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wati Pathak\Documents\Mini5\Risk Management 1\Homework\Homework5\"/>
    </mc:Choice>
  </mc:AlternateContent>
  <bookViews>
    <workbookView xWindow="0" yWindow="0" windowWidth="19200" windowHeight="6940" xr2:uid="{285C59CE-4CCF-48DB-9E88-2C4F14767C82}"/>
  </bookViews>
  <sheets>
    <sheet name="Summary" sheetId="3" r:id="rId1"/>
    <sheet name="Guide" sheetId="10" r:id="rId2"/>
    <sheet name="Data" sheetId="2" r:id="rId3"/>
    <sheet name="Equities" sheetId="5" r:id="rId4"/>
    <sheet name="Interest rates" sheetId="7" r:id="rId5"/>
    <sheet name="FX" sheetId="8" r:id="rId6"/>
    <sheet name="Volatility" sheetId="9" r:id="rId7"/>
    <sheet name="CDX" sheetId="12" r:id="rId8"/>
    <sheet name="ABX" sheetId="13" r:id="rId9"/>
    <sheet name="REIT index" sheetId="14" r:id="rId10"/>
    <sheet name="Implied Correlation" sheetId="15" r:id="rId11"/>
    <sheet name="Preprocess" sheetId="16" r:id="rId12"/>
  </sheets>
  <definedNames>
    <definedName name="_xlnm._FilterDatabase" localSheetId="7" hidden="1">CDX!$B$1:$B$2004</definedName>
    <definedName name="_xlnm._FilterDatabase" localSheetId="2" hidden="1">Data!$A$12:$Z$2098</definedName>
    <definedName name="_xlnm._FilterDatabase" localSheetId="3" hidden="1">Equities!$A$5:$D$2091</definedName>
    <definedName name="_xlnm._FilterDatabase" localSheetId="5" hidden="1">FX!$A$5:$D$2091</definedName>
    <definedName name="_xlnm._FilterDatabase" localSheetId="4" hidden="1">'Interest rates'!$A$5:$F$2091</definedName>
    <definedName name="_xlnm._FilterDatabase" localSheetId="6" hidden="1">Volatility!$A$5:$E$2091</definedName>
    <definedName name="_xlchart.v1.0" hidden="1">ABX!$A$6:$A$1996</definedName>
    <definedName name="_xlchart.v1.1" hidden="1">ABX!$B$5</definedName>
    <definedName name="_xlchart.v1.2" hidden="1">ABX!$B$6:$B$1996</definedName>
    <definedName name="_xlchart.v1.3" hidden="1">'REIT index'!$A$6:$A$2055</definedName>
    <definedName name="_xlchart.v1.4" hidden="1">'REIT index'!$B$5</definedName>
    <definedName name="_xlchart.v1.5" hidden="1">'REIT index'!$B$6:$B$2055</definedName>
    <definedName name="_xlchart.v1.6" hidden="1">'Implied Correlation'!$I$6:$I$2055</definedName>
    <definedName name="_xlchart.v1.7" hidden="1">'Implied Correlation'!$J$5</definedName>
    <definedName name="_xlchart.v1.8" hidden="1">'Implied Correlation'!$J$6:$J$2055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6" l="1"/>
  <c r="F3" i="16" s="1"/>
  <c r="D3" i="16"/>
  <c r="C4" i="16"/>
  <c r="F4" i="16" s="1"/>
  <c r="D4" i="16"/>
  <c r="C5" i="16"/>
  <c r="F5" i="16" s="1"/>
  <c r="D5" i="16"/>
  <c r="C6" i="16"/>
  <c r="F6" i="16" s="1"/>
  <c r="D6" i="16"/>
  <c r="C7" i="16"/>
  <c r="F7" i="16" s="1"/>
  <c r="D7" i="16"/>
  <c r="C8" i="16"/>
  <c r="F8" i="16" s="1"/>
  <c r="D8" i="16"/>
  <c r="C9" i="16"/>
  <c r="F9" i="16" s="1"/>
  <c r="D9" i="16"/>
  <c r="C10" i="16"/>
  <c r="F10" i="16" s="1"/>
  <c r="D10" i="16"/>
  <c r="C11" i="16"/>
  <c r="F11" i="16" s="1"/>
  <c r="D11" i="16"/>
  <c r="C12" i="16"/>
  <c r="F12" i="16" s="1"/>
  <c r="D12" i="16"/>
  <c r="C13" i="16"/>
  <c r="D13" i="16"/>
  <c r="C14" i="16"/>
  <c r="F14" i="16" s="1"/>
  <c r="D14" i="16"/>
  <c r="C15" i="16"/>
  <c r="F15" i="16" s="1"/>
  <c r="D15" i="16"/>
  <c r="C16" i="16"/>
  <c r="F16" i="16" s="1"/>
  <c r="D16" i="16"/>
  <c r="C17" i="16"/>
  <c r="F17" i="16" s="1"/>
  <c r="D17" i="16"/>
  <c r="C18" i="16"/>
  <c r="F18" i="16" s="1"/>
  <c r="D18" i="16"/>
  <c r="C19" i="16"/>
  <c r="F19" i="16" s="1"/>
  <c r="D19" i="16"/>
  <c r="C20" i="16"/>
  <c r="D20" i="16"/>
  <c r="C21" i="16"/>
  <c r="D21" i="16"/>
  <c r="C22" i="16"/>
  <c r="F22" i="16" s="1"/>
  <c r="D22" i="16"/>
  <c r="C23" i="16"/>
  <c r="F23" i="16" s="1"/>
  <c r="D23" i="16"/>
  <c r="C24" i="16"/>
  <c r="F24" i="16" s="1"/>
  <c r="D24" i="16"/>
  <c r="C25" i="16"/>
  <c r="D25" i="16"/>
  <c r="C26" i="16"/>
  <c r="F26" i="16" s="1"/>
  <c r="D26" i="16"/>
  <c r="C27" i="16"/>
  <c r="F27" i="16" s="1"/>
  <c r="D27" i="16"/>
  <c r="C28" i="16"/>
  <c r="F28" i="16" s="1"/>
  <c r="D28" i="16"/>
  <c r="C29" i="16"/>
  <c r="D29" i="16"/>
  <c r="C30" i="16"/>
  <c r="F30" i="16" s="1"/>
  <c r="D30" i="16"/>
  <c r="C31" i="16"/>
  <c r="F31" i="16" s="1"/>
  <c r="D31" i="16"/>
  <c r="C32" i="16"/>
  <c r="F32" i="16" s="1"/>
  <c r="D32" i="16"/>
  <c r="C33" i="16"/>
  <c r="D33" i="16"/>
  <c r="C34" i="16"/>
  <c r="D34" i="16"/>
  <c r="C35" i="16"/>
  <c r="F35" i="16" s="1"/>
  <c r="D35" i="16"/>
  <c r="C36" i="16"/>
  <c r="F36" i="16" s="1"/>
  <c r="D36" i="16"/>
  <c r="C37" i="16"/>
  <c r="D37" i="16"/>
  <c r="C38" i="16"/>
  <c r="F38" i="16" s="1"/>
  <c r="D38" i="16"/>
  <c r="C39" i="16"/>
  <c r="D39" i="16"/>
  <c r="C40" i="16"/>
  <c r="F40" i="16" s="1"/>
  <c r="D40" i="16"/>
  <c r="C41" i="16"/>
  <c r="D41" i="16"/>
  <c r="C42" i="16"/>
  <c r="F42" i="16" s="1"/>
  <c r="D42" i="16"/>
  <c r="C43" i="16"/>
  <c r="F43" i="16" s="1"/>
  <c r="D43" i="16"/>
  <c r="C44" i="16"/>
  <c r="F44" i="16" s="1"/>
  <c r="D44" i="16"/>
  <c r="C45" i="16"/>
  <c r="F45" i="16" s="1"/>
  <c r="D45" i="16"/>
  <c r="C46" i="16"/>
  <c r="F46" i="16" s="1"/>
  <c r="D46" i="16"/>
  <c r="C47" i="16"/>
  <c r="D47" i="16"/>
  <c r="C48" i="16"/>
  <c r="F48" i="16" s="1"/>
  <c r="D48" i="16"/>
  <c r="C49" i="16"/>
  <c r="F49" i="16" s="1"/>
  <c r="D49" i="16"/>
  <c r="C50" i="16"/>
  <c r="F50" i="16" s="1"/>
  <c r="D50" i="16"/>
  <c r="C51" i="16"/>
  <c r="F51" i="16" s="1"/>
  <c r="D51" i="16"/>
  <c r="C52" i="16"/>
  <c r="F52" i="16" s="1"/>
  <c r="D52" i="16"/>
  <c r="C53" i="16"/>
  <c r="D53" i="16"/>
  <c r="C54" i="16"/>
  <c r="D54" i="16"/>
  <c r="C55" i="16"/>
  <c r="F55" i="16" s="1"/>
  <c r="D55" i="16"/>
  <c r="C56" i="16"/>
  <c r="F56" i="16" s="1"/>
  <c r="D56" i="16"/>
  <c r="C57" i="16"/>
  <c r="F57" i="16" s="1"/>
  <c r="D57" i="16"/>
  <c r="C58" i="16"/>
  <c r="F58" i="16" s="1"/>
  <c r="D58" i="16"/>
  <c r="C59" i="16"/>
  <c r="D59" i="16"/>
  <c r="C60" i="16"/>
  <c r="F60" i="16" s="1"/>
  <c r="D60" i="16"/>
  <c r="C61" i="16"/>
  <c r="F61" i="16" s="1"/>
  <c r="D61" i="16"/>
  <c r="C62" i="16"/>
  <c r="F62" i="16" s="1"/>
  <c r="D62" i="16"/>
  <c r="C63" i="16"/>
  <c r="F63" i="16" s="1"/>
  <c r="D63" i="16"/>
  <c r="C64" i="16"/>
  <c r="F64" i="16" s="1"/>
  <c r="D64" i="16"/>
  <c r="C65" i="16"/>
  <c r="F65" i="16" s="1"/>
  <c r="D65" i="16"/>
  <c r="C66" i="16"/>
  <c r="D66" i="16"/>
  <c r="C67" i="16"/>
  <c r="F67" i="16" s="1"/>
  <c r="D67" i="16"/>
  <c r="C68" i="16"/>
  <c r="F68" i="16" s="1"/>
  <c r="D68" i="16"/>
  <c r="C69" i="16"/>
  <c r="F69" i="16" s="1"/>
  <c r="D69" i="16"/>
  <c r="C70" i="16"/>
  <c r="F70" i="16" s="1"/>
  <c r="D70" i="16"/>
  <c r="C71" i="16"/>
  <c r="F71" i="16" s="1"/>
  <c r="D71" i="16"/>
  <c r="C72" i="16"/>
  <c r="F72" i="16" s="1"/>
  <c r="D72" i="16"/>
  <c r="C73" i="16"/>
  <c r="F73" i="16" s="1"/>
  <c r="D73" i="16"/>
  <c r="C74" i="16"/>
  <c r="F74" i="16" s="1"/>
  <c r="D74" i="16"/>
  <c r="C75" i="16"/>
  <c r="F75" i="16" s="1"/>
  <c r="D75" i="16"/>
  <c r="C76" i="16"/>
  <c r="F76" i="16" s="1"/>
  <c r="D76" i="16"/>
  <c r="C77" i="16"/>
  <c r="F77" i="16" s="1"/>
  <c r="D77" i="16"/>
  <c r="C78" i="16"/>
  <c r="F78" i="16" s="1"/>
  <c r="D78" i="16"/>
  <c r="C79" i="16"/>
  <c r="F79" i="16" s="1"/>
  <c r="D79" i="16"/>
  <c r="C80" i="16"/>
  <c r="F80" i="16" s="1"/>
  <c r="D80" i="16"/>
  <c r="C81" i="16"/>
  <c r="F81" i="16" s="1"/>
  <c r="D81" i="16"/>
  <c r="C82" i="16"/>
  <c r="F82" i="16" s="1"/>
  <c r="D82" i="16"/>
  <c r="C83" i="16"/>
  <c r="D83" i="16"/>
  <c r="C84" i="16"/>
  <c r="F84" i="16" s="1"/>
  <c r="D84" i="16"/>
  <c r="C85" i="16"/>
  <c r="F85" i="16" s="1"/>
  <c r="D85" i="16"/>
  <c r="C86" i="16"/>
  <c r="F86" i="16" s="1"/>
  <c r="D86" i="16"/>
  <c r="C87" i="16"/>
  <c r="F87" i="16" s="1"/>
  <c r="D87" i="16"/>
  <c r="C88" i="16"/>
  <c r="F88" i="16" s="1"/>
  <c r="D88" i="16"/>
  <c r="C89" i="16"/>
  <c r="F89" i="16" s="1"/>
  <c r="D89" i="16"/>
  <c r="C90" i="16"/>
  <c r="F90" i="16" s="1"/>
  <c r="D90" i="16"/>
  <c r="C91" i="16"/>
  <c r="D91" i="16"/>
  <c r="C92" i="16"/>
  <c r="F92" i="16" s="1"/>
  <c r="D92" i="16"/>
  <c r="C93" i="16"/>
  <c r="D93" i="16"/>
  <c r="C94" i="16"/>
  <c r="F94" i="16" s="1"/>
  <c r="D94" i="16"/>
  <c r="C95" i="16"/>
  <c r="F95" i="16" s="1"/>
  <c r="D95" i="16"/>
  <c r="C96" i="16"/>
  <c r="F96" i="16" s="1"/>
  <c r="D96" i="16"/>
  <c r="C97" i="16"/>
  <c r="D97" i="16"/>
  <c r="C98" i="16"/>
  <c r="F98" i="16" s="1"/>
  <c r="D98" i="16"/>
  <c r="C99" i="16"/>
  <c r="D99" i="16"/>
  <c r="C100" i="16"/>
  <c r="F100" i="16" s="1"/>
  <c r="D100" i="16"/>
  <c r="C101" i="16"/>
  <c r="D101" i="16"/>
  <c r="C102" i="16"/>
  <c r="F102" i="16" s="1"/>
  <c r="D102" i="16"/>
  <c r="C103" i="16"/>
  <c r="F103" i="16" s="1"/>
  <c r="D103" i="16"/>
  <c r="C104" i="16"/>
  <c r="F104" i="16" s="1"/>
  <c r="D104" i="16"/>
  <c r="C105" i="16"/>
  <c r="F105" i="16" s="1"/>
  <c r="D105" i="16"/>
  <c r="C106" i="16"/>
  <c r="F106" i="16" s="1"/>
  <c r="D106" i="16"/>
  <c r="C107" i="16"/>
  <c r="D107" i="16"/>
  <c r="C108" i="16"/>
  <c r="F108" i="16" s="1"/>
  <c r="D108" i="16"/>
  <c r="C109" i="16"/>
  <c r="D109" i="16"/>
  <c r="C110" i="16"/>
  <c r="F110" i="16" s="1"/>
  <c r="D110" i="16"/>
  <c r="C111" i="16"/>
  <c r="F111" i="16" s="1"/>
  <c r="D111" i="16"/>
  <c r="C112" i="16"/>
  <c r="F112" i="16" s="1"/>
  <c r="D112" i="16"/>
  <c r="C113" i="16"/>
  <c r="F113" i="16" s="1"/>
  <c r="D113" i="16"/>
  <c r="C114" i="16"/>
  <c r="F114" i="16" s="1"/>
  <c r="D114" i="16"/>
  <c r="C115" i="16"/>
  <c r="D115" i="16"/>
  <c r="C116" i="16"/>
  <c r="F116" i="16" s="1"/>
  <c r="D116" i="16"/>
  <c r="C117" i="16"/>
  <c r="D117" i="16"/>
  <c r="C118" i="16"/>
  <c r="F118" i="16" s="1"/>
  <c r="D118" i="16"/>
  <c r="C119" i="16"/>
  <c r="F119" i="16" s="1"/>
  <c r="D119" i="16"/>
  <c r="C120" i="16"/>
  <c r="F120" i="16" s="1"/>
  <c r="D120" i="16"/>
  <c r="C121" i="16"/>
  <c r="F121" i="16" s="1"/>
  <c r="D121" i="16"/>
  <c r="C122" i="16"/>
  <c r="F122" i="16" s="1"/>
  <c r="D122" i="16"/>
  <c r="C123" i="16"/>
  <c r="D123" i="16"/>
  <c r="C124" i="16"/>
  <c r="F124" i="16" s="1"/>
  <c r="D124" i="16"/>
  <c r="C125" i="16"/>
  <c r="F125" i="16" s="1"/>
  <c r="D125" i="16"/>
  <c r="C126" i="16"/>
  <c r="F126" i="16" s="1"/>
  <c r="D126" i="16"/>
  <c r="C127" i="16"/>
  <c r="F127" i="16" s="1"/>
  <c r="D127" i="16"/>
  <c r="C128" i="16"/>
  <c r="F128" i="16" s="1"/>
  <c r="D128" i="16"/>
  <c r="C129" i="16"/>
  <c r="D129" i="16"/>
  <c r="C130" i="16"/>
  <c r="F130" i="16" s="1"/>
  <c r="D130" i="16"/>
  <c r="C131" i="16"/>
  <c r="F131" i="16" s="1"/>
  <c r="D131" i="16"/>
  <c r="C132" i="16"/>
  <c r="F132" i="16" s="1"/>
  <c r="D132" i="16"/>
  <c r="C133" i="16"/>
  <c r="F133" i="16" s="1"/>
  <c r="D133" i="16"/>
  <c r="C134" i="16"/>
  <c r="F134" i="16" s="1"/>
  <c r="D134" i="16"/>
  <c r="C135" i="16"/>
  <c r="F135" i="16" s="1"/>
  <c r="D135" i="16"/>
  <c r="C136" i="16"/>
  <c r="F136" i="16" s="1"/>
  <c r="D136" i="16"/>
  <c r="C137" i="16"/>
  <c r="F137" i="16" s="1"/>
  <c r="D137" i="16"/>
  <c r="C138" i="16"/>
  <c r="F138" i="16" s="1"/>
  <c r="D138" i="16"/>
  <c r="C139" i="16"/>
  <c r="F139" i="16" s="1"/>
  <c r="D139" i="16"/>
  <c r="C140" i="16"/>
  <c r="F140" i="16" s="1"/>
  <c r="D140" i="16"/>
  <c r="C141" i="16"/>
  <c r="F141" i="16" s="1"/>
  <c r="D141" i="16"/>
  <c r="C142" i="16"/>
  <c r="F142" i="16" s="1"/>
  <c r="D142" i="16"/>
  <c r="C143" i="16"/>
  <c r="F143" i="16" s="1"/>
  <c r="D143" i="16"/>
  <c r="C144" i="16"/>
  <c r="F144" i="16" s="1"/>
  <c r="D144" i="16"/>
  <c r="C145" i="16"/>
  <c r="F145" i="16" s="1"/>
  <c r="D145" i="16"/>
  <c r="C146" i="16"/>
  <c r="F146" i="16" s="1"/>
  <c r="D146" i="16"/>
  <c r="C147" i="16"/>
  <c r="F147" i="16" s="1"/>
  <c r="D147" i="16"/>
  <c r="C148" i="16"/>
  <c r="F148" i="16" s="1"/>
  <c r="D148" i="16"/>
  <c r="C149" i="16"/>
  <c r="F149" i="16" s="1"/>
  <c r="D149" i="16"/>
  <c r="C150" i="16"/>
  <c r="F150" i="16" s="1"/>
  <c r="D150" i="16"/>
  <c r="C151" i="16"/>
  <c r="F151" i="16" s="1"/>
  <c r="D151" i="16"/>
  <c r="C152" i="16"/>
  <c r="F152" i="16" s="1"/>
  <c r="D152" i="16"/>
  <c r="C153" i="16"/>
  <c r="F153" i="16" s="1"/>
  <c r="D153" i="16"/>
  <c r="C154" i="16"/>
  <c r="F154" i="16" s="1"/>
  <c r="D154" i="16"/>
  <c r="C155" i="16"/>
  <c r="F155" i="16" s="1"/>
  <c r="D155" i="16"/>
  <c r="C156" i="16"/>
  <c r="F156" i="16" s="1"/>
  <c r="D156" i="16"/>
  <c r="C157" i="16"/>
  <c r="F157" i="16" s="1"/>
  <c r="D157" i="16"/>
  <c r="C158" i="16"/>
  <c r="D158" i="16"/>
  <c r="C159" i="16"/>
  <c r="F159" i="16" s="1"/>
  <c r="D159" i="16"/>
  <c r="C160" i="16"/>
  <c r="F160" i="16" s="1"/>
  <c r="D160" i="16"/>
  <c r="C161" i="16"/>
  <c r="F161" i="16" s="1"/>
  <c r="D161" i="16"/>
  <c r="C162" i="16"/>
  <c r="F162" i="16" s="1"/>
  <c r="D162" i="16"/>
  <c r="C163" i="16"/>
  <c r="F163" i="16" s="1"/>
  <c r="D163" i="16"/>
  <c r="C164" i="16"/>
  <c r="F164" i="16" s="1"/>
  <c r="D164" i="16"/>
  <c r="C165" i="16"/>
  <c r="F165" i="16" s="1"/>
  <c r="D165" i="16"/>
  <c r="C166" i="16"/>
  <c r="F166" i="16" s="1"/>
  <c r="D166" i="16"/>
  <c r="C167" i="16"/>
  <c r="F167" i="16" s="1"/>
  <c r="D167" i="16"/>
  <c r="C168" i="16"/>
  <c r="F168" i="16" s="1"/>
  <c r="D168" i="16"/>
  <c r="C169" i="16"/>
  <c r="F169" i="16" s="1"/>
  <c r="D169" i="16"/>
  <c r="C170" i="16"/>
  <c r="F170" i="16" s="1"/>
  <c r="D170" i="16"/>
  <c r="C171" i="16"/>
  <c r="F171" i="16" s="1"/>
  <c r="D171" i="16"/>
  <c r="C172" i="16"/>
  <c r="F172" i="16" s="1"/>
  <c r="D172" i="16"/>
  <c r="C173" i="16"/>
  <c r="F173" i="16" s="1"/>
  <c r="D173" i="16"/>
  <c r="C174" i="16"/>
  <c r="F174" i="16" s="1"/>
  <c r="D174" i="16"/>
  <c r="C175" i="16"/>
  <c r="F175" i="16" s="1"/>
  <c r="D175" i="16"/>
  <c r="C176" i="16"/>
  <c r="F176" i="16" s="1"/>
  <c r="D176" i="16"/>
  <c r="C177" i="16"/>
  <c r="F177" i="16" s="1"/>
  <c r="D177" i="16"/>
  <c r="C178" i="16"/>
  <c r="F178" i="16" s="1"/>
  <c r="D178" i="16"/>
  <c r="C179" i="16"/>
  <c r="F179" i="16" s="1"/>
  <c r="D179" i="16"/>
  <c r="C180" i="16"/>
  <c r="F180" i="16" s="1"/>
  <c r="D180" i="16"/>
  <c r="C181" i="16"/>
  <c r="F181" i="16" s="1"/>
  <c r="D181" i="16"/>
  <c r="C182" i="16"/>
  <c r="F182" i="16" s="1"/>
  <c r="D182" i="16"/>
  <c r="C183" i="16"/>
  <c r="F183" i="16" s="1"/>
  <c r="D183" i="16"/>
  <c r="C184" i="16"/>
  <c r="F184" i="16" s="1"/>
  <c r="D184" i="16"/>
  <c r="C185" i="16"/>
  <c r="F185" i="16" s="1"/>
  <c r="D185" i="16"/>
  <c r="C186" i="16"/>
  <c r="F186" i="16" s="1"/>
  <c r="D186" i="16"/>
  <c r="C187" i="16"/>
  <c r="F187" i="16" s="1"/>
  <c r="D187" i="16"/>
  <c r="C188" i="16"/>
  <c r="F188" i="16" s="1"/>
  <c r="D188" i="16"/>
  <c r="C189" i="16"/>
  <c r="F189" i="16" s="1"/>
  <c r="D189" i="16"/>
  <c r="C190" i="16"/>
  <c r="F190" i="16" s="1"/>
  <c r="D190" i="16"/>
  <c r="C191" i="16"/>
  <c r="F191" i="16" s="1"/>
  <c r="D191" i="16"/>
  <c r="C192" i="16"/>
  <c r="F192" i="16" s="1"/>
  <c r="D192" i="16"/>
  <c r="C193" i="16"/>
  <c r="F193" i="16" s="1"/>
  <c r="D193" i="16"/>
  <c r="C194" i="16"/>
  <c r="F194" i="16" s="1"/>
  <c r="D194" i="16"/>
  <c r="C195" i="16"/>
  <c r="F195" i="16" s="1"/>
  <c r="D195" i="16"/>
  <c r="C196" i="16"/>
  <c r="F196" i="16" s="1"/>
  <c r="D196" i="16"/>
  <c r="C197" i="16"/>
  <c r="F197" i="16" s="1"/>
  <c r="D197" i="16"/>
  <c r="C198" i="16"/>
  <c r="F198" i="16" s="1"/>
  <c r="D198" i="16"/>
  <c r="C199" i="16"/>
  <c r="D199" i="16"/>
  <c r="C200" i="16"/>
  <c r="F200" i="16" s="1"/>
  <c r="D200" i="16"/>
  <c r="C201" i="16"/>
  <c r="F201" i="16" s="1"/>
  <c r="D201" i="16"/>
  <c r="C202" i="16"/>
  <c r="F202" i="16" s="1"/>
  <c r="D202" i="16"/>
  <c r="C203" i="16"/>
  <c r="F203" i="16" s="1"/>
  <c r="D203" i="16"/>
  <c r="C204" i="16"/>
  <c r="F204" i="16" s="1"/>
  <c r="D204" i="16"/>
  <c r="C205" i="16"/>
  <c r="F205" i="16" s="1"/>
  <c r="D205" i="16"/>
  <c r="C206" i="16"/>
  <c r="F206" i="16" s="1"/>
  <c r="D206" i="16"/>
  <c r="C207" i="16"/>
  <c r="F207" i="16" s="1"/>
  <c r="D207" i="16"/>
  <c r="C208" i="16"/>
  <c r="D208" i="16"/>
  <c r="C209" i="16"/>
  <c r="F209" i="16" s="1"/>
  <c r="D209" i="16"/>
  <c r="C210" i="16"/>
  <c r="F210" i="16" s="1"/>
  <c r="D210" i="16"/>
  <c r="C211" i="16"/>
  <c r="F211" i="16" s="1"/>
  <c r="D211" i="16"/>
  <c r="C212" i="16"/>
  <c r="F212" i="16" s="1"/>
  <c r="D212" i="16"/>
  <c r="C213" i="16"/>
  <c r="F213" i="16" s="1"/>
  <c r="D213" i="16"/>
  <c r="C214" i="16"/>
  <c r="F214" i="16" s="1"/>
  <c r="D214" i="16"/>
  <c r="C215" i="16"/>
  <c r="F215" i="16" s="1"/>
  <c r="D215" i="16"/>
  <c r="C216" i="16"/>
  <c r="D216" i="16"/>
  <c r="C217" i="16"/>
  <c r="F217" i="16" s="1"/>
  <c r="D217" i="16"/>
  <c r="C218" i="16"/>
  <c r="F218" i="16" s="1"/>
  <c r="D218" i="16"/>
  <c r="C219" i="16"/>
  <c r="F219" i="16" s="1"/>
  <c r="D219" i="16"/>
  <c r="C220" i="16"/>
  <c r="D220" i="16"/>
  <c r="C221" i="16"/>
  <c r="F221" i="16" s="1"/>
  <c r="D221" i="16"/>
  <c r="C222" i="16"/>
  <c r="F222" i="16" s="1"/>
  <c r="D222" i="16"/>
  <c r="C223" i="16"/>
  <c r="F223" i="16" s="1"/>
  <c r="D223" i="16"/>
  <c r="C224" i="16"/>
  <c r="D224" i="16"/>
  <c r="C225" i="16"/>
  <c r="F225" i="16" s="1"/>
  <c r="D225" i="16"/>
  <c r="C226" i="16"/>
  <c r="F226" i="16" s="1"/>
  <c r="D226" i="16"/>
  <c r="C227" i="16"/>
  <c r="F227" i="16" s="1"/>
  <c r="D227" i="16"/>
  <c r="C228" i="16"/>
  <c r="D228" i="16"/>
  <c r="C229" i="16"/>
  <c r="F229" i="16" s="1"/>
  <c r="D229" i="16"/>
  <c r="C230" i="16"/>
  <c r="F230" i="16" s="1"/>
  <c r="D230" i="16"/>
  <c r="C231" i="16"/>
  <c r="F231" i="16" s="1"/>
  <c r="D231" i="16"/>
  <c r="C232" i="16"/>
  <c r="D232" i="16"/>
  <c r="C233" i="16"/>
  <c r="F233" i="16" s="1"/>
  <c r="D233" i="16"/>
  <c r="C234" i="16"/>
  <c r="F234" i="16" s="1"/>
  <c r="D234" i="16"/>
  <c r="C235" i="16"/>
  <c r="F235" i="16" s="1"/>
  <c r="D235" i="16"/>
  <c r="C236" i="16"/>
  <c r="D236" i="16"/>
  <c r="C237" i="16"/>
  <c r="F237" i="16" s="1"/>
  <c r="D237" i="16"/>
  <c r="C238" i="16"/>
  <c r="F238" i="16" s="1"/>
  <c r="D238" i="16"/>
  <c r="C239" i="16"/>
  <c r="F239" i="16" s="1"/>
  <c r="D239" i="16"/>
  <c r="C240" i="16"/>
  <c r="D240" i="16"/>
  <c r="C241" i="16"/>
  <c r="F241" i="16" s="1"/>
  <c r="D241" i="16"/>
  <c r="C242" i="16"/>
  <c r="F242" i="16" s="1"/>
  <c r="D242" i="16"/>
  <c r="C243" i="16"/>
  <c r="F243" i="16" s="1"/>
  <c r="D243" i="16"/>
  <c r="C244" i="16"/>
  <c r="D244" i="16"/>
  <c r="C245" i="16"/>
  <c r="F245" i="16" s="1"/>
  <c r="D245" i="16"/>
  <c r="C246" i="16"/>
  <c r="F246" i="16" s="1"/>
  <c r="D246" i="16"/>
  <c r="C247" i="16"/>
  <c r="F247" i="16" s="1"/>
  <c r="D247" i="16"/>
  <c r="C248" i="16"/>
  <c r="F248" i="16" s="1"/>
  <c r="D248" i="16"/>
  <c r="C249" i="16"/>
  <c r="F249" i="16" s="1"/>
  <c r="D249" i="16"/>
  <c r="C250" i="16"/>
  <c r="F250" i="16" s="1"/>
  <c r="D250" i="16"/>
  <c r="C251" i="16"/>
  <c r="F251" i="16" s="1"/>
  <c r="D251" i="16"/>
  <c r="C252" i="16"/>
  <c r="F252" i="16" s="1"/>
  <c r="D252" i="16"/>
  <c r="C253" i="16"/>
  <c r="F253" i="16" s="1"/>
  <c r="D253" i="16"/>
  <c r="C254" i="16"/>
  <c r="F254" i="16" s="1"/>
  <c r="D254" i="16"/>
  <c r="C255" i="16"/>
  <c r="F255" i="16" s="1"/>
  <c r="D255" i="16"/>
  <c r="C256" i="16"/>
  <c r="F256" i="16" s="1"/>
  <c r="D256" i="16"/>
  <c r="C257" i="16"/>
  <c r="F257" i="16" s="1"/>
  <c r="D257" i="16"/>
  <c r="C258" i="16"/>
  <c r="F258" i="16" s="1"/>
  <c r="D258" i="16"/>
  <c r="C259" i="16"/>
  <c r="D259" i="16"/>
  <c r="G259" i="16" s="1"/>
  <c r="C260" i="16"/>
  <c r="D260" i="16"/>
  <c r="G260" i="16" s="1"/>
  <c r="C261" i="16"/>
  <c r="D261" i="16"/>
  <c r="G261" i="16" s="1"/>
  <c r="C262" i="16"/>
  <c r="D262" i="16"/>
  <c r="C263" i="16"/>
  <c r="D263" i="16"/>
  <c r="G263" i="16" s="1"/>
  <c r="C264" i="16"/>
  <c r="D264" i="16"/>
  <c r="G264" i="16" s="1"/>
  <c r="C265" i="16"/>
  <c r="D265" i="16"/>
  <c r="G265" i="16" s="1"/>
  <c r="C266" i="16"/>
  <c r="D266" i="16"/>
  <c r="C267" i="16"/>
  <c r="D267" i="16"/>
  <c r="G267" i="16" s="1"/>
  <c r="C268" i="16"/>
  <c r="D268" i="16"/>
  <c r="G268" i="16" s="1"/>
  <c r="C269" i="16"/>
  <c r="D269" i="16"/>
  <c r="G269" i="16" s="1"/>
  <c r="C270" i="16"/>
  <c r="D270" i="16"/>
  <c r="C271" i="16"/>
  <c r="D271" i="16"/>
  <c r="G271" i="16" s="1"/>
  <c r="C272" i="16"/>
  <c r="D272" i="16"/>
  <c r="G272" i="16" s="1"/>
  <c r="C273" i="16"/>
  <c r="D273" i="16"/>
  <c r="G273" i="16" s="1"/>
  <c r="C274" i="16"/>
  <c r="D274" i="16"/>
  <c r="C275" i="16"/>
  <c r="D275" i="16"/>
  <c r="G275" i="16" s="1"/>
  <c r="C276" i="16"/>
  <c r="D276" i="16"/>
  <c r="G276" i="16" s="1"/>
  <c r="C277" i="16"/>
  <c r="D277" i="16"/>
  <c r="G277" i="16" s="1"/>
  <c r="C278" i="16"/>
  <c r="D278" i="16"/>
  <c r="C279" i="16"/>
  <c r="D279" i="16"/>
  <c r="G279" i="16" s="1"/>
  <c r="C280" i="16"/>
  <c r="D280" i="16"/>
  <c r="G280" i="16" s="1"/>
  <c r="C281" i="16"/>
  <c r="D281" i="16"/>
  <c r="G281" i="16" s="1"/>
  <c r="C282" i="16"/>
  <c r="D282" i="16"/>
  <c r="C283" i="16"/>
  <c r="D283" i="16"/>
  <c r="G283" i="16" s="1"/>
  <c r="C284" i="16"/>
  <c r="D284" i="16"/>
  <c r="G284" i="16" s="1"/>
  <c r="C285" i="16"/>
  <c r="D285" i="16"/>
  <c r="G285" i="16" s="1"/>
  <c r="C286" i="16"/>
  <c r="D286" i="16"/>
  <c r="G286" i="16" s="1"/>
  <c r="C287" i="16"/>
  <c r="D287" i="16"/>
  <c r="C288" i="16"/>
  <c r="D288" i="16"/>
  <c r="G288" i="16" s="1"/>
  <c r="C289" i="16"/>
  <c r="D289" i="16"/>
  <c r="G289" i="16" s="1"/>
  <c r="C290" i="16"/>
  <c r="D290" i="16"/>
  <c r="G290" i="16" s="1"/>
  <c r="C291" i="16"/>
  <c r="D291" i="16"/>
  <c r="G291" i="16" s="1"/>
  <c r="C292" i="16"/>
  <c r="D292" i="16"/>
  <c r="G292" i="16" s="1"/>
  <c r="C293" i="16"/>
  <c r="D293" i="16"/>
  <c r="G293" i="16" s="1"/>
  <c r="C294" i="16"/>
  <c r="D294" i="16"/>
  <c r="G294" i="16" s="1"/>
  <c r="C295" i="16"/>
  <c r="D295" i="16"/>
  <c r="G295" i="16" s="1"/>
  <c r="C296" i="16"/>
  <c r="D296" i="16"/>
  <c r="G296" i="16" s="1"/>
  <c r="C297" i="16"/>
  <c r="D297" i="16"/>
  <c r="G297" i="16" s="1"/>
  <c r="C298" i="16"/>
  <c r="D298" i="16"/>
  <c r="G298" i="16" s="1"/>
  <c r="C299" i="16"/>
  <c r="D299" i="16"/>
  <c r="C300" i="16"/>
  <c r="D300" i="16"/>
  <c r="G300" i="16" s="1"/>
  <c r="C301" i="16"/>
  <c r="D301" i="16"/>
  <c r="G301" i="16" s="1"/>
  <c r="C302" i="16"/>
  <c r="D302" i="16"/>
  <c r="G302" i="16" s="1"/>
  <c r="C303" i="16"/>
  <c r="D303" i="16"/>
  <c r="G303" i="16" s="1"/>
  <c r="C304" i="16"/>
  <c r="D304" i="16"/>
  <c r="G304" i="16" s="1"/>
  <c r="C305" i="16"/>
  <c r="D305" i="16"/>
  <c r="G305" i="16" s="1"/>
  <c r="C306" i="16"/>
  <c r="D306" i="16"/>
  <c r="G306" i="16" s="1"/>
  <c r="C307" i="16"/>
  <c r="D307" i="16"/>
  <c r="G307" i="16" s="1"/>
  <c r="C308" i="16"/>
  <c r="D308" i="16"/>
  <c r="G308" i="16" s="1"/>
  <c r="C309" i="16"/>
  <c r="D309" i="16"/>
  <c r="G309" i="16" s="1"/>
  <c r="C310" i="16"/>
  <c r="D310" i="16"/>
  <c r="G310" i="16" s="1"/>
  <c r="C311" i="16"/>
  <c r="D311" i="16"/>
  <c r="G311" i="16" s="1"/>
  <c r="C312" i="16"/>
  <c r="D312" i="16"/>
  <c r="G312" i="16" s="1"/>
  <c r="C313" i="16"/>
  <c r="D313" i="16"/>
  <c r="G313" i="16" s="1"/>
  <c r="C314" i="16"/>
  <c r="D314" i="16"/>
  <c r="G314" i="16" s="1"/>
  <c r="C315" i="16"/>
  <c r="D315" i="16"/>
  <c r="G315" i="16" s="1"/>
  <c r="C316" i="16"/>
  <c r="D316" i="16"/>
  <c r="G316" i="16" s="1"/>
  <c r="C317" i="16"/>
  <c r="D317" i="16"/>
  <c r="G317" i="16" s="1"/>
  <c r="C318" i="16"/>
  <c r="D318" i="16"/>
  <c r="G318" i="16" s="1"/>
  <c r="C319" i="16"/>
  <c r="D319" i="16"/>
  <c r="C320" i="16"/>
  <c r="D320" i="16"/>
  <c r="G320" i="16" s="1"/>
  <c r="C321" i="16"/>
  <c r="D321" i="16"/>
  <c r="G321" i="16" s="1"/>
  <c r="C322" i="16"/>
  <c r="D322" i="16"/>
  <c r="G322" i="16" s="1"/>
  <c r="C323" i="16"/>
  <c r="D323" i="16"/>
  <c r="G323" i="16" s="1"/>
  <c r="C324" i="16"/>
  <c r="D324" i="16"/>
  <c r="G324" i="16" s="1"/>
  <c r="C325" i="16"/>
  <c r="D325" i="16"/>
  <c r="G325" i="16" s="1"/>
  <c r="C326" i="16"/>
  <c r="D326" i="16"/>
  <c r="G326" i="16" s="1"/>
  <c r="C327" i="16"/>
  <c r="D327" i="16"/>
  <c r="G327" i="16" s="1"/>
  <c r="C328" i="16"/>
  <c r="D328" i="16"/>
  <c r="G328" i="16" s="1"/>
  <c r="C329" i="16"/>
  <c r="D329" i="16"/>
  <c r="G329" i="16" s="1"/>
  <c r="C330" i="16"/>
  <c r="D330" i="16"/>
  <c r="G330" i="16" s="1"/>
  <c r="C331" i="16"/>
  <c r="D331" i="16"/>
  <c r="G331" i="16" s="1"/>
  <c r="C332" i="16"/>
  <c r="D332" i="16"/>
  <c r="G332" i="16" s="1"/>
  <c r="C333" i="16"/>
  <c r="D333" i="16"/>
  <c r="G333" i="16" s="1"/>
  <c r="C334" i="16"/>
  <c r="D334" i="16"/>
  <c r="G334" i="16" s="1"/>
  <c r="C335" i="16"/>
  <c r="D335" i="16"/>
  <c r="G335" i="16" s="1"/>
  <c r="C336" i="16"/>
  <c r="D336" i="16"/>
  <c r="G336" i="16" s="1"/>
  <c r="C337" i="16"/>
  <c r="D337" i="16"/>
  <c r="G337" i="16" s="1"/>
  <c r="C338" i="16"/>
  <c r="D338" i="16"/>
  <c r="G338" i="16" s="1"/>
  <c r="C339" i="16"/>
  <c r="D339" i="16"/>
  <c r="G339" i="16" s="1"/>
  <c r="C340" i="16"/>
  <c r="D340" i="16"/>
  <c r="G340" i="16" s="1"/>
  <c r="C341" i="16"/>
  <c r="D341" i="16"/>
  <c r="G341" i="16" s="1"/>
  <c r="C342" i="16"/>
  <c r="D342" i="16"/>
  <c r="G342" i="16" s="1"/>
  <c r="C343" i="16"/>
  <c r="D343" i="16"/>
  <c r="G343" i="16" s="1"/>
  <c r="C344" i="16"/>
  <c r="D344" i="16"/>
  <c r="G344" i="16" s="1"/>
  <c r="C345" i="16"/>
  <c r="D345" i="16"/>
  <c r="G345" i="16" s="1"/>
  <c r="C346" i="16"/>
  <c r="D346" i="16"/>
  <c r="G346" i="16" s="1"/>
  <c r="C347" i="16"/>
  <c r="D347" i="16"/>
  <c r="G347" i="16" s="1"/>
  <c r="C348" i="16"/>
  <c r="D348" i="16"/>
  <c r="G348" i="16" s="1"/>
  <c r="C349" i="16"/>
  <c r="D349" i="16"/>
  <c r="G349" i="16" s="1"/>
  <c r="C350" i="16"/>
  <c r="D350" i="16"/>
  <c r="G350" i="16" s="1"/>
  <c r="C351" i="16"/>
  <c r="D351" i="16"/>
  <c r="G351" i="16" s="1"/>
  <c r="C352" i="16"/>
  <c r="D352" i="16"/>
  <c r="G352" i="16" s="1"/>
  <c r="C353" i="16"/>
  <c r="D353" i="16"/>
  <c r="G353" i="16" s="1"/>
  <c r="C354" i="16"/>
  <c r="D354" i="16"/>
  <c r="G354" i="16" s="1"/>
  <c r="C355" i="16"/>
  <c r="D355" i="16"/>
  <c r="G355" i="16" s="1"/>
  <c r="C356" i="16"/>
  <c r="D356" i="16"/>
  <c r="G356" i="16" s="1"/>
  <c r="C357" i="16"/>
  <c r="D357" i="16"/>
  <c r="G357" i="16" s="1"/>
  <c r="C358" i="16"/>
  <c r="D358" i="16"/>
  <c r="C359" i="16"/>
  <c r="D359" i="16"/>
  <c r="G359" i="16" s="1"/>
  <c r="C360" i="16"/>
  <c r="D360" i="16"/>
  <c r="G360" i="16" s="1"/>
  <c r="C361" i="16"/>
  <c r="D361" i="16"/>
  <c r="G361" i="16" s="1"/>
  <c r="C362" i="16"/>
  <c r="D362" i="16"/>
  <c r="G362" i="16" s="1"/>
  <c r="C363" i="16"/>
  <c r="D363" i="16"/>
  <c r="G363" i="16" s="1"/>
  <c r="C364" i="16"/>
  <c r="D364" i="16"/>
  <c r="G364" i="16" s="1"/>
  <c r="C365" i="16"/>
  <c r="D365" i="16"/>
  <c r="G365" i="16" s="1"/>
  <c r="C366" i="16"/>
  <c r="D366" i="16"/>
  <c r="G366" i="16" s="1"/>
  <c r="C367" i="16"/>
  <c r="D367" i="16"/>
  <c r="G367" i="16" s="1"/>
  <c r="C368" i="16"/>
  <c r="D368" i="16"/>
  <c r="G368" i="16" s="1"/>
  <c r="C369" i="16"/>
  <c r="D369" i="16"/>
  <c r="G369" i="16" s="1"/>
  <c r="C370" i="16"/>
  <c r="D370" i="16"/>
  <c r="G370" i="16" s="1"/>
  <c r="C371" i="16"/>
  <c r="D371" i="16"/>
  <c r="C372" i="16"/>
  <c r="D372" i="16"/>
  <c r="G372" i="16" s="1"/>
  <c r="C373" i="16"/>
  <c r="D373" i="16"/>
  <c r="G373" i="16" s="1"/>
  <c r="C374" i="16"/>
  <c r="D374" i="16"/>
  <c r="G374" i="16" s="1"/>
  <c r="C375" i="16"/>
  <c r="D375" i="16"/>
  <c r="G375" i="16" s="1"/>
  <c r="C376" i="16"/>
  <c r="D376" i="16"/>
  <c r="G376" i="16" s="1"/>
  <c r="C377" i="16"/>
  <c r="D377" i="16"/>
  <c r="G377" i="16" s="1"/>
  <c r="C378" i="16"/>
  <c r="D378" i="16"/>
  <c r="G378" i="16" s="1"/>
  <c r="C379" i="16"/>
  <c r="D379" i="16"/>
  <c r="G379" i="16" s="1"/>
  <c r="C380" i="16"/>
  <c r="D380" i="16"/>
  <c r="G380" i="16" s="1"/>
  <c r="C381" i="16"/>
  <c r="D381" i="16"/>
  <c r="G381" i="16" s="1"/>
  <c r="C382" i="16"/>
  <c r="D382" i="16"/>
  <c r="G382" i="16" s="1"/>
  <c r="C383" i="16"/>
  <c r="D383" i="16"/>
  <c r="G383" i="16" s="1"/>
  <c r="C384" i="16"/>
  <c r="D384" i="16"/>
  <c r="G384" i="16" s="1"/>
  <c r="C385" i="16"/>
  <c r="D385" i="16"/>
  <c r="G385" i="16" s="1"/>
  <c r="C386" i="16"/>
  <c r="D386" i="16"/>
  <c r="G386" i="16" s="1"/>
  <c r="C387" i="16"/>
  <c r="D387" i="16"/>
  <c r="G387" i="16" s="1"/>
  <c r="C388" i="16"/>
  <c r="D388" i="16"/>
  <c r="G388" i="16" s="1"/>
  <c r="C389" i="16"/>
  <c r="D389" i="16"/>
  <c r="C390" i="16"/>
  <c r="D390" i="16"/>
  <c r="G390" i="16" s="1"/>
  <c r="C391" i="16"/>
  <c r="D391" i="16"/>
  <c r="G391" i="16" s="1"/>
  <c r="C392" i="16"/>
  <c r="D392" i="16"/>
  <c r="G392" i="16" s="1"/>
  <c r="C393" i="16"/>
  <c r="D393" i="16"/>
  <c r="G393" i="16" s="1"/>
  <c r="C394" i="16"/>
  <c r="D394" i="16"/>
  <c r="G394" i="16" s="1"/>
  <c r="C395" i="16"/>
  <c r="D395" i="16"/>
  <c r="G395" i="16" s="1"/>
  <c r="C396" i="16"/>
  <c r="D396" i="16"/>
  <c r="G396" i="16" s="1"/>
  <c r="C397" i="16"/>
  <c r="D397" i="16"/>
  <c r="G397" i="16" s="1"/>
  <c r="C398" i="16"/>
  <c r="D398" i="16"/>
  <c r="G398" i="16" s="1"/>
  <c r="C399" i="16"/>
  <c r="D399" i="16"/>
  <c r="C400" i="16"/>
  <c r="D400" i="16"/>
  <c r="G400" i="16" s="1"/>
  <c r="C401" i="16"/>
  <c r="D401" i="16"/>
  <c r="G401" i="16" s="1"/>
  <c r="C402" i="16"/>
  <c r="D402" i="16"/>
  <c r="G402" i="16" s="1"/>
  <c r="C403" i="16"/>
  <c r="D403" i="16"/>
  <c r="C404" i="16"/>
  <c r="D404" i="16"/>
  <c r="G404" i="16" s="1"/>
  <c r="C405" i="16"/>
  <c r="D405" i="16"/>
  <c r="G405" i="16" s="1"/>
  <c r="C406" i="16"/>
  <c r="D406" i="16"/>
  <c r="G406" i="16" s="1"/>
  <c r="C407" i="16"/>
  <c r="D407" i="16"/>
  <c r="G407" i="16" s="1"/>
  <c r="C408" i="16"/>
  <c r="D408" i="16"/>
  <c r="C409" i="16"/>
  <c r="D409" i="16"/>
  <c r="G409" i="16" s="1"/>
  <c r="C410" i="16"/>
  <c r="D410" i="16"/>
  <c r="G410" i="16" s="1"/>
  <c r="C411" i="16"/>
  <c r="D411" i="16"/>
  <c r="G411" i="16" s="1"/>
  <c r="C412" i="16"/>
  <c r="D412" i="16"/>
  <c r="C413" i="16"/>
  <c r="D413" i="16"/>
  <c r="G413" i="16" s="1"/>
  <c r="C414" i="16"/>
  <c r="D414" i="16"/>
  <c r="G414" i="16" s="1"/>
  <c r="C415" i="16"/>
  <c r="D415" i="16"/>
  <c r="G415" i="16" s="1"/>
  <c r="C416" i="16"/>
  <c r="D416" i="16"/>
  <c r="C417" i="16"/>
  <c r="D417" i="16"/>
  <c r="G417" i="16" s="1"/>
  <c r="C418" i="16"/>
  <c r="D418" i="16"/>
  <c r="C419" i="16"/>
  <c r="D419" i="16"/>
  <c r="G419" i="16" s="1"/>
  <c r="C420" i="16"/>
  <c r="D420" i="16"/>
  <c r="C421" i="16"/>
  <c r="D421" i="16"/>
  <c r="G421" i="16" s="1"/>
  <c r="C422" i="16"/>
  <c r="D422" i="16"/>
  <c r="G422" i="16" s="1"/>
  <c r="C423" i="16"/>
  <c r="D423" i="16"/>
  <c r="G423" i="16" s="1"/>
  <c r="C424" i="16"/>
  <c r="D424" i="16"/>
  <c r="C425" i="16"/>
  <c r="D425" i="16"/>
  <c r="G425" i="16" s="1"/>
  <c r="C426" i="16"/>
  <c r="D426" i="16"/>
  <c r="G426" i="16" s="1"/>
  <c r="C427" i="16"/>
  <c r="D427" i="16"/>
  <c r="G427" i="16" s="1"/>
  <c r="C428" i="16"/>
  <c r="D428" i="16"/>
  <c r="C429" i="16"/>
  <c r="D429" i="16"/>
  <c r="G429" i="16" s="1"/>
  <c r="C430" i="16"/>
  <c r="D430" i="16"/>
  <c r="G430" i="16" s="1"/>
  <c r="C431" i="16"/>
  <c r="D431" i="16"/>
  <c r="G431" i="16" s="1"/>
  <c r="C432" i="16"/>
  <c r="D432" i="16"/>
  <c r="C433" i="16"/>
  <c r="D433" i="16"/>
  <c r="G433" i="16" s="1"/>
  <c r="C434" i="16"/>
  <c r="D434" i="16"/>
  <c r="G434" i="16" s="1"/>
  <c r="C435" i="16"/>
  <c r="D435" i="16"/>
  <c r="G435" i="16" s="1"/>
  <c r="C436" i="16"/>
  <c r="D436" i="16"/>
  <c r="C437" i="16"/>
  <c r="D437" i="16"/>
  <c r="G437" i="16" s="1"/>
  <c r="C438" i="16"/>
  <c r="D438" i="16"/>
  <c r="G438" i="16" s="1"/>
  <c r="C439" i="16"/>
  <c r="D439" i="16"/>
  <c r="G439" i="16" s="1"/>
  <c r="C440" i="16"/>
  <c r="D440" i="16"/>
  <c r="C441" i="16"/>
  <c r="D441" i="16"/>
  <c r="G441" i="16" s="1"/>
  <c r="C442" i="16"/>
  <c r="D442" i="16"/>
  <c r="G442" i="16" s="1"/>
  <c r="C443" i="16"/>
  <c r="D443" i="16"/>
  <c r="G443" i="16" s="1"/>
  <c r="C444" i="16"/>
  <c r="D444" i="16"/>
  <c r="C445" i="16"/>
  <c r="D445" i="16"/>
  <c r="G445" i="16" s="1"/>
  <c r="C446" i="16"/>
  <c r="D446" i="16"/>
  <c r="G446" i="16" s="1"/>
  <c r="C447" i="16"/>
  <c r="D447" i="16"/>
  <c r="G447" i="16" s="1"/>
  <c r="C448" i="16"/>
  <c r="D448" i="16"/>
  <c r="C449" i="16"/>
  <c r="D449" i="16"/>
  <c r="G449" i="16" s="1"/>
  <c r="C450" i="16"/>
  <c r="D450" i="16"/>
  <c r="G450" i="16" s="1"/>
  <c r="C451" i="16"/>
  <c r="D451" i="16"/>
  <c r="G451" i="16" s="1"/>
  <c r="C452" i="16"/>
  <c r="D452" i="16"/>
  <c r="C453" i="16"/>
  <c r="D453" i="16"/>
  <c r="G453" i="16" s="1"/>
  <c r="C454" i="16"/>
  <c r="D454" i="16"/>
  <c r="G454" i="16" s="1"/>
  <c r="C455" i="16"/>
  <c r="D455" i="16"/>
  <c r="G455" i="16" s="1"/>
  <c r="C456" i="16"/>
  <c r="D456" i="16"/>
  <c r="C457" i="16"/>
  <c r="D457" i="16"/>
  <c r="G457" i="16" s="1"/>
  <c r="C458" i="16"/>
  <c r="D458" i="16"/>
  <c r="G458" i="16" s="1"/>
  <c r="C459" i="16"/>
  <c r="D459" i="16"/>
  <c r="G459" i="16" s="1"/>
  <c r="C460" i="16"/>
  <c r="D460" i="16"/>
  <c r="C461" i="16"/>
  <c r="D461" i="16"/>
  <c r="G461" i="16" s="1"/>
  <c r="C462" i="16"/>
  <c r="D462" i="16"/>
  <c r="G462" i="16" s="1"/>
  <c r="C463" i="16"/>
  <c r="D463" i="16"/>
  <c r="G463" i="16" s="1"/>
  <c r="C464" i="16"/>
  <c r="D464" i="16"/>
  <c r="C465" i="16"/>
  <c r="D465" i="16"/>
  <c r="G465" i="16" s="1"/>
  <c r="C466" i="16"/>
  <c r="D466" i="16"/>
  <c r="G466" i="16" s="1"/>
  <c r="C467" i="16"/>
  <c r="D467" i="16"/>
  <c r="G467" i="16" s="1"/>
  <c r="C468" i="16"/>
  <c r="D468" i="16"/>
  <c r="C469" i="16"/>
  <c r="D469" i="16"/>
  <c r="G469" i="16" s="1"/>
  <c r="C470" i="16"/>
  <c r="D470" i="16"/>
  <c r="G470" i="16" s="1"/>
  <c r="C471" i="16"/>
  <c r="D471" i="16"/>
  <c r="G471" i="16" s="1"/>
  <c r="C472" i="16"/>
  <c r="D472" i="16"/>
  <c r="C473" i="16"/>
  <c r="D473" i="16"/>
  <c r="G473" i="16" s="1"/>
  <c r="C474" i="16"/>
  <c r="D474" i="16"/>
  <c r="G474" i="16" s="1"/>
  <c r="C475" i="16"/>
  <c r="D475" i="16"/>
  <c r="G475" i="16" s="1"/>
  <c r="C476" i="16"/>
  <c r="D476" i="16"/>
  <c r="C477" i="16"/>
  <c r="D477" i="16"/>
  <c r="G477" i="16" s="1"/>
  <c r="C478" i="16"/>
  <c r="D478" i="16"/>
  <c r="G478" i="16" s="1"/>
  <c r="C479" i="16"/>
  <c r="D479" i="16"/>
  <c r="G479" i="16" s="1"/>
  <c r="C480" i="16"/>
  <c r="D480" i="16"/>
  <c r="C481" i="16"/>
  <c r="D481" i="16"/>
  <c r="G481" i="16" s="1"/>
  <c r="C482" i="16"/>
  <c r="D482" i="16"/>
  <c r="G482" i="16" s="1"/>
  <c r="C483" i="16"/>
  <c r="D483" i="16"/>
  <c r="G483" i="16" s="1"/>
  <c r="C484" i="16"/>
  <c r="D484" i="16"/>
  <c r="C485" i="16"/>
  <c r="D485" i="16"/>
  <c r="G485" i="16" s="1"/>
  <c r="C486" i="16"/>
  <c r="D486" i="16"/>
  <c r="G486" i="16" s="1"/>
  <c r="C487" i="16"/>
  <c r="D487" i="16"/>
  <c r="G487" i="16" s="1"/>
  <c r="C488" i="16"/>
  <c r="D488" i="16"/>
  <c r="C489" i="16"/>
  <c r="D489" i="16"/>
  <c r="G489" i="16" s="1"/>
  <c r="C490" i="16"/>
  <c r="D490" i="16"/>
  <c r="G490" i="16" s="1"/>
  <c r="C491" i="16"/>
  <c r="D491" i="16"/>
  <c r="G491" i="16" s="1"/>
  <c r="C492" i="16"/>
  <c r="D492" i="16"/>
  <c r="C493" i="16"/>
  <c r="D493" i="16"/>
  <c r="G493" i="16" s="1"/>
  <c r="C494" i="16"/>
  <c r="D494" i="16"/>
  <c r="G494" i="16" s="1"/>
  <c r="C495" i="16"/>
  <c r="D495" i="16"/>
  <c r="G495" i="16" s="1"/>
  <c r="C496" i="16"/>
  <c r="D496" i="16"/>
  <c r="C497" i="16"/>
  <c r="D497" i="16"/>
  <c r="G497" i="16" s="1"/>
  <c r="C498" i="16"/>
  <c r="D498" i="16"/>
  <c r="G498" i="16" s="1"/>
  <c r="C499" i="16"/>
  <c r="D499" i="16"/>
  <c r="G499" i="16" s="1"/>
  <c r="C500" i="16"/>
  <c r="D500" i="16"/>
  <c r="C501" i="16"/>
  <c r="D501" i="16"/>
  <c r="G501" i="16" s="1"/>
  <c r="C502" i="16"/>
  <c r="D502" i="16"/>
  <c r="G502" i="16" s="1"/>
  <c r="C503" i="16"/>
  <c r="D503" i="16"/>
  <c r="G503" i="16" s="1"/>
  <c r="C504" i="16"/>
  <c r="D504" i="16"/>
  <c r="C505" i="16"/>
  <c r="D505" i="16"/>
  <c r="C506" i="16"/>
  <c r="D506" i="16"/>
  <c r="G506" i="16" s="1"/>
  <c r="C507" i="16"/>
  <c r="D507" i="16"/>
  <c r="G507" i="16" s="1"/>
  <c r="C508" i="16"/>
  <c r="D508" i="16"/>
  <c r="C509" i="16"/>
  <c r="D509" i="16"/>
  <c r="G509" i="16" s="1"/>
  <c r="C510" i="16"/>
  <c r="D510" i="16"/>
  <c r="G510" i="16" s="1"/>
  <c r="C511" i="16"/>
  <c r="D511" i="16"/>
  <c r="G511" i="16" s="1"/>
  <c r="C512" i="16"/>
  <c r="D512" i="16"/>
  <c r="C513" i="16"/>
  <c r="D513" i="16"/>
  <c r="G513" i="16" s="1"/>
  <c r="C514" i="16"/>
  <c r="D514" i="16"/>
  <c r="G514" i="16" s="1"/>
  <c r="C515" i="16"/>
  <c r="D515" i="16"/>
  <c r="G515" i="16" s="1"/>
  <c r="C516" i="16"/>
  <c r="D516" i="16"/>
  <c r="C517" i="16"/>
  <c r="D517" i="16"/>
  <c r="C518" i="16"/>
  <c r="D518" i="16"/>
  <c r="G518" i="16" s="1"/>
  <c r="C519" i="16"/>
  <c r="F519" i="16" s="1"/>
  <c r="D519" i="16"/>
  <c r="G519" i="16" s="1"/>
  <c r="C520" i="16"/>
  <c r="F520" i="16" s="1"/>
  <c r="D520" i="16"/>
  <c r="G520" i="16" s="1"/>
  <c r="C521" i="16"/>
  <c r="F521" i="16" s="1"/>
  <c r="D521" i="16"/>
  <c r="G521" i="16" s="1"/>
  <c r="C522" i="16"/>
  <c r="D522" i="16"/>
  <c r="C523" i="16"/>
  <c r="D523" i="16"/>
  <c r="G523" i="16" s="1"/>
  <c r="C524" i="16"/>
  <c r="F524" i="16" s="1"/>
  <c r="D524" i="16"/>
  <c r="G524" i="16" s="1"/>
  <c r="C525" i="16"/>
  <c r="F525" i="16" s="1"/>
  <c r="D525" i="16"/>
  <c r="C526" i="16"/>
  <c r="F526" i="16" s="1"/>
  <c r="D526" i="16"/>
  <c r="G526" i="16" s="1"/>
  <c r="C527" i="16"/>
  <c r="D527" i="16"/>
  <c r="G527" i="16" s="1"/>
  <c r="C528" i="16"/>
  <c r="F528" i="16" s="1"/>
  <c r="D528" i="16"/>
  <c r="G528" i="16" s="1"/>
  <c r="C529" i="16"/>
  <c r="F529" i="16" s="1"/>
  <c r="D529" i="16"/>
  <c r="C530" i="16"/>
  <c r="F530" i="16" s="1"/>
  <c r="D530" i="16"/>
  <c r="G530" i="16" s="1"/>
  <c r="C531" i="16"/>
  <c r="D531" i="16"/>
  <c r="G531" i="16" s="1"/>
  <c r="C532" i="16"/>
  <c r="F532" i="16" s="1"/>
  <c r="D532" i="16"/>
  <c r="G532" i="16" s="1"/>
  <c r="C533" i="16"/>
  <c r="F533" i="16" s="1"/>
  <c r="D533" i="16"/>
  <c r="G533" i="16" s="1"/>
  <c r="C534" i="16"/>
  <c r="F534" i="16" s="1"/>
  <c r="D534" i="16"/>
  <c r="G534" i="16" s="1"/>
  <c r="C535" i="16"/>
  <c r="D535" i="16"/>
  <c r="G535" i="16" s="1"/>
  <c r="C536" i="16"/>
  <c r="F536" i="16" s="1"/>
  <c r="D536" i="16"/>
  <c r="G536" i="16" s="1"/>
  <c r="C537" i="16"/>
  <c r="F537" i="16" s="1"/>
  <c r="D537" i="16"/>
  <c r="G537" i="16" s="1"/>
  <c r="C538" i="16"/>
  <c r="F538" i="16" s="1"/>
  <c r="D538" i="16"/>
  <c r="G538" i="16" s="1"/>
  <c r="C539" i="16"/>
  <c r="F539" i="16" s="1"/>
  <c r="D539" i="16"/>
  <c r="G539" i="16" s="1"/>
  <c r="C540" i="16"/>
  <c r="F540" i="16" s="1"/>
  <c r="D540" i="16"/>
  <c r="G540" i="16" s="1"/>
  <c r="C541" i="16"/>
  <c r="F541" i="16" s="1"/>
  <c r="D541" i="16"/>
  <c r="G541" i="16" s="1"/>
  <c r="C542" i="16"/>
  <c r="F542" i="16" s="1"/>
  <c r="D542" i="16"/>
  <c r="G542" i="16" s="1"/>
  <c r="C543" i="16"/>
  <c r="D543" i="16"/>
  <c r="C544" i="16"/>
  <c r="F544" i="16" s="1"/>
  <c r="D544" i="16"/>
  <c r="G544" i="16" s="1"/>
  <c r="C545" i="16"/>
  <c r="F545" i="16" s="1"/>
  <c r="D545" i="16"/>
  <c r="C546" i="16"/>
  <c r="F546" i="16" s="1"/>
  <c r="D546" i="16"/>
  <c r="G546" i="16" s="1"/>
  <c r="C547" i="16"/>
  <c r="F547" i="16" s="1"/>
  <c r="D547" i="16"/>
  <c r="C548" i="16"/>
  <c r="D548" i="16"/>
  <c r="C549" i="16"/>
  <c r="F549" i="16" s="1"/>
  <c r="D549" i="16"/>
  <c r="G549" i="16" s="1"/>
  <c r="C550" i="16"/>
  <c r="F550" i="16" s="1"/>
  <c r="D550" i="16"/>
  <c r="G550" i="16" s="1"/>
  <c r="C551" i="16"/>
  <c r="F551" i="16" s="1"/>
  <c r="D551" i="16"/>
  <c r="G551" i="16" s="1"/>
  <c r="C552" i="16"/>
  <c r="F552" i="16" s="1"/>
  <c r="D552" i="16"/>
  <c r="G552" i="16" s="1"/>
  <c r="C553" i="16"/>
  <c r="F553" i="16" s="1"/>
  <c r="D553" i="16"/>
  <c r="G553" i="16" s="1"/>
  <c r="C554" i="16"/>
  <c r="F554" i="16" s="1"/>
  <c r="D554" i="16"/>
  <c r="G554" i="16" s="1"/>
  <c r="C555" i="16"/>
  <c r="F555" i="16" s="1"/>
  <c r="D555" i="16"/>
  <c r="G555" i="16" s="1"/>
  <c r="C556" i="16"/>
  <c r="F556" i="16" s="1"/>
  <c r="D556" i="16"/>
  <c r="G556" i="16" s="1"/>
  <c r="C557" i="16"/>
  <c r="F557" i="16" s="1"/>
  <c r="D557" i="16"/>
  <c r="C558" i="16"/>
  <c r="F558" i="16" s="1"/>
  <c r="D558" i="16"/>
  <c r="G558" i="16" s="1"/>
  <c r="C559" i="16"/>
  <c r="D559" i="16"/>
  <c r="C560" i="16"/>
  <c r="F560" i="16" s="1"/>
  <c r="D560" i="16"/>
  <c r="G560" i="16" s="1"/>
  <c r="C561" i="16"/>
  <c r="F561" i="16" s="1"/>
  <c r="D561" i="16"/>
  <c r="G561" i="16" s="1"/>
  <c r="C562" i="16"/>
  <c r="F562" i="16" s="1"/>
  <c r="D562" i="16"/>
  <c r="G562" i="16" s="1"/>
  <c r="C563" i="16"/>
  <c r="F563" i="16" s="1"/>
  <c r="D563" i="16"/>
  <c r="G563" i="16" s="1"/>
  <c r="C564" i="16"/>
  <c r="F564" i="16" s="1"/>
  <c r="D564" i="16"/>
  <c r="G564" i="16" s="1"/>
  <c r="C565" i="16"/>
  <c r="F565" i="16" s="1"/>
  <c r="D565" i="16"/>
  <c r="C566" i="16"/>
  <c r="F566" i="16" s="1"/>
  <c r="D566" i="16"/>
  <c r="G566" i="16" s="1"/>
  <c r="C567" i="16"/>
  <c r="F567" i="16" s="1"/>
  <c r="D567" i="16"/>
  <c r="G567" i="16" s="1"/>
  <c r="C568" i="16"/>
  <c r="F568" i="16" s="1"/>
  <c r="D568" i="16"/>
  <c r="G568" i="16" s="1"/>
  <c r="C569" i="16"/>
  <c r="F569" i="16" s="1"/>
  <c r="D569" i="16"/>
  <c r="G569" i="16" s="1"/>
  <c r="C570" i="16"/>
  <c r="F570" i="16" s="1"/>
  <c r="D570" i="16"/>
  <c r="G570" i="16" s="1"/>
  <c r="C571" i="16"/>
  <c r="F571" i="16" s="1"/>
  <c r="D571" i="16"/>
  <c r="G571" i="16" s="1"/>
  <c r="C572" i="16"/>
  <c r="F572" i="16" s="1"/>
  <c r="D572" i="16"/>
  <c r="G572" i="16" s="1"/>
  <c r="C573" i="16"/>
  <c r="F573" i="16" s="1"/>
  <c r="D573" i="16"/>
  <c r="C574" i="16"/>
  <c r="F574" i="16" s="1"/>
  <c r="D574" i="16"/>
  <c r="G574" i="16" s="1"/>
  <c r="C575" i="16"/>
  <c r="F575" i="16" s="1"/>
  <c r="D575" i="16"/>
  <c r="G575" i="16" s="1"/>
  <c r="C576" i="16"/>
  <c r="F576" i="16" s="1"/>
  <c r="D576" i="16"/>
  <c r="G576" i="16" s="1"/>
  <c r="C577" i="16"/>
  <c r="F577" i="16" s="1"/>
  <c r="D577" i="16"/>
  <c r="G577" i="16" s="1"/>
  <c r="C578" i="16"/>
  <c r="F578" i="16" s="1"/>
  <c r="D578" i="16"/>
  <c r="G578" i="16" s="1"/>
  <c r="C579" i="16"/>
  <c r="D579" i="16"/>
  <c r="C580" i="16"/>
  <c r="F580" i="16" s="1"/>
  <c r="D580" i="16"/>
  <c r="G580" i="16" s="1"/>
  <c r="C581" i="16"/>
  <c r="F581" i="16" s="1"/>
  <c r="D581" i="16"/>
  <c r="C582" i="16"/>
  <c r="F582" i="16" s="1"/>
  <c r="D582" i="16"/>
  <c r="G582" i="16" s="1"/>
  <c r="C583" i="16"/>
  <c r="F583" i="16" s="1"/>
  <c r="D583" i="16"/>
  <c r="G583" i="16" s="1"/>
  <c r="C584" i="16"/>
  <c r="F584" i="16" s="1"/>
  <c r="D584" i="16"/>
  <c r="G584" i="16" s="1"/>
  <c r="C585" i="16"/>
  <c r="F585" i="16" s="1"/>
  <c r="D585" i="16"/>
  <c r="G585" i="16" s="1"/>
  <c r="C586" i="16"/>
  <c r="F586" i="16" s="1"/>
  <c r="D586" i="16"/>
  <c r="G586" i="16" s="1"/>
  <c r="C587" i="16"/>
  <c r="F587" i="16" s="1"/>
  <c r="D587" i="16"/>
  <c r="G587" i="16" s="1"/>
  <c r="C588" i="16"/>
  <c r="F588" i="16" s="1"/>
  <c r="D588" i="16"/>
  <c r="G588" i="16" s="1"/>
  <c r="C589" i="16"/>
  <c r="F589" i="16" s="1"/>
  <c r="D589" i="16"/>
  <c r="C590" i="16"/>
  <c r="F590" i="16" s="1"/>
  <c r="D590" i="16"/>
  <c r="G590" i="16" s="1"/>
  <c r="C591" i="16"/>
  <c r="D591" i="16"/>
  <c r="G591" i="16" s="1"/>
  <c r="C592" i="16"/>
  <c r="F592" i="16" s="1"/>
  <c r="D592" i="16"/>
  <c r="G592" i="16" s="1"/>
  <c r="C593" i="16"/>
  <c r="F593" i="16" s="1"/>
  <c r="D593" i="16"/>
  <c r="G593" i="16" s="1"/>
  <c r="C594" i="16"/>
  <c r="F594" i="16" s="1"/>
  <c r="D594" i="16"/>
  <c r="G594" i="16" s="1"/>
  <c r="C595" i="16"/>
  <c r="F595" i="16" s="1"/>
  <c r="D595" i="16"/>
  <c r="G595" i="16" s="1"/>
  <c r="C596" i="16"/>
  <c r="F596" i="16" s="1"/>
  <c r="D596" i="16"/>
  <c r="G596" i="16" s="1"/>
  <c r="C597" i="16"/>
  <c r="F597" i="16" s="1"/>
  <c r="D597" i="16"/>
  <c r="C598" i="16"/>
  <c r="F598" i="16" s="1"/>
  <c r="D598" i="16"/>
  <c r="G598" i="16" s="1"/>
  <c r="C599" i="16"/>
  <c r="F599" i="16" s="1"/>
  <c r="D599" i="16"/>
  <c r="G599" i="16" s="1"/>
  <c r="C600" i="16"/>
  <c r="F600" i="16" s="1"/>
  <c r="D600" i="16"/>
  <c r="G600" i="16" s="1"/>
  <c r="C601" i="16"/>
  <c r="F601" i="16" s="1"/>
  <c r="D601" i="16"/>
  <c r="G601" i="16" s="1"/>
  <c r="C602" i="16"/>
  <c r="F602" i="16" s="1"/>
  <c r="D602" i="16"/>
  <c r="G602" i="16" s="1"/>
  <c r="C603" i="16"/>
  <c r="F603" i="16" s="1"/>
  <c r="D603" i="16"/>
  <c r="G603" i="16" s="1"/>
  <c r="C604" i="16"/>
  <c r="F604" i="16" s="1"/>
  <c r="D604" i="16"/>
  <c r="G604" i="16" s="1"/>
  <c r="C605" i="16"/>
  <c r="F605" i="16" s="1"/>
  <c r="D605" i="16"/>
  <c r="C606" i="16"/>
  <c r="F606" i="16" s="1"/>
  <c r="D606" i="16"/>
  <c r="G606" i="16" s="1"/>
  <c r="C607" i="16"/>
  <c r="F607" i="16" s="1"/>
  <c r="D607" i="16"/>
  <c r="G607" i="16" s="1"/>
  <c r="C608" i="16"/>
  <c r="F608" i="16" s="1"/>
  <c r="D608" i="16"/>
  <c r="G608" i="16" s="1"/>
  <c r="C609" i="16"/>
  <c r="F609" i="16" s="1"/>
  <c r="D609" i="16"/>
  <c r="G609" i="16" s="1"/>
  <c r="C610" i="16"/>
  <c r="F610" i="16" s="1"/>
  <c r="D610" i="16"/>
  <c r="G610" i="16" s="1"/>
  <c r="C611" i="16"/>
  <c r="F611" i="16" s="1"/>
  <c r="D611" i="16"/>
  <c r="C612" i="16"/>
  <c r="F612" i="16" s="1"/>
  <c r="D612" i="16"/>
  <c r="G612" i="16" s="1"/>
  <c r="C613" i="16"/>
  <c r="D613" i="16"/>
  <c r="C614" i="16"/>
  <c r="F614" i="16" s="1"/>
  <c r="D614" i="16"/>
  <c r="G614" i="16" s="1"/>
  <c r="C615" i="16"/>
  <c r="F615" i="16" s="1"/>
  <c r="D615" i="16"/>
  <c r="G615" i="16" s="1"/>
  <c r="C616" i="16"/>
  <c r="F616" i="16" s="1"/>
  <c r="D616" i="16"/>
  <c r="G616" i="16" s="1"/>
  <c r="C617" i="16"/>
  <c r="F617" i="16" s="1"/>
  <c r="D617" i="16"/>
  <c r="G617" i="16" s="1"/>
  <c r="C618" i="16"/>
  <c r="F618" i="16" s="1"/>
  <c r="D618" i="16"/>
  <c r="G618" i="16" s="1"/>
  <c r="C619" i="16"/>
  <c r="F619" i="16" s="1"/>
  <c r="D619" i="16"/>
  <c r="G619" i="16" s="1"/>
  <c r="C620" i="16"/>
  <c r="F620" i="16" s="1"/>
  <c r="D620" i="16"/>
  <c r="G620" i="16" s="1"/>
  <c r="C621" i="16"/>
  <c r="F621" i="16" s="1"/>
  <c r="D621" i="16"/>
  <c r="G621" i="16" s="1"/>
  <c r="C622" i="16"/>
  <c r="F622" i="16" s="1"/>
  <c r="D622" i="16"/>
  <c r="G622" i="16" s="1"/>
  <c r="C623" i="16"/>
  <c r="F623" i="16" s="1"/>
  <c r="D623" i="16"/>
  <c r="G623" i="16" s="1"/>
  <c r="C624" i="16"/>
  <c r="F624" i="16" s="1"/>
  <c r="D624" i="16"/>
  <c r="G624" i="16" s="1"/>
  <c r="C625" i="16"/>
  <c r="F625" i="16" s="1"/>
  <c r="D625" i="16"/>
  <c r="G625" i="16" s="1"/>
  <c r="C626" i="16"/>
  <c r="F626" i="16" s="1"/>
  <c r="D626" i="16"/>
  <c r="G626" i="16" s="1"/>
  <c r="C627" i="16"/>
  <c r="F627" i="16" s="1"/>
  <c r="D627" i="16"/>
  <c r="G627" i="16" s="1"/>
  <c r="C628" i="16"/>
  <c r="F628" i="16" s="1"/>
  <c r="D628" i="16"/>
  <c r="G628" i="16" s="1"/>
  <c r="C629" i="16"/>
  <c r="F629" i="16" s="1"/>
  <c r="D629" i="16"/>
  <c r="G629" i="16" s="1"/>
  <c r="C630" i="16"/>
  <c r="F630" i="16" s="1"/>
  <c r="D630" i="16"/>
  <c r="G630" i="16" s="1"/>
  <c r="C631" i="16"/>
  <c r="F631" i="16" s="1"/>
  <c r="D631" i="16"/>
  <c r="G631" i="16" s="1"/>
  <c r="C632" i="16"/>
  <c r="F632" i="16" s="1"/>
  <c r="D632" i="16"/>
  <c r="G632" i="16" s="1"/>
  <c r="C633" i="16"/>
  <c r="F633" i="16" s="1"/>
  <c r="D633" i="16"/>
  <c r="G633" i="16" s="1"/>
  <c r="C634" i="16"/>
  <c r="F634" i="16" s="1"/>
  <c r="D634" i="16"/>
  <c r="G634" i="16" s="1"/>
  <c r="C635" i="16"/>
  <c r="F635" i="16" s="1"/>
  <c r="D635" i="16"/>
  <c r="G635" i="16" s="1"/>
  <c r="C636" i="16"/>
  <c r="F636" i="16" s="1"/>
  <c r="D636" i="16"/>
  <c r="G636" i="16" s="1"/>
  <c r="C637" i="16"/>
  <c r="F637" i="16" s="1"/>
  <c r="D637" i="16"/>
  <c r="G637" i="16" s="1"/>
  <c r="C638" i="16"/>
  <c r="F638" i="16" s="1"/>
  <c r="D638" i="16"/>
  <c r="G638" i="16" s="1"/>
  <c r="C639" i="16"/>
  <c r="F639" i="16" s="1"/>
  <c r="D639" i="16"/>
  <c r="G639" i="16" s="1"/>
  <c r="C640" i="16"/>
  <c r="F640" i="16" s="1"/>
  <c r="D640" i="16"/>
  <c r="G640" i="16" s="1"/>
  <c r="C641" i="16"/>
  <c r="F641" i="16" s="1"/>
  <c r="D641" i="16"/>
  <c r="G641" i="16" s="1"/>
  <c r="C642" i="16"/>
  <c r="F642" i="16" s="1"/>
  <c r="D642" i="16"/>
  <c r="G642" i="16" s="1"/>
  <c r="C643" i="16"/>
  <c r="F643" i="16" s="1"/>
  <c r="D643" i="16"/>
  <c r="G643" i="16" s="1"/>
  <c r="C644" i="16"/>
  <c r="F644" i="16" s="1"/>
  <c r="D644" i="16"/>
  <c r="G644" i="16" s="1"/>
  <c r="C645" i="16"/>
  <c r="F645" i="16" s="1"/>
  <c r="D645" i="16"/>
  <c r="G645" i="16" s="1"/>
  <c r="C646" i="16"/>
  <c r="F646" i="16" s="1"/>
  <c r="D646" i="16"/>
  <c r="G646" i="16" s="1"/>
  <c r="C647" i="16"/>
  <c r="F647" i="16" s="1"/>
  <c r="D647" i="16"/>
  <c r="G647" i="16" s="1"/>
  <c r="C648" i="16"/>
  <c r="F648" i="16" s="1"/>
  <c r="D648" i="16"/>
  <c r="G648" i="16" s="1"/>
  <c r="C649" i="16"/>
  <c r="F649" i="16" s="1"/>
  <c r="D649" i="16"/>
  <c r="G649" i="16" s="1"/>
  <c r="C650" i="16"/>
  <c r="F650" i="16" s="1"/>
  <c r="D650" i="16"/>
  <c r="G650" i="16" s="1"/>
  <c r="C651" i="16"/>
  <c r="F651" i="16" s="1"/>
  <c r="D651" i="16"/>
  <c r="G651" i="16" s="1"/>
  <c r="C652" i="16"/>
  <c r="F652" i="16" s="1"/>
  <c r="D652" i="16"/>
  <c r="G652" i="16" s="1"/>
  <c r="C653" i="16"/>
  <c r="F653" i="16" s="1"/>
  <c r="D653" i="16"/>
  <c r="G653" i="16" s="1"/>
  <c r="C654" i="16"/>
  <c r="D654" i="16"/>
  <c r="C655" i="16"/>
  <c r="F655" i="16" s="1"/>
  <c r="D655" i="16"/>
  <c r="C656" i="16"/>
  <c r="F656" i="16" s="1"/>
  <c r="D656" i="16"/>
  <c r="G656" i="16" s="1"/>
  <c r="C657" i="16"/>
  <c r="F657" i="16" s="1"/>
  <c r="D657" i="16"/>
  <c r="G657" i="16" s="1"/>
  <c r="C658" i="16"/>
  <c r="F658" i="16" s="1"/>
  <c r="D658" i="16"/>
  <c r="G658" i="16" s="1"/>
  <c r="C659" i="16"/>
  <c r="F659" i="16" s="1"/>
  <c r="D659" i="16"/>
  <c r="G659" i="16" s="1"/>
  <c r="C660" i="16"/>
  <c r="F660" i="16" s="1"/>
  <c r="D660" i="16"/>
  <c r="G660" i="16" s="1"/>
  <c r="C661" i="16"/>
  <c r="F661" i="16" s="1"/>
  <c r="D661" i="16"/>
  <c r="G661" i="16" s="1"/>
  <c r="C662" i="16"/>
  <c r="F662" i="16" s="1"/>
  <c r="D662" i="16"/>
  <c r="G662" i="16" s="1"/>
  <c r="C663" i="16"/>
  <c r="F663" i="16" s="1"/>
  <c r="D663" i="16"/>
  <c r="G663" i="16" s="1"/>
  <c r="C664" i="16"/>
  <c r="F664" i="16" s="1"/>
  <c r="D664" i="16"/>
  <c r="G664" i="16" s="1"/>
  <c r="C665" i="16"/>
  <c r="F665" i="16" s="1"/>
  <c r="D665" i="16"/>
  <c r="G665" i="16" s="1"/>
  <c r="C666" i="16"/>
  <c r="F666" i="16" s="1"/>
  <c r="D666" i="16"/>
  <c r="G666" i="16" s="1"/>
  <c r="C667" i="16"/>
  <c r="F667" i="16" s="1"/>
  <c r="D667" i="16"/>
  <c r="G667" i="16" s="1"/>
  <c r="C668" i="16"/>
  <c r="D668" i="16"/>
  <c r="C669" i="16"/>
  <c r="F669" i="16" s="1"/>
  <c r="D669" i="16"/>
  <c r="G669" i="16" s="1"/>
  <c r="C670" i="16"/>
  <c r="F670" i="16" s="1"/>
  <c r="D670" i="16"/>
  <c r="G670" i="16" s="1"/>
  <c r="C671" i="16"/>
  <c r="F671" i="16" s="1"/>
  <c r="D671" i="16"/>
  <c r="G671" i="16" s="1"/>
  <c r="C672" i="16"/>
  <c r="F672" i="16" s="1"/>
  <c r="D672" i="16"/>
  <c r="G672" i="16" s="1"/>
  <c r="C673" i="16"/>
  <c r="F673" i="16" s="1"/>
  <c r="D673" i="16"/>
  <c r="G673" i="16" s="1"/>
  <c r="C674" i="16"/>
  <c r="F674" i="16" s="1"/>
  <c r="D674" i="16"/>
  <c r="G674" i="16" s="1"/>
  <c r="C675" i="16"/>
  <c r="F675" i="16" s="1"/>
  <c r="D675" i="16"/>
  <c r="G675" i="16" s="1"/>
  <c r="C676" i="16"/>
  <c r="F676" i="16" s="1"/>
  <c r="D676" i="16"/>
  <c r="G676" i="16" s="1"/>
  <c r="C677" i="16"/>
  <c r="F677" i="16" s="1"/>
  <c r="D677" i="16"/>
  <c r="G677" i="16" s="1"/>
  <c r="C678" i="16"/>
  <c r="F678" i="16" s="1"/>
  <c r="D678" i="16"/>
  <c r="G678" i="16" s="1"/>
  <c r="C679" i="16"/>
  <c r="D679" i="16"/>
  <c r="C680" i="16"/>
  <c r="F680" i="16" s="1"/>
  <c r="D680" i="16"/>
  <c r="G680" i="16" s="1"/>
  <c r="C681" i="16"/>
  <c r="F681" i="16" s="1"/>
  <c r="D681" i="16"/>
  <c r="G681" i="16" s="1"/>
  <c r="C682" i="16"/>
  <c r="F682" i="16" s="1"/>
  <c r="D682" i="16"/>
  <c r="G682" i="16" s="1"/>
  <c r="C683" i="16"/>
  <c r="F683" i="16" s="1"/>
  <c r="D683" i="16"/>
  <c r="G683" i="16" s="1"/>
  <c r="C684" i="16"/>
  <c r="F684" i="16" s="1"/>
  <c r="D684" i="16"/>
  <c r="G684" i="16" s="1"/>
  <c r="C685" i="16"/>
  <c r="F685" i="16" s="1"/>
  <c r="D685" i="16"/>
  <c r="G685" i="16" s="1"/>
  <c r="C686" i="16"/>
  <c r="F686" i="16" s="1"/>
  <c r="D686" i="16"/>
  <c r="G686" i="16" s="1"/>
  <c r="C687" i="16"/>
  <c r="F687" i="16" s="1"/>
  <c r="D687" i="16"/>
  <c r="G687" i="16" s="1"/>
  <c r="C688" i="16"/>
  <c r="F688" i="16" s="1"/>
  <c r="D688" i="16"/>
  <c r="G688" i="16" s="1"/>
  <c r="C689" i="16"/>
  <c r="F689" i="16" s="1"/>
  <c r="D689" i="16"/>
  <c r="G689" i="16" s="1"/>
  <c r="C690" i="16"/>
  <c r="F690" i="16" s="1"/>
  <c r="D690" i="16"/>
  <c r="G690" i="16" s="1"/>
  <c r="C691" i="16"/>
  <c r="F691" i="16" s="1"/>
  <c r="D691" i="16"/>
  <c r="G691" i="16" s="1"/>
  <c r="C692" i="16"/>
  <c r="F692" i="16" s="1"/>
  <c r="D692" i="16"/>
  <c r="G692" i="16" s="1"/>
  <c r="C693" i="16"/>
  <c r="F693" i="16" s="1"/>
  <c r="D693" i="16"/>
  <c r="G693" i="16" s="1"/>
  <c r="C694" i="16"/>
  <c r="F694" i="16" s="1"/>
  <c r="D694" i="16"/>
  <c r="G694" i="16" s="1"/>
  <c r="C695" i="16"/>
  <c r="F695" i="16" s="1"/>
  <c r="D695" i="16"/>
  <c r="G695" i="16" s="1"/>
  <c r="C696" i="16"/>
  <c r="F696" i="16" s="1"/>
  <c r="D696" i="16"/>
  <c r="G696" i="16" s="1"/>
  <c r="C697" i="16"/>
  <c r="F697" i="16" s="1"/>
  <c r="D697" i="16"/>
  <c r="G697" i="16" s="1"/>
  <c r="C698" i="16"/>
  <c r="F698" i="16" s="1"/>
  <c r="D698" i="16"/>
  <c r="G698" i="16" s="1"/>
  <c r="C699" i="16"/>
  <c r="F699" i="16" s="1"/>
  <c r="D699" i="16"/>
  <c r="G699" i="16" s="1"/>
  <c r="C700" i="16"/>
  <c r="F700" i="16" s="1"/>
  <c r="D700" i="16"/>
  <c r="G700" i="16" s="1"/>
  <c r="C701" i="16"/>
  <c r="F701" i="16" s="1"/>
  <c r="D701" i="16"/>
  <c r="G701" i="16" s="1"/>
  <c r="C702" i="16"/>
  <c r="F702" i="16" s="1"/>
  <c r="D702" i="16"/>
  <c r="G702" i="16" s="1"/>
  <c r="C703" i="16"/>
  <c r="F703" i="16" s="1"/>
  <c r="D703" i="16"/>
  <c r="G703" i="16" s="1"/>
  <c r="C704" i="16"/>
  <c r="F704" i="16" s="1"/>
  <c r="D704" i="16"/>
  <c r="G704" i="16" s="1"/>
  <c r="C705" i="16"/>
  <c r="F705" i="16" s="1"/>
  <c r="D705" i="16"/>
  <c r="G705" i="16" s="1"/>
  <c r="C706" i="16"/>
  <c r="F706" i="16" s="1"/>
  <c r="D706" i="16"/>
  <c r="G706" i="16" s="1"/>
  <c r="C707" i="16"/>
  <c r="F707" i="16" s="1"/>
  <c r="D707" i="16"/>
  <c r="G707" i="16" s="1"/>
  <c r="C708" i="16"/>
  <c r="F708" i="16" s="1"/>
  <c r="D708" i="16"/>
  <c r="G708" i="16" s="1"/>
  <c r="C709" i="16"/>
  <c r="F709" i="16" s="1"/>
  <c r="D709" i="16"/>
  <c r="G709" i="16" s="1"/>
  <c r="C710" i="16"/>
  <c r="F710" i="16" s="1"/>
  <c r="D710" i="16"/>
  <c r="G710" i="16" s="1"/>
  <c r="C711" i="16"/>
  <c r="F711" i="16" s="1"/>
  <c r="D711" i="16"/>
  <c r="G711" i="16" s="1"/>
  <c r="C712" i="16"/>
  <c r="F712" i="16" s="1"/>
  <c r="D712" i="16"/>
  <c r="G712" i="16" s="1"/>
  <c r="C713" i="16"/>
  <c r="F713" i="16" s="1"/>
  <c r="D713" i="16"/>
  <c r="G713" i="16" s="1"/>
  <c r="C714" i="16"/>
  <c r="F714" i="16" s="1"/>
  <c r="D714" i="16"/>
  <c r="G714" i="16" s="1"/>
  <c r="C715" i="16"/>
  <c r="F715" i="16" s="1"/>
  <c r="D715" i="16"/>
  <c r="C716" i="16"/>
  <c r="F716" i="16" s="1"/>
  <c r="D716" i="16"/>
  <c r="G716" i="16" s="1"/>
  <c r="C717" i="16"/>
  <c r="F717" i="16" s="1"/>
  <c r="D717" i="16"/>
  <c r="G717" i="16" s="1"/>
  <c r="C718" i="16"/>
  <c r="F718" i="16" s="1"/>
  <c r="D718" i="16"/>
  <c r="G718" i="16" s="1"/>
  <c r="C719" i="16"/>
  <c r="F719" i="16" s="1"/>
  <c r="D719" i="16"/>
  <c r="C720" i="16"/>
  <c r="F720" i="16" s="1"/>
  <c r="D720" i="16"/>
  <c r="G720" i="16" s="1"/>
  <c r="C721" i="16"/>
  <c r="F721" i="16" s="1"/>
  <c r="D721" i="16"/>
  <c r="G721" i="16" s="1"/>
  <c r="C722" i="16"/>
  <c r="F722" i="16" s="1"/>
  <c r="D722" i="16"/>
  <c r="G722" i="16" s="1"/>
  <c r="C723" i="16"/>
  <c r="F723" i="16" s="1"/>
  <c r="D723" i="16"/>
  <c r="G723" i="16" s="1"/>
  <c r="C724" i="16"/>
  <c r="D724" i="16"/>
  <c r="C725" i="16"/>
  <c r="F725" i="16" s="1"/>
  <c r="D725" i="16"/>
  <c r="G725" i="16" s="1"/>
  <c r="C726" i="16"/>
  <c r="F726" i="16" s="1"/>
  <c r="D726" i="16"/>
  <c r="G726" i="16" s="1"/>
  <c r="C727" i="16"/>
  <c r="F727" i="16" s="1"/>
  <c r="D727" i="16"/>
  <c r="G727" i="16" s="1"/>
  <c r="C728" i="16"/>
  <c r="F728" i="16" s="1"/>
  <c r="D728" i="16"/>
  <c r="G728" i="16" s="1"/>
  <c r="C729" i="16"/>
  <c r="F729" i="16" s="1"/>
  <c r="D729" i="16"/>
  <c r="G729" i="16" s="1"/>
  <c r="C730" i="16"/>
  <c r="F730" i="16" s="1"/>
  <c r="D730" i="16"/>
  <c r="G730" i="16" s="1"/>
  <c r="C731" i="16"/>
  <c r="F731" i="16" s="1"/>
  <c r="D731" i="16"/>
  <c r="G731" i="16" s="1"/>
  <c r="C732" i="16"/>
  <c r="F732" i="16" s="1"/>
  <c r="D732" i="16"/>
  <c r="G732" i="16" s="1"/>
  <c r="C733" i="16"/>
  <c r="F733" i="16" s="1"/>
  <c r="D733" i="16"/>
  <c r="G733" i="16" s="1"/>
  <c r="C734" i="16"/>
  <c r="F734" i="16" s="1"/>
  <c r="D734" i="16"/>
  <c r="G734" i="16" s="1"/>
  <c r="C735" i="16"/>
  <c r="F735" i="16" s="1"/>
  <c r="D735" i="16"/>
  <c r="G735" i="16" s="1"/>
  <c r="C736" i="16"/>
  <c r="F736" i="16" s="1"/>
  <c r="D736" i="16"/>
  <c r="G736" i="16" s="1"/>
  <c r="C737" i="16"/>
  <c r="F737" i="16" s="1"/>
  <c r="D737" i="16"/>
  <c r="G737" i="16" s="1"/>
  <c r="C738" i="16"/>
  <c r="F738" i="16" s="1"/>
  <c r="D738" i="16"/>
  <c r="G738" i="16" s="1"/>
  <c r="C739" i="16"/>
  <c r="F739" i="16" s="1"/>
  <c r="D739" i="16"/>
  <c r="G739" i="16" s="1"/>
  <c r="C740" i="16"/>
  <c r="F740" i="16" s="1"/>
  <c r="D740" i="16"/>
  <c r="G740" i="16" s="1"/>
  <c r="C741" i="16"/>
  <c r="F741" i="16" s="1"/>
  <c r="D741" i="16"/>
  <c r="G741" i="16" s="1"/>
  <c r="C742" i="16"/>
  <c r="F742" i="16" s="1"/>
  <c r="D742" i="16"/>
  <c r="G742" i="16" s="1"/>
  <c r="C743" i="16"/>
  <c r="D743" i="16"/>
  <c r="G743" i="16" s="1"/>
  <c r="C744" i="16"/>
  <c r="F744" i="16" s="1"/>
  <c r="D744" i="16"/>
  <c r="G744" i="16" s="1"/>
  <c r="C745" i="16"/>
  <c r="F745" i="16" s="1"/>
  <c r="D745" i="16"/>
  <c r="G745" i="16" s="1"/>
  <c r="C746" i="16"/>
  <c r="F746" i="16" s="1"/>
  <c r="D746" i="16"/>
  <c r="G746" i="16" s="1"/>
  <c r="C747" i="16"/>
  <c r="F747" i="16" s="1"/>
  <c r="D747" i="16"/>
  <c r="G747" i="16" s="1"/>
  <c r="C748" i="16"/>
  <c r="F748" i="16" s="1"/>
  <c r="D748" i="16"/>
  <c r="G748" i="16" s="1"/>
  <c r="C749" i="16"/>
  <c r="F749" i="16" s="1"/>
  <c r="D749" i="16"/>
  <c r="G749" i="16" s="1"/>
  <c r="C750" i="16"/>
  <c r="F750" i="16" s="1"/>
  <c r="D750" i="16"/>
  <c r="G750" i="16" s="1"/>
  <c r="C751" i="16"/>
  <c r="F751" i="16" s="1"/>
  <c r="D751" i="16"/>
  <c r="G751" i="16" s="1"/>
  <c r="C752" i="16"/>
  <c r="F752" i="16" s="1"/>
  <c r="D752" i="16"/>
  <c r="G752" i="16" s="1"/>
  <c r="C753" i="16"/>
  <c r="F753" i="16" s="1"/>
  <c r="D753" i="16"/>
  <c r="G753" i="16" s="1"/>
  <c r="C754" i="16"/>
  <c r="F754" i="16" s="1"/>
  <c r="D754" i="16"/>
  <c r="G754" i="16" s="1"/>
  <c r="C755" i="16"/>
  <c r="F755" i="16" s="1"/>
  <c r="D755" i="16"/>
  <c r="G755" i="16" s="1"/>
  <c r="C756" i="16"/>
  <c r="F756" i="16" s="1"/>
  <c r="D756" i="16"/>
  <c r="G756" i="16" s="1"/>
  <c r="C757" i="16"/>
  <c r="F757" i="16" s="1"/>
  <c r="D757" i="16"/>
  <c r="G757" i="16" s="1"/>
  <c r="C758" i="16"/>
  <c r="F758" i="16" s="1"/>
  <c r="D758" i="16"/>
  <c r="G758" i="16" s="1"/>
  <c r="C759" i="16"/>
  <c r="F759" i="16" s="1"/>
  <c r="D759" i="16"/>
  <c r="C760" i="16"/>
  <c r="F760" i="16" s="1"/>
  <c r="D760" i="16"/>
  <c r="G760" i="16" s="1"/>
  <c r="C761" i="16"/>
  <c r="F761" i="16" s="1"/>
  <c r="D761" i="16"/>
  <c r="G761" i="16" s="1"/>
  <c r="C762" i="16"/>
  <c r="F762" i="16" s="1"/>
  <c r="D762" i="16"/>
  <c r="G762" i="16" s="1"/>
  <c r="C763" i="16"/>
  <c r="F763" i="16" s="1"/>
  <c r="D763" i="16"/>
  <c r="G763" i="16" s="1"/>
  <c r="C764" i="16"/>
  <c r="F764" i="16" s="1"/>
  <c r="D764" i="16"/>
  <c r="G764" i="16" s="1"/>
  <c r="C765" i="16"/>
  <c r="F765" i="16" s="1"/>
  <c r="D765" i="16"/>
  <c r="G765" i="16" s="1"/>
  <c r="C766" i="16"/>
  <c r="F766" i="16" s="1"/>
  <c r="D766" i="16"/>
  <c r="G766" i="16" s="1"/>
  <c r="C767" i="16"/>
  <c r="F767" i="16" s="1"/>
  <c r="D767" i="16"/>
  <c r="G767" i="16" s="1"/>
  <c r="C768" i="16"/>
  <c r="F768" i="16" s="1"/>
  <c r="D768" i="16"/>
  <c r="G768" i="16" s="1"/>
  <c r="C769" i="16"/>
  <c r="F769" i="16" s="1"/>
  <c r="D769" i="16"/>
  <c r="G769" i="16" s="1"/>
  <c r="C770" i="16"/>
  <c r="F770" i="16" s="1"/>
  <c r="D770" i="16"/>
  <c r="G770" i="16" s="1"/>
  <c r="C771" i="16"/>
  <c r="F771" i="16" s="1"/>
  <c r="D771" i="16"/>
  <c r="G771" i="16" s="1"/>
  <c r="C772" i="16"/>
  <c r="F772" i="16" s="1"/>
  <c r="D772" i="16"/>
  <c r="G772" i="16" s="1"/>
  <c r="C773" i="16"/>
  <c r="F773" i="16" s="1"/>
  <c r="D773" i="16"/>
  <c r="G773" i="16" s="1"/>
  <c r="C774" i="16"/>
  <c r="F774" i="16" s="1"/>
  <c r="D774" i="16"/>
  <c r="G774" i="16" s="1"/>
  <c r="C775" i="16"/>
  <c r="F775" i="16" s="1"/>
  <c r="D775" i="16"/>
  <c r="G775" i="16" s="1"/>
  <c r="C776" i="16"/>
  <c r="F776" i="16" s="1"/>
  <c r="D776" i="16"/>
  <c r="G776" i="16" s="1"/>
  <c r="C777" i="16"/>
  <c r="F777" i="16" s="1"/>
  <c r="D777" i="16"/>
  <c r="G777" i="16" s="1"/>
  <c r="C778" i="16"/>
  <c r="F778" i="16" s="1"/>
  <c r="D778" i="16"/>
  <c r="G778" i="16" s="1"/>
  <c r="C779" i="16"/>
  <c r="F779" i="16" s="1"/>
  <c r="D779" i="16"/>
  <c r="C780" i="16"/>
  <c r="F780" i="16" s="1"/>
  <c r="D780" i="16"/>
  <c r="C781" i="16"/>
  <c r="F781" i="16" s="1"/>
  <c r="D781" i="16"/>
  <c r="C782" i="16"/>
  <c r="D782" i="16"/>
  <c r="C783" i="16"/>
  <c r="F783" i="16" s="1"/>
  <c r="D783" i="16"/>
  <c r="C784" i="16"/>
  <c r="F784" i="16" s="1"/>
  <c r="D784" i="16"/>
  <c r="C785" i="16"/>
  <c r="F785" i="16" s="1"/>
  <c r="D785" i="16"/>
  <c r="C786" i="16"/>
  <c r="F786" i="16" s="1"/>
  <c r="D786" i="16"/>
  <c r="C787" i="16"/>
  <c r="F787" i="16" s="1"/>
  <c r="D787" i="16"/>
  <c r="C788" i="16"/>
  <c r="F788" i="16" s="1"/>
  <c r="D788" i="16"/>
  <c r="C789" i="16"/>
  <c r="F789" i="16" s="1"/>
  <c r="D789" i="16"/>
  <c r="C790" i="16"/>
  <c r="F790" i="16" s="1"/>
  <c r="D790" i="16"/>
  <c r="C791" i="16"/>
  <c r="F791" i="16" s="1"/>
  <c r="D791" i="16"/>
  <c r="C792" i="16"/>
  <c r="F792" i="16" s="1"/>
  <c r="D792" i="16"/>
  <c r="C793" i="16"/>
  <c r="F793" i="16" s="1"/>
  <c r="D793" i="16"/>
  <c r="C794" i="16"/>
  <c r="F794" i="16" s="1"/>
  <c r="D794" i="16"/>
  <c r="C795" i="16"/>
  <c r="F795" i="16" s="1"/>
  <c r="D795" i="16"/>
  <c r="C796" i="16"/>
  <c r="F796" i="16" s="1"/>
  <c r="D796" i="16"/>
  <c r="C797" i="16"/>
  <c r="F797" i="16" s="1"/>
  <c r="D797" i="16"/>
  <c r="C798" i="16"/>
  <c r="F798" i="16" s="1"/>
  <c r="D798" i="16"/>
  <c r="C799" i="16"/>
  <c r="F799" i="16" s="1"/>
  <c r="D799" i="16"/>
  <c r="C800" i="16"/>
  <c r="F800" i="16" s="1"/>
  <c r="D800" i="16"/>
  <c r="C801" i="16"/>
  <c r="F801" i="16" s="1"/>
  <c r="D801" i="16"/>
  <c r="C802" i="16"/>
  <c r="F802" i="16" s="1"/>
  <c r="D802" i="16"/>
  <c r="C803" i="16"/>
  <c r="D803" i="16"/>
  <c r="C804" i="16"/>
  <c r="F804" i="16" s="1"/>
  <c r="D804" i="16"/>
  <c r="C805" i="16"/>
  <c r="F805" i="16" s="1"/>
  <c r="D805" i="16"/>
  <c r="C806" i="16"/>
  <c r="F806" i="16" s="1"/>
  <c r="D806" i="16"/>
  <c r="C807" i="16"/>
  <c r="F807" i="16" s="1"/>
  <c r="D807" i="16"/>
  <c r="C808" i="16"/>
  <c r="D808" i="16"/>
  <c r="F808" i="16"/>
  <c r="C809" i="16"/>
  <c r="F809" i="16" s="1"/>
  <c r="D809" i="16"/>
  <c r="C810" i="16"/>
  <c r="F810" i="16" s="1"/>
  <c r="D810" i="16"/>
  <c r="C811" i="16"/>
  <c r="F811" i="16" s="1"/>
  <c r="D811" i="16"/>
  <c r="C812" i="16"/>
  <c r="F812" i="16" s="1"/>
  <c r="D812" i="16"/>
  <c r="C813" i="16"/>
  <c r="F813" i="16" s="1"/>
  <c r="D813" i="16"/>
  <c r="C814" i="16"/>
  <c r="F814" i="16" s="1"/>
  <c r="D814" i="16"/>
  <c r="C815" i="16"/>
  <c r="F815" i="16" s="1"/>
  <c r="D815" i="16"/>
  <c r="C816" i="16"/>
  <c r="F816" i="16" s="1"/>
  <c r="D816" i="16"/>
  <c r="C817" i="16"/>
  <c r="F817" i="16" s="1"/>
  <c r="D817" i="16"/>
  <c r="C818" i="16"/>
  <c r="F818" i="16" s="1"/>
  <c r="D818" i="16"/>
  <c r="C819" i="16"/>
  <c r="D819" i="16"/>
  <c r="C820" i="16"/>
  <c r="F820" i="16" s="1"/>
  <c r="D820" i="16"/>
  <c r="C821" i="16"/>
  <c r="F821" i="16" s="1"/>
  <c r="D821" i="16"/>
  <c r="C822" i="16"/>
  <c r="F822" i="16" s="1"/>
  <c r="D822" i="16"/>
  <c r="C823" i="16"/>
  <c r="F823" i="16" s="1"/>
  <c r="D823" i="16"/>
  <c r="C824" i="16"/>
  <c r="F824" i="16" s="1"/>
  <c r="D824" i="16"/>
  <c r="C825" i="16"/>
  <c r="F825" i="16" s="1"/>
  <c r="D825" i="16"/>
  <c r="C826" i="16"/>
  <c r="F826" i="16" s="1"/>
  <c r="D826" i="16"/>
  <c r="C827" i="16"/>
  <c r="F827" i="16" s="1"/>
  <c r="D827" i="16"/>
  <c r="C828" i="16"/>
  <c r="F828" i="16" s="1"/>
  <c r="D828" i="16"/>
  <c r="C829" i="16"/>
  <c r="F829" i="16" s="1"/>
  <c r="D829" i="16"/>
  <c r="C830" i="16"/>
  <c r="F830" i="16" s="1"/>
  <c r="D830" i="16"/>
  <c r="C831" i="16"/>
  <c r="F831" i="16" s="1"/>
  <c r="D831" i="16"/>
  <c r="C832" i="16"/>
  <c r="F832" i="16" s="1"/>
  <c r="D832" i="16"/>
  <c r="C833" i="16"/>
  <c r="F833" i="16" s="1"/>
  <c r="D833" i="16"/>
  <c r="C834" i="16"/>
  <c r="F834" i="16" s="1"/>
  <c r="D834" i="16"/>
  <c r="C835" i="16"/>
  <c r="F835" i="16" s="1"/>
  <c r="D835" i="16"/>
  <c r="C836" i="16"/>
  <c r="F836" i="16" s="1"/>
  <c r="D836" i="16"/>
  <c r="C837" i="16"/>
  <c r="F837" i="16" s="1"/>
  <c r="D837" i="16"/>
  <c r="C838" i="16"/>
  <c r="F838" i="16" s="1"/>
  <c r="D838" i="16"/>
  <c r="C839" i="16"/>
  <c r="F839" i="16" s="1"/>
  <c r="D839" i="16"/>
  <c r="C840" i="16"/>
  <c r="F840" i="16" s="1"/>
  <c r="D840" i="16"/>
  <c r="C841" i="16"/>
  <c r="F841" i="16" s="1"/>
  <c r="D841" i="16"/>
  <c r="C842" i="16"/>
  <c r="F842" i="16" s="1"/>
  <c r="D842" i="16"/>
  <c r="C843" i="16"/>
  <c r="F843" i="16" s="1"/>
  <c r="D843" i="16"/>
  <c r="C844" i="16"/>
  <c r="D844" i="16"/>
  <c r="C845" i="16"/>
  <c r="F845" i="16" s="1"/>
  <c r="D845" i="16"/>
  <c r="C846" i="16"/>
  <c r="F846" i="16" s="1"/>
  <c r="D846" i="16"/>
  <c r="C847" i="16"/>
  <c r="F847" i="16" s="1"/>
  <c r="D847" i="16"/>
  <c r="C848" i="16"/>
  <c r="F848" i="16" s="1"/>
  <c r="D848" i="16"/>
  <c r="C849" i="16"/>
  <c r="F849" i="16" s="1"/>
  <c r="D849" i="16"/>
  <c r="C850" i="16"/>
  <c r="F850" i="16" s="1"/>
  <c r="D850" i="16"/>
  <c r="C851" i="16"/>
  <c r="F851" i="16" s="1"/>
  <c r="D851" i="16"/>
  <c r="C852" i="16"/>
  <c r="F852" i="16" s="1"/>
  <c r="D852" i="16"/>
  <c r="C853" i="16"/>
  <c r="F853" i="16" s="1"/>
  <c r="D853" i="16"/>
  <c r="C854" i="16"/>
  <c r="F854" i="16" s="1"/>
  <c r="D854" i="16"/>
  <c r="C855" i="16"/>
  <c r="F855" i="16" s="1"/>
  <c r="D855" i="16"/>
  <c r="C856" i="16"/>
  <c r="F856" i="16" s="1"/>
  <c r="D856" i="16"/>
  <c r="C857" i="16"/>
  <c r="F857" i="16" s="1"/>
  <c r="D857" i="16"/>
  <c r="C858" i="16"/>
  <c r="F858" i="16" s="1"/>
  <c r="D858" i="16"/>
  <c r="C859" i="16"/>
  <c r="F859" i="16" s="1"/>
  <c r="D859" i="16"/>
  <c r="C860" i="16"/>
  <c r="F860" i="16" s="1"/>
  <c r="D860" i="16"/>
  <c r="C861" i="16"/>
  <c r="F861" i="16" s="1"/>
  <c r="D861" i="16"/>
  <c r="C862" i="16"/>
  <c r="F862" i="16" s="1"/>
  <c r="D862" i="16"/>
  <c r="C863" i="16"/>
  <c r="F863" i="16" s="1"/>
  <c r="D863" i="16"/>
  <c r="C864" i="16"/>
  <c r="F864" i="16" s="1"/>
  <c r="D864" i="16"/>
  <c r="C865" i="16"/>
  <c r="F865" i="16" s="1"/>
  <c r="D865" i="16"/>
  <c r="C866" i="16"/>
  <c r="F866" i="16" s="1"/>
  <c r="D866" i="16"/>
  <c r="C867" i="16"/>
  <c r="F867" i="16" s="1"/>
  <c r="D867" i="16"/>
  <c r="C868" i="16"/>
  <c r="F868" i="16" s="1"/>
  <c r="D868" i="16"/>
  <c r="C869" i="16"/>
  <c r="F869" i="16" s="1"/>
  <c r="D869" i="16"/>
  <c r="C870" i="16"/>
  <c r="F870" i="16" s="1"/>
  <c r="D870" i="16"/>
  <c r="C871" i="16"/>
  <c r="F871" i="16" s="1"/>
  <c r="D871" i="16"/>
  <c r="C872" i="16"/>
  <c r="F872" i="16" s="1"/>
  <c r="D872" i="16"/>
  <c r="C873" i="16"/>
  <c r="F873" i="16" s="1"/>
  <c r="D873" i="16"/>
  <c r="C874" i="16"/>
  <c r="F874" i="16" s="1"/>
  <c r="D874" i="16"/>
  <c r="C875" i="16"/>
  <c r="F875" i="16" s="1"/>
  <c r="D875" i="16"/>
  <c r="C876" i="16"/>
  <c r="F876" i="16" s="1"/>
  <c r="D876" i="16"/>
  <c r="C877" i="16"/>
  <c r="F877" i="16" s="1"/>
  <c r="D877" i="16"/>
  <c r="C878" i="16"/>
  <c r="F878" i="16" s="1"/>
  <c r="D878" i="16"/>
  <c r="C879" i="16"/>
  <c r="F879" i="16" s="1"/>
  <c r="D879" i="16"/>
  <c r="C880" i="16"/>
  <c r="F880" i="16" s="1"/>
  <c r="D880" i="16"/>
  <c r="C881" i="16"/>
  <c r="F881" i="16" s="1"/>
  <c r="D881" i="16"/>
  <c r="C882" i="16"/>
  <c r="F882" i="16" s="1"/>
  <c r="D882" i="16"/>
  <c r="C883" i="16"/>
  <c r="F883" i="16" s="1"/>
  <c r="D883" i="16"/>
  <c r="C884" i="16"/>
  <c r="F884" i="16" s="1"/>
  <c r="D884" i="16"/>
  <c r="C885" i="16"/>
  <c r="F885" i="16" s="1"/>
  <c r="D885" i="16"/>
  <c r="C886" i="16"/>
  <c r="F886" i="16" s="1"/>
  <c r="D886" i="16"/>
  <c r="C887" i="16"/>
  <c r="F887" i="16" s="1"/>
  <c r="D887" i="16"/>
  <c r="C888" i="16"/>
  <c r="D888" i="16"/>
  <c r="C889" i="16"/>
  <c r="F889" i="16" s="1"/>
  <c r="D889" i="16"/>
  <c r="C890" i="16"/>
  <c r="F890" i="16" s="1"/>
  <c r="D890" i="16"/>
  <c r="C891" i="16"/>
  <c r="D891" i="16"/>
  <c r="C892" i="16"/>
  <c r="F892" i="16" s="1"/>
  <c r="D892" i="16"/>
  <c r="C893" i="16"/>
  <c r="F893" i="16" s="1"/>
  <c r="D893" i="16"/>
  <c r="C894" i="16"/>
  <c r="F894" i="16" s="1"/>
  <c r="D894" i="16"/>
  <c r="C895" i="16"/>
  <c r="F895" i="16" s="1"/>
  <c r="D895" i="16"/>
  <c r="C896" i="16"/>
  <c r="F896" i="16" s="1"/>
  <c r="D896" i="16"/>
  <c r="C897" i="16"/>
  <c r="F897" i="16" s="1"/>
  <c r="D897" i="16"/>
  <c r="C898" i="16"/>
  <c r="F898" i="16" s="1"/>
  <c r="D898" i="16"/>
  <c r="C899" i="16"/>
  <c r="F899" i="16" s="1"/>
  <c r="D899" i="16"/>
  <c r="C900" i="16"/>
  <c r="F900" i="16" s="1"/>
  <c r="D900" i="16"/>
  <c r="C901" i="16"/>
  <c r="F901" i="16" s="1"/>
  <c r="D901" i="16"/>
  <c r="C902" i="16"/>
  <c r="F902" i="16" s="1"/>
  <c r="D902" i="16"/>
  <c r="C903" i="16"/>
  <c r="F903" i="16" s="1"/>
  <c r="D903" i="16"/>
  <c r="C904" i="16"/>
  <c r="F904" i="16" s="1"/>
  <c r="D904" i="16"/>
  <c r="C905" i="16"/>
  <c r="F905" i="16" s="1"/>
  <c r="D905" i="16"/>
  <c r="C906" i="16"/>
  <c r="F906" i="16" s="1"/>
  <c r="D906" i="16"/>
  <c r="C907" i="16"/>
  <c r="D907" i="16"/>
  <c r="C908" i="16"/>
  <c r="F908" i="16" s="1"/>
  <c r="D908" i="16"/>
  <c r="C909" i="16"/>
  <c r="F909" i="16" s="1"/>
  <c r="D909" i="16"/>
  <c r="C910" i="16"/>
  <c r="F910" i="16" s="1"/>
  <c r="D910" i="16"/>
  <c r="C911" i="16"/>
  <c r="F911" i="16" s="1"/>
  <c r="D911" i="16"/>
  <c r="C912" i="16"/>
  <c r="F912" i="16" s="1"/>
  <c r="D912" i="16"/>
  <c r="C913" i="16"/>
  <c r="F913" i="16" s="1"/>
  <c r="D913" i="16"/>
  <c r="C914" i="16"/>
  <c r="D914" i="16"/>
  <c r="C915" i="16"/>
  <c r="F915" i="16" s="1"/>
  <c r="D915" i="16"/>
  <c r="C916" i="16"/>
  <c r="F916" i="16" s="1"/>
  <c r="D916" i="16"/>
  <c r="C917" i="16"/>
  <c r="D917" i="16"/>
  <c r="F917" i="16"/>
  <c r="C918" i="16"/>
  <c r="F918" i="16" s="1"/>
  <c r="D918" i="16"/>
  <c r="C919" i="16"/>
  <c r="F919" i="16" s="1"/>
  <c r="D919" i="16"/>
  <c r="C920" i="16"/>
  <c r="F920" i="16" s="1"/>
  <c r="D920" i="16"/>
  <c r="C921" i="16"/>
  <c r="F921" i="16" s="1"/>
  <c r="D921" i="16"/>
  <c r="C922" i="16"/>
  <c r="F922" i="16" s="1"/>
  <c r="D922" i="16"/>
  <c r="C923" i="16"/>
  <c r="D923" i="16"/>
  <c r="C924" i="16"/>
  <c r="F924" i="16" s="1"/>
  <c r="D924" i="16"/>
  <c r="C925" i="16"/>
  <c r="F925" i="16" s="1"/>
  <c r="D925" i="16"/>
  <c r="C926" i="16"/>
  <c r="F926" i="16" s="1"/>
  <c r="D926" i="16"/>
  <c r="C927" i="16"/>
  <c r="F927" i="16" s="1"/>
  <c r="D927" i="16"/>
  <c r="C928" i="16"/>
  <c r="F928" i="16" s="1"/>
  <c r="D928" i="16"/>
  <c r="C929" i="16"/>
  <c r="F929" i="16" s="1"/>
  <c r="D929" i="16"/>
  <c r="C930" i="16"/>
  <c r="F930" i="16" s="1"/>
  <c r="D930" i="16"/>
  <c r="C931" i="16"/>
  <c r="F931" i="16" s="1"/>
  <c r="D931" i="16"/>
  <c r="C932" i="16"/>
  <c r="F932" i="16" s="1"/>
  <c r="D932" i="16"/>
  <c r="C933" i="16"/>
  <c r="F933" i="16" s="1"/>
  <c r="D933" i="16"/>
  <c r="C934" i="16"/>
  <c r="F934" i="16" s="1"/>
  <c r="D934" i="16"/>
  <c r="C935" i="16"/>
  <c r="F935" i="16" s="1"/>
  <c r="D935" i="16"/>
  <c r="C936" i="16"/>
  <c r="F936" i="16" s="1"/>
  <c r="D936" i="16"/>
  <c r="C937" i="16"/>
  <c r="F937" i="16" s="1"/>
  <c r="D937" i="16"/>
  <c r="C938" i="16"/>
  <c r="F938" i="16" s="1"/>
  <c r="D938" i="16"/>
  <c r="C939" i="16"/>
  <c r="D939" i="16"/>
  <c r="C940" i="16"/>
  <c r="F940" i="16" s="1"/>
  <c r="D940" i="16"/>
  <c r="C941" i="16"/>
  <c r="F941" i="16" s="1"/>
  <c r="D941" i="16"/>
  <c r="C942" i="16"/>
  <c r="F942" i="16" s="1"/>
  <c r="D942" i="16"/>
  <c r="C943" i="16"/>
  <c r="F943" i="16" s="1"/>
  <c r="D943" i="16"/>
  <c r="C944" i="16"/>
  <c r="F944" i="16" s="1"/>
  <c r="D944" i="16"/>
  <c r="C945" i="16"/>
  <c r="F945" i="16" s="1"/>
  <c r="D945" i="16"/>
  <c r="C946" i="16"/>
  <c r="F946" i="16" s="1"/>
  <c r="D946" i="16"/>
  <c r="C947" i="16"/>
  <c r="F947" i="16" s="1"/>
  <c r="D947" i="16"/>
  <c r="C948" i="16"/>
  <c r="F948" i="16" s="1"/>
  <c r="D948" i="16"/>
  <c r="C949" i="16"/>
  <c r="F949" i="16" s="1"/>
  <c r="D949" i="16"/>
  <c r="C950" i="16"/>
  <c r="F950" i="16" s="1"/>
  <c r="D950" i="16"/>
  <c r="C951" i="16"/>
  <c r="F951" i="16" s="1"/>
  <c r="D951" i="16"/>
  <c r="C952" i="16"/>
  <c r="F952" i="16" s="1"/>
  <c r="D952" i="16"/>
  <c r="C953" i="16"/>
  <c r="F953" i="16" s="1"/>
  <c r="D953" i="16"/>
  <c r="C954" i="16"/>
  <c r="F954" i="16" s="1"/>
  <c r="D954" i="16"/>
  <c r="C955" i="16"/>
  <c r="D955" i="16"/>
  <c r="C956" i="16"/>
  <c r="F956" i="16" s="1"/>
  <c r="D956" i="16"/>
  <c r="C957" i="16"/>
  <c r="F957" i="16" s="1"/>
  <c r="D957" i="16"/>
  <c r="C958" i="16"/>
  <c r="F958" i="16" s="1"/>
  <c r="D958" i="16"/>
  <c r="C959" i="16"/>
  <c r="F959" i="16" s="1"/>
  <c r="D959" i="16"/>
  <c r="C960" i="16"/>
  <c r="F960" i="16" s="1"/>
  <c r="D960" i="16"/>
  <c r="C961" i="16"/>
  <c r="F961" i="16" s="1"/>
  <c r="D961" i="16"/>
  <c r="C962" i="16"/>
  <c r="F962" i="16" s="1"/>
  <c r="D962" i="16"/>
  <c r="C963" i="16"/>
  <c r="F963" i="16" s="1"/>
  <c r="D963" i="16"/>
  <c r="C964" i="16"/>
  <c r="F964" i="16" s="1"/>
  <c r="D964" i="16"/>
  <c r="C965" i="16"/>
  <c r="F965" i="16" s="1"/>
  <c r="D965" i="16"/>
  <c r="C966" i="16"/>
  <c r="F966" i="16" s="1"/>
  <c r="D966" i="16"/>
  <c r="C967" i="16"/>
  <c r="F967" i="16" s="1"/>
  <c r="D967" i="16"/>
  <c r="C968" i="16"/>
  <c r="F968" i="16" s="1"/>
  <c r="D968" i="16"/>
  <c r="C969" i="16"/>
  <c r="F969" i="16" s="1"/>
  <c r="D969" i="16"/>
  <c r="C970" i="16"/>
  <c r="F970" i="16" s="1"/>
  <c r="D970" i="16"/>
  <c r="C971" i="16"/>
  <c r="D971" i="16"/>
  <c r="C972" i="16"/>
  <c r="F972" i="16" s="1"/>
  <c r="D972" i="16"/>
  <c r="C973" i="16"/>
  <c r="F973" i="16" s="1"/>
  <c r="D973" i="16"/>
  <c r="C974" i="16"/>
  <c r="F974" i="16" s="1"/>
  <c r="D974" i="16"/>
  <c r="C975" i="16"/>
  <c r="F975" i="16" s="1"/>
  <c r="D975" i="16"/>
  <c r="C976" i="16"/>
  <c r="F976" i="16" s="1"/>
  <c r="D976" i="16"/>
  <c r="C977" i="16"/>
  <c r="F977" i="16" s="1"/>
  <c r="D977" i="16"/>
  <c r="C978" i="16"/>
  <c r="F978" i="16" s="1"/>
  <c r="D978" i="16"/>
  <c r="C979" i="16"/>
  <c r="F979" i="16" s="1"/>
  <c r="D979" i="16"/>
  <c r="C980" i="16"/>
  <c r="F980" i="16" s="1"/>
  <c r="D980" i="16"/>
  <c r="C981" i="16"/>
  <c r="F981" i="16" s="1"/>
  <c r="D981" i="16"/>
  <c r="C982" i="16"/>
  <c r="F982" i="16" s="1"/>
  <c r="D982" i="16"/>
  <c r="C983" i="16"/>
  <c r="F983" i="16" s="1"/>
  <c r="D983" i="16"/>
  <c r="C984" i="16"/>
  <c r="D984" i="16"/>
  <c r="C985" i="16"/>
  <c r="F985" i="16" s="1"/>
  <c r="D985" i="16"/>
  <c r="C986" i="16"/>
  <c r="F986" i="16" s="1"/>
  <c r="D986" i="16"/>
  <c r="C987" i="16"/>
  <c r="F987" i="16" s="1"/>
  <c r="D987" i="16"/>
  <c r="C988" i="16"/>
  <c r="F988" i="16" s="1"/>
  <c r="D988" i="16"/>
  <c r="C989" i="16"/>
  <c r="F989" i="16" s="1"/>
  <c r="D989" i="16"/>
  <c r="C990" i="16"/>
  <c r="F990" i="16" s="1"/>
  <c r="D990" i="16"/>
  <c r="C991" i="16"/>
  <c r="F991" i="16" s="1"/>
  <c r="D991" i="16"/>
  <c r="C992" i="16"/>
  <c r="F992" i="16" s="1"/>
  <c r="D992" i="16"/>
  <c r="C993" i="16"/>
  <c r="F993" i="16" s="1"/>
  <c r="D993" i="16"/>
  <c r="C994" i="16"/>
  <c r="F994" i="16" s="1"/>
  <c r="D994" i="16"/>
  <c r="C995" i="16"/>
  <c r="F995" i="16" s="1"/>
  <c r="D995" i="16"/>
  <c r="C996" i="16"/>
  <c r="F996" i="16" s="1"/>
  <c r="D996" i="16"/>
  <c r="C997" i="16"/>
  <c r="F997" i="16" s="1"/>
  <c r="D997" i="16"/>
  <c r="C998" i="16"/>
  <c r="F998" i="16" s="1"/>
  <c r="D998" i="16"/>
  <c r="C999" i="16"/>
  <c r="F999" i="16" s="1"/>
  <c r="D999" i="16"/>
  <c r="C1000" i="16"/>
  <c r="F1000" i="16" s="1"/>
  <c r="D1000" i="16"/>
  <c r="C1001" i="16"/>
  <c r="F1001" i="16" s="1"/>
  <c r="D1001" i="16"/>
  <c r="C1002" i="16"/>
  <c r="F1002" i="16" s="1"/>
  <c r="D1002" i="16"/>
  <c r="C1003" i="16"/>
  <c r="F1003" i="16" s="1"/>
  <c r="D1003" i="16"/>
  <c r="C1004" i="16"/>
  <c r="F1004" i="16" s="1"/>
  <c r="D1004" i="16"/>
  <c r="C1005" i="16"/>
  <c r="F1005" i="16" s="1"/>
  <c r="D1005" i="16"/>
  <c r="C1006" i="16"/>
  <c r="F1006" i="16" s="1"/>
  <c r="D1006" i="16"/>
  <c r="C1007" i="16"/>
  <c r="F1007" i="16" s="1"/>
  <c r="D1007" i="16"/>
  <c r="C1008" i="16"/>
  <c r="F1008" i="16" s="1"/>
  <c r="D1008" i="16"/>
  <c r="C1009" i="16"/>
  <c r="F1009" i="16" s="1"/>
  <c r="D1009" i="16"/>
  <c r="C1010" i="16"/>
  <c r="F1010" i="16" s="1"/>
  <c r="D1010" i="16"/>
  <c r="C1011" i="16"/>
  <c r="F1011" i="16" s="1"/>
  <c r="D1011" i="16"/>
  <c r="C1012" i="16"/>
  <c r="F1012" i="16" s="1"/>
  <c r="D1012" i="16"/>
  <c r="C1013" i="16"/>
  <c r="F1013" i="16" s="1"/>
  <c r="D1013" i="16"/>
  <c r="C1014" i="16"/>
  <c r="F1014" i="16" s="1"/>
  <c r="D1014" i="16"/>
  <c r="C1015" i="16"/>
  <c r="F1015" i="16" s="1"/>
  <c r="D1015" i="16"/>
  <c r="C1016" i="16"/>
  <c r="F1016" i="16" s="1"/>
  <c r="D1016" i="16"/>
  <c r="C1017" i="16"/>
  <c r="F1017" i="16" s="1"/>
  <c r="D1017" i="16"/>
  <c r="C1018" i="16"/>
  <c r="F1018" i="16" s="1"/>
  <c r="D1018" i="16"/>
  <c r="C1019" i="16"/>
  <c r="F1019" i="16" s="1"/>
  <c r="D1019" i="16"/>
  <c r="C1020" i="16"/>
  <c r="F1020" i="16" s="1"/>
  <c r="D1020" i="16"/>
  <c r="C1021" i="16"/>
  <c r="F1021" i="16" s="1"/>
  <c r="D1021" i="16"/>
  <c r="C1022" i="16"/>
  <c r="F1022" i="16" s="1"/>
  <c r="D1022" i="16"/>
  <c r="C1023" i="16"/>
  <c r="F1023" i="16" s="1"/>
  <c r="D1023" i="16"/>
  <c r="C1024" i="16"/>
  <c r="F1024" i="16" s="1"/>
  <c r="D1024" i="16"/>
  <c r="C1025" i="16"/>
  <c r="F1025" i="16" s="1"/>
  <c r="D1025" i="16"/>
  <c r="C1026" i="16"/>
  <c r="F1026" i="16" s="1"/>
  <c r="D1026" i="16"/>
  <c r="C1027" i="16"/>
  <c r="F1027" i="16" s="1"/>
  <c r="D1027" i="16"/>
  <c r="C1028" i="16"/>
  <c r="F1028" i="16" s="1"/>
  <c r="D1028" i="16"/>
  <c r="C1029" i="16"/>
  <c r="F1029" i="16" s="1"/>
  <c r="D1029" i="16"/>
  <c r="C1030" i="16"/>
  <c r="F1030" i="16" s="1"/>
  <c r="D1030" i="16"/>
  <c r="C1031" i="16"/>
  <c r="F1031" i="16" s="1"/>
  <c r="D1031" i="16"/>
  <c r="C1032" i="16"/>
  <c r="F1032" i="16" s="1"/>
  <c r="D1032" i="16"/>
  <c r="C1033" i="16"/>
  <c r="F1033" i="16" s="1"/>
  <c r="D1033" i="16"/>
  <c r="C1034" i="16"/>
  <c r="F1034" i="16" s="1"/>
  <c r="D1034" i="16"/>
  <c r="C1035" i="16"/>
  <c r="F1035" i="16" s="1"/>
  <c r="D1035" i="16"/>
  <c r="C1036" i="16"/>
  <c r="F1036" i="16" s="1"/>
  <c r="D1036" i="16"/>
  <c r="C1037" i="16"/>
  <c r="F1037" i="16" s="1"/>
  <c r="D1037" i="16"/>
  <c r="C1038" i="16"/>
  <c r="F1038" i="16" s="1"/>
  <c r="D1038" i="16"/>
  <c r="C1039" i="16"/>
  <c r="D1039" i="16"/>
  <c r="C1040" i="16"/>
  <c r="D1040" i="16"/>
  <c r="C1041" i="16"/>
  <c r="D1041" i="16"/>
  <c r="C1042" i="16"/>
  <c r="D1042" i="16"/>
  <c r="C1043" i="16"/>
  <c r="D1043" i="16"/>
  <c r="C1044" i="16"/>
  <c r="D1044" i="16"/>
  <c r="C1045" i="16"/>
  <c r="D1045" i="16"/>
  <c r="C1046" i="16"/>
  <c r="D1046" i="16"/>
  <c r="C1047" i="16"/>
  <c r="D1047" i="16"/>
  <c r="C1048" i="16"/>
  <c r="D1048" i="16"/>
  <c r="C1049" i="16"/>
  <c r="D1049" i="16"/>
  <c r="C1050" i="16"/>
  <c r="D1050" i="16"/>
  <c r="C1051" i="16"/>
  <c r="D1051" i="16"/>
  <c r="C1052" i="16"/>
  <c r="D1052" i="16"/>
  <c r="G1052" i="16" s="1"/>
  <c r="C1053" i="16"/>
  <c r="D1053" i="16"/>
  <c r="G1053" i="16" s="1"/>
  <c r="C1054" i="16"/>
  <c r="D1054" i="16"/>
  <c r="G1054" i="16" s="1"/>
  <c r="C1055" i="16"/>
  <c r="D1055" i="16"/>
  <c r="G1055" i="16" s="1"/>
  <c r="C1056" i="16"/>
  <c r="D1056" i="16"/>
  <c r="G1056" i="16" s="1"/>
  <c r="C1057" i="16"/>
  <c r="D1057" i="16"/>
  <c r="G1057" i="16" s="1"/>
  <c r="C1058" i="16"/>
  <c r="D1058" i="16"/>
  <c r="G1058" i="16" s="1"/>
  <c r="C1059" i="16"/>
  <c r="D1059" i="16"/>
  <c r="G1059" i="16" s="1"/>
  <c r="C1060" i="16"/>
  <c r="D1060" i="16"/>
  <c r="G1060" i="16" s="1"/>
  <c r="C1061" i="16"/>
  <c r="D1061" i="16"/>
  <c r="G1061" i="16" s="1"/>
  <c r="C1062" i="16"/>
  <c r="D1062" i="16"/>
  <c r="G1062" i="16" s="1"/>
  <c r="C1063" i="16"/>
  <c r="D1063" i="16"/>
  <c r="G1063" i="16" s="1"/>
  <c r="C1064" i="16"/>
  <c r="D1064" i="16"/>
  <c r="G1064" i="16" s="1"/>
  <c r="C1065" i="16"/>
  <c r="D1065" i="16"/>
  <c r="G1065" i="16" s="1"/>
  <c r="C1066" i="16"/>
  <c r="D1066" i="16"/>
  <c r="G1066" i="16" s="1"/>
  <c r="C1067" i="16"/>
  <c r="D1067" i="16"/>
  <c r="G1067" i="16" s="1"/>
  <c r="C1068" i="16"/>
  <c r="D1068" i="16"/>
  <c r="G1068" i="16" s="1"/>
  <c r="C1069" i="16"/>
  <c r="D1069" i="16"/>
  <c r="G1069" i="16" s="1"/>
  <c r="C1070" i="16"/>
  <c r="D1070" i="16"/>
  <c r="C1071" i="16"/>
  <c r="D1071" i="16"/>
  <c r="G1071" i="16" s="1"/>
  <c r="C1072" i="16"/>
  <c r="D1072" i="16"/>
  <c r="G1072" i="16" s="1"/>
  <c r="C1073" i="16"/>
  <c r="D1073" i="16"/>
  <c r="G1073" i="16" s="1"/>
  <c r="C1074" i="16"/>
  <c r="D1074" i="16"/>
  <c r="C1075" i="16"/>
  <c r="D1075" i="16"/>
  <c r="G1075" i="16" s="1"/>
  <c r="C1076" i="16"/>
  <c r="D1076" i="16"/>
  <c r="G1076" i="16" s="1"/>
  <c r="C1077" i="16"/>
  <c r="D1077" i="16"/>
  <c r="G1077" i="16" s="1"/>
  <c r="C1078" i="16"/>
  <c r="D1078" i="16"/>
  <c r="C1079" i="16"/>
  <c r="D1079" i="16"/>
  <c r="G1079" i="16" s="1"/>
  <c r="C1080" i="16"/>
  <c r="D1080" i="16"/>
  <c r="G1080" i="16" s="1"/>
  <c r="C1081" i="16"/>
  <c r="D1081" i="16"/>
  <c r="G1081" i="16" s="1"/>
  <c r="C1082" i="16"/>
  <c r="D1082" i="16"/>
  <c r="C1083" i="16"/>
  <c r="D1083" i="16"/>
  <c r="G1083" i="16" s="1"/>
  <c r="C1084" i="16"/>
  <c r="D1084" i="16"/>
  <c r="G1084" i="16" s="1"/>
  <c r="C1085" i="16"/>
  <c r="D1085" i="16"/>
  <c r="G1085" i="16" s="1"/>
  <c r="C1086" i="16"/>
  <c r="D1086" i="16"/>
  <c r="C1087" i="16"/>
  <c r="D1087" i="16"/>
  <c r="G1087" i="16" s="1"/>
  <c r="C1088" i="16"/>
  <c r="D1088" i="16"/>
  <c r="G1088" i="16" s="1"/>
  <c r="C1089" i="16"/>
  <c r="D1089" i="16"/>
  <c r="G1089" i="16" s="1"/>
  <c r="C1090" i="16"/>
  <c r="D1090" i="16"/>
  <c r="C1091" i="16"/>
  <c r="D1091" i="16"/>
  <c r="G1091" i="16" s="1"/>
  <c r="C1092" i="16"/>
  <c r="D1092" i="16"/>
  <c r="G1092" i="16" s="1"/>
  <c r="C1093" i="16"/>
  <c r="D1093" i="16"/>
  <c r="G1093" i="16" s="1"/>
  <c r="C1094" i="16"/>
  <c r="D1094" i="16"/>
  <c r="C1095" i="16"/>
  <c r="D1095" i="16"/>
  <c r="G1095" i="16" s="1"/>
  <c r="C1096" i="16"/>
  <c r="D1096" i="16"/>
  <c r="G1096" i="16" s="1"/>
  <c r="C1097" i="16"/>
  <c r="D1097" i="16"/>
  <c r="G1097" i="16" s="1"/>
  <c r="C1098" i="16"/>
  <c r="D1098" i="16"/>
  <c r="C1099" i="16"/>
  <c r="D1099" i="16"/>
  <c r="G1099" i="16" s="1"/>
  <c r="C1100" i="16"/>
  <c r="D1100" i="16"/>
  <c r="G1100" i="16" s="1"/>
  <c r="C1101" i="16"/>
  <c r="D1101" i="16"/>
  <c r="G1101" i="16" s="1"/>
  <c r="C1102" i="16"/>
  <c r="D1102" i="16"/>
  <c r="C1103" i="16"/>
  <c r="D1103" i="16"/>
  <c r="G1103" i="16" s="1"/>
  <c r="C1104" i="16"/>
  <c r="D1104" i="16"/>
  <c r="G1104" i="16" s="1"/>
  <c r="C1105" i="16"/>
  <c r="D1105" i="16"/>
  <c r="G1105" i="16" s="1"/>
  <c r="C1106" i="16"/>
  <c r="D1106" i="16"/>
  <c r="C1107" i="16"/>
  <c r="D1107" i="16"/>
  <c r="G1107" i="16" s="1"/>
  <c r="C1108" i="16"/>
  <c r="D1108" i="16"/>
  <c r="G1108" i="16" s="1"/>
  <c r="C1109" i="16"/>
  <c r="D1109" i="16"/>
  <c r="G1109" i="16" s="1"/>
  <c r="C1110" i="16"/>
  <c r="D1110" i="16"/>
  <c r="C1111" i="16"/>
  <c r="D1111" i="16"/>
  <c r="G1111" i="16" s="1"/>
  <c r="C1112" i="16"/>
  <c r="D1112" i="16"/>
  <c r="G1112" i="16" s="1"/>
  <c r="C1113" i="16"/>
  <c r="D1113" i="16"/>
  <c r="G1113" i="16" s="1"/>
  <c r="C1114" i="16"/>
  <c r="D1114" i="16"/>
  <c r="C1115" i="16"/>
  <c r="D1115" i="16"/>
  <c r="G1115" i="16" s="1"/>
  <c r="C1116" i="16"/>
  <c r="D1116" i="16"/>
  <c r="G1116" i="16" s="1"/>
  <c r="C1117" i="16"/>
  <c r="D1117" i="16"/>
  <c r="G1117" i="16" s="1"/>
  <c r="C1118" i="16"/>
  <c r="D1118" i="16"/>
  <c r="C1119" i="16"/>
  <c r="D1119" i="16"/>
  <c r="G1119" i="16" s="1"/>
  <c r="C1120" i="16"/>
  <c r="D1120" i="16"/>
  <c r="G1120" i="16" s="1"/>
  <c r="C1121" i="16"/>
  <c r="D1121" i="16"/>
  <c r="G1121" i="16" s="1"/>
  <c r="C1122" i="16"/>
  <c r="D1122" i="16"/>
  <c r="C1123" i="16"/>
  <c r="D1123" i="16"/>
  <c r="G1123" i="16" s="1"/>
  <c r="C1124" i="16"/>
  <c r="D1124" i="16"/>
  <c r="G1124" i="16" s="1"/>
  <c r="C1125" i="16"/>
  <c r="D1125" i="16"/>
  <c r="G1125" i="16" s="1"/>
  <c r="C1126" i="16"/>
  <c r="D1126" i="16"/>
  <c r="C1127" i="16"/>
  <c r="D1127" i="16"/>
  <c r="G1127" i="16" s="1"/>
  <c r="C1128" i="16"/>
  <c r="D1128" i="16"/>
  <c r="G1128" i="16" s="1"/>
  <c r="C1129" i="16"/>
  <c r="D1129" i="16"/>
  <c r="G1129" i="16" s="1"/>
  <c r="C1130" i="16"/>
  <c r="D1130" i="16"/>
  <c r="C1131" i="16"/>
  <c r="D1131" i="16"/>
  <c r="G1131" i="16" s="1"/>
  <c r="C1132" i="16"/>
  <c r="D1132" i="16"/>
  <c r="G1132" i="16" s="1"/>
  <c r="C1133" i="16"/>
  <c r="D1133" i="16"/>
  <c r="G1133" i="16" s="1"/>
  <c r="C1134" i="16"/>
  <c r="D1134" i="16"/>
  <c r="C1135" i="16"/>
  <c r="D1135" i="16"/>
  <c r="G1135" i="16" s="1"/>
  <c r="C1136" i="16"/>
  <c r="D1136" i="16"/>
  <c r="G1136" i="16" s="1"/>
  <c r="C1137" i="16"/>
  <c r="D1137" i="16"/>
  <c r="G1137" i="16" s="1"/>
  <c r="C1138" i="16"/>
  <c r="D1138" i="16"/>
  <c r="G1138" i="16" s="1"/>
  <c r="C1139" i="16"/>
  <c r="D1139" i="16"/>
  <c r="G1139" i="16" s="1"/>
  <c r="C1140" i="16"/>
  <c r="D1140" i="16"/>
  <c r="G1140" i="16" s="1"/>
  <c r="C1141" i="16"/>
  <c r="D1141" i="16"/>
  <c r="G1141" i="16" s="1"/>
  <c r="C1142" i="16"/>
  <c r="D1142" i="16"/>
  <c r="G1142" i="16" s="1"/>
  <c r="C1143" i="16"/>
  <c r="D1143" i="16"/>
  <c r="G1143" i="16" s="1"/>
  <c r="C1144" i="16"/>
  <c r="D1144" i="16"/>
  <c r="G1144" i="16" s="1"/>
  <c r="C1145" i="16"/>
  <c r="D1145" i="16"/>
  <c r="G1145" i="16" s="1"/>
  <c r="C1146" i="16"/>
  <c r="D1146" i="16"/>
  <c r="G1146" i="16" s="1"/>
  <c r="C1147" i="16"/>
  <c r="D1147" i="16"/>
  <c r="G1147" i="16" s="1"/>
  <c r="C1148" i="16"/>
  <c r="D1148" i="16"/>
  <c r="G1148" i="16" s="1"/>
  <c r="C1149" i="16"/>
  <c r="D1149" i="16"/>
  <c r="G1149" i="16" s="1"/>
  <c r="C1150" i="16"/>
  <c r="D1150" i="16"/>
  <c r="G1150" i="16" s="1"/>
  <c r="C1151" i="16"/>
  <c r="D1151" i="16"/>
  <c r="G1151" i="16" s="1"/>
  <c r="C1152" i="16"/>
  <c r="D1152" i="16"/>
  <c r="G1152" i="16" s="1"/>
  <c r="C1153" i="16"/>
  <c r="D1153" i="16"/>
  <c r="G1153" i="16" s="1"/>
  <c r="C1154" i="16"/>
  <c r="D1154" i="16"/>
  <c r="G1154" i="16" s="1"/>
  <c r="C1155" i="16"/>
  <c r="D1155" i="16"/>
  <c r="G1155" i="16" s="1"/>
  <c r="C1156" i="16"/>
  <c r="D1156" i="16"/>
  <c r="G1156" i="16" s="1"/>
  <c r="C1157" i="16"/>
  <c r="D1157" i="16"/>
  <c r="G1157" i="16" s="1"/>
  <c r="C1158" i="16"/>
  <c r="D1158" i="16"/>
  <c r="G1158" i="16" s="1"/>
  <c r="C1159" i="16"/>
  <c r="D1159" i="16"/>
  <c r="G1159" i="16" s="1"/>
  <c r="C1160" i="16"/>
  <c r="D1160" i="16"/>
  <c r="G1160" i="16" s="1"/>
  <c r="C1161" i="16"/>
  <c r="D1161" i="16"/>
  <c r="G1161" i="16" s="1"/>
  <c r="C1162" i="16"/>
  <c r="D1162" i="16"/>
  <c r="G1162" i="16" s="1"/>
  <c r="C1163" i="16"/>
  <c r="D1163" i="16"/>
  <c r="C1164" i="16"/>
  <c r="D1164" i="16"/>
  <c r="G1164" i="16" s="1"/>
  <c r="C1165" i="16"/>
  <c r="D1165" i="16"/>
  <c r="G1165" i="16" s="1"/>
  <c r="C1166" i="16"/>
  <c r="D1166" i="16"/>
  <c r="G1166" i="16" s="1"/>
  <c r="C1167" i="16"/>
  <c r="D1167" i="16"/>
  <c r="G1167" i="16" s="1"/>
  <c r="C1168" i="16"/>
  <c r="D1168" i="16"/>
  <c r="G1168" i="16" s="1"/>
  <c r="C1169" i="16"/>
  <c r="D1169" i="16"/>
  <c r="G1169" i="16" s="1"/>
  <c r="C1170" i="16"/>
  <c r="D1170" i="16"/>
  <c r="G1170" i="16" s="1"/>
  <c r="C1171" i="16"/>
  <c r="D1171" i="16"/>
  <c r="G1171" i="16" s="1"/>
  <c r="C1172" i="16"/>
  <c r="D1172" i="16"/>
  <c r="G1172" i="16" s="1"/>
  <c r="C1173" i="16"/>
  <c r="D1173" i="16"/>
  <c r="G1173" i="16" s="1"/>
  <c r="C1174" i="16"/>
  <c r="D1174" i="16"/>
  <c r="G1174" i="16" s="1"/>
  <c r="C1175" i="16"/>
  <c r="D1175" i="16"/>
  <c r="G1175" i="16" s="1"/>
  <c r="C1176" i="16"/>
  <c r="D1176" i="16"/>
  <c r="G1176" i="16" s="1"/>
  <c r="C1177" i="16"/>
  <c r="D1177" i="16"/>
  <c r="G1177" i="16" s="1"/>
  <c r="C1178" i="16"/>
  <c r="D1178" i="16"/>
  <c r="G1178" i="16" s="1"/>
  <c r="C1179" i="16"/>
  <c r="D1179" i="16"/>
  <c r="G1179" i="16" s="1"/>
  <c r="C1180" i="16"/>
  <c r="D1180" i="16"/>
  <c r="G1180" i="16" s="1"/>
  <c r="C1181" i="16"/>
  <c r="D1181" i="16"/>
  <c r="G1181" i="16" s="1"/>
  <c r="C1182" i="16"/>
  <c r="D1182" i="16"/>
  <c r="G1182" i="16" s="1"/>
  <c r="C1183" i="16"/>
  <c r="D1183" i="16"/>
  <c r="G1183" i="16" s="1"/>
  <c r="C1184" i="16"/>
  <c r="D1184" i="16"/>
  <c r="G1184" i="16" s="1"/>
  <c r="C1185" i="16"/>
  <c r="D1185" i="16"/>
  <c r="G1185" i="16" s="1"/>
  <c r="C1186" i="16"/>
  <c r="D1186" i="16"/>
  <c r="G1186" i="16" s="1"/>
  <c r="C1187" i="16"/>
  <c r="D1187" i="16"/>
  <c r="G1187" i="16" s="1"/>
  <c r="C1188" i="16"/>
  <c r="D1188" i="16"/>
  <c r="G1188" i="16" s="1"/>
  <c r="C1189" i="16"/>
  <c r="D1189" i="16"/>
  <c r="G1189" i="16" s="1"/>
  <c r="C1190" i="16"/>
  <c r="D1190" i="16"/>
  <c r="G1190" i="16" s="1"/>
  <c r="C1191" i="16"/>
  <c r="D1191" i="16"/>
  <c r="G1191" i="16" s="1"/>
  <c r="C1192" i="16"/>
  <c r="D1192" i="16"/>
  <c r="G1192" i="16" s="1"/>
  <c r="C1193" i="16"/>
  <c r="D1193" i="16"/>
  <c r="G1193" i="16" s="1"/>
  <c r="C1194" i="16"/>
  <c r="D1194" i="16"/>
  <c r="G1194" i="16" s="1"/>
  <c r="C1195" i="16"/>
  <c r="D1195" i="16"/>
  <c r="G1195" i="16" s="1"/>
  <c r="C1196" i="16"/>
  <c r="D1196" i="16"/>
  <c r="G1196" i="16" s="1"/>
  <c r="C1197" i="16"/>
  <c r="D1197" i="16"/>
  <c r="G1197" i="16" s="1"/>
  <c r="C1198" i="16"/>
  <c r="D1198" i="16"/>
  <c r="G1198" i="16" s="1"/>
  <c r="C1199" i="16"/>
  <c r="D1199" i="16"/>
  <c r="G1199" i="16" s="1"/>
  <c r="C1200" i="16"/>
  <c r="D1200" i="16"/>
  <c r="G1200" i="16" s="1"/>
  <c r="C1201" i="16"/>
  <c r="D1201" i="16"/>
  <c r="G1201" i="16" s="1"/>
  <c r="C1202" i="16"/>
  <c r="D1202" i="16"/>
  <c r="G1202" i="16" s="1"/>
  <c r="C1203" i="16"/>
  <c r="D1203" i="16"/>
  <c r="G1203" i="16" s="1"/>
  <c r="C1204" i="16"/>
  <c r="D1204" i="16"/>
  <c r="G1204" i="16" s="1"/>
  <c r="C1205" i="16"/>
  <c r="D1205" i="16"/>
  <c r="G1205" i="16" s="1"/>
  <c r="C1206" i="16"/>
  <c r="D1206" i="16"/>
  <c r="G1206" i="16" s="1"/>
  <c r="C1207" i="16"/>
  <c r="D1207" i="16"/>
  <c r="G1207" i="16" s="1"/>
  <c r="C1208" i="16"/>
  <c r="D1208" i="16"/>
  <c r="G1208" i="16" s="1"/>
  <c r="C1209" i="16"/>
  <c r="D1209" i="16"/>
  <c r="G1209" i="16" s="1"/>
  <c r="C1210" i="16"/>
  <c r="D1210" i="16"/>
  <c r="G1210" i="16" s="1"/>
  <c r="C1211" i="16"/>
  <c r="D1211" i="16"/>
  <c r="G1211" i="16" s="1"/>
  <c r="C1212" i="16"/>
  <c r="D1212" i="16"/>
  <c r="G1212" i="16" s="1"/>
  <c r="C1213" i="16"/>
  <c r="D1213" i="16"/>
  <c r="G1213" i="16" s="1"/>
  <c r="C1214" i="16"/>
  <c r="D1214" i="16"/>
  <c r="G1214" i="16" s="1"/>
  <c r="C1215" i="16"/>
  <c r="D1215" i="16"/>
  <c r="G1215" i="16" s="1"/>
  <c r="C1216" i="16"/>
  <c r="D1216" i="16"/>
  <c r="G1216" i="16" s="1"/>
  <c r="C1217" i="16"/>
  <c r="D1217" i="16"/>
  <c r="G1217" i="16" s="1"/>
  <c r="C1218" i="16"/>
  <c r="D1218" i="16"/>
  <c r="G1218" i="16" s="1"/>
  <c r="C1219" i="16"/>
  <c r="D1219" i="16"/>
  <c r="G1219" i="16" s="1"/>
  <c r="C1220" i="16"/>
  <c r="D1220" i="16"/>
  <c r="G1220" i="16" s="1"/>
  <c r="C1221" i="16"/>
  <c r="D1221" i="16"/>
  <c r="G1221" i="16" s="1"/>
  <c r="C1222" i="16"/>
  <c r="D1222" i="16"/>
  <c r="G1222" i="16" s="1"/>
  <c r="C1223" i="16"/>
  <c r="D1223" i="16"/>
  <c r="G1223" i="16" s="1"/>
  <c r="C1224" i="16"/>
  <c r="D1224" i="16"/>
  <c r="G1224" i="16" s="1"/>
  <c r="C1225" i="16"/>
  <c r="D1225" i="16"/>
  <c r="G1225" i="16" s="1"/>
  <c r="C1226" i="16"/>
  <c r="D1226" i="16"/>
  <c r="G1226" i="16" s="1"/>
  <c r="C1227" i="16"/>
  <c r="D1227" i="16"/>
  <c r="C1228" i="16"/>
  <c r="D1228" i="16"/>
  <c r="G1228" i="16" s="1"/>
  <c r="C1229" i="16"/>
  <c r="D1229" i="16"/>
  <c r="G1229" i="16" s="1"/>
  <c r="C1230" i="16"/>
  <c r="D1230" i="16"/>
  <c r="G1230" i="16" s="1"/>
  <c r="C1231" i="16"/>
  <c r="D1231" i="16"/>
  <c r="G1231" i="16" s="1"/>
  <c r="C1232" i="16"/>
  <c r="D1232" i="16"/>
  <c r="G1232" i="16" s="1"/>
  <c r="C1233" i="16"/>
  <c r="D1233" i="16"/>
  <c r="G1233" i="16" s="1"/>
  <c r="C1234" i="16"/>
  <c r="D1234" i="16"/>
  <c r="G1234" i="16" s="1"/>
  <c r="C1235" i="16"/>
  <c r="D1235" i="16"/>
  <c r="G1235" i="16" s="1"/>
  <c r="C1236" i="16"/>
  <c r="D1236" i="16"/>
  <c r="G1236" i="16" s="1"/>
  <c r="C1237" i="16"/>
  <c r="D1237" i="16"/>
  <c r="G1237" i="16" s="1"/>
  <c r="C1238" i="16"/>
  <c r="D1238" i="16"/>
  <c r="G1238" i="16" s="1"/>
  <c r="C1239" i="16"/>
  <c r="D1239" i="16"/>
  <c r="G1239" i="16" s="1"/>
  <c r="C1240" i="16"/>
  <c r="D1240" i="16"/>
  <c r="G1240" i="16" s="1"/>
  <c r="C1241" i="16"/>
  <c r="D1241" i="16"/>
  <c r="G1241" i="16" s="1"/>
  <c r="C1242" i="16"/>
  <c r="D1242" i="16"/>
  <c r="G1242" i="16" s="1"/>
  <c r="C1243" i="16"/>
  <c r="D1243" i="16"/>
  <c r="G1243" i="16" s="1"/>
  <c r="C1244" i="16"/>
  <c r="D1244" i="16"/>
  <c r="G1244" i="16" s="1"/>
  <c r="C1245" i="16"/>
  <c r="D1245" i="16"/>
  <c r="G1245" i="16" s="1"/>
  <c r="C1246" i="16"/>
  <c r="D1246" i="16"/>
  <c r="G1246" i="16" s="1"/>
  <c r="C1247" i="16"/>
  <c r="D1247" i="16"/>
  <c r="G1247" i="16" s="1"/>
  <c r="C1248" i="16"/>
  <c r="D1248" i="16"/>
  <c r="G1248" i="16" s="1"/>
  <c r="C1249" i="16"/>
  <c r="D1249" i="16"/>
  <c r="G1249" i="16" s="1"/>
  <c r="C1250" i="16"/>
  <c r="D1250" i="16"/>
  <c r="G1250" i="16" s="1"/>
  <c r="C1251" i="16"/>
  <c r="D1251" i="16"/>
  <c r="G1251" i="16" s="1"/>
  <c r="C1252" i="16"/>
  <c r="D1252" i="16"/>
  <c r="G1252" i="16" s="1"/>
  <c r="C1253" i="16"/>
  <c r="D1253" i="16"/>
  <c r="G1253" i="16" s="1"/>
  <c r="C1254" i="16"/>
  <c r="D1254" i="16"/>
  <c r="G1254" i="16" s="1"/>
  <c r="C1255" i="16"/>
  <c r="D1255" i="16"/>
  <c r="G1255" i="16" s="1"/>
  <c r="C1256" i="16"/>
  <c r="D1256" i="16"/>
  <c r="G1256" i="16" s="1"/>
  <c r="C1257" i="16"/>
  <c r="D1257" i="16"/>
  <c r="G1257" i="16" s="1"/>
  <c r="C1258" i="16"/>
  <c r="D1258" i="16"/>
  <c r="G1258" i="16" s="1"/>
  <c r="C1259" i="16"/>
  <c r="D1259" i="16"/>
  <c r="G1259" i="16" s="1"/>
  <c r="C1260" i="16"/>
  <c r="D1260" i="16"/>
  <c r="G1260" i="16" s="1"/>
  <c r="C1261" i="16"/>
  <c r="D1261" i="16"/>
  <c r="G1261" i="16" s="1"/>
  <c r="C1262" i="16"/>
  <c r="D1262" i="16"/>
  <c r="G1262" i="16" s="1"/>
  <c r="C1263" i="16"/>
  <c r="D1263" i="16"/>
  <c r="G1263" i="16" s="1"/>
  <c r="C1264" i="16"/>
  <c r="D1264" i="16"/>
  <c r="G1264" i="16" s="1"/>
  <c r="C1265" i="16"/>
  <c r="D1265" i="16"/>
  <c r="G1265" i="16" s="1"/>
  <c r="C1266" i="16"/>
  <c r="D1266" i="16"/>
  <c r="G1266" i="16" s="1"/>
  <c r="C1267" i="16"/>
  <c r="D1267" i="16"/>
  <c r="G1267" i="16" s="1"/>
  <c r="C1268" i="16"/>
  <c r="D1268" i="16"/>
  <c r="G1268" i="16" s="1"/>
  <c r="C1269" i="16"/>
  <c r="D1269" i="16"/>
  <c r="G1269" i="16" s="1"/>
  <c r="C1270" i="16"/>
  <c r="D1270" i="16"/>
  <c r="G1270" i="16" s="1"/>
  <c r="C1271" i="16"/>
  <c r="D1271" i="16"/>
  <c r="G1271" i="16" s="1"/>
  <c r="C1272" i="16"/>
  <c r="D1272" i="16"/>
  <c r="G1272" i="16" s="1"/>
  <c r="C1273" i="16"/>
  <c r="D1273" i="16"/>
  <c r="G1273" i="16" s="1"/>
  <c r="C1274" i="16"/>
  <c r="D1274" i="16"/>
  <c r="G1274" i="16" s="1"/>
  <c r="C1275" i="16"/>
  <c r="D1275" i="16"/>
  <c r="G1275" i="16" s="1"/>
  <c r="C1276" i="16"/>
  <c r="D1276" i="16"/>
  <c r="G1276" i="16" s="1"/>
  <c r="C1277" i="16"/>
  <c r="D1277" i="16"/>
  <c r="G1277" i="16" s="1"/>
  <c r="C1278" i="16"/>
  <c r="D1278" i="16"/>
  <c r="G1278" i="16" s="1"/>
  <c r="C1279" i="16"/>
  <c r="D1279" i="16"/>
  <c r="G1279" i="16" s="1"/>
  <c r="C1280" i="16"/>
  <c r="D1280" i="16"/>
  <c r="G1280" i="16" s="1"/>
  <c r="C1281" i="16"/>
  <c r="D1281" i="16"/>
  <c r="G1281" i="16" s="1"/>
  <c r="C1282" i="16"/>
  <c r="D1282" i="16"/>
  <c r="G1282" i="16" s="1"/>
  <c r="C1283" i="16"/>
  <c r="D1283" i="16"/>
  <c r="G1283" i="16" s="1"/>
  <c r="C1284" i="16"/>
  <c r="D1284" i="16"/>
  <c r="G1284" i="16" s="1"/>
  <c r="C1285" i="16"/>
  <c r="D1285" i="16"/>
  <c r="G1285" i="16" s="1"/>
  <c r="C1286" i="16"/>
  <c r="D1286" i="16"/>
  <c r="G1286" i="16" s="1"/>
  <c r="C1287" i="16"/>
  <c r="D1287" i="16"/>
  <c r="G1287" i="16" s="1"/>
  <c r="C1288" i="16"/>
  <c r="D1288" i="16"/>
  <c r="G1288" i="16" s="1"/>
  <c r="C1289" i="16"/>
  <c r="D1289" i="16"/>
  <c r="G1289" i="16" s="1"/>
  <c r="C1290" i="16"/>
  <c r="F1290" i="16" s="1"/>
  <c r="D1290" i="16"/>
  <c r="G1290" i="16" s="1"/>
  <c r="C1291" i="16"/>
  <c r="F1291" i="16" s="1"/>
  <c r="D1291" i="16"/>
  <c r="G1291" i="16" s="1"/>
  <c r="C1292" i="16"/>
  <c r="F1292" i="16" s="1"/>
  <c r="D1292" i="16"/>
  <c r="G1292" i="16" s="1"/>
  <c r="C1293" i="16"/>
  <c r="F1293" i="16" s="1"/>
  <c r="D1293" i="16"/>
  <c r="C1294" i="16"/>
  <c r="F1294" i="16" s="1"/>
  <c r="D1294" i="16"/>
  <c r="C1295" i="16"/>
  <c r="F1295" i="16" s="1"/>
  <c r="D1295" i="16"/>
  <c r="G1295" i="16" s="1"/>
  <c r="C1296" i="16"/>
  <c r="F1296" i="16" s="1"/>
  <c r="D1296" i="16"/>
  <c r="G1296" i="16" s="1"/>
  <c r="C1297" i="16"/>
  <c r="F1297" i="16" s="1"/>
  <c r="D1297" i="16"/>
  <c r="C1298" i="16"/>
  <c r="F1298" i="16" s="1"/>
  <c r="D1298" i="16"/>
  <c r="G1298" i="16" s="1"/>
  <c r="C1299" i="16"/>
  <c r="F1299" i="16" s="1"/>
  <c r="D1299" i="16"/>
  <c r="G1299" i="16" s="1"/>
  <c r="C1300" i="16"/>
  <c r="F1300" i="16" s="1"/>
  <c r="D1300" i="16"/>
  <c r="G1300" i="16" s="1"/>
  <c r="C1301" i="16"/>
  <c r="F1301" i="16" s="1"/>
  <c r="D1301" i="16"/>
  <c r="C1302" i="16"/>
  <c r="F1302" i="16" s="1"/>
  <c r="D1302" i="16"/>
  <c r="G1302" i="16" s="1"/>
  <c r="C1303" i="16"/>
  <c r="F1303" i="16" s="1"/>
  <c r="D1303" i="16"/>
  <c r="G1303" i="16" s="1"/>
  <c r="C1304" i="16"/>
  <c r="F1304" i="16" s="1"/>
  <c r="D1304" i="16"/>
  <c r="G1304" i="16" s="1"/>
  <c r="C1305" i="16"/>
  <c r="F1305" i="16" s="1"/>
  <c r="D1305" i="16"/>
  <c r="C1306" i="16"/>
  <c r="F1306" i="16" s="1"/>
  <c r="D1306" i="16"/>
  <c r="G1306" i="16" s="1"/>
  <c r="C1307" i="16"/>
  <c r="F1307" i="16" s="1"/>
  <c r="D1307" i="16"/>
  <c r="G1307" i="16" s="1"/>
  <c r="C1308" i="16"/>
  <c r="F1308" i="16" s="1"/>
  <c r="D1308" i="16"/>
  <c r="G1308" i="16" s="1"/>
  <c r="C1309" i="16"/>
  <c r="F1309" i="16" s="1"/>
  <c r="D1309" i="16"/>
  <c r="C1310" i="16"/>
  <c r="F1310" i="16" s="1"/>
  <c r="D1310" i="16"/>
  <c r="C1311" i="16"/>
  <c r="F1311" i="16" s="1"/>
  <c r="D1311" i="16"/>
  <c r="G1311" i="16" s="1"/>
  <c r="C1312" i="16"/>
  <c r="F1312" i="16" s="1"/>
  <c r="D1312" i="16"/>
  <c r="G1312" i="16" s="1"/>
  <c r="C1313" i="16"/>
  <c r="F1313" i="16" s="1"/>
  <c r="D1313" i="16"/>
  <c r="C1314" i="16"/>
  <c r="F1314" i="16" s="1"/>
  <c r="D1314" i="16"/>
  <c r="G1314" i="16" s="1"/>
  <c r="C1315" i="16"/>
  <c r="F1315" i="16" s="1"/>
  <c r="D1315" i="16"/>
  <c r="G1315" i="16" s="1"/>
  <c r="C1316" i="16"/>
  <c r="F1316" i="16" s="1"/>
  <c r="D1316" i="16"/>
  <c r="G1316" i="16" s="1"/>
  <c r="C1317" i="16"/>
  <c r="F1317" i="16" s="1"/>
  <c r="D1317" i="16"/>
  <c r="C1318" i="16"/>
  <c r="F1318" i="16" s="1"/>
  <c r="D1318" i="16"/>
  <c r="G1318" i="16" s="1"/>
  <c r="C1319" i="16"/>
  <c r="F1319" i="16" s="1"/>
  <c r="D1319" i="16"/>
  <c r="G1319" i="16" s="1"/>
  <c r="C1320" i="16"/>
  <c r="F1320" i="16" s="1"/>
  <c r="D1320" i="16"/>
  <c r="G1320" i="16" s="1"/>
  <c r="C1321" i="16"/>
  <c r="F1321" i="16" s="1"/>
  <c r="D1321" i="16"/>
  <c r="C1322" i="16"/>
  <c r="F1322" i="16" s="1"/>
  <c r="D1322" i="16"/>
  <c r="G1322" i="16" s="1"/>
  <c r="C1323" i="16"/>
  <c r="F1323" i="16" s="1"/>
  <c r="D1323" i="16"/>
  <c r="G1323" i="16" s="1"/>
  <c r="C1324" i="16"/>
  <c r="F1324" i="16" s="1"/>
  <c r="D1324" i="16"/>
  <c r="G1324" i="16" s="1"/>
  <c r="C1325" i="16"/>
  <c r="F1325" i="16" s="1"/>
  <c r="D1325" i="16"/>
  <c r="G1325" i="16" s="1"/>
  <c r="C1326" i="16"/>
  <c r="F1326" i="16" s="1"/>
  <c r="D1326" i="16"/>
  <c r="G1326" i="16" s="1"/>
  <c r="C1327" i="16"/>
  <c r="F1327" i="16" s="1"/>
  <c r="D1327" i="16"/>
  <c r="G1327" i="16" s="1"/>
  <c r="C1328" i="16"/>
  <c r="F1328" i="16" s="1"/>
  <c r="D1328" i="16"/>
  <c r="G1328" i="16" s="1"/>
  <c r="C1329" i="16"/>
  <c r="F1329" i="16" s="1"/>
  <c r="D1329" i="16"/>
  <c r="C1330" i="16"/>
  <c r="F1330" i="16" s="1"/>
  <c r="D1330" i="16"/>
  <c r="G1330" i="16" s="1"/>
  <c r="C1331" i="16"/>
  <c r="F1331" i="16" s="1"/>
  <c r="D1331" i="16"/>
  <c r="G1331" i="16" s="1"/>
  <c r="C1332" i="16"/>
  <c r="F1332" i="16" s="1"/>
  <c r="D1332" i="16"/>
  <c r="G1332" i="16" s="1"/>
  <c r="C1333" i="16"/>
  <c r="F1333" i="16" s="1"/>
  <c r="D1333" i="16"/>
  <c r="G1333" i="16" s="1"/>
  <c r="C1334" i="16"/>
  <c r="F1334" i="16" s="1"/>
  <c r="D1334" i="16"/>
  <c r="G1334" i="16" s="1"/>
  <c r="C1335" i="16"/>
  <c r="F1335" i="16" s="1"/>
  <c r="D1335" i="16"/>
  <c r="G1335" i="16" s="1"/>
  <c r="C1336" i="16"/>
  <c r="F1336" i="16" s="1"/>
  <c r="D1336" i="16"/>
  <c r="G1336" i="16" s="1"/>
  <c r="C1337" i="16"/>
  <c r="F1337" i="16" s="1"/>
  <c r="D1337" i="16"/>
  <c r="G1337" i="16" s="1"/>
  <c r="C1338" i="16"/>
  <c r="F1338" i="16" s="1"/>
  <c r="D1338" i="16"/>
  <c r="G1338" i="16" s="1"/>
  <c r="C1339" i="16"/>
  <c r="F1339" i="16" s="1"/>
  <c r="D1339" i="16"/>
  <c r="G1339" i="16" s="1"/>
  <c r="C1340" i="16"/>
  <c r="F1340" i="16" s="1"/>
  <c r="D1340" i="16"/>
  <c r="G1340" i="16" s="1"/>
  <c r="C1341" i="16"/>
  <c r="F1341" i="16" s="1"/>
  <c r="D1341" i="16"/>
  <c r="G1341" i="16" s="1"/>
  <c r="C1342" i="16"/>
  <c r="F1342" i="16" s="1"/>
  <c r="D1342" i="16"/>
  <c r="G1342" i="16" s="1"/>
  <c r="C1343" i="16"/>
  <c r="F1343" i="16" s="1"/>
  <c r="D1343" i="16"/>
  <c r="G1343" i="16" s="1"/>
  <c r="C1344" i="16"/>
  <c r="F1344" i="16" s="1"/>
  <c r="D1344" i="16"/>
  <c r="G1344" i="16" s="1"/>
  <c r="C1345" i="16"/>
  <c r="F1345" i="16" s="1"/>
  <c r="D1345" i="16"/>
  <c r="G1345" i="16" s="1"/>
  <c r="C1346" i="16"/>
  <c r="F1346" i="16" s="1"/>
  <c r="D1346" i="16"/>
  <c r="G1346" i="16" s="1"/>
  <c r="C1347" i="16"/>
  <c r="F1347" i="16" s="1"/>
  <c r="D1347" i="16"/>
  <c r="G1347" i="16" s="1"/>
  <c r="C1348" i="16"/>
  <c r="F1348" i="16" s="1"/>
  <c r="D1348" i="16"/>
  <c r="G1348" i="16" s="1"/>
  <c r="C1349" i="16"/>
  <c r="F1349" i="16" s="1"/>
  <c r="D1349" i="16"/>
  <c r="G1349" i="16" s="1"/>
  <c r="C1350" i="16"/>
  <c r="F1350" i="16" s="1"/>
  <c r="D1350" i="16"/>
  <c r="G1350" i="16" s="1"/>
  <c r="C1351" i="16"/>
  <c r="F1351" i="16" s="1"/>
  <c r="D1351" i="16"/>
  <c r="G1351" i="16" s="1"/>
  <c r="C1352" i="16"/>
  <c r="F1352" i="16" s="1"/>
  <c r="D1352" i="16"/>
  <c r="G1352" i="16" s="1"/>
  <c r="C1353" i="16"/>
  <c r="F1353" i="16" s="1"/>
  <c r="D1353" i="16"/>
  <c r="G1353" i="16" s="1"/>
  <c r="C1354" i="16"/>
  <c r="F1354" i="16" s="1"/>
  <c r="D1354" i="16"/>
  <c r="G1354" i="16" s="1"/>
  <c r="C1355" i="16"/>
  <c r="F1355" i="16" s="1"/>
  <c r="D1355" i="16"/>
  <c r="G1355" i="16" s="1"/>
  <c r="C1356" i="16"/>
  <c r="F1356" i="16" s="1"/>
  <c r="D1356" i="16"/>
  <c r="G1356" i="16" s="1"/>
  <c r="C1357" i="16"/>
  <c r="F1357" i="16" s="1"/>
  <c r="D1357" i="16"/>
  <c r="G1357" i="16" s="1"/>
  <c r="C1358" i="16"/>
  <c r="F1358" i="16" s="1"/>
  <c r="D1358" i="16"/>
  <c r="G1358" i="16" s="1"/>
  <c r="C1359" i="16"/>
  <c r="F1359" i="16" s="1"/>
  <c r="D1359" i="16"/>
  <c r="G1359" i="16" s="1"/>
  <c r="C1360" i="16"/>
  <c r="D1360" i="16"/>
  <c r="G1360" i="16" s="1"/>
  <c r="C1361" i="16"/>
  <c r="D1361" i="16"/>
  <c r="G1361" i="16" s="1"/>
  <c r="C1362" i="16"/>
  <c r="F1362" i="16" s="1"/>
  <c r="D1362" i="16"/>
  <c r="G1362" i="16" s="1"/>
  <c r="C1363" i="16"/>
  <c r="F1363" i="16" s="1"/>
  <c r="D1363" i="16"/>
  <c r="G1363" i="16" s="1"/>
  <c r="C1364" i="16"/>
  <c r="D1364" i="16"/>
  <c r="G1364" i="16" s="1"/>
  <c r="C1365" i="16"/>
  <c r="F1365" i="16" s="1"/>
  <c r="D1365" i="16"/>
  <c r="G1365" i="16" s="1"/>
  <c r="C1366" i="16"/>
  <c r="F1366" i="16" s="1"/>
  <c r="D1366" i="16"/>
  <c r="G1366" i="16" s="1"/>
  <c r="C1367" i="16"/>
  <c r="F1367" i="16" s="1"/>
  <c r="D1367" i="16"/>
  <c r="G1367" i="16" s="1"/>
  <c r="C1368" i="16"/>
  <c r="D1368" i="16"/>
  <c r="G1368" i="16" s="1"/>
  <c r="C1369" i="16"/>
  <c r="F1369" i="16" s="1"/>
  <c r="D1369" i="16"/>
  <c r="G1369" i="16" s="1"/>
  <c r="C1370" i="16"/>
  <c r="F1370" i="16" s="1"/>
  <c r="D1370" i="16"/>
  <c r="G1370" i="16" s="1"/>
  <c r="C1371" i="16"/>
  <c r="F1371" i="16" s="1"/>
  <c r="D1371" i="16"/>
  <c r="G1371" i="16" s="1"/>
  <c r="C1372" i="16"/>
  <c r="D1372" i="16"/>
  <c r="G1372" i="16" s="1"/>
  <c r="C1373" i="16"/>
  <c r="F1373" i="16" s="1"/>
  <c r="D1373" i="16"/>
  <c r="G1373" i="16" s="1"/>
  <c r="C1374" i="16"/>
  <c r="F1374" i="16" s="1"/>
  <c r="D1374" i="16"/>
  <c r="G1374" i="16" s="1"/>
  <c r="C1375" i="16"/>
  <c r="F1375" i="16" s="1"/>
  <c r="D1375" i="16"/>
  <c r="G1375" i="16" s="1"/>
  <c r="C1376" i="16"/>
  <c r="D1376" i="16"/>
  <c r="G1376" i="16" s="1"/>
  <c r="C1377" i="16"/>
  <c r="D1377" i="16"/>
  <c r="G1377" i="16" s="1"/>
  <c r="C1378" i="16"/>
  <c r="F1378" i="16" s="1"/>
  <c r="D1378" i="16"/>
  <c r="G1378" i="16" s="1"/>
  <c r="C1379" i="16"/>
  <c r="F1379" i="16" s="1"/>
  <c r="D1379" i="16"/>
  <c r="G1379" i="16" s="1"/>
  <c r="C1380" i="16"/>
  <c r="D1380" i="16"/>
  <c r="G1380" i="16" s="1"/>
  <c r="C1381" i="16"/>
  <c r="F1381" i="16" s="1"/>
  <c r="D1381" i="16"/>
  <c r="G1381" i="16" s="1"/>
  <c r="C1382" i="16"/>
  <c r="F1382" i="16" s="1"/>
  <c r="D1382" i="16"/>
  <c r="G1382" i="16" s="1"/>
  <c r="C1383" i="16"/>
  <c r="F1383" i="16" s="1"/>
  <c r="D1383" i="16"/>
  <c r="G1383" i="16" s="1"/>
  <c r="C1384" i="16"/>
  <c r="D1384" i="16"/>
  <c r="G1384" i="16" s="1"/>
  <c r="C1385" i="16"/>
  <c r="F1385" i="16" s="1"/>
  <c r="D1385" i="16"/>
  <c r="G1385" i="16" s="1"/>
  <c r="C1386" i="16"/>
  <c r="F1386" i="16" s="1"/>
  <c r="D1386" i="16"/>
  <c r="G1386" i="16" s="1"/>
  <c r="C1387" i="16"/>
  <c r="F1387" i="16" s="1"/>
  <c r="D1387" i="16"/>
  <c r="G1387" i="16" s="1"/>
  <c r="C1388" i="16"/>
  <c r="D1388" i="16"/>
  <c r="G1388" i="16" s="1"/>
  <c r="C1389" i="16"/>
  <c r="F1389" i="16" s="1"/>
  <c r="D1389" i="16"/>
  <c r="G1389" i="16" s="1"/>
  <c r="C1390" i="16"/>
  <c r="F1390" i="16" s="1"/>
  <c r="D1390" i="16"/>
  <c r="G1390" i="16" s="1"/>
  <c r="C1391" i="16"/>
  <c r="F1391" i="16" s="1"/>
  <c r="D1391" i="16"/>
  <c r="G1391" i="16" s="1"/>
  <c r="C1392" i="16"/>
  <c r="D1392" i="16"/>
  <c r="G1392" i="16" s="1"/>
  <c r="C1393" i="16"/>
  <c r="D1393" i="16"/>
  <c r="G1393" i="16" s="1"/>
  <c r="C1394" i="16"/>
  <c r="F1394" i="16" s="1"/>
  <c r="D1394" i="16"/>
  <c r="G1394" i="16" s="1"/>
  <c r="C1395" i="16"/>
  <c r="F1395" i="16" s="1"/>
  <c r="D1395" i="16"/>
  <c r="G1395" i="16" s="1"/>
  <c r="C1396" i="16"/>
  <c r="D1396" i="16"/>
  <c r="G1396" i="16" s="1"/>
  <c r="C1397" i="16"/>
  <c r="F1397" i="16" s="1"/>
  <c r="D1397" i="16"/>
  <c r="G1397" i="16" s="1"/>
  <c r="C1398" i="16"/>
  <c r="F1398" i="16" s="1"/>
  <c r="D1398" i="16"/>
  <c r="G1398" i="16" s="1"/>
  <c r="C1399" i="16"/>
  <c r="F1399" i="16" s="1"/>
  <c r="D1399" i="16"/>
  <c r="G1399" i="16" s="1"/>
  <c r="C1400" i="16"/>
  <c r="D1400" i="16"/>
  <c r="G1400" i="16" s="1"/>
  <c r="C1401" i="16"/>
  <c r="F1401" i="16" s="1"/>
  <c r="D1401" i="16"/>
  <c r="G1401" i="16" s="1"/>
  <c r="C1402" i="16"/>
  <c r="F1402" i="16" s="1"/>
  <c r="D1402" i="16"/>
  <c r="G1402" i="16" s="1"/>
  <c r="C1403" i="16"/>
  <c r="F1403" i="16" s="1"/>
  <c r="D1403" i="16"/>
  <c r="G1403" i="16" s="1"/>
  <c r="C1404" i="16"/>
  <c r="D1404" i="16"/>
  <c r="G1404" i="16" s="1"/>
  <c r="C1405" i="16"/>
  <c r="D1405" i="16"/>
  <c r="G1405" i="16" s="1"/>
  <c r="C1406" i="16"/>
  <c r="F1406" i="16" s="1"/>
  <c r="D1406" i="16"/>
  <c r="G1406" i="16" s="1"/>
  <c r="C1407" i="16"/>
  <c r="F1407" i="16" s="1"/>
  <c r="D1407" i="16"/>
  <c r="G1407" i="16" s="1"/>
  <c r="C1408" i="16"/>
  <c r="D1408" i="16"/>
  <c r="G1408" i="16" s="1"/>
  <c r="C1409" i="16"/>
  <c r="D1409" i="16"/>
  <c r="G1409" i="16" s="1"/>
  <c r="C1410" i="16"/>
  <c r="F1410" i="16" s="1"/>
  <c r="D1410" i="16"/>
  <c r="G1410" i="16" s="1"/>
  <c r="C1411" i="16"/>
  <c r="F1411" i="16" s="1"/>
  <c r="D1411" i="16"/>
  <c r="G1411" i="16" s="1"/>
  <c r="C1412" i="16"/>
  <c r="D1412" i="16"/>
  <c r="G1412" i="16" s="1"/>
  <c r="C1413" i="16"/>
  <c r="F1413" i="16" s="1"/>
  <c r="D1413" i="16"/>
  <c r="G1413" i="16" s="1"/>
  <c r="C1414" i="16"/>
  <c r="F1414" i="16" s="1"/>
  <c r="D1414" i="16"/>
  <c r="G1414" i="16" s="1"/>
  <c r="C1415" i="16"/>
  <c r="F1415" i="16" s="1"/>
  <c r="D1415" i="16"/>
  <c r="G1415" i="16" s="1"/>
  <c r="C1416" i="16"/>
  <c r="D1416" i="16"/>
  <c r="G1416" i="16" s="1"/>
  <c r="C1417" i="16"/>
  <c r="F1417" i="16" s="1"/>
  <c r="D1417" i="16"/>
  <c r="G1417" i="16" s="1"/>
  <c r="C1418" i="16"/>
  <c r="F1418" i="16" s="1"/>
  <c r="D1418" i="16"/>
  <c r="G1418" i="16" s="1"/>
  <c r="C1419" i="16"/>
  <c r="F1419" i="16" s="1"/>
  <c r="D1419" i="16"/>
  <c r="G1419" i="16" s="1"/>
  <c r="C1420" i="16"/>
  <c r="D1420" i="16"/>
  <c r="G1420" i="16" s="1"/>
  <c r="C1421" i="16"/>
  <c r="F1421" i="16" s="1"/>
  <c r="D1421" i="16"/>
  <c r="G1421" i="16" s="1"/>
  <c r="C1422" i="16"/>
  <c r="F1422" i="16" s="1"/>
  <c r="D1422" i="16"/>
  <c r="G1422" i="16" s="1"/>
  <c r="C1423" i="16"/>
  <c r="F1423" i="16" s="1"/>
  <c r="D1423" i="16"/>
  <c r="G1423" i="16" s="1"/>
  <c r="C1424" i="16"/>
  <c r="D1424" i="16"/>
  <c r="G1424" i="16" s="1"/>
  <c r="C1425" i="16"/>
  <c r="D1425" i="16"/>
  <c r="G1425" i="16" s="1"/>
  <c r="C1426" i="16"/>
  <c r="F1426" i="16" s="1"/>
  <c r="D1426" i="16"/>
  <c r="G1426" i="16" s="1"/>
  <c r="C1427" i="16"/>
  <c r="F1427" i="16" s="1"/>
  <c r="D1427" i="16"/>
  <c r="G1427" i="16" s="1"/>
  <c r="C1428" i="16"/>
  <c r="D1428" i="16"/>
  <c r="G1428" i="16" s="1"/>
  <c r="C1429" i="16"/>
  <c r="F1429" i="16" s="1"/>
  <c r="D1429" i="16"/>
  <c r="G1429" i="16" s="1"/>
  <c r="C1430" i="16"/>
  <c r="F1430" i="16" s="1"/>
  <c r="D1430" i="16"/>
  <c r="G1430" i="16" s="1"/>
  <c r="C1431" i="16"/>
  <c r="F1431" i="16" s="1"/>
  <c r="D1431" i="16"/>
  <c r="G1431" i="16" s="1"/>
  <c r="C1432" i="16"/>
  <c r="D1432" i="16"/>
  <c r="G1432" i="16" s="1"/>
  <c r="C1433" i="16"/>
  <c r="F1433" i="16" s="1"/>
  <c r="D1433" i="16"/>
  <c r="G1433" i="16" s="1"/>
  <c r="C1434" i="16"/>
  <c r="F1434" i="16" s="1"/>
  <c r="D1434" i="16"/>
  <c r="G1434" i="16" s="1"/>
  <c r="C1435" i="16"/>
  <c r="F1435" i="16" s="1"/>
  <c r="D1435" i="16"/>
  <c r="G1435" i="16" s="1"/>
  <c r="C1436" i="16"/>
  <c r="D1436" i="16"/>
  <c r="G1436" i="16" s="1"/>
  <c r="C1437" i="16"/>
  <c r="F1437" i="16" s="1"/>
  <c r="D1437" i="16"/>
  <c r="G1437" i="16" s="1"/>
  <c r="C1438" i="16"/>
  <c r="F1438" i="16" s="1"/>
  <c r="D1438" i="16"/>
  <c r="G1438" i="16" s="1"/>
  <c r="C1439" i="16"/>
  <c r="F1439" i="16" s="1"/>
  <c r="D1439" i="16"/>
  <c r="G1439" i="16" s="1"/>
  <c r="C1440" i="16"/>
  <c r="D1440" i="16"/>
  <c r="G1440" i="16" s="1"/>
  <c r="C1441" i="16"/>
  <c r="D1441" i="16"/>
  <c r="G1441" i="16" s="1"/>
  <c r="C1442" i="16"/>
  <c r="F1442" i="16" s="1"/>
  <c r="D1442" i="16"/>
  <c r="G1442" i="16" s="1"/>
  <c r="C1443" i="16"/>
  <c r="F1443" i="16" s="1"/>
  <c r="D1443" i="16"/>
  <c r="G1443" i="16" s="1"/>
  <c r="C1444" i="16"/>
  <c r="D1444" i="16"/>
  <c r="G1444" i="16" s="1"/>
  <c r="C1445" i="16"/>
  <c r="F1445" i="16" s="1"/>
  <c r="D1445" i="16"/>
  <c r="G1445" i="16" s="1"/>
  <c r="C1446" i="16"/>
  <c r="F1446" i="16" s="1"/>
  <c r="D1446" i="16"/>
  <c r="G1446" i="16" s="1"/>
  <c r="C1447" i="16"/>
  <c r="F1447" i="16" s="1"/>
  <c r="D1447" i="16"/>
  <c r="G1447" i="16" s="1"/>
  <c r="C1448" i="16"/>
  <c r="D1448" i="16"/>
  <c r="G1448" i="16" s="1"/>
  <c r="C1449" i="16"/>
  <c r="F1449" i="16" s="1"/>
  <c r="D1449" i="16"/>
  <c r="G1449" i="16" s="1"/>
  <c r="C1450" i="16"/>
  <c r="F1450" i="16" s="1"/>
  <c r="D1450" i="16"/>
  <c r="G1450" i="16" s="1"/>
  <c r="C1451" i="16"/>
  <c r="F1451" i="16" s="1"/>
  <c r="D1451" i="16"/>
  <c r="G1451" i="16" s="1"/>
  <c r="C1452" i="16"/>
  <c r="D1452" i="16"/>
  <c r="G1452" i="16" s="1"/>
  <c r="C1453" i="16"/>
  <c r="D1453" i="16"/>
  <c r="G1453" i="16" s="1"/>
  <c r="C1454" i="16"/>
  <c r="F1454" i="16" s="1"/>
  <c r="D1454" i="16"/>
  <c r="G1454" i="16" s="1"/>
  <c r="C1455" i="16"/>
  <c r="F1455" i="16" s="1"/>
  <c r="D1455" i="16"/>
  <c r="G1455" i="16" s="1"/>
  <c r="C1456" i="16"/>
  <c r="D1456" i="16"/>
  <c r="G1456" i="16" s="1"/>
  <c r="C1457" i="16"/>
  <c r="F1457" i="16" s="1"/>
  <c r="D1457" i="16"/>
  <c r="G1457" i="16" s="1"/>
  <c r="C1458" i="16"/>
  <c r="F1458" i="16" s="1"/>
  <c r="D1458" i="16"/>
  <c r="G1458" i="16" s="1"/>
  <c r="C1459" i="16"/>
  <c r="F1459" i="16" s="1"/>
  <c r="D1459" i="16"/>
  <c r="G1459" i="16" s="1"/>
  <c r="C1460" i="16"/>
  <c r="D1460" i="16"/>
  <c r="G1460" i="16" s="1"/>
  <c r="C1461" i="16"/>
  <c r="F1461" i="16" s="1"/>
  <c r="D1461" i="16"/>
  <c r="G1461" i="16" s="1"/>
  <c r="C1462" i="16"/>
  <c r="F1462" i="16" s="1"/>
  <c r="D1462" i="16"/>
  <c r="G1462" i="16" s="1"/>
  <c r="C1463" i="16"/>
  <c r="F1463" i="16" s="1"/>
  <c r="D1463" i="16"/>
  <c r="G1463" i="16" s="1"/>
  <c r="C1464" i="16"/>
  <c r="D1464" i="16"/>
  <c r="G1464" i="16" s="1"/>
  <c r="C1465" i="16"/>
  <c r="F1465" i="16" s="1"/>
  <c r="D1465" i="16"/>
  <c r="G1465" i="16" s="1"/>
  <c r="C1466" i="16"/>
  <c r="F1466" i="16" s="1"/>
  <c r="D1466" i="16"/>
  <c r="G1466" i="16" s="1"/>
  <c r="C1467" i="16"/>
  <c r="F1467" i="16" s="1"/>
  <c r="D1467" i="16"/>
  <c r="G1467" i="16" s="1"/>
  <c r="C1468" i="16"/>
  <c r="D1468" i="16"/>
  <c r="G1468" i="16" s="1"/>
  <c r="C1469" i="16"/>
  <c r="F1469" i="16" s="1"/>
  <c r="D1469" i="16"/>
  <c r="G1469" i="16" s="1"/>
  <c r="C1470" i="16"/>
  <c r="F1470" i="16" s="1"/>
  <c r="D1470" i="16"/>
  <c r="G1470" i="16" s="1"/>
  <c r="C1471" i="16"/>
  <c r="F1471" i="16" s="1"/>
  <c r="D1471" i="16"/>
  <c r="G1471" i="16" s="1"/>
  <c r="C1472" i="16"/>
  <c r="D1472" i="16"/>
  <c r="G1472" i="16" s="1"/>
  <c r="C1473" i="16"/>
  <c r="F1473" i="16" s="1"/>
  <c r="D1473" i="16"/>
  <c r="G1473" i="16" s="1"/>
  <c r="C1474" i="16"/>
  <c r="F1474" i="16" s="1"/>
  <c r="D1474" i="16"/>
  <c r="G1474" i="16" s="1"/>
  <c r="C1475" i="16"/>
  <c r="F1475" i="16" s="1"/>
  <c r="D1475" i="16"/>
  <c r="G1475" i="16" s="1"/>
  <c r="C1476" i="16"/>
  <c r="D1476" i="16"/>
  <c r="G1476" i="16" s="1"/>
  <c r="C1477" i="16"/>
  <c r="D1477" i="16"/>
  <c r="G1477" i="16" s="1"/>
  <c r="C1478" i="16"/>
  <c r="F1478" i="16" s="1"/>
  <c r="D1478" i="16"/>
  <c r="G1478" i="16" s="1"/>
  <c r="C1479" i="16"/>
  <c r="F1479" i="16" s="1"/>
  <c r="D1479" i="16"/>
  <c r="G1479" i="16" s="1"/>
  <c r="C1480" i="16"/>
  <c r="D1480" i="16"/>
  <c r="G1480" i="16" s="1"/>
  <c r="C1481" i="16"/>
  <c r="F1481" i="16" s="1"/>
  <c r="D1481" i="16"/>
  <c r="G1481" i="16" s="1"/>
  <c r="C1482" i="16"/>
  <c r="F1482" i="16" s="1"/>
  <c r="D1482" i="16"/>
  <c r="G1482" i="16" s="1"/>
  <c r="C1483" i="16"/>
  <c r="F1483" i="16" s="1"/>
  <c r="D1483" i="16"/>
  <c r="G1483" i="16" s="1"/>
  <c r="C1484" i="16"/>
  <c r="D1484" i="16"/>
  <c r="G1484" i="16" s="1"/>
  <c r="C1485" i="16"/>
  <c r="F1485" i="16" s="1"/>
  <c r="D1485" i="16"/>
  <c r="G1485" i="16" s="1"/>
  <c r="C1486" i="16"/>
  <c r="F1486" i="16" s="1"/>
  <c r="D1486" i="16"/>
  <c r="G1486" i="16" s="1"/>
  <c r="C1487" i="16"/>
  <c r="F1487" i="16" s="1"/>
  <c r="D1487" i="16"/>
  <c r="G1487" i="16" s="1"/>
  <c r="C1488" i="16"/>
  <c r="D1488" i="16"/>
  <c r="G1488" i="16" s="1"/>
  <c r="C1489" i="16"/>
  <c r="D1489" i="16"/>
  <c r="G1489" i="16" s="1"/>
  <c r="C1490" i="16"/>
  <c r="F1490" i="16" s="1"/>
  <c r="D1490" i="16"/>
  <c r="G1490" i="16" s="1"/>
  <c r="C1491" i="16"/>
  <c r="F1491" i="16" s="1"/>
  <c r="D1491" i="16"/>
  <c r="G1491" i="16" s="1"/>
  <c r="C1492" i="16"/>
  <c r="D1492" i="16"/>
  <c r="G1492" i="16" s="1"/>
  <c r="C1493" i="16"/>
  <c r="D1493" i="16"/>
  <c r="G1493" i="16" s="1"/>
  <c r="C1494" i="16"/>
  <c r="F1494" i="16" s="1"/>
  <c r="D1494" i="16"/>
  <c r="G1494" i="16" s="1"/>
  <c r="C1495" i="16"/>
  <c r="F1495" i="16" s="1"/>
  <c r="D1495" i="16"/>
  <c r="G1495" i="16" s="1"/>
  <c r="C1496" i="16"/>
  <c r="D1496" i="16"/>
  <c r="G1496" i="16" s="1"/>
  <c r="C1497" i="16"/>
  <c r="F1497" i="16" s="1"/>
  <c r="D1497" i="16"/>
  <c r="G1497" i="16" s="1"/>
  <c r="C1498" i="16"/>
  <c r="F1498" i="16" s="1"/>
  <c r="D1498" i="16"/>
  <c r="G1498" i="16" s="1"/>
  <c r="C1499" i="16"/>
  <c r="F1499" i="16" s="1"/>
  <c r="D1499" i="16"/>
  <c r="G1499" i="16" s="1"/>
  <c r="C1500" i="16"/>
  <c r="D1500" i="16"/>
  <c r="G1500" i="16" s="1"/>
  <c r="C1501" i="16"/>
  <c r="F1501" i="16" s="1"/>
  <c r="D1501" i="16"/>
  <c r="G1501" i="16" s="1"/>
  <c r="C1502" i="16"/>
  <c r="F1502" i="16" s="1"/>
  <c r="D1502" i="16"/>
  <c r="G1502" i="16" s="1"/>
  <c r="C1503" i="16"/>
  <c r="F1503" i="16" s="1"/>
  <c r="D1503" i="16"/>
  <c r="G1503" i="16" s="1"/>
  <c r="C1504" i="16"/>
  <c r="D1504" i="16"/>
  <c r="G1504" i="16" s="1"/>
  <c r="C1505" i="16"/>
  <c r="F1505" i="16" s="1"/>
  <c r="D1505" i="16"/>
  <c r="G1505" i="16" s="1"/>
  <c r="C1506" i="16"/>
  <c r="F1506" i="16" s="1"/>
  <c r="D1506" i="16"/>
  <c r="G1506" i="16" s="1"/>
  <c r="C1507" i="16"/>
  <c r="F1507" i="16" s="1"/>
  <c r="D1507" i="16"/>
  <c r="G1507" i="16" s="1"/>
  <c r="C1508" i="16"/>
  <c r="D1508" i="16"/>
  <c r="G1508" i="16" s="1"/>
  <c r="C1509" i="16"/>
  <c r="D1509" i="16"/>
  <c r="G1509" i="16" s="1"/>
  <c r="C1510" i="16"/>
  <c r="F1510" i="16" s="1"/>
  <c r="D1510" i="16"/>
  <c r="G1510" i="16" s="1"/>
  <c r="C1511" i="16"/>
  <c r="F1511" i="16" s="1"/>
  <c r="D1511" i="16"/>
  <c r="G1511" i="16" s="1"/>
  <c r="C1512" i="16"/>
  <c r="D1512" i="16"/>
  <c r="G1512" i="16" s="1"/>
  <c r="C1513" i="16"/>
  <c r="F1513" i="16" s="1"/>
  <c r="D1513" i="16"/>
  <c r="G1513" i="16" s="1"/>
  <c r="C1514" i="16"/>
  <c r="F1514" i="16" s="1"/>
  <c r="D1514" i="16"/>
  <c r="G1514" i="16" s="1"/>
  <c r="C1515" i="16"/>
  <c r="F1515" i="16" s="1"/>
  <c r="D1515" i="16"/>
  <c r="G1515" i="16" s="1"/>
  <c r="C1516" i="16"/>
  <c r="D1516" i="16"/>
  <c r="G1516" i="16" s="1"/>
  <c r="C1517" i="16"/>
  <c r="F1517" i="16" s="1"/>
  <c r="D1517" i="16"/>
  <c r="G1517" i="16" s="1"/>
  <c r="C1518" i="16"/>
  <c r="F1518" i="16" s="1"/>
  <c r="D1518" i="16"/>
  <c r="G1518" i="16" s="1"/>
  <c r="C1519" i="16"/>
  <c r="F1519" i="16" s="1"/>
  <c r="D1519" i="16"/>
  <c r="G1519" i="16" s="1"/>
  <c r="C1520" i="16"/>
  <c r="D1520" i="16"/>
  <c r="G1520" i="16" s="1"/>
  <c r="C1521" i="16"/>
  <c r="F1521" i="16" s="1"/>
  <c r="D1521" i="16"/>
  <c r="G1521" i="16" s="1"/>
  <c r="C1522" i="16"/>
  <c r="F1522" i="16" s="1"/>
  <c r="D1522" i="16"/>
  <c r="G1522" i="16" s="1"/>
  <c r="C1523" i="16"/>
  <c r="F1523" i="16" s="1"/>
  <c r="D1523" i="16"/>
  <c r="G1523" i="16" s="1"/>
  <c r="C1524" i="16"/>
  <c r="D1524" i="16"/>
  <c r="G1524" i="16" s="1"/>
  <c r="C1525" i="16"/>
  <c r="D1525" i="16"/>
  <c r="G1525" i="16" s="1"/>
  <c r="C1526" i="16"/>
  <c r="F1526" i="16" s="1"/>
  <c r="D1526" i="16"/>
  <c r="G1526" i="16" s="1"/>
  <c r="C1527" i="16"/>
  <c r="F1527" i="16" s="1"/>
  <c r="D1527" i="16"/>
  <c r="G1527" i="16" s="1"/>
  <c r="C1528" i="16"/>
  <c r="D1528" i="16"/>
  <c r="G1528" i="16" s="1"/>
  <c r="C1529" i="16"/>
  <c r="F1529" i="16" s="1"/>
  <c r="D1529" i="16"/>
  <c r="G1529" i="16" s="1"/>
  <c r="C1530" i="16"/>
  <c r="F1530" i="16" s="1"/>
  <c r="D1530" i="16"/>
  <c r="G1530" i="16" s="1"/>
  <c r="C1531" i="16"/>
  <c r="F1531" i="16" s="1"/>
  <c r="D1531" i="16"/>
  <c r="G1531" i="16" s="1"/>
  <c r="C1532" i="16"/>
  <c r="D1532" i="16"/>
  <c r="G1532" i="16" s="1"/>
  <c r="C1533" i="16"/>
  <c r="F1533" i="16" s="1"/>
  <c r="D1533" i="16"/>
  <c r="G1533" i="16" s="1"/>
  <c r="C1534" i="16"/>
  <c r="F1534" i="16" s="1"/>
  <c r="D1534" i="16"/>
  <c r="G1534" i="16" s="1"/>
  <c r="C1535" i="16"/>
  <c r="F1535" i="16" s="1"/>
  <c r="D1535" i="16"/>
  <c r="G1535" i="16" s="1"/>
  <c r="C1536" i="16"/>
  <c r="D1536" i="16"/>
  <c r="G1536" i="16" s="1"/>
  <c r="C1537" i="16"/>
  <c r="F1537" i="16" s="1"/>
  <c r="D1537" i="16"/>
  <c r="G1537" i="16" s="1"/>
  <c r="C1538" i="16"/>
  <c r="F1538" i="16" s="1"/>
  <c r="D1538" i="16"/>
  <c r="G1538" i="16" s="1"/>
  <c r="C1539" i="16"/>
  <c r="F1539" i="16" s="1"/>
  <c r="D1539" i="16"/>
  <c r="G1539" i="16" s="1"/>
  <c r="C1540" i="16"/>
  <c r="D1540" i="16"/>
  <c r="C1541" i="16"/>
  <c r="F1541" i="16" s="1"/>
  <c r="D1541" i="16"/>
  <c r="C1542" i="16"/>
  <c r="F1542" i="16" s="1"/>
  <c r="D1542" i="16"/>
  <c r="C1543" i="16"/>
  <c r="F1543" i="16" s="1"/>
  <c r="D1543" i="16"/>
  <c r="C1544" i="16"/>
  <c r="F1544" i="16" s="1"/>
  <c r="D1544" i="16"/>
  <c r="C1545" i="16"/>
  <c r="F1545" i="16" s="1"/>
  <c r="D1545" i="16"/>
  <c r="C1546" i="16"/>
  <c r="F1546" i="16" s="1"/>
  <c r="D1546" i="16"/>
  <c r="C1547" i="16"/>
  <c r="F1547" i="16" s="1"/>
  <c r="D1547" i="16"/>
  <c r="C1548" i="16"/>
  <c r="F1548" i="16" s="1"/>
  <c r="D1548" i="16"/>
  <c r="C1549" i="16"/>
  <c r="F1549" i="16" s="1"/>
  <c r="D1549" i="16"/>
  <c r="C1550" i="16"/>
  <c r="F1550" i="16" s="1"/>
  <c r="D1550" i="16"/>
  <c r="C1551" i="16"/>
  <c r="F1551" i="16" s="1"/>
  <c r="D1551" i="16"/>
  <c r="C1552" i="16"/>
  <c r="F1552" i="16" s="1"/>
  <c r="D1552" i="16"/>
  <c r="C1553" i="16"/>
  <c r="F1553" i="16" s="1"/>
  <c r="D1553" i="16"/>
  <c r="C1554" i="16"/>
  <c r="F1554" i="16" s="1"/>
  <c r="D1554" i="16"/>
  <c r="C1555" i="16"/>
  <c r="F1555" i="16" s="1"/>
  <c r="D1555" i="16"/>
  <c r="C1556" i="16"/>
  <c r="F1556" i="16" s="1"/>
  <c r="D1556" i="16"/>
  <c r="C1557" i="16"/>
  <c r="F1557" i="16" s="1"/>
  <c r="D1557" i="16"/>
  <c r="C1558" i="16"/>
  <c r="F1558" i="16" s="1"/>
  <c r="D1558" i="16"/>
  <c r="C1559" i="16"/>
  <c r="F1559" i="16" s="1"/>
  <c r="D1559" i="16"/>
  <c r="C1560" i="16"/>
  <c r="F1560" i="16" s="1"/>
  <c r="D1560" i="16"/>
  <c r="C1561" i="16"/>
  <c r="F1561" i="16" s="1"/>
  <c r="D1561" i="16"/>
  <c r="C1562" i="16"/>
  <c r="F1562" i="16" s="1"/>
  <c r="D1562" i="16"/>
  <c r="C1563" i="16"/>
  <c r="F1563" i="16" s="1"/>
  <c r="D1563" i="16"/>
  <c r="C1564" i="16"/>
  <c r="F1564" i="16" s="1"/>
  <c r="D1564" i="16"/>
  <c r="C1565" i="16"/>
  <c r="F1565" i="16" s="1"/>
  <c r="D1565" i="16"/>
  <c r="C1566" i="16"/>
  <c r="F1566" i="16" s="1"/>
  <c r="D1566" i="16"/>
  <c r="C1567" i="16"/>
  <c r="F1567" i="16" s="1"/>
  <c r="D1567" i="16"/>
  <c r="C1568" i="16"/>
  <c r="F1568" i="16" s="1"/>
  <c r="D1568" i="16"/>
  <c r="C1569" i="16"/>
  <c r="F1569" i="16" s="1"/>
  <c r="D1569" i="16"/>
  <c r="C1570" i="16"/>
  <c r="F1570" i="16" s="1"/>
  <c r="D1570" i="16"/>
  <c r="C1571" i="16"/>
  <c r="F1571" i="16" s="1"/>
  <c r="D1571" i="16"/>
  <c r="C1572" i="16"/>
  <c r="F1572" i="16" s="1"/>
  <c r="D1572" i="16"/>
  <c r="C1573" i="16"/>
  <c r="F1573" i="16" s="1"/>
  <c r="D1573" i="16"/>
  <c r="C1574" i="16"/>
  <c r="F1574" i="16" s="1"/>
  <c r="D1574" i="16"/>
  <c r="C1575" i="16"/>
  <c r="F1575" i="16" s="1"/>
  <c r="D1575" i="16"/>
  <c r="C1576" i="16"/>
  <c r="F1576" i="16" s="1"/>
  <c r="D1576" i="16"/>
  <c r="C1577" i="16"/>
  <c r="F1577" i="16" s="1"/>
  <c r="D1577" i="16"/>
  <c r="C1578" i="16"/>
  <c r="F1578" i="16" s="1"/>
  <c r="D1578" i="16"/>
  <c r="C1579" i="16"/>
  <c r="F1579" i="16" s="1"/>
  <c r="D1579" i="16"/>
  <c r="C1580" i="16"/>
  <c r="F1580" i="16" s="1"/>
  <c r="D1580" i="16"/>
  <c r="C1581" i="16"/>
  <c r="F1581" i="16" s="1"/>
  <c r="D1581" i="16"/>
  <c r="C1582" i="16"/>
  <c r="F1582" i="16" s="1"/>
  <c r="D1582" i="16"/>
  <c r="C1583" i="16"/>
  <c r="F1583" i="16" s="1"/>
  <c r="D1583" i="16"/>
  <c r="C1584" i="16"/>
  <c r="F1584" i="16" s="1"/>
  <c r="D1584" i="16"/>
  <c r="C1585" i="16"/>
  <c r="F1585" i="16" s="1"/>
  <c r="D1585" i="16"/>
  <c r="C1586" i="16"/>
  <c r="F1586" i="16" s="1"/>
  <c r="D1586" i="16"/>
  <c r="C1587" i="16"/>
  <c r="F1587" i="16" s="1"/>
  <c r="D1587" i="16"/>
  <c r="C1588" i="16"/>
  <c r="F1588" i="16" s="1"/>
  <c r="D1588" i="16"/>
  <c r="C1589" i="16"/>
  <c r="F1589" i="16" s="1"/>
  <c r="D1589" i="16"/>
  <c r="C1590" i="16"/>
  <c r="F1590" i="16" s="1"/>
  <c r="D1590" i="16"/>
  <c r="C1591" i="16"/>
  <c r="F1591" i="16" s="1"/>
  <c r="D1591" i="16"/>
  <c r="C1592" i="16"/>
  <c r="F1592" i="16" s="1"/>
  <c r="D1592" i="16"/>
  <c r="C1593" i="16"/>
  <c r="F1593" i="16" s="1"/>
  <c r="D1593" i="16"/>
  <c r="C1594" i="16"/>
  <c r="F1594" i="16" s="1"/>
  <c r="D1594" i="16"/>
  <c r="C1595" i="16"/>
  <c r="F1595" i="16" s="1"/>
  <c r="D1595" i="16"/>
  <c r="C1596" i="16"/>
  <c r="F1596" i="16" s="1"/>
  <c r="D1596" i="16"/>
  <c r="C1597" i="16"/>
  <c r="F1597" i="16" s="1"/>
  <c r="D1597" i="16"/>
  <c r="C1598" i="16"/>
  <c r="F1598" i="16" s="1"/>
  <c r="D1598" i="16"/>
  <c r="C1599" i="16"/>
  <c r="F1599" i="16" s="1"/>
  <c r="D1599" i="16"/>
  <c r="C1600" i="16"/>
  <c r="F1600" i="16" s="1"/>
  <c r="D1600" i="16"/>
  <c r="C1601" i="16"/>
  <c r="F1601" i="16" s="1"/>
  <c r="D1601" i="16"/>
  <c r="C1602" i="16"/>
  <c r="F1602" i="16" s="1"/>
  <c r="D1602" i="16"/>
  <c r="C1603" i="16"/>
  <c r="F1603" i="16" s="1"/>
  <c r="D1603" i="16"/>
  <c r="C1604" i="16"/>
  <c r="F1604" i="16" s="1"/>
  <c r="D1604" i="16"/>
  <c r="C1605" i="16"/>
  <c r="F1605" i="16" s="1"/>
  <c r="D1605" i="16"/>
  <c r="C1606" i="16"/>
  <c r="F1606" i="16" s="1"/>
  <c r="D1606" i="16"/>
  <c r="C1607" i="16"/>
  <c r="F1607" i="16" s="1"/>
  <c r="D1607" i="16"/>
  <c r="C1608" i="16"/>
  <c r="F1608" i="16" s="1"/>
  <c r="D1608" i="16"/>
  <c r="C1609" i="16"/>
  <c r="F1609" i="16" s="1"/>
  <c r="D1609" i="16"/>
  <c r="C1610" i="16"/>
  <c r="F1610" i="16" s="1"/>
  <c r="D1610" i="16"/>
  <c r="C1611" i="16"/>
  <c r="F1611" i="16" s="1"/>
  <c r="D1611" i="16"/>
  <c r="C1612" i="16"/>
  <c r="F1612" i="16" s="1"/>
  <c r="D1612" i="16"/>
  <c r="C1613" i="16"/>
  <c r="F1613" i="16" s="1"/>
  <c r="D1613" i="16"/>
  <c r="C1614" i="16"/>
  <c r="F1614" i="16" s="1"/>
  <c r="D1614" i="16"/>
  <c r="C1615" i="16"/>
  <c r="F1615" i="16" s="1"/>
  <c r="D1615" i="16"/>
  <c r="C1616" i="16"/>
  <c r="F1616" i="16" s="1"/>
  <c r="D1616" i="16"/>
  <c r="C1617" i="16"/>
  <c r="F1617" i="16" s="1"/>
  <c r="D1617" i="16"/>
  <c r="C1618" i="16"/>
  <c r="F1618" i="16" s="1"/>
  <c r="D1618" i="16"/>
  <c r="C1619" i="16"/>
  <c r="F1619" i="16" s="1"/>
  <c r="D1619" i="16"/>
  <c r="C1620" i="16"/>
  <c r="F1620" i="16" s="1"/>
  <c r="D1620" i="16"/>
  <c r="C1621" i="16"/>
  <c r="F1621" i="16" s="1"/>
  <c r="D1621" i="16"/>
  <c r="C1622" i="16"/>
  <c r="F1622" i="16" s="1"/>
  <c r="D1622" i="16"/>
  <c r="C1623" i="16"/>
  <c r="F1623" i="16" s="1"/>
  <c r="D1623" i="16"/>
  <c r="C1624" i="16"/>
  <c r="F1624" i="16" s="1"/>
  <c r="D1624" i="16"/>
  <c r="C1625" i="16"/>
  <c r="F1625" i="16" s="1"/>
  <c r="D1625" i="16"/>
  <c r="C1626" i="16"/>
  <c r="F1626" i="16" s="1"/>
  <c r="D1626" i="16"/>
  <c r="C1627" i="16"/>
  <c r="F1627" i="16" s="1"/>
  <c r="D1627" i="16"/>
  <c r="C1628" i="16"/>
  <c r="F1628" i="16" s="1"/>
  <c r="D1628" i="16"/>
  <c r="C1629" i="16"/>
  <c r="F1629" i="16" s="1"/>
  <c r="D1629" i="16"/>
  <c r="C1630" i="16"/>
  <c r="F1630" i="16" s="1"/>
  <c r="D1630" i="16"/>
  <c r="C1631" i="16"/>
  <c r="F1631" i="16" s="1"/>
  <c r="D1631" i="16"/>
  <c r="C1632" i="16"/>
  <c r="F1632" i="16" s="1"/>
  <c r="D1632" i="16"/>
  <c r="C1633" i="16"/>
  <c r="F1633" i="16" s="1"/>
  <c r="D1633" i="16"/>
  <c r="C1634" i="16"/>
  <c r="F1634" i="16" s="1"/>
  <c r="D1634" i="16"/>
  <c r="C1635" i="16"/>
  <c r="F1635" i="16" s="1"/>
  <c r="D1635" i="16"/>
  <c r="C1636" i="16"/>
  <c r="F1636" i="16" s="1"/>
  <c r="D1636" i="16"/>
  <c r="C1637" i="16"/>
  <c r="F1637" i="16" s="1"/>
  <c r="D1637" i="16"/>
  <c r="C1638" i="16"/>
  <c r="F1638" i="16" s="1"/>
  <c r="D1638" i="16"/>
  <c r="C1639" i="16"/>
  <c r="F1639" i="16" s="1"/>
  <c r="D1639" i="16"/>
  <c r="C1640" i="16"/>
  <c r="F1640" i="16" s="1"/>
  <c r="D1640" i="16"/>
  <c r="C1641" i="16"/>
  <c r="F1641" i="16" s="1"/>
  <c r="D1641" i="16"/>
  <c r="C1642" i="16"/>
  <c r="F1642" i="16" s="1"/>
  <c r="D1642" i="16"/>
  <c r="C1643" i="16"/>
  <c r="F1643" i="16" s="1"/>
  <c r="D1643" i="16"/>
  <c r="C1644" i="16"/>
  <c r="F1644" i="16" s="1"/>
  <c r="D1644" i="16"/>
  <c r="C1645" i="16"/>
  <c r="F1645" i="16" s="1"/>
  <c r="D1645" i="16"/>
  <c r="C1646" i="16"/>
  <c r="F1646" i="16" s="1"/>
  <c r="D1646" i="16"/>
  <c r="C1647" i="16"/>
  <c r="F1647" i="16" s="1"/>
  <c r="D1647" i="16"/>
  <c r="C1648" i="16"/>
  <c r="F1648" i="16" s="1"/>
  <c r="D1648" i="16"/>
  <c r="C1649" i="16"/>
  <c r="F1649" i="16" s="1"/>
  <c r="D1649" i="16"/>
  <c r="C1650" i="16"/>
  <c r="F1650" i="16" s="1"/>
  <c r="D1650" i="16"/>
  <c r="C1651" i="16"/>
  <c r="F1651" i="16" s="1"/>
  <c r="D1651" i="16"/>
  <c r="C1652" i="16"/>
  <c r="D1652" i="16"/>
  <c r="C1653" i="16"/>
  <c r="F1653" i="16" s="1"/>
  <c r="D1653" i="16"/>
  <c r="C1654" i="16"/>
  <c r="F1654" i="16" s="1"/>
  <c r="D1654" i="16"/>
  <c r="C1655" i="16"/>
  <c r="F1655" i="16" s="1"/>
  <c r="D1655" i="16"/>
  <c r="C1656" i="16"/>
  <c r="F1656" i="16" s="1"/>
  <c r="D1656" i="16"/>
  <c r="C1657" i="16"/>
  <c r="F1657" i="16" s="1"/>
  <c r="D1657" i="16"/>
  <c r="C1658" i="16"/>
  <c r="F1658" i="16" s="1"/>
  <c r="D1658" i="16"/>
  <c r="C1659" i="16"/>
  <c r="F1659" i="16" s="1"/>
  <c r="D1659" i="16"/>
  <c r="C1660" i="16"/>
  <c r="F1660" i="16" s="1"/>
  <c r="D1660" i="16"/>
  <c r="C1661" i="16"/>
  <c r="F1661" i="16" s="1"/>
  <c r="D1661" i="16"/>
  <c r="C1662" i="16"/>
  <c r="F1662" i="16" s="1"/>
  <c r="D1662" i="16"/>
  <c r="C1663" i="16"/>
  <c r="F1663" i="16" s="1"/>
  <c r="D1663" i="16"/>
  <c r="C1664" i="16"/>
  <c r="F1664" i="16" s="1"/>
  <c r="D1664" i="16"/>
  <c r="C1665" i="16"/>
  <c r="F1665" i="16" s="1"/>
  <c r="D1665" i="16"/>
  <c r="C1666" i="16"/>
  <c r="F1666" i="16" s="1"/>
  <c r="D1666" i="16"/>
  <c r="C1667" i="16"/>
  <c r="F1667" i="16" s="1"/>
  <c r="D1667" i="16"/>
  <c r="C1668" i="16"/>
  <c r="F1668" i="16" s="1"/>
  <c r="D1668" i="16"/>
  <c r="C1669" i="16"/>
  <c r="F1669" i="16" s="1"/>
  <c r="D1669" i="16"/>
  <c r="C1670" i="16"/>
  <c r="F1670" i="16" s="1"/>
  <c r="D1670" i="16"/>
  <c r="C1671" i="16"/>
  <c r="F1671" i="16" s="1"/>
  <c r="D1671" i="16"/>
  <c r="C1672" i="16"/>
  <c r="F1672" i="16" s="1"/>
  <c r="D1672" i="16"/>
  <c r="C1673" i="16"/>
  <c r="F1673" i="16" s="1"/>
  <c r="D1673" i="16"/>
  <c r="C1674" i="16"/>
  <c r="F1674" i="16" s="1"/>
  <c r="D1674" i="16"/>
  <c r="C1675" i="16"/>
  <c r="F1675" i="16" s="1"/>
  <c r="D1675" i="16"/>
  <c r="C1676" i="16"/>
  <c r="F1676" i="16" s="1"/>
  <c r="D1676" i="16"/>
  <c r="C1677" i="16"/>
  <c r="F1677" i="16" s="1"/>
  <c r="D1677" i="16"/>
  <c r="C1678" i="16"/>
  <c r="F1678" i="16" s="1"/>
  <c r="D1678" i="16"/>
  <c r="C1679" i="16"/>
  <c r="F1679" i="16" s="1"/>
  <c r="D1679" i="16"/>
  <c r="C1680" i="16"/>
  <c r="F1680" i="16" s="1"/>
  <c r="D1680" i="16"/>
  <c r="C1681" i="16"/>
  <c r="F1681" i="16" s="1"/>
  <c r="D1681" i="16"/>
  <c r="C1682" i="16"/>
  <c r="F1682" i="16" s="1"/>
  <c r="D1682" i="16"/>
  <c r="C1683" i="16"/>
  <c r="F1683" i="16" s="1"/>
  <c r="D1683" i="16"/>
  <c r="C1684" i="16"/>
  <c r="D1684" i="16"/>
  <c r="C1685" i="16"/>
  <c r="F1685" i="16" s="1"/>
  <c r="D1685" i="16"/>
  <c r="C1686" i="16"/>
  <c r="F1686" i="16" s="1"/>
  <c r="D1686" i="16"/>
  <c r="C1687" i="16"/>
  <c r="F1687" i="16" s="1"/>
  <c r="D1687" i="16"/>
  <c r="C1688" i="16"/>
  <c r="F1688" i="16" s="1"/>
  <c r="D1688" i="16"/>
  <c r="C1689" i="16"/>
  <c r="F1689" i="16" s="1"/>
  <c r="D1689" i="16"/>
  <c r="C1690" i="16"/>
  <c r="F1690" i="16" s="1"/>
  <c r="D1690" i="16"/>
  <c r="C1691" i="16"/>
  <c r="F1691" i="16" s="1"/>
  <c r="D1691" i="16"/>
  <c r="C1692" i="16"/>
  <c r="F1692" i="16" s="1"/>
  <c r="D1692" i="16"/>
  <c r="C1693" i="16"/>
  <c r="F1693" i="16" s="1"/>
  <c r="D1693" i="16"/>
  <c r="C1694" i="16"/>
  <c r="F1694" i="16" s="1"/>
  <c r="D1694" i="16"/>
  <c r="C1695" i="16"/>
  <c r="F1695" i="16" s="1"/>
  <c r="D1695" i="16"/>
  <c r="C1696" i="16"/>
  <c r="F1696" i="16" s="1"/>
  <c r="D1696" i="16"/>
  <c r="C1697" i="16"/>
  <c r="F1697" i="16" s="1"/>
  <c r="D1697" i="16"/>
  <c r="C1698" i="16"/>
  <c r="F1698" i="16" s="1"/>
  <c r="D1698" i="16"/>
  <c r="C1699" i="16"/>
  <c r="F1699" i="16" s="1"/>
  <c r="D1699" i="16"/>
  <c r="C1700" i="16"/>
  <c r="F1700" i="16" s="1"/>
  <c r="D1700" i="16"/>
  <c r="C1701" i="16"/>
  <c r="F1701" i="16" s="1"/>
  <c r="D1701" i="16"/>
  <c r="C1702" i="16"/>
  <c r="F1702" i="16" s="1"/>
  <c r="D1702" i="16"/>
  <c r="C1703" i="16"/>
  <c r="F1703" i="16" s="1"/>
  <c r="D1703" i="16"/>
  <c r="C1704" i="16"/>
  <c r="F1704" i="16" s="1"/>
  <c r="D1704" i="16"/>
  <c r="C1705" i="16"/>
  <c r="F1705" i="16" s="1"/>
  <c r="D1705" i="16"/>
  <c r="C1706" i="16"/>
  <c r="F1706" i="16" s="1"/>
  <c r="D1706" i="16"/>
  <c r="C1707" i="16"/>
  <c r="F1707" i="16" s="1"/>
  <c r="D1707" i="16"/>
  <c r="C1708" i="16"/>
  <c r="F1708" i="16" s="1"/>
  <c r="D1708" i="16"/>
  <c r="C1709" i="16"/>
  <c r="F1709" i="16" s="1"/>
  <c r="D1709" i="16"/>
  <c r="C1710" i="16"/>
  <c r="F1710" i="16" s="1"/>
  <c r="D1710" i="16"/>
  <c r="C1711" i="16"/>
  <c r="F1711" i="16" s="1"/>
  <c r="D1711" i="16"/>
  <c r="C1712" i="16"/>
  <c r="F1712" i="16" s="1"/>
  <c r="D1712" i="16"/>
  <c r="C1713" i="16"/>
  <c r="F1713" i="16" s="1"/>
  <c r="D1713" i="16"/>
  <c r="C1714" i="16"/>
  <c r="F1714" i="16" s="1"/>
  <c r="D1714" i="16"/>
  <c r="C1715" i="16"/>
  <c r="F1715" i="16" s="1"/>
  <c r="D1715" i="16"/>
  <c r="C1716" i="16"/>
  <c r="D1716" i="16"/>
  <c r="C1717" i="16"/>
  <c r="F1717" i="16" s="1"/>
  <c r="D1717" i="16"/>
  <c r="C1718" i="16"/>
  <c r="F1718" i="16" s="1"/>
  <c r="D1718" i="16"/>
  <c r="C1719" i="16"/>
  <c r="F1719" i="16" s="1"/>
  <c r="D1719" i="16"/>
  <c r="C1720" i="16"/>
  <c r="F1720" i="16" s="1"/>
  <c r="D1720" i="16"/>
  <c r="C1721" i="16"/>
  <c r="F1721" i="16" s="1"/>
  <c r="D1721" i="16"/>
  <c r="C1722" i="16"/>
  <c r="F1722" i="16" s="1"/>
  <c r="D1722" i="16"/>
  <c r="C1723" i="16"/>
  <c r="F1723" i="16" s="1"/>
  <c r="D1723" i="16"/>
  <c r="C1724" i="16"/>
  <c r="F1724" i="16" s="1"/>
  <c r="D1724" i="16"/>
  <c r="C1725" i="16"/>
  <c r="F1725" i="16" s="1"/>
  <c r="D1725" i="16"/>
  <c r="C1726" i="16"/>
  <c r="F1726" i="16" s="1"/>
  <c r="D1726" i="16"/>
  <c r="C1727" i="16"/>
  <c r="F1727" i="16" s="1"/>
  <c r="D1727" i="16"/>
  <c r="C1728" i="16"/>
  <c r="F1728" i="16" s="1"/>
  <c r="D1728" i="16"/>
  <c r="C1729" i="16"/>
  <c r="F1729" i="16" s="1"/>
  <c r="D1729" i="16"/>
  <c r="C1730" i="16"/>
  <c r="F1730" i="16" s="1"/>
  <c r="D1730" i="16"/>
  <c r="C1731" i="16"/>
  <c r="F1731" i="16" s="1"/>
  <c r="D1731" i="16"/>
  <c r="C1732" i="16"/>
  <c r="F1732" i="16" s="1"/>
  <c r="D1732" i="16"/>
  <c r="C1733" i="16"/>
  <c r="F1733" i="16" s="1"/>
  <c r="D1733" i="16"/>
  <c r="C1734" i="16"/>
  <c r="F1734" i="16" s="1"/>
  <c r="D1734" i="16"/>
  <c r="C1735" i="16"/>
  <c r="F1735" i="16" s="1"/>
  <c r="D1735" i="16"/>
  <c r="C1736" i="16"/>
  <c r="F1736" i="16" s="1"/>
  <c r="D1736" i="16"/>
  <c r="C1737" i="16"/>
  <c r="F1737" i="16" s="1"/>
  <c r="D1737" i="16"/>
  <c r="C1738" i="16"/>
  <c r="F1738" i="16" s="1"/>
  <c r="D1738" i="16"/>
  <c r="C1739" i="16"/>
  <c r="F1739" i="16" s="1"/>
  <c r="D1739" i="16"/>
  <c r="C1740" i="16"/>
  <c r="F1740" i="16" s="1"/>
  <c r="D1740" i="16"/>
  <c r="C1741" i="16"/>
  <c r="F1741" i="16" s="1"/>
  <c r="D1741" i="16"/>
  <c r="C1742" i="16"/>
  <c r="F1742" i="16" s="1"/>
  <c r="D1742" i="16"/>
  <c r="C1743" i="16"/>
  <c r="F1743" i="16" s="1"/>
  <c r="D1743" i="16"/>
  <c r="C1744" i="16"/>
  <c r="F1744" i="16" s="1"/>
  <c r="D1744" i="16"/>
  <c r="C1745" i="16"/>
  <c r="F1745" i="16" s="1"/>
  <c r="D1745" i="16"/>
  <c r="C1746" i="16"/>
  <c r="F1746" i="16" s="1"/>
  <c r="D1746" i="16"/>
  <c r="C1747" i="16"/>
  <c r="F1747" i="16" s="1"/>
  <c r="D1747" i="16"/>
  <c r="C1748" i="16"/>
  <c r="D1748" i="16"/>
  <c r="C1749" i="16"/>
  <c r="F1749" i="16" s="1"/>
  <c r="D1749" i="16"/>
  <c r="C1750" i="16"/>
  <c r="F1750" i="16" s="1"/>
  <c r="D1750" i="16"/>
  <c r="C1751" i="16"/>
  <c r="F1751" i="16" s="1"/>
  <c r="D1751" i="16"/>
  <c r="C1752" i="16"/>
  <c r="F1752" i="16" s="1"/>
  <c r="D1752" i="16"/>
  <c r="C1753" i="16"/>
  <c r="F1753" i="16" s="1"/>
  <c r="D1753" i="16"/>
  <c r="C1754" i="16"/>
  <c r="F1754" i="16" s="1"/>
  <c r="D1754" i="16"/>
  <c r="C1755" i="16"/>
  <c r="F1755" i="16" s="1"/>
  <c r="D1755" i="16"/>
  <c r="C1756" i="16"/>
  <c r="F1756" i="16" s="1"/>
  <c r="D1756" i="16"/>
  <c r="C1757" i="16"/>
  <c r="F1757" i="16" s="1"/>
  <c r="D1757" i="16"/>
  <c r="C1758" i="16"/>
  <c r="F1758" i="16" s="1"/>
  <c r="D1758" i="16"/>
  <c r="C1759" i="16"/>
  <c r="F1759" i="16" s="1"/>
  <c r="D1759" i="16"/>
  <c r="C1760" i="16"/>
  <c r="F1760" i="16" s="1"/>
  <c r="D1760" i="16"/>
  <c r="C1761" i="16"/>
  <c r="F1761" i="16" s="1"/>
  <c r="D1761" i="16"/>
  <c r="C1762" i="16"/>
  <c r="F1762" i="16" s="1"/>
  <c r="D1762" i="16"/>
  <c r="C1763" i="16"/>
  <c r="F1763" i="16" s="1"/>
  <c r="D1763" i="16"/>
  <c r="C1764" i="16"/>
  <c r="F1764" i="16" s="1"/>
  <c r="D1764" i="16"/>
  <c r="C1765" i="16"/>
  <c r="F1765" i="16" s="1"/>
  <c r="D1765" i="16"/>
  <c r="C1766" i="16"/>
  <c r="F1766" i="16" s="1"/>
  <c r="D1766" i="16"/>
  <c r="C1767" i="16"/>
  <c r="F1767" i="16" s="1"/>
  <c r="D1767" i="16"/>
  <c r="C1768" i="16"/>
  <c r="F1768" i="16" s="1"/>
  <c r="D1768" i="16"/>
  <c r="C1769" i="16"/>
  <c r="F1769" i="16" s="1"/>
  <c r="D1769" i="16"/>
  <c r="C1770" i="16"/>
  <c r="F1770" i="16" s="1"/>
  <c r="D1770" i="16"/>
  <c r="C1771" i="16"/>
  <c r="F1771" i="16" s="1"/>
  <c r="D1771" i="16"/>
  <c r="C1772" i="16"/>
  <c r="F1772" i="16" s="1"/>
  <c r="D1772" i="16"/>
  <c r="C1773" i="16"/>
  <c r="F1773" i="16" s="1"/>
  <c r="D1773" i="16"/>
  <c r="C1774" i="16"/>
  <c r="F1774" i="16" s="1"/>
  <c r="D1774" i="16"/>
  <c r="C1775" i="16"/>
  <c r="F1775" i="16" s="1"/>
  <c r="D1775" i="16"/>
  <c r="C1776" i="16"/>
  <c r="F1776" i="16" s="1"/>
  <c r="D1776" i="16"/>
  <c r="C1777" i="16"/>
  <c r="F1777" i="16" s="1"/>
  <c r="D1777" i="16"/>
  <c r="C1778" i="16"/>
  <c r="F1778" i="16" s="1"/>
  <c r="D1778" i="16"/>
  <c r="C1779" i="16"/>
  <c r="D1779" i="16"/>
  <c r="C1780" i="16"/>
  <c r="F1780" i="16" s="1"/>
  <c r="D1780" i="16"/>
  <c r="C1781" i="16"/>
  <c r="F1781" i="16" s="1"/>
  <c r="D1781" i="16"/>
  <c r="C1782" i="16"/>
  <c r="F1782" i="16" s="1"/>
  <c r="D1782" i="16"/>
  <c r="C1783" i="16"/>
  <c r="F1783" i="16" s="1"/>
  <c r="D1783" i="16"/>
  <c r="C1784" i="16"/>
  <c r="F1784" i="16" s="1"/>
  <c r="D1784" i="16"/>
  <c r="C1785" i="16"/>
  <c r="F1785" i="16" s="1"/>
  <c r="D1785" i="16"/>
  <c r="C1786" i="16"/>
  <c r="F1786" i="16" s="1"/>
  <c r="D1786" i="16"/>
  <c r="C1787" i="16"/>
  <c r="F1787" i="16" s="1"/>
  <c r="D1787" i="16"/>
  <c r="C1788" i="16"/>
  <c r="F1788" i="16" s="1"/>
  <c r="D1788" i="16"/>
  <c r="C1789" i="16"/>
  <c r="F1789" i="16" s="1"/>
  <c r="D1789" i="16"/>
  <c r="C1790" i="16"/>
  <c r="F1790" i="16" s="1"/>
  <c r="D1790" i="16"/>
  <c r="C1791" i="16"/>
  <c r="F1791" i="16" s="1"/>
  <c r="D1791" i="16"/>
  <c r="G1791" i="16" s="1"/>
  <c r="C1792" i="16"/>
  <c r="F1792" i="16" s="1"/>
  <c r="D1792" i="16"/>
  <c r="C1793" i="16"/>
  <c r="F1793" i="16" s="1"/>
  <c r="D1793" i="16"/>
  <c r="C1794" i="16"/>
  <c r="F1794" i="16" s="1"/>
  <c r="D1794" i="16"/>
  <c r="C1795" i="16"/>
  <c r="F1795" i="16" s="1"/>
  <c r="D1795" i="16"/>
  <c r="C1796" i="16"/>
  <c r="D1796" i="16"/>
  <c r="G1796" i="16" s="1"/>
  <c r="C1797" i="16"/>
  <c r="D1797" i="16"/>
  <c r="C1798" i="16"/>
  <c r="D1798" i="16"/>
  <c r="G1798" i="16" s="1"/>
  <c r="C1799" i="16"/>
  <c r="D1799" i="16"/>
  <c r="G1799" i="16" s="1"/>
  <c r="C1800" i="16"/>
  <c r="D1800" i="16"/>
  <c r="G1800" i="16" s="1"/>
  <c r="C1801" i="16"/>
  <c r="D1801" i="16"/>
  <c r="C1802" i="16"/>
  <c r="D1802" i="16"/>
  <c r="G1802" i="16" s="1"/>
  <c r="C1803" i="16"/>
  <c r="D1803" i="16"/>
  <c r="G1803" i="16" s="1"/>
  <c r="C1804" i="16"/>
  <c r="D1804" i="16"/>
  <c r="G1804" i="16" s="1"/>
  <c r="C1805" i="16"/>
  <c r="D1805" i="16"/>
  <c r="C1806" i="16"/>
  <c r="D1806" i="16"/>
  <c r="G1806" i="16" s="1"/>
  <c r="C1807" i="16"/>
  <c r="D1807" i="16"/>
  <c r="G1807" i="16" s="1"/>
  <c r="C1808" i="16"/>
  <c r="D1808" i="16"/>
  <c r="G1808" i="16" s="1"/>
  <c r="C1809" i="16"/>
  <c r="D1809" i="16"/>
  <c r="C1810" i="16"/>
  <c r="D1810" i="16"/>
  <c r="G1810" i="16" s="1"/>
  <c r="C1811" i="16"/>
  <c r="D1811" i="16"/>
  <c r="G1811" i="16" s="1"/>
  <c r="C1812" i="16"/>
  <c r="D1812" i="16"/>
  <c r="G1812" i="16" s="1"/>
  <c r="C1813" i="16"/>
  <c r="D1813" i="16"/>
  <c r="C1814" i="16"/>
  <c r="D1814" i="16"/>
  <c r="G1814" i="16" s="1"/>
  <c r="C1815" i="16"/>
  <c r="D1815" i="16"/>
  <c r="G1815" i="16" s="1"/>
  <c r="C1816" i="16"/>
  <c r="D1816" i="16"/>
  <c r="G1816" i="16" s="1"/>
  <c r="C1817" i="16"/>
  <c r="D1817" i="16"/>
  <c r="C1818" i="16"/>
  <c r="D1818" i="16"/>
  <c r="G1818" i="16" s="1"/>
  <c r="C1819" i="16"/>
  <c r="D1819" i="16"/>
  <c r="G1819" i="16" s="1"/>
  <c r="C1820" i="16"/>
  <c r="D1820" i="16"/>
  <c r="G1820" i="16" s="1"/>
  <c r="C1821" i="16"/>
  <c r="D1821" i="16"/>
  <c r="C1822" i="16"/>
  <c r="D1822" i="16"/>
  <c r="G1822" i="16" s="1"/>
  <c r="C1823" i="16"/>
  <c r="D1823" i="16"/>
  <c r="G1823" i="16" s="1"/>
  <c r="C1824" i="16"/>
  <c r="D1824" i="16"/>
  <c r="G1824" i="16" s="1"/>
  <c r="C1825" i="16"/>
  <c r="D1825" i="16"/>
  <c r="C1826" i="16"/>
  <c r="D1826" i="16"/>
  <c r="G1826" i="16" s="1"/>
  <c r="C1827" i="16"/>
  <c r="D1827" i="16"/>
  <c r="G1827" i="16" s="1"/>
  <c r="C1828" i="16"/>
  <c r="D1828" i="16"/>
  <c r="G1828" i="16" s="1"/>
  <c r="C1829" i="16"/>
  <c r="D1829" i="16"/>
  <c r="C1830" i="16"/>
  <c r="D1830" i="16"/>
  <c r="G1830" i="16" s="1"/>
  <c r="C1831" i="16"/>
  <c r="D1831" i="16"/>
  <c r="G1831" i="16" s="1"/>
  <c r="C1832" i="16"/>
  <c r="D1832" i="16"/>
  <c r="G1832" i="16" s="1"/>
  <c r="C1833" i="16"/>
  <c r="D1833" i="16"/>
  <c r="C1834" i="16"/>
  <c r="D1834" i="16"/>
  <c r="G1834" i="16" s="1"/>
  <c r="C1835" i="16"/>
  <c r="D1835" i="16"/>
  <c r="G1835" i="16" s="1"/>
  <c r="C1836" i="16"/>
  <c r="D1836" i="16"/>
  <c r="G1836" i="16" s="1"/>
  <c r="C1837" i="16"/>
  <c r="D1837" i="16"/>
  <c r="C1838" i="16"/>
  <c r="D1838" i="16"/>
  <c r="G1838" i="16" s="1"/>
  <c r="C1839" i="16"/>
  <c r="D1839" i="16"/>
  <c r="G1839" i="16" s="1"/>
  <c r="C1840" i="16"/>
  <c r="D1840" i="16"/>
  <c r="G1840" i="16" s="1"/>
  <c r="C1841" i="16"/>
  <c r="D1841" i="16"/>
  <c r="C1842" i="16"/>
  <c r="D1842" i="16"/>
  <c r="G1842" i="16" s="1"/>
  <c r="C1843" i="16"/>
  <c r="D1843" i="16"/>
  <c r="G1843" i="16" s="1"/>
  <c r="C1844" i="16"/>
  <c r="D1844" i="16"/>
  <c r="G1844" i="16" s="1"/>
  <c r="C1845" i="16"/>
  <c r="D1845" i="16"/>
  <c r="C1846" i="16"/>
  <c r="D1846" i="16"/>
  <c r="G1846" i="16" s="1"/>
  <c r="C1847" i="16"/>
  <c r="D1847" i="16"/>
  <c r="G1847" i="16" s="1"/>
  <c r="C1848" i="16"/>
  <c r="D1848" i="16"/>
  <c r="G1848" i="16" s="1"/>
  <c r="C1849" i="16"/>
  <c r="D1849" i="16"/>
  <c r="C1850" i="16"/>
  <c r="D1850" i="16"/>
  <c r="G1850" i="16" s="1"/>
  <c r="C1851" i="16"/>
  <c r="D1851" i="16"/>
  <c r="G1851" i="16" s="1"/>
  <c r="C1852" i="16"/>
  <c r="D1852" i="16"/>
  <c r="G1852" i="16" s="1"/>
  <c r="C1853" i="16"/>
  <c r="D1853" i="16"/>
  <c r="C1854" i="16"/>
  <c r="D1854" i="16"/>
  <c r="G1854" i="16" s="1"/>
  <c r="C1855" i="16"/>
  <c r="D1855" i="16"/>
  <c r="G1855" i="16" s="1"/>
  <c r="C1856" i="16"/>
  <c r="D1856" i="16"/>
  <c r="G1856" i="16" s="1"/>
  <c r="C1857" i="16"/>
  <c r="D1857" i="16"/>
  <c r="C1858" i="16"/>
  <c r="D1858" i="16"/>
  <c r="G1858" i="16" s="1"/>
  <c r="C1859" i="16"/>
  <c r="D1859" i="16"/>
  <c r="G1859" i="16" s="1"/>
  <c r="C1860" i="16"/>
  <c r="D1860" i="16"/>
  <c r="G1860" i="16" s="1"/>
  <c r="C1861" i="16"/>
  <c r="D1861" i="16"/>
  <c r="C1862" i="16"/>
  <c r="D1862" i="16"/>
  <c r="G1862" i="16" s="1"/>
  <c r="C1863" i="16"/>
  <c r="D1863" i="16"/>
  <c r="G1863" i="16" s="1"/>
  <c r="C1864" i="16"/>
  <c r="D1864" i="16"/>
  <c r="G1864" i="16" s="1"/>
  <c r="C1865" i="16"/>
  <c r="D1865" i="16"/>
  <c r="C1866" i="16"/>
  <c r="D1866" i="16"/>
  <c r="G1866" i="16" s="1"/>
  <c r="C1867" i="16"/>
  <c r="D1867" i="16"/>
  <c r="G1867" i="16" s="1"/>
  <c r="C1868" i="16"/>
  <c r="D1868" i="16"/>
  <c r="G1868" i="16" s="1"/>
  <c r="C1869" i="16"/>
  <c r="D1869" i="16"/>
  <c r="C1870" i="16"/>
  <c r="D1870" i="16"/>
  <c r="G1870" i="16" s="1"/>
  <c r="C1871" i="16"/>
  <c r="D1871" i="16"/>
  <c r="G1871" i="16" s="1"/>
  <c r="C1872" i="16"/>
  <c r="D1872" i="16"/>
  <c r="G1872" i="16" s="1"/>
  <c r="C1873" i="16"/>
  <c r="D1873" i="16"/>
  <c r="C1874" i="16"/>
  <c r="D1874" i="16"/>
  <c r="G1874" i="16" s="1"/>
  <c r="C1875" i="16"/>
  <c r="D1875" i="16"/>
  <c r="G1875" i="16" s="1"/>
  <c r="C1876" i="16"/>
  <c r="D1876" i="16"/>
  <c r="G1876" i="16" s="1"/>
  <c r="C1877" i="16"/>
  <c r="D1877" i="16"/>
  <c r="C1878" i="16"/>
  <c r="D1878" i="16"/>
  <c r="G1878" i="16" s="1"/>
  <c r="C1879" i="16"/>
  <c r="D1879" i="16"/>
  <c r="G1879" i="16" s="1"/>
  <c r="C1880" i="16"/>
  <c r="D1880" i="16"/>
  <c r="G1880" i="16" s="1"/>
  <c r="C1881" i="16"/>
  <c r="D1881" i="16"/>
  <c r="C1882" i="16"/>
  <c r="D1882" i="16"/>
  <c r="C1883" i="16"/>
  <c r="D1883" i="16"/>
  <c r="G1883" i="16" s="1"/>
  <c r="C1884" i="16"/>
  <c r="D1884" i="16"/>
  <c r="G1884" i="16" s="1"/>
  <c r="C1885" i="16"/>
  <c r="D1885" i="16"/>
  <c r="C1886" i="16"/>
  <c r="D1886" i="16"/>
  <c r="G1886" i="16" s="1"/>
  <c r="C1887" i="16"/>
  <c r="D1887" i="16"/>
  <c r="G1887" i="16" s="1"/>
  <c r="C1888" i="16"/>
  <c r="D1888" i="16"/>
  <c r="G1888" i="16" s="1"/>
  <c r="C1889" i="16"/>
  <c r="D1889" i="16"/>
  <c r="C1890" i="16"/>
  <c r="D1890" i="16"/>
  <c r="G1890" i="16" s="1"/>
  <c r="C1891" i="16"/>
  <c r="D1891" i="16"/>
  <c r="G1891" i="16" s="1"/>
  <c r="C1892" i="16"/>
  <c r="D1892" i="16"/>
  <c r="G1892" i="16" s="1"/>
  <c r="C1893" i="16"/>
  <c r="D1893" i="16"/>
  <c r="C1894" i="16"/>
  <c r="D1894" i="16"/>
  <c r="G1894" i="16" s="1"/>
  <c r="C1895" i="16"/>
  <c r="D1895" i="16"/>
  <c r="G1895" i="16" s="1"/>
  <c r="C1896" i="16"/>
  <c r="D1896" i="16"/>
  <c r="G1896" i="16" s="1"/>
  <c r="C1897" i="16"/>
  <c r="D1897" i="16"/>
  <c r="G1897" i="16" s="1"/>
  <c r="C1898" i="16"/>
  <c r="D1898" i="16"/>
  <c r="G1898" i="16" s="1"/>
  <c r="C1899" i="16"/>
  <c r="D1899" i="16"/>
  <c r="G1899" i="16" s="1"/>
  <c r="C1900" i="16"/>
  <c r="D1900" i="16"/>
  <c r="G1900" i="16" s="1"/>
  <c r="C1901" i="16"/>
  <c r="D1901" i="16"/>
  <c r="C1902" i="16"/>
  <c r="D1902" i="16"/>
  <c r="G1902" i="16" s="1"/>
  <c r="C1903" i="16"/>
  <c r="D1903" i="16"/>
  <c r="G1903" i="16" s="1"/>
  <c r="C1904" i="16"/>
  <c r="D1904" i="16"/>
  <c r="G1904" i="16" s="1"/>
  <c r="C1905" i="16"/>
  <c r="D1905" i="16"/>
  <c r="C1906" i="16"/>
  <c r="D1906" i="16"/>
  <c r="G1906" i="16" s="1"/>
  <c r="C1907" i="16"/>
  <c r="D1907" i="16"/>
  <c r="G1907" i="16" s="1"/>
  <c r="C1908" i="16"/>
  <c r="D1908" i="16"/>
  <c r="G1908" i="16" s="1"/>
  <c r="C1909" i="16"/>
  <c r="D1909" i="16"/>
  <c r="C1910" i="16"/>
  <c r="D1910" i="16"/>
  <c r="G1910" i="16" s="1"/>
  <c r="C1911" i="16"/>
  <c r="D1911" i="16"/>
  <c r="G1911" i="16" s="1"/>
  <c r="C1912" i="16"/>
  <c r="D1912" i="16"/>
  <c r="G1912" i="16" s="1"/>
  <c r="C1913" i="16"/>
  <c r="D1913" i="16"/>
  <c r="C1914" i="16"/>
  <c r="D1914" i="16"/>
  <c r="G1914" i="16" s="1"/>
  <c r="C1915" i="16"/>
  <c r="D1915" i="16"/>
  <c r="G1915" i="16" s="1"/>
  <c r="C1916" i="16"/>
  <c r="D1916" i="16"/>
  <c r="G1916" i="16" s="1"/>
  <c r="C1917" i="16"/>
  <c r="D1917" i="16"/>
  <c r="C1918" i="16"/>
  <c r="D1918" i="16"/>
  <c r="G1918" i="16" s="1"/>
  <c r="C1919" i="16"/>
  <c r="D1919" i="16"/>
  <c r="G1919" i="16" s="1"/>
  <c r="C1920" i="16"/>
  <c r="D1920" i="16"/>
  <c r="G1920" i="16" s="1"/>
  <c r="C1921" i="16"/>
  <c r="D1921" i="16"/>
  <c r="C1922" i="16"/>
  <c r="D1922" i="16"/>
  <c r="G1922" i="16" s="1"/>
  <c r="C1923" i="16"/>
  <c r="D1923" i="16"/>
  <c r="G1923" i="16" s="1"/>
  <c r="C1924" i="16"/>
  <c r="D1924" i="16"/>
  <c r="G1924" i="16" s="1"/>
  <c r="C1925" i="16"/>
  <c r="D1925" i="16"/>
  <c r="C1926" i="16"/>
  <c r="D1926" i="16"/>
  <c r="G1926" i="16" s="1"/>
  <c r="C1927" i="16"/>
  <c r="D1927" i="16"/>
  <c r="G1927" i="16" s="1"/>
  <c r="C1928" i="16"/>
  <c r="D1928" i="16"/>
  <c r="G1928" i="16" s="1"/>
  <c r="C1929" i="16"/>
  <c r="D1929" i="16"/>
  <c r="C1930" i="16"/>
  <c r="D1930" i="16"/>
  <c r="G1930" i="16" s="1"/>
  <c r="C1931" i="16"/>
  <c r="D1931" i="16"/>
  <c r="G1931" i="16" s="1"/>
  <c r="C1932" i="16"/>
  <c r="D1932" i="16"/>
  <c r="G1932" i="16" s="1"/>
  <c r="C1933" i="16"/>
  <c r="D1933" i="16"/>
  <c r="C1934" i="16"/>
  <c r="D1934" i="16"/>
  <c r="G1934" i="16" s="1"/>
  <c r="C1935" i="16"/>
  <c r="D1935" i="16"/>
  <c r="C1936" i="16"/>
  <c r="D1936" i="16"/>
  <c r="G1936" i="16" s="1"/>
  <c r="C1937" i="16"/>
  <c r="D1937" i="16"/>
  <c r="C1938" i="16"/>
  <c r="D1938" i="16"/>
  <c r="G1938" i="16" s="1"/>
  <c r="C1939" i="16"/>
  <c r="D1939" i="16"/>
  <c r="C1940" i="16"/>
  <c r="D1940" i="16"/>
  <c r="G1940" i="16" s="1"/>
  <c r="C1941" i="16"/>
  <c r="D1941" i="16"/>
  <c r="C1942" i="16"/>
  <c r="D1942" i="16"/>
  <c r="G1942" i="16" s="1"/>
  <c r="C1943" i="16"/>
  <c r="D1943" i="16"/>
  <c r="C1944" i="16"/>
  <c r="D1944" i="16"/>
  <c r="G1944" i="16" s="1"/>
  <c r="C1945" i="16"/>
  <c r="D1945" i="16"/>
  <c r="C1946" i="16"/>
  <c r="D1946" i="16"/>
  <c r="C1947" i="16"/>
  <c r="D1947" i="16"/>
  <c r="G1947" i="16" s="1"/>
  <c r="C1948" i="16"/>
  <c r="D1948" i="16"/>
  <c r="G1948" i="16" s="1"/>
  <c r="C1949" i="16"/>
  <c r="D1949" i="16"/>
  <c r="C1950" i="16"/>
  <c r="D1950" i="16"/>
  <c r="G1950" i="16" s="1"/>
  <c r="C1951" i="16"/>
  <c r="D1951" i="16"/>
  <c r="G1951" i="16" s="1"/>
  <c r="C1952" i="16"/>
  <c r="D1952" i="16"/>
  <c r="G1952" i="16" s="1"/>
  <c r="C1953" i="16"/>
  <c r="D1953" i="16"/>
  <c r="C1954" i="16"/>
  <c r="D1954" i="16"/>
  <c r="G1954" i="16" s="1"/>
  <c r="C1955" i="16"/>
  <c r="D1955" i="16"/>
  <c r="G1955" i="16" s="1"/>
  <c r="C1956" i="16"/>
  <c r="D1956" i="16"/>
  <c r="G1956" i="16" s="1"/>
  <c r="C1957" i="16"/>
  <c r="D1957" i="16"/>
  <c r="C1958" i="16"/>
  <c r="D1958" i="16"/>
  <c r="G1958" i="16" s="1"/>
  <c r="C1959" i="16"/>
  <c r="D1959" i="16"/>
  <c r="G1959" i="16" s="1"/>
  <c r="C1960" i="16"/>
  <c r="D1960" i="16"/>
  <c r="G1960" i="16" s="1"/>
  <c r="C1961" i="16"/>
  <c r="D1961" i="16"/>
  <c r="C1962" i="16"/>
  <c r="D1962" i="16"/>
  <c r="C1963" i="16"/>
  <c r="D1963" i="16"/>
  <c r="G1963" i="16" s="1"/>
  <c r="C1964" i="16"/>
  <c r="D1964" i="16"/>
  <c r="G1964" i="16" s="1"/>
  <c r="C1965" i="16"/>
  <c r="D1965" i="16"/>
  <c r="C1966" i="16"/>
  <c r="D1966" i="16"/>
  <c r="G1966" i="16" s="1"/>
  <c r="C1967" i="16"/>
  <c r="D1967" i="16"/>
  <c r="G1967" i="16" s="1"/>
  <c r="C1968" i="16"/>
  <c r="D1968" i="16"/>
  <c r="G1968" i="16" s="1"/>
  <c r="C1969" i="16"/>
  <c r="D1969" i="16"/>
  <c r="C1970" i="16"/>
  <c r="D1970" i="16"/>
  <c r="G1970" i="16" s="1"/>
  <c r="C1971" i="16"/>
  <c r="D1971" i="16"/>
  <c r="G1971" i="16" s="1"/>
  <c r="C1972" i="16"/>
  <c r="D1972" i="16"/>
  <c r="G1972" i="16" s="1"/>
  <c r="C1973" i="16"/>
  <c r="D1973" i="16"/>
  <c r="C1974" i="16"/>
  <c r="D1974" i="16"/>
  <c r="C1975" i="16"/>
  <c r="D1975" i="16"/>
  <c r="G1975" i="16" s="1"/>
  <c r="C1976" i="16"/>
  <c r="D1976" i="16"/>
  <c r="G1976" i="16" s="1"/>
  <c r="C1977" i="16"/>
  <c r="D1977" i="16"/>
  <c r="C1978" i="16"/>
  <c r="D1978" i="16"/>
  <c r="C1979" i="16"/>
  <c r="D1979" i="16"/>
  <c r="G1979" i="16" s="1"/>
  <c r="C1980" i="16"/>
  <c r="D1980" i="16"/>
  <c r="G1980" i="16" s="1"/>
  <c r="C1981" i="16"/>
  <c r="D1981" i="16"/>
  <c r="C1982" i="16"/>
  <c r="D1982" i="16"/>
  <c r="G1982" i="16" s="1"/>
  <c r="C1983" i="16"/>
  <c r="D1983" i="16"/>
  <c r="G1983" i="16" s="1"/>
  <c r="C1984" i="16"/>
  <c r="D1984" i="16"/>
  <c r="G1984" i="16" s="1"/>
  <c r="C1985" i="16"/>
  <c r="D1985" i="16"/>
  <c r="C1986" i="16"/>
  <c r="D1986" i="16"/>
  <c r="G1986" i="16" s="1"/>
  <c r="C1987" i="16"/>
  <c r="D1987" i="16"/>
  <c r="G1987" i="16" s="1"/>
  <c r="C1988" i="16"/>
  <c r="D1988" i="16"/>
  <c r="G1988" i="16" s="1"/>
  <c r="C1989" i="16"/>
  <c r="D1989" i="16"/>
  <c r="C1990" i="16"/>
  <c r="D1990" i="16"/>
  <c r="G1990" i="16" s="1"/>
  <c r="C1991" i="16"/>
  <c r="D1991" i="16"/>
  <c r="C1992" i="16"/>
  <c r="D1992" i="16"/>
  <c r="G1992" i="16" s="1"/>
  <c r="C1993" i="16"/>
  <c r="D1993" i="16"/>
  <c r="C1994" i="16"/>
  <c r="D1994" i="16"/>
  <c r="G1994" i="16" s="1"/>
  <c r="C1995" i="16"/>
  <c r="D1995" i="16"/>
  <c r="G1995" i="16" s="1"/>
  <c r="C1996" i="16"/>
  <c r="D1996" i="16"/>
  <c r="G1996" i="16" s="1"/>
  <c r="C1997" i="16"/>
  <c r="D1997" i="16"/>
  <c r="C1998" i="16"/>
  <c r="D1998" i="16"/>
  <c r="G1998" i="16" s="1"/>
  <c r="C1999" i="16"/>
  <c r="D1999" i="16"/>
  <c r="C2000" i="16"/>
  <c r="D2000" i="16"/>
  <c r="G2000" i="16" s="1"/>
  <c r="C2001" i="16"/>
  <c r="D2001" i="16"/>
  <c r="C2002" i="16"/>
  <c r="D2002" i="16"/>
  <c r="G2002" i="16" s="1"/>
  <c r="C2003" i="16"/>
  <c r="D2003" i="16"/>
  <c r="G2003" i="16" s="1"/>
  <c r="C2004" i="16"/>
  <c r="D2004" i="16"/>
  <c r="G2004" i="16" s="1"/>
  <c r="C2005" i="16"/>
  <c r="D2005" i="16"/>
  <c r="C2006" i="16"/>
  <c r="D2006" i="16"/>
  <c r="C2007" i="16"/>
  <c r="D2007" i="16"/>
  <c r="C2008" i="16"/>
  <c r="D2008" i="16"/>
  <c r="G2008" i="16" s="1"/>
  <c r="C2009" i="16"/>
  <c r="D2009" i="16"/>
  <c r="C2010" i="16"/>
  <c r="D2010" i="16"/>
  <c r="C2011" i="16"/>
  <c r="D2011" i="16"/>
  <c r="G2011" i="16" s="1"/>
  <c r="C2012" i="16"/>
  <c r="D2012" i="16"/>
  <c r="G2012" i="16" s="1"/>
  <c r="C2013" i="16"/>
  <c r="D2013" i="16"/>
  <c r="C2014" i="16"/>
  <c r="D2014" i="16"/>
  <c r="G2014" i="16" s="1"/>
  <c r="C2015" i="16"/>
  <c r="D2015" i="16"/>
  <c r="G2015" i="16" s="1"/>
  <c r="C2016" i="16"/>
  <c r="D2016" i="16"/>
  <c r="G2016" i="16" s="1"/>
  <c r="C2017" i="16"/>
  <c r="D2017" i="16"/>
  <c r="C2018" i="16"/>
  <c r="D2018" i="16"/>
  <c r="G2018" i="16" s="1"/>
  <c r="C2019" i="16"/>
  <c r="D2019" i="16"/>
  <c r="G2019" i="16" s="1"/>
  <c r="C2020" i="16"/>
  <c r="D2020" i="16"/>
  <c r="G2020" i="16" s="1"/>
  <c r="C2021" i="16"/>
  <c r="D2021" i="16"/>
  <c r="C2022" i="16"/>
  <c r="D2022" i="16"/>
  <c r="G2022" i="16" s="1"/>
  <c r="C2023" i="16"/>
  <c r="D2023" i="16"/>
  <c r="G2023" i="16" s="1"/>
  <c r="C2024" i="16"/>
  <c r="D2024" i="16"/>
  <c r="G2024" i="16" s="1"/>
  <c r="C2025" i="16"/>
  <c r="D2025" i="16"/>
  <c r="C2026" i="16"/>
  <c r="D2026" i="16"/>
  <c r="G2026" i="16" s="1"/>
  <c r="C2027" i="16"/>
  <c r="D2027" i="16"/>
  <c r="G2027" i="16" s="1"/>
  <c r="C2028" i="16"/>
  <c r="D2028" i="16"/>
  <c r="G2028" i="16" s="1"/>
  <c r="C2029" i="16"/>
  <c r="D2029" i="16"/>
  <c r="C2030" i="16"/>
  <c r="D2030" i="16"/>
  <c r="G2030" i="16" s="1"/>
  <c r="C2031" i="16"/>
  <c r="D2031" i="16"/>
  <c r="G2031" i="16" s="1"/>
  <c r="C2032" i="16"/>
  <c r="D2032" i="16"/>
  <c r="G2032" i="16" s="1"/>
  <c r="C2033" i="16"/>
  <c r="D2033" i="16"/>
  <c r="C2034" i="16"/>
  <c r="D2034" i="16"/>
  <c r="G2034" i="16" s="1"/>
  <c r="C2035" i="16"/>
  <c r="D2035" i="16"/>
  <c r="G2035" i="16" s="1"/>
  <c r="C2036" i="16"/>
  <c r="D2036" i="16"/>
  <c r="G2036" i="16" s="1"/>
  <c r="C2037" i="16"/>
  <c r="D2037" i="16"/>
  <c r="C2038" i="16"/>
  <c r="D2038" i="16"/>
  <c r="G2038" i="16" s="1"/>
  <c r="C2039" i="16"/>
  <c r="D2039" i="16"/>
  <c r="G2039" i="16" s="1"/>
  <c r="C2040" i="16"/>
  <c r="D2040" i="16"/>
  <c r="G2040" i="16" s="1"/>
  <c r="C2041" i="16"/>
  <c r="D2041" i="16"/>
  <c r="C2042" i="16"/>
  <c r="D2042" i="16"/>
  <c r="G2042" i="16" s="1"/>
  <c r="B2043" i="16"/>
  <c r="E2043" i="16" s="1"/>
  <c r="C2043" i="16"/>
  <c r="D2043" i="16"/>
  <c r="C2044" i="16"/>
  <c r="D2044" i="16"/>
  <c r="G2044" i="16" s="1"/>
  <c r="C2045" i="16"/>
  <c r="D2045" i="16"/>
  <c r="C2046" i="16"/>
  <c r="D2046" i="16"/>
  <c r="G2046" i="16" s="1"/>
  <c r="B2047" i="16"/>
  <c r="C2047" i="16"/>
  <c r="D2047" i="16"/>
  <c r="G2047" i="16" s="1"/>
  <c r="C2048" i="16"/>
  <c r="D2048" i="16"/>
  <c r="G2048" i="16" s="1"/>
  <c r="B2049" i="16"/>
  <c r="C2049" i="16"/>
  <c r="D2049" i="16"/>
  <c r="C2050" i="16"/>
  <c r="D2050" i="16"/>
  <c r="G2050" i="16" s="1"/>
  <c r="B2051" i="16"/>
  <c r="C2051" i="16"/>
  <c r="F2051" i="16" s="1"/>
  <c r="D2051" i="16"/>
  <c r="G2051" i="16" s="1"/>
  <c r="D1" i="15"/>
  <c r="B1582" i="16" s="1"/>
  <c r="K15" i="15"/>
  <c r="K16" i="15"/>
  <c r="K17" i="15"/>
  <c r="K18" i="15"/>
  <c r="L18" i="15" s="1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L61" i="15" s="1"/>
  <c r="K62" i="15"/>
  <c r="K63" i="15"/>
  <c r="K64" i="15"/>
  <c r="K65" i="15"/>
  <c r="L65" i="15" s="1"/>
  <c r="K66" i="15"/>
  <c r="K67" i="15"/>
  <c r="K68" i="15"/>
  <c r="K69" i="15"/>
  <c r="K70" i="15"/>
  <c r="K71" i="15"/>
  <c r="K72" i="15"/>
  <c r="K73" i="15"/>
  <c r="K74" i="15"/>
  <c r="K75" i="15"/>
  <c r="K76" i="15"/>
  <c r="K77" i="15"/>
  <c r="L77" i="15" s="1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L93" i="15" s="1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L181" i="15" s="1"/>
  <c r="K182" i="15"/>
  <c r="K183" i="15"/>
  <c r="K184" i="15"/>
  <c r="K185" i="15"/>
  <c r="K186" i="15"/>
  <c r="K187" i="15"/>
  <c r="K188" i="15"/>
  <c r="K189" i="15"/>
  <c r="L189" i="15" s="1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K330" i="15"/>
  <c r="K331" i="15"/>
  <c r="K332" i="15"/>
  <c r="K333" i="15"/>
  <c r="K334" i="15"/>
  <c r="K335" i="15"/>
  <c r="K336" i="15"/>
  <c r="K337" i="15"/>
  <c r="K338" i="15"/>
  <c r="K339" i="15"/>
  <c r="K340" i="15"/>
  <c r="K341" i="15"/>
  <c r="K342" i="15"/>
  <c r="K343" i="15"/>
  <c r="K344" i="15"/>
  <c r="K345" i="15"/>
  <c r="K346" i="15"/>
  <c r="K347" i="15"/>
  <c r="K348" i="15"/>
  <c r="K349" i="15"/>
  <c r="K350" i="15"/>
  <c r="K351" i="15"/>
  <c r="K352" i="15"/>
  <c r="K353" i="15"/>
  <c r="K354" i="15"/>
  <c r="K355" i="15"/>
  <c r="K356" i="15"/>
  <c r="K357" i="15"/>
  <c r="K358" i="15"/>
  <c r="K359" i="15"/>
  <c r="K360" i="15"/>
  <c r="K361" i="15"/>
  <c r="K362" i="15"/>
  <c r="K363" i="15"/>
  <c r="K364" i="15"/>
  <c r="K365" i="15"/>
  <c r="K366" i="15"/>
  <c r="K367" i="15"/>
  <c r="K368" i="15"/>
  <c r="K369" i="15"/>
  <c r="K370" i="15"/>
  <c r="K371" i="15"/>
  <c r="K372" i="15"/>
  <c r="K373" i="15"/>
  <c r="K374" i="15"/>
  <c r="K375" i="15"/>
  <c r="K376" i="15"/>
  <c r="K377" i="15"/>
  <c r="K378" i="15"/>
  <c r="K379" i="15"/>
  <c r="K380" i="15"/>
  <c r="K381" i="15"/>
  <c r="K382" i="15"/>
  <c r="K383" i="15"/>
  <c r="K384" i="15"/>
  <c r="K385" i="15"/>
  <c r="K386" i="15"/>
  <c r="K387" i="15"/>
  <c r="K388" i="15"/>
  <c r="K389" i="15"/>
  <c r="K390" i="15"/>
  <c r="K391" i="15"/>
  <c r="K392" i="15"/>
  <c r="K393" i="15"/>
  <c r="K394" i="15"/>
  <c r="K395" i="15"/>
  <c r="K396" i="15"/>
  <c r="K397" i="15"/>
  <c r="K398" i="15"/>
  <c r="K399" i="15"/>
  <c r="K400" i="15"/>
  <c r="K401" i="15"/>
  <c r="K402" i="15"/>
  <c r="K403" i="15"/>
  <c r="K404" i="15"/>
  <c r="K405" i="15"/>
  <c r="K406" i="15"/>
  <c r="K407" i="15"/>
  <c r="K408" i="15"/>
  <c r="K409" i="15"/>
  <c r="K410" i="15"/>
  <c r="K411" i="15"/>
  <c r="K412" i="15"/>
  <c r="K413" i="15"/>
  <c r="K414" i="15"/>
  <c r="K415" i="15"/>
  <c r="K416" i="15"/>
  <c r="K417" i="15"/>
  <c r="K418" i="15"/>
  <c r="K419" i="15"/>
  <c r="K420" i="15"/>
  <c r="K421" i="15"/>
  <c r="K422" i="15"/>
  <c r="K423" i="15"/>
  <c r="K424" i="15"/>
  <c r="K425" i="15"/>
  <c r="K426" i="15"/>
  <c r="K427" i="15"/>
  <c r="K428" i="15"/>
  <c r="K429" i="15"/>
  <c r="K430" i="15"/>
  <c r="K431" i="15"/>
  <c r="K432" i="15"/>
  <c r="K433" i="15"/>
  <c r="K434" i="15"/>
  <c r="K435" i="15"/>
  <c r="K436" i="15"/>
  <c r="K437" i="15"/>
  <c r="K438" i="15"/>
  <c r="K439" i="15"/>
  <c r="K440" i="15"/>
  <c r="K441" i="15"/>
  <c r="K442" i="15"/>
  <c r="K443" i="15"/>
  <c r="K444" i="15"/>
  <c r="K445" i="15"/>
  <c r="K446" i="15"/>
  <c r="K447" i="15"/>
  <c r="K448" i="15"/>
  <c r="K449" i="15"/>
  <c r="K450" i="15"/>
  <c r="K451" i="15"/>
  <c r="K452" i="15"/>
  <c r="K453" i="15"/>
  <c r="K454" i="15"/>
  <c r="K455" i="15"/>
  <c r="K456" i="15"/>
  <c r="K457" i="15"/>
  <c r="K458" i="15"/>
  <c r="K459" i="15"/>
  <c r="K460" i="15"/>
  <c r="K461" i="15"/>
  <c r="K462" i="15"/>
  <c r="K463" i="15"/>
  <c r="K464" i="15"/>
  <c r="K465" i="15"/>
  <c r="K466" i="15"/>
  <c r="K467" i="15"/>
  <c r="K468" i="15"/>
  <c r="K469" i="15"/>
  <c r="K470" i="15"/>
  <c r="K471" i="15"/>
  <c r="K472" i="15"/>
  <c r="K473" i="15"/>
  <c r="K474" i="15"/>
  <c r="K475" i="15"/>
  <c r="K476" i="15"/>
  <c r="K477" i="15"/>
  <c r="K478" i="15"/>
  <c r="K479" i="15"/>
  <c r="K480" i="15"/>
  <c r="K481" i="15"/>
  <c r="K482" i="15"/>
  <c r="K483" i="15"/>
  <c r="K484" i="15"/>
  <c r="K485" i="15"/>
  <c r="K486" i="15"/>
  <c r="K487" i="15"/>
  <c r="K488" i="15"/>
  <c r="K489" i="15"/>
  <c r="K490" i="15"/>
  <c r="K491" i="15"/>
  <c r="K492" i="15"/>
  <c r="K493" i="15"/>
  <c r="K494" i="15"/>
  <c r="K495" i="15"/>
  <c r="K496" i="15"/>
  <c r="K497" i="15"/>
  <c r="K498" i="15"/>
  <c r="K499" i="15"/>
  <c r="K500" i="15"/>
  <c r="K501" i="15"/>
  <c r="K502" i="15"/>
  <c r="K503" i="15"/>
  <c r="K504" i="15"/>
  <c r="K505" i="15"/>
  <c r="K506" i="15"/>
  <c r="K507" i="15"/>
  <c r="K508" i="15"/>
  <c r="K509" i="15"/>
  <c r="K510" i="15"/>
  <c r="K511" i="15"/>
  <c r="K512" i="15"/>
  <c r="K513" i="15"/>
  <c r="K514" i="15"/>
  <c r="K515" i="15"/>
  <c r="K516" i="15"/>
  <c r="K517" i="15"/>
  <c r="K518" i="15"/>
  <c r="K519" i="15"/>
  <c r="K520" i="15"/>
  <c r="K521" i="15"/>
  <c r="K522" i="15"/>
  <c r="K523" i="15"/>
  <c r="K524" i="15"/>
  <c r="K525" i="15"/>
  <c r="K526" i="15"/>
  <c r="K527" i="15"/>
  <c r="K528" i="15"/>
  <c r="K529" i="15"/>
  <c r="K530" i="15"/>
  <c r="K531" i="15"/>
  <c r="K532" i="15"/>
  <c r="K533" i="15"/>
  <c r="K534" i="15"/>
  <c r="K535" i="15"/>
  <c r="K536" i="15"/>
  <c r="K537" i="15"/>
  <c r="K538" i="15"/>
  <c r="K539" i="15"/>
  <c r="K540" i="15"/>
  <c r="K541" i="15"/>
  <c r="K542" i="15"/>
  <c r="K543" i="15"/>
  <c r="K544" i="15"/>
  <c r="K545" i="15"/>
  <c r="K546" i="15"/>
  <c r="K547" i="15"/>
  <c r="K548" i="15"/>
  <c r="K549" i="15"/>
  <c r="K550" i="15"/>
  <c r="K551" i="15"/>
  <c r="K552" i="15"/>
  <c r="K553" i="15"/>
  <c r="K554" i="15"/>
  <c r="K555" i="15"/>
  <c r="K556" i="15"/>
  <c r="K557" i="15"/>
  <c r="K558" i="15"/>
  <c r="K559" i="15"/>
  <c r="K560" i="15"/>
  <c r="K561" i="15"/>
  <c r="K562" i="15"/>
  <c r="K563" i="15"/>
  <c r="K564" i="15"/>
  <c r="K565" i="15"/>
  <c r="K566" i="15"/>
  <c r="K567" i="15"/>
  <c r="K568" i="15"/>
  <c r="K569" i="15"/>
  <c r="K570" i="15"/>
  <c r="K571" i="15"/>
  <c r="K572" i="15"/>
  <c r="K573" i="15"/>
  <c r="K574" i="15"/>
  <c r="K575" i="15"/>
  <c r="K576" i="15"/>
  <c r="K577" i="15"/>
  <c r="K578" i="15"/>
  <c r="K579" i="15"/>
  <c r="K580" i="15"/>
  <c r="K581" i="15"/>
  <c r="K582" i="15"/>
  <c r="K583" i="15"/>
  <c r="K584" i="15"/>
  <c r="K585" i="15"/>
  <c r="K586" i="15"/>
  <c r="K587" i="15"/>
  <c r="K588" i="15"/>
  <c r="K589" i="15"/>
  <c r="K590" i="15"/>
  <c r="K591" i="15"/>
  <c r="K592" i="15"/>
  <c r="K593" i="15"/>
  <c r="K594" i="15"/>
  <c r="K595" i="15"/>
  <c r="K596" i="15"/>
  <c r="K597" i="15"/>
  <c r="K598" i="15"/>
  <c r="K599" i="15"/>
  <c r="K600" i="15"/>
  <c r="K601" i="15"/>
  <c r="K602" i="15"/>
  <c r="K603" i="15"/>
  <c r="K604" i="15"/>
  <c r="K605" i="15"/>
  <c r="K606" i="15"/>
  <c r="K607" i="15"/>
  <c r="K608" i="15"/>
  <c r="K609" i="15"/>
  <c r="K610" i="15"/>
  <c r="K611" i="15"/>
  <c r="K612" i="15"/>
  <c r="K613" i="15"/>
  <c r="K614" i="15"/>
  <c r="K615" i="15"/>
  <c r="K616" i="15"/>
  <c r="K617" i="15"/>
  <c r="K618" i="15"/>
  <c r="K619" i="15"/>
  <c r="K620" i="15"/>
  <c r="K621" i="15"/>
  <c r="K622" i="15"/>
  <c r="K623" i="15"/>
  <c r="K624" i="15"/>
  <c r="K625" i="15"/>
  <c r="K626" i="15"/>
  <c r="K627" i="15"/>
  <c r="K628" i="15"/>
  <c r="K629" i="15"/>
  <c r="K630" i="15"/>
  <c r="K631" i="15"/>
  <c r="K632" i="15"/>
  <c r="K633" i="15"/>
  <c r="K634" i="15"/>
  <c r="K635" i="15"/>
  <c r="K636" i="15"/>
  <c r="K637" i="15"/>
  <c r="K638" i="15"/>
  <c r="K639" i="15"/>
  <c r="K640" i="15"/>
  <c r="K641" i="15"/>
  <c r="K642" i="15"/>
  <c r="K643" i="15"/>
  <c r="K644" i="15"/>
  <c r="K645" i="15"/>
  <c r="K646" i="15"/>
  <c r="K647" i="15"/>
  <c r="K648" i="15"/>
  <c r="K649" i="15"/>
  <c r="K650" i="15"/>
  <c r="K651" i="15"/>
  <c r="K652" i="15"/>
  <c r="K653" i="15"/>
  <c r="K654" i="15"/>
  <c r="K655" i="15"/>
  <c r="K656" i="15"/>
  <c r="K657" i="15"/>
  <c r="K658" i="15"/>
  <c r="K659" i="15"/>
  <c r="K660" i="15"/>
  <c r="K661" i="15"/>
  <c r="K662" i="15"/>
  <c r="K663" i="15"/>
  <c r="K664" i="15"/>
  <c r="K665" i="15"/>
  <c r="K666" i="15"/>
  <c r="K667" i="15"/>
  <c r="K668" i="15"/>
  <c r="K669" i="15"/>
  <c r="K670" i="15"/>
  <c r="K671" i="15"/>
  <c r="L671" i="15" s="1"/>
  <c r="K672" i="15"/>
  <c r="K673" i="15"/>
  <c r="K674" i="15"/>
  <c r="K675" i="15"/>
  <c r="L675" i="15" s="1"/>
  <c r="K676" i="15"/>
  <c r="K677" i="15"/>
  <c r="L677" i="15" s="1"/>
  <c r="K678" i="15"/>
  <c r="K679" i="15"/>
  <c r="K680" i="15"/>
  <c r="K681" i="15"/>
  <c r="L681" i="15" s="1"/>
  <c r="K682" i="15"/>
  <c r="K683" i="15"/>
  <c r="K684" i="15"/>
  <c r="K685" i="15"/>
  <c r="L685" i="15" s="1"/>
  <c r="K686" i="15"/>
  <c r="K687" i="15"/>
  <c r="K688" i="15"/>
  <c r="K689" i="15"/>
  <c r="L689" i="15" s="1"/>
  <c r="K690" i="15"/>
  <c r="K691" i="15"/>
  <c r="K692" i="15"/>
  <c r="K693" i="15"/>
  <c r="L693" i="15" s="1"/>
  <c r="K694" i="15"/>
  <c r="K695" i="15"/>
  <c r="K696" i="15"/>
  <c r="K697" i="15"/>
  <c r="K698" i="15"/>
  <c r="K699" i="15"/>
  <c r="K700" i="15"/>
  <c r="K701" i="15"/>
  <c r="L701" i="15" s="1"/>
  <c r="K702" i="15"/>
  <c r="K703" i="15"/>
  <c r="K704" i="15"/>
  <c r="K705" i="15"/>
  <c r="L705" i="15" s="1"/>
  <c r="K706" i="15"/>
  <c r="K707" i="15"/>
  <c r="K708" i="15"/>
  <c r="K709" i="15"/>
  <c r="L709" i="15" s="1"/>
  <c r="K710" i="15"/>
  <c r="K711" i="15"/>
  <c r="K712" i="15"/>
  <c r="K713" i="15"/>
  <c r="K714" i="15"/>
  <c r="K715" i="15"/>
  <c r="K716" i="15"/>
  <c r="L716" i="15" s="1"/>
  <c r="K717" i="15"/>
  <c r="L717" i="15" s="1"/>
  <c r="K718" i="15"/>
  <c r="K719" i="15"/>
  <c r="K720" i="15"/>
  <c r="K721" i="15"/>
  <c r="K722" i="15"/>
  <c r="K723" i="15"/>
  <c r="K724" i="15"/>
  <c r="K725" i="15"/>
  <c r="K726" i="15"/>
  <c r="K727" i="15"/>
  <c r="K728" i="15"/>
  <c r="K729" i="15"/>
  <c r="K730" i="15"/>
  <c r="K731" i="15"/>
  <c r="K732" i="15"/>
  <c r="K733" i="15"/>
  <c r="K734" i="15"/>
  <c r="K735" i="15"/>
  <c r="K736" i="15"/>
  <c r="K737" i="15"/>
  <c r="K738" i="15"/>
  <c r="K739" i="15"/>
  <c r="K740" i="15"/>
  <c r="K741" i="15"/>
  <c r="K742" i="15"/>
  <c r="K743" i="15"/>
  <c r="K744" i="15"/>
  <c r="K745" i="15"/>
  <c r="K746" i="15"/>
  <c r="K747" i="15"/>
  <c r="K748" i="15"/>
  <c r="K749" i="15"/>
  <c r="K750" i="15"/>
  <c r="K751" i="15"/>
  <c r="K752" i="15"/>
  <c r="K753" i="15"/>
  <c r="K754" i="15"/>
  <c r="K755" i="15"/>
  <c r="K756" i="15"/>
  <c r="K757" i="15"/>
  <c r="K758" i="15"/>
  <c r="K759" i="15"/>
  <c r="K760" i="15"/>
  <c r="K761" i="15"/>
  <c r="K762" i="15"/>
  <c r="K763" i="15"/>
  <c r="K764" i="15"/>
  <c r="K765" i="15"/>
  <c r="K766" i="15"/>
  <c r="K767" i="15"/>
  <c r="K768" i="15"/>
  <c r="K769" i="15"/>
  <c r="K770" i="15"/>
  <c r="K771" i="15"/>
  <c r="K772" i="15"/>
  <c r="K773" i="15"/>
  <c r="K774" i="15"/>
  <c r="K775" i="15"/>
  <c r="K776" i="15"/>
  <c r="K777" i="15"/>
  <c r="K778" i="15"/>
  <c r="K779" i="15"/>
  <c r="K780" i="15"/>
  <c r="K781" i="15"/>
  <c r="K782" i="15"/>
  <c r="K783" i="15"/>
  <c r="K784" i="15"/>
  <c r="K785" i="15"/>
  <c r="K786" i="15"/>
  <c r="K787" i="15"/>
  <c r="K788" i="15"/>
  <c r="K789" i="15"/>
  <c r="K790" i="15"/>
  <c r="K791" i="15"/>
  <c r="K792" i="15"/>
  <c r="K793" i="15"/>
  <c r="K794" i="15"/>
  <c r="K795" i="15"/>
  <c r="K796" i="15"/>
  <c r="K797" i="15"/>
  <c r="K798" i="15"/>
  <c r="K799" i="15"/>
  <c r="K800" i="15"/>
  <c r="K801" i="15"/>
  <c r="K802" i="15"/>
  <c r="K803" i="15"/>
  <c r="K804" i="15"/>
  <c r="K805" i="15"/>
  <c r="K806" i="15"/>
  <c r="K807" i="15"/>
  <c r="K808" i="15"/>
  <c r="K809" i="15"/>
  <c r="K810" i="15"/>
  <c r="K811" i="15"/>
  <c r="K812" i="15"/>
  <c r="K813" i="15"/>
  <c r="K814" i="15"/>
  <c r="K815" i="15"/>
  <c r="K816" i="15"/>
  <c r="K817" i="15"/>
  <c r="K818" i="15"/>
  <c r="K819" i="15"/>
  <c r="K820" i="15"/>
  <c r="K821" i="15"/>
  <c r="K822" i="15"/>
  <c r="K823" i="15"/>
  <c r="K824" i="15"/>
  <c r="K825" i="15"/>
  <c r="K826" i="15"/>
  <c r="K827" i="15"/>
  <c r="K828" i="15"/>
  <c r="K829" i="15"/>
  <c r="L829" i="15" s="1"/>
  <c r="K830" i="15"/>
  <c r="K831" i="15"/>
  <c r="K832" i="15"/>
  <c r="K833" i="15"/>
  <c r="L833" i="15" s="1"/>
  <c r="K834" i="15"/>
  <c r="K835" i="15"/>
  <c r="K836" i="15"/>
  <c r="K837" i="15"/>
  <c r="L837" i="15" s="1"/>
  <c r="K838" i="15"/>
  <c r="K839" i="15"/>
  <c r="K840" i="15"/>
  <c r="K841" i="15"/>
  <c r="K842" i="15"/>
  <c r="K843" i="15"/>
  <c r="K844" i="15"/>
  <c r="K845" i="15"/>
  <c r="L845" i="15" s="1"/>
  <c r="K846" i="15"/>
  <c r="K847" i="15"/>
  <c r="K848" i="15"/>
  <c r="K849" i="15"/>
  <c r="K850" i="15"/>
  <c r="K851" i="15"/>
  <c r="K852" i="15"/>
  <c r="K853" i="15"/>
  <c r="K854" i="15"/>
  <c r="K855" i="15"/>
  <c r="K856" i="15"/>
  <c r="K857" i="15"/>
  <c r="K858" i="15"/>
  <c r="K859" i="15"/>
  <c r="K860" i="15"/>
  <c r="K861" i="15"/>
  <c r="K862" i="15"/>
  <c r="K863" i="15"/>
  <c r="K864" i="15"/>
  <c r="K865" i="15"/>
  <c r="K866" i="15"/>
  <c r="K867" i="15"/>
  <c r="K868" i="15"/>
  <c r="K869" i="15"/>
  <c r="K870" i="15"/>
  <c r="K871" i="15"/>
  <c r="K872" i="15"/>
  <c r="K873" i="15"/>
  <c r="K874" i="15"/>
  <c r="K875" i="15"/>
  <c r="K876" i="15"/>
  <c r="K877" i="15"/>
  <c r="K878" i="15"/>
  <c r="K879" i="15"/>
  <c r="L879" i="15" s="1"/>
  <c r="K880" i="15"/>
  <c r="K881" i="15"/>
  <c r="K882" i="15"/>
  <c r="K883" i="15"/>
  <c r="L883" i="15" s="1"/>
  <c r="K884" i="15"/>
  <c r="K885" i="15"/>
  <c r="K886" i="15"/>
  <c r="K887" i="15"/>
  <c r="L887" i="15" s="1"/>
  <c r="K888" i="15"/>
  <c r="K889" i="15"/>
  <c r="K890" i="15"/>
  <c r="K891" i="15"/>
  <c r="L891" i="15" s="1"/>
  <c r="K892" i="15"/>
  <c r="K893" i="15"/>
  <c r="K894" i="15"/>
  <c r="K895" i="15"/>
  <c r="K896" i="15"/>
  <c r="K897" i="15"/>
  <c r="K898" i="15"/>
  <c r="K899" i="15"/>
  <c r="K900" i="15"/>
  <c r="K901" i="15"/>
  <c r="K902" i="15"/>
  <c r="K903" i="15"/>
  <c r="K904" i="15"/>
  <c r="K905" i="15"/>
  <c r="K906" i="15"/>
  <c r="K907" i="15"/>
  <c r="K908" i="15"/>
  <c r="K909" i="15"/>
  <c r="L909" i="15" s="1"/>
  <c r="K910" i="15"/>
  <c r="K911" i="15"/>
  <c r="K912" i="15"/>
  <c r="K913" i="15"/>
  <c r="K914" i="15"/>
  <c r="K915" i="15"/>
  <c r="K916" i="15"/>
  <c r="K917" i="15"/>
  <c r="K918" i="15"/>
  <c r="K919" i="15"/>
  <c r="K920" i="15"/>
  <c r="K921" i="15"/>
  <c r="K922" i="15"/>
  <c r="K923" i="15"/>
  <c r="K924" i="15"/>
  <c r="K925" i="15"/>
  <c r="K926" i="15"/>
  <c r="K927" i="15"/>
  <c r="K928" i="15"/>
  <c r="K929" i="15"/>
  <c r="K930" i="15"/>
  <c r="K931" i="15"/>
  <c r="K932" i="15"/>
  <c r="K933" i="15"/>
  <c r="K934" i="15"/>
  <c r="K935" i="15"/>
  <c r="K936" i="15"/>
  <c r="K937" i="15"/>
  <c r="K938" i="15"/>
  <c r="K939" i="15"/>
  <c r="K940" i="15"/>
  <c r="K941" i="15"/>
  <c r="K942" i="15"/>
  <c r="K943" i="15"/>
  <c r="K944" i="15"/>
  <c r="K945" i="15"/>
  <c r="K946" i="15"/>
  <c r="K947" i="15"/>
  <c r="K948" i="15"/>
  <c r="K949" i="15"/>
  <c r="K950" i="15"/>
  <c r="K951" i="15"/>
  <c r="K952" i="15"/>
  <c r="K953" i="15"/>
  <c r="K954" i="15"/>
  <c r="K955" i="15"/>
  <c r="K956" i="15"/>
  <c r="K957" i="15"/>
  <c r="K958" i="15"/>
  <c r="K959" i="15"/>
  <c r="K960" i="15"/>
  <c r="K961" i="15"/>
  <c r="K962" i="15"/>
  <c r="K963" i="15"/>
  <c r="K964" i="15"/>
  <c r="K965" i="15"/>
  <c r="K966" i="15"/>
  <c r="K967" i="15"/>
  <c r="K968" i="15"/>
  <c r="K969" i="15"/>
  <c r="K970" i="15"/>
  <c r="K971" i="15"/>
  <c r="K972" i="15"/>
  <c r="K973" i="15"/>
  <c r="K974" i="15"/>
  <c r="K975" i="15"/>
  <c r="K976" i="15"/>
  <c r="K977" i="15"/>
  <c r="K978" i="15"/>
  <c r="K979" i="15"/>
  <c r="K980" i="15"/>
  <c r="L980" i="15" s="1"/>
  <c r="K981" i="15"/>
  <c r="K982" i="15"/>
  <c r="K983" i="15"/>
  <c r="K984" i="15"/>
  <c r="K985" i="15"/>
  <c r="K986" i="15"/>
  <c r="K987" i="15"/>
  <c r="K988" i="15"/>
  <c r="L988" i="15" s="1"/>
  <c r="K989" i="15"/>
  <c r="K990" i="15"/>
  <c r="K991" i="15"/>
  <c r="K992" i="15"/>
  <c r="L992" i="15" s="1"/>
  <c r="K993" i="15"/>
  <c r="K994" i="15"/>
  <c r="L994" i="15" s="1"/>
  <c r="K995" i="15"/>
  <c r="K996" i="15"/>
  <c r="K997" i="15"/>
  <c r="K998" i="15"/>
  <c r="L998" i="15" s="1"/>
  <c r="K999" i="15"/>
  <c r="K1000" i="15"/>
  <c r="K1001" i="15"/>
  <c r="K1002" i="15"/>
  <c r="L1002" i="15" s="1"/>
  <c r="K1003" i="15"/>
  <c r="K1004" i="15"/>
  <c r="K1005" i="15"/>
  <c r="L1005" i="15" s="1"/>
  <c r="K1006" i="15"/>
  <c r="L1006" i="15" s="1"/>
  <c r="K1007" i="15"/>
  <c r="K1008" i="15"/>
  <c r="K1009" i="15"/>
  <c r="L1009" i="15" s="1"/>
  <c r="K1010" i="15"/>
  <c r="L1010" i="15" s="1"/>
  <c r="K1011" i="15"/>
  <c r="K1012" i="15"/>
  <c r="K1013" i="15"/>
  <c r="K1014" i="15"/>
  <c r="K1015" i="15"/>
  <c r="K1016" i="15"/>
  <c r="K1017" i="15"/>
  <c r="L1017" i="15" s="1"/>
  <c r="K1018" i="15"/>
  <c r="K1019" i="15"/>
  <c r="K1020" i="15"/>
  <c r="K1021" i="15"/>
  <c r="K1022" i="15"/>
  <c r="K1023" i="15"/>
  <c r="K1024" i="15"/>
  <c r="K1025" i="15"/>
  <c r="K1026" i="15"/>
  <c r="K1027" i="15"/>
  <c r="K1028" i="15"/>
  <c r="K1029" i="15"/>
  <c r="K1030" i="15"/>
  <c r="K1031" i="15"/>
  <c r="K1032" i="15"/>
  <c r="K1033" i="15"/>
  <c r="L1033" i="15" s="1"/>
  <c r="K1034" i="15"/>
  <c r="K1035" i="15"/>
  <c r="K1036" i="15"/>
  <c r="K1037" i="15"/>
  <c r="K1038" i="15"/>
  <c r="K1039" i="15"/>
  <c r="K1040" i="15"/>
  <c r="K1041" i="15"/>
  <c r="K1042" i="15"/>
  <c r="K1043" i="15"/>
  <c r="K1044" i="15"/>
  <c r="K1045" i="15"/>
  <c r="K1046" i="15"/>
  <c r="K1047" i="15"/>
  <c r="K1048" i="15"/>
  <c r="K1049" i="15"/>
  <c r="K1050" i="15"/>
  <c r="L1050" i="15" s="1"/>
  <c r="K1051" i="15"/>
  <c r="K1052" i="15"/>
  <c r="K1053" i="15"/>
  <c r="K1054" i="15"/>
  <c r="L1054" i="15" s="1"/>
  <c r="K1055" i="15"/>
  <c r="K1056" i="15"/>
  <c r="K1057" i="15"/>
  <c r="K1058" i="15"/>
  <c r="L1058" i="15" s="1"/>
  <c r="K1059" i="15"/>
  <c r="K1060" i="15"/>
  <c r="K1061" i="15"/>
  <c r="K1062" i="15"/>
  <c r="L1062" i="15" s="1"/>
  <c r="K1063" i="15"/>
  <c r="K1064" i="15"/>
  <c r="K1065" i="15"/>
  <c r="L1065" i="15" s="1"/>
  <c r="K1066" i="15"/>
  <c r="L1066" i="15" s="1"/>
  <c r="K1067" i="15"/>
  <c r="K1068" i="15"/>
  <c r="K1069" i="15"/>
  <c r="L1069" i="15" s="1"/>
  <c r="K1070" i="15"/>
  <c r="K1071" i="15"/>
  <c r="K1072" i="15"/>
  <c r="K1073" i="15"/>
  <c r="L1073" i="15" s="1"/>
  <c r="K1074" i="15"/>
  <c r="K1075" i="15"/>
  <c r="K1076" i="15"/>
  <c r="K1077" i="15"/>
  <c r="K1078" i="15"/>
  <c r="K1079" i="15"/>
  <c r="K1080" i="15"/>
  <c r="K1081" i="15"/>
  <c r="L1081" i="15" s="1"/>
  <c r="K1082" i="15"/>
  <c r="K1083" i="15"/>
  <c r="K1084" i="15"/>
  <c r="K1085" i="15"/>
  <c r="K1086" i="15"/>
  <c r="K1087" i="15"/>
  <c r="K1088" i="15"/>
  <c r="K1089" i="15"/>
  <c r="K1090" i="15"/>
  <c r="K1091" i="15"/>
  <c r="K1092" i="15"/>
  <c r="K1093" i="15"/>
  <c r="K1094" i="15"/>
  <c r="K1095" i="15"/>
  <c r="K1096" i="15"/>
  <c r="K1097" i="15"/>
  <c r="K1098" i="15"/>
  <c r="L1098" i="15" s="1"/>
  <c r="K1099" i="15"/>
  <c r="K1100" i="15"/>
  <c r="K1101" i="15"/>
  <c r="K1102" i="15"/>
  <c r="K1103" i="15"/>
  <c r="K1104" i="15"/>
  <c r="K1105" i="15"/>
  <c r="K1106" i="15"/>
  <c r="K1107" i="15"/>
  <c r="K1108" i="15"/>
  <c r="K1109" i="15"/>
  <c r="K1110" i="15"/>
  <c r="K1111" i="15"/>
  <c r="K1112" i="15"/>
  <c r="K1113" i="15"/>
  <c r="K1114" i="15"/>
  <c r="K1115" i="15"/>
  <c r="K1116" i="15"/>
  <c r="K1117" i="15"/>
  <c r="K1118" i="15"/>
  <c r="K1119" i="15"/>
  <c r="K1120" i="15"/>
  <c r="K1121" i="15"/>
  <c r="K1122" i="15"/>
  <c r="L1122" i="15"/>
  <c r="K1123" i="15"/>
  <c r="K1124" i="15"/>
  <c r="K1125" i="15"/>
  <c r="K1126" i="15"/>
  <c r="L1126" i="15" s="1"/>
  <c r="K1127" i="15"/>
  <c r="K1128" i="15"/>
  <c r="K1129" i="15"/>
  <c r="K1130" i="15"/>
  <c r="L1130" i="15" s="1"/>
  <c r="K1131" i="15"/>
  <c r="K1132" i="15"/>
  <c r="K1133" i="15"/>
  <c r="K1134" i="15"/>
  <c r="K1135" i="15"/>
  <c r="K1136" i="15"/>
  <c r="K1137" i="15"/>
  <c r="K1138" i="15"/>
  <c r="K1139" i="15"/>
  <c r="K1140" i="15"/>
  <c r="K1141" i="15"/>
  <c r="K1142" i="15"/>
  <c r="K1143" i="15"/>
  <c r="K1144" i="15"/>
  <c r="K1145" i="15"/>
  <c r="K1146" i="15"/>
  <c r="K1147" i="15"/>
  <c r="K1148" i="15"/>
  <c r="L1148" i="15" s="1"/>
  <c r="K1149" i="15"/>
  <c r="K1150" i="15"/>
  <c r="K1151" i="15"/>
  <c r="K1152" i="15"/>
  <c r="L1152" i="15" s="1"/>
  <c r="K1153" i="15"/>
  <c r="K1154" i="15"/>
  <c r="K1155" i="15"/>
  <c r="K1156" i="15"/>
  <c r="K1157" i="15"/>
  <c r="K1158" i="15"/>
  <c r="K1159" i="15"/>
  <c r="K1160" i="15"/>
  <c r="K1161" i="15"/>
  <c r="K1162" i="15"/>
  <c r="L1162" i="15" s="1"/>
  <c r="K1163" i="15"/>
  <c r="K1164" i="15"/>
  <c r="K1165" i="15"/>
  <c r="K1166" i="15"/>
  <c r="K1167" i="15"/>
  <c r="K1168" i="15"/>
  <c r="K1169" i="15"/>
  <c r="K1170" i="15"/>
  <c r="K1171" i="15"/>
  <c r="K1172" i="15"/>
  <c r="K1173" i="15"/>
  <c r="K1174" i="15"/>
  <c r="K1175" i="15"/>
  <c r="K1176" i="15"/>
  <c r="K1177" i="15"/>
  <c r="K1178" i="15"/>
  <c r="K1179" i="15"/>
  <c r="K1180" i="15"/>
  <c r="K1181" i="15"/>
  <c r="K1182" i="15"/>
  <c r="K1183" i="15"/>
  <c r="K1184" i="15"/>
  <c r="K1185" i="15"/>
  <c r="K1186" i="15"/>
  <c r="K1187" i="15"/>
  <c r="K1188" i="15"/>
  <c r="K1189" i="15"/>
  <c r="K1190" i="15"/>
  <c r="K1191" i="15"/>
  <c r="K1192" i="15"/>
  <c r="K1193" i="15"/>
  <c r="L1193" i="15" s="1"/>
  <c r="K1194" i="15"/>
  <c r="K1195" i="15"/>
  <c r="K1196" i="15"/>
  <c r="K1197" i="15"/>
  <c r="L1197" i="15" s="1"/>
  <c r="K1198" i="15"/>
  <c r="K1199" i="15"/>
  <c r="K1200" i="15"/>
  <c r="K1201" i="15"/>
  <c r="L1201" i="15" s="1"/>
  <c r="K1202" i="15"/>
  <c r="K1203" i="15"/>
  <c r="K1204" i="15"/>
  <c r="K1205" i="15"/>
  <c r="K1206" i="15"/>
  <c r="K1207" i="15"/>
  <c r="K1208" i="15"/>
  <c r="K1209" i="15"/>
  <c r="L1209" i="15" s="1"/>
  <c r="K1210" i="15"/>
  <c r="K1211" i="15"/>
  <c r="K1212" i="15"/>
  <c r="K1213" i="15"/>
  <c r="K1214" i="15"/>
  <c r="K1215" i="15"/>
  <c r="K1216" i="15"/>
  <c r="K1217" i="15"/>
  <c r="K1218" i="15"/>
  <c r="L1218" i="15" s="1"/>
  <c r="K1219" i="15"/>
  <c r="K1220" i="15"/>
  <c r="K1221" i="15"/>
  <c r="K1222" i="15"/>
  <c r="L1222" i="15" s="1"/>
  <c r="K1223" i="15"/>
  <c r="K1224" i="15"/>
  <c r="K1225" i="15"/>
  <c r="K1226" i="15"/>
  <c r="L1226" i="15" s="1"/>
  <c r="K1227" i="15"/>
  <c r="K1228" i="15"/>
  <c r="K1229" i="15"/>
  <c r="K1230" i="15"/>
  <c r="K1231" i="15"/>
  <c r="K1232" i="15"/>
  <c r="K1233" i="15"/>
  <c r="K1234" i="15"/>
  <c r="K1235" i="15"/>
  <c r="K1236" i="15"/>
  <c r="K1237" i="15"/>
  <c r="K1238" i="15"/>
  <c r="K1239" i="15"/>
  <c r="K1240" i="15"/>
  <c r="K1241" i="15"/>
  <c r="K1242" i="15"/>
  <c r="K1243" i="15"/>
  <c r="K1244" i="15"/>
  <c r="L1244" i="15" s="1"/>
  <c r="K1245" i="15"/>
  <c r="K1246" i="15"/>
  <c r="K1247" i="15"/>
  <c r="K1248" i="15"/>
  <c r="L1248" i="15" s="1"/>
  <c r="K1249" i="15"/>
  <c r="K1250" i="15"/>
  <c r="K1251" i="15"/>
  <c r="K1252" i="15"/>
  <c r="K1253" i="15"/>
  <c r="K1254" i="15"/>
  <c r="K1255" i="15"/>
  <c r="K1256" i="15"/>
  <c r="K1257" i="15"/>
  <c r="K1258" i="15"/>
  <c r="L1258" i="15" s="1"/>
  <c r="K1259" i="15"/>
  <c r="K1260" i="15"/>
  <c r="K1261" i="15"/>
  <c r="K1262" i="15"/>
  <c r="L1262" i="15" s="1"/>
  <c r="K1263" i="15"/>
  <c r="K1264" i="15"/>
  <c r="K1265" i="15"/>
  <c r="K1266" i="15"/>
  <c r="L1266" i="15" s="1"/>
  <c r="K1267" i="15"/>
  <c r="K1268" i="15"/>
  <c r="K1269" i="15"/>
  <c r="K1270" i="15"/>
  <c r="K1271" i="15"/>
  <c r="K1272" i="15"/>
  <c r="K1273" i="15"/>
  <c r="K1274" i="15"/>
  <c r="L1274" i="15" s="1"/>
  <c r="K1275" i="15"/>
  <c r="K1276" i="15"/>
  <c r="K1277" i="15"/>
  <c r="K1278" i="15"/>
  <c r="L1278" i="15" s="1"/>
  <c r="K1279" i="15"/>
  <c r="K1280" i="15"/>
  <c r="K1281" i="15"/>
  <c r="K1282" i="15"/>
  <c r="L1282" i="15" s="1"/>
  <c r="K1283" i="15"/>
  <c r="K1284" i="15"/>
  <c r="K1285" i="15"/>
  <c r="K1286" i="15"/>
  <c r="K1287" i="15"/>
  <c r="K1288" i="15"/>
  <c r="K1289" i="15"/>
  <c r="K1290" i="15"/>
  <c r="L1290" i="15" s="1"/>
  <c r="K1291" i="15"/>
  <c r="K1292" i="15"/>
  <c r="K1293" i="15"/>
  <c r="K1294" i="15"/>
  <c r="L1294" i="15" s="1"/>
  <c r="K1295" i="15"/>
  <c r="K1296" i="15"/>
  <c r="K1297" i="15"/>
  <c r="K1298" i="15"/>
  <c r="L1298" i="15" s="1"/>
  <c r="K1299" i="15"/>
  <c r="K1300" i="15"/>
  <c r="K1301" i="15"/>
  <c r="K1302" i="15"/>
  <c r="K1303" i="15"/>
  <c r="K1304" i="15"/>
  <c r="K1305" i="15"/>
  <c r="K1306" i="15"/>
  <c r="L1306" i="15" s="1"/>
  <c r="K1307" i="15"/>
  <c r="K1308" i="15"/>
  <c r="K1309" i="15"/>
  <c r="K1310" i="15"/>
  <c r="K1311" i="15"/>
  <c r="K1312" i="15"/>
  <c r="K1313" i="15"/>
  <c r="K1314" i="15"/>
  <c r="K1315" i="15"/>
  <c r="K1316" i="15"/>
  <c r="K1317" i="15"/>
  <c r="K1318" i="15"/>
  <c r="K1319" i="15"/>
  <c r="K1320" i="15"/>
  <c r="K1321" i="15"/>
  <c r="L1321" i="15" s="1"/>
  <c r="K1322" i="15"/>
  <c r="K1323" i="15"/>
  <c r="K1324" i="15"/>
  <c r="L1324" i="15" s="1"/>
  <c r="K1325" i="15"/>
  <c r="L1325" i="15" s="1"/>
  <c r="K1326" i="15"/>
  <c r="K1327" i="15"/>
  <c r="K1328" i="15"/>
  <c r="L1328" i="15" s="1"/>
  <c r="K1329" i="15"/>
  <c r="L1329" i="15" s="1"/>
  <c r="K1330" i="15"/>
  <c r="K1331" i="15"/>
  <c r="K1332" i="15"/>
  <c r="L1332" i="15" s="1"/>
  <c r="K1333" i="15"/>
  <c r="K1334" i="15"/>
  <c r="K1335" i="15"/>
  <c r="K1336" i="15"/>
  <c r="K1337" i="15"/>
  <c r="L1337" i="15" s="1"/>
  <c r="K1338" i="15"/>
  <c r="K1339" i="15"/>
  <c r="K1340" i="15"/>
  <c r="L1340" i="15" s="1"/>
  <c r="K1341" i="15"/>
  <c r="K1342" i="15"/>
  <c r="K1343" i="15"/>
  <c r="K1344" i="15"/>
  <c r="L1344" i="15" s="1"/>
  <c r="K1345" i="15"/>
  <c r="K1346" i="15"/>
  <c r="K1347" i="15"/>
  <c r="K1348" i="15"/>
  <c r="K1349" i="15"/>
  <c r="K1350" i="15"/>
  <c r="K1351" i="15"/>
  <c r="K1352" i="15"/>
  <c r="K1353" i="15"/>
  <c r="L1353" i="15" s="1"/>
  <c r="K1354" i="15"/>
  <c r="L1354" i="15" s="1"/>
  <c r="K1355" i="15"/>
  <c r="K1356" i="15"/>
  <c r="L1356" i="15" s="1"/>
  <c r="K1357" i="15"/>
  <c r="K1358" i="15"/>
  <c r="L1358" i="15" s="1"/>
  <c r="K1359" i="15"/>
  <c r="K1360" i="15"/>
  <c r="L1360" i="15" s="1"/>
  <c r="K1361" i="15"/>
  <c r="K1362" i="15"/>
  <c r="L1362" i="15" s="1"/>
  <c r="K1363" i="15"/>
  <c r="K1364" i="15"/>
  <c r="L1364" i="15" s="1"/>
  <c r="K1365" i="15"/>
  <c r="K1366" i="15"/>
  <c r="K1367" i="15"/>
  <c r="K1368" i="15"/>
  <c r="K1369" i="15"/>
  <c r="K1370" i="15"/>
  <c r="L1370" i="15" s="1"/>
  <c r="K1371" i="15"/>
  <c r="K1372" i="15"/>
  <c r="K1373" i="15"/>
  <c r="K1374" i="15"/>
  <c r="L1374" i="15" s="1"/>
  <c r="K1375" i="15"/>
  <c r="K1376" i="15"/>
  <c r="K1377" i="15"/>
  <c r="K1378" i="15"/>
  <c r="L1378" i="15" s="1"/>
  <c r="K1379" i="15"/>
  <c r="K1380" i="15"/>
  <c r="K1381" i="15"/>
  <c r="K1382" i="15"/>
  <c r="L1382" i="15" s="1"/>
  <c r="K1383" i="15"/>
  <c r="K1384" i="15"/>
  <c r="K1385" i="15"/>
  <c r="L1385" i="15" s="1"/>
  <c r="K1386" i="15"/>
  <c r="L1386" i="15"/>
  <c r="K1387" i="15"/>
  <c r="K1388" i="15"/>
  <c r="L1388" i="15" s="1"/>
  <c r="K1389" i="15"/>
  <c r="L1389" i="15" s="1"/>
  <c r="K1390" i="15"/>
  <c r="L1390" i="15" s="1"/>
  <c r="K1391" i="15"/>
  <c r="K1392" i="15"/>
  <c r="L1392" i="15" s="1"/>
  <c r="K1393" i="15"/>
  <c r="L1393" i="15" s="1"/>
  <c r="K1394" i="15"/>
  <c r="L1394" i="15" s="1"/>
  <c r="K1395" i="15"/>
  <c r="K1396" i="15"/>
  <c r="L1396" i="15" s="1"/>
  <c r="K1397" i="15"/>
  <c r="K1398" i="15"/>
  <c r="K1399" i="15"/>
  <c r="K1400" i="15"/>
  <c r="K1401" i="15"/>
  <c r="L1401" i="15" s="1"/>
  <c r="K1402" i="15"/>
  <c r="L1402" i="15" s="1"/>
  <c r="K1403" i="15"/>
  <c r="K1404" i="15"/>
  <c r="L1404" i="15" s="1"/>
  <c r="K1405" i="15"/>
  <c r="K1406" i="15"/>
  <c r="L1406" i="15" s="1"/>
  <c r="K1407" i="15"/>
  <c r="K1408" i="15"/>
  <c r="L1408" i="15" s="1"/>
  <c r="K1409" i="15"/>
  <c r="K1410" i="15"/>
  <c r="L1410" i="15" s="1"/>
  <c r="K1411" i="15"/>
  <c r="K1412" i="15"/>
  <c r="K1413" i="15"/>
  <c r="K1414" i="15"/>
  <c r="L1414" i="15" s="1"/>
  <c r="K1415" i="15"/>
  <c r="K1416" i="15"/>
  <c r="K1417" i="15"/>
  <c r="L1417" i="15" s="1"/>
  <c r="K1418" i="15"/>
  <c r="L1418" i="15" s="1"/>
  <c r="K1419" i="15"/>
  <c r="K1420" i="15"/>
  <c r="L1420" i="15" s="1"/>
  <c r="K1421" i="15"/>
  <c r="L1421" i="15" s="1"/>
  <c r="K1422" i="15"/>
  <c r="L1422" i="15" s="1"/>
  <c r="K1423" i="15"/>
  <c r="K1424" i="15"/>
  <c r="L1424" i="15" s="1"/>
  <c r="K1425" i="15"/>
  <c r="L1425" i="15" s="1"/>
  <c r="K1426" i="15"/>
  <c r="L1426" i="15" s="1"/>
  <c r="K1427" i="15"/>
  <c r="K1428" i="15"/>
  <c r="L1428" i="15" s="1"/>
  <c r="K1429" i="15"/>
  <c r="K1430" i="15"/>
  <c r="K1431" i="15"/>
  <c r="K1432" i="15"/>
  <c r="L1432" i="15" s="1"/>
  <c r="K1433" i="15"/>
  <c r="L1433" i="15" s="1"/>
  <c r="K1434" i="15"/>
  <c r="L1434" i="15" s="1"/>
  <c r="K1435" i="15"/>
  <c r="K1436" i="15"/>
  <c r="L1436" i="15" s="1"/>
  <c r="K1437" i="15"/>
  <c r="K1438" i="15"/>
  <c r="K1439" i="15"/>
  <c r="K1440" i="15"/>
  <c r="L1440" i="15" s="1"/>
  <c r="K1441" i="15"/>
  <c r="K1442" i="15"/>
  <c r="K1443" i="15"/>
  <c r="L1443" i="15" s="1"/>
  <c r="K1444" i="15"/>
  <c r="K1445" i="15"/>
  <c r="K1446" i="15"/>
  <c r="K1447" i="15"/>
  <c r="K1448" i="15"/>
  <c r="K1449" i="15"/>
  <c r="K1450" i="15"/>
  <c r="K1451" i="15"/>
  <c r="K1452" i="15"/>
  <c r="L1452" i="15" s="1"/>
  <c r="K1453" i="15"/>
  <c r="K1454" i="15"/>
  <c r="K1455" i="15"/>
  <c r="K1456" i="15"/>
  <c r="L1456" i="15" s="1"/>
  <c r="K1457" i="15"/>
  <c r="L1457" i="15" s="1"/>
  <c r="K1458" i="15"/>
  <c r="K1459" i="15"/>
  <c r="L1459" i="15" s="1"/>
  <c r="K1460" i="15"/>
  <c r="L1460" i="15" s="1"/>
  <c r="K1461" i="15"/>
  <c r="K1462" i="15"/>
  <c r="K1463" i="15"/>
  <c r="K1464" i="15"/>
  <c r="L1464" i="15" s="1"/>
  <c r="K1465" i="15"/>
  <c r="L1465" i="15" s="1"/>
  <c r="K1466" i="15"/>
  <c r="L1466" i="15" s="1"/>
  <c r="K1467" i="15"/>
  <c r="K1468" i="15"/>
  <c r="L1468" i="15" s="1"/>
  <c r="K1469" i="15"/>
  <c r="K1470" i="15"/>
  <c r="L1470" i="15" s="1"/>
  <c r="K1471" i="15"/>
  <c r="K1472" i="15"/>
  <c r="L1472" i="15" s="1"/>
  <c r="K1473" i="15"/>
  <c r="K1474" i="15"/>
  <c r="L1474" i="15" s="1"/>
  <c r="K1475" i="15"/>
  <c r="L1475" i="15" s="1"/>
  <c r="K1476" i="15"/>
  <c r="K1477" i="15"/>
  <c r="K1478" i="15"/>
  <c r="L1478" i="15" s="1"/>
  <c r="K1479" i="15"/>
  <c r="K1480" i="15"/>
  <c r="K1481" i="15"/>
  <c r="K1482" i="15"/>
  <c r="L1482" i="15" s="1"/>
  <c r="K1483" i="15"/>
  <c r="K1484" i="15"/>
  <c r="K1485" i="15"/>
  <c r="L1485" i="15" s="1"/>
  <c r="K1486" i="15"/>
  <c r="L1486" i="15" s="1"/>
  <c r="K1487" i="15"/>
  <c r="K1488" i="15"/>
  <c r="K1489" i="15"/>
  <c r="L1489" i="15" s="1"/>
  <c r="K1490" i="15"/>
  <c r="L1490" i="15" s="1"/>
  <c r="K1491" i="15"/>
  <c r="L1491" i="15" s="1"/>
  <c r="K1492" i="15"/>
  <c r="K1493" i="15"/>
  <c r="K1494" i="15"/>
  <c r="K1495" i="15"/>
  <c r="K1496" i="15"/>
  <c r="K1497" i="15"/>
  <c r="L1497" i="15" s="1"/>
  <c r="K1498" i="15"/>
  <c r="L1498" i="15" s="1"/>
  <c r="K1499" i="15"/>
  <c r="K1500" i="15"/>
  <c r="L1500" i="15" s="1"/>
  <c r="K1501" i="15"/>
  <c r="K1502" i="15"/>
  <c r="L1502" i="15" s="1"/>
  <c r="K1503" i="15"/>
  <c r="K1504" i="15"/>
  <c r="L1504" i="15" s="1"/>
  <c r="K1505" i="15"/>
  <c r="K1506" i="15"/>
  <c r="L1506" i="15" s="1"/>
  <c r="K1507" i="15"/>
  <c r="K1508" i="15"/>
  <c r="K1509" i="15"/>
  <c r="K1510" i="15"/>
  <c r="L1510" i="15" s="1"/>
  <c r="K1511" i="15"/>
  <c r="K1512" i="15"/>
  <c r="K1513" i="15"/>
  <c r="L1513" i="15" s="1"/>
  <c r="K1514" i="15"/>
  <c r="L1514" i="15" s="1"/>
  <c r="K1515" i="15"/>
  <c r="K1516" i="15"/>
  <c r="L1516" i="15" s="1"/>
  <c r="K1517" i="15"/>
  <c r="L1517" i="15" s="1"/>
  <c r="K1518" i="15"/>
  <c r="K1519" i="15"/>
  <c r="K1520" i="15"/>
  <c r="L1520" i="15" s="1"/>
  <c r="K1521" i="15"/>
  <c r="L1521" i="15" s="1"/>
  <c r="K1522" i="15"/>
  <c r="K1523" i="15"/>
  <c r="L1523" i="15" s="1"/>
  <c r="K1524" i="15"/>
  <c r="L1524" i="15" s="1"/>
  <c r="K1525" i="15"/>
  <c r="K1526" i="15"/>
  <c r="K1527" i="15"/>
  <c r="K1528" i="15"/>
  <c r="L1528" i="15" s="1"/>
  <c r="K1529" i="15"/>
  <c r="L1529" i="15" s="1"/>
  <c r="K1530" i="15"/>
  <c r="K1531" i="15"/>
  <c r="K1532" i="15"/>
  <c r="L1532" i="15" s="1"/>
  <c r="K1533" i="15"/>
  <c r="K1534" i="15"/>
  <c r="K1535" i="15"/>
  <c r="K1536" i="15"/>
  <c r="L1536" i="15" s="1"/>
  <c r="K1537" i="15"/>
  <c r="K1538" i="15"/>
  <c r="K1539" i="15"/>
  <c r="L1539" i="15" s="1"/>
  <c r="K1540" i="15"/>
  <c r="K1541" i="15"/>
  <c r="K1542" i="15"/>
  <c r="K1543" i="15"/>
  <c r="K1544" i="15"/>
  <c r="K1545" i="15"/>
  <c r="L1545" i="15" s="1"/>
  <c r="K1546" i="15"/>
  <c r="K1547" i="15"/>
  <c r="K1548" i="15"/>
  <c r="L1548" i="15" s="1"/>
  <c r="K1549" i="15"/>
  <c r="L1549" i="15" s="1"/>
  <c r="K1550" i="15"/>
  <c r="K1551" i="15"/>
  <c r="K1552" i="15"/>
  <c r="L1552" i="15" s="1"/>
  <c r="K1553" i="15"/>
  <c r="L1553" i="15" s="1"/>
  <c r="K1554" i="15"/>
  <c r="K1555" i="15"/>
  <c r="L1555" i="15" s="1"/>
  <c r="K1556" i="15"/>
  <c r="L1556" i="15" s="1"/>
  <c r="K1557" i="15"/>
  <c r="L1557" i="15" s="1"/>
  <c r="K1558" i="15"/>
  <c r="K1559" i="15"/>
  <c r="K1560" i="15"/>
  <c r="L1560" i="15" s="1"/>
  <c r="K1561" i="15"/>
  <c r="L1561" i="15" s="1"/>
  <c r="K1562" i="15"/>
  <c r="L1562" i="15" s="1"/>
  <c r="K1563" i="15"/>
  <c r="L1563" i="15" s="1"/>
  <c r="K1564" i="15"/>
  <c r="L1564" i="15" s="1"/>
  <c r="K1565" i="15"/>
  <c r="K1566" i="15"/>
  <c r="L1566" i="15" s="1"/>
  <c r="K1567" i="15"/>
  <c r="K1568" i="15"/>
  <c r="L1568" i="15" s="1"/>
  <c r="K1569" i="15"/>
  <c r="K1570" i="15"/>
  <c r="L1570" i="15" s="1"/>
  <c r="K1571" i="15"/>
  <c r="L1571" i="15" s="1"/>
  <c r="K1572" i="15"/>
  <c r="K1573" i="15"/>
  <c r="L1573" i="15" s="1"/>
  <c r="K1574" i="15"/>
  <c r="L1574" i="15" s="1"/>
  <c r="K1575" i="15"/>
  <c r="K1576" i="15"/>
  <c r="K1577" i="15"/>
  <c r="L1577" i="15" s="1"/>
  <c r="K1578" i="15"/>
  <c r="L1578" i="15" s="1"/>
  <c r="K1579" i="15"/>
  <c r="L1579" i="15" s="1"/>
  <c r="K1580" i="15"/>
  <c r="K1581" i="15"/>
  <c r="L1581" i="15" s="1"/>
  <c r="K1582" i="15"/>
  <c r="L1582" i="15" s="1"/>
  <c r="K1583" i="15"/>
  <c r="K1584" i="15"/>
  <c r="K1585" i="15"/>
  <c r="L1585" i="15" s="1"/>
  <c r="K1586" i="15"/>
  <c r="L1586" i="15" s="1"/>
  <c r="K1587" i="15"/>
  <c r="L1587" i="15" s="1"/>
  <c r="K1588" i="15"/>
  <c r="K1589" i="15"/>
  <c r="L1589" i="15" s="1"/>
  <c r="K1590" i="15"/>
  <c r="L1590" i="15" s="1"/>
  <c r="K1591" i="15"/>
  <c r="K1592" i="15"/>
  <c r="K1593" i="15"/>
  <c r="L1593" i="15" s="1"/>
  <c r="K1594" i="15"/>
  <c r="L1594" i="15"/>
  <c r="K1595" i="15"/>
  <c r="K1596" i="15"/>
  <c r="L1596" i="15" s="1"/>
  <c r="K1597" i="15"/>
  <c r="L1597" i="15" s="1"/>
  <c r="K1598" i="15"/>
  <c r="L1598" i="15" s="1"/>
  <c r="K1599" i="15"/>
  <c r="K1600" i="15"/>
  <c r="L1600" i="15" s="1"/>
  <c r="K1601" i="15"/>
  <c r="L1601" i="15" s="1"/>
  <c r="K1602" i="15"/>
  <c r="L1602" i="15" s="1"/>
  <c r="K1603" i="15"/>
  <c r="K1604" i="15"/>
  <c r="L1604" i="15" s="1"/>
  <c r="K1605" i="15"/>
  <c r="L1605" i="15" s="1"/>
  <c r="K1606" i="15"/>
  <c r="L1606" i="15" s="1"/>
  <c r="K1607" i="15"/>
  <c r="K1608" i="15"/>
  <c r="L1608" i="15" s="1"/>
  <c r="K1609" i="15"/>
  <c r="L1609" i="15" s="1"/>
  <c r="K1610" i="15"/>
  <c r="L1610" i="15" s="1"/>
  <c r="K1611" i="15"/>
  <c r="K1612" i="15"/>
  <c r="L1612" i="15" s="1"/>
  <c r="K1613" i="15"/>
  <c r="L1613" i="15" s="1"/>
  <c r="K1614" i="15"/>
  <c r="L1614" i="15" s="1"/>
  <c r="K1615" i="15"/>
  <c r="K1616" i="15"/>
  <c r="L1616" i="15" s="1"/>
  <c r="K1617" i="15"/>
  <c r="L1617" i="15" s="1"/>
  <c r="K1618" i="15"/>
  <c r="L1618" i="15" s="1"/>
  <c r="K1619" i="15"/>
  <c r="K1620" i="15"/>
  <c r="L1620" i="15" s="1"/>
  <c r="K1621" i="15"/>
  <c r="L1621" i="15" s="1"/>
  <c r="K1622" i="15"/>
  <c r="L1622" i="15" s="1"/>
  <c r="K1623" i="15"/>
  <c r="K1624" i="15"/>
  <c r="L1624" i="15" s="1"/>
  <c r="K1625" i="15"/>
  <c r="L1625" i="15" s="1"/>
  <c r="K1626" i="15"/>
  <c r="L1626" i="15" s="1"/>
  <c r="K1627" i="15"/>
  <c r="L1627" i="15" s="1"/>
  <c r="K1628" i="15"/>
  <c r="L1628" i="15" s="1"/>
  <c r="K1629" i="15"/>
  <c r="L1629" i="15" s="1"/>
  <c r="K1630" i="15"/>
  <c r="K1631" i="15"/>
  <c r="K1632" i="15"/>
  <c r="L1632" i="15" s="1"/>
  <c r="K1633" i="15"/>
  <c r="L1633" i="15" s="1"/>
  <c r="K1634" i="15"/>
  <c r="L1634" i="15" s="1"/>
  <c r="K1635" i="15"/>
  <c r="L1635" i="15" s="1"/>
  <c r="K1636" i="15"/>
  <c r="L1636" i="15" s="1"/>
  <c r="K1637" i="15"/>
  <c r="K1638" i="15"/>
  <c r="L1638" i="15" s="1"/>
  <c r="K1639" i="15"/>
  <c r="K1640" i="15"/>
  <c r="L1640" i="15" s="1"/>
  <c r="K1641" i="15"/>
  <c r="K1642" i="15"/>
  <c r="L1642" i="15" s="1"/>
  <c r="K1643" i="15"/>
  <c r="L1643" i="15" s="1"/>
  <c r="K1644" i="15"/>
  <c r="L1644" i="15" s="1"/>
  <c r="K1645" i="15"/>
  <c r="K1646" i="15"/>
  <c r="L1646" i="15" s="1"/>
  <c r="K1647" i="15"/>
  <c r="K1648" i="15"/>
  <c r="L1648" i="15" s="1"/>
  <c r="K1649" i="15"/>
  <c r="K1650" i="15"/>
  <c r="L1650" i="15" s="1"/>
  <c r="K1651" i="15"/>
  <c r="L1651" i="15" s="1"/>
  <c r="K1652" i="15"/>
  <c r="L1652" i="15" s="1"/>
  <c r="K1653" i="15"/>
  <c r="K1654" i="15"/>
  <c r="L1654" i="15" s="1"/>
  <c r="K1655" i="15"/>
  <c r="K1656" i="15"/>
  <c r="L1656" i="15" s="1"/>
  <c r="K1657" i="15"/>
  <c r="K1658" i="15"/>
  <c r="L1658" i="15" s="1"/>
  <c r="K1659" i="15"/>
  <c r="L1659" i="15" s="1"/>
  <c r="K1660" i="15"/>
  <c r="K1661" i="15"/>
  <c r="L1661" i="15" s="1"/>
  <c r="K1662" i="15"/>
  <c r="L1662" i="15" s="1"/>
  <c r="K1663" i="15"/>
  <c r="K1664" i="15"/>
  <c r="K1665" i="15"/>
  <c r="L1665" i="15" s="1"/>
  <c r="K1666" i="15"/>
  <c r="L1666" i="15" s="1"/>
  <c r="K1667" i="15"/>
  <c r="L1667" i="15" s="1"/>
  <c r="K1668" i="15"/>
  <c r="K1669" i="15"/>
  <c r="L1669" i="15" s="1"/>
  <c r="K1670" i="15"/>
  <c r="L1670" i="15" s="1"/>
  <c r="K1671" i="15"/>
  <c r="K1672" i="15"/>
  <c r="K1673" i="15"/>
  <c r="L1673" i="15" s="1"/>
  <c r="K1674" i="15"/>
  <c r="L1674" i="15" s="1"/>
  <c r="K1675" i="15"/>
  <c r="L1675" i="15" s="1"/>
  <c r="K1676" i="15"/>
  <c r="K1677" i="15"/>
  <c r="L1677" i="15" s="1"/>
  <c r="K1678" i="15"/>
  <c r="L1678" i="15" s="1"/>
  <c r="K1679" i="15"/>
  <c r="K1680" i="15"/>
  <c r="K1681" i="15"/>
  <c r="L1681" i="15" s="1"/>
  <c r="K1682" i="15"/>
  <c r="L1682" i="15" s="1"/>
  <c r="K1683" i="15"/>
  <c r="L1683" i="15" s="1"/>
  <c r="K1684" i="15"/>
  <c r="K1685" i="15"/>
  <c r="L1685" i="15" s="1"/>
  <c r="K1686" i="15"/>
  <c r="L1686" i="15" s="1"/>
  <c r="K1687" i="15"/>
  <c r="K1688" i="15"/>
  <c r="K1689" i="15"/>
  <c r="L1689" i="15" s="1"/>
  <c r="K1690" i="15"/>
  <c r="L1690" i="15" s="1"/>
  <c r="K1691" i="15"/>
  <c r="K1692" i="15"/>
  <c r="L1692" i="15" s="1"/>
  <c r="K1693" i="15"/>
  <c r="L1693" i="15" s="1"/>
  <c r="K1694" i="15"/>
  <c r="L1694" i="15" s="1"/>
  <c r="K1695" i="15"/>
  <c r="K1696" i="15"/>
  <c r="L1696" i="15" s="1"/>
  <c r="K1697" i="15"/>
  <c r="L1697" i="15" s="1"/>
  <c r="K1698" i="15"/>
  <c r="L1698" i="15" s="1"/>
  <c r="K1699" i="15"/>
  <c r="L1699" i="15" s="1"/>
  <c r="K1700" i="15"/>
  <c r="L1700" i="15" s="1"/>
  <c r="K1701" i="15"/>
  <c r="L1701" i="15" s="1"/>
  <c r="K1702" i="15"/>
  <c r="K1703" i="15"/>
  <c r="K1704" i="15"/>
  <c r="L1704" i="15" s="1"/>
  <c r="K1705" i="15"/>
  <c r="L1705" i="15" s="1"/>
  <c r="K1706" i="15"/>
  <c r="K1707" i="15"/>
  <c r="L1707" i="15" s="1"/>
  <c r="K1708" i="15"/>
  <c r="L1708" i="15" s="1"/>
  <c r="K1709" i="15"/>
  <c r="L1709" i="15" s="1"/>
  <c r="K1710" i="15"/>
  <c r="K1711" i="15"/>
  <c r="K1712" i="15"/>
  <c r="L1712" i="15" s="1"/>
  <c r="K1713" i="15"/>
  <c r="L1713" i="15" s="1"/>
  <c r="K1714" i="15"/>
  <c r="K1715" i="15"/>
  <c r="L1715" i="15" s="1"/>
  <c r="K1716" i="15"/>
  <c r="L1716" i="15" s="1"/>
  <c r="K1717" i="15"/>
  <c r="L1717" i="15" s="1"/>
  <c r="K1718" i="15"/>
  <c r="K1719" i="15"/>
  <c r="K1720" i="15"/>
  <c r="L1720" i="15" s="1"/>
  <c r="K1721" i="15"/>
  <c r="L1721" i="15" s="1"/>
  <c r="K1722" i="15"/>
  <c r="L1722" i="15" s="1"/>
  <c r="K1723" i="15"/>
  <c r="L1723" i="15" s="1"/>
  <c r="K1724" i="15"/>
  <c r="L1724" i="15" s="1"/>
  <c r="K1725" i="15"/>
  <c r="K1726" i="15"/>
  <c r="L1726" i="15" s="1"/>
  <c r="K1727" i="15"/>
  <c r="K1728" i="15"/>
  <c r="L1728" i="15" s="1"/>
  <c r="K1729" i="15"/>
  <c r="K1730" i="15"/>
  <c r="L1730" i="15" s="1"/>
  <c r="K1731" i="15"/>
  <c r="L1731" i="15" s="1"/>
  <c r="K1732" i="15"/>
  <c r="L1732" i="15" s="1"/>
  <c r="K1733" i="15"/>
  <c r="K1734" i="15"/>
  <c r="L1734" i="15" s="1"/>
  <c r="K1735" i="15"/>
  <c r="K1736" i="15"/>
  <c r="L1736" i="15" s="1"/>
  <c r="K1737" i="15"/>
  <c r="K1738" i="15"/>
  <c r="L1738" i="15" s="1"/>
  <c r="K1739" i="15"/>
  <c r="L1739" i="15" s="1"/>
  <c r="K1740" i="15"/>
  <c r="L1740" i="15" s="1"/>
  <c r="K1741" i="15"/>
  <c r="L1741" i="15" s="1"/>
  <c r="K1742" i="15"/>
  <c r="L1742" i="15" s="1"/>
  <c r="K1743" i="15"/>
  <c r="K1744" i="15"/>
  <c r="L1744" i="15" s="1"/>
  <c r="K1745" i="15"/>
  <c r="L1745" i="15" s="1"/>
  <c r="K1746" i="15"/>
  <c r="L1746" i="15" s="1"/>
  <c r="K1747" i="15"/>
  <c r="L1747" i="15" s="1"/>
  <c r="K1748" i="15"/>
  <c r="L1748" i="15" s="1"/>
  <c r="K1749" i="15"/>
  <c r="L1749" i="15" s="1"/>
  <c r="K1750" i="15"/>
  <c r="L1750" i="15" s="1"/>
  <c r="K1751" i="15"/>
  <c r="K1752" i="15"/>
  <c r="L1752" i="15" s="1"/>
  <c r="K1753" i="15"/>
  <c r="L1753" i="15" s="1"/>
  <c r="K1754" i="15"/>
  <c r="L1754" i="15" s="1"/>
  <c r="K1755" i="15"/>
  <c r="L1755" i="15" s="1"/>
  <c r="K1756" i="15"/>
  <c r="L1756" i="15" s="1"/>
  <c r="K1757" i="15"/>
  <c r="L1757" i="15" s="1"/>
  <c r="K1758" i="15"/>
  <c r="L1758" i="15" s="1"/>
  <c r="K1759" i="15"/>
  <c r="K1760" i="15"/>
  <c r="L1760" i="15" s="1"/>
  <c r="K1761" i="15"/>
  <c r="L1761" i="15" s="1"/>
  <c r="K1762" i="15"/>
  <c r="L1762" i="15"/>
  <c r="K1763" i="15"/>
  <c r="L1763" i="15" s="1"/>
  <c r="K1764" i="15"/>
  <c r="L1764" i="15" s="1"/>
  <c r="K1765" i="15"/>
  <c r="L1765" i="15" s="1"/>
  <c r="K1766" i="15"/>
  <c r="L1766" i="15" s="1"/>
  <c r="K1767" i="15"/>
  <c r="K1768" i="15"/>
  <c r="L1768" i="15" s="1"/>
  <c r="K1769" i="15"/>
  <c r="L1769" i="15" s="1"/>
  <c r="K1770" i="15"/>
  <c r="L1770" i="15" s="1"/>
  <c r="K1771" i="15"/>
  <c r="L1771" i="15" s="1"/>
  <c r="K1772" i="15"/>
  <c r="L1772" i="15" s="1"/>
  <c r="K1773" i="15"/>
  <c r="L1773" i="15" s="1"/>
  <c r="K1774" i="15"/>
  <c r="L1774" i="15" s="1"/>
  <c r="K1775" i="15"/>
  <c r="K1776" i="15"/>
  <c r="L1776" i="15" s="1"/>
  <c r="K1777" i="15"/>
  <c r="L1777" i="15" s="1"/>
  <c r="K1778" i="15"/>
  <c r="L1778" i="15" s="1"/>
  <c r="K1779" i="15"/>
  <c r="L1779" i="15" s="1"/>
  <c r="K1780" i="15"/>
  <c r="L1780" i="15" s="1"/>
  <c r="K1781" i="15"/>
  <c r="L1781" i="15" s="1"/>
  <c r="K1782" i="15"/>
  <c r="L1782" i="15" s="1"/>
  <c r="K1783" i="15"/>
  <c r="K1784" i="15"/>
  <c r="L1784" i="15" s="1"/>
  <c r="K1785" i="15"/>
  <c r="L1785" i="15" s="1"/>
  <c r="K1786" i="15"/>
  <c r="L1786" i="15" s="1"/>
  <c r="K1787" i="15"/>
  <c r="L1787" i="15" s="1"/>
  <c r="K1788" i="15"/>
  <c r="L1788" i="15" s="1"/>
  <c r="K1789" i="15"/>
  <c r="L1789" i="15" s="1"/>
  <c r="K1790" i="15"/>
  <c r="L1790" i="15" s="1"/>
  <c r="K1791" i="15"/>
  <c r="K1792" i="15"/>
  <c r="L1792" i="15" s="1"/>
  <c r="K1793" i="15"/>
  <c r="L1793" i="15" s="1"/>
  <c r="K1794" i="15"/>
  <c r="L1794" i="15" s="1"/>
  <c r="K1795" i="15"/>
  <c r="L1795" i="15" s="1"/>
  <c r="K1796" i="15"/>
  <c r="L1796" i="15" s="1"/>
  <c r="K1797" i="15"/>
  <c r="L1797" i="15" s="1"/>
  <c r="K1798" i="15"/>
  <c r="L1798" i="15" s="1"/>
  <c r="K1799" i="15"/>
  <c r="K1800" i="15"/>
  <c r="L1800" i="15" s="1"/>
  <c r="K1801" i="15"/>
  <c r="L1801" i="15" s="1"/>
  <c r="K1802" i="15"/>
  <c r="L1802" i="15" s="1"/>
  <c r="K1803" i="15"/>
  <c r="L1803" i="15" s="1"/>
  <c r="K1804" i="15"/>
  <c r="L1804" i="15" s="1"/>
  <c r="K1805" i="15"/>
  <c r="L1805" i="15" s="1"/>
  <c r="K1806" i="15"/>
  <c r="L1806" i="15" s="1"/>
  <c r="K1807" i="15"/>
  <c r="K1808" i="15"/>
  <c r="L1808" i="15" s="1"/>
  <c r="K1809" i="15"/>
  <c r="L1809" i="15" s="1"/>
  <c r="K1810" i="15"/>
  <c r="L1810" i="15" s="1"/>
  <c r="K1811" i="15"/>
  <c r="L1811" i="15" s="1"/>
  <c r="K1812" i="15"/>
  <c r="L1812" i="15" s="1"/>
  <c r="K1813" i="15"/>
  <c r="L1813" i="15" s="1"/>
  <c r="K1814" i="15"/>
  <c r="L1814" i="15" s="1"/>
  <c r="K1815" i="15"/>
  <c r="K1816" i="15"/>
  <c r="L1816" i="15" s="1"/>
  <c r="K1817" i="15"/>
  <c r="L1817" i="15" s="1"/>
  <c r="K1818" i="15"/>
  <c r="L1818" i="15" s="1"/>
  <c r="K1819" i="15"/>
  <c r="L1819" i="15" s="1"/>
  <c r="K1820" i="15"/>
  <c r="L1820" i="15" s="1"/>
  <c r="K1821" i="15"/>
  <c r="L1821" i="15" s="1"/>
  <c r="K1822" i="15"/>
  <c r="L1822" i="15" s="1"/>
  <c r="K1823" i="15"/>
  <c r="K1824" i="15"/>
  <c r="L1824" i="15" s="1"/>
  <c r="K1825" i="15"/>
  <c r="L1825" i="15" s="1"/>
  <c r="K1826" i="15"/>
  <c r="L1826" i="15" s="1"/>
  <c r="K1827" i="15"/>
  <c r="L1827" i="15" s="1"/>
  <c r="K1828" i="15"/>
  <c r="L1828" i="15" s="1"/>
  <c r="K1829" i="15"/>
  <c r="L1829" i="15" s="1"/>
  <c r="K1830" i="15"/>
  <c r="L1830" i="15" s="1"/>
  <c r="K1831" i="15"/>
  <c r="K1832" i="15"/>
  <c r="L1832" i="15" s="1"/>
  <c r="K1833" i="15"/>
  <c r="L1833" i="15" s="1"/>
  <c r="K1834" i="15"/>
  <c r="L1834" i="15" s="1"/>
  <c r="K1835" i="15"/>
  <c r="L1835" i="15" s="1"/>
  <c r="K1836" i="15"/>
  <c r="L1836" i="15" s="1"/>
  <c r="K1837" i="15"/>
  <c r="L1837" i="15" s="1"/>
  <c r="K1838" i="15"/>
  <c r="L1838" i="15" s="1"/>
  <c r="K1839" i="15"/>
  <c r="K1840" i="15"/>
  <c r="L1840" i="15" s="1"/>
  <c r="K1841" i="15"/>
  <c r="L1841" i="15" s="1"/>
  <c r="K1842" i="15"/>
  <c r="L1842" i="15" s="1"/>
  <c r="K1843" i="15"/>
  <c r="L1843" i="15" s="1"/>
  <c r="K1844" i="15"/>
  <c r="L1844" i="15" s="1"/>
  <c r="K1845" i="15"/>
  <c r="L1845" i="15" s="1"/>
  <c r="K1846" i="15"/>
  <c r="L1846" i="15" s="1"/>
  <c r="K1847" i="15"/>
  <c r="K1848" i="15"/>
  <c r="L1848" i="15" s="1"/>
  <c r="K1849" i="15"/>
  <c r="L1849" i="15" s="1"/>
  <c r="K1850" i="15"/>
  <c r="L1850" i="15" s="1"/>
  <c r="K1851" i="15"/>
  <c r="L1851" i="15" s="1"/>
  <c r="K1852" i="15"/>
  <c r="L1852" i="15" s="1"/>
  <c r="K1853" i="15"/>
  <c r="L1853" i="15" s="1"/>
  <c r="K1854" i="15"/>
  <c r="L1854" i="15" s="1"/>
  <c r="K1855" i="15"/>
  <c r="K1856" i="15"/>
  <c r="L1856" i="15" s="1"/>
  <c r="K1857" i="15"/>
  <c r="L1857" i="15" s="1"/>
  <c r="K1858" i="15"/>
  <c r="L1858" i="15" s="1"/>
  <c r="K1859" i="15"/>
  <c r="L1859" i="15" s="1"/>
  <c r="K1860" i="15"/>
  <c r="L1860" i="15" s="1"/>
  <c r="K1861" i="15"/>
  <c r="L1861" i="15" s="1"/>
  <c r="K1862" i="15"/>
  <c r="L1862" i="15" s="1"/>
  <c r="K1863" i="15"/>
  <c r="K1864" i="15"/>
  <c r="L1864" i="15" s="1"/>
  <c r="K1865" i="15"/>
  <c r="L1865" i="15" s="1"/>
  <c r="K1866" i="15"/>
  <c r="L1866" i="15" s="1"/>
  <c r="K1867" i="15"/>
  <c r="L1867" i="15" s="1"/>
  <c r="K1868" i="15"/>
  <c r="L1868" i="15" s="1"/>
  <c r="K1869" i="15"/>
  <c r="L1869" i="15" s="1"/>
  <c r="K1870" i="15"/>
  <c r="L1870" i="15" s="1"/>
  <c r="K1871" i="15"/>
  <c r="K1872" i="15"/>
  <c r="L1872" i="15" s="1"/>
  <c r="K1873" i="15"/>
  <c r="L1873" i="15" s="1"/>
  <c r="K1874" i="15"/>
  <c r="L1874" i="15" s="1"/>
  <c r="K1875" i="15"/>
  <c r="L1875" i="15" s="1"/>
  <c r="K1876" i="15"/>
  <c r="L1876" i="15" s="1"/>
  <c r="K1877" i="15"/>
  <c r="L1877" i="15" s="1"/>
  <c r="K1878" i="15"/>
  <c r="L1878" i="15" s="1"/>
  <c r="K1879" i="15"/>
  <c r="K1880" i="15"/>
  <c r="L1880" i="15" s="1"/>
  <c r="K1881" i="15"/>
  <c r="L1881" i="15" s="1"/>
  <c r="K1882" i="15"/>
  <c r="L1882" i="15" s="1"/>
  <c r="K1883" i="15"/>
  <c r="L1883" i="15" s="1"/>
  <c r="K1884" i="15"/>
  <c r="L1884" i="15" s="1"/>
  <c r="K1885" i="15"/>
  <c r="L1885" i="15" s="1"/>
  <c r="K1886" i="15"/>
  <c r="L1886" i="15" s="1"/>
  <c r="K1887" i="15"/>
  <c r="K1888" i="15"/>
  <c r="L1888" i="15" s="1"/>
  <c r="K1889" i="15"/>
  <c r="L1889" i="15" s="1"/>
  <c r="K1890" i="15"/>
  <c r="L1890" i="15" s="1"/>
  <c r="K1891" i="15"/>
  <c r="L1891" i="15" s="1"/>
  <c r="K1892" i="15"/>
  <c r="L1892" i="15" s="1"/>
  <c r="K1893" i="15"/>
  <c r="L1893" i="15" s="1"/>
  <c r="K1894" i="15"/>
  <c r="L1894" i="15" s="1"/>
  <c r="K1895" i="15"/>
  <c r="K1896" i="15"/>
  <c r="L1896" i="15" s="1"/>
  <c r="K1897" i="15"/>
  <c r="L1897" i="15" s="1"/>
  <c r="K1898" i="15"/>
  <c r="L1898" i="15" s="1"/>
  <c r="K1899" i="15"/>
  <c r="L1899" i="15" s="1"/>
  <c r="K1900" i="15"/>
  <c r="L1900" i="15" s="1"/>
  <c r="K1901" i="15"/>
  <c r="L1901" i="15" s="1"/>
  <c r="K1902" i="15"/>
  <c r="L1902" i="15" s="1"/>
  <c r="K1903" i="15"/>
  <c r="K1904" i="15"/>
  <c r="L1904" i="15" s="1"/>
  <c r="K1905" i="15"/>
  <c r="L1905" i="15" s="1"/>
  <c r="K1906" i="15"/>
  <c r="L1906" i="15" s="1"/>
  <c r="K1907" i="15"/>
  <c r="L1907" i="15" s="1"/>
  <c r="K1908" i="15"/>
  <c r="L1908" i="15" s="1"/>
  <c r="K1909" i="15"/>
  <c r="L1909" i="15" s="1"/>
  <c r="K1910" i="15"/>
  <c r="L1910" i="15" s="1"/>
  <c r="K1911" i="15"/>
  <c r="K1912" i="15"/>
  <c r="L1912" i="15" s="1"/>
  <c r="K1913" i="15"/>
  <c r="L1913" i="15" s="1"/>
  <c r="K1914" i="15"/>
  <c r="L1914" i="15" s="1"/>
  <c r="K1915" i="15"/>
  <c r="L1915" i="15" s="1"/>
  <c r="K1916" i="15"/>
  <c r="L1916" i="15" s="1"/>
  <c r="K1917" i="15"/>
  <c r="L1917" i="15" s="1"/>
  <c r="K1918" i="15"/>
  <c r="L1918" i="15" s="1"/>
  <c r="K1919" i="15"/>
  <c r="K1920" i="15"/>
  <c r="L1920" i="15" s="1"/>
  <c r="K1921" i="15"/>
  <c r="L1921" i="15" s="1"/>
  <c r="K1922" i="15"/>
  <c r="L1922" i="15" s="1"/>
  <c r="K1923" i="15"/>
  <c r="L1923" i="15" s="1"/>
  <c r="K1924" i="15"/>
  <c r="L1924" i="15" s="1"/>
  <c r="K1925" i="15"/>
  <c r="L1925" i="15" s="1"/>
  <c r="K1926" i="15"/>
  <c r="L1926" i="15" s="1"/>
  <c r="K1927" i="15"/>
  <c r="K1928" i="15"/>
  <c r="L1928" i="15" s="1"/>
  <c r="K1929" i="15"/>
  <c r="L1929" i="15" s="1"/>
  <c r="K1930" i="15"/>
  <c r="L1930" i="15" s="1"/>
  <c r="K1931" i="15"/>
  <c r="L1931" i="15" s="1"/>
  <c r="K1932" i="15"/>
  <c r="L1932" i="15" s="1"/>
  <c r="K1933" i="15"/>
  <c r="L1933" i="15" s="1"/>
  <c r="K1934" i="15"/>
  <c r="L1934" i="15" s="1"/>
  <c r="K1935" i="15"/>
  <c r="K1936" i="15"/>
  <c r="L1936" i="15" s="1"/>
  <c r="K1937" i="15"/>
  <c r="L1937" i="15" s="1"/>
  <c r="K1938" i="15"/>
  <c r="L1938" i="15" s="1"/>
  <c r="K1939" i="15"/>
  <c r="L1939" i="15" s="1"/>
  <c r="K1940" i="15"/>
  <c r="L1940" i="15" s="1"/>
  <c r="K1941" i="15"/>
  <c r="L1941" i="15" s="1"/>
  <c r="K1942" i="15"/>
  <c r="L1942" i="15" s="1"/>
  <c r="K1943" i="15"/>
  <c r="K1944" i="15"/>
  <c r="L1944" i="15" s="1"/>
  <c r="K1945" i="15"/>
  <c r="L1945" i="15" s="1"/>
  <c r="K1946" i="15"/>
  <c r="L1946" i="15" s="1"/>
  <c r="K1947" i="15"/>
  <c r="L1947" i="15" s="1"/>
  <c r="K1948" i="15"/>
  <c r="L1948" i="15" s="1"/>
  <c r="K1949" i="15"/>
  <c r="L1949" i="15" s="1"/>
  <c r="K1950" i="15"/>
  <c r="L1950" i="15" s="1"/>
  <c r="K1951" i="15"/>
  <c r="K1952" i="15"/>
  <c r="L1952" i="15" s="1"/>
  <c r="K1953" i="15"/>
  <c r="L1953" i="15" s="1"/>
  <c r="K1954" i="15"/>
  <c r="L1954" i="15" s="1"/>
  <c r="K1955" i="15"/>
  <c r="L1955" i="15" s="1"/>
  <c r="K1956" i="15"/>
  <c r="L1956" i="15" s="1"/>
  <c r="K1957" i="15"/>
  <c r="L1957" i="15" s="1"/>
  <c r="K1958" i="15"/>
  <c r="L1958" i="15" s="1"/>
  <c r="K1959" i="15"/>
  <c r="K1960" i="15"/>
  <c r="L1960" i="15" s="1"/>
  <c r="K1961" i="15"/>
  <c r="L1961" i="15" s="1"/>
  <c r="K1962" i="15"/>
  <c r="L1962" i="15" s="1"/>
  <c r="K1963" i="15"/>
  <c r="L1963" i="15" s="1"/>
  <c r="K1964" i="15"/>
  <c r="L1964" i="15" s="1"/>
  <c r="K1965" i="15"/>
  <c r="L1965" i="15" s="1"/>
  <c r="K1966" i="15"/>
  <c r="L1966" i="15" s="1"/>
  <c r="K1967" i="15"/>
  <c r="K1968" i="15"/>
  <c r="L1968" i="15" s="1"/>
  <c r="K1969" i="15"/>
  <c r="L1969" i="15" s="1"/>
  <c r="K1970" i="15"/>
  <c r="L1970" i="15" s="1"/>
  <c r="K1971" i="15"/>
  <c r="L1971" i="15" s="1"/>
  <c r="K1972" i="15"/>
  <c r="L1972" i="15" s="1"/>
  <c r="K1973" i="15"/>
  <c r="L1973" i="15" s="1"/>
  <c r="K1974" i="15"/>
  <c r="L1974" i="15" s="1"/>
  <c r="K1975" i="15"/>
  <c r="K1976" i="15"/>
  <c r="L1976" i="15" s="1"/>
  <c r="K1977" i="15"/>
  <c r="L1977" i="15" s="1"/>
  <c r="K1978" i="15"/>
  <c r="L1978" i="15"/>
  <c r="K1979" i="15"/>
  <c r="L1979" i="15" s="1"/>
  <c r="K1980" i="15"/>
  <c r="L1980" i="15" s="1"/>
  <c r="K1981" i="15"/>
  <c r="L1981" i="15" s="1"/>
  <c r="K1982" i="15"/>
  <c r="L1982" i="15" s="1"/>
  <c r="K1983" i="15"/>
  <c r="K1984" i="15"/>
  <c r="L1984" i="15" s="1"/>
  <c r="K1985" i="15"/>
  <c r="L1985" i="15" s="1"/>
  <c r="K1986" i="15"/>
  <c r="L1986" i="15" s="1"/>
  <c r="K1987" i="15"/>
  <c r="L1987" i="15" s="1"/>
  <c r="K1988" i="15"/>
  <c r="L1988" i="15" s="1"/>
  <c r="K1989" i="15"/>
  <c r="L1989" i="15" s="1"/>
  <c r="K1990" i="15"/>
  <c r="L1990" i="15" s="1"/>
  <c r="K1991" i="15"/>
  <c r="K1992" i="15"/>
  <c r="L1992" i="15" s="1"/>
  <c r="K1993" i="15"/>
  <c r="L1993" i="15" s="1"/>
  <c r="K1994" i="15"/>
  <c r="L1994" i="15" s="1"/>
  <c r="K1995" i="15"/>
  <c r="L1995" i="15" s="1"/>
  <c r="K1996" i="15"/>
  <c r="L1996" i="15" s="1"/>
  <c r="K1997" i="15"/>
  <c r="L1997" i="15" s="1"/>
  <c r="K1998" i="15"/>
  <c r="L1998" i="15" s="1"/>
  <c r="K1999" i="15"/>
  <c r="K2000" i="15"/>
  <c r="L2000" i="15" s="1"/>
  <c r="K2001" i="15"/>
  <c r="L2001" i="15" s="1"/>
  <c r="K2002" i="15"/>
  <c r="L2002" i="15" s="1"/>
  <c r="K2003" i="15"/>
  <c r="L2003" i="15" s="1"/>
  <c r="K2004" i="15"/>
  <c r="L2004" i="15" s="1"/>
  <c r="K2005" i="15"/>
  <c r="L2005" i="15" s="1"/>
  <c r="K2006" i="15"/>
  <c r="L2006" i="15" s="1"/>
  <c r="K2007" i="15"/>
  <c r="K2008" i="15"/>
  <c r="L2008" i="15" s="1"/>
  <c r="K2009" i="15"/>
  <c r="L2009" i="15" s="1"/>
  <c r="K2010" i="15"/>
  <c r="L2010" i="15" s="1"/>
  <c r="K2011" i="15"/>
  <c r="L2011" i="15" s="1"/>
  <c r="K2012" i="15"/>
  <c r="L2012" i="15" s="1"/>
  <c r="K2013" i="15"/>
  <c r="L2013" i="15" s="1"/>
  <c r="K2014" i="15"/>
  <c r="L2014" i="15" s="1"/>
  <c r="K2015" i="15"/>
  <c r="K2016" i="15"/>
  <c r="L2016" i="15" s="1"/>
  <c r="K2017" i="15"/>
  <c r="L2017" i="15" s="1"/>
  <c r="K2018" i="15"/>
  <c r="L2018" i="15" s="1"/>
  <c r="K2019" i="15"/>
  <c r="L2019" i="15" s="1"/>
  <c r="K2020" i="15"/>
  <c r="L2020" i="15" s="1"/>
  <c r="K2021" i="15"/>
  <c r="L2021" i="15" s="1"/>
  <c r="K2022" i="15"/>
  <c r="L2022" i="15" s="1"/>
  <c r="K2023" i="15"/>
  <c r="K2024" i="15"/>
  <c r="L2024" i="15" s="1"/>
  <c r="K2025" i="15"/>
  <c r="L2025" i="15" s="1"/>
  <c r="K2026" i="15"/>
  <c r="L2026" i="15" s="1"/>
  <c r="K2027" i="15"/>
  <c r="L2027" i="15" s="1"/>
  <c r="K2028" i="15"/>
  <c r="L2028" i="15" s="1"/>
  <c r="K2029" i="15"/>
  <c r="L2029" i="15" s="1"/>
  <c r="K2030" i="15"/>
  <c r="L2030" i="15" s="1"/>
  <c r="K2031" i="15"/>
  <c r="K2032" i="15"/>
  <c r="L2032" i="15" s="1"/>
  <c r="K2033" i="15"/>
  <c r="L2033" i="15" s="1"/>
  <c r="K2034" i="15"/>
  <c r="L2034" i="15" s="1"/>
  <c r="K2035" i="15"/>
  <c r="L2035" i="15" s="1"/>
  <c r="K2036" i="15"/>
  <c r="L2036" i="15" s="1"/>
  <c r="K2037" i="15"/>
  <c r="L2037" i="15" s="1"/>
  <c r="K2038" i="15"/>
  <c r="L2038" i="15" s="1"/>
  <c r="K2039" i="15"/>
  <c r="K2040" i="15"/>
  <c r="L2040" i="15" s="1"/>
  <c r="K2041" i="15"/>
  <c r="L2041" i="15" s="1"/>
  <c r="K2042" i="15"/>
  <c r="L2042" i="15" s="1"/>
  <c r="K2043" i="15"/>
  <c r="L2043" i="15" s="1"/>
  <c r="K2044" i="15"/>
  <c r="L2044" i="15" s="1"/>
  <c r="K2045" i="15"/>
  <c r="L2045" i="15" s="1"/>
  <c r="K2046" i="15"/>
  <c r="L2046" i="15" s="1"/>
  <c r="K2047" i="15"/>
  <c r="K2048" i="15"/>
  <c r="L2048" i="15" s="1"/>
  <c r="K2049" i="15"/>
  <c r="L2049" i="15" s="1"/>
  <c r="K2050" i="15"/>
  <c r="L2050" i="15" s="1"/>
  <c r="K2051" i="15"/>
  <c r="L2051" i="15" s="1"/>
  <c r="K2052" i="15"/>
  <c r="L2052" i="15" s="1"/>
  <c r="K2053" i="15"/>
  <c r="L2053" i="15" s="1"/>
  <c r="K2054" i="15"/>
  <c r="L2054" i="15" s="1"/>
  <c r="K2055" i="15"/>
  <c r="C15" i="14"/>
  <c r="D15" i="14" s="1"/>
  <c r="C16" i="14"/>
  <c r="D16" i="14" s="1"/>
  <c r="C17" i="14"/>
  <c r="D17" i="14" s="1"/>
  <c r="C18" i="14"/>
  <c r="D18" i="14" s="1"/>
  <c r="C19" i="14"/>
  <c r="D19" i="14" s="1"/>
  <c r="C20" i="14"/>
  <c r="D20" i="14" s="1"/>
  <c r="C21" i="14"/>
  <c r="D21" i="14" s="1"/>
  <c r="C22" i="14"/>
  <c r="D22" i="14" s="1"/>
  <c r="C23" i="14"/>
  <c r="D23" i="14" s="1"/>
  <c r="C24" i="14"/>
  <c r="D24" i="14" s="1"/>
  <c r="C25" i="14"/>
  <c r="D25" i="14" s="1"/>
  <c r="C26" i="14"/>
  <c r="D26" i="14" s="1"/>
  <c r="C27" i="14"/>
  <c r="D27" i="14" s="1"/>
  <c r="C28" i="14"/>
  <c r="D28" i="14" s="1"/>
  <c r="C29" i="14"/>
  <c r="D29" i="14" s="1"/>
  <c r="C30" i="14"/>
  <c r="D30" i="14" s="1"/>
  <c r="C31" i="14"/>
  <c r="D31" i="14" s="1"/>
  <c r="C32" i="14"/>
  <c r="D32" i="14" s="1"/>
  <c r="C33" i="14"/>
  <c r="D33" i="14" s="1"/>
  <c r="C34" i="14"/>
  <c r="D34" i="14"/>
  <c r="C35" i="14"/>
  <c r="D35" i="14" s="1"/>
  <c r="C36" i="14"/>
  <c r="D36" i="14" s="1"/>
  <c r="C37" i="14"/>
  <c r="D37" i="14" s="1"/>
  <c r="C38" i="14"/>
  <c r="D38" i="14" s="1"/>
  <c r="C39" i="14"/>
  <c r="D39" i="14" s="1"/>
  <c r="C40" i="14"/>
  <c r="D40" i="14" s="1"/>
  <c r="C41" i="14"/>
  <c r="D41" i="14" s="1"/>
  <c r="C42" i="14"/>
  <c r="D42" i="14" s="1"/>
  <c r="C43" i="14"/>
  <c r="D43" i="14" s="1"/>
  <c r="C44" i="14"/>
  <c r="D44" i="14" s="1"/>
  <c r="C45" i="14"/>
  <c r="D45" i="14" s="1"/>
  <c r="C46" i="14"/>
  <c r="D46" i="14" s="1"/>
  <c r="C47" i="14"/>
  <c r="D47" i="14" s="1"/>
  <c r="C48" i="14"/>
  <c r="D48" i="14" s="1"/>
  <c r="C49" i="14"/>
  <c r="D49" i="14" s="1"/>
  <c r="C50" i="14"/>
  <c r="D50" i="14" s="1"/>
  <c r="C51" i="14"/>
  <c r="D51" i="14" s="1"/>
  <c r="C52" i="14"/>
  <c r="D52" i="14" s="1"/>
  <c r="C53" i="14"/>
  <c r="D53" i="14" s="1"/>
  <c r="C54" i="14"/>
  <c r="D54" i="14" s="1"/>
  <c r="C55" i="14"/>
  <c r="D55" i="14" s="1"/>
  <c r="C56" i="14"/>
  <c r="D56" i="14" s="1"/>
  <c r="C57" i="14"/>
  <c r="D57" i="14" s="1"/>
  <c r="C58" i="14"/>
  <c r="D58" i="14" s="1"/>
  <c r="C59" i="14"/>
  <c r="D59" i="14" s="1"/>
  <c r="C60" i="14"/>
  <c r="D60" i="14" s="1"/>
  <c r="C61" i="14"/>
  <c r="D61" i="14" s="1"/>
  <c r="C62" i="14"/>
  <c r="D62" i="14" s="1"/>
  <c r="C63" i="14"/>
  <c r="D63" i="14" s="1"/>
  <c r="C64" i="14"/>
  <c r="D64" i="14" s="1"/>
  <c r="C65" i="14"/>
  <c r="D65" i="14" s="1"/>
  <c r="C66" i="14"/>
  <c r="D66" i="14" s="1"/>
  <c r="C67" i="14"/>
  <c r="D67" i="14" s="1"/>
  <c r="C68" i="14"/>
  <c r="D68" i="14" s="1"/>
  <c r="C69" i="14"/>
  <c r="D69" i="14" s="1"/>
  <c r="C70" i="14"/>
  <c r="D70" i="14" s="1"/>
  <c r="C71" i="14"/>
  <c r="D71" i="14" s="1"/>
  <c r="C72" i="14"/>
  <c r="D72" i="14" s="1"/>
  <c r="C73" i="14"/>
  <c r="D73" i="14" s="1"/>
  <c r="C74" i="14"/>
  <c r="D74" i="14" s="1"/>
  <c r="C75" i="14"/>
  <c r="D75" i="14" s="1"/>
  <c r="C76" i="14"/>
  <c r="D76" i="14" s="1"/>
  <c r="C77" i="14"/>
  <c r="D77" i="14" s="1"/>
  <c r="C78" i="14"/>
  <c r="D78" i="14" s="1"/>
  <c r="C79" i="14"/>
  <c r="D79" i="14" s="1"/>
  <c r="C80" i="14"/>
  <c r="D80" i="14" s="1"/>
  <c r="C81" i="14"/>
  <c r="D81" i="14" s="1"/>
  <c r="C82" i="14"/>
  <c r="D82" i="14" s="1"/>
  <c r="C83" i="14"/>
  <c r="D83" i="14" s="1"/>
  <c r="C84" i="14"/>
  <c r="D84" i="14" s="1"/>
  <c r="C85" i="14"/>
  <c r="D85" i="14" s="1"/>
  <c r="C86" i="14"/>
  <c r="D86" i="14" s="1"/>
  <c r="C87" i="14"/>
  <c r="D87" i="14" s="1"/>
  <c r="C88" i="14"/>
  <c r="D88" i="14" s="1"/>
  <c r="C89" i="14"/>
  <c r="D89" i="14" s="1"/>
  <c r="C90" i="14"/>
  <c r="D90" i="14" s="1"/>
  <c r="C91" i="14"/>
  <c r="D91" i="14" s="1"/>
  <c r="C92" i="14"/>
  <c r="D92" i="14" s="1"/>
  <c r="C93" i="14"/>
  <c r="D93" i="14" s="1"/>
  <c r="C94" i="14"/>
  <c r="D94" i="14" s="1"/>
  <c r="C95" i="14"/>
  <c r="D95" i="14" s="1"/>
  <c r="C96" i="14"/>
  <c r="D96" i="14" s="1"/>
  <c r="C97" i="14"/>
  <c r="D97" i="14" s="1"/>
  <c r="C98" i="14"/>
  <c r="D98" i="14" s="1"/>
  <c r="C99" i="14"/>
  <c r="D99" i="14" s="1"/>
  <c r="C100" i="14"/>
  <c r="D100" i="14" s="1"/>
  <c r="C101" i="14"/>
  <c r="D101" i="14" s="1"/>
  <c r="C102" i="14"/>
  <c r="D102" i="14" s="1"/>
  <c r="C103" i="14"/>
  <c r="D103" i="14" s="1"/>
  <c r="C104" i="14"/>
  <c r="D104" i="14" s="1"/>
  <c r="C105" i="14"/>
  <c r="D105" i="14" s="1"/>
  <c r="C106" i="14"/>
  <c r="D106" i="14" s="1"/>
  <c r="C107" i="14"/>
  <c r="D107" i="14" s="1"/>
  <c r="C108" i="14"/>
  <c r="D108" i="14" s="1"/>
  <c r="C109" i="14"/>
  <c r="D109" i="14" s="1"/>
  <c r="C110" i="14"/>
  <c r="D110" i="14"/>
  <c r="C111" i="14"/>
  <c r="D111" i="14" s="1"/>
  <c r="C112" i="14"/>
  <c r="D112" i="14" s="1"/>
  <c r="C113" i="14"/>
  <c r="D113" i="14" s="1"/>
  <c r="C114" i="14"/>
  <c r="D114" i="14" s="1"/>
  <c r="C115" i="14"/>
  <c r="D115" i="14" s="1"/>
  <c r="C116" i="14"/>
  <c r="D116" i="14" s="1"/>
  <c r="C117" i="14"/>
  <c r="D117" i="14" s="1"/>
  <c r="C118" i="14"/>
  <c r="D118" i="14" s="1"/>
  <c r="C119" i="14"/>
  <c r="D119" i="14" s="1"/>
  <c r="C120" i="14"/>
  <c r="D120" i="14" s="1"/>
  <c r="C121" i="14"/>
  <c r="D121" i="14" s="1"/>
  <c r="C122" i="14"/>
  <c r="D122" i="14" s="1"/>
  <c r="C123" i="14"/>
  <c r="D123" i="14" s="1"/>
  <c r="C124" i="14"/>
  <c r="D124" i="14" s="1"/>
  <c r="C125" i="14"/>
  <c r="D125" i="14" s="1"/>
  <c r="C126" i="14"/>
  <c r="D126" i="14" s="1"/>
  <c r="C127" i="14"/>
  <c r="D127" i="14" s="1"/>
  <c r="C128" i="14"/>
  <c r="D128" i="14" s="1"/>
  <c r="C129" i="14"/>
  <c r="D129" i="14" s="1"/>
  <c r="C130" i="14"/>
  <c r="D130" i="14" s="1"/>
  <c r="C131" i="14"/>
  <c r="D131" i="14" s="1"/>
  <c r="C132" i="14"/>
  <c r="D132" i="14" s="1"/>
  <c r="C133" i="14"/>
  <c r="D133" i="14" s="1"/>
  <c r="C134" i="14"/>
  <c r="D134" i="14" s="1"/>
  <c r="C135" i="14"/>
  <c r="D135" i="14" s="1"/>
  <c r="C136" i="14"/>
  <c r="D136" i="14"/>
  <c r="C137" i="14"/>
  <c r="D137" i="14" s="1"/>
  <c r="C138" i="14"/>
  <c r="D138" i="14" s="1"/>
  <c r="C139" i="14"/>
  <c r="D139" i="14" s="1"/>
  <c r="C140" i="14"/>
  <c r="D140" i="14" s="1"/>
  <c r="C141" i="14"/>
  <c r="D141" i="14" s="1"/>
  <c r="C142" i="14"/>
  <c r="D142" i="14"/>
  <c r="C143" i="14"/>
  <c r="D143" i="14" s="1"/>
  <c r="C144" i="14"/>
  <c r="D144" i="14" s="1"/>
  <c r="C145" i="14"/>
  <c r="D145" i="14" s="1"/>
  <c r="C146" i="14"/>
  <c r="D146" i="14" s="1"/>
  <c r="C147" i="14"/>
  <c r="D147" i="14" s="1"/>
  <c r="C148" i="14"/>
  <c r="D148" i="14" s="1"/>
  <c r="C149" i="14"/>
  <c r="D149" i="14" s="1"/>
  <c r="C150" i="14"/>
  <c r="D150" i="14" s="1"/>
  <c r="C151" i="14"/>
  <c r="D151" i="14" s="1"/>
  <c r="C152" i="14"/>
  <c r="D152" i="14" s="1"/>
  <c r="C153" i="14"/>
  <c r="D153" i="14" s="1"/>
  <c r="C154" i="14"/>
  <c r="D154" i="14" s="1"/>
  <c r="C155" i="14"/>
  <c r="D155" i="14" s="1"/>
  <c r="C156" i="14"/>
  <c r="D156" i="14" s="1"/>
  <c r="C157" i="14"/>
  <c r="D157" i="14" s="1"/>
  <c r="C158" i="14"/>
  <c r="D158" i="14" s="1"/>
  <c r="C159" i="14"/>
  <c r="D159" i="14" s="1"/>
  <c r="C160" i="14"/>
  <c r="D160" i="14" s="1"/>
  <c r="C161" i="14"/>
  <c r="D161" i="14" s="1"/>
  <c r="C162" i="14"/>
  <c r="D162" i="14"/>
  <c r="C163" i="14"/>
  <c r="D163" i="14" s="1"/>
  <c r="C164" i="14"/>
  <c r="D164" i="14" s="1"/>
  <c r="C165" i="14"/>
  <c r="D165" i="14" s="1"/>
  <c r="C166" i="14"/>
  <c r="D166" i="14" s="1"/>
  <c r="C167" i="14"/>
  <c r="D167" i="14" s="1"/>
  <c r="C168" i="14"/>
  <c r="D168" i="14" s="1"/>
  <c r="C169" i="14"/>
  <c r="D169" i="14" s="1"/>
  <c r="C170" i="14"/>
  <c r="D170" i="14" s="1"/>
  <c r="C171" i="14"/>
  <c r="D171" i="14" s="1"/>
  <c r="C172" i="14"/>
  <c r="D172" i="14" s="1"/>
  <c r="C173" i="14"/>
  <c r="D173" i="14" s="1"/>
  <c r="C174" i="14"/>
  <c r="D174" i="14" s="1"/>
  <c r="C175" i="14"/>
  <c r="D175" i="14" s="1"/>
  <c r="C176" i="14"/>
  <c r="D176" i="14" s="1"/>
  <c r="C177" i="14"/>
  <c r="D177" i="14" s="1"/>
  <c r="C178" i="14"/>
  <c r="D178" i="14" s="1"/>
  <c r="C179" i="14"/>
  <c r="D179" i="14" s="1"/>
  <c r="C180" i="14"/>
  <c r="D180" i="14" s="1"/>
  <c r="C181" i="14"/>
  <c r="D181" i="14" s="1"/>
  <c r="C182" i="14"/>
  <c r="D182" i="14" s="1"/>
  <c r="C183" i="14"/>
  <c r="D183" i="14" s="1"/>
  <c r="C184" i="14"/>
  <c r="D184" i="14" s="1"/>
  <c r="C185" i="14"/>
  <c r="D185" i="14" s="1"/>
  <c r="C186" i="14"/>
  <c r="D186" i="14" s="1"/>
  <c r="C187" i="14"/>
  <c r="D187" i="14" s="1"/>
  <c r="C188" i="14"/>
  <c r="D188" i="14" s="1"/>
  <c r="C189" i="14"/>
  <c r="D189" i="14" s="1"/>
  <c r="C190" i="14"/>
  <c r="D190" i="14" s="1"/>
  <c r="C191" i="14"/>
  <c r="D191" i="14" s="1"/>
  <c r="C192" i="14"/>
  <c r="D192" i="14" s="1"/>
  <c r="C193" i="14"/>
  <c r="D193" i="14" s="1"/>
  <c r="C194" i="14"/>
  <c r="D194" i="14" s="1"/>
  <c r="C195" i="14"/>
  <c r="D195" i="14" s="1"/>
  <c r="C196" i="14"/>
  <c r="D196" i="14" s="1"/>
  <c r="C197" i="14"/>
  <c r="D197" i="14" s="1"/>
  <c r="C198" i="14"/>
  <c r="D198" i="14" s="1"/>
  <c r="C199" i="14"/>
  <c r="D199" i="14" s="1"/>
  <c r="C200" i="14"/>
  <c r="D200" i="14" s="1"/>
  <c r="C201" i="14"/>
  <c r="D201" i="14" s="1"/>
  <c r="C202" i="14"/>
  <c r="D202" i="14" s="1"/>
  <c r="C203" i="14"/>
  <c r="D203" i="14" s="1"/>
  <c r="C204" i="14"/>
  <c r="D204" i="14" s="1"/>
  <c r="C205" i="14"/>
  <c r="D205" i="14" s="1"/>
  <c r="C206" i="14"/>
  <c r="D206" i="14" s="1"/>
  <c r="C207" i="14"/>
  <c r="D207" i="14" s="1"/>
  <c r="C208" i="14"/>
  <c r="D208" i="14" s="1"/>
  <c r="C209" i="14"/>
  <c r="D209" i="14" s="1"/>
  <c r="C210" i="14"/>
  <c r="D210" i="14" s="1"/>
  <c r="C211" i="14"/>
  <c r="D211" i="14" s="1"/>
  <c r="C212" i="14"/>
  <c r="D212" i="14" s="1"/>
  <c r="C213" i="14"/>
  <c r="D213" i="14" s="1"/>
  <c r="C214" i="14"/>
  <c r="D214" i="14" s="1"/>
  <c r="C215" i="14"/>
  <c r="D215" i="14" s="1"/>
  <c r="C216" i="14"/>
  <c r="D216" i="14" s="1"/>
  <c r="C217" i="14"/>
  <c r="D217" i="14" s="1"/>
  <c r="C218" i="14"/>
  <c r="D218" i="14" s="1"/>
  <c r="C219" i="14"/>
  <c r="D219" i="14" s="1"/>
  <c r="C220" i="14"/>
  <c r="D220" i="14" s="1"/>
  <c r="C221" i="14"/>
  <c r="D221" i="14" s="1"/>
  <c r="C222" i="14"/>
  <c r="D222" i="14" s="1"/>
  <c r="C223" i="14"/>
  <c r="D223" i="14" s="1"/>
  <c r="C224" i="14"/>
  <c r="D224" i="14" s="1"/>
  <c r="C225" i="14"/>
  <c r="D225" i="14" s="1"/>
  <c r="C226" i="14"/>
  <c r="D226" i="14" s="1"/>
  <c r="C227" i="14"/>
  <c r="D227" i="14" s="1"/>
  <c r="C228" i="14"/>
  <c r="D228" i="14" s="1"/>
  <c r="C229" i="14"/>
  <c r="D229" i="14" s="1"/>
  <c r="C230" i="14"/>
  <c r="D230" i="14" s="1"/>
  <c r="C231" i="14"/>
  <c r="D231" i="14" s="1"/>
  <c r="C232" i="14"/>
  <c r="D232" i="14" s="1"/>
  <c r="C233" i="14"/>
  <c r="D233" i="14" s="1"/>
  <c r="C234" i="14"/>
  <c r="D234" i="14" s="1"/>
  <c r="C235" i="14"/>
  <c r="D235" i="14" s="1"/>
  <c r="C236" i="14"/>
  <c r="D236" i="14" s="1"/>
  <c r="C237" i="14"/>
  <c r="D237" i="14" s="1"/>
  <c r="C238" i="14"/>
  <c r="D238" i="14"/>
  <c r="C239" i="14"/>
  <c r="D239" i="14" s="1"/>
  <c r="C240" i="14"/>
  <c r="D240" i="14" s="1"/>
  <c r="C241" i="14"/>
  <c r="D241" i="14" s="1"/>
  <c r="C242" i="14"/>
  <c r="D242" i="14" s="1"/>
  <c r="C243" i="14"/>
  <c r="D243" i="14" s="1"/>
  <c r="C244" i="14"/>
  <c r="D244" i="14" s="1"/>
  <c r="C245" i="14"/>
  <c r="D245" i="14" s="1"/>
  <c r="C246" i="14"/>
  <c r="D246" i="14" s="1"/>
  <c r="C247" i="14"/>
  <c r="D247" i="14" s="1"/>
  <c r="C248" i="14"/>
  <c r="D248" i="14" s="1"/>
  <c r="C249" i="14"/>
  <c r="D249" i="14" s="1"/>
  <c r="C250" i="14"/>
  <c r="D250" i="14" s="1"/>
  <c r="C251" i="14"/>
  <c r="D251" i="14" s="1"/>
  <c r="C252" i="14"/>
  <c r="D252" i="14" s="1"/>
  <c r="C253" i="14"/>
  <c r="D253" i="14" s="1"/>
  <c r="C254" i="14"/>
  <c r="D254" i="14" s="1"/>
  <c r="C255" i="14"/>
  <c r="D255" i="14" s="1"/>
  <c r="C256" i="14"/>
  <c r="D256" i="14" s="1"/>
  <c r="C257" i="14"/>
  <c r="D257" i="14" s="1"/>
  <c r="C258" i="14"/>
  <c r="D258" i="14" s="1"/>
  <c r="C259" i="14"/>
  <c r="D259" i="14" s="1"/>
  <c r="C260" i="14"/>
  <c r="D260" i="14" s="1"/>
  <c r="C261" i="14"/>
  <c r="D261" i="14" s="1"/>
  <c r="C262" i="14"/>
  <c r="D262" i="14" s="1"/>
  <c r="C263" i="14"/>
  <c r="D263" i="14" s="1"/>
  <c r="C264" i="14"/>
  <c r="D264" i="14"/>
  <c r="C265" i="14"/>
  <c r="D265" i="14" s="1"/>
  <c r="C266" i="14"/>
  <c r="D266" i="14" s="1"/>
  <c r="C267" i="14"/>
  <c r="D267" i="14" s="1"/>
  <c r="C268" i="14"/>
  <c r="D268" i="14" s="1"/>
  <c r="C269" i="14"/>
  <c r="D269" i="14" s="1"/>
  <c r="C270" i="14"/>
  <c r="D270" i="14" s="1"/>
  <c r="C271" i="14"/>
  <c r="D271" i="14" s="1"/>
  <c r="C272" i="14"/>
  <c r="D272" i="14" s="1"/>
  <c r="C273" i="14"/>
  <c r="D273" i="14" s="1"/>
  <c r="C274" i="14"/>
  <c r="D274" i="14" s="1"/>
  <c r="C275" i="14"/>
  <c r="D275" i="14" s="1"/>
  <c r="C276" i="14"/>
  <c r="D276" i="14" s="1"/>
  <c r="C277" i="14"/>
  <c r="D277" i="14" s="1"/>
  <c r="C278" i="14"/>
  <c r="D278" i="14" s="1"/>
  <c r="C279" i="14"/>
  <c r="D279" i="14" s="1"/>
  <c r="C280" i="14"/>
  <c r="D280" i="14" s="1"/>
  <c r="C281" i="14"/>
  <c r="D281" i="14" s="1"/>
  <c r="C282" i="14"/>
  <c r="D282" i="14" s="1"/>
  <c r="C283" i="14"/>
  <c r="D283" i="14" s="1"/>
  <c r="C284" i="14"/>
  <c r="D284" i="14" s="1"/>
  <c r="C285" i="14"/>
  <c r="D285" i="14" s="1"/>
  <c r="C286" i="14"/>
  <c r="D286" i="14" s="1"/>
  <c r="C287" i="14"/>
  <c r="D287" i="14" s="1"/>
  <c r="C288" i="14"/>
  <c r="D288" i="14" s="1"/>
  <c r="C289" i="14"/>
  <c r="D289" i="14" s="1"/>
  <c r="C290" i="14"/>
  <c r="D290" i="14" s="1"/>
  <c r="C291" i="14"/>
  <c r="D291" i="14" s="1"/>
  <c r="C292" i="14"/>
  <c r="D292" i="14" s="1"/>
  <c r="C293" i="14"/>
  <c r="D293" i="14" s="1"/>
  <c r="C294" i="14"/>
  <c r="D294" i="14" s="1"/>
  <c r="C295" i="14"/>
  <c r="D295" i="14" s="1"/>
  <c r="C296" i="14"/>
  <c r="D296" i="14" s="1"/>
  <c r="C297" i="14"/>
  <c r="D297" i="14" s="1"/>
  <c r="C298" i="14"/>
  <c r="D298" i="14" s="1"/>
  <c r="C299" i="14"/>
  <c r="D299" i="14" s="1"/>
  <c r="C300" i="14"/>
  <c r="D300" i="14" s="1"/>
  <c r="C301" i="14"/>
  <c r="D301" i="14" s="1"/>
  <c r="C302" i="14"/>
  <c r="D302" i="14" s="1"/>
  <c r="C303" i="14"/>
  <c r="D303" i="14" s="1"/>
  <c r="C304" i="14"/>
  <c r="D304" i="14" s="1"/>
  <c r="C305" i="14"/>
  <c r="D305" i="14" s="1"/>
  <c r="C306" i="14"/>
  <c r="D306" i="14" s="1"/>
  <c r="C307" i="14"/>
  <c r="D307" i="14" s="1"/>
  <c r="C308" i="14"/>
  <c r="D308" i="14" s="1"/>
  <c r="C309" i="14"/>
  <c r="D309" i="14" s="1"/>
  <c r="C310" i="14"/>
  <c r="D310" i="14" s="1"/>
  <c r="C311" i="14"/>
  <c r="D311" i="14" s="1"/>
  <c r="C312" i="14"/>
  <c r="D312" i="14"/>
  <c r="C313" i="14"/>
  <c r="D313" i="14" s="1"/>
  <c r="C314" i="14"/>
  <c r="D314" i="14" s="1"/>
  <c r="C315" i="14"/>
  <c r="D315" i="14" s="1"/>
  <c r="C316" i="14"/>
  <c r="D316" i="14" s="1"/>
  <c r="C317" i="14"/>
  <c r="D317" i="14" s="1"/>
  <c r="C318" i="14"/>
  <c r="D318" i="14" s="1"/>
  <c r="C319" i="14"/>
  <c r="D319" i="14" s="1"/>
  <c r="C320" i="14"/>
  <c r="D320" i="14" s="1"/>
  <c r="C321" i="14"/>
  <c r="D321" i="14" s="1"/>
  <c r="C322" i="14"/>
  <c r="D322" i="14" s="1"/>
  <c r="C323" i="14"/>
  <c r="D323" i="14" s="1"/>
  <c r="C324" i="14"/>
  <c r="D324" i="14" s="1"/>
  <c r="C325" i="14"/>
  <c r="D325" i="14" s="1"/>
  <c r="C326" i="14"/>
  <c r="D326" i="14" s="1"/>
  <c r="C327" i="14"/>
  <c r="D327" i="14" s="1"/>
  <c r="C328" i="14"/>
  <c r="D328" i="14" s="1"/>
  <c r="C329" i="14"/>
  <c r="D329" i="14" s="1"/>
  <c r="C330" i="14"/>
  <c r="D330" i="14" s="1"/>
  <c r="C331" i="14"/>
  <c r="D331" i="14" s="1"/>
  <c r="C332" i="14"/>
  <c r="D332" i="14" s="1"/>
  <c r="C333" i="14"/>
  <c r="D333" i="14" s="1"/>
  <c r="C334" i="14"/>
  <c r="D334" i="14" s="1"/>
  <c r="C335" i="14"/>
  <c r="D335" i="14" s="1"/>
  <c r="C336" i="14"/>
  <c r="D336" i="14" s="1"/>
  <c r="C337" i="14"/>
  <c r="D337" i="14" s="1"/>
  <c r="C338" i="14"/>
  <c r="D338" i="14" s="1"/>
  <c r="C339" i="14"/>
  <c r="D339" i="14" s="1"/>
  <c r="C340" i="14"/>
  <c r="D340" i="14" s="1"/>
  <c r="C341" i="14"/>
  <c r="D341" i="14" s="1"/>
  <c r="C342" i="14"/>
  <c r="D342" i="14" s="1"/>
  <c r="C343" i="14"/>
  <c r="D343" i="14" s="1"/>
  <c r="C344" i="14"/>
  <c r="D344" i="14"/>
  <c r="C345" i="14"/>
  <c r="D345" i="14" s="1"/>
  <c r="C346" i="14"/>
  <c r="D346" i="14" s="1"/>
  <c r="C347" i="14"/>
  <c r="D347" i="14" s="1"/>
  <c r="C348" i="14"/>
  <c r="D348" i="14" s="1"/>
  <c r="C349" i="14"/>
  <c r="D349" i="14" s="1"/>
  <c r="C350" i="14"/>
  <c r="D350" i="14" s="1"/>
  <c r="C351" i="14"/>
  <c r="D351" i="14" s="1"/>
  <c r="C352" i="14"/>
  <c r="D352" i="14" s="1"/>
  <c r="C353" i="14"/>
  <c r="D353" i="14" s="1"/>
  <c r="C354" i="14"/>
  <c r="D354" i="14" s="1"/>
  <c r="C355" i="14"/>
  <c r="D355" i="14" s="1"/>
  <c r="C356" i="14"/>
  <c r="D356" i="14" s="1"/>
  <c r="C357" i="14"/>
  <c r="D357" i="14" s="1"/>
  <c r="C358" i="14"/>
  <c r="D358" i="14" s="1"/>
  <c r="C359" i="14"/>
  <c r="D359" i="14" s="1"/>
  <c r="C360" i="14"/>
  <c r="D360" i="14" s="1"/>
  <c r="C361" i="14"/>
  <c r="D361" i="14" s="1"/>
  <c r="C362" i="14"/>
  <c r="D362" i="14" s="1"/>
  <c r="C363" i="14"/>
  <c r="D363" i="14" s="1"/>
  <c r="C364" i="14"/>
  <c r="D364" i="14" s="1"/>
  <c r="C365" i="14"/>
  <c r="D365" i="14" s="1"/>
  <c r="C366" i="14"/>
  <c r="D366" i="14" s="1"/>
  <c r="C367" i="14"/>
  <c r="D367" i="14" s="1"/>
  <c r="C368" i="14"/>
  <c r="D368" i="14" s="1"/>
  <c r="C369" i="14"/>
  <c r="D369" i="14" s="1"/>
  <c r="C370" i="14"/>
  <c r="D370" i="14" s="1"/>
  <c r="C371" i="14"/>
  <c r="D371" i="14" s="1"/>
  <c r="C372" i="14"/>
  <c r="D372" i="14" s="1"/>
  <c r="C373" i="14"/>
  <c r="D373" i="14" s="1"/>
  <c r="C374" i="14"/>
  <c r="D374" i="14" s="1"/>
  <c r="C375" i="14"/>
  <c r="D375" i="14" s="1"/>
  <c r="C376" i="14"/>
  <c r="D376" i="14" s="1"/>
  <c r="C377" i="14"/>
  <c r="D377" i="14" s="1"/>
  <c r="C378" i="14"/>
  <c r="D378" i="14" s="1"/>
  <c r="C379" i="14"/>
  <c r="D379" i="14" s="1"/>
  <c r="C380" i="14"/>
  <c r="D380" i="14" s="1"/>
  <c r="C381" i="14"/>
  <c r="D381" i="14" s="1"/>
  <c r="C382" i="14"/>
  <c r="D382" i="14" s="1"/>
  <c r="C383" i="14"/>
  <c r="D383" i="14" s="1"/>
  <c r="C384" i="14"/>
  <c r="D384" i="14" s="1"/>
  <c r="C385" i="14"/>
  <c r="D385" i="14" s="1"/>
  <c r="C386" i="14"/>
  <c r="D386" i="14" s="1"/>
  <c r="C387" i="14"/>
  <c r="D387" i="14" s="1"/>
  <c r="C388" i="14"/>
  <c r="D388" i="14" s="1"/>
  <c r="C389" i="14"/>
  <c r="D389" i="14" s="1"/>
  <c r="C390" i="14"/>
  <c r="D390" i="14" s="1"/>
  <c r="C391" i="14"/>
  <c r="D391" i="14" s="1"/>
  <c r="C392" i="14"/>
  <c r="D392" i="14" s="1"/>
  <c r="C393" i="14"/>
  <c r="D393" i="14" s="1"/>
  <c r="C394" i="14"/>
  <c r="D394" i="14" s="1"/>
  <c r="C395" i="14"/>
  <c r="D395" i="14" s="1"/>
  <c r="C396" i="14"/>
  <c r="D396" i="14" s="1"/>
  <c r="C397" i="14"/>
  <c r="D397" i="14" s="1"/>
  <c r="C398" i="14"/>
  <c r="D398" i="14" s="1"/>
  <c r="C399" i="14"/>
  <c r="D399" i="14" s="1"/>
  <c r="C400" i="14"/>
  <c r="D400" i="14" s="1"/>
  <c r="C401" i="14"/>
  <c r="D401" i="14" s="1"/>
  <c r="C402" i="14"/>
  <c r="D402" i="14" s="1"/>
  <c r="C403" i="14"/>
  <c r="D403" i="14" s="1"/>
  <c r="C404" i="14"/>
  <c r="D404" i="14" s="1"/>
  <c r="C405" i="14"/>
  <c r="D405" i="14" s="1"/>
  <c r="C406" i="14"/>
  <c r="D406" i="14" s="1"/>
  <c r="C407" i="14"/>
  <c r="D407" i="14" s="1"/>
  <c r="C408" i="14"/>
  <c r="D408" i="14" s="1"/>
  <c r="C409" i="14"/>
  <c r="D409" i="14" s="1"/>
  <c r="C410" i="14"/>
  <c r="D410" i="14" s="1"/>
  <c r="C411" i="14"/>
  <c r="D411" i="14" s="1"/>
  <c r="C412" i="14"/>
  <c r="D412" i="14" s="1"/>
  <c r="C413" i="14"/>
  <c r="D413" i="14" s="1"/>
  <c r="C414" i="14"/>
  <c r="D414" i="14" s="1"/>
  <c r="C415" i="14"/>
  <c r="D415" i="14" s="1"/>
  <c r="C416" i="14"/>
  <c r="D416" i="14" s="1"/>
  <c r="C417" i="14"/>
  <c r="D417" i="14" s="1"/>
  <c r="C418" i="14"/>
  <c r="D418" i="14" s="1"/>
  <c r="C419" i="14"/>
  <c r="D419" i="14" s="1"/>
  <c r="C420" i="14"/>
  <c r="D420" i="14" s="1"/>
  <c r="C421" i="14"/>
  <c r="D421" i="14" s="1"/>
  <c r="C422" i="14"/>
  <c r="D422" i="14" s="1"/>
  <c r="C423" i="14"/>
  <c r="D423" i="14" s="1"/>
  <c r="C424" i="14"/>
  <c r="D424" i="14" s="1"/>
  <c r="C425" i="14"/>
  <c r="D425" i="14" s="1"/>
  <c r="C426" i="14"/>
  <c r="D426" i="14" s="1"/>
  <c r="C427" i="14"/>
  <c r="D427" i="14" s="1"/>
  <c r="C428" i="14"/>
  <c r="D428" i="14" s="1"/>
  <c r="C429" i="14"/>
  <c r="D429" i="14" s="1"/>
  <c r="C430" i="14"/>
  <c r="D430" i="14" s="1"/>
  <c r="C431" i="14"/>
  <c r="D431" i="14" s="1"/>
  <c r="C432" i="14"/>
  <c r="D432" i="14" s="1"/>
  <c r="C433" i="14"/>
  <c r="D433" i="14" s="1"/>
  <c r="C434" i="14"/>
  <c r="D434" i="14"/>
  <c r="C435" i="14"/>
  <c r="D435" i="14" s="1"/>
  <c r="C436" i="14"/>
  <c r="D436" i="14" s="1"/>
  <c r="C437" i="14"/>
  <c r="D437" i="14" s="1"/>
  <c r="C438" i="14"/>
  <c r="D438" i="14" s="1"/>
  <c r="C439" i="14"/>
  <c r="D439" i="14" s="1"/>
  <c r="C440" i="14"/>
  <c r="D440" i="14" s="1"/>
  <c r="C441" i="14"/>
  <c r="D441" i="14" s="1"/>
  <c r="C442" i="14"/>
  <c r="D442" i="14" s="1"/>
  <c r="C443" i="14"/>
  <c r="D443" i="14" s="1"/>
  <c r="C444" i="14"/>
  <c r="D444" i="14" s="1"/>
  <c r="C445" i="14"/>
  <c r="D445" i="14" s="1"/>
  <c r="C446" i="14"/>
  <c r="D446" i="14" s="1"/>
  <c r="C447" i="14"/>
  <c r="D447" i="14" s="1"/>
  <c r="C448" i="14"/>
  <c r="D448" i="14" s="1"/>
  <c r="C449" i="14"/>
  <c r="D449" i="14" s="1"/>
  <c r="C450" i="14"/>
  <c r="D450" i="14" s="1"/>
  <c r="C451" i="14"/>
  <c r="D451" i="14" s="1"/>
  <c r="C452" i="14"/>
  <c r="D452" i="14" s="1"/>
  <c r="C453" i="14"/>
  <c r="D453" i="14" s="1"/>
  <c r="C454" i="14"/>
  <c r="D454" i="14" s="1"/>
  <c r="C455" i="14"/>
  <c r="D455" i="14" s="1"/>
  <c r="C456" i="14"/>
  <c r="D456" i="14"/>
  <c r="C457" i="14"/>
  <c r="D457" i="14" s="1"/>
  <c r="C458" i="14"/>
  <c r="D458" i="14" s="1"/>
  <c r="C459" i="14"/>
  <c r="D459" i="14" s="1"/>
  <c r="C460" i="14"/>
  <c r="D460" i="14" s="1"/>
  <c r="C461" i="14"/>
  <c r="D461" i="14" s="1"/>
  <c r="C462" i="14"/>
  <c r="D462" i="14" s="1"/>
  <c r="C463" i="14"/>
  <c r="D463" i="14" s="1"/>
  <c r="C464" i="14"/>
  <c r="D464" i="14" s="1"/>
  <c r="C465" i="14"/>
  <c r="D465" i="14" s="1"/>
  <c r="C466" i="14"/>
  <c r="D466" i="14" s="1"/>
  <c r="C467" i="14"/>
  <c r="D467" i="14" s="1"/>
  <c r="C468" i="14"/>
  <c r="D468" i="14" s="1"/>
  <c r="C469" i="14"/>
  <c r="D469" i="14" s="1"/>
  <c r="C470" i="14"/>
  <c r="D470" i="14" s="1"/>
  <c r="C471" i="14"/>
  <c r="D471" i="14" s="1"/>
  <c r="C472" i="14"/>
  <c r="D472" i="14" s="1"/>
  <c r="C473" i="14"/>
  <c r="D473" i="14" s="1"/>
  <c r="C474" i="14"/>
  <c r="D474" i="14" s="1"/>
  <c r="C475" i="14"/>
  <c r="D475" i="14" s="1"/>
  <c r="C476" i="14"/>
  <c r="D476" i="14" s="1"/>
  <c r="C477" i="14"/>
  <c r="D477" i="14" s="1"/>
  <c r="C478" i="14"/>
  <c r="D478" i="14" s="1"/>
  <c r="C479" i="14"/>
  <c r="D479" i="14" s="1"/>
  <c r="C480" i="14"/>
  <c r="D480" i="14" s="1"/>
  <c r="C481" i="14"/>
  <c r="D481" i="14" s="1"/>
  <c r="C482" i="14"/>
  <c r="D482" i="14" s="1"/>
  <c r="C483" i="14"/>
  <c r="D483" i="14" s="1"/>
  <c r="C484" i="14"/>
  <c r="D484" i="14" s="1"/>
  <c r="C485" i="14"/>
  <c r="D485" i="14" s="1"/>
  <c r="C486" i="14"/>
  <c r="D486" i="14" s="1"/>
  <c r="C487" i="14"/>
  <c r="D487" i="14" s="1"/>
  <c r="C488" i="14"/>
  <c r="D488" i="14" s="1"/>
  <c r="C489" i="14"/>
  <c r="D489" i="14" s="1"/>
  <c r="C490" i="14"/>
  <c r="D490" i="14" s="1"/>
  <c r="C491" i="14"/>
  <c r="D491" i="14" s="1"/>
  <c r="C492" i="14"/>
  <c r="D492" i="14" s="1"/>
  <c r="C493" i="14"/>
  <c r="D493" i="14" s="1"/>
  <c r="C494" i="14"/>
  <c r="D494" i="14" s="1"/>
  <c r="C495" i="14"/>
  <c r="D495" i="14" s="1"/>
  <c r="C496" i="14"/>
  <c r="D496" i="14" s="1"/>
  <c r="C497" i="14"/>
  <c r="D497" i="14" s="1"/>
  <c r="C498" i="14"/>
  <c r="D498" i="14" s="1"/>
  <c r="C499" i="14"/>
  <c r="D499" i="14" s="1"/>
  <c r="C500" i="14"/>
  <c r="D500" i="14" s="1"/>
  <c r="C501" i="14"/>
  <c r="D501" i="14" s="1"/>
  <c r="C502" i="14"/>
  <c r="D502" i="14" s="1"/>
  <c r="C503" i="14"/>
  <c r="D503" i="14" s="1"/>
  <c r="C504" i="14"/>
  <c r="D504" i="14" s="1"/>
  <c r="C505" i="14"/>
  <c r="D505" i="14" s="1"/>
  <c r="C506" i="14"/>
  <c r="D506" i="14" s="1"/>
  <c r="C507" i="14"/>
  <c r="D507" i="14" s="1"/>
  <c r="C508" i="14"/>
  <c r="D508" i="14" s="1"/>
  <c r="C509" i="14"/>
  <c r="D509" i="14" s="1"/>
  <c r="C510" i="14"/>
  <c r="D510" i="14" s="1"/>
  <c r="C511" i="14"/>
  <c r="D511" i="14" s="1"/>
  <c r="C512" i="14"/>
  <c r="D512" i="14" s="1"/>
  <c r="C513" i="14"/>
  <c r="D513" i="14" s="1"/>
  <c r="C514" i="14"/>
  <c r="D514" i="14" s="1"/>
  <c r="C515" i="14"/>
  <c r="D515" i="14" s="1"/>
  <c r="C516" i="14"/>
  <c r="D516" i="14" s="1"/>
  <c r="C517" i="14"/>
  <c r="D517" i="14" s="1"/>
  <c r="C518" i="14"/>
  <c r="D518" i="14" s="1"/>
  <c r="C519" i="14"/>
  <c r="D519" i="14" s="1"/>
  <c r="C520" i="14"/>
  <c r="D520" i="14"/>
  <c r="C521" i="14"/>
  <c r="D521" i="14" s="1"/>
  <c r="C522" i="14"/>
  <c r="D522" i="14" s="1"/>
  <c r="C523" i="14"/>
  <c r="D523" i="14" s="1"/>
  <c r="C524" i="14"/>
  <c r="D524" i="14" s="1"/>
  <c r="C525" i="14"/>
  <c r="D525" i="14" s="1"/>
  <c r="C526" i="14"/>
  <c r="D526" i="14" s="1"/>
  <c r="C527" i="14"/>
  <c r="D527" i="14" s="1"/>
  <c r="C528" i="14"/>
  <c r="D528" i="14" s="1"/>
  <c r="C529" i="14"/>
  <c r="D529" i="14" s="1"/>
  <c r="C530" i="14"/>
  <c r="D530" i="14" s="1"/>
  <c r="C531" i="14"/>
  <c r="D531" i="14" s="1"/>
  <c r="C532" i="14"/>
  <c r="D532" i="14" s="1"/>
  <c r="C533" i="14"/>
  <c r="D533" i="14" s="1"/>
  <c r="C534" i="14"/>
  <c r="D534" i="14" s="1"/>
  <c r="C535" i="14"/>
  <c r="D535" i="14" s="1"/>
  <c r="C536" i="14"/>
  <c r="D536" i="14" s="1"/>
  <c r="C537" i="14"/>
  <c r="D537" i="14" s="1"/>
  <c r="C538" i="14"/>
  <c r="D538" i="14" s="1"/>
  <c r="C539" i="14"/>
  <c r="D539" i="14" s="1"/>
  <c r="C540" i="14"/>
  <c r="D540" i="14" s="1"/>
  <c r="C541" i="14"/>
  <c r="D541" i="14" s="1"/>
  <c r="C542" i="14"/>
  <c r="D542" i="14" s="1"/>
  <c r="C543" i="14"/>
  <c r="D543" i="14" s="1"/>
  <c r="C544" i="14"/>
  <c r="D544" i="14" s="1"/>
  <c r="C545" i="14"/>
  <c r="D545" i="14" s="1"/>
  <c r="C546" i="14"/>
  <c r="D546" i="14" s="1"/>
  <c r="C547" i="14"/>
  <c r="D547" i="14" s="1"/>
  <c r="C548" i="14"/>
  <c r="D548" i="14" s="1"/>
  <c r="C549" i="14"/>
  <c r="D549" i="14" s="1"/>
  <c r="C550" i="14"/>
  <c r="D550" i="14" s="1"/>
  <c r="C551" i="14"/>
  <c r="D551" i="14" s="1"/>
  <c r="C552" i="14"/>
  <c r="D552" i="14" s="1"/>
  <c r="C553" i="14"/>
  <c r="D553" i="14" s="1"/>
  <c r="C554" i="14"/>
  <c r="D554" i="14" s="1"/>
  <c r="C555" i="14"/>
  <c r="D555" i="14" s="1"/>
  <c r="C556" i="14"/>
  <c r="D556" i="14" s="1"/>
  <c r="C557" i="14"/>
  <c r="D557" i="14" s="1"/>
  <c r="C558" i="14"/>
  <c r="D558" i="14" s="1"/>
  <c r="C559" i="14"/>
  <c r="D559" i="14" s="1"/>
  <c r="C560" i="14"/>
  <c r="D560" i="14" s="1"/>
  <c r="C561" i="14"/>
  <c r="D561" i="14" s="1"/>
  <c r="C562" i="14"/>
  <c r="D562" i="14" s="1"/>
  <c r="C563" i="14"/>
  <c r="D563" i="14" s="1"/>
  <c r="C564" i="14"/>
  <c r="D564" i="14" s="1"/>
  <c r="C565" i="14"/>
  <c r="D565" i="14" s="1"/>
  <c r="C566" i="14"/>
  <c r="D566" i="14"/>
  <c r="C567" i="14"/>
  <c r="D567" i="14" s="1"/>
  <c r="C568" i="14"/>
  <c r="D568" i="14" s="1"/>
  <c r="C569" i="14"/>
  <c r="D569" i="14" s="1"/>
  <c r="C570" i="14"/>
  <c r="D570" i="14" s="1"/>
  <c r="C571" i="14"/>
  <c r="D571" i="14" s="1"/>
  <c r="C572" i="14"/>
  <c r="D572" i="14" s="1"/>
  <c r="C573" i="14"/>
  <c r="D573" i="14" s="1"/>
  <c r="C574" i="14"/>
  <c r="D574" i="14" s="1"/>
  <c r="C575" i="14"/>
  <c r="D575" i="14" s="1"/>
  <c r="C576" i="14"/>
  <c r="D576" i="14" s="1"/>
  <c r="C577" i="14"/>
  <c r="D577" i="14" s="1"/>
  <c r="C578" i="14"/>
  <c r="D578" i="14" s="1"/>
  <c r="C579" i="14"/>
  <c r="D579" i="14" s="1"/>
  <c r="C580" i="14"/>
  <c r="D580" i="14" s="1"/>
  <c r="C581" i="14"/>
  <c r="D581" i="14" s="1"/>
  <c r="C582" i="14"/>
  <c r="D582" i="14" s="1"/>
  <c r="C583" i="14"/>
  <c r="D583" i="14" s="1"/>
  <c r="C584" i="14"/>
  <c r="D584" i="14" s="1"/>
  <c r="C585" i="14"/>
  <c r="D585" i="14" s="1"/>
  <c r="C586" i="14"/>
  <c r="D586" i="14" s="1"/>
  <c r="C587" i="14"/>
  <c r="D587" i="14" s="1"/>
  <c r="C588" i="14"/>
  <c r="D588" i="14" s="1"/>
  <c r="C589" i="14"/>
  <c r="D589" i="14" s="1"/>
  <c r="C590" i="14"/>
  <c r="D590" i="14" s="1"/>
  <c r="C591" i="14"/>
  <c r="D591" i="14" s="1"/>
  <c r="C592" i="14"/>
  <c r="D592" i="14"/>
  <c r="C593" i="14"/>
  <c r="D593" i="14" s="1"/>
  <c r="C594" i="14"/>
  <c r="D594" i="14" s="1"/>
  <c r="C595" i="14"/>
  <c r="D595" i="14" s="1"/>
  <c r="C596" i="14"/>
  <c r="D596" i="14" s="1"/>
  <c r="C597" i="14"/>
  <c r="D597" i="14" s="1"/>
  <c r="C598" i="14"/>
  <c r="D598" i="14" s="1"/>
  <c r="C599" i="14"/>
  <c r="D599" i="14" s="1"/>
  <c r="C600" i="14"/>
  <c r="D600" i="14" s="1"/>
  <c r="C601" i="14"/>
  <c r="D601" i="14" s="1"/>
  <c r="C602" i="14"/>
  <c r="D602" i="14" s="1"/>
  <c r="C603" i="14"/>
  <c r="D603" i="14" s="1"/>
  <c r="C604" i="14"/>
  <c r="D604" i="14" s="1"/>
  <c r="C605" i="14"/>
  <c r="D605" i="14" s="1"/>
  <c r="C606" i="14"/>
  <c r="D606" i="14" s="1"/>
  <c r="C607" i="14"/>
  <c r="D607" i="14" s="1"/>
  <c r="C608" i="14"/>
  <c r="D608" i="14" s="1"/>
  <c r="C609" i="14"/>
  <c r="D609" i="14" s="1"/>
  <c r="C610" i="14"/>
  <c r="D610" i="14" s="1"/>
  <c r="C611" i="14"/>
  <c r="D611" i="14" s="1"/>
  <c r="C612" i="14"/>
  <c r="D612" i="14" s="1"/>
  <c r="C613" i="14"/>
  <c r="D613" i="14" s="1"/>
  <c r="C614" i="14"/>
  <c r="D614" i="14" s="1"/>
  <c r="C615" i="14"/>
  <c r="D615" i="14" s="1"/>
  <c r="C616" i="14"/>
  <c r="D616" i="14" s="1"/>
  <c r="C617" i="14"/>
  <c r="D617" i="14" s="1"/>
  <c r="C618" i="14"/>
  <c r="D618" i="14" s="1"/>
  <c r="C619" i="14"/>
  <c r="D619" i="14" s="1"/>
  <c r="C620" i="14"/>
  <c r="D620" i="14" s="1"/>
  <c r="C621" i="14"/>
  <c r="D621" i="14" s="1"/>
  <c r="C622" i="14"/>
  <c r="D622" i="14" s="1"/>
  <c r="C623" i="14"/>
  <c r="D623" i="14" s="1"/>
  <c r="C624" i="14"/>
  <c r="D624" i="14" s="1"/>
  <c r="C625" i="14"/>
  <c r="D625" i="14" s="1"/>
  <c r="C626" i="14"/>
  <c r="D626" i="14" s="1"/>
  <c r="C627" i="14"/>
  <c r="D627" i="14" s="1"/>
  <c r="C628" i="14"/>
  <c r="D628" i="14" s="1"/>
  <c r="C629" i="14"/>
  <c r="D629" i="14" s="1"/>
  <c r="C630" i="14"/>
  <c r="D630" i="14" s="1"/>
  <c r="C631" i="14"/>
  <c r="D631" i="14" s="1"/>
  <c r="C632" i="14"/>
  <c r="D632" i="14" s="1"/>
  <c r="C633" i="14"/>
  <c r="D633" i="14" s="1"/>
  <c r="C634" i="14"/>
  <c r="D634" i="14" s="1"/>
  <c r="C635" i="14"/>
  <c r="D635" i="14" s="1"/>
  <c r="C636" i="14"/>
  <c r="D636" i="14" s="1"/>
  <c r="C637" i="14"/>
  <c r="D637" i="14" s="1"/>
  <c r="C638" i="14"/>
  <c r="D638" i="14" s="1"/>
  <c r="C639" i="14"/>
  <c r="D639" i="14" s="1"/>
  <c r="C640" i="14"/>
  <c r="D640" i="14"/>
  <c r="C641" i="14"/>
  <c r="D641" i="14" s="1"/>
  <c r="C642" i="14"/>
  <c r="D642" i="14" s="1"/>
  <c r="C643" i="14"/>
  <c r="D643" i="14" s="1"/>
  <c r="C644" i="14"/>
  <c r="D644" i="14" s="1"/>
  <c r="C645" i="14"/>
  <c r="D645" i="14" s="1"/>
  <c r="C646" i="14"/>
  <c r="D646" i="14" s="1"/>
  <c r="C647" i="14"/>
  <c r="D647" i="14" s="1"/>
  <c r="C648" i="14"/>
  <c r="D648" i="14" s="1"/>
  <c r="C649" i="14"/>
  <c r="D649" i="14" s="1"/>
  <c r="C650" i="14"/>
  <c r="D650" i="14" s="1"/>
  <c r="C651" i="14"/>
  <c r="D651" i="14" s="1"/>
  <c r="C652" i="14"/>
  <c r="D652" i="14" s="1"/>
  <c r="C653" i="14"/>
  <c r="D653" i="14" s="1"/>
  <c r="C654" i="14"/>
  <c r="D654" i="14" s="1"/>
  <c r="C655" i="14"/>
  <c r="D655" i="14" s="1"/>
  <c r="C656" i="14"/>
  <c r="D656" i="14" s="1"/>
  <c r="C657" i="14"/>
  <c r="D657" i="14" s="1"/>
  <c r="C658" i="14"/>
  <c r="D658" i="14" s="1"/>
  <c r="C659" i="14"/>
  <c r="D659" i="14" s="1"/>
  <c r="C660" i="14"/>
  <c r="D660" i="14" s="1"/>
  <c r="C661" i="14"/>
  <c r="D661" i="14" s="1"/>
  <c r="C662" i="14"/>
  <c r="D662" i="14" s="1"/>
  <c r="C663" i="14"/>
  <c r="D663" i="14" s="1"/>
  <c r="C664" i="14"/>
  <c r="D664" i="14" s="1"/>
  <c r="C665" i="14"/>
  <c r="D665" i="14" s="1"/>
  <c r="C666" i="14"/>
  <c r="D666" i="14" s="1"/>
  <c r="C667" i="14"/>
  <c r="D667" i="14" s="1"/>
  <c r="C668" i="14"/>
  <c r="D668" i="14" s="1"/>
  <c r="C669" i="14"/>
  <c r="D669" i="14"/>
  <c r="C670" i="14"/>
  <c r="D670" i="14" s="1"/>
  <c r="C671" i="14"/>
  <c r="D671" i="14" s="1"/>
  <c r="C672" i="14"/>
  <c r="D672" i="14" s="1"/>
  <c r="C673" i="14"/>
  <c r="D673" i="14" s="1"/>
  <c r="C674" i="14"/>
  <c r="D674" i="14" s="1"/>
  <c r="C675" i="14"/>
  <c r="D675" i="14" s="1"/>
  <c r="C676" i="14"/>
  <c r="D676" i="14" s="1"/>
  <c r="C677" i="14"/>
  <c r="D677" i="14" s="1"/>
  <c r="C678" i="14"/>
  <c r="D678" i="14" s="1"/>
  <c r="C679" i="14"/>
  <c r="D679" i="14" s="1"/>
  <c r="C680" i="14"/>
  <c r="D680" i="14" s="1"/>
  <c r="C681" i="14"/>
  <c r="D681" i="14" s="1"/>
  <c r="C682" i="14"/>
  <c r="D682" i="14" s="1"/>
  <c r="C683" i="14"/>
  <c r="D683" i="14" s="1"/>
  <c r="C684" i="14"/>
  <c r="D684" i="14" s="1"/>
  <c r="C685" i="14"/>
  <c r="D685" i="14"/>
  <c r="C686" i="14"/>
  <c r="D686" i="14" s="1"/>
  <c r="C687" i="14"/>
  <c r="D687" i="14" s="1"/>
  <c r="C688" i="14"/>
  <c r="D688" i="14" s="1"/>
  <c r="C689" i="14"/>
  <c r="D689" i="14" s="1"/>
  <c r="C690" i="14"/>
  <c r="D690" i="14" s="1"/>
  <c r="C691" i="14"/>
  <c r="D691" i="14" s="1"/>
  <c r="C692" i="14"/>
  <c r="D692" i="14" s="1"/>
  <c r="C693" i="14"/>
  <c r="D693" i="14" s="1"/>
  <c r="C694" i="14"/>
  <c r="D694" i="14" s="1"/>
  <c r="C695" i="14"/>
  <c r="D695" i="14" s="1"/>
  <c r="C696" i="14"/>
  <c r="D696" i="14" s="1"/>
  <c r="C697" i="14"/>
  <c r="D697" i="14" s="1"/>
  <c r="C698" i="14"/>
  <c r="D698" i="14" s="1"/>
  <c r="C699" i="14"/>
  <c r="D699" i="14" s="1"/>
  <c r="C700" i="14"/>
  <c r="D700" i="14" s="1"/>
  <c r="C701" i="14"/>
  <c r="D701" i="14"/>
  <c r="C702" i="14"/>
  <c r="D702" i="14" s="1"/>
  <c r="C703" i="14"/>
  <c r="D703" i="14" s="1"/>
  <c r="C704" i="14"/>
  <c r="D704" i="14" s="1"/>
  <c r="C705" i="14"/>
  <c r="D705" i="14" s="1"/>
  <c r="C706" i="14"/>
  <c r="D706" i="14" s="1"/>
  <c r="C707" i="14"/>
  <c r="D707" i="14" s="1"/>
  <c r="C708" i="14"/>
  <c r="D708" i="14" s="1"/>
  <c r="C709" i="14"/>
  <c r="D709" i="14" s="1"/>
  <c r="C710" i="14"/>
  <c r="D710" i="14" s="1"/>
  <c r="C711" i="14"/>
  <c r="D711" i="14" s="1"/>
  <c r="C712" i="14"/>
  <c r="D712" i="14" s="1"/>
  <c r="C713" i="14"/>
  <c r="D713" i="14" s="1"/>
  <c r="C714" i="14"/>
  <c r="D714" i="14" s="1"/>
  <c r="C715" i="14"/>
  <c r="D715" i="14" s="1"/>
  <c r="C716" i="14"/>
  <c r="D716" i="14" s="1"/>
  <c r="C717" i="14"/>
  <c r="D717" i="14" s="1"/>
  <c r="C718" i="14"/>
  <c r="D718" i="14" s="1"/>
  <c r="C719" i="14"/>
  <c r="D719" i="14" s="1"/>
  <c r="C720" i="14"/>
  <c r="D720" i="14" s="1"/>
  <c r="C721" i="14"/>
  <c r="D721" i="14" s="1"/>
  <c r="C722" i="14"/>
  <c r="D722" i="14" s="1"/>
  <c r="C723" i="14"/>
  <c r="D723" i="14" s="1"/>
  <c r="C724" i="14"/>
  <c r="D724" i="14" s="1"/>
  <c r="C725" i="14"/>
  <c r="D725" i="14" s="1"/>
  <c r="C726" i="14"/>
  <c r="D726" i="14" s="1"/>
  <c r="C727" i="14"/>
  <c r="D727" i="14" s="1"/>
  <c r="C728" i="14"/>
  <c r="D728" i="14" s="1"/>
  <c r="C729" i="14"/>
  <c r="D729" i="14" s="1"/>
  <c r="C730" i="14"/>
  <c r="D730" i="14" s="1"/>
  <c r="C731" i="14"/>
  <c r="D731" i="14" s="1"/>
  <c r="C732" i="14"/>
  <c r="D732" i="14" s="1"/>
  <c r="C733" i="14"/>
  <c r="D733" i="14"/>
  <c r="C734" i="14"/>
  <c r="D734" i="14" s="1"/>
  <c r="C735" i="14"/>
  <c r="D735" i="14" s="1"/>
  <c r="C736" i="14"/>
  <c r="D736" i="14" s="1"/>
  <c r="C737" i="14"/>
  <c r="D737" i="14" s="1"/>
  <c r="C738" i="14"/>
  <c r="D738" i="14" s="1"/>
  <c r="C739" i="14"/>
  <c r="D739" i="14" s="1"/>
  <c r="C740" i="14"/>
  <c r="D740" i="14" s="1"/>
  <c r="C741" i="14"/>
  <c r="D741" i="14" s="1"/>
  <c r="C742" i="14"/>
  <c r="D742" i="14" s="1"/>
  <c r="C743" i="14"/>
  <c r="D743" i="14" s="1"/>
  <c r="C744" i="14"/>
  <c r="D744" i="14" s="1"/>
  <c r="C745" i="14"/>
  <c r="D745" i="14" s="1"/>
  <c r="C746" i="14"/>
  <c r="D746" i="14" s="1"/>
  <c r="C747" i="14"/>
  <c r="D747" i="14" s="1"/>
  <c r="C748" i="14"/>
  <c r="D748" i="14" s="1"/>
  <c r="C749" i="14"/>
  <c r="D749" i="14" s="1"/>
  <c r="C750" i="14"/>
  <c r="D750" i="14" s="1"/>
  <c r="C751" i="14"/>
  <c r="D751" i="14" s="1"/>
  <c r="C752" i="14"/>
  <c r="D752" i="14" s="1"/>
  <c r="C753" i="14"/>
  <c r="D753" i="14" s="1"/>
  <c r="C754" i="14"/>
  <c r="D754" i="14" s="1"/>
  <c r="C755" i="14"/>
  <c r="D755" i="14" s="1"/>
  <c r="C756" i="14"/>
  <c r="D756" i="14" s="1"/>
  <c r="C757" i="14"/>
  <c r="D757" i="14" s="1"/>
  <c r="C758" i="14"/>
  <c r="D758" i="14" s="1"/>
  <c r="C759" i="14"/>
  <c r="D759" i="14" s="1"/>
  <c r="C760" i="14"/>
  <c r="D760" i="14" s="1"/>
  <c r="C761" i="14"/>
  <c r="D761" i="14" s="1"/>
  <c r="C762" i="14"/>
  <c r="D762" i="14" s="1"/>
  <c r="C763" i="14"/>
  <c r="D763" i="14" s="1"/>
  <c r="C764" i="14"/>
  <c r="D764" i="14" s="1"/>
  <c r="C765" i="14"/>
  <c r="D765" i="14" s="1"/>
  <c r="C766" i="14"/>
  <c r="D766" i="14" s="1"/>
  <c r="C767" i="14"/>
  <c r="D767" i="14" s="1"/>
  <c r="C768" i="14"/>
  <c r="D768" i="14" s="1"/>
  <c r="C769" i="14"/>
  <c r="D769" i="14" s="1"/>
  <c r="C770" i="14"/>
  <c r="D770" i="14" s="1"/>
  <c r="C771" i="14"/>
  <c r="D771" i="14" s="1"/>
  <c r="C772" i="14"/>
  <c r="D772" i="14" s="1"/>
  <c r="C773" i="14"/>
  <c r="D773" i="14" s="1"/>
  <c r="C774" i="14"/>
  <c r="D774" i="14" s="1"/>
  <c r="C775" i="14"/>
  <c r="D775" i="14" s="1"/>
  <c r="C776" i="14"/>
  <c r="D776" i="14" s="1"/>
  <c r="C777" i="14"/>
  <c r="D777" i="14" s="1"/>
  <c r="C778" i="14"/>
  <c r="D778" i="14" s="1"/>
  <c r="C779" i="14"/>
  <c r="D779" i="14" s="1"/>
  <c r="C780" i="14"/>
  <c r="D780" i="14" s="1"/>
  <c r="C781" i="14"/>
  <c r="D781" i="14" s="1"/>
  <c r="C782" i="14"/>
  <c r="D782" i="14" s="1"/>
  <c r="C783" i="14"/>
  <c r="D783" i="14" s="1"/>
  <c r="C784" i="14"/>
  <c r="D784" i="14" s="1"/>
  <c r="C785" i="14"/>
  <c r="D785" i="14" s="1"/>
  <c r="C786" i="14"/>
  <c r="D786" i="14" s="1"/>
  <c r="C787" i="14"/>
  <c r="D787" i="14" s="1"/>
  <c r="C788" i="14"/>
  <c r="D788" i="14" s="1"/>
  <c r="C789" i="14"/>
  <c r="D789" i="14"/>
  <c r="C790" i="14"/>
  <c r="D790" i="14" s="1"/>
  <c r="C791" i="14"/>
  <c r="D791" i="14" s="1"/>
  <c r="C792" i="14"/>
  <c r="D792" i="14" s="1"/>
  <c r="C793" i="14"/>
  <c r="D793" i="14" s="1"/>
  <c r="C794" i="14"/>
  <c r="D794" i="14" s="1"/>
  <c r="C795" i="14"/>
  <c r="D795" i="14" s="1"/>
  <c r="C796" i="14"/>
  <c r="D796" i="14" s="1"/>
  <c r="C797" i="14"/>
  <c r="D797" i="14" s="1"/>
  <c r="C798" i="14"/>
  <c r="D798" i="14" s="1"/>
  <c r="C799" i="14"/>
  <c r="D799" i="14" s="1"/>
  <c r="C800" i="14"/>
  <c r="D800" i="14" s="1"/>
  <c r="C801" i="14"/>
  <c r="D801" i="14" s="1"/>
  <c r="C802" i="14"/>
  <c r="D802" i="14" s="1"/>
  <c r="C803" i="14"/>
  <c r="D803" i="14" s="1"/>
  <c r="C804" i="14"/>
  <c r="D804" i="14" s="1"/>
  <c r="C805" i="14"/>
  <c r="D805" i="14" s="1"/>
  <c r="C806" i="14"/>
  <c r="D806" i="14" s="1"/>
  <c r="C807" i="14"/>
  <c r="D807" i="14" s="1"/>
  <c r="C808" i="14"/>
  <c r="D808" i="14" s="1"/>
  <c r="C809" i="14"/>
  <c r="D809" i="14" s="1"/>
  <c r="C810" i="14"/>
  <c r="D810" i="14" s="1"/>
  <c r="C811" i="14"/>
  <c r="D811" i="14" s="1"/>
  <c r="C812" i="14"/>
  <c r="D812" i="14" s="1"/>
  <c r="C813" i="14"/>
  <c r="D813" i="14" s="1"/>
  <c r="C814" i="14"/>
  <c r="D814" i="14" s="1"/>
  <c r="C815" i="14"/>
  <c r="D815" i="14" s="1"/>
  <c r="C816" i="14"/>
  <c r="D816" i="14" s="1"/>
  <c r="C817" i="14"/>
  <c r="D817" i="14" s="1"/>
  <c r="C818" i="14"/>
  <c r="D818" i="14" s="1"/>
  <c r="C819" i="14"/>
  <c r="D819" i="14" s="1"/>
  <c r="C820" i="14"/>
  <c r="D820" i="14" s="1"/>
  <c r="C821" i="14"/>
  <c r="D821" i="14"/>
  <c r="C822" i="14"/>
  <c r="D822" i="14" s="1"/>
  <c r="C823" i="14"/>
  <c r="D823" i="14"/>
  <c r="C824" i="14"/>
  <c r="D824" i="14" s="1"/>
  <c r="C825" i="14"/>
  <c r="D825" i="14" s="1"/>
  <c r="C826" i="14"/>
  <c r="D826" i="14" s="1"/>
  <c r="C827" i="14"/>
  <c r="D827" i="14" s="1"/>
  <c r="C828" i="14"/>
  <c r="D828" i="14" s="1"/>
  <c r="C829" i="14"/>
  <c r="D829" i="14"/>
  <c r="C830" i="14"/>
  <c r="D830" i="14" s="1"/>
  <c r="C831" i="14"/>
  <c r="D831" i="14" s="1"/>
  <c r="C832" i="14"/>
  <c r="D832" i="14" s="1"/>
  <c r="C833" i="14"/>
  <c r="D833" i="14" s="1"/>
  <c r="C834" i="14"/>
  <c r="D834" i="14" s="1"/>
  <c r="C835" i="14"/>
  <c r="D835" i="14" s="1"/>
  <c r="C836" i="14"/>
  <c r="D836" i="14" s="1"/>
  <c r="C837" i="14"/>
  <c r="D837" i="14"/>
  <c r="C838" i="14"/>
  <c r="D838" i="14" s="1"/>
  <c r="C839" i="14"/>
  <c r="D839" i="14" s="1"/>
  <c r="C840" i="14"/>
  <c r="D840" i="14" s="1"/>
  <c r="C841" i="14"/>
  <c r="D841" i="14" s="1"/>
  <c r="C842" i="14"/>
  <c r="D842" i="14" s="1"/>
  <c r="C843" i="14"/>
  <c r="D843" i="14" s="1"/>
  <c r="C844" i="14"/>
  <c r="D844" i="14" s="1"/>
  <c r="C845" i="14"/>
  <c r="D845" i="14"/>
  <c r="C846" i="14"/>
  <c r="D846" i="14" s="1"/>
  <c r="C847" i="14"/>
  <c r="D847" i="14" s="1"/>
  <c r="C848" i="14"/>
  <c r="D848" i="14" s="1"/>
  <c r="C849" i="14"/>
  <c r="D849" i="14" s="1"/>
  <c r="C850" i="14"/>
  <c r="D850" i="14" s="1"/>
  <c r="C851" i="14"/>
  <c r="D851" i="14" s="1"/>
  <c r="C852" i="14"/>
  <c r="D852" i="14" s="1"/>
  <c r="C853" i="14"/>
  <c r="D853" i="14" s="1"/>
  <c r="C854" i="14"/>
  <c r="D854" i="14" s="1"/>
  <c r="C855" i="14"/>
  <c r="D855" i="14" s="1"/>
  <c r="C856" i="14"/>
  <c r="D856" i="14"/>
  <c r="C857" i="14"/>
  <c r="D857" i="14" s="1"/>
  <c r="C858" i="14"/>
  <c r="D858" i="14"/>
  <c r="C859" i="14"/>
  <c r="D859" i="14" s="1"/>
  <c r="C860" i="14"/>
  <c r="D860" i="14"/>
  <c r="C861" i="14"/>
  <c r="D861" i="14" s="1"/>
  <c r="C862" i="14"/>
  <c r="D862" i="14"/>
  <c r="C863" i="14"/>
  <c r="D863" i="14" s="1"/>
  <c r="C864" i="14"/>
  <c r="D864" i="14"/>
  <c r="C865" i="14"/>
  <c r="D865" i="14" s="1"/>
  <c r="C866" i="14"/>
  <c r="D866" i="14"/>
  <c r="C867" i="14"/>
  <c r="D867" i="14" s="1"/>
  <c r="C868" i="14"/>
  <c r="D868" i="14"/>
  <c r="C869" i="14"/>
  <c r="D869" i="14" s="1"/>
  <c r="C870" i="14"/>
  <c r="D870" i="14"/>
  <c r="C871" i="14"/>
  <c r="D871" i="14" s="1"/>
  <c r="C872" i="14"/>
  <c r="D872" i="14"/>
  <c r="C873" i="14"/>
  <c r="D873" i="14" s="1"/>
  <c r="C874" i="14"/>
  <c r="D874" i="14"/>
  <c r="C875" i="14"/>
  <c r="D875" i="14" s="1"/>
  <c r="C876" i="14"/>
  <c r="D876" i="14"/>
  <c r="C877" i="14"/>
  <c r="D877" i="14" s="1"/>
  <c r="C878" i="14"/>
  <c r="D878" i="14"/>
  <c r="C879" i="14"/>
  <c r="D879" i="14" s="1"/>
  <c r="C880" i="14"/>
  <c r="D880" i="14"/>
  <c r="C881" i="14"/>
  <c r="D881" i="14" s="1"/>
  <c r="C882" i="14"/>
  <c r="D882" i="14"/>
  <c r="C883" i="14"/>
  <c r="D883" i="14" s="1"/>
  <c r="C884" i="14"/>
  <c r="D884" i="14"/>
  <c r="C885" i="14"/>
  <c r="D885" i="14" s="1"/>
  <c r="C886" i="14"/>
  <c r="D886" i="14"/>
  <c r="C887" i="14"/>
  <c r="D887" i="14" s="1"/>
  <c r="C888" i="14"/>
  <c r="D888" i="14"/>
  <c r="C889" i="14"/>
  <c r="D889" i="14" s="1"/>
  <c r="C890" i="14"/>
  <c r="D890" i="14"/>
  <c r="C891" i="14"/>
  <c r="D891" i="14" s="1"/>
  <c r="C892" i="14"/>
  <c r="D892" i="14"/>
  <c r="C893" i="14"/>
  <c r="D893" i="14" s="1"/>
  <c r="C894" i="14"/>
  <c r="D894" i="14"/>
  <c r="C895" i="14"/>
  <c r="D895" i="14" s="1"/>
  <c r="C896" i="14"/>
  <c r="D896" i="14"/>
  <c r="C897" i="14"/>
  <c r="D897" i="14" s="1"/>
  <c r="C898" i="14"/>
  <c r="D898" i="14"/>
  <c r="C899" i="14"/>
  <c r="D899" i="14" s="1"/>
  <c r="C900" i="14"/>
  <c r="D900" i="14"/>
  <c r="C901" i="14"/>
  <c r="D901" i="14" s="1"/>
  <c r="C902" i="14"/>
  <c r="D902" i="14"/>
  <c r="C903" i="14"/>
  <c r="D903" i="14" s="1"/>
  <c r="C904" i="14"/>
  <c r="D904" i="14"/>
  <c r="C905" i="14"/>
  <c r="D905" i="14" s="1"/>
  <c r="C906" i="14"/>
  <c r="D906" i="14"/>
  <c r="C907" i="14"/>
  <c r="D907" i="14" s="1"/>
  <c r="C908" i="14"/>
  <c r="D908" i="14"/>
  <c r="C909" i="14"/>
  <c r="D909" i="14" s="1"/>
  <c r="C910" i="14"/>
  <c r="D910" i="14"/>
  <c r="C911" i="14"/>
  <c r="D911" i="14" s="1"/>
  <c r="C912" i="14"/>
  <c r="D912" i="14"/>
  <c r="C913" i="14"/>
  <c r="D913" i="14" s="1"/>
  <c r="C914" i="14"/>
  <c r="D914" i="14"/>
  <c r="C915" i="14"/>
  <c r="D915" i="14" s="1"/>
  <c r="C916" i="14"/>
  <c r="D916" i="14"/>
  <c r="C917" i="14"/>
  <c r="D917" i="14" s="1"/>
  <c r="C918" i="14"/>
  <c r="D918" i="14"/>
  <c r="C919" i="14"/>
  <c r="D919" i="14" s="1"/>
  <c r="C920" i="14"/>
  <c r="D920" i="14"/>
  <c r="C921" i="14"/>
  <c r="D921" i="14" s="1"/>
  <c r="C922" i="14"/>
  <c r="D922" i="14"/>
  <c r="C923" i="14"/>
  <c r="D923" i="14" s="1"/>
  <c r="C924" i="14"/>
  <c r="D924" i="14"/>
  <c r="C925" i="14"/>
  <c r="D925" i="14" s="1"/>
  <c r="C926" i="14"/>
  <c r="D926" i="14"/>
  <c r="C927" i="14"/>
  <c r="D927" i="14" s="1"/>
  <c r="C928" i="14"/>
  <c r="D928" i="14"/>
  <c r="C929" i="14"/>
  <c r="D929" i="14" s="1"/>
  <c r="C930" i="14"/>
  <c r="D930" i="14"/>
  <c r="C931" i="14"/>
  <c r="D931" i="14" s="1"/>
  <c r="C932" i="14"/>
  <c r="D932" i="14" s="1"/>
  <c r="C933" i="14"/>
  <c r="D933" i="14" s="1"/>
  <c r="C934" i="14"/>
  <c r="D934" i="14"/>
  <c r="C935" i="14"/>
  <c r="D935" i="14" s="1"/>
  <c r="C936" i="14"/>
  <c r="D936" i="14"/>
  <c r="C937" i="14"/>
  <c r="D937" i="14" s="1"/>
  <c r="C938" i="14"/>
  <c r="D938" i="14" s="1"/>
  <c r="C939" i="14"/>
  <c r="D939" i="14" s="1"/>
  <c r="C940" i="14"/>
  <c r="D940" i="14" s="1"/>
  <c r="C941" i="14"/>
  <c r="D941" i="14" s="1"/>
  <c r="C942" i="14"/>
  <c r="D942" i="14"/>
  <c r="C943" i="14"/>
  <c r="D943" i="14" s="1"/>
  <c r="C944" i="14"/>
  <c r="D944" i="14"/>
  <c r="C945" i="14"/>
  <c r="D945" i="14" s="1"/>
  <c r="C946" i="14"/>
  <c r="D946" i="14" s="1"/>
  <c r="C947" i="14"/>
  <c r="D947" i="14" s="1"/>
  <c r="C948" i="14"/>
  <c r="D948" i="14" s="1"/>
  <c r="C949" i="14"/>
  <c r="D949" i="14" s="1"/>
  <c r="C950" i="14"/>
  <c r="D950" i="14"/>
  <c r="C951" i="14"/>
  <c r="D951" i="14" s="1"/>
  <c r="C952" i="14"/>
  <c r="D952" i="14"/>
  <c r="C953" i="14"/>
  <c r="D953" i="14" s="1"/>
  <c r="C954" i="14"/>
  <c r="D954" i="14" s="1"/>
  <c r="C955" i="14"/>
  <c r="D955" i="14" s="1"/>
  <c r="C956" i="14"/>
  <c r="D956" i="14" s="1"/>
  <c r="C957" i="14"/>
  <c r="D957" i="14" s="1"/>
  <c r="C958" i="14"/>
  <c r="D958" i="14"/>
  <c r="C959" i="14"/>
  <c r="D959" i="14" s="1"/>
  <c r="C960" i="14"/>
  <c r="D960" i="14"/>
  <c r="C961" i="14"/>
  <c r="D961" i="14" s="1"/>
  <c r="C962" i="14"/>
  <c r="D962" i="14" s="1"/>
  <c r="C963" i="14"/>
  <c r="D963" i="14" s="1"/>
  <c r="C964" i="14"/>
  <c r="D964" i="14" s="1"/>
  <c r="C965" i="14"/>
  <c r="D965" i="14" s="1"/>
  <c r="C966" i="14"/>
  <c r="D966" i="14"/>
  <c r="C967" i="14"/>
  <c r="D967" i="14" s="1"/>
  <c r="C968" i="14"/>
  <c r="D968" i="14"/>
  <c r="C969" i="14"/>
  <c r="D969" i="14" s="1"/>
  <c r="C970" i="14"/>
  <c r="D970" i="14" s="1"/>
  <c r="C971" i="14"/>
  <c r="D971" i="14"/>
  <c r="C972" i="14"/>
  <c r="D972" i="14" s="1"/>
  <c r="C973" i="14"/>
  <c r="D973" i="14"/>
  <c r="C974" i="14"/>
  <c r="D974" i="14" s="1"/>
  <c r="C975" i="14"/>
  <c r="D975" i="14"/>
  <c r="C976" i="14"/>
  <c r="D976" i="14" s="1"/>
  <c r="C977" i="14"/>
  <c r="D977" i="14"/>
  <c r="C978" i="14"/>
  <c r="D978" i="14" s="1"/>
  <c r="C979" i="14"/>
  <c r="D979" i="14"/>
  <c r="C980" i="14"/>
  <c r="D980" i="14" s="1"/>
  <c r="C981" i="14"/>
  <c r="D981" i="14"/>
  <c r="C982" i="14"/>
  <c r="D982" i="14" s="1"/>
  <c r="C983" i="14"/>
  <c r="D983" i="14"/>
  <c r="C984" i="14"/>
  <c r="D984" i="14" s="1"/>
  <c r="C985" i="14"/>
  <c r="D985" i="14"/>
  <c r="C986" i="14"/>
  <c r="D986" i="14" s="1"/>
  <c r="C987" i="14"/>
  <c r="D987" i="14"/>
  <c r="C988" i="14"/>
  <c r="D988" i="14" s="1"/>
  <c r="C989" i="14"/>
  <c r="D989" i="14"/>
  <c r="C990" i="14"/>
  <c r="D990" i="14" s="1"/>
  <c r="C991" i="14"/>
  <c r="D991" i="14"/>
  <c r="C992" i="14"/>
  <c r="D992" i="14" s="1"/>
  <c r="C993" i="14"/>
  <c r="D993" i="14"/>
  <c r="C994" i="14"/>
  <c r="D994" i="14" s="1"/>
  <c r="C995" i="14"/>
  <c r="D995" i="14"/>
  <c r="C996" i="14"/>
  <c r="D996" i="14" s="1"/>
  <c r="C997" i="14"/>
  <c r="D997" i="14"/>
  <c r="C998" i="14"/>
  <c r="D998" i="14" s="1"/>
  <c r="C999" i="14"/>
  <c r="D999" i="14"/>
  <c r="C1000" i="14"/>
  <c r="D1000" i="14" s="1"/>
  <c r="C1001" i="14"/>
  <c r="D1001" i="14"/>
  <c r="C1002" i="14"/>
  <c r="D1002" i="14" s="1"/>
  <c r="C1003" i="14"/>
  <c r="D1003" i="14"/>
  <c r="C1004" i="14"/>
  <c r="D1004" i="14" s="1"/>
  <c r="C1005" i="14"/>
  <c r="D1005" i="14"/>
  <c r="C1006" i="14"/>
  <c r="D1006" i="14" s="1"/>
  <c r="C1007" i="14"/>
  <c r="D1007" i="14"/>
  <c r="C1008" i="14"/>
  <c r="D1008" i="14" s="1"/>
  <c r="C1009" i="14"/>
  <c r="D1009" i="14"/>
  <c r="C1010" i="14"/>
  <c r="D1010" i="14" s="1"/>
  <c r="C1011" i="14"/>
  <c r="D1011" i="14"/>
  <c r="C1012" i="14"/>
  <c r="D1012" i="14" s="1"/>
  <c r="C1013" i="14"/>
  <c r="D1013" i="14"/>
  <c r="C1014" i="14"/>
  <c r="D1014" i="14" s="1"/>
  <c r="C1015" i="14"/>
  <c r="D1015" i="14"/>
  <c r="C1016" i="14"/>
  <c r="D1016" i="14" s="1"/>
  <c r="C1017" i="14"/>
  <c r="D1017" i="14"/>
  <c r="C1018" i="14"/>
  <c r="D1018" i="14" s="1"/>
  <c r="C1019" i="14"/>
  <c r="D1019" i="14"/>
  <c r="C1020" i="14"/>
  <c r="D1020" i="14" s="1"/>
  <c r="C1021" i="14"/>
  <c r="D1021" i="14"/>
  <c r="C1022" i="14"/>
  <c r="D1022" i="14" s="1"/>
  <c r="C1023" i="14"/>
  <c r="D1023" i="14"/>
  <c r="C1024" i="14"/>
  <c r="D1024" i="14" s="1"/>
  <c r="C1025" i="14"/>
  <c r="D1025" i="14"/>
  <c r="C1026" i="14"/>
  <c r="D1026" i="14" s="1"/>
  <c r="C1027" i="14"/>
  <c r="D1027" i="14"/>
  <c r="C1028" i="14"/>
  <c r="D1028" i="14" s="1"/>
  <c r="C1029" i="14"/>
  <c r="D1029" i="14"/>
  <c r="C1030" i="14"/>
  <c r="D1030" i="14" s="1"/>
  <c r="C1031" i="14"/>
  <c r="D1031" i="14"/>
  <c r="C1032" i="14"/>
  <c r="D1032" i="14" s="1"/>
  <c r="C1033" i="14"/>
  <c r="D1033" i="14"/>
  <c r="C1034" i="14"/>
  <c r="D1034" i="14" s="1"/>
  <c r="C1035" i="14"/>
  <c r="D1035" i="14"/>
  <c r="C1036" i="14"/>
  <c r="D1036" i="14" s="1"/>
  <c r="C1037" i="14"/>
  <c r="D1037" i="14"/>
  <c r="C1038" i="14"/>
  <c r="D1038" i="14" s="1"/>
  <c r="C1039" i="14"/>
  <c r="D1039" i="14"/>
  <c r="C1040" i="14"/>
  <c r="D1040" i="14" s="1"/>
  <c r="C1041" i="14"/>
  <c r="D1041" i="14"/>
  <c r="C1042" i="14"/>
  <c r="D1042" i="14" s="1"/>
  <c r="C1043" i="14"/>
  <c r="D1043" i="14"/>
  <c r="C1044" i="14"/>
  <c r="D1044" i="14" s="1"/>
  <c r="C1045" i="14"/>
  <c r="D1045" i="14"/>
  <c r="C1046" i="14"/>
  <c r="D1046" i="14" s="1"/>
  <c r="C1047" i="14"/>
  <c r="D1047" i="14"/>
  <c r="C1048" i="14"/>
  <c r="D1048" i="14" s="1"/>
  <c r="C1049" i="14"/>
  <c r="D1049" i="14"/>
  <c r="C1050" i="14"/>
  <c r="D1050" i="14" s="1"/>
  <c r="C1051" i="14"/>
  <c r="D1051" i="14"/>
  <c r="C1052" i="14"/>
  <c r="D1052" i="14" s="1"/>
  <c r="C1053" i="14"/>
  <c r="D1053" i="14"/>
  <c r="C1054" i="14"/>
  <c r="D1054" i="14" s="1"/>
  <c r="C1055" i="14"/>
  <c r="D1055" i="14"/>
  <c r="C1056" i="14"/>
  <c r="D1056" i="14" s="1"/>
  <c r="C1057" i="14"/>
  <c r="D1057" i="14"/>
  <c r="C1058" i="14"/>
  <c r="D1058" i="14" s="1"/>
  <c r="C1059" i="14"/>
  <c r="D1059" i="14"/>
  <c r="C1060" i="14"/>
  <c r="D1060" i="14" s="1"/>
  <c r="C1061" i="14"/>
  <c r="D1061" i="14"/>
  <c r="C1062" i="14"/>
  <c r="D1062" i="14" s="1"/>
  <c r="C1063" i="14"/>
  <c r="D1063" i="14"/>
  <c r="C1064" i="14"/>
  <c r="D1064" i="14" s="1"/>
  <c r="C1065" i="14"/>
  <c r="D1065" i="14"/>
  <c r="C1066" i="14"/>
  <c r="D1066" i="14" s="1"/>
  <c r="C1067" i="14"/>
  <c r="D1067" i="14" s="1"/>
  <c r="C1068" i="14"/>
  <c r="D1068" i="14" s="1"/>
  <c r="C1069" i="14"/>
  <c r="D1069" i="14" s="1"/>
  <c r="C1070" i="14"/>
  <c r="D1070" i="14"/>
  <c r="C1071" i="14"/>
  <c r="D1071" i="14" s="1"/>
  <c r="C1072" i="14"/>
  <c r="D1072" i="14" s="1"/>
  <c r="C1073" i="14"/>
  <c r="D1073" i="14" s="1"/>
  <c r="C1074" i="14"/>
  <c r="D1074" i="14" s="1"/>
  <c r="C1075" i="14"/>
  <c r="D1075" i="14" s="1"/>
  <c r="C1076" i="14"/>
  <c r="D1076" i="14" s="1"/>
  <c r="C1077" i="14"/>
  <c r="D1077" i="14" s="1"/>
  <c r="C1078" i="14"/>
  <c r="D1078" i="14"/>
  <c r="C1079" i="14"/>
  <c r="D1079" i="14" s="1"/>
  <c r="C1080" i="14"/>
  <c r="D1080" i="14" s="1"/>
  <c r="C1081" i="14"/>
  <c r="D1081" i="14" s="1"/>
  <c r="C1082" i="14"/>
  <c r="D1082" i="14" s="1"/>
  <c r="C1083" i="14"/>
  <c r="D1083" i="14" s="1"/>
  <c r="C1084" i="14"/>
  <c r="D1084" i="14" s="1"/>
  <c r="C1085" i="14"/>
  <c r="D1085" i="14" s="1"/>
  <c r="C1086" i="14"/>
  <c r="D1086" i="14" s="1"/>
  <c r="C1087" i="14"/>
  <c r="D1087" i="14" s="1"/>
  <c r="C1088" i="14"/>
  <c r="D1088" i="14" s="1"/>
  <c r="C1089" i="14"/>
  <c r="D1089" i="14" s="1"/>
  <c r="C1090" i="14"/>
  <c r="D1090" i="14" s="1"/>
  <c r="C1091" i="14"/>
  <c r="D1091" i="14" s="1"/>
  <c r="C1092" i="14"/>
  <c r="D1092" i="14"/>
  <c r="C1093" i="14"/>
  <c r="D1093" i="14" s="1"/>
  <c r="C1094" i="14"/>
  <c r="D1094" i="14" s="1"/>
  <c r="C1095" i="14"/>
  <c r="D1095" i="14" s="1"/>
  <c r="C1096" i="14"/>
  <c r="D1096" i="14" s="1"/>
  <c r="C1097" i="14"/>
  <c r="D1097" i="14" s="1"/>
  <c r="C1098" i="14"/>
  <c r="D1098" i="14"/>
  <c r="C1099" i="14"/>
  <c r="D1099" i="14" s="1"/>
  <c r="C1100" i="14"/>
  <c r="D1100" i="14" s="1"/>
  <c r="C1101" i="14"/>
  <c r="D1101" i="14" s="1"/>
  <c r="C1102" i="14"/>
  <c r="D1102" i="14"/>
  <c r="C1103" i="14"/>
  <c r="D1103" i="14" s="1"/>
  <c r="C1104" i="14"/>
  <c r="D1104" i="14" s="1"/>
  <c r="C1105" i="14"/>
  <c r="D1105" i="14" s="1"/>
  <c r="C1106" i="14"/>
  <c r="D1106" i="14" s="1"/>
  <c r="C1107" i="14"/>
  <c r="D1107" i="14" s="1"/>
  <c r="C1108" i="14"/>
  <c r="D1108" i="14" s="1"/>
  <c r="C1109" i="14"/>
  <c r="D1109" i="14" s="1"/>
  <c r="C1110" i="14"/>
  <c r="D1110" i="14" s="1"/>
  <c r="C1111" i="14"/>
  <c r="D1111" i="14" s="1"/>
  <c r="C1112" i="14"/>
  <c r="D1112" i="14" s="1"/>
  <c r="C1113" i="14"/>
  <c r="D1113" i="14" s="1"/>
  <c r="C1114" i="14"/>
  <c r="D1114" i="14" s="1"/>
  <c r="C1115" i="14"/>
  <c r="D1115" i="14" s="1"/>
  <c r="C1116" i="14"/>
  <c r="D1116" i="14" s="1"/>
  <c r="C1117" i="14"/>
  <c r="D1117" i="14" s="1"/>
  <c r="C1118" i="14"/>
  <c r="D1118" i="14" s="1"/>
  <c r="C1119" i="14"/>
  <c r="D1119" i="14" s="1"/>
  <c r="C1120" i="14"/>
  <c r="D1120" i="14" s="1"/>
  <c r="C1121" i="14"/>
  <c r="D1121" i="14" s="1"/>
  <c r="C1122" i="14"/>
  <c r="D1122" i="14" s="1"/>
  <c r="C1123" i="14"/>
  <c r="D1123" i="14" s="1"/>
  <c r="C1124" i="14"/>
  <c r="D1124" i="14" s="1"/>
  <c r="C1125" i="14"/>
  <c r="D1125" i="14" s="1"/>
  <c r="C1126" i="14"/>
  <c r="D1126" i="14"/>
  <c r="C1127" i="14"/>
  <c r="D1127" i="14" s="1"/>
  <c r="C1128" i="14"/>
  <c r="D1128" i="14" s="1"/>
  <c r="C1129" i="14"/>
  <c r="D1129" i="14" s="1"/>
  <c r="C1130" i="14"/>
  <c r="D1130" i="14" s="1"/>
  <c r="C1131" i="14"/>
  <c r="D1131" i="14" s="1"/>
  <c r="C1132" i="14"/>
  <c r="D1132" i="14" s="1"/>
  <c r="C1133" i="14"/>
  <c r="D1133" i="14"/>
  <c r="C1134" i="14"/>
  <c r="D1134" i="14" s="1"/>
  <c r="C1135" i="14"/>
  <c r="D1135" i="14" s="1"/>
  <c r="C1136" i="14"/>
  <c r="D1136" i="14" s="1"/>
  <c r="C1137" i="14"/>
  <c r="D1137" i="14" s="1"/>
  <c r="C1138" i="14"/>
  <c r="D1138" i="14" s="1"/>
  <c r="C1139" i="14"/>
  <c r="D1139" i="14" s="1"/>
  <c r="C1140" i="14"/>
  <c r="D1140" i="14" s="1"/>
  <c r="C1141" i="14"/>
  <c r="D1141" i="14" s="1"/>
  <c r="C1142" i="14"/>
  <c r="D1142" i="14" s="1"/>
  <c r="C1143" i="14"/>
  <c r="D1143" i="14" s="1"/>
  <c r="C1144" i="14"/>
  <c r="D1144" i="14" s="1"/>
  <c r="C1145" i="14"/>
  <c r="D1145" i="14" s="1"/>
  <c r="C1146" i="14"/>
  <c r="D1146" i="14" s="1"/>
  <c r="C1147" i="14"/>
  <c r="D1147" i="14" s="1"/>
  <c r="C1148" i="14"/>
  <c r="D1148" i="14" s="1"/>
  <c r="C1149" i="14"/>
  <c r="D1149" i="14" s="1"/>
  <c r="C1150" i="14"/>
  <c r="D1150" i="14" s="1"/>
  <c r="C1151" i="14"/>
  <c r="D1151" i="14" s="1"/>
  <c r="C1152" i="14"/>
  <c r="D1152" i="14" s="1"/>
  <c r="C1153" i="14"/>
  <c r="D1153" i="14" s="1"/>
  <c r="C1154" i="14"/>
  <c r="D1154" i="14" s="1"/>
  <c r="C1155" i="14"/>
  <c r="D1155" i="14" s="1"/>
  <c r="C1156" i="14"/>
  <c r="D1156" i="14" s="1"/>
  <c r="C1157" i="14"/>
  <c r="D1157" i="14" s="1"/>
  <c r="C1158" i="14"/>
  <c r="D1158" i="14" s="1"/>
  <c r="C1159" i="14"/>
  <c r="D1159" i="14" s="1"/>
  <c r="C1160" i="14"/>
  <c r="D1160" i="14" s="1"/>
  <c r="C1161" i="14"/>
  <c r="D1161" i="14" s="1"/>
  <c r="C1162" i="14"/>
  <c r="D1162" i="14" s="1"/>
  <c r="C1163" i="14"/>
  <c r="D1163" i="14" s="1"/>
  <c r="C1164" i="14"/>
  <c r="D1164" i="14" s="1"/>
  <c r="C1165" i="14"/>
  <c r="D1165" i="14" s="1"/>
  <c r="C1166" i="14"/>
  <c r="D1166" i="14" s="1"/>
  <c r="C1167" i="14"/>
  <c r="D1167" i="14" s="1"/>
  <c r="C1168" i="14"/>
  <c r="D1168" i="14" s="1"/>
  <c r="C1169" i="14"/>
  <c r="D1169" i="14" s="1"/>
  <c r="C1170" i="14"/>
  <c r="D1170" i="14" s="1"/>
  <c r="C1171" i="14"/>
  <c r="D1171" i="14" s="1"/>
  <c r="C1172" i="14"/>
  <c r="D1172" i="14" s="1"/>
  <c r="C1173" i="14"/>
  <c r="D1173" i="14"/>
  <c r="C1174" i="14"/>
  <c r="D1174" i="14" s="1"/>
  <c r="C1175" i="14"/>
  <c r="D1175" i="14" s="1"/>
  <c r="C1176" i="14"/>
  <c r="D1176" i="14" s="1"/>
  <c r="C1177" i="14"/>
  <c r="D1177" i="14" s="1"/>
  <c r="C1178" i="14"/>
  <c r="D1178" i="14" s="1"/>
  <c r="C1179" i="14"/>
  <c r="D1179" i="14" s="1"/>
  <c r="C1180" i="14"/>
  <c r="D1180" i="14" s="1"/>
  <c r="C1181" i="14"/>
  <c r="D1181" i="14"/>
  <c r="C1182" i="14"/>
  <c r="D1182" i="14" s="1"/>
  <c r="C1183" i="14"/>
  <c r="D1183" i="14" s="1"/>
  <c r="C1184" i="14"/>
  <c r="D1184" i="14" s="1"/>
  <c r="C1185" i="14"/>
  <c r="D1185" i="14" s="1"/>
  <c r="C1186" i="14"/>
  <c r="D1186" i="14" s="1"/>
  <c r="C1187" i="14"/>
  <c r="D1187" i="14" s="1"/>
  <c r="C1188" i="14"/>
  <c r="D1188" i="14" s="1"/>
  <c r="C1189" i="14"/>
  <c r="D1189" i="14" s="1"/>
  <c r="C1190" i="14"/>
  <c r="D1190" i="14" s="1"/>
  <c r="C1191" i="14"/>
  <c r="D1191" i="14" s="1"/>
  <c r="C1192" i="14"/>
  <c r="D1192" i="14" s="1"/>
  <c r="C1193" i="14"/>
  <c r="D1193" i="14" s="1"/>
  <c r="C1194" i="14"/>
  <c r="D1194" i="14" s="1"/>
  <c r="C1195" i="14"/>
  <c r="D1195" i="14" s="1"/>
  <c r="C1196" i="14"/>
  <c r="D1196" i="14" s="1"/>
  <c r="C1197" i="14"/>
  <c r="D1197" i="14" s="1"/>
  <c r="C1198" i="14"/>
  <c r="D1198" i="14" s="1"/>
  <c r="C1199" i="14"/>
  <c r="D1199" i="14" s="1"/>
  <c r="C1200" i="14"/>
  <c r="D1200" i="14" s="1"/>
  <c r="C1201" i="14"/>
  <c r="D1201" i="14" s="1"/>
  <c r="C1202" i="14"/>
  <c r="D1202" i="14" s="1"/>
  <c r="C1203" i="14"/>
  <c r="D1203" i="14" s="1"/>
  <c r="C1204" i="14"/>
  <c r="D1204" i="14" s="1"/>
  <c r="C1205" i="14"/>
  <c r="D1205" i="14" s="1"/>
  <c r="C1206" i="14"/>
  <c r="D1206" i="14" s="1"/>
  <c r="C1207" i="14"/>
  <c r="D1207" i="14" s="1"/>
  <c r="C1208" i="14"/>
  <c r="D1208" i="14" s="1"/>
  <c r="C1209" i="14"/>
  <c r="D1209" i="14" s="1"/>
  <c r="C1210" i="14"/>
  <c r="D1210" i="14" s="1"/>
  <c r="C1211" i="14"/>
  <c r="D1211" i="14" s="1"/>
  <c r="C1212" i="14"/>
  <c r="D1212" i="14" s="1"/>
  <c r="C1213" i="14"/>
  <c r="D1213" i="14" s="1"/>
  <c r="C1214" i="14"/>
  <c r="D1214" i="14" s="1"/>
  <c r="C1215" i="14"/>
  <c r="D1215" i="14" s="1"/>
  <c r="C1216" i="14"/>
  <c r="D1216" i="14" s="1"/>
  <c r="C1217" i="14"/>
  <c r="D1217" i="14" s="1"/>
  <c r="C1218" i="14"/>
  <c r="D1218" i="14" s="1"/>
  <c r="C1219" i="14"/>
  <c r="D1219" i="14" s="1"/>
  <c r="C1220" i="14"/>
  <c r="D1220" i="14" s="1"/>
  <c r="C1221" i="14"/>
  <c r="D1221" i="14" s="1"/>
  <c r="C1222" i="14"/>
  <c r="D1222" i="14" s="1"/>
  <c r="C1223" i="14"/>
  <c r="D1223" i="14" s="1"/>
  <c r="C1224" i="14"/>
  <c r="D1224" i="14" s="1"/>
  <c r="C1225" i="14"/>
  <c r="D1225" i="14" s="1"/>
  <c r="C1226" i="14"/>
  <c r="D1226" i="14" s="1"/>
  <c r="C1227" i="14"/>
  <c r="D1227" i="14"/>
  <c r="C1228" i="14"/>
  <c r="D1228" i="14" s="1"/>
  <c r="C1229" i="14"/>
  <c r="D1229" i="14" s="1"/>
  <c r="C1230" i="14"/>
  <c r="D1230" i="14" s="1"/>
  <c r="C1231" i="14"/>
  <c r="D1231" i="14" s="1"/>
  <c r="C1232" i="14"/>
  <c r="D1232" i="14" s="1"/>
  <c r="C1233" i="14"/>
  <c r="D1233" i="14" s="1"/>
  <c r="C1234" i="14"/>
  <c r="D1234" i="14" s="1"/>
  <c r="C1235" i="14"/>
  <c r="D1235" i="14" s="1"/>
  <c r="C1236" i="14"/>
  <c r="D1236" i="14" s="1"/>
  <c r="C1237" i="14"/>
  <c r="D1237" i="14"/>
  <c r="C1238" i="14"/>
  <c r="D1238" i="14" s="1"/>
  <c r="C1239" i="14"/>
  <c r="D1239" i="14" s="1"/>
  <c r="C1240" i="14"/>
  <c r="D1240" i="14"/>
  <c r="C1241" i="14"/>
  <c r="D1241" i="14" s="1"/>
  <c r="C1242" i="14"/>
  <c r="D1242" i="14" s="1"/>
  <c r="C1243" i="14"/>
  <c r="D1243" i="14" s="1"/>
  <c r="C1244" i="14"/>
  <c r="D1244" i="14" s="1"/>
  <c r="C1245" i="14"/>
  <c r="D1245" i="14" s="1"/>
  <c r="C1246" i="14"/>
  <c r="D1246" i="14"/>
  <c r="C1247" i="14"/>
  <c r="D1247" i="14" s="1"/>
  <c r="C1248" i="14"/>
  <c r="D1248" i="14" s="1"/>
  <c r="C1249" i="14"/>
  <c r="D1249" i="14" s="1"/>
  <c r="C1250" i="14"/>
  <c r="D1250" i="14" s="1"/>
  <c r="C1251" i="14"/>
  <c r="D1251" i="14" s="1"/>
  <c r="C1252" i="14"/>
  <c r="D1252" i="14"/>
  <c r="C1253" i="14"/>
  <c r="D1253" i="14" s="1"/>
  <c r="C1254" i="14"/>
  <c r="D1254" i="14" s="1"/>
  <c r="C1255" i="14"/>
  <c r="D1255" i="14" s="1"/>
  <c r="C1256" i="14"/>
  <c r="D1256" i="14"/>
  <c r="C1257" i="14"/>
  <c r="D1257" i="14" s="1"/>
  <c r="C1258" i="14"/>
  <c r="D1258" i="14" s="1"/>
  <c r="C1259" i="14"/>
  <c r="D1259" i="14" s="1"/>
  <c r="C1260" i="14"/>
  <c r="D1260" i="14" s="1"/>
  <c r="C1261" i="14"/>
  <c r="D1261" i="14" s="1"/>
  <c r="C1262" i="14"/>
  <c r="D1262" i="14"/>
  <c r="C1263" i="14"/>
  <c r="D1263" i="14" s="1"/>
  <c r="C1264" i="14"/>
  <c r="D1264" i="14" s="1"/>
  <c r="C1265" i="14"/>
  <c r="D1265" i="14" s="1"/>
  <c r="C1266" i="14"/>
  <c r="D1266" i="14" s="1"/>
  <c r="C1267" i="14"/>
  <c r="D1267" i="14" s="1"/>
  <c r="C1268" i="14"/>
  <c r="D1268" i="14"/>
  <c r="C1269" i="14"/>
  <c r="D1269" i="14" s="1"/>
  <c r="C1270" i="14"/>
  <c r="D1270" i="14" s="1"/>
  <c r="C1271" i="14"/>
  <c r="D1271" i="14" s="1"/>
  <c r="C1272" i="14"/>
  <c r="D1272" i="14" s="1"/>
  <c r="C1273" i="14"/>
  <c r="D1273" i="14" s="1"/>
  <c r="C1274" i="14"/>
  <c r="D1274" i="14" s="1"/>
  <c r="C1275" i="14"/>
  <c r="D1275" i="14" s="1"/>
  <c r="C1276" i="14"/>
  <c r="D1276" i="14" s="1"/>
  <c r="C1277" i="14"/>
  <c r="D1277" i="14" s="1"/>
  <c r="C1278" i="14"/>
  <c r="D1278" i="14" s="1"/>
  <c r="C1279" i="14"/>
  <c r="D1279" i="14" s="1"/>
  <c r="C1280" i="14"/>
  <c r="D1280" i="14" s="1"/>
  <c r="C1281" i="14"/>
  <c r="D1281" i="14" s="1"/>
  <c r="C1282" i="14"/>
  <c r="D1282" i="14" s="1"/>
  <c r="C1283" i="14"/>
  <c r="D1283" i="14" s="1"/>
  <c r="C1284" i="14"/>
  <c r="D1284" i="14"/>
  <c r="C1285" i="14"/>
  <c r="D1285" i="14" s="1"/>
  <c r="C1286" i="14"/>
  <c r="D1286" i="14" s="1"/>
  <c r="C1287" i="14"/>
  <c r="D1287" i="14" s="1"/>
  <c r="C1288" i="14"/>
  <c r="D1288" i="14" s="1"/>
  <c r="C1289" i="14"/>
  <c r="D1289" i="14" s="1"/>
  <c r="C1290" i="14"/>
  <c r="D1290" i="14" s="1"/>
  <c r="C1291" i="14"/>
  <c r="D1291" i="14" s="1"/>
  <c r="C1292" i="14"/>
  <c r="D1292" i="14" s="1"/>
  <c r="C1293" i="14"/>
  <c r="D1293" i="14" s="1"/>
  <c r="C1294" i="14"/>
  <c r="D1294" i="14"/>
  <c r="C1295" i="14"/>
  <c r="D1295" i="14" s="1"/>
  <c r="C1296" i="14"/>
  <c r="D1296" i="14"/>
  <c r="C1297" i="14"/>
  <c r="D1297" i="14" s="1"/>
  <c r="C1298" i="14"/>
  <c r="D1298" i="14" s="1"/>
  <c r="C1299" i="14"/>
  <c r="D1299" i="14" s="1"/>
  <c r="C1300" i="14"/>
  <c r="D1300" i="14"/>
  <c r="C1301" i="14"/>
  <c r="D1301" i="14" s="1"/>
  <c r="C1302" i="14"/>
  <c r="D1302" i="14"/>
  <c r="C1303" i="14"/>
  <c r="D1303" i="14" s="1"/>
  <c r="C1304" i="14"/>
  <c r="D1304" i="14" s="1"/>
  <c r="C1305" i="14"/>
  <c r="D1305" i="14" s="1"/>
  <c r="C1306" i="14"/>
  <c r="D1306" i="14" s="1"/>
  <c r="C1307" i="14"/>
  <c r="D1307" i="14" s="1"/>
  <c r="C1308" i="14"/>
  <c r="D1308" i="14"/>
  <c r="C1309" i="14"/>
  <c r="D1309" i="14" s="1"/>
  <c r="C1310" i="14"/>
  <c r="D1310" i="14" s="1"/>
  <c r="C1311" i="14"/>
  <c r="D1311" i="14" s="1"/>
  <c r="C1312" i="14"/>
  <c r="D1312" i="14" s="1"/>
  <c r="C1313" i="14"/>
  <c r="D1313" i="14" s="1"/>
  <c r="C1314" i="14"/>
  <c r="D1314" i="14" s="1"/>
  <c r="C1315" i="14"/>
  <c r="D1315" i="14" s="1"/>
  <c r="C1316" i="14"/>
  <c r="D1316" i="14" s="1"/>
  <c r="C1317" i="14"/>
  <c r="D1317" i="14" s="1"/>
  <c r="C1318" i="14"/>
  <c r="D1318" i="14" s="1"/>
  <c r="C1319" i="14"/>
  <c r="D1319" i="14" s="1"/>
  <c r="C1320" i="14"/>
  <c r="D1320" i="14" s="1"/>
  <c r="C1321" i="14"/>
  <c r="D1321" i="14" s="1"/>
  <c r="C1322" i="14"/>
  <c r="D1322" i="14" s="1"/>
  <c r="C1323" i="14"/>
  <c r="D1323" i="14" s="1"/>
  <c r="C1324" i="14"/>
  <c r="D1324" i="14" s="1"/>
  <c r="C1325" i="14"/>
  <c r="D1325" i="14" s="1"/>
  <c r="C1326" i="14"/>
  <c r="D1326" i="14" s="1"/>
  <c r="C1327" i="14"/>
  <c r="D1327" i="14" s="1"/>
  <c r="C1328" i="14"/>
  <c r="D1328" i="14"/>
  <c r="C1329" i="14"/>
  <c r="D1329" i="14" s="1"/>
  <c r="C1330" i="14"/>
  <c r="D1330" i="14" s="1"/>
  <c r="C1331" i="14"/>
  <c r="D1331" i="14" s="1"/>
  <c r="C1332" i="14"/>
  <c r="D1332" i="14" s="1"/>
  <c r="C1333" i="14"/>
  <c r="D1333" i="14" s="1"/>
  <c r="C1334" i="14"/>
  <c r="D1334" i="14"/>
  <c r="C1335" i="14"/>
  <c r="D1335" i="14" s="1"/>
  <c r="C1336" i="14"/>
  <c r="D1336" i="14"/>
  <c r="C1337" i="14"/>
  <c r="D1337" i="14" s="1"/>
  <c r="C1338" i="14"/>
  <c r="D1338" i="14" s="1"/>
  <c r="C1339" i="14"/>
  <c r="D1339" i="14" s="1"/>
  <c r="C1340" i="14"/>
  <c r="D1340" i="14"/>
  <c r="C1341" i="14"/>
  <c r="D1341" i="14" s="1"/>
  <c r="C1342" i="14"/>
  <c r="D1342" i="14"/>
  <c r="C1343" i="14"/>
  <c r="D1343" i="14" s="1"/>
  <c r="C1344" i="14"/>
  <c r="D1344" i="14" s="1"/>
  <c r="C1345" i="14"/>
  <c r="D1345" i="14" s="1"/>
  <c r="C1346" i="14"/>
  <c r="D1346" i="14" s="1"/>
  <c r="C1347" i="14"/>
  <c r="D1347" i="14" s="1"/>
  <c r="C1348" i="14"/>
  <c r="D1348" i="14" s="1"/>
  <c r="C1349" i="14"/>
  <c r="D1349" i="14" s="1"/>
  <c r="C1350" i="14"/>
  <c r="D1350" i="14" s="1"/>
  <c r="C1351" i="14"/>
  <c r="D1351" i="14" s="1"/>
  <c r="C1352" i="14"/>
  <c r="D1352" i="14"/>
  <c r="C1353" i="14"/>
  <c r="D1353" i="14" s="1"/>
  <c r="C1354" i="14"/>
  <c r="D1354" i="14" s="1"/>
  <c r="C1355" i="14"/>
  <c r="D1355" i="14" s="1"/>
  <c r="C1356" i="14"/>
  <c r="D1356" i="14" s="1"/>
  <c r="C1357" i="14"/>
  <c r="D1357" i="14" s="1"/>
  <c r="C1358" i="14"/>
  <c r="D1358" i="14" s="1"/>
  <c r="C1359" i="14"/>
  <c r="D1359" i="14" s="1"/>
  <c r="C1360" i="14"/>
  <c r="D1360" i="14" s="1"/>
  <c r="C1361" i="14"/>
  <c r="D1361" i="14" s="1"/>
  <c r="C1362" i="14"/>
  <c r="D1362" i="14" s="1"/>
  <c r="C1363" i="14"/>
  <c r="D1363" i="14" s="1"/>
  <c r="C1364" i="14"/>
  <c r="D1364" i="14" s="1"/>
  <c r="C1365" i="14"/>
  <c r="D1365" i="14" s="1"/>
  <c r="C1366" i="14"/>
  <c r="D1366" i="14" s="1"/>
  <c r="C1367" i="14"/>
  <c r="D1367" i="14" s="1"/>
  <c r="C1368" i="14"/>
  <c r="D1368" i="14"/>
  <c r="C1369" i="14"/>
  <c r="D1369" i="14" s="1"/>
  <c r="C1370" i="14"/>
  <c r="D1370" i="14" s="1"/>
  <c r="C1371" i="14"/>
  <c r="D1371" i="14" s="1"/>
  <c r="C1372" i="14"/>
  <c r="D1372" i="14" s="1"/>
  <c r="C1373" i="14"/>
  <c r="D1373" i="14" s="1"/>
  <c r="C1374" i="14"/>
  <c r="D1374" i="14"/>
  <c r="C1375" i="14"/>
  <c r="D1375" i="14" s="1"/>
  <c r="C1376" i="14"/>
  <c r="D1376" i="14" s="1"/>
  <c r="C1377" i="14"/>
  <c r="D1377" i="14" s="1"/>
  <c r="C1378" i="14"/>
  <c r="D1378" i="14" s="1"/>
  <c r="C1379" i="14"/>
  <c r="D1379" i="14" s="1"/>
  <c r="C1380" i="14"/>
  <c r="D1380" i="14"/>
  <c r="C1381" i="14"/>
  <c r="D1381" i="14" s="1"/>
  <c r="C1382" i="14"/>
  <c r="D1382" i="14" s="1"/>
  <c r="C1383" i="14"/>
  <c r="D1383" i="14" s="1"/>
  <c r="C1384" i="14"/>
  <c r="D1384" i="14"/>
  <c r="C1385" i="14"/>
  <c r="D1385" i="14" s="1"/>
  <c r="C1386" i="14"/>
  <c r="D1386" i="14" s="1"/>
  <c r="C1387" i="14"/>
  <c r="D1387" i="14" s="1"/>
  <c r="C1388" i="14"/>
  <c r="D1388" i="14" s="1"/>
  <c r="C1389" i="14"/>
  <c r="D1389" i="14" s="1"/>
  <c r="C1390" i="14"/>
  <c r="D1390" i="14"/>
  <c r="C1391" i="14"/>
  <c r="D1391" i="14" s="1"/>
  <c r="C1392" i="14"/>
  <c r="D1392" i="14" s="1"/>
  <c r="C1393" i="14"/>
  <c r="D1393" i="14" s="1"/>
  <c r="C1394" i="14"/>
  <c r="D1394" i="14" s="1"/>
  <c r="C1395" i="14"/>
  <c r="D1395" i="14" s="1"/>
  <c r="C1396" i="14"/>
  <c r="D1396" i="14"/>
  <c r="C1397" i="14"/>
  <c r="D1397" i="14" s="1"/>
  <c r="C1398" i="14"/>
  <c r="D1398" i="14" s="1"/>
  <c r="C1399" i="14"/>
  <c r="D1399" i="14" s="1"/>
  <c r="C1400" i="14"/>
  <c r="D1400" i="14" s="1"/>
  <c r="C1401" i="14"/>
  <c r="D1401" i="14" s="1"/>
  <c r="C1402" i="14"/>
  <c r="D1402" i="14" s="1"/>
  <c r="C1403" i="14"/>
  <c r="D1403" i="14" s="1"/>
  <c r="C1404" i="14"/>
  <c r="D1404" i="14" s="1"/>
  <c r="C1405" i="14"/>
  <c r="D1405" i="14" s="1"/>
  <c r="C1406" i="14"/>
  <c r="D1406" i="14" s="1"/>
  <c r="C1407" i="14"/>
  <c r="D1407" i="14" s="1"/>
  <c r="C1408" i="14"/>
  <c r="D1408" i="14" s="1"/>
  <c r="C1409" i="14"/>
  <c r="D1409" i="14" s="1"/>
  <c r="C1410" i="14"/>
  <c r="D1410" i="14" s="1"/>
  <c r="C1411" i="14"/>
  <c r="D1411" i="14" s="1"/>
  <c r="C1412" i="14"/>
  <c r="D1412" i="14"/>
  <c r="C1413" i="14"/>
  <c r="D1413" i="14" s="1"/>
  <c r="C1414" i="14"/>
  <c r="D1414" i="14" s="1"/>
  <c r="C1415" i="14"/>
  <c r="D1415" i="14" s="1"/>
  <c r="C1416" i="14"/>
  <c r="D1416" i="14" s="1"/>
  <c r="C1417" i="14"/>
  <c r="D1417" i="14" s="1"/>
  <c r="C1418" i="14"/>
  <c r="D1418" i="14" s="1"/>
  <c r="C1419" i="14"/>
  <c r="D1419" i="14" s="1"/>
  <c r="C1420" i="14"/>
  <c r="D1420" i="14" s="1"/>
  <c r="C1421" i="14"/>
  <c r="D1421" i="14" s="1"/>
  <c r="C1422" i="14"/>
  <c r="D1422" i="14"/>
  <c r="C1423" i="14"/>
  <c r="D1423" i="14" s="1"/>
  <c r="C1424" i="14"/>
  <c r="D1424" i="14"/>
  <c r="C1425" i="14"/>
  <c r="D1425" i="14" s="1"/>
  <c r="C1426" i="14"/>
  <c r="D1426" i="14" s="1"/>
  <c r="C1427" i="14"/>
  <c r="D1427" i="14" s="1"/>
  <c r="C1428" i="14"/>
  <c r="D1428" i="14"/>
  <c r="C1429" i="14"/>
  <c r="D1429" i="14" s="1"/>
  <c r="C1430" i="14"/>
  <c r="D1430" i="14"/>
  <c r="C1431" i="14"/>
  <c r="D1431" i="14" s="1"/>
  <c r="C1432" i="14"/>
  <c r="D1432" i="14" s="1"/>
  <c r="C1433" i="14"/>
  <c r="D1433" i="14" s="1"/>
  <c r="C1434" i="14"/>
  <c r="D1434" i="14" s="1"/>
  <c r="C1435" i="14"/>
  <c r="D1435" i="14" s="1"/>
  <c r="C1436" i="14"/>
  <c r="D1436" i="14"/>
  <c r="C1437" i="14"/>
  <c r="D1437" i="14" s="1"/>
  <c r="C1438" i="14"/>
  <c r="D1438" i="14" s="1"/>
  <c r="C1439" i="14"/>
  <c r="D1439" i="14" s="1"/>
  <c r="C1440" i="14"/>
  <c r="D1440" i="14" s="1"/>
  <c r="C1441" i="14"/>
  <c r="D1441" i="14" s="1"/>
  <c r="C1442" i="14"/>
  <c r="D1442" i="14" s="1"/>
  <c r="C1443" i="14"/>
  <c r="D1443" i="14" s="1"/>
  <c r="C1444" i="14"/>
  <c r="D1444" i="14" s="1"/>
  <c r="C1445" i="14"/>
  <c r="D1445" i="14" s="1"/>
  <c r="C1446" i="14"/>
  <c r="D1446" i="14" s="1"/>
  <c r="C1447" i="14"/>
  <c r="D1447" i="14" s="1"/>
  <c r="C1448" i="14"/>
  <c r="D1448" i="14" s="1"/>
  <c r="C1449" i="14"/>
  <c r="D1449" i="14" s="1"/>
  <c r="C1450" i="14"/>
  <c r="D1450" i="14" s="1"/>
  <c r="C1451" i="14"/>
  <c r="D1451" i="14" s="1"/>
  <c r="C1452" i="14"/>
  <c r="D1452" i="14" s="1"/>
  <c r="C1453" i="14"/>
  <c r="D1453" i="14" s="1"/>
  <c r="C1454" i="14"/>
  <c r="D1454" i="14" s="1"/>
  <c r="C1455" i="14"/>
  <c r="D1455" i="14" s="1"/>
  <c r="C1456" i="14"/>
  <c r="D1456" i="14"/>
  <c r="C1457" i="14"/>
  <c r="D1457" i="14" s="1"/>
  <c r="C1458" i="14"/>
  <c r="D1458" i="14" s="1"/>
  <c r="C1459" i="14"/>
  <c r="D1459" i="14" s="1"/>
  <c r="C1460" i="14"/>
  <c r="D1460" i="14" s="1"/>
  <c r="C1461" i="14"/>
  <c r="D1461" i="14" s="1"/>
  <c r="C1462" i="14"/>
  <c r="D1462" i="14"/>
  <c r="C1463" i="14"/>
  <c r="D1463" i="14" s="1"/>
  <c r="C1464" i="14"/>
  <c r="D1464" i="14"/>
  <c r="C1465" i="14"/>
  <c r="D1465" i="14" s="1"/>
  <c r="C1466" i="14"/>
  <c r="D1466" i="14" s="1"/>
  <c r="C1467" i="14"/>
  <c r="D1467" i="14" s="1"/>
  <c r="C1468" i="14"/>
  <c r="D1468" i="14"/>
  <c r="C1469" i="14"/>
  <c r="D1469" i="14" s="1"/>
  <c r="C1470" i="14"/>
  <c r="D1470" i="14"/>
  <c r="C1471" i="14"/>
  <c r="D1471" i="14" s="1"/>
  <c r="C1472" i="14"/>
  <c r="D1472" i="14" s="1"/>
  <c r="C1473" i="14"/>
  <c r="D1473" i="14" s="1"/>
  <c r="C1474" i="14"/>
  <c r="D1474" i="14" s="1"/>
  <c r="C1475" i="14"/>
  <c r="D1475" i="14" s="1"/>
  <c r="C1476" i="14"/>
  <c r="D1476" i="14" s="1"/>
  <c r="C1477" i="14"/>
  <c r="D1477" i="14" s="1"/>
  <c r="C1478" i="14"/>
  <c r="D1478" i="14" s="1"/>
  <c r="C1479" i="14"/>
  <c r="D1479" i="14" s="1"/>
  <c r="C1480" i="14"/>
  <c r="D1480" i="14"/>
  <c r="C1481" i="14"/>
  <c r="D1481" i="14" s="1"/>
  <c r="C1482" i="14"/>
  <c r="D1482" i="14" s="1"/>
  <c r="C1483" i="14"/>
  <c r="D1483" i="14" s="1"/>
  <c r="C1484" i="14"/>
  <c r="D1484" i="14" s="1"/>
  <c r="C1485" i="14"/>
  <c r="D1485" i="14" s="1"/>
  <c r="C1486" i="14"/>
  <c r="D1486" i="14" s="1"/>
  <c r="C1487" i="14"/>
  <c r="D1487" i="14" s="1"/>
  <c r="C1488" i="14"/>
  <c r="D1488" i="14" s="1"/>
  <c r="C1489" i="14"/>
  <c r="D1489" i="14" s="1"/>
  <c r="C1490" i="14"/>
  <c r="D1490" i="14" s="1"/>
  <c r="C1491" i="14"/>
  <c r="D1491" i="14" s="1"/>
  <c r="C1492" i="14"/>
  <c r="D1492" i="14"/>
  <c r="C1493" i="14"/>
  <c r="D1493" i="14" s="1"/>
  <c r="C1494" i="14"/>
  <c r="D1494" i="14" s="1"/>
  <c r="C1495" i="14"/>
  <c r="D1495" i="14" s="1"/>
  <c r="C1496" i="14"/>
  <c r="D1496" i="14"/>
  <c r="C1497" i="14"/>
  <c r="D1497" i="14" s="1"/>
  <c r="C1498" i="14"/>
  <c r="D1498" i="14" s="1"/>
  <c r="C1499" i="14"/>
  <c r="D1499" i="14" s="1"/>
  <c r="C1500" i="14"/>
  <c r="D1500" i="14" s="1"/>
  <c r="C1501" i="14"/>
  <c r="D1501" i="14" s="1"/>
  <c r="C1502" i="14"/>
  <c r="D1502" i="14"/>
  <c r="C1503" i="14"/>
  <c r="D1503" i="14" s="1"/>
  <c r="C1504" i="14"/>
  <c r="D1504" i="14" s="1"/>
  <c r="C1505" i="14"/>
  <c r="D1505" i="14" s="1"/>
  <c r="C1506" i="14"/>
  <c r="D1506" i="14" s="1"/>
  <c r="C1507" i="14"/>
  <c r="D1507" i="14" s="1"/>
  <c r="C1508" i="14"/>
  <c r="D1508" i="14"/>
  <c r="C1509" i="14"/>
  <c r="D1509" i="14" s="1"/>
  <c r="C1510" i="14"/>
  <c r="D1510" i="14" s="1"/>
  <c r="C1511" i="14"/>
  <c r="D1511" i="14" s="1"/>
  <c r="C1512" i="14"/>
  <c r="D1512" i="14"/>
  <c r="C1513" i="14"/>
  <c r="D1513" i="14" s="1"/>
  <c r="C1514" i="14"/>
  <c r="D1514" i="14" s="1"/>
  <c r="C1515" i="14"/>
  <c r="D1515" i="14" s="1"/>
  <c r="C1516" i="14"/>
  <c r="D1516" i="14" s="1"/>
  <c r="C1517" i="14"/>
  <c r="D1517" i="14" s="1"/>
  <c r="C1518" i="14"/>
  <c r="D1518" i="14"/>
  <c r="C1519" i="14"/>
  <c r="D1519" i="14" s="1"/>
  <c r="C1520" i="14"/>
  <c r="D1520" i="14" s="1"/>
  <c r="C1521" i="14"/>
  <c r="D1521" i="14" s="1"/>
  <c r="C1522" i="14"/>
  <c r="D1522" i="14" s="1"/>
  <c r="C1523" i="14"/>
  <c r="D1523" i="14" s="1"/>
  <c r="C1524" i="14"/>
  <c r="D1524" i="14"/>
  <c r="C1525" i="14"/>
  <c r="D1525" i="14" s="1"/>
  <c r="C1526" i="14"/>
  <c r="D1526" i="14" s="1"/>
  <c r="C1527" i="14"/>
  <c r="D1527" i="14" s="1"/>
  <c r="C1528" i="14"/>
  <c r="D1528" i="14" s="1"/>
  <c r="C1529" i="14"/>
  <c r="D1529" i="14" s="1"/>
  <c r="C1530" i="14"/>
  <c r="D1530" i="14" s="1"/>
  <c r="C1531" i="14"/>
  <c r="D1531" i="14" s="1"/>
  <c r="C1532" i="14"/>
  <c r="D1532" i="14" s="1"/>
  <c r="C1533" i="14"/>
  <c r="D1533" i="14" s="1"/>
  <c r="C1534" i="14"/>
  <c r="D1534" i="14" s="1"/>
  <c r="C1535" i="14"/>
  <c r="D1535" i="14" s="1"/>
  <c r="C1536" i="14"/>
  <c r="D1536" i="14" s="1"/>
  <c r="C1537" i="14"/>
  <c r="D1537" i="14" s="1"/>
  <c r="C1538" i="14"/>
  <c r="D1538" i="14" s="1"/>
  <c r="C1539" i="14"/>
  <c r="D1539" i="14" s="1"/>
  <c r="C1540" i="14"/>
  <c r="D1540" i="14"/>
  <c r="C1541" i="14"/>
  <c r="D1541" i="14" s="1"/>
  <c r="C1542" i="14"/>
  <c r="D1542" i="14" s="1"/>
  <c r="C1543" i="14"/>
  <c r="D1543" i="14" s="1"/>
  <c r="C1544" i="14"/>
  <c r="D1544" i="14" s="1"/>
  <c r="C1545" i="14"/>
  <c r="D1545" i="14" s="1"/>
  <c r="C1546" i="14"/>
  <c r="D1546" i="14" s="1"/>
  <c r="C1547" i="14"/>
  <c r="D1547" i="14" s="1"/>
  <c r="C1548" i="14"/>
  <c r="D1548" i="14" s="1"/>
  <c r="C1549" i="14"/>
  <c r="D1549" i="14" s="1"/>
  <c r="C1550" i="14"/>
  <c r="D1550" i="14"/>
  <c r="C1551" i="14"/>
  <c r="D1551" i="14" s="1"/>
  <c r="C1552" i="14"/>
  <c r="D1552" i="14"/>
  <c r="C1553" i="14"/>
  <c r="D1553" i="14" s="1"/>
  <c r="C1554" i="14"/>
  <c r="D1554" i="14" s="1"/>
  <c r="C1555" i="14"/>
  <c r="D1555" i="14" s="1"/>
  <c r="C1556" i="14"/>
  <c r="D1556" i="14"/>
  <c r="C1557" i="14"/>
  <c r="D1557" i="14" s="1"/>
  <c r="C1558" i="14"/>
  <c r="D1558" i="14"/>
  <c r="C1559" i="14"/>
  <c r="D1559" i="14" s="1"/>
  <c r="C1560" i="14"/>
  <c r="D1560" i="14" s="1"/>
  <c r="C1561" i="14"/>
  <c r="D1561" i="14" s="1"/>
  <c r="C1562" i="14"/>
  <c r="D1562" i="14" s="1"/>
  <c r="C1563" i="14"/>
  <c r="D1563" i="14" s="1"/>
  <c r="C1564" i="14"/>
  <c r="D1564" i="14"/>
  <c r="C1565" i="14"/>
  <c r="D1565" i="14" s="1"/>
  <c r="C1566" i="14"/>
  <c r="D1566" i="14" s="1"/>
  <c r="C1567" i="14"/>
  <c r="D1567" i="14" s="1"/>
  <c r="C1568" i="14"/>
  <c r="D1568" i="14" s="1"/>
  <c r="C1569" i="14"/>
  <c r="D1569" i="14" s="1"/>
  <c r="C1570" i="14"/>
  <c r="D1570" i="14" s="1"/>
  <c r="C1571" i="14"/>
  <c r="D1571" i="14" s="1"/>
  <c r="C1572" i="14"/>
  <c r="D1572" i="14" s="1"/>
  <c r="C1573" i="14"/>
  <c r="D1573" i="14" s="1"/>
  <c r="C1574" i="14"/>
  <c r="D1574" i="14" s="1"/>
  <c r="C1575" i="14"/>
  <c r="D1575" i="14" s="1"/>
  <c r="C1576" i="14"/>
  <c r="D1576" i="14" s="1"/>
  <c r="C1577" i="14"/>
  <c r="D1577" i="14"/>
  <c r="C1578" i="14"/>
  <c r="D1578" i="14" s="1"/>
  <c r="C1579" i="14"/>
  <c r="D1579" i="14" s="1"/>
  <c r="C1580" i="14"/>
  <c r="D1580" i="14" s="1"/>
  <c r="C1581" i="14"/>
  <c r="D1581" i="14" s="1"/>
  <c r="C1582" i="14"/>
  <c r="D1582" i="14" s="1"/>
  <c r="C1583" i="14"/>
  <c r="D1583" i="14"/>
  <c r="C1584" i="14"/>
  <c r="D1584" i="14" s="1"/>
  <c r="C1585" i="14"/>
  <c r="D1585" i="14"/>
  <c r="C1586" i="14"/>
  <c r="D1586" i="14" s="1"/>
  <c r="C1587" i="14"/>
  <c r="D1587" i="14" s="1"/>
  <c r="C1588" i="14"/>
  <c r="D1588" i="14" s="1"/>
  <c r="C1589" i="14"/>
  <c r="D1589" i="14"/>
  <c r="C1590" i="14"/>
  <c r="D1590" i="14" s="1"/>
  <c r="C1591" i="14"/>
  <c r="D1591" i="14"/>
  <c r="C1592" i="14"/>
  <c r="D1592" i="14" s="1"/>
  <c r="C1593" i="14"/>
  <c r="D1593" i="14" s="1"/>
  <c r="C1594" i="14"/>
  <c r="D1594" i="14" s="1"/>
  <c r="C1595" i="14"/>
  <c r="D1595" i="14" s="1"/>
  <c r="C1596" i="14"/>
  <c r="D1596" i="14" s="1"/>
  <c r="C1597" i="14"/>
  <c r="D1597" i="14"/>
  <c r="C1598" i="14"/>
  <c r="D1598" i="14" s="1"/>
  <c r="C1599" i="14"/>
  <c r="D1599" i="14" s="1"/>
  <c r="C1600" i="14"/>
  <c r="D1600" i="14" s="1"/>
  <c r="C1601" i="14"/>
  <c r="D1601" i="14" s="1"/>
  <c r="C1602" i="14"/>
  <c r="D1602" i="14" s="1"/>
  <c r="C1603" i="14"/>
  <c r="D1603" i="14" s="1"/>
  <c r="C1604" i="14"/>
  <c r="D1604" i="14" s="1"/>
  <c r="C1605" i="14"/>
  <c r="D1605" i="14" s="1"/>
  <c r="C1606" i="14"/>
  <c r="D1606" i="14" s="1"/>
  <c r="C1607" i="14"/>
  <c r="D1607" i="14" s="1"/>
  <c r="C1608" i="14"/>
  <c r="D1608" i="14" s="1"/>
  <c r="C1609" i="14"/>
  <c r="D1609" i="14"/>
  <c r="C1610" i="14"/>
  <c r="D1610" i="14" s="1"/>
  <c r="C1611" i="14"/>
  <c r="D1611" i="14" s="1"/>
  <c r="C1612" i="14"/>
  <c r="D1612" i="14" s="1"/>
  <c r="C1613" i="14"/>
  <c r="D1613" i="14" s="1"/>
  <c r="C1614" i="14"/>
  <c r="D1614" i="14" s="1"/>
  <c r="C1615" i="14"/>
  <c r="D1615" i="14"/>
  <c r="C1616" i="14"/>
  <c r="D1616" i="14" s="1"/>
  <c r="C1617" i="14"/>
  <c r="D1617" i="14"/>
  <c r="C1618" i="14"/>
  <c r="D1618" i="14" s="1"/>
  <c r="C1619" i="14"/>
  <c r="D1619" i="14" s="1"/>
  <c r="C1620" i="14"/>
  <c r="D1620" i="14" s="1"/>
  <c r="C1621" i="14"/>
  <c r="D1621" i="14"/>
  <c r="C1622" i="14"/>
  <c r="D1622" i="14" s="1"/>
  <c r="C1623" i="14"/>
  <c r="D1623" i="14"/>
  <c r="C1624" i="14"/>
  <c r="D1624" i="14" s="1"/>
  <c r="C1625" i="14"/>
  <c r="D1625" i="14" s="1"/>
  <c r="C1626" i="14"/>
  <c r="D1626" i="14" s="1"/>
  <c r="C1627" i="14"/>
  <c r="D1627" i="14" s="1"/>
  <c r="C1628" i="14"/>
  <c r="D1628" i="14" s="1"/>
  <c r="C1629" i="14"/>
  <c r="D1629" i="14"/>
  <c r="C1630" i="14"/>
  <c r="D1630" i="14" s="1"/>
  <c r="C1631" i="14"/>
  <c r="D1631" i="14"/>
  <c r="C1632" i="14"/>
  <c r="D1632" i="14" s="1"/>
  <c r="C1633" i="14"/>
  <c r="D1633" i="14" s="1"/>
  <c r="C1634" i="14"/>
  <c r="D1634" i="14" s="1"/>
  <c r="C1635" i="14"/>
  <c r="D1635" i="14" s="1"/>
  <c r="C1636" i="14"/>
  <c r="D1636" i="14" s="1"/>
  <c r="C1637" i="14"/>
  <c r="D1637" i="14"/>
  <c r="C1638" i="14"/>
  <c r="D1638" i="14" s="1"/>
  <c r="C1639" i="14"/>
  <c r="D1639" i="14" s="1"/>
  <c r="C1640" i="14"/>
  <c r="D1640" i="14" s="1"/>
  <c r="C1641" i="14"/>
  <c r="D1641" i="14"/>
  <c r="C1642" i="14"/>
  <c r="D1642" i="14" s="1"/>
  <c r="C1643" i="14"/>
  <c r="D1643" i="14" s="1"/>
  <c r="C1644" i="14"/>
  <c r="D1644" i="14" s="1"/>
  <c r="C1645" i="14"/>
  <c r="D1645" i="14" s="1"/>
  <c r="C1646" i="14"/>
  <c r="D1646" i="14" s="1"/>
  <c r="C1647" i="14"/>
  <c r="D1647" i="14"/>
  <c r="C1648" i="14"/>
  <c r="D1648" i="14" s="1"/>
  <c r="C1649" i="14"/>
  <c r="D1649" i="14"/>
  <c r="C1650" i="14"/>
  <c r="D1650" i="14" s="1"/>
  <c r="C1651" i="14"/>
  <c r="D1651" i="14" s="1"/>
  <c r="C1652" i="14"/>
  <c r="D1652" i="14" s="1"/>
  <c r="C1653" i="14"/>
  <c r="D1653" i="14"/>
  <c r="C1654" i="14"/>
  <c r="D1654" i="14" s="1"/>
  <c r="C1655" i="14"/>
  <c r="D1655" i="14"/>
  <c r="C1656" i="14"/>
  <c r="D1656" i="14" s="1"/>
  <c r="C1657" i="14"/>
  <c r="D1657" i="14" s="1"/>
  <c r="C1658" i="14"/>
  <c r="D1658" i="14" s="1"/>
  <c r="C1659" i="14"/>
  <c r="D1659" i="14" s="1"/>
  <c r="C1660" i="14"/>
  <c r="D1660" i="14" s="1"/>
  <c r="C1661" i="14"/>
  <c r="D1661" i="14"/>
  <c r="C1662" i="14"/>
  <c r="D1662" i="14" s="1"/>
  <c r="C1663" i="14"/>
  <c r="D1663" i="14" s="1"/>
  <c r="C1664" i="14"/>
  <c r="D1664" i="14" s="1"/>
  <c r="C1665" i="14"/>
  <c r="D1665" i="14" s="1"/>
  <c r="C1666" i="14"/>
  <c r="D1666" i="14" s="1"/>
  <c r="C1667" i="14"/>
  <c r="D1667" i="14" s="1"/>
  <c r="C1668" i="14"/>
  <c r="D1668" i="14" s="1"/>
  <c r="C1669" i="14"/>
  <c r="D1669" i="14" s="1"/>
  <c r="C1670" i="14"/>
  <c r="D1670" i="14" s="1"/>
  <c r="C1671" i="14"/>
  <c r="D1671" i="14" s="1"/>
  <c r="C1672" i="14"/>
  <c r="D1672" i="14" s="1"/>
  <c r="C1673" i="14"/>
  <c r="D1673" i="14"/>
  <c r="C1674" i="14"/>
  <c r="D1674" i="14" s="1"/>
  <c r="C1675" i="14"/>
  <c r="D1675" i="14" s="1"/>
  <c r="C1676" i="14"/>
  <c r="D1676" i="14" s="1"/>
  <c r="C1677" i="14"/>
  <c r="D1677" i="14" s="1"/>
  <c r="C1678" i="14"/>
  <c r="D1678" i="14" s="1"/>
  <c r="C1679" i="14"/>
  <c r="D1679" i="14"/>
  <c r="C1680" i="14"/>
  <c r="D1680" i="14" s="1"/>
  <c r="C1681" i="14"/>
  <c r="D1681" i="14" s="1"/>
  <c r="C1682" i="14"/>
  <c r="D1682" i="14" s="1"/>
  <c r="C1683" i="14"/>
  <c r="D1683" i="14" s="1"/>
  <c r="C1684" i="14"/>
  <c r="D1684" i="14" s="1"/>
  <c r="C1685" i="14"/>
  <c r="D1685" i="14" s="1"/>
  <c r="C1686" i="14"/>
  <c r="D1686" i="14" s="1"/>
  <c r="C1687" i="14"/>
  <c r="D1687" i="14" s="1"/>
  <c r="C1688" i="14"/>
  <c r="D1688" i="14" s="1"/>
  <c r="C1689" i="14"/>
  <c r="D1689" i="14" s="1"/>
  <c r="C1690" i="14"/>
  <c r="D1690" i="14" s="1"/>
  <c r="C1691" i="14"/>
  <c r="D1691" i="14" s="1"/>
  <c r="C1692" i="14"/>
  <c r="D1692" i="14" s="1"/>
  <c r="C1693" i="14"/>
  <c r="D1693" i="14"/>
  <c r="C1694" i="14"/>
  <c r="D1694" i="14" s="1"/>
  <c r="C1695" i="14"/>
  <c r="D1695" i="14"/>
  <c r="C1696" i="14"/>
  <c r="D1696" i="14" s="1"/>
  <c r="C1697" i="14"/>
  <c r="D1697" i="14" s="1"/>
  <c r="C1698" i="14"/>
  <c r="D1698" i="14" s="1"/>
  <c r="C1699" i="14"/>
  <c r="D1699" i="14" s="1"/>
  <c r="C1700" i="14"/>
  <c r="D1700" i="14" s="1"/>
  <c r="C1701" i="14"/>
  <c r="D1701" i="14" s="1"/>
  <c r="C1702" i="14"/>
  <c r="D1702" i="14" s="1"/>
  <c r="C1703" i="14"/>
  <c r="D1703" i="14"/>
  <c r="C1704" i="14"/>
  <c r="D1704" i="14" s="1"/>
  <c r="C1705" i="14"/>
  <c r="D1705" i="14" s="1"/>
  <c r="C1706" i="14"/>
  <c r="D1706" i="14" s="1"/>
  <c r="C1707" i="14"/>
  <c r="D1707" i="14" s="1"/>
  <c r="C1708" i="14"/>
  <c r="D1708" i="14" s="1"/>
  <c r="C1709" i="14"/>
  <c r="D1709" i="14"/>
  <c r="C1710" i="14"/>
  <c r="D1710" i="14" s="1"/>
  <c r="C1711" i="14"/>
  <c r="D1711" i="14"/>
  <c r="C1712" i="14"/>
  <c r="D1712" i="14" s="1"/>
  <c r="C1713" i="14"/>
  <c r="D1713" i="14" s="1"/>
  <c r="C1714" i="14"/>
  <c r="D1714" i="14" s="1"/>
  <c r="C1715" i="14"/>
  <c r="D1715" i="14" s="1"/>
  <c r="C1716" i="14"/>
  <c r="D1716" i="14" s="1"/>
  <c r="C1717" i="14"/>
  <c r="D1717" i="14" s="1"/>
  <c r="C1718" i="14"/>
  <c r="D1718" i="14" s="1"/>
  <c r="C1719" i="14"/>
  <c r="D1719" i="14"/>
  <c r="C1720" i="14"/>
  <c r="D1720" i="14" s="1"/>
  <c r="C1721" i="14"/>
  <c r="D1721" i="14" s="1"/>
  <c r="C1722" i="14"/>
  <c r="D1722" i="14" s="1"/>
  <c r="C1723" i="14"/>
  <c r="D1723" i="14" s="1"/>
  <c r="C1724" i="14"/>
  <c r="D1724" i="14" s="1"/>
  <c r="C1725" i="14"/>
  <c r="D1725" i="14" s="1"/>
  <c r="C1726" i="14"/>
  <c r="D1726" i="14" s="1"/>
  <c r="C1727" i="14"/>
  <c r="D1727" i="14" s="1"/>
  <c r="C1728" i="14"/>
  <c r="D1728" i="14" s="1"/>
  <c r="C1729" i="14"/>
  <c r="D1729" i="14" s="1"/>
  <c r="C1730" i="14"/>
  <c r="D1730" i="14" s="1"/>
  <c r="C1731" i="14"/>
  <c r="D1731" i="14" s="1"/>
  <c r="C1732" i="14"/>
  <c r="D1732" i="14" s="1"/>
  <c r="C1733" i="14"/>
  <c r="D1733" i="14" s="1"/>
  <c r="C1734" i="14"/>
  <c r="D1734" i="14" s="1"/>
  <c r="C1735" i="14"/>
  <c r="D1735" i="14" s="1"/>
  <c r="C1736" i="14"/>
  <c r="D1736" i="14" s="1"/>
  <c r="C1737" i="14"/>
  <c r="D1737" i="14" s="1"/>
  <c r="C1738" i="14"/>
  <c r="D1738" i="14" s="1"/>
  <c r="C1739" i="14"/>
  <c r="D1739" i="14" s="1"/>
  <c r="C1740" i="14"/>
  <c r="D1740" i="14" s="1"/>
  <c r="C1741" i="14"/>
  <c r="D1741" i="14" s="1"/>
  <c r="C1742" i="14"/>
  <c r="D1742" i="14" s="1"/>
  <c r="C1743" i="14"/>
  <c r="D1743" i="14"/>
  <c r="C1744" i="14"/>
  <c r="D1744" i="14" s="1"/>
  <c r="C1745" i="14"/>
  <c r="D1745" i="14" s="1"/>
  <c r="C1746" i="14"/>
  <c r="D1746" i="14" s="1"/>
  <c r="C1747" i="14"/>
  <c r="D1747" i="14" s="1"/>
  <c r="C1748" i="14"/>
  <c r="D1748" i="14" s="1"/>
  <c r="C1749" i="14"/>
  <c r="D1749" i="14" s="1"/>
  <c r="C1750" i="14"/>
  <c r="D1750" i="14" s="1"/>
  <c r="C1751" i="14"/>
  <c r="D1751" i="14" s="1"/>
  <c r="C1752" i="14"/>
  <c r="D1752" i="14" s="1"/>
  <c r="C1753" i="14"/>
  <c r="D1753" i="14" s="1"/>
  <c r="C1754" i="14"/>
  <c r="D1754" i="14" s="1"/>
  <c r="C1755" i="14"/>
  <c r="D1755" i="14" s="1"/>
  <c r="C1756" i="14"/>
  <c r="D1756" i="14" s="1"/>
  <c r="C1757" i="14"/>
  <c r="D1757" i="14"/>
  <c r="C1758" i="14"/>
  <c r="D1758" i="14" s="1"/>
  <c r="C1759" i="14"/>
  <c r="D1759" i="14"/>
  <c r="C1760" i="14"/>
  <c r="D1760" i="14" s="1"/>
  <c r="C1761" i="14"/>
  <c r="D1761" i="14" s="1"/>
  <c r="C1762" i="14"/>
  <c r="D1762" i="14" s="1"/>
  <c r="C1763" i="14"/>
  <c r="D1763" i="14" s="1"/>
  <c r="C1764" i="14"/>
  <c r="D1764" i="14" s="1"/>
  <c r="C1765" i="14"/>
  <c r="D1765" i="14" s="1"/>
  <c r="C1766" i="14"/>
  <c r="D1766" i="14" s="1"/>
  <c r="C1767" i="14"/>
  <c r="D1767" i="14"/>
  <c r="C1768" i="14"/>
  <c r="D1768" i="14" s="1"/>
  <c r="C1769" i="14"/>
  <c r="D1769" i="14" s="1"/>
  <c r="C1770" i="14"/>
  <c r="D1770" i="14" s="1"/>
  <c r="C1771" i="14"/>
  <c r="D1771" i="14" s="1"/>
  <c r="C1772" i="14"/>
  <c r="D1772" i="14" s="1"/>
  <c r="C1773" i="14"/>
  <c r="D1773" i="14"/>
  <c r="C1774" i="14"/>
  <c r="D1774" i="14" s="1"/>
  <c r="C1775" i="14"/>
  <c r="D1775" i="14" s="1"/>
  <c r="C1776" i="14"/>
  <c r="D1776" i="14" s="1"/>
  <c r="C1777" i="14"/>
  <c r="D1777" i="14" s="1"/>
  <c r="C1778" i="14"/>
  <c r="D1778" i="14" s="1"/>
  <c r="C1779" i="14"/>
  <c r="D1779" i="14" s="1"/>
  <c r="C1780" i="14"/>
  <c r="D1780" i="14" s="1"/>
  <c r="C1781" i="14"/>
  <c r="D1781" i="14" s="1"/>
  <c r="C1782" i="14"/>
  <c r="D1782" i="14" s="1"/>
  <c r="C1783" i="14"/>
  <c r="D1783" i="14"/>
  <c r="C1784" i="14"/>
  <c r="D1784" i="14" s="1"/>
  <c r="C1785" i="14"/>
  <c r="D1785" i="14" s="1"/>
  <c r="C1786" i="14"/>
  <c r="D1786" i="14" s="1"/>
  <c r="C1787" i="14"/>
  <c r="D1787" i="14" s="1"/>
  <c r="C1788" i="14"/>
  <c r="D1788" i="14" s="1"/>
  <c r="C1789" i="14"/>
  <c r="D1789" i="14" s="1"/>
  <c r="C1790" i="14"/>
  <c r="D1790" i="14" s="1"/>
  <c r="C1791" i="14"/>
  <c r="D1791" i="14" s="1"/>
  <c r="C1792" i="14"/>
  <c r="D1792" i="14" s="1"/>
  <c r="C1793" i="14"/>
  <c r="D1793" i="14" s="1"/>
  <c r="C1794" i="14"/>
  <c r="D1794" i="14" s="1"/>
  <c r="C1795" i="14"/>
  <c r="D1795" i="14" s="1"/>
  <c r="C1796" i="14"/>
  <c r="D1796" i="14" s="1"/>
  <c r="C1797" i="14"/>
  <c r="D1797" i="14" s="1"/>
  <c r="C1798" i="14"/>
  <c r="D1798" i="14" s="1"/>
  <c r="C1799" i="14"/>
  <c r="D1799" i="14" s="1"/>
  <c r="C1800" i="14"/>
  <c r="D1800" i="14" s="1"/>
  <c r="C1801" i="14"/>
  <c r="D1801" i="14" s="1"/>
  <c r="C1802" i="14"/>
  <c r="D1802" i="14" s="1"/>
  <c r="C1803" i="14"/>
  <c r="D1803" i="14" s="1"/>
  <c r="C1804" i="14"/>
  <c r="D1804" i="14" s="1"/>
  <c r="C1805" i="14"/>
  <c r="D1805" i="14" s="1"/>
  <c r="C1806" i="14"/>
  <c r="D1806" i="14" s="1"/>
  <c r="C1807" i="14"/>
  <c r="D1807" i="14"/>
  <c r="C1808" i="14"/>
  <c r="D1808" i="14" s="1"/>
  <c r="C1809" i="14"/>
  <c r="D1809" i="14" s="1"/>
  <c r="C1810" i="14"/>
  <c r="D1810" i="14" s="1"/>
  <c r="C1811" i="14"/>
  <c r="D1811" i="14" s="1"/>
  <c r="C1812" i="14"/>
  <c r="D1812" i="14" s="1"/>
  <c r="C1813" i="14"/>
  <c r="D1813" i="14" s="1"/>
  <c r="C1814" i="14"/>
  <c r="D1814" i="14" s="1"/>
  <c r="C1815" i="14"/>
  <c r="D1815" i="14" s="1"/>
  <c r="C1816" i="14"/>
  <c r="D1816" i="14" s="1"/>
  <c r="C1817" i="14"/>
  <c r="D1817" i="14" s="1"/>
  <c r="C1818" i="14"/>
  <c r="D1818" i="14" s="1"/>
  <c r="C1819" i="14"/>
  <c r="D1819" i="14" s="1"/>
  <c r="C1820" i="14"/>
  <c r="D1820" i="14"/>
  <c r="C1821" i="14"/>
  <c r="D1821" i="14" s="1"/>
  <c r="C1822" i="14"/>
  <c r="D1822" i="14" s="1"/>
  <c r="C1823" i="14"/>
  <c r="D1823" i="14" s="1"/>
  <c r="C1824" i="14"/>
  <c r="D1824" i="14"/>
  <c r="C1825" i="14"/>
  <c r="D1825" i="14" s="1"/>
  <c r="C1826" i="14"/>
  <c r="D1826" i="14"/>
  <c r="C1827" i="14"/>
  <c r="D1827" i="14" s="1"/>
  <c r="C1828" i="14"/>
  <c r="D1828" i="14" s="1"/>
  <c r="C1829" i="14"/>
  <c r="D1829" i="14" s="1"/>
  <c r="C1830" i="14"/>
  <c r="D1830" i="14" s="1"/>
  <c r="C1831" i="14"/>
  <c r="D1831" i="14" s="1"/>
  <c r="C1832" i="14"/>
  <c r="D1832" i="14"/>
  <c r="C1833" i="14"/>
  <c r="D1833" i="14" s="1"/>
  <c r="C1834" i="14"/>
  <c r="D1834" i="14" s="1"/>
  <c r="C1835" i="14"/>
  <c r="D1835" i="14" s="1"/>
  <c r="C1836" i="14"/>
  <c r="D1836" i="14" s="1"/>
  <c r="C1837" i="14"/>
  <c r="D1837" i="14" s="1"/>
  <c r="C1838" i="14"/>
  <c r="D1838" i="14" s="1"/>
  <c r="C1839" i="14"/>
  <c r="D1839" i="14" s="1"/>
  <c r="C1840" i="14"/>
  <c r="D1840" i="14" s="1"/>
  <c r="C1841" i="14"/>
  <c r="D1841" i="14" s="1"/>
  <c r="C1842" i="14"/>
  <c r="D1842" i="14" s="1"/>
  <c r="C1843" i="14"/>
  <c r="D1843" i="14" s="1"/>
  <c r="C1844" i="14"/>
  <c r="D1844" i="14"/>
  <c r="C1845" i="14"/>
  <c r="D1845" i="14" s="1"/>
  <c r="C1846" i="14"/>
  <c r="D1846" i="14" s="1"/>
  <c r="C1847" i="14"/>
  <c r="D1847" i="14" s="1"/>
  <c r="C1848" i="14"/>
  <c r="D1848" i="14" s="1"/>
  <c r="C1849" i="14"/>
  <c r="D1849" i="14" s="1"/>
  <c r="C1850" i="14"/>
  <c r="D1850" i="14"/>
  <c r="C1851" i="14"/>
  <c r="D1851" i="14" s="1"/>
  <c r="C1852" i="14"/>
  <c r="D1852" i="14"/>
  <c r="C1853" i="14"/>
  <c r="D1853" i="14" s="1"/>
  <c r="C1854" i="14"/>
  <c r="D1854" i="14" s="1"/>
  <c r="C1855" i="14"/>
  <c r="D1855" i="14" s="1"/>
  <c r="C1856" i="14"/>
  <c r="D1856" i="14"/>
  <c r="C1857" i="14"/>
  <c r="D1857" i="14" s="1"/>
  <c r="C1858" i="14"/>
  <c r="D1858" i="14"/>
  <c r="C1859" i="14"/>
  <c r="D1859" i="14" s="1"/>
  <c r="C1860" i="14"/>
  <c r="D1860" i="14" s="1"/>
  <c r="C1861" i="14"/>
  <c r="D1861" i="14" s="1"/>
  <c r="C1862" i="14"/>
  <c r="D1862" i="14" s="1"/>
  <c r="C1863" i="14"/>
  <c r="D1863" i="14" s="1"/>
  <c r="C1864" i="14"/>
  <c r="D1864" i="14"/>
  <c r="C1865" i="14"/>
  <c r="D1865" i="14" s="1"/>
  <c r="C1866" i="14"/>
  <c r="D1866" i="14" s="1"/>
  <c r="C1867" i="14"/>
  <c r="D1867" i="14" s="1"/>
  <c r="C1868" i="14"/>
  <c r="D1868" i="14" s="1"/>
  <c r="C1869" i="14"/>
  <c r="D1869" i="14" s="1"/>
  <c r="C1870" i="14"/>
  <c r="D1870" i="14" s="1"/>
  <c r="C1871" i="14"/>
  <c r="D1871" i="14" s="1"/>
  <c r="C1872" i="14"/>
  <c r="D1872" i="14" s="1"/>
  <c r="C1873" i="14"/>
  <c r="D1873" i="14" s="1"/>
  <c r="C1874" i="14"/>
  <c r="D1874" i="14" s="1"/>
  <c r="C1875" i="14"/>
  <c r="D1875" i="14" s="1"/>
  <c r="C1876" i="14"/>
  <c r="D1876" i="14"/>
  <c r="C1877" i="14"/>
  <c r="D1877" i="14" s="1"/>
  <c r="C1878" i="14"/>
  <c r="D1878" i="14" s="1"/>
  <c r="C1879" i="14"/>
  <c r="D1879" i="14" s="1"/>
  <c r="C1880" i="14"/>
  <c r="D1880" i="14" s="1"/>
  <c r="C1881" i="14"/>
  <c r="D1881" i="14" s="1"/>
  <c r="C1882" i="14"/>
  <c r="D1882" i="14"/>
  <c r="C1883" i="14"/>
  <c r="D1883" i="14" s="1"/>
  <c r="C1884" i="14"/>
  <c r="D1884" i="14"/>
  <c r="C1885" i="14"/>
  <c r="D1885" i="14" s="1"/>
  <c r="C1886" i="14"/>
  <c r="D1886" i="14" s="1"/>
  <c r="C1887" i="14"/>
  <c r="D1887" i="14" s="1"/>
  <c r="C1888" i="14"/>
  <c r="D1888" i="14"/>
  <c r="C1889" i="14"/>
  <c r="D1889" i="14" s="1"/>
  <c r="C1890" i="14"/>
  <c r="D1890" i="14"/>
  <c r="C1891" i="14"/>
  <c r="D1891" i="14" s="1"/>
  <c r="C1892" i="14"/>
  <c r="D1892" i="14" s="1"/>
  <c r="C1893" i="14"/>
  <c r="D1893" i="14" s="1"/>
  <c r="C1894" i="14"/>
  <c r="D1894" i="14" s="1"/>
  <c r="C1895" i="14"/>
  <c r="D1895" i="14" s="1"/>
  <c r="C1896" i="14"/>
  <c r="D1896" i="14" s="1"/>
  <c r="C1897" i="14"/>
  <c r="D1897" i="14" s="1"/>
  <c r="C1898" i="14"/>
  <c r="D1898" i="14" s="1"/>
  <c r="C1899" i="14"/>
  <c r="D1899" i="14" s="1"/>
  <c r="C1900" i="14"/>
  <c r="D1900" i="14" s="1"/>
  <c r="C1901" i="14"/>
  <c r="D1901" i="14" s="1"/>
  <c r="C1902" i="14"/>
  <c r="D1902" i="14" s="1"/>
  <c r="C1903" i="14"/>
  <c r="D1903" i="14" s="1"/>
  <c r="C1904" i="14"/>
  <c r="D1904" i="14" s="1"/>
  <c r="C1905" i="14"/>
  <c r="D1905" i="14" s="1"/>
  <c r="C1906" i="14"/>
  <c r="D1906" i="14" s="1"/>
  <c r="C1907" i="14"/>
  <c r="D1907" i="14" s="1"/>
  <c r="C1908" i="14"/>
  <c r="D1908" i="14" s="1"/>
  <c r="C1909" i="14"/>
  <c r="D1909" i="14" s="1"/>
  <c r="C1910" i="14"/>
  <c r="D1910" i="14" s="1"/>
  <c r="C1911" i="14"/>
  <c r="D1911" i="14" s="1"/>
  <c r="C1912" i="14"/>
  <c r="D1912" i="14" s="1"/>
  <c r="C1913" i="14"/>
  <c r="D1913" i="14" s="1"/>
  <c r="C1914" i="14"/>
  <c r="D1914" i="14" s="1"/>
  <c r="C1915" i="14"/>
  <c r="D1915" i="14" s="1"/>
  <c r="C1916" i="14"/>
  <c r="D1916" i="14" s="1"/>
  <c r="C1917" i="14"/>
  <c r="D1917" i="14" s="1"/>
  <c r="C1918" i="14"/>
  <c r="D1918" i="14" s="1"/>
  <c r="C1919" i="14"/>
  <c r="D1919" i="14" s="1"/>
  <c r="C1920" i="14"/>
  <c r="D1920" i="14" s="1"/>
  <c r="C1921" i="14"/>
  <c r="D1921" i="14" s="1"/>
  <c r="C1922" i="14"/>
  <c r="D1922" i="14" s="1"/>
  <c r="C1923" i="14"/>
  <c r="D1923" i="14" s="1"/>
  <c r="C1924" i="14"/>
  <c r="D1924" i="14" s="1"/>
  <c r="C1925" i="14"/>
  <c r="D1925" i="14" s="1"/>
  <c r="C1926" i="14"/>
  <c r="D1926" i="14" s="1"/>
  <c r="C1927" i="14"/>
  <c r="D1927" i="14" s="1"/>
  <c r="C1928" i="14"/>
  <c r="D1928" i="14" s="1"/>
  <c r="C1929" i="14"/>
  <c r="D1929" i="14" s="1"/>
  <c r="C1930" i="14"/>
  <c r="D1930" i="14" s="1"/>
  <c r="C1931" i="14"/>
  <c r="D1931" i="14" s="1"/>
  <c r="C1932" i="14"/>
  <c r="D1932" i="14" s="1"/>
  <c r="C1933" i="14"/>
  <c r="D1933" i="14" s="1"/>
  <c r="C1934" i="14"/>
  <c r="D1934" i="14" s="1"/>
  <c r="C1935" i="14"/>
  <c r="D1935" i="14" s="1"/>
  <c r="C1936" i="14"/>
  <c r="D1936" i="14" s="1"/>
  <c r="C1937" i="14"/>
  <c r="D1937" i="14" s="1"/>
  <c r="C1938" i="14"/>
  <c r="D1938" i="14" s="1"/>
  <c r="C1939" i="14"/>
  <c r="D1939" i="14" s="1"/>
  <c r="C1940" i="14"/>
  <c r="D1940" i="14" s="1"/>
  <c r="C1941" i="14"/>
  <c r="D1941" i="14" s="1"/>
  <c r="C1942" i="14"/>
  <c r="D1942" i="14" s="1"/>
  <c r="C1943" i="14"/>
  <c r="D1943" i="14" s="1"/>
  <c r="C1944" i="14"/>
  <c r="D1944" i="14" s="1"/>
  <c r="C1945" i="14"/>
  <c r="D1945" i="14" s="1"/>
  <c r="C1946" i="14"/>
  <c r="D1946" i="14" s="1"/>
  <c r="C1947" i="14"/>
  <c r="D1947" i="14" s="1"/>
  <c r="C1948" i="14"/>
  <c r="D1948" i="14" s="1"/>
  <c r="C1949" i="14"/>
  <c r="D1949" i="14" s="1"/>
  <c r="C1950" i="14"/>
  <c r="D1950" i="14" s="1"/>
  <c r="C1951" i="14"/>
  <c r="D1951" i="14" s="1"/>
  <c r="C1952" i="14"/>
  <c r="D1952" i="14" s="1"/>
  <c r="C1953" i="14"/>
  <c r="D1953" i="14" s="1"/>
  <c r="C1954" i="14"/>
  <c r="D1954" i="14" s="1"/>
  <c r="C1955" i="14"/>
  <c r="D1955" i="14" s="1"/>
  <c r="C1956" i="14"/>
  <c r="D1956" i="14" s="1"/>
  <c r="C1957" i="14"/>
  <c r="D1957" i="14" s="1"/>
  <c r="C1958" i="14"/>
  <c r="D1958" i="14" s="1"/>
  <c r="C1959" i="14"/>
  <c r="D1959" i="14" s="1"/>
  <c r="C1960" i="14"/>
  <c r="D1960" i="14" s="1"/>
  <c r="C1961" i="14"/>
  <c r="D1961" i="14" s="1"/>
  <c r="C1962" i="14"/>
  <c r="D1962" i="14" s="1"/>
  <c r="C1963" i="14"/>
  <c r="D1963" i="14" s="1"/>
  <c r="C1964" i="14"/>
  <c r="D1964" i="14" s="1"/>
  <c r="C1965" i="14"/>
  <c r="D1965" i="14" s="1"/>
  <c r="C1966" i="14"/>
  <c r="D1966" i="14" s="1"/>
  <c r="C1967" i="14"/>
  <c r="D1967" i="14" s="1"/>
  <c r="C1968" i="14"/>
  <c r="D1968" i="14" s="1"/>
  <c r="C1969" i="14"/>
  <c r="D1969" i="14" s="1"/>
  <c r="C1970" i="14"/>
  <c r="D1970" i="14" s="1"/>
  <c r="C1971" i="14"/>
  <c r="D1971" i="14" s="1"/>
  <c r="C1972" i="14"/>
  <c r="D1972" i="14" s="1"/>
  <c r="C1973" i="14"/>
  <c r="D1973" i="14" s="1"/>
  <c r="C1974" i="14"/>
  <c r="D1974" i="14" s="1"/>
  <c r="C1975" i="14"/>
  <c r="D1975" i="14" s="1"/>
  <c r="C1976" i="14"/>
  <c r="D1976" i="14" s="1"/>
  <c r="C1977" i="14"/>
  <c r="D1977" i="14" s="1"/>
  <c r="C1978" i="14"/>
  <c r="D1978" i="14" s="1"/>
  <c r="C1979" i="14"/>
  <c r="D1979" i="14" s="1"/>
  <c r="C1980" i="14"/>
  <c r="D1980" i="14" s="1"/>
  <c r="C1981" i="14"/>
  <c r="D1981" i="14" s="1"/>
  <c r="C1982" i="14"/>
  <c r="D1982" i="14" s="1"/>
  <c r="C1983" i="14"/>
  <c r="D1983" i="14" s="1"/>
  <c r="C1984" i="14"/>
  <c r="D1984" i="14" s="1"/>
  <c r="C1985" i="14"/>
  <c r="D1985" i="14" s="1"/>
  <c r="C1986" i="14"/>
  <c r="D1986" i="14" s="1"/>
  <c r="C1987" i="14"/>
  <c r="D1987" i="14" s="1"/>
  <c r="C1988" i="14"/>
  <c r="D1988" i="14" s="1"/>
  <c r="C1989" i="14"/>
  <c r="D1989" i="14" s="1"/>
  <c r="C1990" i="14"/>
  <c r="D1990" i="14" s="1"/>
  <c r="C1991" i="14"/>
  <c r="D1991" i="14" s="1"/>
  <c r="C1992" i="14"/>
  <c r="D1992" i="14" s="1"/>
  <c r="C1993" i="14"/>
  <c r="D1993" i="14" s="1"/>
  <c r="C1994" i="14"/>
  <c r="D1994" i="14" s="1"/>
  <c r="C1995" i="14"/>
  <c r="D1995" i="14" s="1"/>
  <c r="C1996" i="14"/>
  <c r="D1996" i="14" s="1"/>
  <c r="C1997" i="14"/>
  <c r="D1997" i="14" s="1"/>
  <c r="C1998" i="14"/>
  <c r="D1998" i="14" s="1"/>
  <c r="C1999" i="14"/>
  <c r="D1999" i="14" s="1"/>
  <c r="C2000" i="14"/>
  <c r="D2000" i="14" s="1"/>
  <c r="C2001" i="14"/>
  <c r="D2001" i="14" s="1"/>
  <c r="C2002" i="14"/>
  <c r="D2002" i="14" s="1"/>
  <c r="C2003" i="14"/>
  <c r="D2003" i="14" s="1"/>
  <c r="C2004" i="14"/>
  <c r="D2004" i="14" s="1"/>
  <c r="C2005" i="14"/>
  <c r="D2005" i="14" s="1"/>
  <c r="C2006" i="14"/>
  <c r="D2006" i="14" s="1"/>
  <c r="C2007" i="14"/>
  <c r="D2007" i="14" s="1"/>
  <c r="C2008" i="14"/>
  <c r="D2008" i="14" s="1"/>
  <c r="C2009" i="14"/>
  <c r="D2009" i="14" s="1"/>
  <c r="C2010" i="14"/>
  <c r="D2010" i="14" s="1"/>
  <c r="C2011" i="14"/>
  <c r="D2011" i="14" s="1"/>
  <c r="C2012" i="14"/>
  <c r="D2012" i="14" s="1"/>
  <c r="C2013" i="14"/>
  <c r="D2013" i="14" s="1"/>
  <c r="C2014" i="14"/>
  <c r="D2014" i="14" s="1"/>
  <c r="C2015" i="14"/>
  <c r="D2015" i="14" s="1"/>
  <c r="C2016" i="14"/>
  <c r="D2016" i="14" s="1"/>
  <c r="C2017" i="14"/>
  <c r="D2017" i="14" s="1"/>
  <c r="C2018" i="14"/>
  <c r="D2018" i="14" s="1"/>
  <c r="C2019" i="14"/>
  <c r="D2019" i="14" s="1"/>
  <c r="C2020" i="14"/>
  <c r="D2020" i="14" s="1"/>
  <c r="C2021" i="14"/>
  <c r="D2021" i="14" s="1"/>
  <c r="C2022" i="14"/>
  <c r="D2022" i="14" s="1"/>
  <c r="C2023" i="14"/>
  <c r="D2023" i="14" s="1"/>
  <c r="C2024" i="14"/>
  <c r="D2024" i="14" s="1"/>
  <c r="C2025" i="14"/>
  <c r="D2025" i="14" s="1"/>
  <c r="C2026" i="14"/>
  <c r="D2026" i="14" s="1"/>
  <c r="C2027" i="14"/>
  <c r="D2027" i="14" s="1"/>
  <c r="C2028" i="14"/>
  <c r="D2028" i="14" s="1"/>
  <c r="C2029" i="14"/>
  <c r="D2029" i="14" s="1"/>
  <c r="C2030" i="14"/>
  <c r="D2030" i="14" s="1"/>
  <c r="C2031" i="14"/>
  <c r="D2031" i="14" s="1"/>
  <c r="C2032" i="14"/>
  <c r="D2032" i="14" s="1"/>
  <c r="C2033" i="14"/>
  <c r="D2033" i="14" s="1"/>
  <c r="C2034" i="14"/>
  <c r="D2034" i="14" s="1"/>
  <c r="C2035" i="14"/>
  <c r="D2035" i="14" s="1"/>
  <c r="C2036" i="14"/>
  <c r="D2036" i="14" s="1"/>
  <c r="C2037" i="14"/>
  <c r="D2037" i="14" s="1"/>
  <c r="C2038" i="14"/>
  <c r="D2038" i="14" s="1"/>
  <c r="C2039" i="14"/>
  <c r="D2039" i="14" s="1"/>
  <c r="C2040" i="14"/>
  <c r="D2040" i="14" s="1"/>
  <c r="C2041" i="14"/>
  <c r="D2041" i="14" s="1"/>
  <c r="C2042" i="14"/>
  <c r="D2042" i="14" s="1"/>
  <c r="C2043" i="14"/>
  <c r="D2043" i="14" s="1"/>
  <c r="C2044" i="14"/>
  <c r="D2044" i="14" s="1"/>
  <c r="C2045" i="14"/>
  <c r="D2045" i="14" s="1"/>
  <c r="C2046" i="14"/>
  <c r="D2046" i="14" s="1"/>
  <c r="C2047" i="14"/>
  <c r="D2047" i="14" s="1"/>
  <c r="C2048" i="14"/>
  <c r="D2048" i="14" s="1"/>
  <c r="C2049" i="14"/>
  <c r="D2049" i="14" s="1"/>
  <c r="C2050" i="14"/>
  <c r="D2050" i="14" s="1"/>
  <c r="C2051" i="14"/>
  <c r="D2051" i="14" s="1"/>
  <c r="C2052" i="14"/>
  <c r="D2052" i="14" s="1"/>
  <c r="C2053" i="14"/>
  <c r="D2053" i="14" s="1"/>
  <c r="C2054" i="14"/>
  <c r="D2054" i="14" s="1"/>
  <c r="C2055" i="14"/>
  <c r="D2055" i="14" s="1"/>
  <c r="D2" i="13"/>
  <c r="C15" i="13"/>
  <c r="C16" i="13"/>
  <c r="D16" i="13" s="1"/>
  <c r="C17" i="13"/>
  <c r="C18" i="13"/>
  <c r="C19" i="13"/>
  <c r="C20" i="13"/>
  <c r="D20" i="13" s="1"/>
  <c r="C21" i="13"/>
  <c r="D21" i="13" s="1"/>
  <c r="C22" i="13"/>
  <c r="C23" i="13"/>
  <c r="C24" i="13"/>
  <c r="D24" i="13" s="1"/>
  <c r="C25" i="13"/>
  <c r="C26" i="13"/>
  <c r="C27" i="13"/>
  <c r="C28" i="13"/>
  <c r="D28" i="13" s="1"/>
  <c r="C29" i="13"/>
  <c r="D29" i="13" s="1"/>
  <c r="C30" i="13"/>
  <c r="C31" i="13"/>
  <c r="C32" i="13"/>
  <c r="D32" i="13" s="1"/>
  <c r="C33" i="13"/>
  <c r="C34" i="13"/>
  <c r="C35" i="13"/>
  <c r="C36" i="13"/>
  <c r="D36" i="13" s="1"/>
  <c r="C37" i="13"/>
  <c r="D37" i="13" s="1"/>
  <c r="C38" i="13"/>
  <c r="C39" i="13"/>
  <c r="C40" i="13"/>
  <c r="D40" i="13" s="1"/>
  <c r="C41" i="13"/>
  <c r="C42" i="13"/>
  <c r="C43" i="13"/>
  <c r="C44" i="13"/>
  <c r="D44" i="13" s="1"/>
  <c r="C45" i="13"/>
  <c r="C46" i="13"/>
  <c r="C47" i="13"/>
  <c r="D47" i="13" s="1"/>
  <c r="C48" i="13"/>
  <c r="D48" i="13" s="1"/>
  <c r="C49" i="13"/>
  <c r="C50" i="13"/>
  <c r="C51" i="13"/>
  <c r="C52" i="13"/>
  <c r="D52" i="13" s="1"/>
  <c r="C53" i="13"/>
  <c r="C54" i="13"/>
  <c r="C55" i="13"/>
  <c r="D55" i="13" s="1"/>
  <c r="C56" i="13"/>
  <c r="D56" i="13" s="1"/>
  <c r="C57" i="13"/>
  <c r="C58" i="13"/>
  <c r="C59" i="13"/>
  <c r="C60" i="13"/>
  <c r="D60" i="13" s="1"/>
  <c r="C61" i="13"/>
  <c r="C62" i="13"/>
  <c r="C63" i="13"/>
  <c r="D63" i="13" s="1"/>
  <c r="C64" i="13"/>
  <c r="D64" i="13" s="1"/>
  <c r="C65" i="13"/>
  <c r="C66" i="13"/>
  <c r="C67" i="13"/>
  <c r="C68" i="13"/>
  <c r="D68" i="13" s="1"/>
  <c r="C69" i="13"/>
  <c r="C70" i="13"/>
  <c r="C71" i="13"/>
  <c r="D71" i="13" s="1"/>
  <c r="C72" i="13"/>
  <c r="D72" i="13" s="1"/>
  <c r="C73" i="13"/>
  <c r="C74" i="13"/>
  <c r="C75" i="13"/>
  <c r="C76" i="13"/>
  <c r="D76" i="13" s="1"/>
  <c r="C77" i="13"/>
  <c r="C78" i="13"/>
  <c r="C79" i="13"/>
  <c r="D79" i="13" s="1"/>
  <c r="C80" i="13"/>
  <c r="C81" i="13"/>
  <c r="C82" i="13"/>
  <c r="C83" i="13"/>
  <c r="C84" i="13"/>
  <c r="C85" i="13"/>
  <c r="C86" i="13"/>
  <c r="C87" i="13"/>
  <c r="D87" i="13" s="1"/>
  <c r="C88" i="13"/>
  <c r="C89" i="13"/>
  <c r="C90" i="13"/>
  <c r="C91" i="13"/>
  <c r="C92" i="13"/>
  <c r="C93" i="13"/>
  <c r="C94" i="13"/>
  <c r="C95" i="13"/>
  <c r="D95" i="13" s="1"/>
  <c r="C96" i="13"/>
  <c r="C97" i="13"/>
  <c r="C98" i="13"/>
  <c r="C99" i="13"/>
  <c r="C100" i="13"/>
  <c r="C101" i="13"/>
  <c r="C102" i="13"/>
  <c r="C103" i="13"/>
  <c r="D103" i="13" s="1"/>
  <c r="C104" i="13"/>
  <c r="C105" i="13"/>
  <c r="C106" i="13"/>
  <c r="C107" i="13"/>
  <c r="C108" i="13"/>
  <c r="C109" i="13"/>
  <c r="C110" i="13"/>
  <c r="D110" i="13" s="1"/>
  <c r="C111" i="13"/>
  <c r="C112" i="13"/>
  <c r="C113" i="13"/>
  <c r="C114" i="13"/>
  <c r="D114" i="13" s="1"/>
  <c r="C115" i="13"/>
  <c r="C116" i="13"/>
  <c r="C117" i="13"/>
  <c r="C118" i="13"/>
  <c r="D118" i="13" s="1"/>
  <c r="C119" i="13"/>
  <c r="C120" i="13"/>
  <c r="C121" i="13"/>
  <c r="C122" i="13"/>
  <c r="D122" i="13" s="1"/>
  <c r="C123" i="13"/>
  <c r="C124" i="13"/>
  <c r="C125" i="13"/>
  <c r="C126" i="13"/>
  <c r="D126" i="13" s="1"/>
  <c r="C127" i="13"/>
  <c r="C128" i="13"/>
  <c r="C129" i="13"/>
  <c r="C130" i="13"/>
  <c r="D130" i="13" s="1"/>
  <c r="C131" i="13"/>
  <c r="C132" i="13"/>
  <c r="C133" i="13"/>
  <c r="C134" i="13"/>
  <c r="D134" i="13" s="1"/>
  <c r="C135" i="13"/>
  <c r="C136" i="13"/>
  <c r="C137" i="13"/>
  <c r="C138" i="13"/>
  <c r="D138" i="13" s="1"/>
  <c r="C139" i="13"/>
  <c r="C140" i="13"/>
  <c r="C141" i="13"/>
  <c r="D141" i="13" s="1"/>
  <c r="C142" i="13"/>
  <c r="C143" i="13"/>
  <c r="C144" i="13"/>
  <c r="C145" i="13"/>
  <c r="D145" i="13" s="1"/>
  <c r="C146" i="13"/>
  <c r="C147" i="13"/>
  <c r="C148" i="13"/>
  <c r="C149" i="13"/>
  <c r="D149" i="13" s="1"/>
  <c r="C150" i="13"/>
  <c r="C151" i="13"/>
  <c r="C152" i="13"/>
  <c r="C153" i="13"/>
  <c r="D153" i="13" s="1"/>
  <c r="C154" i="13"/>
  <c r="C155" i="13"/>
  <c r="C156" i="13"/>
  <c r="C157" i="13"/>
  <c r="D157" i="13" s="1"/>
  <c r="C158" i="13"/>
  <c r="C159" i="13"/>
  <c r="C160" i="13"/>
  <c r="C161" i="13"/>
  <c r="D161" i="13" s="1"/>
  <c r="C162" i="13"/>
  <c r="C163" i="13"/>
  <c r="C164" i="13"/>
  <c r="D164" i="13"/>
  <c r="C165" i="13"/>
  <c r="C166" i="13"/>
  <c r="C167" i="13"/>
  <c r="C168" i="13"/>
  <c r="D168" i="13" s="1"/>
  <c r="C169" i="13"/>
  <c r="C170" i="13"/>
  <c r="C171" i="13"/>
  <c r="C172" i="13"/>
  <c r="D172" i="13" s="1"/>
  <c r="C173" i="13"/>
  <c r="C174" i="13"/>
  <c r="C175" i="13"/>
  <c r="C176" i="13"/>
  <c r="D176" i="13" s="1"/>
  <c r="C177" i="13"/>
  <c r="C178" i="13"/>
  <c r="C179" i="13"/>
  <c r="C180" i="13"/>
  <c r="D180" i="13" s="1"/>
  <c r="C181" i="13"/>
  <c r="C182" i="13"/>
  <c r="C183" i="13"/>
  <c r="C184" i="13"/>
  <c r="D184" i="13" s="1"/>
  <c r="C185" i="13"/>
  <c r="C186" i="13"/>
  <c r="C187" i="13"/>
  <c r="C188" i="13"/>
  <c r="D188" i="13" s="1"/>
  <c r="C189" i="13"/>
  <c r="D189" i="13" s="1"/>
  <c r="C190" i="13"/>
  <c r="C191" i="13"/>
  <c r="C192" i="13"/>
  <c r="C193" i="13"/>
  <c r="D193" i="13" s="1"/>
  <c r="C194" i="13"/>
  <c r="C195" i="13"/>
  <c r="C196" i="13"/>
  <c r="C197" i="13"/>
  <c r="D197" i="13" s="1"/>
  <c r="C198" i="13"/>
  <c r="C199" i="13"/>
  <c r="C200" i="13"/>
  <c r="D200" i="13" s="1"/>
  <c r="C201" i="13"/>
  <c r="C202" i="13"/>
  <c r="C203" i="13"/>
  <c r="C204" i="13"/>
  <c r="D204" i="13" s="1"/>
  <c r="C205" i="13"/>
  <c r="C206" i="13"/>
  <c r="C207" i="13"/>
  <c r="C208" i="13"/>
  <c r="D208" i="13" s="1"/>
  <c r="C209" i="13"/>
  <c r="C210" i="13"/>
  <c r="C211" i="13"/>
  <c r="C212" i="13"/>
  <c r="D212" i="13" s="1"/>
  <c r="C213" i="13"/>
  <c r="C214" i="13"/>
  <c r="C215" i="13"/>
  <c r="C216" i="13"/>
  <c r="D216" i="13" s="1"/>
  <c r="C217" i="13"/>
  <c r="C218" i="13"/>
  <c r="C219" i="13"/>
  <c r="C220" i="13"/>
  <c r="D220" i="13" s="1"/>
  <c r="C221" i="13"/>
  <c r="C222" i="13"/>
  <c r="C223" i="13"/>
  <c r="D223" i="13" s="1"/>
  <c r="C224" i="13"/>
  <c r="C225" i="13"/>
  <c r="C226" i="13"/>
  <c r="C227" i="13"/>
  <c r="D227" i="13" s="1"/>
  <c r="C228" i="13"/>
  <c r="C229" i="13"/>
  <c r="C230" i="13"/>
  <c r="C231" i="13"/>
  <c r="D231" i="13" s="1"/>
  <c r="C232" i="13"/>
  <c r="C233" i="13"/>
  <c r="C234" i="13"/>
  <c r="C235" i="13"/>
  <c r="D235" i="13" s="1"/>
  <c r="C236" i="13"/>
  <c r="C237" i="13"/>
  <c r="C238" i="13"/>
  <c r="C239" i="13"/>
  <c r="D239" i="13" s="1"/>
  <c r="C240" i="13"/>
  <c r="C241" i="13"/>
  <c r="C242" i="13"/>
  <c r="C243" i="13"/>
  <c r="D243" i="13" s="1"/>
  <c r="C244" i="13"/>
  <c r="C245" i="13"/>
  <c r="C246" i="13"/>
  <c r="D246" i="13" s="1"/>
  <c r="C247" i="13"/>
  <c r="C248" i="13"/>
  <c r="C249" i="13"/>
  <c r="C250" i="13"/>
  <c r="D250" i="13" s="1"/>
  <c r="C251" i="13"/>
  <c r="C252" i="13"/>
  <c r="C253" i="13"/>
  <c r="C254" i="13"/>
  <c r="D254" i="13" s="1"/>
  <c r="C255" i="13"/>
  <c r="C256" i="13"/>
  <c r="C257" i="13"/>
  <c r="C258" i="13"/>
  <c r="D258" i="13" s="1"/>
  <c r="C259" i="13"/>
  <c r="C260" i="13"/>
  <c r="C261" i="13"/>
  <c r="C262" i="13"/>
  <c r="D262" i="13" s="1"/>
  <c r="C263" i="13"/>
  <c r="C264" i="13"/>
  <c r="C265" i="13"/>
  <c r="C266" i="13"/>
  <c r="D266" i="13" s="1"/>
  <c r="C267" i="13"/>
  <c r="C268" i="13"/>
  <c r="C269" i="13"/>
  <c r="C270" i="13"/>
  <c r="D270" i="13" s="1"/>
  <c r="C271" i="13"/>
  <c r="C272" i="13"/>
  <c r="C273" i="13"/>
  <c r="C274" i="13"/>
  <c r="D274" i="13" s="1"/>
  <c r="C275" i="13"/>
  <c r="C276" i="13"/>
  <c r="C277" i="13"/>
  <c r="D277" i="13" s="1"/>
  <c r="C278" i="13"/>
  <c r="D278" i="13" s="1"/>
  <c r="C279" i="13"/>
  <c r="C280" i="13"/>
  <c r="C281" i="13"/>
  <c r="D281" i="13" s="1"/>
  <c r="C282" i="13"/>
  <c r="D282" i="13" s="1"/>
  <c r="C283" i="13"/>
  <c r="C284" i="13"/>
  <c r="C285" i="13"/>
  <c r="D285" i="13" s="1"/>
  <c r="C286" i="13"/>
  <c r="D286" i="13" s="1"/>
  <c r="C287" i="13"/>
  <c r="C288" i="13"/>
  <c r="C289" i="13"/>
  <c r="D289" i="13" s="1"/>
  <c r="C290" i="13"/>
  <c r="D290" i="13" s="1"/>
  <c r="C291" i="13"/>
  <c r="C292" i="13"/>
  <c r="C293" i="13"/>
  <c r="D293" i="13" s="1"/>
  <c r="C294" i="13"/>
  <c r="D294" i="13" s="1"/>
  <c r="C295" i="13"/>
  <c r="C296" i="13"/>
  <c r="C297" i="13"/>
  <c r="D297" i="13" s="1"/>
  <c r="C298" i="13"/>
  <c r="D298" i="13" s="1"/>
  <c r="C299" i="13"/>
  <c r="C300" i="13"/>
  <c r="D300" i="13"/>
  <c r="C301" i="13"/>
  <c r="D301" i="13" s="1"/>
  <c r="C302" i="13"/>
  <c r="C303" i="13"/>
  <c r="C304" i="13"/>
  <c r="D304" i="13" s="1"/>
  <c r="C305" i="13"/>
  <c r="D305" i="13" s="1"/>
  <c r="C306" i="13"/>
  <c r="C307" i="13"/>
  <c r="C308" i="13"/>
  <c r="D308" i="13" s="1"/>
  <c r="C309" i="13"/>
  <c r="D309" i="13" s="1"/>
  <c r="C310" i="13"/>
  <c r="C311" i="13"/>
  <c r="C312" i="13"/>
  <c r="D312" i="13" s="1"/>
  <c r="C313" i="13"/>
  <c r="D313" i="13" s="1"/>
  <c r="C314" i="13"/>
  <c r="C315" i="13"/>
  <c r="C316" i="13"/>
  <c r="D316" i="13"/>
  <c r="C317" i="13"/>
  <c r="C318" i="13"/>
  <c r="C319" i="13"/>
  <c r="D319" i="13" s="1"/>
  <c r="C320" i="13"/>
  <c r="D320" i="13" s="1"/>
  <c r="C321" i="13"/>
  <c r="C322" i="13"/>
  <c r="C323" i="13"/>
  <c r="D323" i="13" s="1"/>
  <c r="C324" i="13"/>
  <c r="D324" i="13" s="1"/>
  <c r="C325" i="13"/>
  <c r="C326" i="13"/>
  <c r="C327" i="13"/>
  <c r="D327" i="13" s="1"/>
  <c r="C328" i="13"/>
  <c r="D328" i="13" s="1"/>
  <c r="C329" i="13"/>
  <c r="C330" i="13"/>
  <c r="C331" i="13"/>
  <c r="D331" i="13" s="1"/>
  <c r="C332" i="13"/>
  <c r="D332" i="13" s="1"/>
  <c r="C333" i="13"/>
  <c r="C334" i="13"/>
  <c r="C335" i="13"/>
  <c r="D335" i="13" s="1"/>
  <c r="C336" i="13"/>
  <c r="D336" i="13" s="1"/>
  <c r="C337" i="13"/>
  <c r="C338" i="13"/>
  <c r="C339" i="13"/>
  <c r="D339" i="13" s="1"/>
  <c r="C340" i="13"/>
  <c r="D340" i="13" s="1"/>
  <c r="C341" i="13"/>
  <c r="C342" i="13"/>
  <c r="D342" i="13" s="1"/>
  <c r="C343" i="13"/>
  <c r="D343" i="13" s="1"/>
  <c r="C344" i="13"/>
  <c r="C345" i="13"/>
  <c r="C346" i="13"/>
  <c r="D346" i="13" s="1"/>
  <c r="C347" i="13"/>
  <c r="D347" i="13" s="1"/>
  <c r="C348" i="13"/>
  <c r="C349" i="13"/>
  <c r="C350" i="13"/>
  <c r="D350" i="13" s="1"/>
  <c r="C351" i="13"/>
  <c r="D351" i="13" s="1"/>
  <c r="C352" i="13"/>
  <c r="C353" i="13"/>
  <c r="C354" i="13"/>
  <c r="D354" i="13" s="1"/>
  <c r="C355" i="13"/>
  <c r="D355" i="13" s="1"/>
  <c r="C356" i="13"/>
  <c r="C357" i="13"/>
  <c r="C358" i="13"/>
  <c r="D358" i="13" s="1"/>
  <c r="C359" i="13"/>
  <c r="D359" i="13" s="1"/>
  <c r="C360" i="13"/>
  <c r="C361" i="13"/>
  <c r="C362" i="13"/>
  <c r="D362" i="13" s="1"/>
  <c r="C363" i="13"/>
  <c r="D363" i="13" s="1"/>
  <c r="C364" i="13"/>
  <c r="C365" i="13"/>
  <c r="C366" i="13"/>
  <c r="D366" i="13" s="1"/>
  <c r="C367" i="13"/>
  <c r="D367" i="13" s="1"/>
  <c r="C368" i="13"/>
  <c r="C369" i="13"/>
  <c r="C370" i="13"/>
  <c r="D370" i="13" s="1"/>
  <c r="C371" i="13"/>
  <c r="D371" i="13" s="1"/>
  <c r="C372" i="13"/>
  <c r="C373" i="13"/>
  <c r="C374" i="13"/>
  <c r="D374" i="13" s="1"/>
  <c r="C375" i="13"/>
  <c r="D375" i="13" s="1"/>
  <c r="C376" i="13"/>
  <c r="C377" i="13"/>
  <c r="C378" i="13"/>
  <c r="D378" i="13" s="1"/>
  <c r="C379" i="13"/>
  <c r="D379" i="13" s="1"/>
  <c r="C380" i="13"/>
  <c r="C381" i="13"/>
  <c r="D381" i="13" s="1"/>
  <c r="C382" i="13"/>
  <c r="D382" i="13" s="1"/>
  <c r="C383" i="13"/>
  <c r="C384" i="13"/>
  <c r="C385" i="13"/>
  <c r="D385" i="13" s="1"/>
  <c r="C386" i="13"/>
  <c r="D386" i="13" s="1"/>
  <c r="C387" i="13"/>
  <c r="C388" i="13"/>
  <c r="C389" i="13"/>
  <c r="D389" i="13" s="1"/>
  <c r="C390" i="13"/>
  <c r="D390" i="13" s="1"/>
  <c r="C391" i="13"/>
  <c r="C392" i="13"/>
  <c r="C393" i="13"/>
  <c r="D393" i="13" s="1"/>
  <c r="C394" i="13"/>
  <c r="D394" i="13" s="1"/>
  <c r="C395" i="13"/>
  <c r="C396" i="13"/>
  <c r="C397" i="13"/>
  <c r="D397" i="13" s="1"/>
  <c r="C398" i="13"/>
  <c r="D398" i="13" s="1"/>
  <c r="C399" i="13"/>
  <c r="C400" i="13"/>
  <c r="C401" i="13"/>
  <c r="D401" i="13" s="1"/>
  <c r="C402" i="13"/>
  <c r="D402" i="13" s="1"/>
  <c r="C403" i="13"/>
  <c r="C404" i="13"/>
  <c r="D404" i="13"/>
  <c r="C405" i="13"/>
  <c r="D405" i="13" s="1"/>
  <c r="C406" i="13"/>
  <c r="C407" i="13"/>
  <c r="C408" i="13"/>
  <c r="D408" i="13" s="1"/>
  <c r="C409" i="13"/>
  <c r="D409" i="13" s="1"/>
  <c r="C410" i="13"/>
  <c r="C411" i="13"/>
  <c r="C412" i="13"/>
  <c r="D412" i="13" s="1"/>
  <c r="C413" i="13"/>
  <c r="D413" i="13" s="1"/>
  <c r="C414" i="13"/>
  <c r="C415" i="13"/>
  <c r="C416" i="13"/>
  <c r="D416" i="13"/>
  <c r="C417" i="13"/>
  <c r="C418" i="13"/>
  <c r="C419" i="13"/>
  <c r="D419" i="13" s="1"/>
  <c r="C420" i="13"/>
  <c r="D420" i="13" s="1"/>
  <c r="C421" i="13"/>
  <c r="C422" i="13"/>
  <c r="C423" i="13"/>
  <c r="D423" i="13" s="1"/>
  <c r="C424" i="13"/>
  <c r="D424" i="13" s="1"/>
  <c r="C425" i="13"/>
  <c r="C426" i="13"/>
  <c r="D426" i="13" s="1"/>
  <c r="C427" i="13"/>
  <c r="D427" i="13" s="1"/>
  <c r="C428" i="13"/>
  <c r="C429" i="13"/>
  <c r="C430" i="13"/>
  <c r="D430" i="13" s="1"/>
  <c r="C431" i="13"/>
  <c r="D431" i="13" s="1"/>
  <c r="C432" i="13"/>
  <c r="C433" i="13"/>
  <c r="C434" i="13"/>
  <c r="D434" i="13" s="1"/>
  <c r="C435" i="13"/>
  <c r="D435" i="13" s="1"/>
  <c r="C436" i="13"/>
  <c r="C437" i="13"/>
  <c r="D437" i="13" s="1"/>
  <c r="C438" i="13"/>
  <c r="D438" i="13" s="1"/>
  <c r="C439" i="13"/>
  <c r="C440" i="13"/>
  <c r="C441" i="13"/>
  <c r="D441" i="13" s="1"/>
  <c r="C442" i="13"/>
  <c r="D442" i="13" s="1"/>
  <c r="C443" i="13"/>
  <c r="C444" i="13"/>
  <c r="C445" i="13"/>
  <c r="D445" i="13" s="1"/>
  <c r="C446" i="13"/>
  <c r="D446" i="13" s="1"/>
  <c r="C447" i="13"/>
  <c r="C448" i="13"/>
  <c r="D448" i="13"/>
  <c r="C449" i="13"/>
  <c r="D449" i="13" s="1"/>
  <c r="C450" i="13"/>
  <c r="C451" i="13"/>
  <c r="C452" i="13"/>
  <c r="D452" i="13" s="1"/>
  <c r="C453" i="13"/>
  <c r="D453" i="13" s="1"/>
  <c r="C454" i="13"/>
  <c r="C455" i="13"/>
  <c r="C456" i="13"/>
  <c r="D456" i="13"/>
  <c r="C457" i="13"/>
  <c r="C458" i="13"/>
  <c r="C459" i="13"/>
  <c r="D459" i="13" s="1"/>
  <c r="C460" i="13"/>
  <c r="D460" i="13" s="1"/>
  <c r="C461" i="13"/>
  <c r="C462" i="13"/>
  <c r="C463" i="13"/>
  <c r="D463" i="13" s="1"/>
  <c r="C464" i="13"/>
  <c r="D464" i="13" s="1"/>
  <c r="C465" i="13"/>
  <c r="C466" i="13"/>
  <c r="C467" i="13"/>
  <c r="D467" i="13" s="1"/>
  <c r="C468" i="13"/>
  <c r="D468" i="13" s="1"/>
  <c r="C469" i="13"/>
  <c r="C470" i="13"/>
  <c r="D470" i="13" s="1"/>
  <c r="C471" i="13"/>
  <c r="D471" i="13" s="1"/>
  <c r="C472" i="13"/>
  <c r="D472" i="13" s="1"/>
  <c r="C473" i="13"/>
  <c r="D473" i="13" s="1"/>
  <c r="C474" i="13"/>
  <c r="D474" i="13" s="1"/>
  <c r="C475" i="13"/>
  <c r="D475" i="13" s="1"/>
  <c r="C476" i="13"/>
  <c r="C477" i="13"/>
  <c r="D477" i="13" s="1"/>
  <c r="C478" i="13"/>
  <c r="D478" i="13" s="1"/>
  <c r="C479" i="13"/>
  <c r="D479" i="13" s="1"/>
  <c r="C480" i="13"/>
  <c r="C481" i="13"/>
  <c r="D481" i="13" s="1"/>
  <c r="C482" i="13"/>
  <c r="D482" i="13" s="1"/>
  <c r="C483" i="13"/>
  <c r="D483" i="13" s="1"/>
  <c r="C484" i="13"/>
  <c r="C485" i="13"/>
  <c r="D485" i="13" s="1"/>
  <c r="C486" i="13"/>
  <c r="D486" i="13" s="1"/>
  <c r="C487" i="13"/>
  <c r="D487" i="13" s="1"/>
  <c r="C488" i="13"/>
  <c r="D488" i="13"/>
  <c r="C489" i="13"/>
  <c r="D489" i="13" s="1"/>
  <c r="C490" i="13"/>
  <c r="D490" i="13" s="1"/>
  <c r="C491" i="13"/>
  <c r="C492" i="13"/>
  <c r="D492" i="13" s="1"/>
  <c r="C493" i="13"/>
  <c r="D493" i="13" s="1"/>
  <c r="C494" i="13"/>
  <c r="D494" i="13" s="1"/>
  <c r="C495" i="13"/>
  <c r="C496" i="13"/>
  <c r="D496" i="13" s="1"/>
  <c r="C497" i="13"/>
  <c r="D497" i="13" s="1"/>
  <c r="C498" i="13"/>
  <c r="D498" i="13" s="1"/>
  <c r="C499" i="13"/>
  <c r="C500" i="13"/>
  <c r="D500" i="13" s="1"/>
  <c r="C501" i="13"/>
  <c r="D501" i="13" s="1"/>
  <c r="C502" i="13"/>
  <c r="D502" i="13" s="1"/>
  <c r="C503" i="13"/>
  <c r="C504" i="13"/>
  <c r="D504" i="13"/>
  <c r="C505" i="13"/>
  <c r="D505" i="13" s="1"/>
  <c r="C506" i="13"/>
  <c r="C507" i="13"/>
  <c r="D507" i="13" s="1"/>
  <c r="C508" i="13"/>
  <c r="D508" i="13" s="1"/>
  <c r="C509" i="13"/>
  <c r="D509" i="13" s="1"/>
  <c r="C510" i="13"/>
  <c r="C511" i="13"/>
  <c r="D511" i="13" s="1"/>
  <c r="C512" i="13"/>
  <c r="D512" i="13" s="1"/>
  <c r="C513" i="13"/>
  <c r="D513" i="13" s="1"/>
  <c r="C514" i="13"/>
  <c r="C515" i="13"/>
  <c r="D515" i="13" s="1"/>
  <c r="C516" i="13"/>
  <c r="D516" i="13" s="1"/>
  <c r="C517" i="13"/>
  <c r="C518" i="13"/>
  <c r="D518" i="13" s="1"/>
  <c r="C519" i="13"/>
  <c r="D519" i="13" s="1"/>
  <c r="C520" i="13"/>
  <c r="D520" i="13" s="1"/>
  <c r="C521" i="13"/>
  <c r="C522" i="13"/>
  <c r="D522" i="13" s="1"/>
  <c r="C523" i="13"/>
  <c r="D523" i="13" s="1"/>
  <c r="C524" i="13"/>
  <c r="D524" i="13" s="1"/>
  <c r="C525" i="13"/>
  <c r="C526" i="13"/>
  <c r="D526" i="13" s="1"/>
  <c r="C527" i="13"/>
  <c r="D527" i="13" s="1"/>
  <c r="C528" i="13"/>
  <c r="D528" i="13" s="1"/>
  <c r="C529" i="13"/>
  <c r="D529" i="13" s="1"/>
  <c r="C530" i="13"/>
  <c r="D530" i="13" s="1"/>
  <c r="C531" i="13"/>
  <c r="D531" i="13" s="1"/>
  <c r="C532" i="13"/>
  <c r="D532" i="13"/>
  <c r="C533" i="13"/>
  <c r="D533" i="13" s="1"/>
  <c r="C534" i="13"/>
  <c r="D534" i="13" s="1"/>
  <c r="C535" i="13"/>
  <c r="D535" i="13" s="1"/>
  <c r="C536" i="13"/>
  <c r="D536" i="13" s="1"/>
  <c r="C537" i="13"/>
  <c r="D537" i="13" s="1"/>
  <c r="C538" i="13"/>
  <c r="D538" i="13" s="1"/>
  <c r="C539" i="13"/>
  <c r="D539" i="13" s="1"/>
  <c r="C540" i="13"/>
  <c r="D540" i="13" s="1"/>
  <c r="C541" i="13"/>
  <c r="D541" i="13" s="1"/>
  <c r="C542" i="13"/>
  <c r="D542" i="13" s="1"/>
  <c r="C543" i="13"/>
  <c r="D543" i="13" s="1"/>
  <c r="C544" i="13"/>
  <c r="D544" i="13" s="1"/>
  <c r="C545" i="13"/>
  <c r="D545" i="13" s="1"/>
  <c r="C546" i="13"/>
  <c r="D546" i="13" s="1"/>
  <c r="C547" i="13"/>
  <c r="D547" i="13" s="1"/>
  <c r="C548" i="13"/>
  <c r="D548" i="13" s="1"/>
  <c r="C549" i="13"/>
  <c r="D549" i="13" s="1"/>
  <c r="C550" i="13"/>
  <c r="D550" i="13" s="1"/>
  <c r="C551" i="13"/>
  <c r="D551" i="13" s="1"/>
  <c r="C552" i="13"/>
  <c r="D552" i="13"/>
  <c r="C553" i="13"/>
  <c r="D553" i="13" s="1"/>
  <c r="C554" i="13"/>
  <c r="D554" i="13" s="1"/>
  <c r="C555" i="13"/>
  <c r="D555" i="13" s="1"/>
  <c r="C556" i="13"/>
  <c r="D556" i="13" s="1"/>
  <c r="C557" i="13"/>
  <c r="D557" i="13" s="1"/>
  <c r="C558" i="13"/>
  <c r="D558" i="13" s="1"/>
  <c r="C559" i="13"/>
  <c r="D559" i="13" s="1"/>
  <c r="C560" i="13"/>
  <c r="D560" i="13" s="1"/>
  <c r="C561" i="13"/>
  <c r="D561" i="13" s="1"/>
  <c r="C562" i="13"/>
  <c r="D562" i="13" s="1"/>
  <c r="C563" i="13"/>
  <c r="D563" i="13" s="1"/>
  <c r="C564" i="13"/>
  <c r="D564" i="13" s="1"/>
  <c r="C565" i="13"/>
  <c r="D565" i="13" s="1"/>
  <c r="C566" i="13"/>
  <c r="D566" i="13" s="1"/>
  <c r="C567" i="13"/>
  <c r="D567" i="13" s="1"/>
  <c r="C568" i="13"/>
  <c r="D568" i="13" s="1"/>
  <c r="C569" i="13"/>
  <c r="D569" i="13" s="1"/>
  <c r="C570" i="13"/>
  <c r="D570" i="13" s="1"/>
  <c r="C571" i="13"/>
  <c r="D571" i="13" s="1"/>
  <c r="C572" i="13"/>
  <c r="D572" i="13" s="1"/>
  <c r="C573" i="13"/>
  <c r="D573" i="13" s="1"/>
  <c r="C574" i="13"/>
  <c r="D574" i="13" s="1"/>
  <c r="C575" i="13"/>
  <c r="D575" i="13" s="1"/>
  <c r="C576" i="13"/>
  <c r="D576" i="13" s="1"/>
  <c r="C577" i="13"/>
  <c r="D577" i="13" s="1"/>
  <c r="C578" i="13"/>
  <c r="D578" i="13" s="1"/>
  <c r="C579" i="13"/>
  <c r="D579" i="13" s="1"/>
  <c r="C580" i="13"/>
  <c r="D580" i="13" s="1"/>
  <c r="C581" i="13"/>
  <c r="D581" i="13" s="1"/>
  <c r="C582" i="13"/>
  <c r="D582" i="13" s="1"/>
  <c r="C583" i="13"/>
  <c r="D583" i="13" s="1"/>
  <c r="C584" i="13"/>
  <c r="D584" i="13"/>
  <c r="C585" i="13"/>
  <c r="D585" i="13" s="1"/>
  <c r="C586" i="13"/>
  <c r="D586" i="13" s="1"/>
  <c r="C587" i="13"/>
  <c r="D587" i="13" s="1"/>
  <c r="C588" i="13"/>
  <c r="D588" i="13" s="1"/>
  <c r="C589" i="13"/>
  <c r="D589" i="13" s="1"/>
  <c r="C590" i="13"/>
  <c r="D590" i="13" s="1"/>
  <c r="C591" i="13"/>
  <c r="D591" i="13" s="1"/>
  <c r="C592" i="13"/>
  <c r="D592" i="13" s="1"/>
  <c r="C593" i="13"/>
  <c r="D593" i="13" s="1"/>
  <c r="C594" i="13"/>
  <c r="D594" i="13" s="1"/>
  <c r="C595" i="13"/>
  <c r="D595" i="13" s="1"/>
  <c r="C596" i="13"/>
  <c r="D596" i="13" s="1"/>
  <c r="C597" i="13"/>
  <c r="D597" i="13" s="1"/>
  <c r="C598" i="13"/>
  <c r="D598" i="13" s="1"/>
  <c r="C599" i="13"/>
  <c r="D599" i="13" s="1"/>
  <c r="C600" i="13"/>
  <c r="D600" i="13" s="1"/>
  <c r="C601" i="13"/>
  <c r="D601" i="13" s="1"/>
  <c r="C602" i="13"/>
  <c r="D602" i="13" s="1"/>
  <c r="C603" i="13"/>
  <c r="D603" i="13" s="1"/>
  <c r="C604" i="13"/>
  <c r="D604" i="13" s="1"/>
  <c r="C605" i="13"/>
  <c r="D605" i="13" s="1"/>
  <c r="C606" i="13"/>
  <c r="D606" i="13" s="1"/>
  <c r="C607" i="13"/>
  <c r="D607" i="13" s="1"/>
  <c r="C608" i="13"/>
  <c r="D608" i="13" s="1"/>
  <c r="C609" i="13"/>
  <c r="D609" i="13" s="1"/>
  <c r="C610" i="13"/>
  <c r="D610" i="13" s="1"/>
  <c r="C611" i="13"/>
  <c r="D611" i="13" s="1"/>
  <c r="C612" i="13"/>
  <c r="D612" i="13" s="1"/>
  <c r="C613" i="13"/>
  <c r="D613" i="13" s="1"/>
  <c r="C614" i="13"/>
  <c r="D614" i="13" s="1"/>
  <c r="C615" i="13"/>
  <c r="D615" i="13" s="1"/>
  <c r="C616" i="13"/>
  <c r="D616" i="13" s="1"/>
  <c r="C617" i="13"/>
  <c r="D617" i="13" s="1"/>
  <c r="C618" i="13"/>
  <c r="D618" i="13" s="1"/>
  <c r="C619" i="13"/>
  <c r="D619" i="13" s="1"/>
  <c r="C620" i="13"/>
  <c r="D620" i="13"/>
  <c r="C621" i="13"/>
  <c r="D621" i="13" s="1"/>
  <c r="C622" i="13"/>
  <c r="D622" i="13" s="1"/>
  <c r="C623" i="13"/>
  <c r="D623" i="13" s="1"/>
  <c r="C624" i="13"/>
  <c r="D624" i="13" s="1"/>
  <c r="C625" i="13"/>
  <c r="D625" i="13" s="1"/>
  <c r="C626" i="13"/>
  <c r="D626" i="13" s="1"/>
  <c r="C627" i="13"/>
  <c r="D627" i="13" s="1"/>
  <c r="C628" i="13"/>
  <c r="D628" i="13" s="1"/>
  <c r="C629" i="13"/>
  <c r="D629" i="13" s="1"/>
  <c r="C630" i="13"/>
  <c r="D630" i="13" s="1"/>
  <c r="C631" i="13"/>
  <c r="D631" i="13" s="1"/>
  <c r="C632" i="13"/>
  <c r="D632" i="13" s="1"/>
  <c r="C633" i="13"/>
  <c r="D633" i="13" s="1"/>
  <c r="C634" i="13"/>
  <c r="D634" i="13" s="1"/>
  <c r="C635" i="13"/>
  <c r="D635" i="13" s="1"/>
  <c r="C636" i="13"/>
  <c r="D636" i="13" s="1"/>
  <c r="C637" i="13"/>
  <c r="D637" i="13" s="1"/>
  <c r="C638" i="13"/>
  <c r="D638" i="13" s="1"/>
  <c r="C639" i="13"/>
  <c r="D639" i="13" s="1"/>
  <c r="C640" i="13"/>
  <c r="D640" i="13" s="1"/>
  <c r="C641" i="13"/>
  <c r="D641" i="13" s="1"/>
  <c r="C642" i="13"/>
  <c r="D642" i="13" s="1"/>
  <c r="C643" i="13"/>
  <c r="D643" i="13" s="1"/>
  <c r="C644" i="13"/>
  <c r="D644" i="13" s="1"/>
  <c r="C645" i="13"/>
  <c r="D645" i="13" s="1"/>
  <c r="C646" i="13"/>
  <c r="D646" i="13" s="1"/>
  <c r="C647" i="13"/>
  <c r="D647" i="13" s="1"/>
  <c r="C648" i="13"/>
  <c r="D648" i="13"/>
  <c r="C649" i="13"/>
  <c r="D649" i="13" s="1"/>
  <c r="C650" i="13"/>
  <c r="D650" i="13" s="1"/>
  <c r="C651" i="13"/>
  <c r="D651" i="13" s="1"/>
  <c r="C652" i="13"/>
  <c r="D652" i="13" s="1"/>
  <c r="C653" i="13"/>
  <c r="D653" i="13" s="1"/>
  <c r="C654" i="13"/>
  <c r="D654" i="13" s="1"/>
  <c r="C655" i="13"/>
  <c r="D655" i="13" s="1"/>
  <c r="C656" i="13"/>
  <c r="D656" i="13" s="1"/>
  <c r="C657" i="13"/>
  <c r="D657" i="13" s="1"/>
  <c r="C658" i="13"/>
  <c r="D658" i="13" s="1"/>
  <c r="C659" i="13"/>
  <c r="D659" i="13" s="1"/>
  <c r="C660" i="13"/>
  <c r="D660" i="13" s="1"/>
  <c r="C661" i="13"/>
  <c r="D661" i="13" s="1"/>
  <c r="C662" i="13"/>
  <c r="D662" i="13" s="1"/>
  <c r="C663" i="13"/>
  <c r="D663" i="13" s="1"/>
  <c r="C664" i="13"/>
  <c r="D664" i="13" s="1"/>
  <c r="C665" i="13"/>
  <c r="D665" i="13" s="1"/>
  <c r="C666" i="13"/>
  <c r="D666" i="13" s="1"/>
  <c r="C667" i="13"/>
  <c r="D667" i="13" s="1"/>
  <c r="C668" i="13"/>
  <c r="D668" i="13" s="1"/>
  <c r="C669" i="13"/>
  <c r="D669" i="13" s="1"/>
  <c r="C670" i="13"/>
  <c r="D670" i="13" s="1"/>
  <c r="C671" i="13"/>
  <c r="D671" i="13" s="1"/>
  <c r="C672" i="13"/>
  <c r="D672" i="13" s="1"/>
  <c r="C673" i="13"/>
  <c r="D673" i="13" s="1"/>
  <c r="C674" i="13"/>
  <c r="D674" i="13" s="1"/>
  <c r="C675" i="13"/>
  <c r="D675" i="13" s="1"/>
  <c r="C676" i="13"/>
  <c r="D676" i="13" s="1"/>
  <c r="C677" i="13"/>
  <c r="D677" i="13" s="1"/>
  <c r="C678" i="13"/>
  <c r="D678" i="13" s="1"/>
  <c r="C679" i="13"/>
  <c r="D679" i="13" s="1"/>
  <c r="C680" i="13"/>
  <c r="D680" i="13"/>
  <c r="C681" i="13"/>
  <c r="D681" i="13" s="1"/>
  <c r="C682" i="13"/>
  <c r="D682" i="13" s="1"/>
  <c r="C683" i="13"/>
  <c r="D683" i="13" s="1"/>
  <c r="C684" i="13"/>
  <c r="D684" i="13" s="1"/>
  <c r="C685" i="13"/>
  <c r="D685" i="13" s="1"/>
  <c r="C686" i="13"/>
  <c r="D686" i="13" s="1"/>
  <c r="C687" i="13"/>
  <c r="D687" i="13" s="1"/>
  <c r="C688" i="13"/>
  <c r="D688" i="13" s="1"/>
  <c r="C689" i="13"/>
  <c r="D689" i="13" s="1"/>
  <c r="C690" i="13"/>
  <c r="D690" i="13" s="1"/>
  <c r="C691" i="13"/>
  <c r="D691" i="13" s="1"/>
  <c r="C692" i="13"/>
  <c r="D692" i="13" s="1"/>
  <c r="C693" i="13"/>
  <c r="D693" i="13" s="1"/>
  <c r="C694" i="13"/>
  <c r="D694" i="13" s="1"/>
  <c r="C695" i="13"/>
  <c r="D695" i="13" s="1"/>
  <c r="C696" i="13"/>
  <c r="D696" i="13" s="1"/>
  <c r="C697" i="13"/>
  <c r="D697" i="13" s="1"/>
  <c r="C698" i="13"/>
  <c r="D698" i="13" s="1"/>
  <c r="C699" i="13"/>
  <c r="D699" i="13" s="1"/>
  <c r="C700" i="13"/>
  <c r="D700" i="13" s="1"/>
  <c r="C701" i="13"/>
  <c r="D701" i="13" s="1"/>
  <c r="C702" i="13"/>
  <c r="D702" i="13" s="1"/>
  <c r="C703" i="13"/>
  <c r="D703" i="13" s="1"/>
  <c r="C704" i="13"/>
  <c r="D704" i="13" s="1"/>
  <c r="C705" i="13"/>
  <c r="D705" i="13" s="1"/>
  <c r="C706" i="13"/>
  <c r="D706" i="13" s="1"/>
  <c r="C707" i="13"/>
  <c r="D707" i="13" s="1"/>
  <c r="C708" i="13"/>
  <c r="D708" i="13"/>
  <c r="C709" i="13"/>
  <c r="D709" i="13" s="1"/>
  <c r="C710" i="13"/>
  <c r="D710" i="13" s="1"/>
  <c r="C711" i="13"/>
  <c r="D711" i="13" s="1"/>
  <c r="C712" i="13"/>
  <c r="D712" i="13" s="1"/>
  <c r="C713" i="13"/>
  <c r="D713" i="13" s="1"/>
  <c r="C714" i="13"/>
  <c r="D714" i="13" s="1"/>
  <c r="C715" i="13"/>
  <c r="D715" i="13" s="1"/>
  <c r="C716" i="13"/>
  <c r="D716" i="13" s="1"/>
  <c r="C717" i="13"/>
  <c r="D717" i="13" s="1"/>
  <c r="C718" i="13"/>
  <c r="D718" i="13" s="1"/>
  <c r="C719" i="13"/>
  <c r="D719" i="13" s="1"/>
  <c r="C720" i="13"/>
  <c r="D720" i="13" s="1"/>
  <c r="C721" i="13"/>
  <c r="D721" i="13" s="1"/>
  <c r="C722" i="13"/>
  <c r="D722" i="13" s="1"/>
  <c r="C723" i="13"/>
  <c r="D723" i="13" s="1"/>
  <c r="C724" i="13"/>
  <c r="D724" i="13" s="1"/>
  <c r="C725" i="13"/>
  <c r="D725" i="13" s="1"/>
  <c r="C726" i="13"/>
  <c r="D726" i="13" s="1"/>
  <c r="C727" i="13"/>
  <c r="D727" i="13" s="1"/>
  <c r="C728" i="13"/>
  <c r="D728" i="13" s="1"/>
  <c r="C729" i="13"/>
  <c r="D729" i="13" s="1"/>
  <c r="C730" i="13"/>
  <c r="D730" i="13" s="1"/>
  <c r="C731" i="13"/>
  <c r="D731" i="13" s="1"/>
  <c r="C732" i="13"/>
  <c r="D732" i="13" s="1"/>
  <c r="C733" i="13"/>
  <c r="D733" i="13" s="1"/>
  <c r="C734" i="13"/>
  <c r="D734" i="13" s="1"/>
  <c r="C735" i="13"/>
  <c r="D735" i="13" s="1"/>
  <c r="C736" i="13"/>
  <c r="D736" i="13" s="1"/>
  <c r="C737" i="13"/>
  <c r="D737" i="13" s="1"/>
  <c r="C738" i="13"/>
  <c r="D738" i="13" s="1"/>
  <c r="C739" i="13"/>
  <c r="D739" i="13" s="1"/>
  <c r="C740" i="13"/>
  <c r="D740" i="13" s="1"/>
  <c r="C741" i="13"/>
  <c r="D741" i="13" s="1"/>
  <c r="C742" i="13"/>
  <c r="D742" i="13" s="1"/>
  <c r="C743" i="13"/>
  <c r="D743" i="13" s="1"/>
  <c r="C744" i="13"/>
  <c r="D744" i="13" s="1"/>
  <c r="C745" i="13"/>
  <c r="D745" i="13" s="1"/>
  <c r="C746" i="13"/>
  <c r="D746" i="13" s="1"/>
  <c r="C747" i="13"/>
  <c r="D747" i="13" s="1"/>
  <c r="C748" i="13"/>
  <c r="D748" i="13"/>
  <c r="C749" i="13"/>
  <c r="D749" i="13" s="1"/>
  <c r="C750" i="13"/>
  <c r="D750" i="13" s="1"/>
  <c r="C751" i="13"/>
  <c r="D751" i="13" s="1"/>
  <c r="C752" i="13"/>
  <c r="D752" i="13" s="1"/>
  <c r="C753" i="13"/>
  <c r="D753" i="13" s="1"/>
  <c r="C754" i="13"/>
  <c r="D754" i="13" s="1"/>
  <c r="C755" i="13"/>
  <c r="D755" i="13" s="1"/>
  <c r="C756" i="13"/>
  <c r="D756" i="13" s="1"/>
  <c r="C757" i="13"/>
  <c r="D757" i="13" s="1"/>
  <c r="C758" i="13"/>
  <c r="D758" i="13" s="1"/>
  <c r="C759" i="13"/>
  <c r="D759" i="13" s="1"/>
  <c r="C760" i="13"/>
  <c r="D760" i="13" s="1"/>
  <c r="C761" i="13"/>
  <c r="D761" i="13" s="1"/>
  <c r="C762" i="13"/>
  <c r="D762" i="13" s="1"/>
  <c r="C763" i="13"/>
  <c r="D763" i="13" s="1"/>
  <c r="C764" i="13"/>
  <c r="D764" i="13" s="1"/>
  <c r="C765" i="13"/>
  <c r="D765" i="13" s="1"/>
  <c r="C766" i="13"/>
  <c r="D766" i="13" s="1"/>
  <c r="C767" i="13"/>
  <c r="D767" i="13" s="1"/>
  <c r="C768" i="13"/>
  <c r="D768" i="13" s="1"/>
  <c r="C769" i="13"/>
  <c r="D769" i="13" s="1"/>
  <c r="C770" i="13"/>
  <c r="D770" i="13" s="1"/>
  <c r="C771" i="13"/>
  <c r="D771" i="13" s="1"/>
  <c r="C772" i="13"/>
  <c r="D772" i="13" s="1"/>
  <c r="C773" i="13"/>
  <c r="D773" i="13" s="1"/>
  <c r="C774" i="13"/>
  <c r="D774" i="13" s="1"/>
  <c r="C775" i="13"/>
  <c r="D775" i="13" s="1"/>
  <c r="C776" i="13"/>
  <c r="D776" i="13" s="1"/>
  <c r="C777" i="13"/>
  <c r="D777" i="13" s="1"/>
  <c r="C778" i="13"/>
  <c r="D778" i="13" s="1"/>
  <c r="C779" i="13"/>
  <c r="D779" i="13" s="1"/>
  <c r="C780" i="13"/>
  <c r="D780" i="13"/>
  <c r="C781" i="13"/>
  <c r="D781" i="13" s="1"/>
  <c r="C782" i="13"/>
  <c r="D782" i="13" s="1"/>
  <c r="C783" i="13"/>
  <c r="D783" i="13" s="1"/>
  <c r="C784" i="13"/>
  <c r="D784" i="13" s="1"/>
  <c r="C785" i="13"/>
  <c r="D785" i="13" s="1"/>
  <c r="C786" i="13"/>
  <c r="D786" i="13" s="1"/>
  <c r="C787" i="13"/>
  <c r="D787" i="13" s="1"/>
  <c r="C788" i="13"/>
  <c r="D788" i="13" s="1"/>
  <c r="C789" i="13"/>
  <c r="D789" i="13" s="1"/>
  <c r="C790" i="13"/>
  <c r="D790" i="13" s="1"/>
  <c r="C791" i="13"/>
  <c r="D791" i="13" s="1"/>
  <c r="C792" i="13"/>
  <c r="D792" i="13" s="1"/>
  <c r="C793" i="13"/>
  <c r="D793" i="13" s="1"/>
  <c r="C794" i="13"/>
  <c r="D794" i="13" s="1"/>
  <c r="C795" i="13"/>
  <c r="D795" i="13" s="1"/>
  <c r="C796" i="13"/>
  <c r="D796" i="13" s="1"/>
  <c r="C797" i="13"/>
  <c r="D797" i="13" s="1"/>
  <c r="C798" i="13"/>
  <c r="D798" i="13" s="1"/>
  <c r="C799" i="13"/>
  <c r="D799" i="13" s="1"/>
  <c r="C800" i="13"/>
  <c r="D800" i="13" s="1"/>
  <c r="C801" i="13"/>
  <c r="D801" i="13" s="1"/>
  <c r="C802" i="13"/>
  <c r="D802" i="13" s="1"/>
  <c r="C803" i="13"/>
  <c r="D803" i="13" s="1"/>
  <c r="C804" i="13"/>
  <c r="D804" i="13" s="1"/>
  <c r="C805" i="13"/>
  <c r="D805" i="13" s="1"/>
  <c r="C806" i="13"/>
  <c r="D806" i="13" s="1"/>
  <c r="C807" i="13"/>
  <c r="D807" i="13" s="1"/>
  <c r="C808" i="13"/>
  <c r="D808" i="13" s="1"/>
  <c r="C809" i="13"/>
  <c r="D809" i="13" s="1"/>
  <c r="C810" i="13"/>
  <c r="D810" i="13" s="1"/>
  <c r="C811" i="13"/>
  <c r="D811" i="13" s="1"/>
  <c r="C812" i="13"/>
  <c r="D812" i="13"/>
  <c r="C813" i="13"/>
  <c r="D813" i="13" s="1"/>
  <c r="C814" i="13"/>
  <c r="D814" i="13" s="1"/>
  <c r="C815" i="13"/>
  <c r="D815" i="13" s="1"/>
  <c r="C816" i="13"/>
  <c r="D816" i="13" s="1"/>
  <c r="C817" i="13"/>
  <c r="D817" i="13" s="1"/>
  <c r="C818" i="13"/>
  <c r="D818" i="13" s="1"/>
  <c r="C819" i="13"/>
  <c r="D819" i="13" s="1"/>
  <c r="C820" i="13"/>
  <c r="D820" i="13" s="1"/>
  <c r="C821" i="13"/>
  <c r="D821" i="13" s="1"/>
  <c r="C822" i="13"/>
  <c r="D822" i="13" s="1"/>
  <c r="C823" i="13"/>
  <c r="D823" i="13" s="1"/>
  <c r="C824" i="13"/>
  <c r="D824" i="13" s="1"/>
  <c r="C825" i="13"/>
  <c r="D825" i="13" s="1"/>
  <c r="C826" i="13"/>
  <c r="D826" i="13" s="1"/>
  <c r="C827" i="13"/>
  <c r="D827" i="13" s="1"/>
  <c r="C828" i="13"/>
  <c r="D828" i="13" s="1"/>
  <c r="C829" i="13"/>
  <c r="D829" i="13" s="1"/>
  <c r="C830" i="13"/>
  <c r="D830" i="13" s="1"/>
  <c r="C831" i="13"/>
  <c r="D831" i="13" s="1"/>
  <c r="C832" i="13"/>
  <c r="D832" i="13" s="1"/>
  <c r="C833" i="13"/>
  <c r="D833" i="13" s="1"/>
  <c r="C834" i="13"/>
  <c r="D834" i="13" s="1"/>
  <c r="C835" i="13"/>
  <c r="D835" i="13" s="1"/>
  <c r="C836" i="13"/>
  <c r="D836" i="13" s="1"/>
  <c r="C837" i="13"/>
  <c r="D837" i="13" s="1"/>
  <c r="C838" i="13"/>
  <c r="D838" i="13" s="1"/>
  <c r="C839" i="13"/>
  <c r="D839" i="13" s="1"/>
  <c r="C840" i="13"/>
  <c r="D840" i="13" s="1"/>
  <c r="C841" i="13"/>
  <c r="D841" i="13" s="1"/>
  <c r="C842" i="13"/>
  <c r="D842" i="13" s="1"/>
  <c r="C843" i="13"/>
  <c r="D843" i="13" s="1"/>
  <c r="C844" i="13"/>
  <c r="D844" i="13" s="1"/>
  <c r="C845" i="13"/>
  <c r="D845" i="13" s="1"/>
  <c r="C846" i="13"/>
  <c r="D846" i="13" s="1"/>
  <c r="C847" i="13"/>
  <c r="D847" i="13" s="1"/>
  <c r="C848" i="13"/>
  <c r="D848" i="13" s="1"/>
  <c r="C849" i="13"/>
  <c r="D849" i="13" s="1"/>
  <c r="C850" i="13"/>
  <c r="D850" i="13" s="1"/>
  <c r="C851" i="13"/>
  <c r="D851" i="13" s="1"/>
  <c r="C852" i="13"/>
  <c r="D852" i="13" s="1"/>
  <c r="C853" i="13"/>
  <c r="D853" i="13" s="1"/>
  <c r="C854" i="13"/>
  <c r="D854" i="13" s="1"/>
  <c r="C855" i="13"/>
  <c r="D855" i="13" s="1"/>
  <c r="C856" i="13"/>
  <c r="D856" i="13" s="1"/>
  <c r="C857" i="13"/>
  <c r="D857" i="13" s="1"/>
  <c r="C858" i="13"/>
  <c r="D858" i="13" s="1"/>
  <c r="C859" i="13"/>
  <c r="D859" i="13" s="1"/>
  <c r="C860" i="13"/>
  <c r="D860" i="13"/>
  <c r="C861" i="13"/>
  <c r="D861" i="13" s="1"/>
  <c r="C862" i="13"/>
  <c r="D862" i="13" s="1"/>
  <c r="C863" i="13"/>
  <c r="D863" i="13" s="1"/>
  <c r="C864" i="13"/>
  <c r="D864" i="13" s="1"/>
  <c r="C865" i="13"/>
  <c r="D865" i="13" s="1"/>
  <c r="C866" i="13"/>
  <c r="D866" i="13" s="1"/>
  <c r="C867" i="13"/>
  <c r="D867" i="13" s="1"/>
  <c r="C868" i="13"/>
  <c r="D868" i="13" s="1"/>
  <c r="C869" i="13"/>
  <c r="D869" i="13" s="1"/>
  <c r="C870" i="13"/>
  <c r="D870" i="13" s="1"/>
  <c r="C871" i="13"/>
  <c r="D871" i="13" s="1"/>
  <c r="C872" i="13"/>
  <c r="D872" i="13" s="1"/>
  <c r="C873" i="13"/>
  <c r="D873" i="13" s="1"/>
  <c r="C874" i="13"/>
  <c r="D874" i="13" s="1"/>
  <c r="C875" i="13"/>
  <c r="D875" i="13" s="1"/>
  <c r="C876" i="13"/>
  <c r="D876" i="13" s="1"/>
  <c r="C877" i="13"/>
  <c r="D877" i="13" s="1"/>
  <c r="C878" i="13"/>
  <c r="D878" i="13" s="1"/>
  <c r="C879" i="13"/>
  <c r="D879" i="13" s="1"/>
  <c r="C880" i="13"/>
  <c r="D880" i="13" s="1"/>
  <c r="C881" i="13"/>
  <c r="D881" i="13" s="1"/>
  <c r="C882" i="13"/>
  <c r="D882" i="13" s="1"/>
  <c r="C883" i="13"/>
  <c r="D883" i="13" s="1"/>
  <c r="C884" i="13"/>
  <c r="D884" i="13" s="1"/>
  <c r="C885" i="13"/>
  <c r="D885" i="13" s="1"/>
  <c r="C886" i="13"/>
  <c r="D886" i="13" s="1"/>
  <c r="C887" i="13"/>
  <c r="D887" i="13" s="1"/>
  <c r="C888" i="13"/>
  <c r="D888" i="13" s="1"/>
  <c r="C889" i="13"/>
  <c r="D889" i="13" s="1"/>
  <c r="C890" i="13"/>
  <c r="D890" i="13" s="1"/>
  <c r="C891" i="13"/>
  <c r="D891" i="13" s="1"/>
  <c r="C892" i="13"/>
  <c r="D892" i="13" s="1"/>
  <c r="C893" i="13"/>
  <c r="D893" i="13" s="1"/>
  <c r="C894" i="13"/>
  <c r="D894" i="13" s="1"/>
  <c r="C895" i="13"/>
  <c r="D895" i="13" s="1"/>
  <c r="C896" i="13"/>
  <c r="D896" i="13" s="1"/>
  <c r="C897" i="13"/>
  <c r="D897" i="13" s="1"/>
  <c r="C898" i="13"/>
  <c r="D898" i="13" s="1"/>
  <c r="C899" i="13"/>
  <c r="D899" i="13" s="1"/>
  <c r="C900" i="13"/>
  <c r="D900" i="13" s="1"/>
  <c r="C901" i="13"/>
  <c r="D901" i="13" s="1"/>
  <c r="C902" i="13"/>
  <c r="D902" i="13" s="1"/>
  <c r="C903" i="13"/>
  <c r="D903" i="13" s="1"/>
  <c r="C904" i="13"/>
  <c r="D904" i="13"/>
  <c r="C905" i="13"/>
  <c r="D905" i="13" s="1"/>
  <c r="C906" i="13"/>
  <c r="D906" i="13" s="1"/>
  <c r="C907" i="13"/>
  <c r="D907" i="13" s="1"/>
  <c r="C908" i="13"/>
  <c r="D908" i="13" s="1"/>
  <c r="C909" i="13"/>
  <c r="D909" i="13" s="1"/>
  <c r="C910" i="13"/>
  <c r="D910" i="13" s="1"/>
  <c r="C911" i="13"/>
  <c r="D911" i="13" s="1"/>
  <c r="C912" i="13"/>
  <c r="D912" i="13" s="1"/>
  <c r="C913" i="13"/>
  <c r="D913" i="13" s="1"/>
  <c r="C914" i="13"/>
  <c r="D914" i="13" s="1"/>
  <c r="C915" i="13"/>
  <c r="D915" i="13" s="1"/>
  <c r="C916" i="13"/>
  <c r="D916" i="13" s="1"/>
  <c r="C917" i="13"/>
  <c r="D917" i="13" s="1"/>
  <c r="C918" i="13"/>
  <c r="D918" i="13" s="1"/>
  <c r="C919" i="13"/>
  <c r="D919" i="13" s="1"/>
  <c r="C920" i="13"/>
  <c r="D920" i="13" s="1"/>
  <c r="C921" i="13"/>
  <c r="D921" i="13" s="1"/>
  <c r="C922" i="13"/>
  <c r="D922" i="13" s="1"/>
  <c r="C923" i="13"/>
  <c r="D923" i="13" s="1"/>
  <c r="C924" i="13"/>
  <c r="D924" i="13" s="1"/>
  <c r="C925" i="13"/>
  <c r="D925" i="13" s="1"/>
  <c r="C926" i="13"/>
  <c r="D926" i="13" s="1"/>
  <c r="C927" i="13"/>
  <c r="D927" i="13" s="1"/>
  <c r="C928" i="13"/>
  <c r="D928" i="13" s="1"/>
  <c r="C929" i="13"/>
  <c r="D929" i="13" s="1"/>
  <c r="C930" i="13"/>
  <c r="D930" i="13" s="1"/>
  <c r="C931" i="13"/>
  <c r="D931" i="13" s="1"/>
  <c r="C932" i="13"/>
  <c r="D932" i="13"/>
  <c r="C933" i="13"/>
  <c r="D933" i="13" s="1"/>
  <c r="C934" i="13"/>
  <c r="D934" i="13" s="1"/>
  <c r="C935" i="13"/>
  <c r="D935" i="13" s="1"/>
  <c r="C936" i="13"/>
  <c r="D936" i="13" s="1"/>
  <c r="C937" i="13"/>
  <c r="D937" i="13" s="1"/>
  <c r="C938" i="13"/>
  <c r="D938" i="13" s="1"/>
  <c r="C939" i="13"/>
  <c r="D939" i="13" s="1"/>
  <c r="C940" i="13"/>
  <c r="D940" i="13" s="1"/>
  <c r="C941" i="13"/>
  <c r="D941" i="13" s="1"/>
  <c r="C942" i="13"/>
  <c r="D942" i="13" s="1"/>
  <c r="C943" i="13"/>
  <c r="D943" i="13" s="1"/>
  <c r="C944" i="13"/>
  <c r="D944" i="13" s="1"/>
  <c r="C945" i="13"/>
  <c r="D945" i="13" s="1"/>
  <c r="C946" i="13"/>
  <c r="D946" i="13" s="1"/>
  <c r="C947" i="13"/>
  <c r="D947" i="13" s="1"/>
  <c r="C948" i="13"/>
  <c r="D948" i="13" s="1"/>
  <c r="C949" i="13"/>
  <c r="D949" i="13" s="1"/>
  <c r="C950" i="13"/>
  <c r="D950" i="13" s="1"/>
  <c r="C951" i="13"/>
  <c r="D951" i="13" s="1"/>
  <c r="C952" i="13"/>
  <c r="D952" i="13" s="1"/>
  <c r="C953" i="13"/>
  <c r="D953" i="13" s="1"/>
  <c r="C954" i="13"/>
  <c r="D954" i="13" s="1"/>
  <c r="C955" i="13"/>
  <c r="D955" i="13" s="1"/>
  <c r="C956" i="13"/>
  <c r="D956" i="13" s="1"/>
  <c r="C957" i="13"/>
  <c r="D957" i="13" s="1"/>
  <c r="C958" i="13"/>
  <c r="D958" i="13" s="1"/>
  <c r="C959" i="13"/>
  <c r="D959" i="13" s="1"/>
  <c r="C960" i="13"/>
  <c r="D960" i="13" s="1"/>
  <c r="C961" i="13"/>
  <c r="D961" i="13" s="1"/>
  <c r="C962" i="13"/>
  <c r="D962" i="13" s="1"/>
  <c r="C963" i="13"/>
  <c r="D963" i="13" s="1"/>
  <c r="C964" i="13"/>
  <c r="D964" i="13" s="1"/>
  <c r="C965" i="13"/>
  <c r="D965" i="13" s="1"/>
  <c r="C966" i="13"/>
  <c r="D966" i="13" s="1"/>
  <c r="C967" i="13"/>
  <c r="D967" i="13" s="1"/>
  <c r="C968" i="13"/>
  <c r="D968" i="13" s="1"/>
  <c r="C969" i="13"/>
  <c r="D969" i="13" s="1"/>
  <c r="C970" i="13"/>
  <c r="D970" i="13" s="1"/>
  <c r="C971" i="13"/>
  <c r="D971" i="13" s="1"/>
  <c r="C972" i="13"/>
  <c r="D972" i="13" s="1"/>
  <c r="C973" i="13"/>
  <c r="D973" i="13" s="1"/>
  <c r="C974" i="13"/>
  <c r="D974" i="13" s="1"/>
  <c r="C975" i="13"/>
  <c r="D975" i="13" s="1"/>
  <c r="C976" i="13"/>
  <c r="D976" i="13" s="1"/>
  <c r="C977" i="13"/>
  <c r="D977" i="13" s="1"/>
  <c r="C978" i="13"/>
  <c r="D978" i="13" s="1"/>
  <c r="C979" i="13"/>
  <c r="D979" i="13" s="1"/>
  <c r="C980" i="13"/>
  <c r="D980" i="13" s="1"/>
  <c r="C981" i="13"/>
  <c r="D981" i="13" s="1"/>
  <c r="C982" i="13"/>
  <c r="D982" i="13" s="1"/>
  <c r="C983" i="13"/>
  <c r="D983" i="13" s="1"/>
  <c r="C984" i="13"/>
  <c r="D984" i="13"/>
  <c r="C985" i="13"/>
  <c r="D985" i="13" s="1"/>
  <c r="C986" i="13"/>
  <c r="D986" i="13" s="1"/>
  <c r="C987" i="13"/>
  <c r="D987" i="13" s="1"/>
  <c r="C988" i="13"/>
  <c r="D988" i="13" s="1"/>
  <c r="C989" i="13"/>
  <c r="D989" i="13" s="1"/>
  <c r="C990" i="13"/>
  <c r="D990" i="13" s="1"/>
  <c r="C991" i="13"/>
  <c r="D991" i="13" s="1"/>
  <c r="C992" i="13"/>
  <c r="D992" i="13" s="1"/>
  <c r="C993" i="13"/>
  <c r="D993" i="13" s="1"/>
  <c r="C994" i="13"/>
  <c r="D994" i="13" s="1"/>
  <c r="C995" i="13"/>
  <c r="D995" i="13" s="1"/>
  <c r="C996" i="13"/>
  <c r="D996" i="13" s="1"/>
  <c r="C997" i="13"/>
  <c r="D997" i="13" s="1"/>
  <c r="C998" i="13"/>
  <c r="D998" i="13" s="1"/>
  <c r="C999" i="13"/>
  <c r="D999" i="13" s="1"/>
  <c r="C1000" i="13"/>
  <c r="D1000" i="13" s="1"/>
  <c r="C1001" i="13"/>
  <c r="D1001" i="13" s="1"/>
  <c r="C1002" i="13"/>
  <c r="D1002" i="13" s="1"/>
  <c r="C1003" i="13"/>
  <c r="D1003" i="13" s="1"/>
  <c r="C1004" i="13"/>
  <c r="D1004" i="13" s="1"/>
  <c r="C1005" i="13"/>
  <c r="D1005" i="13" s="1"/>
  <c r="C1006" i="13"/>
  <c r="D1006" i="13" s="1"/>
  <c r="C1007" i="13"/>
  <c r="D1007" i="13" s="1"/>
  <c r="C1008" i="13"/>
  <c r="D1008" i="13" s="1"/>
  <c r="C1009" i="13"/>
  <c r="D1009" i="13" s="1"/>
  <c r="C1010" i="13"/>
  <c r="D1010" i="13" s="1"/>
  <c r="C1011" i="13"/>
  <c r="D1011" i="13" s="1"/>
  <c r="C1012" i="13"/>
  <c r="D1012" i="13" s="1"/>
  <c r="C1013" i="13"/>
  <c r="D1013" i="13" s="1"/>
  <c r="C1014" i="13"/>
  <c r="D1014" i="13" s="1"/>
  <c r="C1015" i="13"/>
  <c r="D1015" i="13" s="1"/>
  <c r="C1016" i="13"/>
  <c r="D1016" i="13" s="1"/>
  <c r="C1017" i="13"/>
  <c r="D1017" i="13" s="1"/>
  <c r="C1018" i="13"/>
  <c r="D1018" i="13" s="1"/>
  <c r="C1019" i="13"/>
  <c r="D1019" i="13" s="1"/>
  <c r="C1020" i="13"/>
  <c r="D1020" i="13" s="1"/>
  <c r="C1021" i="13"/>
  <c r="D1021" i="13" s="1"/>
  <c r="C1022" i="13"/>
  <c r="D1022" i="13" s="1"/>
  <c r="C1023" i="13"/>
  <c r="D1023" i="13" s="1"/>
  <c r="C1024" i="13"/>
  <c r="D1024" i="13" s="1"/>
  <c r="C1025" i="13"/>
  <c r="D1025" i="13" s="1"/>
  <c r="C1026" i="13"/>
  <c r="D1026" i="13" s="1"/>
  <c r="C1027" i="13"/>
  <c r="D1027" i="13" s="1"/>
  <c r="C1028" i="13"/>
  <c r="D1028" i="13"/>
  <c r="C1029" i="13"/>
  <c r="D1029" i="13" s="1"/>
  <c r="C1030" i="13"/>
  <c r="D1030" i="13" s="1"/>
  <c r="C1031" i="13"/>
  <c r="D1031" i="13" s="1"/>
  <c r="C1032" i="13"/>
  <c r="D1032" i="13" s="1"/>
  <c r="C1033" i="13"/>
  <c r="D1033" i="13" s="1"/>
  <c r="C1034" i="13"/>
  <c r="D1034" i="13" s="1"/>
  <c r="C1035" i="13"/>
  <c r="D1035" i="13" s="1"/>
  <c r="C1036" i="13"/>
  <c r="D1036" i="13" s="1"/>
  <c r="C1037" i="13"/>
  <c r="D1037" i="13" s="1"/>
  <c r="C1038" i="13"/>
  <c r="D1038" i="13" s="1"/>
  <c r="C1039" i="13"/>
  <c r="D1039" i="13" s="1"/>
  <c r="C1040" i="13"/>
  <c r="D1040" i="13" s="1"/>
  <c r="C1041" i="13"/>
  <c r="D1041" i="13" s="1"/>
  <c r="C1042" i="13"/>
  <c r="D1042" i="13" s="1"/>
  <c r="C1043" i="13"/>
  <c r="D1043" i="13" s="1"/>
  <c r="C1044" i="13"/>
  <c r="D1044" i="13" s="1"/>
  <c r="C1045" i="13"/>
  <c r="D1045" i="13" s="1"/>
  <c r="C1046" i="13"/>
  <c r="D1046" i="13" s="1"/>
  <c r="C1047" i="13"/>
  <c r="D1047" i="13" s="1"/>
  <c r="C1048" i="13"/>
  <c r="D1048" i="13" s="1"/>
  <c r="C1049" i="13"/>
  <c r="D1049" i="13" s="1"/>
  <c r="C1050" i="13"/>
  <c r="D1050" i="13" s="1"/>
  <c r="C1051" i="13"/>
  <c r="D1051" i="13" s="1"/>
  <c r="C1052" i="13"/>
  <c r="D1052" i="13" s="1"/>
  <c r="C1053" i="13"/>
  <c r="D1053" i="13" s="1"/>
  <c r="C1054" i="13"/>
  <c r="D1054" i="13" s="1"/>
  <c r="C1055" i="13"/>
  <c r="D1055" i="13" s="1"/>
  <c r="C1056" i="13"/>
  <c r="D1056" i="13" s="1"/>
  <c r="C1057" i="13"/>
  <c r="D1057" i="13" s="1"/>
  <c r="C1058" i="13"/>
  <c r="D1058" i="13" s="1"/>
  <c r="C1059" i="13"/>
  <c r="D1059" i="13" s="1"/>
  <c r="C1060" i="13"/>
  <c r="D1060" i="13" s="1"/>
  <c r="C1061" i="13"/>
  <c r="D1061" i="13" s="1"/>
  <c r="C1062" i="13"/>
  <c r="D1062" i="13" s="1"/>
  <c r="C1063" i="13"/>
  <c r="D1063" i="13" s="1"/>
  <c r="C1064" i="13"/>
  <c r="D1064" i="13" s="1"/>
  <c r="C1065" i="13"/>
  <c r="D1065" i="13" s="1"/>
  <c r="C1066" i="13"/>
  <c r="D1066" i="13" s="1"/>
  <c r="C1067" i="13"/>
  <c r="D1067" i="13" s="1"/>
  <c r="C1068" i="13"/>
  <c r="D1068" i="13" s="1"/>
  <c r="C1069" i="13"/>
  <c r="D1069" i="13" s="1"/>
  <c r="C1070" i="13"/>
  <c r="D1070" i="13" s="1"/>
  <c r="C1071" i="13"/>
  <c r="D1071" i="13" s="1"/>
  <c r="C1072" i="13"/>
  <c r="D1072" i="13" s="1"/>
  <c r="C1073" i="13"/>
  <c r="D1073" i="13" s="1"/>
  <c r="C1074" i="13"/>
  <c r="D1074" i="13" s="1"/>
  <c r="C1075" i="13"/>
  <c r="D1075" i="13" s="1"/>
  <c r="C1076" i="13"/>
  <c r="D1076" i="13" s="1"/>
  <c r="C1077" i="13"/>
  <c r="D1077" i="13" s="1"/>
  <c r="C1078" i="13"/>
  <c r="D1078" i="13" s="1"/>
  <c r="C1079" i="13"/>
  <c r="D1079" i="13" s="1"/>
  <c r="C1080" i="13"/>
  <c r="D1080" i="13" s="1"/>
  <c r="C1081" i="13"/>
  <c r="D1081" i="13" s="1"/>
  <c r="C1082" i="13"/>
  <c r="D1082" i="13" s="1"/>
  <c r="C1083" i="13"/>
  <c r="D1083" i="13" s="1"/>
  <c r="C1084" i="13"/>
  <c r="D1084" i="13" s="1"/>
  <c r="C1085" i="13"/>
  <c r="D1085" i="13" s="1"/>
  <c r="C1086" i="13"/>
  <c r="D1086" i="13" s="1"/>
  <c r="C1087" i="13"/>
  <c r="D1087" i="13" s="1"/>
  <c r="C1088" i="13"/>
  <c r="D1088" i="13" s="1"/>
  <c r="C1089" i="13"/>
  <c r="D1089" i="13" s="1"/>
  <c r="C1090" i="13"/>
  <c r="D1090" i="13" s="1"/>
  <c r="C1091" i="13"/>
  <c r="D1091" i="13" s="1"/>
  <c r="C1092" i="13"/>
  <c r="D1092" i="13" s="1"/>
  <c r="C1093" i="13"/>
  <c r="D1093" i="13" s="1"/>
  <c r="C1094" i="13"/>
  <c r="D1094" i="13" s="1"/>
  <c r="C1095" i="13"/>
  <c r="D1095" i="13" s="1"/>
  <c r="C1096" i="13"/>
  <c r="D1096" i="13" s="1"/>
  <c r="C1097" i="13"/>
  <c r="D1097" i="13" s="1"/>
  <c r="C1098" i="13"/>
  <c r="D1098" i="13" s="1"/>
  <c r="C1099" i="13"/>
  <c r="D1099" i="13" s="1"/>
  <c r="C1100" i="13"/>
  <c r="D1100" i="13" s="1"/>
  <c r="C1101" i="13"/>
  <c r="D1101" i="13" s="1"/>
  <c r="C1102" i="13"/>
  <c r="D1102" i="13" s="1"/>
  <c r="C1103" i="13"/>
  <c r="D1103" i="13" s="1"/>
  <c r="C1104" i="13"/>
  <c r="D1104" i="13" s="1"/>
  <c r="C1105" i="13"/>
  <c r="D1105" i="13" s="1"/>
  <c r="C1106" i="13"/>
  <c r="D1106" i="13" s="1"/>
  <c r="C1107" i="13"/>
  <c r="D1107" i="13" s="1"/>
  <c r="C1108" i="13"/>
  <c r="D1108" i="13" s="1"/>
  <c r="C1109" i="13"/>
  <c r="D1109" i="13" s="1"/>
  <c r="C1110" i="13"/>
  <c r="D1110" i="13" s="1"/>
  <c r="C1111" i="13"/>
  <c r="D1111" i="13" s="1"/>
  <c r="C1112" i="13"/>
  <c r="D1112" i="13" s="1"/>
  <c r="C1113" i="13"/>
  <c r="D1113" i="13" s="1"/>
  <c r="C1114" i="13"/>
  <c r="D1114" i="13" s="1"/>
  <c r="C1115" i="13"/>
  <c r="D1115" i="13" s="1"/>
  <c r="C1116" i="13"/>
  <c r="D1116" i="13" s="1"/>
  <c r="C1117" i="13"/>
  <c r="D1117" i="13" s="1"/>
  <c r="C1118" i="13"/>
  <c r="D1118" i="13" s="1"/>
  <c r="C1119" i="13"/>
  <c r="D1119" i="13" s="1"/>
  <c r="C1120" i="13"/>
  <c r="D1120" i="13" s="1"/>
  <c r="C1121" i="13"/>
  <c r="D1121" i="13" s="1"/>
  <c r="C1122" i="13"/>
  <c r="D1122" i="13" s="1"/>
  <c r="C1123" i="13"/>
  <c r="D1123" i="13" s="1"/>
  <c r="C1124" i="13"/>
  <c r="D1124" i="13" s="1"/>
  <c r="C1125" i="13"/>
  <c r="D1125" i="13" s="1"/>
  <c r="C1126" i="13"/>
  <c r="D1126" i="13" s="1"/>
  <c r="C1127" i="13"/>
  <c r="D1127" i="13" s="1"/>
  <c r="C1128" i="13"/>
  <c r="D1128" i="13" s="1"/>
  <c r="C1129" i="13"/>
  <c r="D1129" i="13" s="1"/>
  <c r="C1130" i="13"/>
  <c r="D1130" i="13" s="1"/>
  <c r="C1131" i="13"/>
  <c r="D1131" i="13" s="1"/>
  <c r="C1132" i="13"/>
  <c r="D1132" i="13" s="1"/>
  <c r="C1133" i="13"/>
  <c r="D1133" i="13" s="1"/>
  <c r="C1134" i="13"/>
  <c r="D1134" i="13" s="1"/>
  <c r="C1135" i="13"/>
  <c r="D1135" i="13" s="1"/>
  <c r="C1136" i="13"/>
  <c r="D1136" i="13" s="1"/>
  <c r="C1137" i="13"/>
  <c r="D1137" i="13" s="1"/>
  <c r="C1138" i="13"/>
  <c r="D1138" i="13" s="1"/>
  <c r="C1139" i="13"/>
  <c r="D1139" i="13" s="1"/>
  <c r="C1140" i="13"/>
  <c r="D1140" i="13" s="1"/>
  <c r="C1141" i="13"/>
  <c r="D1141" i="13" s="1"/>
  <c r="C1142" i="13"/>
  <c r="D1142" i="13" s="1"/>
  <c r="C1143" i="13"/>
  <c r="D1143" i="13" s="1"/>
  <c r="C1144" i="13"/>
  <c r="D1144" i="13" s="1"/>
  <c r="C1145" i="13"/>
  <c r="D1145" i="13" s="1"/>
  <c r="C1146" i="13"/>
  <c r="D1146" i="13" s="1"/>
  <c r="C1147" i="13"/>
  <c r="D1147" i="13" s="1"/>
  <c r="C1148" i="13"/>
  <c r="D1148" i="13" s="1"/>
  <c r="C1149" i="13"/>
  <c r="D1149" i="13" s="1"/>
  <c r="C1150" i="13"/>
  <c r="D1150" i="13" s="1"/>
  <c r="C1151" i="13"/>
  <c r="D1151" i="13" s="1"/>
  <c r="C1152" i="13"/>
  <c r="D1152" i="13" s="1"/>
  <c r="C1153" i="13"/>
  <c r="D1153" i="13" s="1"/>
  <c r="C1154" i="13"/>
  <c r="D1154" i="13" s="1"/>
  <c r="C1155" i="13"/>
  <c r="D1155" i="13" s="1"/>
  <c r="C1156" i="13"/>
  <c r="D1156" i="13" s="1"/>
  <c r="C1157" i="13"/>
  <c r="D1157" i="13" s="1"/>
  <c r="C1158" i="13"/>
  <c r="D1158" i="13" s="1"/>
  <c r="C1159" i="13"/>
  <c r="D1159" i="13" s="1"/>
  <c r="C1160" i="13"/>
  <c r="D1160" i="13" s="1"/>
  <c r="C1161" i="13"/>
  <c r="D1161" i="13" s="1"/>
  <c r="C1162" i="13"/>
  <c r="D1162" i="13" s="1"/>
  <c r="C1163" i="13"/>
  <c r="D1163" i="13" s="1"/>
  <c r="C1164" i="13"/>
  <c r="D1164" i="13" s="1"/>
  <c r="C1165" i="13"/>
  <c r="D1165" i="13" s="1"/>
  <c r="C1166" i="13"/>
  <c r="D1166" i="13" s="1"/>
  <c r="C1167" i="13"/>
  <c r="D1167" i="13" s="1"/>
  <c r="C1168" i="13"/>
  <c r="D1168" i="13" s="1"/>
  <c r="C1169" i="13"/>
  <c r="D1169" i="13" s="1"/>
  <c r="C1170" i="13"/>
  <c r="D1170" i="13" s="1"/>
  <c r="C1171" i="13"/>
  <c r="D1171" i="13" s="1"/>
  <c r="C1172" i="13"/>
  <c r="D1172" i="13" s="1"/>
  <c r="C1173" i="13"/>
  <c r="D1173" i="13" s="1"/>
  <c r="C1174" i="13"/>
  <c r="D1174" i="13" s="1"/>
  <c r="C1175" i="13"/>
  <c r="D1175" i="13" s="1"/>
  <c r="C1176" i="13"/>
  <c r="D1176" i="13" s="1"/>
  <c r="C1177" i="13"/>
  <c r="D1177" i="13" s="1"/>
  <c r="C1178" i="13"/>
  <c r="D1178" i="13" s="1"/>
  <c r="C1179" i="13"/>
  <c r="D1179" i="13" s="1"/>
  <c r="C1180" i="13"/>
  <c r="D1180" i="13" s="1"/>
  <c r="C1181" i="13"/>
  <c r="D1181" i="13" s="1"/>
  <c r="C1182" i="13"/>
  <c r="D1182" i="13" s="1"/>
  <c r="C1183" i="13"/>
  <c r="D1183" i="13" s="1"/>
  <c r="C1184" i="13"/>
  <c r="D1184" i="13" s="1"/>
  <c r="C1185" i="13"/>
  <c r="D1185" i="13" s="1"/>
  <c r="C1186" i="13"/>
  <c r="D1186" i="13" s="1"/>
  <c r="C1187" i="13"/>
  <c r="D1187" i="13" s="1"/>
  <c r="C1188" i="13"/>
  <c r="D1188" i="13" s="1"/>
  <c r="C1189" i="13"/>
  <c r="D1189" i="13" s="1"/>
  <c r="C1190" i="13"/>
  <c r="D1190" i="13" s="1"/>
  <c r="C1191" i="13"/>
  <c r="D1191" i="13" s="1"/>
  <c r="C1192" i="13"/>
  <c r="D1192" i="13" s="1"/>
  <c r="C1193" i="13"/>
  <c r="D1193" i="13" s="1"/>
  <c r="C1194" i="13"/>
  <c r="D1194" i="13" s="1"/>
  <c r="C1195" i="13"/>
  <c r="D1195" i="13" s="1"/>
  <c r="C1196" i="13"/>
  <c r="D1196" i="13" s="1"/>
  <c r="C1197" i="13"/>
  <c r="D1197" i="13" s="1"/>
  <c r="C1198" i="13"/>
  <c r="D1198" i="13" s="1"/>
  <c r="C1199" i="13"/>
  <c r="D1199" i="13" s="1"/>
  <c r="C1200" i="13"/>
  <c r="D1200" i="13" s="1"/>
  <c r="C1201" i="13"/>
  <c r="D1201" i="13" s="1"/>
  <c r="C1202" i="13"/>
  <c r="D1202" i="13" s="1"/>
  <c r="C1203" i="13"/>
  <c r="D1203" i="13" s="1"/>
  <c r="C1204" i="13"/>
  <c r="D1204" i="13" s="1"/>
  <c r="C1205" i="13"/>
  <c r="D1205" i="13" s="1"/>
  <c r="C1206" i="13"/>
  <c r="D1206" i="13" s="1"/>
  <c r="C1207" i="13"/>
  <c r="D1207" i="13" s="1"/>
  <c r="C1208" i="13"/>
  <c r="D1208" i="13" s="1"/>
  <c r="C1209" i="13"/>
  <c r="D1209" i="13" s="1"/>
  <c r="C1210" i="13"/>
  <c r="D1210" i="13" s="1"/>
  <c r="C1211" i="13"/>
  <c r="D1211" i="13" s="1"/>
  <c r="C1212" i="13"/>
  <c r="D1212" i="13" s="1"/>
  <c r="C1213" i="13"/>
  <c r="D1213" i="13" s="1"/>
  <c r="C1214" i="13"/>
  <c r="D1214" i="13" s="1"/>
  <c r="C1215" i="13"/>
  <c r="D1215" i="13" s="1"/>
  <c r="C1216" i="13"/>
  <c r="D1216" i="13" s="1"/>
  <c r="C1217" i="13"/>
  <c r="D1217" i="13" s="1"/>
  <c r="C1218" i="13"/>
  <c r="D1218" i="13" s="1"/>
  <c r="C1219" i="13"/>
  <c r="D1219" i="13" s="1"/>
  <c r="C1220" i="13"/>
  <c r="D1220" i="13" s="1"/>
  <c r="C1221" i="13"/>
  <c r="D1221" i="13" s="1"/>
  <c r="C1222" i="13"/>
  <c r="D1222" i="13" s="1"/>
  <c r="C1223" i="13"/>
  <c r="D1223" i="13" s="1"/>
  <c r="C1224" i="13"/>
  <c r="D1224" i="13" s="1"/>
  <c r="C1225" i="13"/>
  <c r="D1225" i="13" s="1"/>
  <c r="C1226" i="13"/>
  <c r="D1226" i="13" s="1"/>
  <c r="C1227" i="13"/>
  <c r="D1227" i="13" s="1"/>
  <c r="C1228" i="13"/>
  <c r="D1228" i="13" s="1"/>
  <c r="C1229" i="13"/>
  <c r="D1229" i="13" s="1"/>
  <c r="C1230" i="13"/>
  <c r="D1230" i="13" s="1"/>
  <c r="C1231" i="13"/>
  <c r="D1231" i="13" s="1"/>
  <c r="C1232" i="13"/>
  <c r="D1232" i="13" s="1"/>
  <c r="C1233" i="13"/>
  <c r="D1233" i="13" s="1"/>
  <c r="C1234" i="13"/>
  <c r="D1234" i="13" s="1"/>
  <c r="C1235" i="13"/>
  <c r="D1235" i="13" s="1"/>
  <c r="C1236" i="13"/>
  <c r="D1236" i="13" s="1"/>
  <c r="C1237" i="13"/>
  <c r="D1237" i="13" s="1"/>
  <c r="C1238" i="13"/>
  <c r="D1238" i="13" s="1"/>
  <c r="C1239" i="13"/>
  <c r="D1239" i="13" s="1"/>
  <c r="C1240" i="13"/>
  <c r="D1240" i="13" s="1"/>
  <c r="C1241" i="13"/>
  <c r="D1241" i="13" s="1"/>
  <c r="C1242" i="13"/>
  <c r="D1242" i="13" s="1"/>
  <c r="C1243" i="13"/>
  <c r="D1243" i="13" s="1"/>
  <c r="C1244" i="13"/>
  <c r="D1244" i="13" s="1"/>
  <c r="C1245" i="13"/>
  <c r="D1245" i="13" s="1"/>
  <c r="C1246" i="13"/>
  <c r="D1246" i="13" s="1"/>
  <c r="C1247" i="13"/>
  <c r="D1247" i="13" s="1"/>
  <c r="C1248" i="13"/>
  <c r="D1248" i="13" s="1"/>
  <c r="C1249" i="13"/>
  <c r="D1249" i="13" s="1"/>
  <c r="C1250" i="13"/>
  <c r="D1250" i="13" s="1"/>
  <c r="C1251" i="13"/>
  <c r="D1251" i="13" s="1"/>
  <c r="C1252" i="13"/>
  <c r="D1252" i="13" s="1"/>
  <c r="C1253" i="13"/>
  <c r="D1253" i="13" s="1"/>
  <c r="C1254" i="13"/>
  <c r="D1254" i="13" s="1"/>
  <c r="C1255" i="13"/>
  <c r="D1255" i="13" s="1"/>
  <c r="C1256" i="13"/>
  <c r="D1256" i="13" s="1"/>
  <c r="C1257" i="13"/>
  <c r="D1257" i="13" s="1"/>
  <c r="C1258" i="13"/>
  <c r="D1258" i="13" s="1"/>
  <c r="C1259" i="13"/>
  <c r="D1259" i="13" s="1"/>
  <c r="C1260" i="13"/>
  <c r="D1260" i="13" s="1"/>
  <c r="C1261" i="13"/>
  <c r="D1261" i="13" s="1"/>
  <c r="C1262" i="13"/>
  <c r="D1262" i="13" s="1"/>
  <c r="C1263" i="13"/>
  <c r="D1263" i="13" s="1"/>
  <c r="C1264" i="13"/>
  <c r="D1264" i="13" s="1"/>
  <c r="C1265" i="13"/>
  <c r="D1265" i="13" s="1"/>
  <c r="C1266" i="13"/>
  <c r="D1266" i="13" s="1"/>
  <c r="C1267" i="13"/>
  <c r="D1267" i="13" s="1"/>
  <c r="C1268" i="13"/>
  <c r="D1268" i="13" s="1"/>
  <c r="C1269" i="13"/>
  <c r="D1269" i="13" s="1"/>
  <c r="C1270" i="13"/>
  <c r="D1270" i="13" s="1"/>
  <c r="C1271" i="13"/>
  <c r="D1271" i="13" s="1"/>
  <c r="C1272" i="13"/>
  <c r="D1272" i="13" s="1"/>
  <c r="C1273" i="13"/>
  <c r="D1273" i="13" s="1"/>
  <c r="C1274" i="13"/>
  <c r="D1274" i="13" s="1"/>
  <c r="C1275" i="13"/>
  <c r="D1275" i="13" s="1"/>
  <c r="C1276" i="13"/>
  <c r="D1276" i="13" s="1"/>
  <c r="C1277" i="13"/>
  <c r="D1277" i="13" s="1"/>
  <c r="C1278" i="13"/>
  <c r="D1278" i="13" s="1"/>
  <c r="C1279" i="13"/>
  <c r="D1279" i="13" s="1"/>
  <c r="C1280" i="13"/>
  <c r="D1280" i="13" s="1"/>
  <c r="C1281" i="13"/>
  <c r="D1281" i="13" s="1"/>
  <c r="C1282" i="13"/>
  <c r="D1282" i="13" s="1"/>
  <c r="C1283" i="13"/>
  <c r="D1283" i="13" s="1"/>
  <c r="C1284" i="13"/>
  <c r="D1284" i="13" s="1"/>
  <c r="C1285" i="13"/>
  <c r="D1285" i="13" s="1"/>
  <c r="C1286" i="13"/>
  <c r="D1286" i="13" s="1"/>
  <c r="C1287" i="13"/>
  <c r="D1287" i="13" s="1"/>
  <c r="C1288" i="13"/>
  <c r="D1288" i="13" s="1"/>
  <c r="C1289" i="13"/>
  <c r="D1289" i="13" s="1"/>
  <c r="C1290" i="13"/>
  <c r="D1290" i="13" s="1"/>
  <c r="C1291" i="13"/>
  <c r="D1291" i="13" s="1"/>
  <c r="C1292" i="13"/>
  <c r="D1292" i="13" s="1"/>
  <c r="C1293" i="13"/>
  <c r="D1293" i="13" s="1"/>
  <c r="C1294" i="13"/>
  <c r="D1294" i="13" s="1"/>
  <c r="C1295" i="13"/>
  <c r="D1295" i="13" s="1"/>
  <c r="C1296" i="13"/>
  <c r="D1296" i="13" s="1"/>
  <c r="C1297" i="13"/>
  <c r="D1297" i="13" s="1"/>
  <c r="C1298" i="13"/>
  <c r="D1298" i="13" s="1"/>
  <c r="C1299" i="13"/>
  <c r="D1299" i="13" s="1"/>
  <c r="C1300" i="13"/>
  <c r="D1300" i="13" s="1"/>
  <c r="C1301" i="13"/>
  <c r="D1301" i="13" s="1"/>
  <c r="C1302" i="13"/>
  <c r="D1302" i="13" s="1"/>
  <c r="C1303" i="13"/>
  <c r="D1303" i="13" s="1"/>
  <c r="C1304" i="13"/>
  <c r="D1304" i="13" s="1"/>
  <c r="C1305" i="13"/>
  <c r="D1305" i="13" s="1"/>
  <c r="C1306" i="13"/>
  <c r="D1306" i="13"/>
  <c r="C1307" i="13"/>
  <c r="D1307" i="13" s="1"/>
  <c r="C1308" i="13"/>
  <c r="D1308" i="13" s="1"/>
  <c r="C1309" i="13"/>
  <c r="D1309" i="13" s="1"/>
  <c r="C1310" i="13"/>
  <c r="D1310" i="13" s="1"/>
  <c r="C1311" i="13"/>
  <c r="D1311" i="13" s="1"/>
  <c r="C1312" i="13"/>
  <c r="D1312" i="13" s="1"/>
  <c r="C1313" i="13"/>
  <c r="D1313" i="13" s="1"/>
  <c r="C1314" i="13"/>
  <c r="D1314" i="13" s="1"/>
  <c r="C1315" i="13"/>
  <c r="D1315" i="13" s="1"/>
  <c r="C1316" i="13"/>
  <c r="D1316" i="13" s="1"/>
  <c r="C1317" i="13"/>
  <c r="D1317" i="13" s="1"/>
  <c r="C1318" i="13"/>
  <c r="D1318" i="13" s="1"/>
  <c r="C1319" i="13"/>
  <c r="D1319" i="13" s="1"/>
  <c r="C1320" i="13"/>
  <c r="D1320" i="13" s="1"/>
  <c r="C1321" i="13"/>
  <c r="D1321" i="13" s="1"/>
  <c r="C1322" i="13"/>
  <c r="D1322" i="13" s="1"/>
  <c r="C1323" i="13"/>
  <c r="D1323" i="13" s="1"/>
  <c r="C1324" i="13"/>
  <c r="D1324" i="13" s="1"/>
  <c r="C1325" i="13"/>
  <c r="D1325" i="13" s="1"/>
  <c r="C1326" i="13"/>
  <c r="D1326" i="13" s="1"/>
  <c r="C1327" i="13"/>
  <c r="D1327" i="13" s="1"/>
  <c r="C1328" i="13"/>
  <c r="D1328" i="13" s="1"/>
  <c r="C1329" i="13"/>
  <c r="D1329" i="13" s="1"/>
  <c r="C1330" i="13"/>
  <c r="D1330" i="13" s="1"/>
  <c r="C1331" i="13"/>
  <c r="D1331" i="13" s="1"/>
  <c r="C1332" i="13"/>
  <c r="D1332" i="13" s="1"/>
  <c r="C1333" i="13"/>
  <c r="D1333" i="13" s="1"/>
  <c r="C1334" i="13"/>
  <c r="D1334" i="13" s="1"/>
  <c r="C1335" i="13"/>
  <c r="D1335" i="13" s="1"/>
  <c r="C1336" i="13"/>
  <c r="D1336" i="13" s="1"/>
  <c r="C1337" i="13"/>
  <c r="D1337" i="13" s="1"/>
  <c r="C1338" i="13"/>
  <c r="D1338" i="13" s="1"/>
  <c r="C1339" i="13"/>
  <c r="D1339" i="13" s="1"/>
  <c r="C1340" i="13"/>
  <c r="D1340" i="13" s="1"/>
  <c r="C1341" i="13"/>
  <c r="D1341" i="13" s="1"/>
  <c r="C1342" i="13"/>
  <c r="D1342" i="13" s="1"/>
  <c r="C1343" i="13"/>
  <c r="D1343" i="13" s="1"/>
  <c r="C1344" i="13"/>
  <c r="D1344" i="13" s="1"/>
  <c r="C1345" i="13"/>
  <c r="D1345" i="13" s="1"/>
  <c r="C1346" i="13"/>
  <c r="D1346" i="13" s="1"/>
  <c r="C1347" i="13"/>
  <c r="D1347" i="13" s="1"/>
  <c r="C1348" i="13"/>
  <c r="D1348" i="13" s="1"/>
  <c r="C1349" i="13"/>
  <c r="D1349" i="13" s="1"/>
  <c r="C1350" i="13"/>
  <c r="D1350" i="13" s="1"/>
  <c r="C1351" i="13"/>
  <c r="D1351" i="13" s="1"/>
  <c r="C1352" i="13"/>
  <c r="D1352" i="13" s="1"/>
  <c r="C1353" i="13"/>
  <c r="D1353" i="13" s="1"/>
  <c r="C1354" i="13"/>
  <c r="D1354" i="13" s="1"/>
  <c r="C1355" i="13"/>
  <c r="D1355" i="13" s="1"/>
  <c r="C1356" i="13"/>
  <c r="D1356" i="13" s="1"/>
  <c r="C1357" i="13"/>
  <c r="D1357" i="13" s="1"/>
  <c r="C1358" i="13"/>
  <c r="D1358" i="13" s="1"/>
  <c r="C1359" i="13"/>
  <c r="D1359" i="13" s="1"/>
  <c r="C1360" i="13"/>
  <c r="D1360" i="13" s="1"/>
  <c r="C1361" i="13"/>
  <c r="D1361" i="13" s="1"/>
  <c r="C1362" i="13"/>
  <c r="D1362" i="13" s="1"/>
  <c r="C1363" i="13"/>
  <c r="D1363" i="13" s="1"/>
  <c r="C1364" i="13"/>
  <c r="D1364" i="13" s="1"/>
  <c r="C1365" i="13"/>
  <c r="D1365" i="13" s="1"/>
  <c r="C1366" i="13"/>
  <c r="D1366" i="13" s="1"/>
  <c r="C1367" i="13"/>
  <c r="D1367" i="13" s="1"/>
  <c r="C1368" i="13"/>
  <c r="D1368" i="13" s="1"/>
  <c r="C1369" i="13"/>
  <c r="D1369" i="13" s="1"/>
  <c r="C1370" i="13"/>
  <c r="D1370" i="13" s="1"/>
  <c r="C1371" i="13"/>
  <c r="D1371" i="13" s="1"/>
  <c r="C1372" i="13"/>
  <c r="D1372" i="13" s="1"/>
  <c r="C1373" i="13"/>
  <c r="D1373" i="13" s="1"/>
  <c r="C1374" i="13"/>
  <c r="D1374" i="13" s="1"/>
  <c r="C1375" i="13"/>
  <c r="D1375" i="13" s="1"/>
  <c r="C1376" i="13"/>
  <c r="D1376" i="13" s="1"/>
  <c r="C1377" i="13"/>
  <c r="D1377" i="13" s="1"/>
  <c r="C1378" i="13"/>
  <c r="D1378" i="13" s="1"/>
  <c r="C1379" i="13"/>
  <c r="D1379" i="13" s="1"/>
  <c r="C1380" i="13"/>
  <c r="D1380" i="13" s="1"/>
  <c r="C1381" i="13"/>
  <c r="D1381" i="13"/>
  <c r="C1382" i="13"/>
  <c r="D1382" i="13" s="1"/>
  <c r="C1383" i="13"/>
  <c r="D1383" i="13" s="1"/>
  <c r="C1384" i="13"/>
  <c r="D1384" i="13" s="1"/>
  <c r="C1385" i="13"/>
  <c r="D1385" i="13" s="1"/>
  <c r="C1386" i="13"/>
  <c r="D1386" i="13" s="1"/>
  <c r="C1387" i="13"/>
  <c r="D1387" i="13" s="1"/>
  <c r="C1388" i="13"/>
  <c r="D1388" i="13" s="1"/>
  <c r="C1389" i="13"/>
  <c r="D1389" i="13" s="1"/>
  <c r="C1390" i="13"/>
  <c r="D1390" i="13" s="1"/>
  <c r="C1391" i="13"/>
  <c r="D1391" i="13" s="1"/>
  <c r="C1392" i="13"/>
  <c r="D1392" i="13" s="1"/>
  <c r="C1393" i="13"/>
  <c r="D1393" i="13" s="1"/>
  <c r="C1394" i="13"/>
  <c r="D1394" i="13" s="1"/>
  <c r="C1395" i="13"/>
  <c r="D1395" i="13" s="1"/>
  <c r="C1396" i="13"/>
  <c r="D1396" i="13" s="1"/>
  <c r="C1397" i="13"/>
  <c r="D1397" i="13" s="1"/>
  <c r="C1398" i="13"/>
  <c r="D1398" i="13" s="1"/>
  <c r="C1399" i="13"/>
  <c r="D1399" i="13" s="1"/>
  <c r="C1400" i="13"/>
  <c r="D1400" i="13" s="1"/>
  <c r="C1401" i="13"/>
  <c r="D1401" i="13" s="1"/>
  <c r="C1402" i="13"/>
  <c r="D1402" i="13" s="1"/>
  <c r="C1403" i="13"/>
  <c r="D1403" i="13" s="1"/>
  <c r="C1404" i="13"/>
  <c r="D1404" i="13" s="1"/>
  <c r="C1405" i="13"/>
  <c r="D1405" i="13"/>
  <c r="C1406" i="13"/>
  <c r="D1406" i="13" s="1"/>
  <c r="C1407" i="13"/>
  <c r="D1407" i="13" s="1"/>
  <c r="C1408" i="13"/>
  <c r="D1408" i="13" s="1"/>
  <c r="C1409" i="13"/>
  <c r="D1409" i="13" s="1"/>
  <c r="C1410" i="13"/>
  <c r="D1410" i="13" s="1"/>
  <c r="C1411" i="13"/>
  <c r="D1411" i="13" s="1"/>
  <c r="C1412" i="13"/>
  <c r="D1412" i="13" s="1"/>
  <c r="C1413" i="13"/>
  <c r="D1413" i="13" s="1"/>
  <c r="C1414" i="13"/>
  <c r="D1414" i="13" s="1"/>
  <c r="C1415" i="13"/>
  <c r="D1415" i="13" s="1"/>
  <c r="C1416" i="13"/>
  <c r="D1416" i="13" s="1"/>
  <c r="C1417" i="13"/>
  <c r="D1417" i="13" s="1"/>
  <c r="C1418" i="13"/>
  <c r="D1418" i="13" s="1"/>
  <c r="C1419" i="13"/>
  <c r="D1419" i="13" s="1"/>
  <c r="C1420" i="13"/>
  <c r="D1420" i="13" s="1"/>
  <c r="C1421" i="13"/>
  <c r="D1421" i="13" s="1"/>
  <c r="C1422" i="13"/>
  <c r="D1422" i="13" s="1"/>
  <c r="C1423" i="13"/>
  <c r="D1423" i="13" s="1"/>
  <c r="C1424" i="13"/>
  <c r="D1424" i="13" s="1"/>
  <c r="C1425" i="13"/>
  <c r="D1425" i="13" s="1"/>
  <c r="C1426" i="13"/>
  <c r="D1426" i="13" s="1"/>
  <c r="C1427" i="13"/>
  <c r="D1427" i="13" s="1"/>
  <c r="C1428" i="13"/>
  <c r="D1428" i="13" s="1"/>
  <c r="C1429" i="13"/>
  <c r="D1429" i="13" s="1"/>
  <c r="C1430" i="13"/>
  <c r="D1430" i="13" s="1"/>
  <c r="C1431" i="13"/>
  <c r="D1431" i="13" s="1"/>
  <c r="C1432" i="13"/>
  <c r="D1432" i="13" s="1"/>
  <c r="C1433" i="13"/>
  <c r="D1433" i="13" s="1"/>
  <c r="C1434" i="13"/>
  <c r="D1434" i="13" s="1"/>
  <c r="C1435" i="13"/>
  <c r="D1435" i="13" s="1"/>
  <c r="C1436" i="13"/>
  <c r="D1436" i="13" s="1"/>
  <c r="C1437" i="13"/>
  <c r="D1437" i="13" s="1"/>
  <c r="C1438" i="13"/>
  <c r="D1438" i="13" s="1"/>
  <c r="C1439" i="13"/>
  <c r="D1439" i="13" s="1"/>
  <c r="C1440" i="13"/>
  <c r="D1440" i="13" s="1"/>
  <c r="C1441" i="13"/>
  <c r="D1441" i="13" s="1"/>
  <c r="C1442" i="13"/>
  <c r="D1442" i="13" s="1"/>
  <c r="C1443" i="13"/>
  <c r="D1443" i="13" s="1"/>
  <c r="C1444" i="13"/>
  <c r="D1444" i="13" s="1"/>
  <c r="C1445" i="13"/>
  <c r="D1445" i="13" s="1"/>
  <c r="C1446" i="13"/>
  <c r="D1446" i="13" s="1"/>
  <c r="C1447" i="13"/>
  <c r="D1447" i="13" s="1"/>
  <c r="C1448" i="13"/>
  <c r="D1448" i="13" s="1"/>
  <c r="C1449" i="13"/>
  <c r="D1449" i="13" s="1"/>
  <c r="C1450" i="13"/>
  <c r="D1450" i="13" s="1"/>
  <c r="C1451" i="13"/>
  <c r="D1451" i="13" s="1"/>
  <c r="C1452" i="13"/>
  <c r="D1452" i="13" s="1"/>
  <c r="C1453" i="13"/>
  <c r="D1453" i="13" s="1"/>
  <c r="C1454" i="13"/>
  <c r="D1454" i="13" s="1"/>
  <c r="C1455" i="13"/>
  <c r="D1455" i="13" s="1"/>
  <c r="C1456" i="13"/>
  <c r="D1456" i="13" s="1"/>
  <c r="C1457" i="13"/>
  <c r="D1457" i="13" s="1"/>
  <c r="C1458" i="13"/>
  <c r="D1458" i="13" s="1"/>
  <c r="C1459" i="13"/>
  <c r="D1459" i="13" s="1"/>
  <c r="C1460" i="13"/>
  <c r="D1460" i="13" s="1"/>
  <c r="C1461" i="13"/>
  <c r="D1461" i="13" s="1"/>
  <c r="C1462" i="13"/>
  <c r="D1462" i="13" s="1"/>
  <c r="C1463" i="13"/>
  <c r="D1463" i="13" s="1"/>
  <c r="C1464" i="13"/>
  <c r="D1464" i="13" s="1"/>
  <c r="C1465" i="13"/>
  <c r="D1465" i="13" s="1"/>
  <c r="C1466" i="13"/>
  <c r="D1466" i="13" s="1"/>
  <c r="C1467" i="13"/>
  <c r="D1467" i="13" s="1"/>
  <c r="C1468" i="13"/>
  <c r="D1468" i="13" s="1"/>
  <c r="C1469" i="13"/>
  <c r="D1469" i="13" s="1"/>
  <c r="C1470" i="13"/>
  <c r="D1470" i="13" s="1"/>
  <c r="C1471" i="13"/>
  <c r="D1471" i="13" s="1"/>
  <c r="C1472" i="13"/>
  <c r="D1472" i="13" s="1"/>
  <c r="C1473" i="13"/>
  <c r="D1473" i="13" s="1"/>
  <c r="C1474" i="13"/>
  <c r="D1474" i="13" s="1"/>
  <c r="C1475" i="13"/>
  <c r="D1475" i="13" s="1"/>
  <c r="C1476" i="13"/>
  <c r="D1476" i="13" s="1"/>
  <c r="C1477" i="13"/>
  <c r="D1477" i="13" s="1"/>
  <c r="C1478" i="13"/>
  <c r="D1478" i="13" s="1"/>
  <c r="C1479" i="13"/>
  <c r="D1479" i="13" s="1"/>
  <c r="C1480" i="13"/>
  <c r="D1480" i="13" s="1"/>
  <c r="C1481" i="13"/>
  <c r="D1481" i="13" s="1"/>
  <c r="C1482" i="13"/>
  <c r="D1482" i="13" s="1"/>
  <c r="C1483" i="13"/>
  <c r="D1483" i="13" s="1"/>
  <c r="C1484" i="13"/>
  <c r="D1484" i="13" s="1"/>
  <c r="C1485" i="13"/>
  <c r="D1485" i="13" s="1"/>
  <c r="C1486" i="13"/>
  <c r="D1486" i="13" s="1"/>
  <c r="C1487" i="13"/>
  <c r="D1487" i="13" s="1"/>
  <c r="C1488" i="13"/>
  <c r="D1488" i="13" s="1"/>
  <c r="C1489" i="13"/>
  <c r="D1489" i="13" s="1"/>
  <c r="C1490" i="13"/>
  <c r="D1490" i="13" s="1"/>
  <c r="C1491" i="13"/>
  <c r="D1491" i="13" s="1"/>
  <c r="C1492" i="13"/>
  <c r="D1492" i="13" s="1"/>
  <c r="C1493" i="13"/>
  <c r="D1493" i="13" s="1"/>
  <c r="C1494" i="13"/>
  <c r="D1494" i="13" s="1"/>
  <c r="C1495" i="13"/>
  <c r="D1495" i="13" s="1"/>
  <c r="C1496" i="13"/>
  <c r="D1496" i="13" s="1"/>
  <c r="C1497" i="13"/>
  <c r="D1497" i="13" s="1"/>
  <c r="C1498" i="13"/>
  <c r="D1498" i="13" s="1"/>
  <c r="C1499" i="13"/>
  <c r="D1499" i="13" s="1"/>
  <c r="C1500" i="13"/>
  <c r="D1500" i="13" s="1"/>
  <c r="C1501" i="13"/>
  <c r="D1501" i="13" s="1"/>
  <c r="C1502" i="13"/>
  <c r="D1502" i="13" s="1"/>
  <c r="C1503" i="13"/>
  <c r="D1503" i="13" s="1"/>
  <c r="C1504" i="13"/>
  <c r="D1504" i="13" s="1"/>
  <c r="C1505" i="13"/>
  <c r="D1505" i="13" s="1"/>
  <c r="C1506" i="13"/>
  <c r="D1506" i="13" s="1"/>
  <c r="C1507" i="13"/>
  <c r="D1507" i="13" s="1"/>
  <c r="C1508" i="13"/>
  <c r="D1508" i="13" s="1"/>
  <c r="C1509" i="13"/>
  <c r="D1509" i="13" s="1"/>
  <c r="C1510" i="13"/>
  <c r="D1510" i="13" s="1"/>
  <c r="C1511" i="13"/>
  <c r="D1511" i="13" s="1"/>
  <c r="C1512" i="13"/>
  <c r="D1512" i="13" s="1"/>
  <c r="C1513" i="13"/>
  <c r="D1513" i="13" s="1"/>
  <c r="C1514" i="13"/>
  <c r="D1514" i="13" s="1"/>
  <c r="C1515" i="13"/>
  <c r="D1515" i="13" s="1"/>
  <c r="C1516" i="13"/>
  <c r="D1516" i="13" s="1"/>
  <c r="C1517" i="13"/>
  <c r="D1517" i="13" s="1"/>
  <c r="C1518" i="13"/>
  <c r="D1518" i="13" s="1"/>
  <c r="C1519" i="13"/>
  <c r="D1519" i="13" s="1"/>
  <c r="C1520" i="13"/>
  <c r="D1520" i="13" s="1"/>
  <c r="C1521" i="13"/>
  <c r="D1521" i="13" s="1"/>
  <c r="C1522" i="13"/>
  <c r="D1522" i="13" s="1"/>
  <c r="C1523" i="13"/>
  <c r="D1523" i="13" s="1"/>
  <c r="C1524" i="13"/>
  <c r="D1524" i="13" s="1"/>
  <c r="C1525" i="13"/>
  <c r="D1525" i="13" s="1"/>
  <c r="C1526" i="13"/>
  <c r="D1526" i="13" s="1"/>
  <c r="C1527" i="13"/>
  <c r="D1527" i="13" s="1"/>
  <c r="C1528" i="13"/>
  <c r="D1528" i="13" s="1"/>
  <c r="C1529" i="13"/>
  <c r="D1529" i="13" s="1"/>
  <c r="C1530" i="13"/>
  <c r="D1530" i="13" s="1"/>
  <c r="C1531" i="13"/>
  <c r="D1531" i="13" s="1"/>
  <c r="C1532" i="13"/>
  <c r="D1532" i="13" s="1"/>
  <c r="C1533" i="13"/>
  <c r="D1533" i="13" s="1"/>
  <c r="C1534" i="13"/>
  <c r="D1534" i="13" s="1"/>
  <c r="C1535" i="13"/>
  <c r="D1535" i="13" s="1"/>
  <c r="C1536" i="13"/>
  <c r="D1536" i="13" s="1"/>
  <c r="C1537" i="13"/>
  <c r="D1537" i="13" s="1"/>
  <c r="C1538" i="13"/>
  <c r="D1538" i="13" s="1"/>
  <c r="C1539" i="13"/>
  <c r="D1539" i="13" s="1"/>
  <c r="C1540" i="13"/>
  <c r="D1540" i="13" s="1"/>
  <c r="C1541" i="13"/>
  <c r="D1541" i="13" s="1"/>
  <c r="C1542" i="13"/>
  <c r="D1542" i="13" s="1"/>
  <c r="C1543" i="13"/>
  <c r="D1543" i="13" s="1"/>
  <c r="C1544" i="13"/>
  <c r="D1544" i="13" s="1"/>
  <c r="C1545" i="13"/>
  <c r="D1545" i="13" s="1"/>
  <c r="C1546" i="13"/>
  <c r="D1546" i="13" s="1"/>
  <c r="C1547" i="13"/>
  <c r="D1547" i="13" s="1"/>
  <c r="C1548" i="13"/>
  <c r="D1548" i="13" s="1"/>
  <c r="C1549" i="13"/>
  <c r="D1549" i="13" s="1"/>
  <c r="C1550" i="13"/>
  <c r="D1550" i="13" s="1"/>
  <c r="C1551" i="13"/>
  <c r="D1551" i="13" s="1"/>
  <c r="C1552" i="13"/>
  <c r="D1552" i="13" s="1"/>
  <c r="C1553" i="13"/>
  <c r="D1553" i="13" s="1"/>
  <c r="C1554" i="13"/>
  <c r="D1554" i="13" s="1"/>
  <c r="C1555" i="13"/>
  <c r="D1555" i="13" s="1"/>
  <c r="C1556" i="13"/>
  <c r="D1556" i="13" s="1"/>
  <c r="C1557" i="13"/>
  <c r="D1557" i="13" s="1"/>
  <c r="C1558" i="13"/>
  <c r="D1558" i="13" s="1"/>
  <c r="C1559" i="13"/>
  <c r="D1559" i="13" s="1"/>
  <c r="C1560" i="13"/>
  <c r="D1560" i="13" s="1"/>
  <c r="C1561" i="13"/>
  <c r="D1561" i="13" s="1"/>
  <c r="C1562" i="13"/>
  <c r="D1562" i="13" s="1"/>
  <c r="C1563" i="13"/>
  <c r="D1563" i="13" s="1"/>
  <c r="C1564" i="13"/>
  <c r="D1564" i="13" s="1"/>
  <c r="C1565" i="13"/>
  <c r="D1565" i="13" s="1"/>
  <c r="C1566" i="13"/>
  <c r="D1566" i="13" s="1"/>
  <c r="C1567" i="13"/>
  <c r="D1567" i="13" s="1"/>
  <c r="C1568" i="13"/>
  <c r="D1568" i="13" s="1"/>
  <c r="C1569" i="13"/>
  <c r="D1569" i="13" s="1"/>
  <c r="C1570" i="13"/>
  <c r="D1570" i="13" s="1"/>
  <c r="C1571" i="13"/>
  <c r="D1571" i="13" s="1"/>
  <c r="C1572" i="13"/>
  <c r="D1572" i="13" s="1"/>
  <c r="C1573" i="13"/>
  <c r="D1573" i="13" s="1"/>
  <c r="C1574" i="13"/>
  <c r="D1574" i="13" s="1"/>
  <c r="C1575" i="13"/>
  <c r="D1575" i="13" s="1"/>
  <c r="C1576" i="13"/>
  <c r="D1576" i="13" s="1"/>
  <c r="C1577" i="13"/>
  <c r="D1577" i="13" s="1"/>
  <c r="C1578" i="13"/>
  <c r="D1578" i="13" s="1"/>
  <c r="C1579" i="13"/>
  <c r="D1579" i="13" s="1"/>
  <c r="C1580" i="13"/>
  <c r="D1580" i="13" s="1"/>
  <c r="C1581" i="13"/>
  <c r="D1581" i="13" s="1"/>
  <c r="C1582" i="13"/>
  <c r="D1582" i="13" s="1"/>
  <c r="C1583" i="13"/>
  <c r="D1583" i="13" s="1"/>
  <c r="C1584" i="13"/>
  <c r="D1584" i="13" s="1"/>
  <c r="C1585" i="13"/>
  <c r="D1585" i="13" s="1"/>
  <c r="C1586" i="13"/>
  <c r="D1586" i="13" s="1"/>
  <c r="C1587" i="13"/>
  <c r="D1587" i="13" s="1"/>
  <c r="C1588" i="13"/>
  <c r="D1588" i="13" s="1"/>
  <c r="C1589" i="13"/>
  <c r="D1589" i="13" s="1"/>
  <c r="C1590" i="13"/>
  <c r="D1590" i="13" s="1"/>
  <c r="C1591" i="13"/>
  <c r="D1591" i="13" s="1"/>
  <c r="C1592" i="13"/>
  <c r="D1592" i="13" s="1"/>
  <c r="C1593" i="13"/>
  <c r="D1593" i="13" s="1"/>
  <c r="C1594" i="13"/>
  <c r="D1594" i="13" s="1"/>
  <c r="C1595" i="13"/>
  <c r="D1595" i="13" s="1"/>
  <c r="C1596" i="13"/>
  <c r="D1596" i="13" s="1"/>
  <c r="C1597" i="13"/>
  <c r="D1597" i="13" s="1"/>
  <c r="C1598" i="13"/>
  <c r="D1598" i="13" s="1"/>
  <c r="C1599" i="13"/>
  <c r="D1599" i="13" s="1"/>
  <c r="C1600" i="13"/>
  <c r="D1600" i="13" s="1"/>
  <c r="C1601" i="13"/>
  <c r="D1601" i="13" s="1"/>
  <c r="C1602" i="13"/>
  <c r="D1602" i="13" s="1"/>
  <c r="C1603" i="13"/>
  <c r="D1603" i="13" s="1"/>
  <c r="C1604" i="13"/>
  <c r="D1604" i="13" s="1"/>
  <c r="C1605" i="13"/>
  <c r="D1605" i="13" s="1"/>
  <c r="C1606" i="13"/>
  <c r="D1606" i="13" s="1"/>
  <c r="C1607" i="13"/>
  <c r="D1607" i="13" s="1"/>
  <c r="C1608" i="13"/>
  <c r="D1608" i="13" s="1"/>
  <c r="C1609" i="13"/>
  <c r="D1609" i="13" s="1"/>
  <c r="C1610" i="13"/>
  <c r="D1610" i="13" s="1"/>
  <c r="C1611" i="13"/>
  <c r="D1611" i="13" s="1"/>
  <c r="C1612" i="13"/>
  <c r="D1612" i="13" s="1"/>
  <c r="C1613" i="13"/>
  <c r="D1613" i="13" s="1"/>
  <c r="C1614" i="13"/>
  <c r="D1614" i="13" s="1"/>
  <c r="C1615" i="13"/>
  <c r="D1615" i="13" s="1"/>
  <c r="C1616" i="13"/>
  <c r="D1616" i="13" s="1"/>
  <c r="C1617" i="13"/>
  <c r="D1617" i="13" s="1"/>
  <c r="C1618" i="13"/>
  <c r="D1618" i="13" s="1"/>
  <c r="C1619" i="13"/>
  <c r="D1619" i="13" s="1"/>
  <c r="C1620" i="13"/>
  <c r="D1620" i="13" s="1"/>
  <c r="C1621" i="13"/>
  <c r="D1621" i="13" s="1"/>
  <c r="C1622" i="13"/>
  <c r="D1622" i="13" s="1"/>
  <c r="C1623" i="13"/>
  <c r="D1623" i="13" s="1"/>
  <c r="C1624" i="13"/>
  <c r="D1624" i="13" s="1"/>
  <c r="C1625" i="13"/>
  <c r="D1625" i="13" s="1"/>
  <c r="C1626" i="13"/>
  <c r="D1626" i="13" s="1"/>
  <c r="C1627" i="13"/>
  <c r="D1627" i="13" s="1"/>
  <c r="C1628" i="13"/>
  <c r="D1628" i="13" s="1"/>
  <c r="C1629" i="13"/>
  <c r="D1629" i="13" s="1"/>
  <c r="C1630" i="13"/>
  <c r="D1630" i="13" s="1"/>
  <c r="C1631" i="13"/>
  <c r="D1631" i="13" s="1"/>
  <c r="C1632" i="13"/>
  <c r="D1632" i="13" s="1"/>
  <c r="C1633" i="13"/>
  <c r="D1633" i="13" s="1"/>
  <c r="C1634" i="13"/>
  <c r="D1634" i="13" s="1"/>
  <c r="C1635" i="13"/>
  <c r="D1635" i="13" s="1"/>
  <c r="C1636" i="13"/>
  <c r="D1636" i="13" s="1"/>
  <c r="C1637" i="13"/>
  <c r="D1637" i="13" s="1"/>
  <c r="C1638" i="13"/>
  <c r="D1638" i="13" s="1"/>
  <c r="C1639" i="13"/>
  <c r="D1639" i="13" s="1"/>
  <c r="C1640" i="13"/>
  <c r="D1640" i="13" s="1"/>
  <c r="C1641" i="13"/>
  <c r="D1641" i="13" s="1"/>
  <c r="C1642" i="13"/>
  <c r="D1642" i="13" s="1"/>
  <c r="C1643" i="13"/>
  <c r="D1643" i="13" s="1"/>
  <c r="C1644" i="13"/>
  <c r="D1644" i="13" s="1"/>
  <c r="C1645" i="13"/>
  <c r="D1645" i="13" s="1"/>
  <c r="C1646" i="13"/>
  <c r="D1646" i="13" s="1"/>
  <c r="C1647" i="13"/>
  <c r="D1647" i="13" s="1"/>
  <c r="C1648" i="13"/>
  <c r="D1648" i="13" s="1"/>
  <c r="C1649" i="13"/>
  <c r="D1649" i="13" s="1"/>
  <c r="C1650" i="13"/>
  <c r="D1650" i="13" s="1"/>
  <c r="C1651" i="13"/>
  <c r="D1651" i="13" s="1"/>
  <c r="C1652" i="13"/>
  <c r="D1652" i="13" s="1"/>
  <c r="C1653" i="13"/>
  <c r="D1653" i="13" s="1"/>
  <c r="C1654" i="13"/>
  <c r="D1654" i="13" s="1"/>
  <c r="C1655" i="13"/>
  <c r="D1655" i="13" s="1"/>
  <c r="C1656" i="13"/>
  <c r="D1656" i="13" s="1"/>
  <c r="C1657" i="13"/>
  <c r="D1657" i="13" s="1"/>
  <c r="C1658" i="13"/>
  <c r="D1658" i="13" s="1"/>
  <c r="C1659" i="13"/>
  <c r="D1659" i="13" s="1"/>
  <c r="C1660" i="13"/>
  <c r="D1660" i="13" s="1"/>
  <c r="C1661" i="13"/>
  <c r="D1661" i="13" s="1"/>
  <c r="C1662" i="13"/>
  <c r="D1662" i="13" s="1"/>
  <c r="C1663" i="13"/>
  <c r="D1663" i="13" s="1"/>
  <c r="C1664" i="13"/>
  <c r="D1664" i="13" s="1"/>
  <c r="C1665" i="13"/>
  <c r="D1665" i="13" s="1"/>
  <c r="C1666" i="13"/>
  <c r="D1666" i="13" s="1"/>
  <c r="C1667" i="13"/>
  <c r="D1667" i="13" s="1"/>
  <c r="C1668" i="13"/>
  <c r="D1668" i="13" s="1"/>
  <c r="C1669" i="13"/>
  <c r="D1669" i="13" s="1"/>
  <c r="C1670" i="13"/>
  <c r="D1670" i="13" s="1"/>
  <c r="C1671" i="13"/>
  <c r="D1671" i="13" s="1"/>
  <c r="C1672" i="13"/>
  <c r="D1672" i="13" s="1"/>
  <c r="C1673" i="13"/>
  <c r="D1673" i="13" s="1"/>
  <c r="C1674" i="13"/>
  <c r="D1674" i="13" s="1"/>
  <c r="C1675" i="13"/>
  <c r="D1675" i="13" s="1"/>
  <c r="C1676" i="13"/>
  <c r="D1676" i="13" s="1"/>
  <c r="C1677" i="13"/>
  <c r="D1677" i="13" s="1"/>
  <c r="C1678" i="13"/>
  <c r="D1678" i="13" s="1"/>
  <c r="C1679" i="13"/>
  <c r="D1679" i="13" s="1"/>
  <c r="C1680" i="13"/>
  <c r="D1680" i="13" s="1"/>
  <c r="C1681" i="13"/>
  <c r="D1681" i="13" s="1"/>
  <c r="C1682" i="13"/>
  <c r="D1682" i="13" s="1"/>
  <c r="C1683" i="13"/>
  <c r="D1683" i="13" s="1"/>
  <c r="C1684" i="13"/>
  <c r="D1684" i="13" s="1"/>
  <c r="C1685" i="13"/>
  <c r="D1685" i="13" s="1"/>
  <c r="C1686" i="13"/>
  <c r="D1686" i="13" s="1"/>
  <c r="C1687" i="13"/>
  <c r="D1687" i="13" s="1"/>
  <c r="C1688" i="13"/>
  <c r="D1688" i="13" s="1"/>
  <c r="C1689" i="13"/>
  <c r="D1689" i="13" s="1"/>
  <c r="C1690" i="13"/>
  <c r="D1690" i="13" s="1"/>
  <c r="C1691" i="13"/>
  <c r="D1691" i="13" s="1"/>
  <c r="C1692" i="13"/>
  <c r="D1692" i="13" s="1"/>
  <c r="C1693" i="13"/>
  <c r="D1693" i="13" s="1"/>
  <c r="C1694" i="13"/>
  <c r="D1694" i="13" s="1"/>
  <c r="C1695" i="13"/>
  <c r="D1695" i="13" s="1"/>
  <c r="C1696" i="13"/>
  <c r="D1696" i="13" s="1"/>
  <c r="C1697" i="13"/>
  <c r="D1697" i="13" s="1"/>
  <c r="C1698" i="13"/>
  <c r="D1698" i="13" s="1"/>
  <c r="C1699" i="13"/>
  <c r="D1699" i="13" s="1"/>
  <c r="C1700" i="13"/>
  <c r="D1700" i="13" s="1"/>
  <c r="C1701" i="13"/>
  <c r="D1701" i="13" s="1"/>
  <c r="C1702" i="13"/>
  <c r="D1702" i="13" s="1"/>
  <c r="C1703" i="13"/>
  <c r="D1703" i="13" s="1"/>
  <c r="C1704" i="13"/>
  <c r="D1704" i="13" s="1"/>
  <c r="C1705" i="13"/>
  <c r="D1705" i="13" s="1"/>
  <c r="C1706" i="13"/>
  <c r="D1706" i="13" s="1"/>
  <c r="C1707" i="13"/>
  <c r="D1707" i="13" s="1"/>
  <c r="C1708" i="13"/>
  <c r="D1708" i="13" s="1"/>
  <c r="C1709" i="13"/>
  <c r="D1709" i="13" s="1"/>
  <c r="C1710" i="13"/>
  <c r="D1710" i="13" s="1"/>
  <c r="C1711" i="13"/>
  <c r="D1711" i="13" s="1"/>
  <c r="C1712" i="13"/>
  <c r="D1712" i="13" s="1"/>
  <c r="C1713" i="13"/>
  <c r="D1713" i="13" s="1"/>
  <c r="C1714" i="13"/>
  <c r="D1714" i="13" s="1"/>
  <c r="C1715" i="13"/>
  <c r="D1715" i="13" s="1"/>
  <c r="C1716" i="13"/>
  <c r="D1716" i="13" s="1"/>
  <c r="C1717" i="13"/>
  <c r="D1717" i="13" s="1"/>
  <c r="C1718" i="13"/>
  <c r="D1718" i="13" s="1"/>
  <c r="C1719" i="13"/>
  <c r="D1719" i="13" s="1"/>
  <c r="C1720" i="13"/>
  <c r="D1720" i="13" s="1"/>
  <c r="C1721" i="13"/>
  <c r="D1721" i="13" s="1"/>
  <c r="C1722" i="13"/>
  <c r="D1722" i="13" s="1"/>
  <c r="C1723" i="13"/>
  <c r="D1723" i="13" s="1"/>
  <c r="C1724" i="13"/>
  <c r="D1724" i="13" s="1"/>
  <c r="C1725" i="13"/>
  <c r="D1725" i="13" s="1"/>
  <c r="C1726" i="13"/>
  <c r="D1726" i="13" s="1"/>
  <c r="C1727" i="13"/>
  <c r="D1727" i="13" s="1"/>
  <c r="C1728" i="13"/>
  <c r="D1728" i="13" s="1"/>
  <c r="C1729" i="13"/>
  <c r="D1729" i="13" s="1"/>
  <c r="C1730" i="13"/>
  <c r="D1730" i="13" s="1"/>
  <c r="C1731" i="13"/>
  <c r="D1731" i="13" s="1"/>
  <c r="C1732" i="13"/>
  <c r="D1732" i="13" s="1"/>
  <c r="C1733" i="13"/>
  <c r="D1733" i="13" s="1"/>
  <c r="C1734" i="13"/>
  <c r="D1734" i="13" s="1"/>
  <c r="C1735" i="13"/>
  <c r="D1735" i="13" s="1"/>
  <c r="C1736" i="13"/>
  <c r="D1736" i="13" s="1"/>
  <c r="C1737" i="13"/>
  <c r="D1737" i="13" s="1"/>
  <c r="C1738" i="13"/>
  <c r="D1738" i="13" s="1"/>
  <c r="C1739" i="13"/>
  <c r="D1739" i="13" s="1"/>
  <c r="C1740" i="13"/>
  <c r="D1740" i="13" s="1"/>
  <c r="C1741" i="13"/>
  <c r="D1741" i="13" s="1"/>
  <c r="C1742" i="13"/>
  <c r="D1742" i="13" s="1"/>
  <c r="C1743" i="13"/>
  <c r="D1743" i="13" s="1"/>
  <c r="C1744" i="13"/>
  <c r="D1744" i="13" s="1"/>
  <c r="C1745" i="13"/>
  <c r="D1745" i="13" s="1"/>
  <c r="C1746" i="13"/>
  <c r="D1746" i="13" s="1"/>
  <c r="C1747" i="13"/>
  <c r="D1747" i="13" s="1"/>
  <c r="C1748" i="13"/>
  <c r="D1748" i="13" s="1"/>
  <c r="C1749" i="13"/>
  <c r="D1749" i="13" s="1"/>
  <c r="C1750" i="13"/>
  <c r="D1750" i="13" s="1"/>
  <c r="C1751" i="13"/>
  <c r="D1751" i="13" s="1"/>
  <c r="C1752" i="13"/>
  <c r="D1752" i="13" s="1"/>
  <c r="C1753" i="13"/>
  <c r="D1753" i="13" s="1"/>
  <c r="C1754" i="13"/>
  <c r="D1754" i="13" s="1"/>
  <c r="C1755" i="13"/>
  <c r="D1755" i="13" s="1"/>
  <c r="C1756" i="13"/>
  <c r="D1756" i="13" s="1"/>
  <c r="C1757" i="13"/>
  <c r="D1757" i="13" s="1"/>
  <c r="C1758" i="13"/>
  <c r="D1758" i="13" s="1"/>
  <c r="C1759" i="13"/>
  <c r="D1759" i="13" s="1"/>
  <c r="C1760" i="13"/>
  <c r="D1760" i="13" s="1"/>
  <c r="C1761" i="13"/>
  <c r="D1761" i="13" s="1"/>
  <c r="C1762" i="13"/>
  <c r="D1762" i="13" s="1"/>
  <c r="C1763" i="13"/>
  <c r="D1763" i="13" s="1"/>
  <c r="C1764" i="13"/>
  <c r="D1764" i="13" s="1"/>
  <c r="C1765" i="13"/>
  <c r="D1765" i="13" s="1"/>
  <c r="C1766" i="13"/>
  <c r="D1766" i="13" s="1"/>
  <c r="C1767" i="13"/>
  <c r="D1767" i="13" s="1"/>
  <c r="C1768" i="13"/>
  <c r="D1768" i="13" s="1"/>
  <c r="C1769" i="13"/>
  <c r="D1769" i="13" s="1"/>
  <c r="C1770" i="13"/>
  <c r="D1770" i="13" s="1"/>
  <c r="C1771" i="13"/>
  <c r="D1771" i="13" s="1"/>
  <c r="C1772" i="13"/>
  <c r="D1772" i="13" s="1"/>
  <c r="C1773" i="13"/>
  <c r="D1773" i="13" s="1"/>
  <c r="C1774" i="13"/>
  <c r="D1774" i="13" s="1"/>
  <c r="C1775" i="13"/>
  <c r="D1775" i="13" s="1"/>
  <c r="C1776" i="13"/>
  <c r="D1776" i="13" s="1"/>
  <c r="C1777" i="13"/>
  <c r="D1777" i="13" s="1"/>
  <c r="C1778" i="13"/>
  <c r="D1778" i="13" s="1"/>
  <c r="C1779" i="13"/>
  <c r="D1779" i="13" s="1"/>
  <c r="C1780" i="13"/>
  <c r="D1780" i="13" s="1"/>
  <c r="C1781" i="13"/>
  <c r="D1781" i="13" s="1"/>
  <c r="C1782" i="13"/>
  <c r="D1782" i="13" s="1"/>
  <c r="C1783" i="13"/>
  <c r="D1783" i="13" s="1"/>
  <c r="C1784" i="13"/>
  <c r="D1784" i="13" s="1"/>
  <c r="C1785" i="13"/>
  <c r="D1785" i="13" s="1"/>
  <c r="C1786" i="13"/>
  <c r="D1786" i="13" s="1"/>
  <c r="C1787" i="13"/>
  <c r="D1787" i="13" s="1"/>
  <c r="C1788" i="13"/>
  <c r="D1788" i="13" s="1"/>
  <c r="C1789" i="13"/>
  <c r="D1789" i="13" s="1"/>
  <c r="C1790" i="13"/>
  <c r="D1790" i="13" s="1"/>
  <c r="C1791" i="13"/>
  <c r="D1791" i="13" s="1"/>
  <c r="C1792" i="13"/>
  <c r="D1792" i="13" s="1"/>
  <c r="C1793" i="13"/>
  <c r="D1793" i="13" s="1"/>
  <c r="C1794" i="13"/>
  <c r="D1794" i="13" s="1"/>
  <c r="C1795" i="13"/>
  <c r="D1795" i="13" s="1"/>
  <c r="C1796" i="13"/>
  <c r="D1796" i="13" s="1"/>
  <c r="C1797" i="13"/>
  <c r="D1797" i="13" s="1"/>
  <c r="C1798" i="13"/>
  <c r="D1798" i="13" s="1"/>
  <c r="C1799" i="13"/>
  <c r="D1799" i="13" s="1"/>
  <c r="C1800" i="13"/>
  <c r="D1800" i="13" s="1"/>
  <c r="C1801" i="13"/>
  <c r="D1801" i="13" s="1"/>
  <c r="C1802" i="13"/>
  <c r="D1802" i="13" s="1"/>
  <c r="C1803" i="13"/>
  <c r="D1803" i="13" s="1"/>
  <c r="C1804" i="13"/>
  <c r="D1804" i="13" s="1"/>
  <c r="C1805" i="13"/>
  <c r="D1805" i="13" s="1"/>
  <c r="C1806" i="13"/>
  <c r="D1806" i="13" s="1"/>
  <c r="C1807" i="13"/>
  <c r="D1807" i="13" s="1"/>
  <c r="C1808" i="13"/>
  <c r="D1808" i="13" s="1"/>
  <c r="C1809" i="13"/>
  <c r="D1809" i="13" s="1"/>
  <c r="C1810" i="13"/>
  <c r="D1810" i="13" s="1"/>
  <c r="C1811" i="13"/>
  <c r="D1811" i="13" s="1"/>
  <c r="C1812" i="13"/>
  <c r="D1812" i="13" s="1"/>
  <c r="C1813" i="13"/>
  <c r="D1813" i="13" s="1"/>
  <c r="C1814" i="13"/>
  <c r="D1814" i="13" s="1"/>
  <c r="C1815" i="13"/>
  <c r="D1815" i="13" s="1"/>
  <c r="C1816" i="13"/>
  <c r="D1816" i="13" s="1"/>
  <c r="C1817" i="13"/>
  <c r="D1817" i="13" s="1"/>
  <c r="C1818" i="13"/>
  <c r="D1818" i="13" s="1"/>
  <c r="C1819" i="13"/>
  <c r="D1819" i="13" s="1"/>
  <c r="C1820" i="13"/>
  <c r="D1820" i="13" s="1"/>
  <c r="C1821" i="13"/>
  <c r="D1821" i="13" s="1"/>
  <c r="C1822" i="13"/>
  <c r="D1822" i="13" s="1"/>
  <c r="C1823" i="13"/>
  <c r="D1823" i="13" s="1"/>
  <c r="C1824" i="13"/>
  <c r="D1824" i="13" s="1"/>
  <c r="C1825" i="13"/>
  <c r="D1825" i="13" s="1"/>
  <c r="C1826" i="13"/>
  <c r="D1826" i="13" s="1"/>
  <c r="C1827" i="13"/>
  <c r="D1827" i="13" s="1"/>
  <c r="C1828" i="13"/>
  <c r="D1828" i="13" s="1"/>
  <c r="C1829" i="13"/>
  <c r="D1829" i="13" s="1"/>
  <c r="C1830" i="13"/>
  <c r="D1830" i="13" s="1"/>
  <c r="C1831" i="13"/>
  <c r="D1831" i="13" s="1"/>
  <c r="C1832" i="13"/>
  <c r="D1832" i="13" s="1"/>
  <c r="C1833" i="13"/>
  <c r="D1833" i="13" s="1"/>
  <c r="C1834" i="13"/>
  <c r="D1834" i="13" s="1"/>
  <c r="C1835" i="13"/>
  <c r="D1835" i="13" s="1"/>
  <c r="C1836" i="13"/>
  <c r="D1836" i="13" s="1"/>
  <c r="C1837" i="13"/>
  <c r="D1837" i="13" s="1"/>
  <c r="C1838" i="13"/>
  <c r="D1838" i="13" s="1"/>
  <c r="C1839" i="13"/>
  <c r="D1839" i="13" s="1"/>
  <c r="C1840" i="13"/>
  <c r="D1840" i="13" s="1"/>
  <c r="C1841" i="13"/>
  <c r="D1841" i="13" s="1"/>
  <c r="C1842" i="13"/>
  <c r="D1842" i="13" s="1"/>
  <c r="C1843" i="13"/>
  <c r="D1843" i="13" s="1"/>
  <c r="C1844" i="13"/>
  <c r="D1844" i="13" s="1"/>
  <c r="C1845" i="13"/>
  <c r="D1845" i="13" s="1"/>
  <c r="C1846" i="13"/>
  <c r="D1846" i="13" s="1"/>
  <c r="C1847" i="13"/>
  <c r="D1847" i="13" s="1"/>
  <c r="C1848" i="13"/>
  <c r="D1848" i="13" s="1"/>
  <c r="C1849" i="13"/>
  <c r="D1849" i="13" s="1"/>
  <c r="C1850" i="13"/>
  <c r="D1850" i="13" s="1"/>
  <c r="C1851" i="13"/>
  <c r="D1851" i="13" s="1"/>
  <c r="C1852" i="13"/>
  <c r="D1852" i="13" s="1"/>
  <c r="C1853" i="13"/>
  <c r="D1853" i="13" s="1"/>
  <c r="C1854" i="13"/>
  <c r="D1854" i="13" s="1"/>
  <c r="C1855" i="13"/>
  <c r="D1855" i="13" s="1"/>
  <c r="C1856" i="13"/>
  <c r="D1856" i="13" s="1"/>
  <c r="C1857" i="13"/>
  <c r="D1857" i="13" s="1"/>
  <c r="C1858" i="13"/>
  <c r="D1858" i="13" s="1"/>
  <c r="C1859" i="13"/>
  <c r="D1859" i="13" s="1"/>
  <c r="C1860" i="13"/>
  <c r="D1860" i="13" s="1"/>
  <c r="C1861" i="13"/>
  <c r="D1861" i="13" s="1"/>
  <c r="C1862" i="13"/>
  <c r="D1862" i="13" s="1"/>
  <c r="C1863" i="13"/>
  <c r="D1863" i="13" s="1"/>
  <c r="C1864" i="13"/>
  <c r="D1864" i="13" s="1"/>
  <c r="C1865" i="13"/>
  <c r="D1865" i="13" s="1"/>
  <c r="C1866" i="13"/>
  <c r="D1866" i="13" s="1"/>
  <c r="C1867" i="13"/>
  <c r="D1867" i="13" s="1"/>
  <c r="C1868" i="13"/>
  <c r="D1868" i="13" s="1"/>
  <c r="C1869" i="13"/>
  <c r="D1869" i="13" s="1"/>
  <c r="C1870" i="13"/>
  <c r="D1870" i="13" s="1"/>
  <c r="C1871" i="13"/>
  <c r="D1871" i="13" s="1"/>
  <c r="C1872" i="13"/>
  <c r="D1872" i="13" s="1"/>
  <c r="C1873" i="13"/>
  <c r="D1873" i="13" s="1"/>
  <c r="C1874" i="13"/>
  <c r="D1874" i="13" s="1"/>
  <c r="C1875" i="13"/>
  <c r="D1875" i="13" s="1"/>
  <c r="C1876" i="13"/>
  <c r="D1876" i="13" s="1"/>
  <c r="C1877" i="13"/>
  <c r="D1877" i="13" s="1"/>
  <c r="C1878" i="13"/>
  <c r="D1878" i="13" s="1"/>
  <c r="C1879" i="13"/>
  <c r="D1879" i="13" s="1"/>
  <c r="C1880" i="13"/>
  <c r="D1880" i="13" s="1"/>
  <c r="C1881" i="13"/>
  <c r="D1881" i="13" s="1"/>
  <c r="C1882" i="13"/>
  <c r="D1882" i="13" s="1"/>
  <c r="C1883" i="13"/>
  <c r="D1883" i="13" s="1"/>
  <c r="C1884" i="13"/>
  <c r="D1884" i="13" s="1"/>
  <c r="C1885" i="13"/>
  <c r="D1885" i="13" s="1"/>
  <c r="C1886" i="13"/>
  <c r="D1886" i="13" s="1"/>
  <c r="C1887" i="13"/>
  <c r="D1887" i="13" s="1"/>
  <c r="C1888" i="13"/>
  <c r="D1888" i="13" s="1"/>
  <c r="C1889" i="13"/>
  <c r="D1889" i="13" s="1"/>
  <c r="C1890" i="13"/>
  <c r="D1890" i="13" s="1"/>
  <c r="C1891" i="13"/>
  <c r="D1891" i="13" s="1"/>
  <c r="C1892" i="13"/>
  <c r="D1892" i="13" s="1"/>
  <c r="C1893" i="13"/>
  <c r="D1893" i="13" s="1"/>
  <c r="C1894" i="13"/>
  <c r="D1894" i="13" s="1"/>
  <c r="C1895" i="13"/>
  <c r="D1895" i="13" s="1"/>
  <c r="C1896" i="13"/>
  <c r="D1896" i="13" s="1"/>
  <c r="C1897" i="13"/>
  <c r="D1897" i="13" s="1"/>
  <c r="C1898" i="13"/>
  <c r="D1898" i="13" s="1"/>
  <c r="C1899" i="13"/>
  <c r="D1899" i="13" s="1"/>
  <c r="C1900" i="13"/>
  <c r="D1900" i="13" s="1"/>
  <c r="C1901" i="13"/>
  <c r="D1901" i="13" s="1"/>
  <c r="C1902" i="13"/>
  <c r="D1902" i="13" s="1"/>
  <c r="C1903" i="13"/>
  <c r="D1903" i="13" s="1"/>
  <c r="C1904" i="13"/>
  <c r="D1904" i="13" s="1"/>
  <c r="C1905" i="13"/>
  <c r="D1905" i="13" s="1"/>
  <c r="C1906" i="13"/>
  <c r="D1906" i="13" s="1"/>
  <c r="C1907" i="13"/>
  <c r="D1907" i="13" s="1"/>
  <c r="C1908" i="13"/>
  <c r="D1908" i="13" s="1"/>
  <c r="C1909" i="13"/>
  <c r="D1909" i="13" s="1"/>
  <c r="C1910" i="13"/>
  <c r="D1910" i="13" s="1"/>
  <c r="C1911" i="13"/>
  <c r="D1911" i="13" s="1"/>
  <c r="C1912" i="13"/>
  <c r="D1912" i="13" s="1"/>
  <c r="C1913" i="13"/>
  <c r="D1913" i="13" s="1"/>
  <c r="C1914" i="13"/>
  <c r="D1914" i="13" s="1"/>
  <c r="C1915" i="13"/>
  <c r="D1915" i="13" s="1"/>
  <c r="C1916" i="13"/>
  <c r="D1916" i="13" s="1"/>
  <c r="C1917" i="13"/>
  <c r="D1917" i="13" s="1"/>
  <c r="C1918" i="13"/>
  <c r="D1918" i="13" s="1"/>
  <c r="C1919" i="13"/>
  <c r="D1919" i="13" s="1"/>
  <c r="C1920" i="13"/>
  <c r="D1920" i="13" s="1"/>
  <c r="C1921" i="13"/>
  <c r="D1921" i="13" s="1"/>
  <c r="C1922" i="13"/>
  <c r="D1922" i="13" s="1"/>
  <c r="C1923" i="13"/>
  <c r="D1923" i="13" s="1"/>
  <c r="C1924" i="13"/>
  <c r="D1924" i="13" s="1"/>
  <c r="C1925" i="13"/>
  <c r="D1925" i="13" s="1"/>
  <c r="C1926" i="13"/>
  <c r="D1926" i="13" s="1"/>
  <c r="C1927" i="13"/>
  <c r="D1927" i="13" s="1"/>
  <c r="C1928" i="13"/>
  <c r="D1928" i="13" s="1"/>
  <c r="C1929" i="13"/>
  <c r="D1929" i="13" s="1"/>
  <c r="C1930" i="13"/>
  <c r="D1930" i="13" s="1"/>
  <c r="C1931" i="13"/>
  <c r="D1931" i="13" s="1"/>
  <c r="C1932" i="13"/>
  <c r="D1932" i="13" s="1"/>
  <c r="C1933" i="13"/>
  <c r="D1933" i="13" s="1"/>
  <c r="C1934" i="13"/>
  <c r="D1934" i="13" s="1"/>
  <c r="C1935" i="13"/>
  <c r="D1935" i="13" s="1"/>
  <c r="C1936" i="13"/>
  <c r="D1936" i="13" s="1"/>
  <c r="C1937" i="13"/>
  <c r="D1937" i="13" s="1"/>
  <c r="C1938" i="13"/>
  <c r="D1938" i="13" s="1"/>
  <c r="C1939" i="13"/>
  <c r="D1939" i="13" s="1"/>
  <c r="C1940" i="13"/>
  <c r="D1940" i="13" s="1"/>
  <c r="C1941" i="13"/>
  <c r="D1941" i="13" s="1"/>
  <c r="C1942" i="13"/>
  <c r="D1942" i="13" s="1"/>
  <c r="C1943" i="13"/>
  <c r="D1943" i="13" s="1"/>
  <c r="C1944" i="13"/>
  <c r="D1944" i="13" s="1"/>
  <c r="C1945" i="13"/>
  <c r="D1945" i="13" s="1"/>
  <c r="C1946" i="13"/>
  <c r="D1946" i="13" s="1"/>
  <c r="C1947" i="13"/>
  <c r="D1947" i="13" s="1"/>
  <c r="C1948" i="13"/>
  <c r="D1948" i="13" s="1"/>
  <c r="C1949" i="13"/>
  <c r="D1949" i="13" s="1"/>
  <c r="C1950" i="13"/>
  <c r="D1950" i="13" s="1"/>
  <c r="C1951" i="13"/>
  <c r="D1951" i="13" s="1"/>
  <c r="C1952" i="13"/>
  <c r="D1952" i="13" s="1"/>
  <c r="C1953" i="13"/>
  <c r="D1953" i="13" s="1"/>
  <c r="C1954" i="13"/>
  <c r="D1954" i="13" s="1"/>
  <c r="C1955" i="13"/>
  <c r="D1955" i="13" s="1"/>
  <c r="C1956" i="13"/>
  <c r="D1956" i="13" s="1"/>
  <c r="C1957" i="13"/>
  <c r="D1957" i="13" s="1"/>
  <c r="C1958" i="13"/>
  <c r="D1958" i="13" s="1"/>
  <c r="C1959" i="13"/>
  <c r="D1959" i="13" s="1"/>
  <c r="C1960" i="13"/>
  <c r="D1960" i="13" s="1"/>
  <c r="C1961" i="13"/>
  <c r="D1961" i="13" s="1"/>
  <c r="C1962" i="13"/>
  <c r="D1962" i="13" s="1"/>
  <c r="C1963" i="13"/>
  <c r="D1963" i="13" s="1"/>
  <c r="C1964" i="13"/>
  <c r="D1964" i="13" s="1"/>
  <c r="C1965" i="13"/>
  <c r="D1965" i="13" s="1"/>
  <c r="C1966" i="13"/>
  <c r="D1966" i="13" s="1"/>
  <c r="C1967" i="13"/>
  <c r="D1967" i="13" s="1"/>
  <c r="C1968" i="13"/>
  <c r="D1968" i="13" s="1"/>
  <c r="C1969" i="13"/>
  <c r="D1969" i="13" s="1"/>
  <c r="C1970" i="13"/>
  <c r="D1970" i="13" s="1"/>
  <c r="C1971" i="13"/>
  <c r="D1971" i="13" s="1"/>
  <c r="C1972" i="13"/>
  <c r="D1972" i="13" s="1"/>
  <c r="C1973" i="13"/>
  <c r="D1973" i="13" s="1"/>
  <c r="C1974" i="13"/>
  <c r="D1974" i="13" s="1"/>
  <c r="C1975" i="13"/>
  <c r="D1975" i="13" s="1"/>
  <c r="C1976" i="13"/>
  <c r="D1976" i="13" s="1"/>
  <c r="C1977" i="13"/>
  <c r="D1977" i="13" s="1"/>
  <c r="C1978" i="13"/>
  <c r="D1978" i="13" s="1"/>
  <c r="C1979" i="13"/>
  <c r="D1979" i="13" s="1"/>
  <c r="C1980" i="13"/>
  <c r="D1980" i="13" s="1"/>
  <c r="C1981" i="13"/>
  <c r="D1981" i="13" s="1"/>
  <c r="C1982" i="13"/>
  <c r="D1982" i="13" s="1"/>
  <c r="C1983" i="13"/>
  <c r="D1983" i="13" s="1"/>
  <c r="C1984" i="13"/>
  <c r="D1984" i="13" s="1"/>
  <c r="C1985" i="13"/>
  <c r="D1985" i="13" s="1"/>
  <c r="C1986" i="13"/>
  <c r="D1986" i="13" s="1"/>
  <c r="C1987" i="13"/>
  <c r="D1987" i="13" s="1"/>
  <c r="C1988" i="13"/>
  <c r="D1988" i="13" s="1"/>
  <c r="C1989" i="13"/>
  <c r="D1989" i="13" s="1"/>
  <c r="C1990" i="13"/>
  <c r="D1990" i="13" s="1"/>
  <c r="C1991" i="13"/>
  <c r="D1991" i="13" s="1"/>
  <c r="C1992" i="13"/>
  <c r="D1992" i="13" s="1"/>
  <c r="C1993" i="13"/>
  <c r="D1993" i="13" s="1"/>
  <c r="C1994" i="13"/>
  <c r="D1994" i="13" s="1"/>
  <c r="C1995" i="13"/>
  <c r="D1995" i="13" s="1"/>
  <c r="C1996" i="13"/>
  <c r="D1996" i="13" s="1"/>
  <c r="D1" i="12"/>
  <c r="C15" i="12"/>
  <c r="D15" i="12" s="1"/>
  <c r="C16" i="12"/>
  <c r="D16" i="12" s="1"/>
  <c r="C17" i="12"/>
  <c r="D17" i="12" s="1"/>
  <c r="C18" i="12"/>
  <c r="D18" i="12" s="1"/>
  <c r="C19" i="12"/>
  <c r="D19" i="12" s="1"/>
  <c r="C20" i="12"/>
  <c r="D20" i="12" s="1"/>
  <c r="C21" i="12"/>
  <c r="D21" i="12" s="1"/>
  <c r="C22" i="12"/>
  <c r="D22" i="12" s="1"/>
  <c r="C23" i="12"/>
  <c r="D23" i="12" s="1"/>
  <c r="C24" i="12"/>
  <c r="D24" i="12" s="1"/>
  <c r="C25" i="12"/>
  <c r="D25" i="12" s="1"/>
  <c r="C26" i="12"/>
  <c r="D26" i="12" s="1"/>
  <c r="C27" i="12"/>
  <c r="D27" i="12" s="1"/>
  <c r="C28" i="12"/>
  <c r="D28" i="12" s="1"/>
  <c r="C29" i="12"/>
  <c r="D29" i="12" s="1"/>
  <c r="C30" i="12"/>
  <c r="D30" i="12" s="1"/>
  <c r="C31" i="12"/>
  <c r="D31" i="12" s="1"/>
  <c r="C32" i="12"/>
  <c r="D32" i="12" s="1"/>
  <c r="C33" i="12"/>
  <c r="D33" i="12" s="1"/>
  <c r="C34" i="12"/>
  <c r="D34" i="12" s="1"/>
  <c r="C35" i="12"/>
  <c r="D35" i="12" s="1"/>
  <c r="C36" i="12"/>
  <c r="D36" i="12" s="1"/>
  <c r="C37" i="12"/>
  <c r="D37" i="12" s="1"/>
  <c r="C38" i="12"/>
  <c r="D38" i="12" s="1"/>
  <c r="C39" i="12"/>
  <c r="D39" i="12" s="1"/>
  <c r="C40" i="12"/>
  <c r="D40" i="12" s="1"/>
  <c r="C41" i="12"/>
  <c r="D41" i="12" s="1"/>
  <c r="C42" i="12"/>
  <c r="D42" i="12" s="1"/>
  <c r="C43" i="12"/>
  <c r="D43" i="12" s="1"/>
  <c r="C44" i="12"/>
  <c r="D44" i="12" s="1"/>
  <c r="C45" i="12"/>
  <c r="D45" i="12" s="1"/>
  <c r="C46" i="12"/>
  <c r="D46" i="12" s="1"/>
  <c r="C47" i="12"/>
  <c r="D47" i="12" s="1"/>
  <c r="C48" i="12"/>
  <c r="D48" i="12" s="1"/>
  <c r="C49" i="12"/>
  <c r="D49" i="12" s="1"/>
  <c r="C50" i="12"/>
  <c r="D50" i="12" s="1"/>
  <c r="C51" i="12"/>
  <c r="D51" i="12" s="1"/>
  <c r="C52" i="12"/>
  <c r="D52" i="12" s="1"/>
  <c r="C53" i="12"/>
  <c r="D53" i="12" s="1"/>
  <c r="C54" i="12"/>
  <c r="D54" i="12" s="1"/>
  <c r="C55" i="12"/>
  <c r="D55" i="12" s="1"/>
  <c r="C56" i="12"/>
  <c r="D56" i="12" s="1"/>
  <c r="C57" i="12"/>
  <c r="D57" i="12" s="1"/>
  <c r="C58" i="12"/>
  <c r="D58" i="12" s="1"/>
  <c r="C59" i="12"/>
  <c r="D59" i="12" s="1"/>
  <c r="C60" i="12"/>
  <c r="D60" i="12" s="1"/>
  <c r="C61" i="12"/>
  <c r="D61" i="12" s="1"/>
  <c r="C62" i="12"/>
  <c r="D62" i="12" s="1"/>
  <c r="C63" i="12"/>
  <c r="D63" i="12" s="1"/>
  <c r="C64" i="12"/>
  <c r="D64" i="12" s="1"/>
  <c r="C65" i="12"/>
  <c r="D65" i="12" s="1"/>
  <c r="C66" i="12"/>
  <c r="D66" i="12" s="1"/>
  <c r="C67" i="12"/>
  <c r="D67" i="12" s="1"/>
  <c r="C68" i="12"/>
  <c r="D68" i="12" s="1"/>
  <c r="C69" i="12"/>
  <c r="D69" i="12" s="1"/>
  <c r="C70" i="12"/>
  <c r="D70" i="12" s="1"/>
  <c r="C71" i="12"/>
  <c r="D71" i="12" s="1"/>
  <c r="C72" i="12"/>
  <c r="D72" i="12" s="1"/>
  <c r="C73" i="12"/>
  <c r="D73" i="12" s="1"/>
  <c r="C74" i="12"/>
  <c r="D74" i="12" s="1"/>
  <c r="C75" i="12"/>
  <c r="D75" i="12" s="1"/>
  <c r="C76" i="12"/>
  <c r="D76" i="12" s="1"/>
  <c r="C77" i="12"/>
  <c r="D77" i="12" s="1"/>
  <c r="C78" i="12"/>
  <c r="D78" i="12" s="1"/>
  <c r="C79" i="12"/>
  <c r="D79" i="12" s="1"/>
  <c r="C80" i="12"/>
  <c r="D80" i="12" s="1"/>
  <c r="C81" i="12"/>
  <c r="D81" i="12" s="1"/>
  <c r="C82" i="12"/>
  <c r="D82" i="12" s="1"/>
  <c r="C83" i="12"/>
  <c r="D83" i="12" s="1"/>
  <c r="C84" i="12"/>
  <c r="D84" i="12" s="1"/>
  <c r="C85" i="12"/>
  <c r="D85" i="12" s="1"/>
  <c r="C86" i="12"/>
  <c r="D86" i="12" s="1"/>
  <c r="C87" i="12"/>
  <c r="D87" i="12" s="1"/>
  <c r="C88" i="12"/>
  <c r="D88" i="12" s="1"/>
  <c r="C89" i="12"/>
  <c r="D89" i="12" s="1"/>
  <c r="C90" i="12"/>
  <c r="D90" i="12" s="1"/>
  <c r="C91" i="12"/>
  <c r="D91" i="12" s="1"/>
  <c r="C92" i="12"/>
  <c r="D92" i="12" s="1"/>
  <c r="C93" i="12"/>
  <c r="D93" i="12" s="1"/>
  <c r="C94" i="12"/>
  <c r="D94" i="12" s="1"/>
  <c r="C95" i="12"/>
  <c r="D95" i="12" s="1"/>
  <c r="C96" i="12"/>
  <c r="D96" i="12" s="1"/>
  <c r="C97" i="12"/>
  <c r="D97" i="12" s="1"/>
  <c r="C98" i="12"/>
  <c r="D98" i="12" s="1"/>
  <c r="C99" i="12"/>
  <c r="D99" i="12" s="1"/>
  <c r="C100" i="12"/>
  <c r="D100" i="12" s="1"/>
  <c r="C101" i="12"/>
  <c r="D101" i="12" s="1"/>
  <c r="C102" i="12"/>
  <c r="D102" i="12" s="1"/>
  <c r="C103" i="12"/>
  <c r="D103" i="12" s="1"/>
  <c r="C104" i="12"/>
  <c r="D104" i="12" s="1"/>
  <c r="C105" i="12"/>
  <c r="D105" i="12" s="1"/>
  <c r="C106" i="12"/>
  <c r="D106" i="12" s="1"/>
  <c r="C107" i="12"/>
  <c r="D107" i="12" s="1"/>
  <c r="C108" i="12"/>
  <c r="D108" i="12" s="1"/>
  <c r="C109" i="12"/>
  <c r="D109" i="12" s="1"/>
  <c r="C110" i="12"/>
  <c r="D110" i="12" s="1"/>
  <c r="C111" i="12"/>
  <c r="D111" i="12" s="1"/>
  <c r="C112" i="12"/>
  <c r="D112" i="12" s="1"/>
  <c r="C113" i="12"/>
  <c r="D113" i="12" s="1"/>
  <c r="C114" i="12"/>
  <c r="D114" i="12" s="1"/>
  <c r="C115" i="12"/>
  <c r="D115" i="12" s="1"/>
  <c r="C116" i="12"/>
  <c r="D116" i="12" s="1"/>
  <c r="C117" i="12"/>
  <c r="D117" i="12" s="1"/>
  <c r="C118" i="12"/>
  <c r="D118" i="12" s="1"/>
  <c r="C119" i="12"/>
  <c r="D119" i="12" s="1"/>
  <c r="C120" i="12"/>
  <c r="D120" i="12" s="1"/>
  <c r="C121" i="12"/>
  <c r="D121" i="12" s="1"/>
  <c r="C122" i="12"/>
  <c r="D122" i="12" s="1"/>
  <c r="C123" i="12"/>
  <c r="D123" i="12" s="1"/>
  <c r="C124" i="12"/>
  <c r="D124" i="12" s="1"/>
  <c r="C125" i="12"/>
  <c r="D125" i="12" s="1"/>
  <c r="C126" i="12"/>
  <c r="D126" i="12" s="1"/>
  <c r="C127" i="12"/>
  <c r="D127" i="12" s="1"/>
  <c r="C128" i="12"/>
  <c r="D128" i="12" s="1"/>
  <c r="C129" i="12"/>
  <c r="D129" i="12" s="1"/>
  <c r="C130" i="12"/>
  <c r="D130" i="12" s="1"/>
  <c r="C131" i="12"/>
  <c r="D131" i="12" s="1"/>
  <c r="C132" i="12"/>
  <c r="D132" i="12" s="1"/>
  <c r="C133" i="12"/>
  <c r="D133" i="12" s="1"/>
  <c r="C134" i="12"/>
  <c r="D134" i="12" s="1"/>
  <c r="C135" i="12"/>
  <c r="D135" i="12" s="1"/>
  <c r="C136" i="12"/>
  <c r="D136" i="12" s="1"/>
  <c r="C137" i="12"/>
  <c r="D137" i="12" s="1"/>
  <c r="C138" i="12"/>
  <c r="D138" i="12" s="1"/>
  <c r="C139" i="12"/>
  <c r="D139" i="12" s="1"/>
  <c r="C140" i="12"/>
  <c r="D140" i="12" s="1"/>
  <c r="C141" i="12"/>
  <c r="D141" i="12" s="1"/>
  <c r="C142" i="12"/>
  <c r="D142" i="12" s="1"/>
  <c r="C143" i="12"/>
  <c r="D143" i="12" s="1"/>
  <c r="C144" i="12"/>
  <c r="D144" i="12" s="1"/>
  <c r="C145" i="12"/>
  <c r="D145" i="12" s="1"/>
  <c r="C146" i="12"/>
  <c r="D146" i="12" s="1"/>
  <c r="C147" i="12"/>
  <c r="D147" i="12" s="1"/>
  <c r="C148" i="12"/>
  <c r="D148" i="12" s="1"/>
  <c r="C149" i="12"/>
  <c r="D149" i="12" s="1"/>
  <c r="C150" i="12"/>
  <c r="D150" i="12" s="1"/>
  <c r="C151" i="12"/>
  <c r="D151" i="12" s="1"/>
  <c r="C152" i="12"/>
  <c r="D152" i="12" s="1"/>
  <c r="C153" i="12"/>
  <c r="D153" i="12" s="1"/>
  <c r="C154" i="12"/>
  <c r="D154" i="12" s="1"/>
  <c r="C155" i="12"/>
  <c r="D155" i="12" s="1"/>
  <c r="C156" i="12"/>
  <c r="D156" i="12" s="1"/>
  <c r="C157" i="12"/>
  <c r="D157" i="12" s="1"/>
  <c r="C158" i="12"/>
  <c r="D158" i="12" s="1"/>
  <c r="C159" i="12"/>
  <c r="D159" i="12" s="1"/>
  <c r="C160" i="12"/>
  <c r="D160" i="12" s="1"/>
  <c r="C161" i="12"/>
  <c r="D161" i="12" s="1"/>
  <c r="C162" i="12"/>
  <c r="D162" i="12" s="1"/>
  <c r="C163" i="12"/>
  <c r="D163" i="12" s="1"/>
  <c r="C164" i="12"/>
  <c r="D164" i="12" s="1"/>
  <c r="C165" i="12"/>
  <c r="D165" i="12" s="1"/>
  <c r="C166" i="12"/>
  <c r="D166" i="12" s="1"/>
  <c r="C167" i="12"/>
  <c r="D167" i="12" s="1"/>
  <c r="C168" i="12"/>
  <c r="D168" i="12" s="1"/>
  <c r="C169" i="12"/>
  <c r="D169" i="12" s="1"/>
  <c r="C170" i="12"/>
  <c r="D170" i="12" s="1"/>
  <c r="C171" i="12"/>
  <c r="D171" i="12" s="1"/>
  <c r="C172" i="12"/>
  <c r="D172" i="12" s="1"/>
  <c r="C173" i="12"/>
  <c r="D173" i="12" s="1"/>
  <c r="C174" i="12"/>
  <c r="D174" i="12" s="1"/>
  <c r="C175" i="12"/>
  <c r="D175" i="12" s="1"/>
  <c r="C176" i="12"/>
  <c r="D176" i="12" s="1"/>
  <c r="C177" i="12"/>
  <c r="D177" i="12" s="1"/>
  <c r="C178" i="12"/>
  <c r="D178" i="12" s="1"/>
  <c r="C179" i="12"/>
  <c r="D179" i="12" s="1"/>
  <c r="C180" i="12"/>
  <c r="D180" i="12" s="1"/>
  <c r="C181" i="12"/>
  <c r="D181" i="12" s="1"/>
  <c r="C182" i="12"/>
  <c r="D182" i="12" s="1"/>
  <c r="C183" i="12"/>
  <c r="D183" i="12" s="1"/>
  <c r="C184" i="12"/>
  <c r="D184" i="12" s="1"/>
  <c r="C185" i="12"/>
  <c r="D185" i="12" s="1"/>
  <c r="C186" i="12"/>
  <c r="D186" i="12" s="1"/>
  <c r="C187" i="12"/>
  <c r="D187" i="12" s="1"/>
  <c r="C188" i="12"/>
  <c r="D188" i="12" s="1"/>
  <c r="C189" i="12"/>
  <c r="D189" i="12" s="1"/>
  <c r="C190" i="12"/>
  <c r="D190" i="12" s="1"/>
  <c r="C191" i="12"/>
  <c r="D191" i="12" s="1"/>
  <c r="C192" i="12"/>
  <c r="D192" i="12" s="1"/>
  <c r="C193" i="12"/>
  <c r="D193" i="12" s="1"/>
  <c r="C194" i="12"/>
  <c r="D194" i="12" s="1"/>
  <c r="C195" i="12"/>
  <c r="D195" i="12" s="1"/>
  <c r="C196" i="12"/>
  <c r="D196" i="12" s="1"/>
  <c r="C197" i="12"/>
  <c r="D197" i="12" s="1"/>
  <c r="C198" i="12"/>
  <c r="D198" i="12" s="1"/>
  <c r="C199" i="12"/>
  <c r="D199" i="12" s="1"/>
  <c r="C200" i="12"/>
  <c r="D200" i="12" s="1"/>
  <c r="C201" i="12"/>
  <c r="D201" i="12" s="1"/>
  <c r="C202" i="12"/>
  <c r="D202" i="12" s="1"/>
  <c r="C203" i="12"/>
  <c r="D203" i="12" s="1"/>
  <c r="C204" i="12"/>
  <c r="D204" i="12" s="1"/>
  <c r="C205" i="12"/>
  <c r="D205" i="12" s="1"/>
  <c r="C206" i="12"/>
  <c r="D206" i="12" s="1"/>
  <c r="C207" i="12"/>
  <c r="D207" i="12" s="1"/>
  <c r="C208" i="12"/>
  <c r="D208" i="12" s="1"/>
  <c r="C209" i="12"/>
  <c r="D209" i="12" s="1"/>
  <c r="C210" i="12"/>
  <c r="D210" i="12" s="1"/>
  <c r="C211" i="12"/>
  <c r="D211" i="12" s="1"/>
  <c r="C212" i="12"/>
  <c r="D212" i="12" s="1"/>
  <c r="C213" i="12"/>
  <c r="D213" i="12" s="1"/>
  <c r="C214" i="12"/>
  <c r="D214" i="12" s="1"/>
  <c r="C215" i="12"/>
  <c r="D215" i="12" s="1"/>
  <c r="C216" i="12"/>
  <c r="D216" i="12" s="1"/>
  <c r="C217" i="12"/>
  <c r="D217" i="12" s="1"/>
  <c r="C218" i="12"/>
  <c r="D218" i="12" s="1"/>
  <c r="C219" i="12"/>
  <c r="D219" i="12" s="1"/>
  <c r="C220" i="12"/>
  <c r="D220" i="12" s="1"/>
  <c r="C221" i="12"/>
  <c r="D221" i="12" s="1"/>
  <c r="C222" i="12"/>
  <c r="D222" i="12" s="1"/>
  <c r="C223" i="12"/>
  <c r="D223" i="12" s="1"/>
  <c r="C224" i="12"/>
  <c r="D224" i="12" s="1"/>
  <c r="C225" i="12"/>
  <c r="D225" i="12" s="1"/>
  <c r="C226" i="12"/>
  <c r="D226" i="12" s="1"/>
  <c r="C227" i="12"/>
  <c r="D227" i="12" s="1"/>
  <c r="C228" i="12"/>
  <c r="D228" i="12" s="1"/>
  <c r="C229" i="12"/>
  <c r="D229" i="12" s="1"/>
  <c r="C230" i="12"/>
  <c r="D230" i="12" s="1"/>
  <c r="C231" i="12"/>
  <c r="D231" i="12" s="1"/>
  <c r="C232" i="12"/>
  <c r="D232" i="12" s="1"/>
  <c r="C233" i="12"/>
  <c r="D233" i="12" s="1"/>
  <c r="C234" i="12"/>
  <c r="D234" i="12" s="1"/>
  <c r="C235" i="12"/>
  <c r="D235" i="12" s="1"/>
  <c r="C236" i="12"/>
  <c r="D236" i="12" s="1"/>
  <c r="C237" i="12"/>
  <c r="D237" i="12" s="1"/>
  <c r="C238" i="12"/>
  <c r="D238" i="12" s="1"/>
  <c r="C239" i="12"/>
  <c r="D239" i="12" s="1"/>
  <c r="C240" i="12"/>
  <c r="D240" i="12" s="1"/>
  <c r="C241" i="12"/>
  <c r="D241" i="12" s="1"/>
  <c r="C242" i="12"/>
  <c r="D242" i="12" s="1"/>
  <c r="C243" i="12"/>
  <c r="D243" i="12" s="1"/>
  <c r="C244" i="12"/>
  <c r="D244" i="12" s="1"/>
  <c r="C245" i="12"/>
  <c r="D245" i="12" s="1"/>
  <c r="C246" i="12"/>
  <c r="D246" i="12" s="1"/>
  <c r="C247" i="12"/>
  <c r="D247" i="12" s="1"/>
  <c r="C248" i="12"/>
  <c r="D248" i="12" s="1"/>
  <c r="C249" i="12"/>
  <c r="D249" i="12" s="1"/>
  <c r="C250" i="12"/>
  <c r="D250" i="12" s="1"/>
  <c r="C251" i="12"/>
  <c r="D251" i="12" s="1"/>
  <c r="C252" i="12"/>
  <c r="D252" i="12" s="1"/>
  <c r="C253" i="12"/>
  <c r="D253" i="12" s="1"/>
  <c r="C254" i="12"/>
  <c r="D254" i="12" s="1"/>
  <c r="C255" i="12"/>
  <c r="D255" i="12" s="1"/>
  <c r="C256" i="12"/>
  <c r="D256" i="12" s="1"/>
  <c r="C257" i="12"/>
  <c r="D257" i="12" s="1"/>
  <c r="C258" i="12"/>
  <c r="D258" i="12" s="1"/>
  <c r="C259" i="12"/>
  <c r="D259" i="12" s="1"/>
  <c r="C260" i="12"/>
  <c r="D260" i="12" s="1"/>
  <c r="C261" i="12"/>
  <c r="D261" i="12" s="1"/>
  <c r="C262" i="12"/>
  <c r="D262" i="12" s="1"/>
  <c r="C263" i="12"/>
  <c r="D263" i="12" s="1"/>
  <c r="C264" i="12"/>
  <c r="D264" i="12" s="1"/>
  <c r="C265" i="12"/>
  <c r="D265" i="12" s="1"/>
  <c r="C266" i="12"/>
  <c r="D266" i="12" s="1"/>
  <c r="C267" i="12"/>
  <c r="D267" i="12" s="1"/>
  <c r="C268" i="12"/>
  <c r="D268" i="12" s="1"/>
  <c r="C269" i="12"/>
  <c r="D269" i="12" s="1"/>
  <c r="C270" i="12"/>
  <c r="D270" i="12" s="1"/>
  <c r="C271" i="12"/>
  <c r="D271" i="12" s="1"/>
  <c r="C272" i="12"/>
  <c r="D272" i="12" s="1"/>
  <c r="C273" i="12"/>
  <c r="D273" i="12" s="1"/>
  <c r="C274" i="12"/>
  <c r="D274" i="12" s="1"/>
  <c r="C275" i="12"/>
  <c r="D275" i="12" s="1"/>
  <c r="C276" i="12"/>
  <c r="D276" i="12" s="1"/>
  <c r="C277" i="12"/>
  <c r="D277" i="12" s="1"/>
  <c r="C278" i="12"/>
  <c r="D278" i="12" s="1"/>
  <c r="C279" i="12"/>
  <c r="D279" i="12" s="1"/>
  <c r="C280" i="12"/>
  <c r="D280" i="12" s="1"/>
  <c r="C281" i="12"/>
  <c r="D281" i="12" s="1"/>
  <c r="C282" i="12"/>
  <c r="D282" i="12" s="1"/>
  <c r="C283" i="12"/>
  <c r="D283" i="12" s="1"/>
  <c r="C284" i="12"/>
  <c r="D284" i="12" s="1"/>
  <c r="C285" i="12"/>
  <c r="D285" i="12" s="1"/>
  <c r="C286" i="12"/>
  <c r="D286" i="12" s="1"/>
  <c r="C287" i="12"/>
  <c r="D287" i="12" s="1"/>
  <c r="C288" i="12"/>
  <c r="D288" i="12" s="1"/>
  <c r="C289" i="12"/>
  <c r="D289" i="12" s="1"/>
  <c r="C290" i="12"/>
  <c r="D290" i="12" s="1"/>
  <c r="C291" i="12"/>
  <c r="D291" i="12" s="1"/>
  <c r="C292" i="12"/>
  <c r="D292" i="12" s="1"/>
  <c r="C293" i="12"/>
  <c r="D293" i="12" s="1"/>
  <c r="C294" i="12"/>
  <c r="D294" i="12" s="1"/>
  <c r="C295" i="12"/>
  <c r="D295" i="12" s="1"/>
  <c r="C296" i="12"/>
  <c r="D296" i="12" s="1"/>
  <c r="C297" i="12"/>
  <c r="D297" i="12" s="1"/>
  <c r="C298" i="12"/>
  <c r="D298" i="12" s="1"/>
  <c r="C299" i="12"/>
  <c r="D299" i="12" s="1"/>
  <c r="C300" i="12"/>
  <c r="D300" i="12" s="1"/>
  <c r="C301" i="12"/>
  <c r="D301" i="12" s="1"/>
  <c r="C302" i="12"/>
  <c r="D302" i="12" s="1"/>
  <c r="C303" i="12"/>
  <c r="D303" i="12" s="1"/>
  <c r="C304" i="12"/>
  <c r="D304" i="12" s="1"/>
  <c r="C305" i="12"/>
  <c r="D305" i="12" s="1"/>
  <c r="C306" i="12"/>
  <c r="D306" i="12" s="1"/>
  <c r="C307" i="12"/>
  <c r="D307" i="12" s="1"/>
  <c r="C308" i="12"/>
  <c r="D308" i="12" s="1"/>
  <c r="C309" i="12"/>
  <c r="D309" i="12" s="1"/>
  <c r="C310" i="12"/>
  <c r="D310" i="12" s="1"/>
  <c r="C311" i="12"/>
  <c r="D311" i="12" s="1"/>
  <c r="C312" i="12"/>
  <c r="D312" i="12" s="1"/>
  <c r="C313" i="12"/>
  <c r="D313" i="12" s="1"/>
  <c r="C314" i="12"/>
  <c r="D314" i="12" s="1"/>
  <c r="C315" i="12"/>
  <c r="D315" i="12" s="1"/>
  <c r="C316" i="12"/>
  <c r="D316" i="12" s="1"/>
  <c r="C317" i="12"/>
  <c r="D317" i="12" s="1"/>
  <c r="C318" i="12"/>
  <c r="D318" i="12" s="1"/>
  <c r="C319" i="12"/>
  <c r="D319" i="12" s="1"/>
  <c r="C320" i="12"/>
  <c r="D320" i="12" s="1"/>
  <c r="C321" i="12"/>
  <c r="D321" i="12" s="1"/>
  <c r="C322" i="12"/>
  <c r="D322" i="12" s="1"/>
  <c r="C323" i="12"/>
  <c r="D323" i="12" s="1"/>
  <c r="C324" i="12"/>
  <c r="D324" i="12" s="1"/>
  <c r="C325" i="12"/>
  <c r="D325" i="12" s="1"/>
  <c r="C326" i="12"/>
  <c r="D326" i="12" s="1"/>
  <c r="C327" i="12"/>
  <c r="D327" i="12" s="1"/>
  <c r="C328" i="12"/>
  <c r="D328" i="12" s="1"/>
  <c r="C329" i="12"/>
  <c r="D329" i="12" s="1"/>
  <c r="C330" i="12"/>
  <c r="D330" i="12" s="1"/>
  <c r="C331" i="12"/>
  <c r="D331" i="12" s="1"/>
  <c r="C332" i="12"/>
  <c r="D332" i="12" s="1"/>
  <c r="C333" i="12"/>
  <c r="D333" i="12" s="1"/>
  <c r="C334" i="12"/>
  <c r="D334" i="12" s="1"/>
  <c r="C335" i="12"/>
  <c r="D335" i="12" s="1"/>
  <c r="C336" i="12"/>
  <c r="D336" i="12" s="1"/>
  <c r="C337" i="12"/>
  <c r="D337" i="12" s="1"/>
  <c r="C338" i="12"/>
  <c r="D338" i="12" s="1"/>
  <c r="C339" i="12"/>
  <c r="D339" i="12" s="1"/>
  <c r="C340" i="12"/>
  <c r="D340" i="12" s="1"/>
  <c r="C341" i="12"/>
  <c r="D341" i="12" s="1"/>
  <c r="C342" i="12"/>
  <c r="D342" i="12" s="1"/>
  <c r="C343" i="12"/>
  <c r="D343" i="12" s="1"/>
  <c r="C344" i="12"/>
  <c r="D344" i="12" s="1"/>
  <c r="C345" i="12"/>
  <c r="D345" i="12" s="1"/>
  <c r="C346" i="12"/>
  <c r="D346" i="12" s="1"/>
  <c r="C347" i="12"/>
  <c r="D347" i="12" s="1"/>
  <c r="C348" i="12"/>
  <c r="D348" i="12" s="1"/>
  <c r="C349" i="12"/>
  <c r="D349" i="12" s="1"/>
  <c r="C350" i="12"/>
  <c r="D350" i="12" s="1"/>
  <c r="C351" i="12"/>
  <c r="D351" i="12" s="1"/>
  <c r="C352" i="12"/>
  <c r="D352" i="12" s="1"/>
  <c r="C353" i="12"/>
  <c r="D353" i="12" s="1"/>
  <c r="C354" i="12"/>
  <c r="D354" i="12" s="1"/>
  <c r="C355" i="12"/>
  <c r="D355" i="12" s="1"/>
  <c r="C356" i="12"/>
  <c r="D356" i="12" s="1"/>
  <c r="C357" i="12"/>
  <c r="D357" i="12" s="1"/>
  <c r="C358" i="12"/>
  <c r="D358" i="12" s="1"/>
  <c r="C359" i="12"/>
  <c r="D359" i="12" s="1"/>
  <c r="C360" i="12"/>
  <c r="D360" i="12" s="1"/>
  <c r="C361" i="12"/>
  <c r="D361" i="12" s="1"/>
  <c r="C362" i="12"/>
  <c r="D362" i="12" s="1"/>
  <c r="C363" i="12"/>
  <c r="D363" i="12" s="1"/>
  <c r="C364" i="12"/>
  <c r="D364" i="12" s="1"/>
  <c r="C365" i="12"/>
  <c r="D365" i="12" s="1"/>
  <c r="C366" i="12"/>
  <c r="D366" i="12" s="1"/>
  <c r="C367" i="12"/>
  <c r="D367" i="12" s="1"/>
  <c r="C368" i="12"/>
  <c r="D368" i="12" s="1"/>
  <c r="C369" i="12"/>
  <c r="D369" i="12" s="1"/>
  <c r="C370" i="12"/>
  <c r="D370" i="12" s="1"/>
  <c r="C371" i="12"/>
  <c r="D371" i="12" s="1"/>
  <c r="C372" i="12"/>
  <c r="D372" i="12" s="1"/>
  <c r="C373" i="12"/>
  <c r="D373" i="12" s="1"/>
  <c r="C374" i="12"/>
  <c r="D374" i="12" s="1"/>
  <c r="C375" i="12"/>
  <c r="D375" i="12" s="1"/>
  <c r="C376" i="12"/>
  <c r="D376" i="12" s="1"/>
  <c r="C377" i="12"/>
  <c r="D377" i="12" s="1"/>
  <c r="C378" i="12"/>
  <c r="D378" i="12" s="1"/>
  <c r="C379" i="12"/>
  <c r="D379" i="12" s="1"/>
  <c r="C380" i="12"/>
  <c r="D380" i="12" s="1"/>
  <c r="C381" i="12"/>
  <c r="D381" i="12" s="1"/>
  <c r="C382" i="12"/>
  <c r="D382" i="12" s="1"/>
  <c r="C383" i="12"/>
  <c r="D383" i="12" s="1"/>
  <c r="C384" i="12"/>
  <c r="D384" i="12" s="1"/>
  <c r="C385" i="12"/>
  <c r="C386" i="12"/>
  <c r="D386" i="12" s="1"/>
  <c r="C387" i="12"/>
  <c r="D387" i="12" s="1"/>
  <c r="C388" i="12"/>
  <c r="D388" i="12" s="1"/>
  <c r="C389" i="12"/>
  <c r="D389" i="12" s="1"/>
  <c r="C390" i="12"/>
  <c r="D390" i="12" s="1"/>
  <c r="C391" i="12"/>
  <c r="D391" i="12" s="1"/>
  <c r="C392" i="12"/>
  <c r="D392" i="12" s="1"/>
  <c r="C393" i="12"/>
  <c r="D393" i="12" s="1"/>
  <c r="C394" i="12"/>
  <c r="D394" i="12" s="1"/>
  <c r="C395" i="12"/>
  <c r="D395" i="12" s="1"/>
  <c r="C396" i="12"/>
  <c r="D396" i="12" s="1"/>
  <c r="C397" i="12"/>
  <c r="D397" i="12" s="1"/>
  <c r="C398" i="12"/>
  <c r="D398" i="12" s="1"/>
  <c r="C399" i="12"/>
  <c r="D399" i="12" s="1"/>
  <c r="C400" i="12"/>
  <c r="D400" i="12" s="1"/>
  <c r="C401" i="12"/>
  <c r="D401" i="12" s="1"/>
  <c r="C402" i="12"/>
  <c r="D402" i="12" s="1"/>
  <c r="C403" i="12"/>
  <c r="D403" i="12" s="1"/>
  <c r="C404" i="12"/>
  <c r="D404" i="12" s="1"/>
  <c r="C405" i="12"/>
  <c r="D405" i="12" s="1"/>
  <c r="C406" i="12"/>
  <c r="D406" i="12" s="1"/>
  <c r="C407" i="12"/>
  <c r="D407" i="12" s="1"/>
  <c r="C408" i="12"/>
  <c r="D408" i="12" s="1"/>
  <c r="C409" i="12"/>
  <c r="D409" i="12" s="1"/>
  <c r="C410" i="12"/>
  <c r="D410" i="12" s="1"/>
  <c r="C411" i="12"/>
  <c r="D411" i="12" s="1"/>
  <c r="C412" i="12"/>
  <c r="D412" i="12" s="1"/>
  <c r="C413" i="12"/>
  <c r="D413" i="12" s="1"/>
  <c r="C414" i="12"/>
  <c r="D414" i="12" s="1"/>
  <c r="C415" i="12"/>
  <c r="D415" i="12" s="1"/>
  <c r="C416" i="12"/>
  <c r="D416" i="12" s="1"/>
  <c r="C417" i="12"/>
  <c r="D417" i="12" s="1"/>
  <c r="C418" i="12"/>
  <c r="D418" i="12" s="1"/>
  <c r="C419" i="12"/>
  <c r="D419" i="12" s="1"/>
  <c r="C420" i="12"/>
  <c r="D420" i="12" s="1"/>
  <c r="C421" i="12"/>
  <c r="D421" i="12" s="1"/>
  <c r="C422" i="12"/>
  <c r="D422" i="12" s="1"/>
  <c r="C423" i="12"/>
  <c r="D423" i="12" s="1"/>
  <c r="C424" i="12"/>
  <c r="D424" i="12" s="1"/>
  <c r="C425" i="12"/>
  <c r="D425" i="12" s="1"/>
  <c r="C426" i="12"/>
  <c r="D426" i="12" s="1"/>
  <c r="C427" i="12"/>
  <c r="D427" i="12" s="1"/>
  <c r="C428" i="12"/>
  <c r="D428" i="12" s="1"/>
  <c r="C429" i="12"/>
  <c r="D429" i="12" s="1"/>
  <c r="C430" i="12"/>
  <c r="D430" i="12" s="1"/>
  <c r="C431" i="12"/>
  <c r="D431" i="12" s="1"/>
  <c r="C432" i="12"/>
  <c r="D432" i="12" s="1"/>
  <c r="C433" i="12"/>
  <c r="D433" i="12" s="1"/>
  <c r="C434" i="12"/>
  <c r="D434" i="12" s="1"/>
  <c r="C435" i="12"/>
  <c r="D435" i="12" s="1"/>
  <c r="C436" i="12"/>
  <c r="D436" i="12" s="1"/>
  <c r="C437" i="12"/>
  <c r="D437" i="12" s="1"/>
  <c r="C438" i="12"/>
  <c r="D438" i="12" s="1"/>
  <c r="C439" i="12"/>
  <c r="D439" i="12" s="1"/>
  <c r="C440" i="12"/>
  <c r="D440" i="12" s="1"/>
  <c r="C441" i="12"/>
  <c r="D441" i="12" s="1"/>
  <c r="C442" i="12"/>
  <c r="D442" i="12" s="1"/>
  <c r="C443" i="12"/>
  <c r="D443" i="12" s="1"/>
  <c r="C444" i="12"/>
  <c r="D444" i="12" s="1"/>
  <c r="C445" i="12"/>
  <c r="D445" i="12" s="1"/>
  <c r="C446" i="12"/>
  <c r="D446" i="12" s="1"/>
  <c r="C447" i="12"/>
  <c r="D447" i="12" s="1"/>
  <c r="C448" i="12"/>
  <c r="D448" i="12" s="1"/>
  <c r="C449" i="12"/>
  <c r="D449" i="12" s="1"/>
  <c r="C450" i="12"/>
  <c r="D450" i="12" s="1"/>
  <c r="C451" i="12"/>
  <c r="D451" i="12" s="1"/>
  <c r="C452" i="12"/>
  <c r="D452" i="12" s="1"/>
  <c r="C453" i="12"/>
  <c r="D453" i="12" s="1"/>
  <c r="C454" i="12"/>
  <c r="D454" i="12" s="1"/>
  <c r="C455" i="12"/>
  <c r="D455" i="12" s="1"/>
  <c r="C456" i="12"/>
  <c r="D456" i="12" s="1"/>
  <c r="C457" i="12"/>
  <c r="D457" i="12" s="1"/>
  <c r="C458" i="12"/>
  <c r="D458" i="12" s="1"/>
  <c r="C459" i="12"/>
  <c r="D459" i="12" s="1"/>
  <c r="C460" i="12"/>
  <c r="D460" i="12" s="1"/>
  <c r="C461" i="12"/>
  <c r="D461" i="12" s="1"/>
  <c r="C462" i="12"/>
  <c r="D462" i="12" s="1"/>
  <c r="C463" i="12"/>
  <c r="D463" i="12" s="1"/>
  <c r="C464" i="12"/>
  <c r="D464" i="12" s="1"/>
  <c r="C465" i="12"/>
  <c r="D465" i="12" s="1"/>
  <c r="C466" i="12"/>
  <c r="D466" i="12" s="1"/>
  <c r="C467" i="12"/>
  <c r="D467" i="12" s="1"/>
  <c r="C468" i="12"/>
  <c r="D468" i="12" s="1"/>
  <c r="C469" i="12"/>
  <c r="D469" i="12" s="1"/>
  <c r="C470" i="12"/>
  <c r="D470" i="12" s="1"/>
  <c r="C471" i="12"/>
  <c r="D471" i="12" s="1"/>
  <c r="C472" i="12"/>
  <c r="D472" i="12" s="1"/>
  <c r="C473" i="12"/>
  <c r="D473" i="12" s="1"/>
  <c r="C474" i="12"/>
  <c r="D474" i="12" s="1"/>
  <c r="C475" i="12"/>
  <c r="D475" i="12" s="1"/>
  <c r="C476" i="12"/>
  <c r="D476" i="12" s="1"/>
  <c r="C477" i="12"/>
  <c r="D477" i="12" s="1"/>
  <c r="C478" i="12"/>
  <c r="D478" i="12" s="1"/>
  <c r="C479" i="12"/>
  <c r="D479" i="12" s="1"/>
  <c r="C480" i="12"/>
  <c r="D480" i="12" s="1"/>
  <c r="C481" i="12"/>
  <c r="D481" i="12" s="1"/>
  <c r="C482" i="12"/>
  <c r="D482" i="12" s="1"/>
  <c r="C483" i="12"/>
  <c r="D483" i="12" s="1"/>
  <c r="C484" i="12"/>
  <c r="D484" i="12" s="1"/>
  <c r="C485" i="12"/>
  <c r="D485" i="12" s="1"/>
  <c r="C486" i="12"/>
  <c r="D486" i="12" s="1"/>
  <c r="C487" i="12"/>
  <c r="D487" i="12" s="1"/>
  <c r="C488" i="12"/>
  <c r="D488" i="12" s="1"/>
  <c r="C489" i="12"/>
  <c r="D489" i="12" s="1"/>
  <c r="C490" i="12"/>
  <c r="D490" i="12" s="1"/>
  <c r="C491" i="12"/>
  <c r="D491" i="12" s="1"/>
  <c r="C492" i="12"/>
  <c r="D492" i="12" s="1"/>
  <c r="C493" i="12"/>
  <c r="D493" i="12" s="1"/>
  <c r="C494" i="12"/>
  <c r="D494" i="12" s="1"/>
  <c r="C495" i="12"/>
  <c r="D495" i="12" s="1"/>
  <c r="C496" i="12"/>
  <c r="D496" i="12" s="1"/>
  <c r="C497" i="12"/>
  <c r="D497" i="12" s="1"/>
  <c r="C498" i="12"/>
  <c r="D498" i="12" s="1"/>
  <c r="C499" i="12"/>
  <c r="D499" i="12" s="1"/>
  <c r="C500" i="12"/>
  <c r="D500" i="12" s="1"/>
  <c r="C501" i="12"/>
  <c r="D501" i="12" s="1"/>
  <c r="C502" i="12"/>
  <c r="D502" i="12" s="1"/>
  <c r="C503" i="12"/>
  <c r="D503" i="12" s="1"/>
  <c r="C504" i="12"/>
  <c r="D504" i="12" s="1"/>
  <c r="C505" i="12"/>
  <c r="D505" i="12" s="1"/>
  <c r="C506" i="12"/>
  <c r="D506" i="12" s="1"/>
  <c r="C507" i="12"/>
  <c r="D507" i="12" s="1"/>
  <c r="C508" i="12"/>
  <c r="D508" i="12" s="1"/>
  <c r="C509" i="12"/>
  <c r="D509" i="12" s="1"/>
  <c r="C510" i="12"/>
  <c r="D510" i="12" s="1"/>
  <c r="C511" i="12"/>
  <c r="D511" i="12" s="1"/>
  <c r="C512" i="12"/>
  <c r="D512" i="12" s="1"/>
  <c r="C513" i="12"/>
  <c r="D513" i="12" s="1"/>
  <c r="C514" i="12"/>
  <c r="D514" i="12" s="1"/>
  <c r="C515" i="12"/>
  <c r="D515" i="12" s="1"/>
  <c r="C516" i="12"/>
  <c r="D516" i="12" s="1"/>
  <c r="C517" i="12"/>
  <c r="D517" i="12" s="1"/>
  <c r="C518" i="12"/>
  <c r="D518" i="12" s="1"/>
  <c r="C519" i="12"/>
  <c r="D519" i="12" s="1"/>
  <c r="C520" i="12"/>
  <c r="D520" i="12" s="1"/>
  <c r="C521" i="12"/>
  <c r="D521" i="12" s="1"/>
  <c r="C522" i="12"/>
  <c r="D522" i="12" s="1"/>
  <c r="C523" i="12"/>
  <c r="D523" i="12" s="1"/>
  <c r="C524" i="12"/>
  <c r="D524" i="12" s="1"/>
  <c r="C525" i="12"/>
  <c r="D525" i="12" s="1"/>
  <c r="C526" i="12"/>
  <c r="D526" i="12" s="1"/>
  <c r="C527" i="12"/>
  <c r="D527" i="12" s="1"/>
  <c r="C528" i="12"/>
  <c r="D528" i="12" s="1"/>
  <c r="C529" i="12"/>
  <c r="D529" i="12" s="1"/>
  <c r="C530" i="12"/>
  <c r="D530" i="12" s="1"/>
  <c r="C531" i="12"/>
  <c r="D531" i="12" s="1"/>
  <c r="C532" i="12"/>
  <c r="D532" i="12" s="1"/>
  <c r="C533" i="12"/>
  <c r="D533" i="12" s="1"/>
  <c r="C534" i="12"/>
  <c r="D534" i="12" s="1"/>
  <c r="C535" i="12"/>
  <c r="D535" i="12" s="1"/>
  <c r="C536" i="12"/>
  <c r="D536" i="12" s="1"/>
  <c r="C537" i="12"/>
  <c r="D537" i="12" s="1"/>
  <c r="C538" i="12"/>
  <c r="D538" i="12" s="1"/>
  <c r="C539" i="12"/>
  <c r="D539" i="12" s="1"/>
  <c r="C540" i="12"/>
  <c r="D540" i="12" s="1"/>
  <c r="C541" i="12"/>
  <c r="D541" i="12" s="1"/>
  <c r="C542" i="12"/>
  <c r="D542" i="12" s="1"/>
  <c r="C543" i="12"/>
  <c r="D543" i="12" s="1"/>
  <c r="C544" i="12"/>
  <c r="D544" i="12" s="1"/>
  <c r="C545" i="12"/>
  <c r="D545" i="12" s="1"/>
  <c r="C546" i="12"/>
  <c r="D546" i="12" s="1"/>
  <c r="C547" i="12"/>
  <c r="D547" i="12" s="1"/>
  <c r="C548" i="12"/>
  <c r="D548" i="12" s="1"/>
  <c r="C549" i="12"/>
  <c r="D549" i="12" s="1"/>
  <c r="C550" i="12"/>
  <c r="D550" i="12" s="1"/>
  <c r="C551" i="12"/>
  <c r="D551" i="12" s="1"/>
  <c r="C552" i="12"/>
  <c r="D552" i="12" s="1"/>
  <c r="C553" i="12"/>
  <c r="D553" i="12" s="1"/>
  <c r="C554" i="12"/>
  <c r="D554" i="12" s="1"/>
  <c r="C555" i="12"/>
  <c r="D555" i="12" s="1"/>
  <c r="C556" i="12"/>
  <c r="D556" i="12" s="1"/>
  <c r="C557" i="12"/>
  <c r="D557" i="12" s="1"/>
  <c r="C558" i="12"/>
  <c r="D558" i="12" s="1"/>
  <c r="C559" i="12"/>
  <c r="D559" i="12" s="1"/>
  <c r="C560" i="12"/>
  <c r="D560" i="12" s="1"/>
  <c r="C561" i="12"/>
  <c r="D561" i="12" s="1"/>
  <c r="C562" i="12"/>
  <c r="D562" i="12" s="1"/>
  <c r="C563" i="12"/>
  <c r="D563" i="12" s="1"/>
  <c r="C564" i="12"/>
  <c r="D564" i="12" s="1"/>
  <c r="C565" i="12"/>
  <c r="D565" i="12" s="1"/>
  <c r="C566" i="12"/>
  <c r="D566" i="12" s="1"/>
  <c r="C567" i="12"/>
  <c r="D567" i="12" s="1"/>
  <c r="C568" i="12"/>
  <c r="D568" i="12" s="1"/>
  <c r="C569" i="12"/>
  <c r="D569" i="12" s="1"/>
  <c r="C570" i="12"/>
  <c r="D570" i="12" s="1"/>
  <c r="C571" i="12"/>
  <c r="D571" i="12" s="1"/>
  <c r="C572" i="12"/>
  <c r="D572" i="12" s="1"/>
  <c r="C573" i="12"/>
  <c r="D573" i="12" s="1"/>
  <c r="C574" i="12"/>
  <c r="D574" i="12" s="1"/>
  <c r="C575" i="12"/>
  <c r="D575" i="12" s="1"/>
  <c r="C576" i="12"/>
  <c r="D576" i="12" s="1"/>
  <c r="C577" i="12"/>
  <c r="D577" i="12" s="1"/>
  <c r="C578" i="12"/>
  <c r="D578" i="12" s="1"/>
  <c r="C579" i="12"/>
  <c r="D579" i="12" s="1"/>
  <c r="C580" i="12"/>
  <c r="D580" i="12" s="1"/>
  <c r="C581" i="12"/>
  <c r="D581" i="12" s="1"/>
  <c r="C582" i="12"/>
  <c r="D582" i="12" s="1"/>
  <c r="C583" i="12"/>
  <c r="D583" i="12" s="1"/>
  <c r="C584" i="12"/>
  <c r="D584" i="12" s="1"/>
  <c r="C585" i="12"/>
  <c r="D585" i="12" s="1"/>
  <c r="C586" i="12"/>
  <c r="D586" i="12" s="1"/>
  <c r="C587" i="12"/>
  <c r="D587" i="12" s="1"/>
  <c r="C588" i="12"/>
  <c r="D588" i="12" s="1"/>
  <c r="C589" i="12"/>
  <c r="D589" i="12" s="1"/>
  <c r="C590" i="12"/>
  <c r="D590" i="12" s="1"/>
  <c r="C591" i="12"/>
  <c r="D591" i="12" s="1"/>
  <c r="C592" i="12"/>
  <c r="D592" i="12" s="1"/>
  <c r="C593" i="12"/>
  <c r="D593" i="12" s="1"/>
  <c r="C594" i="12"/>
  <c r="D594" i="12" s="1"/>
  <c r="C595" i="12"/>
  <c r="D595" i="12" s="1"/>
  <c r="C596" i="12"/>
  <c r="D596" i="12" s="1"/>
  <c r="C597" i="12"/>
  <c r="D597" i="12" s="1"/>
  <c r="C598" i="12"/>
  <c r="D598" i="12" s="1"/>
  <c r="C599" i="12"/>
  <c r="D599" i="12" s="1"/>
  <c r="C600" i="12"/>
  <c r="D600" i="12" s="1"/>
  <c r="C601" i="12"/>
  <c r="D601" i="12" s="1"/>
  <c r="C602" i="12"/>
  <c r="D602" i="12" s="1"/>
  <c r="C603" i="12"/>
  <c r="D603" i="12" s="1"/>
  <c r="C604" i="12"/>
  <c r="D604" i="12" s="1"/>
  <c r="C605" i="12"/>
  <c r="D605" i="12" s="1"/>
  <c r="C606" i="12"/>
  <c r="D606" i="12" s="1"/>
  <c r="C607" i="12"/>
  <c r="D607" i="12" s="1"/>
  <c r="C608" i="12"/>
  <c r="D608" i="12" s="1"/>
  <c r="C609" i="12"/>
  <c r="D609" i="12" s="1"/>
  <c r="C610" i="12"/>
  <c r="D610" i="12" s="1"/>
  <c r="C611" i="12"/>
  <c r="D611" i="12" s="1"/>
  <c r="C612" i="12"/>
  <c r="D612" i="12" s="1"/>
  <c r="C613" i="12"/>
  <c r="D613" i="12" s="1"/>
  <c r="C614" i="12"/>
  <c r="D614" i="12" s="1"/>
  <c r="C615" i="12"/>
  <c r="D615" i="12" s="1"/>
  <c r="C616" i="12"/>
  <c r="D616" i="12" s="1"/>
  <c r="C617" i="12"/>
  <c r="D617" i="12" s="1"/>
  <c r="C618" i="12"/>
  <c r="D618" i="12" s="1"/>
  <c r="C619" i="12"/>
  <c r="D619" i="12" s="1"/>
  <c r="C620" i="12"/>
  <c r="D620" i="12" s="1"/>
  <c r="C621" i="12"/>
  <c r="D621" i="12" s="1"/>
  <c r="C622" i="12"/>
  <c r="D622" i="12" s="1"/>
  <c r="C623" i="12"/>
  <c r="D623" i="12" s="1"/>
  <c r="C624" i="12"/>
  <c r="D624" i="12" s="1"/>
  <c r="C625" i="12"/>
  <c r="D625" i="12" s="1"/>
  <c r="C626" i="12"/>
  <c r="D626" i="12" s="1"/>
  <c r="C627" i="12"/>
  <c r="D627" i="12" s="1"/>
  <c r="C628" i="12"/>
  <c r="D628" i="12" s="1"/>
  <c r="C629" i="12"/>
  <c r="D629" i="12" s="1"/>
  <c r="C630" i="12"/>
  <c r="D630" i="12" s="1"/>
  <c r="C631" i="12"/>
  <c r="D631" i="12" s="1"/>
  <c r="C632" i="12"/>
  <c r="D632" i="12" s="1"/>
  <c r="C633" i="12"/>
  <c r="D633" i="12" s="1"/>
  <c r="C634" i="12"/>
  <c r="D634" i="12" s="1"/>
  <c r="C635" i="12"/>
  <c r="D635" i="12" s="1"/>
  <c r="C636" i="12"/>
  <c r="D636" i="12" s="1"/>
  <c r="C637" i="12"/>
  <c r="D637" i="12" s="1"/>
  <c r="C638" i="12"/>
  <c r="D638" i="12" s="1"/>
  <c r="C639" i="12"/>
  <c r="D639" i="12" s="1"/>
  <c r="C640" i="12"/>
  <c r="D640" i="12" s="1"/>
  <c r="C641" i="12"/>
  <c r="D641" i="12" s="1"/>
  <c r="C642" i="12"/>
  <c r="D642" i="12" s="1"/>
  <c r="C643" i="12"/>
  <c r="D643" i="12" s="1"/>
  <c r="C644" i="12"/>
  <c r="D644" i="12" s="1"/>
  <c r="C645" i="12"/>
  <c r="D645" i="12" s="1"/>
  <c r="C646" i="12"/>
  <c r="D646" i="12" s="1"/>
  <c r="C647" i="12"/>
  <c r="D647" i="12" s="1"/>
  <c r="C648" i="12"/>
  <c r="D648" i="12" s="1"/>
  <c r="C649" i="12"/>
  <c r="D649" i="12" s="1"/>
  <c r="C650" i="12"/>
  <c r="D650" i="12" s="1"/>
  <c r="C651" i="12"/>
  <c r="D651" i="12" s="1"/>
  <c r="C652" i="12"/>
  <c r="D652" i="12" s="1"/>
  <c r="C653" i="12"/>
  <c r="D653" i="12" s="1"/>
  <c r="C654" i="12"/>
  <c r="D654" i="12" s="1"/>
  <c r="C655" i="12"/>
  <c r="D655" i="12" s="1"/>
  <c r="C656" i="12"/>
  <c r="D656" i="12" s="1"/>
  <c r="C657" i="12"/>
  <c r="D657" i="12" s="1"/>
  <c r="C658" i="12"/>
  <c r="D658" i="12" s="1"/>
  <c r="C659" i="12"/>
  <c r="D659" i="12" s="1"/>
  <c r="C660" i="12"/>
  <c r="D660" i="12" s="1"/>
  <c r="C661" i="12"/>
  <c r="D661" i="12" s="1"/>
  <c r="C662" i="12"/>
  <c r="D662" i="12" s="1"/>
  <c r="C663" i="12"/>
  <c r="D663" i="12" s="1"/>
  <c r="C664" i="12"/>
  <c r="D664" i="12" s="1"/>
  <c r="C665" i="12"/>
  <c r="D665" i="12" s="1"/>
  <c r="C666" i="12"/>
  <c r="D666" i="12" s="1"/>
  <c r="C667" i="12"/>
  <c r="D667" i="12" s="1"/>
  <c r="C668" i="12"/>
  <c r="D668" i="12" s="1"/>
  <c r="C669" i="12"/>
  <c r="D669" i="12" s="1"/>
  <c r="C670" i="12"/>
  <c r="D670" i="12" s="1"/>
  <c r="C671" i="12"/>
  <c r="D671" i="12" s="1"/>
  <c r="C672" i="12"/>
  <c r="D672" i="12" s="1"/>
  <c r="C673" i="12"/>
  <c r="D673" i="12" s="1"/>
  <c r="C674" i="12"/>
  <c r="D674" i="12" s="1"/>
  <c r="C675" i="12"/>
  <c r="D675" i="12" s="1"/>
  <c r="C676" i="12"/>
  <c r="D676" i="12" s="1"/>
  <c r="C677" i="12"/>
  <c r="D677" i="12" s="1"/>
  <c r="C678" i="12"/>
  <c r="D678" i="12" s="1"/>
  <c r="C679" i="12"/>
  <c r="D679" i="12" s="1"/>
  <c r="C680" i="12"/>
  <c r="D680" i="12" s="1"/>
  <c r="C681" i="12"/>
  <c r="D681" i="12" s="1"/>
  <c r="C682" i="12"/>
  <c r="D682" i="12" s="1"/>
  <c r="C683" i="12"/>
  <c r="D683" i="12" s="1"/>
  <c r="C684" i="12"/>
  <c r="D684" i="12" s="1"/>
  <c r="C685" i="12"/>
  <c r="D685" i="12" s="1"/>
  <c r="C686" i="12"/>
  <c r="D686" i="12" s="1"/>
  <c r="C687" i="12"/>
  <c r="D687" i="12" s="1"/>
  <c r="C688" i="12"/>
  <c r="D688" i="12" s="1"/>
  <c r="C689" i="12"/>
  <c r="D689" i="12" s="1"/>
  <c r="C690" i="12"/>
  <c r="D690" i="12" s="1"/>
  <c r="C691" i="12"/>
  <c r="D691" i="12" s="1"/>
  <c r="C692" i="12"/>
  <c r="D692" i="12" s="1"/>
  <c r="C693" i="12"/>
  <c r="D693" i="12" s="1"/>
  <c r="C694" i="12"/>
  <c r="D694" i="12" s="1"/>
  <c r="C695" i="12"/>
  <c r="D695" i="12" s="1"/>
  <c r="C696" i="12"/>
  <c r="D696" i="12" s="1"/>
  <c r="C697" i="12"/>
  <c r="D697" i="12" s="1"/>
  <c r="C698" i="12"/>
  <c r="D698" i="12" s="1"/>
  <c r="C699" i="12"/>
  <c r="D699" i="12" s="1"/>
  <c r="C700" i="12"/>
  <c r="D700" i="12" s="1"/>
  <c r="C701" i="12"/>
  <c r="D701" i="12" s="1"/>
  <c r="C702" i="12"/>
  <c r="D702" i="12" s="1"/>
  <c r="C703" i="12"/>
  <c r="D703" i="12" s="1"/>
  <c r="C704" i="12"/>
  <c r="D704" i="12" s="1"/>
  <c r="C705" i="12"/>
  <c r="D705" i="12" s="1"/>
  <c r="C706" i="12"/>
  <c r="D706" i="12" s="1"/>
  <c r="C707" i="12"/>
  <c r="D707" i="12" s="1"/>
  <c r="C708" i="12"/>
  <c r="D708" i="12" s="1"/>
  <c r="C709" i="12"/>
  <c r="D709" i="12" s="1"/>
  <c r="C710" i="12"/>
  <c r="D710" i="12" s="1"/>
  <c r="C711" i="12"/>
  <c r="D711" i="12" s="1"/>
  <c r="C712" i="12"/>
  <c r="D712" i="12" s="1"/>
  <c r="C713" i="12"/>
  <c r="D713" i="12" s="1"/>
  <c r="C714" i="12"/>
  <c r="D714" i="12" s="1"/>
  <c r="C715" i="12"/>
  <c r="D715" i="12" s="1"/>
  <c r="C716" i="12"/>
  <c r="D716" i="12" s="1"/>
  <c r="C717" i="12"/>
  <c r="D717" i="12" s="1"/>
  <c r="C718" i="12"/>
  <c r="D718" i="12" s="1"/>
  <c r="C719" i="12"/>
  <c r="D719" i="12" s="1"/>
  <c r="C720" i="12"/>
  <c r="D720" i="12" s="1"/>
  <c r="C721" i="12"/>
  <c r="D721" i="12" s="1"/>
  <c r="C722" i="12"/>
  <c r="D722" i="12" s="1"/>
  <c r="C723" i="12"/>
  <c r="D723" i="12" s="1"/>
  <c r="C724" i="12"/>
  <c r="D724" i="12" s="1"/>
  <c r="C725" i="12"/>
  <c r="D725" i="12" s="1"/>
  <c r="C726" i="12"/>
  <c r="D726" i="12" s="1"/>
  <c r="C727" i="12"/>
  <c r="D727" i="12" s="1"/>
  <c r="C728" i="12"/>
  <c r="D728" i="12" s="1"/>
  <c r="C729" i="12"/>
  <c r="D729" i="12" s="1"/>
  <c r="C730" i="12"/>
  <c r="D730" i="12" s="1"/>
  <c r="C731" i="12"/>
  <c r="D731" i="12" s="1"/>
  <c r="C732" i="12"/>
  <c r="D732" i="12" s="1"/>
  <c r="C733" i="12"/>
  <c r="D733" i="12" s="1"/>
  <c r="C734" i="12"/>
  <c r="D734" i="12" s="1"/>
  <c r="C735" i="12"/>
  <c r="D735" i="12" s="1"/>
  <c r="C736" i="12"/>
  <c r="D736" i="12" s="1"/>
  <c r="C737" i="12"/>
  <c r="D737" i="12" s="1"/>
  <c r="C738" i="12"/>
  <c r="D738" i="12" s="1"/>
  <c r="C739" i="12"/>
  <c r="D739" i="12" s="1"/>
  <c r="C740" i="12"/>
  <c r="D740" i="12" s="1"/>
  <c r="C741" i="12"/>
  <c r="D741" i="12" s="1"/>
  <c r="C742" i="12"/>
  <c r="D742" i="12" s="1"/>
  <c r="C743" i="12"/>
  <c r="D743" i="12" s="1"/>
  <c r="C744" i="12"/>
  <c r="D744" i="12" s="1"/>
  <c r="C745" i="12"/>
  <c r="D745" i="12" s="1"/>
  <c r="C746" i="12"/>
  <c r="D746" i="12" s="1"/>
  <c r="C747" i="12"/>
  <c r="D747" i="12" s="1"/>
  <c r="C748" i="12"/>
  <c r="D748" i="12" s="1"/>
  <c r="C749" i="12"/>
  <c r="D749" i="12" s="1"/>
  <c r="C750" i="12"/>
  <c r="D750" i="12" s="1"/>
  <c r="C751" i="12"/>
  <c r="D751" i="12" s="1"/>
  <c r="C752" i="12"/>
  <c r="D752" i="12" s="1"/>
  <c r="C753" i="12"/>
  <c r="D753" i="12" s="1"/>
  <c r="C754" i="12"/>
  <c r="D754" i="12" s="1"/>
  <c r="C755" i="12"/>
  <c r="D755" i="12" s="1"/>
  <c r="C756" i="12"/>
  <c r="D756" i="12" s="1"/>
  <c r="C757" i="12"/>
  <c r="D757" i="12" s="1"/>
  <c r="C758" i="12"/>
  <c r="D758" i="12" s="1"/>
  <c r="C759" i="12"/>
  <c r="D759" i="12" s="1"/>
  <c r="C760" i="12"/>
  <c r="D760" i="12" s="1"/>
  <c r="C761" i="12"/>
  <c r="D761" i="12" s="1"/>
  <c r="C762" i="12"/>
  <c r="D762" i="12" s="1"/>
  <c r="C763" i="12"/>
  <c r="D763" i="12" s="1"/>
  <c r="C764" i="12"/>
  <c r="D764" i="12" s="1"/>
  <c r="C765" i="12"/>
  <c r="D765" i="12" s="1"/>
  <c r="C766" i="12"/>
  <c r="D766" i="12" s="1"/>
  <c r="C767" i="12"/>
  <c r="D767" i="12" s="1"/>
  <c r="C768" i="12"/>
  <c r="D768" i="12" s="1"/>
  <c r="C769" i="12"/>
  <c r="D769" i="12" s="1"/>
  <c r="C770" i="12"/>
  <c r="D770" i="12" s="1"/>
  <c r="C771" i="12"/>
  <c r="D771" i="12" s="1"/>
  <c r="C772" i="12"/>
  <c r="D772" i="12" s="1"/>
  <c r="C773" i="12"/>
  <c r="D773" i="12" s="1"/>
  <c r="C774" i="12"/>
  <c r="D774" i="12" s="1"/>
  <c r="C775" i="12"/>
  <c r="D775" i="12" s="1"/>
  <c r="C776" i="12"/>
  <c r="D776" i="12" s="1"/>
  <c r="C777" i="12"/>
  <c r="D777" i="12" s="1"/>
  <c r="C778" i="12"/>
  <c r="D778" i="12" s="1"/>
  <c r="C779" i="12"/>
  <c r="D779" i="12" s="1"/>
  <c r="C780" i="12"/>
  <c r="D780" i="12" s="1"/>
  <c r="C781" i="12"/>
  <c r="D781" i="12" s="1"/>
  <c r="C782" i="12"/>
  <c r="D782" i="12" s="1"/>
  <c r="C783" i="12"/>
  <c r="D783" i="12" s="1"/>
  <c r="C784" i="12"/>
  <c r="D784" i="12" s="1"/>
  <c r="C785" i="12"/>
  <c r="D785" i="12" s="1"/>
  <c r="C786" i="12"/>
  <c r="D786" i="12" s="1"/>
  <c r="C787" i="12"/>
  <c r="D787" i="12" s="1"/>
  <c r="C788" i="12"/>
  <c r="D788" i="12" s="1"/>
  <c r="C789" i="12"/>
  <c r="D789" i="12" s="1"/>
  <c r="C790" i="12"/>
  <c r="D790" i="12" s="1"/>
  <c r="C791" i="12"/>
  <c r="D791" i="12" s="1"/>
  <c r="C792" i="12"/>
  <c r="D792" i="12" s="1"/>
  <c r="C793" i="12"/>
  <c r="D793" i="12" s="1"/>
  <c r="C794" i="12"/>
  <c r="D794" i="12" s="1"/>
  <c r="C795" i="12"/>
  <c r="D795" i="12" s="1"/>
  <c r="C796" i="12"/>
  <c r="D796" i="12" s="1"/>
  <c r="C797" i="12"/>
  <c r="D797" i="12" s="1"/>
  <c r="C798" i="12"/>
  <c r="D798" i="12" s="1"/>
  <c r="C799" i="12"/>
  <c r="D799" i="12" s="1"/>
  <c r="C800" i="12"/>
  <c r="D800" i="12" s="1"/>
  <c r="C801" i="12"/>
  <c r="D801" i="12" s="1"/>
  <c r="C802" i="12"/>
  <c r="D802" i="12" s="1"/>
  <c r="C803" i="12"/>
  <c r="D803" i="12" s="1"/>
  <c r="C804" i="12"/>
  <c r="D804" i="12" s="1"/>
  <c r="C805" i="12"/>
  <c r="D805" i="12" s="1"/>
  <c r="C806" i="12"/>
  <c r="D806" i="12" s="1"/>
  <c r="C807" i="12"/>
  <c r="D807" i="12" s="1"/>
  <c r="C808" i="12"/>
  <c r="D808" i="12" s="1"/>
  <c r="C809" i="12"/>
  <c r="D809" i="12" s="1"/>
  <c r="C810" i="12"/>
  <c r="D810" i="12" s="1"/>
  <c r="C811" i="12"/>
  <c r="D811" i="12" s="1"/>
  <c r="C812" i="12"/>
  <c r="D812" i="12" s="1"/>
  <c r="C813" i="12"/>
  <c r="D813" i="12" s="1"/>
  <c r="C814" i="12"/>
  <c r="D814" i="12" s="1"/>
  <c r="C815" i="12"/>
  <c r="D815" i="12" s="1"/>
  <c r="C816" i="12"/>
  <c r="D816" i="12" s="1"/>
  <c r="C817" i="12"/>
  <c r="D817" i="12" s="1"/>
  <c r="C818" i="12"/>
  <c r="D818" i="12" s="1"/>
  <c r="C819" i="12"/>
  <c r="D819" i="12" s="1"/>
  <c r="C820" i="12"/>
  <c r="D820" i="12" s="1"/>
  <c r="C821" i="12"/>
  <c r="D821" i="12" s="1"/>
  <c r="C822" i="12"/>
  <c r="D822" i="12" s="1"/>
  <c r="C823" i="12"/>
  <c r="D823" i="12" s="1"/>
  <c r="C824" i="12"/>
  <c r="D824" i="12" s="1"/>
  <c r="C825" i="12"/>
  <c r="D825" i="12" s="1"/>
  <c r="C826" i="12"/>
  <c r="D826" i="12" s="1"/>
  <c r="C827" i="12"/>
  <c r="D827" i="12" s="1"/>
  <c r="C828" i="12"/>
  <c r="D828" i="12" s="1"/>
  <c r="C829" i="12"/>
  <c r="D829" i="12" s="1"/>
  <c r="C830" i="12"/>
  <c r="D830" i="12" s="1"/>
  <c r="C831" i="12"/>
  <c r="D831" i="12" s="1"/>
  <c r="C832" i="12"/>
  <c r="D832" i="12" s="1"/>
  <c r="C833" i="12"/>
  <c r="D833" i="12" s="1"/>
  <c r="C834" i="12"/>
  <c r="D834" i="12" s="1"/>
  <c r="C835" i="12"/>
  <c r="D835" i="12" s="1"/>
  <c r="C836" i="12"/>
  <c r="D836" i="12" s="1"/>
  <c r="C837" i="12"/>
  <c r="D837" i="12" s="1"/>
  <c r="C838" i="12"/>
  <c r="D838" i="12" s="1"/>
  <c r="C839" i="12"/>
  <c r="D839" i="12" s="1"/>
  <c r="C840" i="12"/>
  <c r="D840" i="12" s="1"/>
  <c r="C841" i="12"/>
  <c r="D841" i="12" s="1"/>
  <c r="C842" i="12"/>
  <c r="D842" i="12" s="1"/>
  <c r="C843" i="12"/>
  <c r="D843" i="12" s="1"/>
  <c r="C844" i="12"/>
  <c r="D844" i="12" s="1"/>
  <c r="C845" i="12"/>
  <c r="D845" i="12" s="1"/>
  <c r="C846" i="12"/>
  <c r="D846" i="12" s="1"/>
  <c r="C847" i="12"/>
  <c r="D847" i="12" s="1"/>
  <c r="C848" i="12"/>
  <c r="D848" i="12" s="1"/>
  <c r="C849" i="12"/>
  <c r="D849" i="12" s="1"/>
  <c r="C850" i="12"/>
  <c r="D850" i="12" s="1"/>
  <c r="C851" i="12"/>
  <c r="D851" i="12" s="1"/>
  <c r="C852" i="12"/>
  <c r="D852" i="12" s="1"/>
  <c r="C853" i="12"/>
  <c r="D853" i="12" s="1"/>
  <c r="C854" i="12"/>
  <c r="D854" i="12" s="1"/>
  <c r="C855" i="12"/>
  <c r="D855" i="12" s="1"/>
  <c r="C856" i="12"/>
  <c r="D856" i="12" s="1"/>
  <c r="C857" i="12"/>
  <c r="D857" i="12" s="1"/>
  <c r="C858" i="12"/>
  <c r="D858" i="12" s="1"/>
  <c r="C859" i="12"/>
  <c r="D859" i="12" s="1"/>
  <c r="C860" i="12"/>
  <c r="D860" i="12" s="1"/>
  <c r="C861" i="12"/>
  <c r="D861" i="12" s="1"/>
  <c r="C862" i="12"/>
  <c r="D862" i="12" s="1"/>
  <c r="C863" i="12"/>
  <c r="D863" i="12" s="1"/>
  <c r="C864" i="12"/>
  <c r="D864" i="12" s="1"/>
  <c r="C865" i="12"/>
  <c r="D865" i="12" s="1"/>
  <c r="C866" i="12"/>
  <c r="D866" i="12" s="1"/>
  <c r="C867" i="12"/>
  <c r="D867" i="12" s="1"/>
  <c r="C868" i="12"/>
  <c r="D868" i="12" s="1"/>
  <c r="C869" i="12"/>
  <c r="D869" i="12" s="1"/>
  <c r="C870" i="12"/>
  <c r="D870" i="12" s="1"/>
  <c r="C871" i="12"/>
  <c r="D871" i="12" s="1"/>
  <c r="C872" i="12"/>
  <c r="D872" i="12" s="1"/>
  <c r="C873" i="12"/>
  <c r="D873" i="12" s="1"/>
  <c r="C874" i="12"/>
  <c r="D874" i="12" s="1"/>
  <c r="C875" i="12"/>
  <c r="D875" i="12" s="1"/>
  <c r="C876" i="12"/>
  <c r="D876" i="12" s="1"/>
  <c r="C877" i="12"/>
  <c r="D877" i="12" s="1"/>
  <c r="C878" i="12"/>
  <c r="D878" i="12" s="1"/>
  <c r="C879" i="12"/>
  <c r="D879" i="12" s="1"/>
  <c r="C880" i="12"/>
  <c r="D880" i="12" s="1"/>
  <c r="C881" i="12"/>
  <c r="D881" i="12" s="1"/>
  <c r="C882" i="12"/>
  <c r="D882" i="12" s="1"/>
  <c r="C883" i="12"/>
  <c r="D883" i="12" s="1"/>
  <c r="C884" i="12"/>
  <c r="D884" i="12" s="1"/>
  <c r="C885" i="12"/>
  <c r="D885" i="12" s="1"/>
  <c r="C886" i="12"/>
  <c r="D886" i="12" s="1"/>
  <c r="C887" i="12"/>
  <c r="D887" i="12" s="1"/>
  <c r="C888" i="12"/>
  <c r="D888" i="12" s="1"/>
  <c r="C889" i="12"/>
  <c r="D889" i="12" s="1"/>
  <c r="C890" i="12"/>
  <c r="D890" i="12" s="1"/>
  <c r="C891" i="12"/>
  <c r="D891" i="12" s="1"/>
  <c r="C892" i="12"/>
  <c r="D892" i="12" s="1"/>
  <c r="C893" i="12"/>
  <c r="D893" i="12" s="1"/>
  <c r="C894" i="12"/>
  <c r="D894" i="12" s="1"/>
  <c r="C895" i="12"/>
  <c r="D895" i="12" s="1"/>
  <c r="C896" i="12"/>
  <c r="D896" i="12" s="1"/>
  <c r="C897" i="12"/>
  <c r="D897" i="12" s="1"/>
  <c r="C898" i="12"/>
  <c r="D898" i="12" s="1"/>
  <c r="C899" i="12"/>
  <c r="D899" i="12" s="1"/>
  <c r="C900" i="12"/>
  <c r="D900" i="12" s="1"/>
  <c r="C901" i="12"/>
  <c r="D901" i="12" s="1"/>
  <c r="C902" i="12"/>
  <c r="D902" i="12" s="1"/>
  <c r="C903" i="12"/>
  <c r="D903" i="12" s="1"/>
  <c r="C904" i="12"/>
  <c r="D904" i="12" s="1"/>
  <c r="C905" i="12"/>
  <c r="D905" i="12" s="1"/>
  <c r="C906" i="12"/>
  <c r="D906" i="12" s="1"/>
  <c r="C907" i="12"/>
  <c r="D907" i="12" s="1"/>
  <c r="C908" i="12"/>
  <c r="D908" i="12" s="1"/>
  <c r="C909" i="12"/>
  <c r="D909" i="12" s="1"/>
  <c r="C910" i="12"/>
  <c r="D910" i="12" s="1"/>
  <c r="C911" i="12"/>
  <c r="D911" i="12" s="1"/>
  <c r="C912" i="12"/>
  <c r="D912" i="12" s="1"/>
  <c r="C913" i="12"/>
  <c r="D913" i="12" s="1"/>
  <c r="C914" i="12"/>
  <c r="D914" i="12" s="1"/>
  <c r="C915" i="12"/>
  <c r="D915" i="12" s="1"/>
  <c r="C916" i="12"/>
  <c r="D916" i="12" s="1"/>
  <c r="C917" i="12"/>
  <c r="D917" i="12" s="1"/>
  <c r="C918" i="12"/>
  <c r="D918" i="12" s="1"/>
  <c r="C919" i="12"/>
  <c r="D919" i="12" s="1"/>
  <c r="C920" i="12"/>
  <c r="D920" i="12" s="1"/>
  <c r="C921" i="12"/>
  <c r="D921" i="12" s="1"/>
  <c r="C922" i="12"/>
  <c r="D922" i="12" s="1"/>
  <c r="C923" i="12"/>
  <c r="D923" i="12" s="1"/>
  <c r="C924" i="12"/>
  <c r="D924" i="12" s="1"/>
  <c r="C925" i="12"/>
  <c r="D925" i="12" s="1"/>
  <c r="C926" i="12"/>
  <c r="D926" i="12" s="1"/>
  <c r="C927" i="12"/>
  <c r="D927" i="12" s="1"/>
  <c r="C928" i="12"/>
  <c r="D928" i="12" s="1"/>
  <c r="C929" i="12"/>
  <c r="D929" i="12" s="1"/>
  <c r="C930" i="12"/>
  <c r="D930" i="12" s="1"/>
  <c r="C931" i="12"/>
  <c r="D931" i="12" s="1"/>
  <c r="C932" i="12"/>
  <c r="D932" i="12" s="1"/>
  <c r="C933" i="12"/>
  <c r="D933" i="12" s="1"/>
  <c r="C934" i="12"/>
  <c r="D934" i="12"/>
  <c r="C935" i="12"/>
  <c r="D935" i="12" s="1"/>
  <c r="C936" i="12"/>
  <c r="D936" i="12" s="1"/>
  <c r="C937" i="12"/>
  <c r="D937" i="12" s="1"/>
  <c r="C938" i="12"/>
  <c r="D938" i="12" s="1"/>
  <c r="C939" i="12"/>
  <c r="D939" i="12" s="1"/>
  <c r="C940" i="12"/>
  <c r="D940" i="12" s="1"/>
  <c r="C941" i="12"/>
  <c r="D941" i="12" s="1"/>
  <c r="C942" i="12"/>
  <c r="D942" i="12" s="1"/>
  <c r="C943" i="12"/>
  <c r="D943" i="12" s="1"/>
  <c r="C944" i="12"/>
  <c r="D944" i="12" s="1"/>
  <c r="C945" i="12"/>
  <c r="D945" i="12" s="1"/>
  <c r="C946" i="12"/>
  <c r="D946" i="12" s="1"/>
  <c r="C947" i="12"/>
  <c r="D947" i="12" s="1"/>
  <c r="C948" i="12"/>
  <c r="D948" i="12" s="1"/>
  <c r="C949" i="12"/>
  <c r="D949" i="12" s="1"/>
  <c r="C950" i="12"/>
  <c r="D950" i="12" s="1"/>
  <c r="C951" i="12"/>
  <c r="D951" i="12" s="1"/>
  <c r="C952" i="12"/>
  <c r="D952" i="12" s="1"/>
  <c r="C953" i="12"/>
  <c r="D953" i="12" s="1"/>
  <c r="C954" i="12"/>
  <c r="D954" i="12" s="1"/>
  <c r="C955" i="12"/>
  <c r="D955" i="12" s="1"/>
  <c r="C956" i="12"/>
  <c r="D956" i="12" s="1"/>
  <c r="C957" i="12"/>
  <c r="D957" i="12" s="1"/>
  <c r="C958" i="12"/>
  <c r="D958" i="12" s="1"/>
  <c r="C959" i="12"/>
  <c r="D959" i="12" s="1"/>
  <c r="C960" i="12"/>
  <c r="D960" i="12" s="1"/>
  <c r="C961" i="12"/>
  <c r="D961" i="12" s="1"/>
  <c r="C962" i="12"/>
  <c r="D962" i="12" s="1"/>
  <c r="C963" i="12"/>
  <c r="D963" i="12" s="1"/>
  <c r="C964" i="12"/>
  <c r="D964" i="12" s="1"/>
  <c r="C965" i="12"/>
  <c r="D965" i="12" s="1"/>
  <c r="C966" i="12"/>
  <c r="D966" i="12" s="1"/>
  <c r="C967" i="12"/>
  <c r="D967" i="12" s="1"/>
  <c r="C968" i="12"/>
  <c r="D968" i="12" s="1"/>
  <c r="C969" i="12"/>
  <c r="D969" i="12" s="1"/>
  <c r="C970" i="12"/>
  <c r="D970" i="12" s="1"/>
  <c r="C971" i="12"/>
  <c r="D971" i="12" s="1"/>
  <c r="C972" i="12"/>
  <c r="D972" i="12" s="1"/>
  <c r="C973" i="12"/>
  <c r="D973" i="12" s="1"/>
  <c r="C974" i="12"/>
  <c r="D974" i="12" s="1"/>
  <c r="C975" i="12"/>
  <c r="D975" i="12" s="1"/>
  <c r="C976" i="12"/>
  <c r="D976" i="12" s="1"/>
  <c r="C977" i="12"/>
  <c r="D977" i="12" s="1"/>
  <c r="C978" i="12"/>
  <c r="D978" i="12" s="1"/>
  <c r="C979" i="12"/>
  <c r="D979" i="12" s="1"/>
  <c r="C980" i="12"/>
  <c r="D980" i="12" s="1"/>
  <c r="C981" i="12"/>
  <c r="D981" i="12" s="1"/>
  <c r="C982" i="12"/>
  <c r="D982" i="12" s="1"/>
  <c r="C983" i="12"/>
  <c r="D983" i="12" s="1"/>
  <c r="C984" i="12"/>
  <c r="D984" i="12" s="1"/>
  <c r="C985" i="12"/>
  <c r="D985" i="12" s="1"/>
  <c r="C986" i="12"/>
  <c r="D986" i="12" s="1"/>
  <c r="C987" i="12"/>
  <c r="D987" i="12" s="1"/>
  <c r="C988" i="12"/>
  <c r="D988" i="12" s="1"/>
  <c r="C989" i="12"/>
  <c r="D989" i="12" s="1"/>
  <c r="C990" i="12"/>
  <c r="D990" i="12" s="1"/>
  <c r="C991" i="12"/>
  <c r="D991" i="12" s="1"/>
  <c r="C992" i="12"/>
  <c r="D992" i="12" s="1"/>
  <c r="C993" i="12"/>
  <c r="D993" i="12" s="1"/>
  <c r="C994" i="12"/>
  <c r="D994" i="12" s="1"/>
  <c r="C995" i="12"/>
  <c r="D995" i="12" s="1"/>
  <c r="C996" i="12"/>
  <c r="D996" i="12" s="1"/>
  <c r="C997" i="12"/>
  <c r="D997" i="12" s="1"/>
  <c r="C998" i="12"/>
  <c r="D998" i="12"/>
  <c r="C999" i="12"/>
  <c r="D999" i="12" s="1"/>
  <c r="C1000" i="12"/>
  <c r="D1000" i="12" s="1"/>
  <c r="C1001" i="12"/>
  <c r="D1001" i="12" s="1"/>
  <c r="C1002" i="12"/>
  <c r="D1002" i="12" s="1"/>
  <c r="C1003" i="12"/>
  <c r="D1003" i="12" s="1"/>
  <c r="C1004" i="12"/>
  <c r="D1004" i="12" s="1"/>
  <c r="C1005" i="12"/>
  <c r="D1005" i="12" s="1"/>
  <c r="C1006" i="12"/>
  <c r="D1006" i="12" s="1"/>
  <c r="C1007" i="12"/>
  <c r="D1007" i="12" s="1"/>
  <c r="C1008" i="12"/>
  <c r="D1008" i="12" s="1"/>
  <c r="C1009" i="12"/>
  <c r="D1009" i="12" s="1"/>
  <c r="C1010" i="12"/>
  <c r="D1010" i="12" s="1"/>
  <c r="C1011" i="12"/>
  <c r="D1011" i="12" s="1"/>
  <c r="C1012" i="12"/>
  <c r="D1012" i="12" s="1"/>
  <c r="C1013" i="12"/>
  <c r="D1013" i="12" s="1"/>
  <c r="C1014" i="12"/>
  <c r="D1014" i="12" s="1"/>
  <c r="C1015" i="12"/>
  <c r="D1015" i="12" s="1"/>
  <c r="C1016" i="12"/>
  <c r="D1016" i="12" s="1"/>
  <c r="C1017" i="12"/>
  <c r="D1017" i="12" s="1"/>
  <c r="C1018" i="12"/>
  <c r="D1018" i="12" s="1"/>
  <c r="C1019" i="12"/>
  <c r="D1019" i="12" s="1"/>
  <c r="C1020" i="12"/>
  <c r="D1020" i="12" s="1"/>
  <c r="C1021" i="12"/>
  <c r="D1021" i="12" s="1"/>
  <c r="C1022" i="12"/>
  <c r="D1022" i="12" s="1"/>
  <c r="C1023" i="12"/>
  <c r="D1023" i="12" s="1"/>
  <c r="C1024" i="12"/>
  <c r="D1024" i="12" s="1"/>
  <c r="C1025" i="12"/>
  <c r="D1025" i="12" s="1"/>
  <c r="C1026" i="12"/>
  <c r="D1026" i="12" s="1"/>
  <c r="C1027" i="12"/>
  <c r="D1027" i="12" s="1"/>
  <c r="C1028" i="12"/>
  <c r="D1028" i="12" s="1"/>
  <c r="C1029" i="12"/>
  <c r="D1029" i="12" s="1"/>
  <c r="C1030" i="12"/>
  <c r="D1030" i="12" s="1"/>
  <c r="C1031" i="12"/>
  <c r="D1031" i="12" s="1"/>
  <c r="C1032" i="12"/>
  <c r="D1032" i="12" s="1"/>
  <c r="C1033" i="12"/>
  <c r="D1033" i="12" s="1"/>
  <c r="C1034" i="12"/>
  <c r="D1034" i="12" s="1"/>
  <c r="C1035" i="12"/>
  <c r="D1035" i="12" s="1"/>
  <c r="C1036" i="12"/>
  <c r="D1036" i="12" s="1"/>
  <c r="C1037" i="12"/>
  <c r="D1037" i="12" s="1"/>
  <c r="C1038" i="12"/>
  <c r="D1038" i="12" s="1"/>
  <c r="C1039" i="12"/>
  <c r="D1039" i="12" s="1"/>
  <c r="C1040" i="12"/>
  <c r="D1040" i="12" s="1"/>
  <c r="C1041" i="12"/>
  <c r="D1041" i="12" s="1"/>
  <c r="C1042" i="12"/>
  <c r="D1042" i="12" s="1"/>
  <c r="C1043" i="12"/>
  <c r="D1043" i="12" s="1"/>
  <c r="C1044" i="12"/>
  <c r="D1044" i="12" s="1"/>
  <c r="C1045" i="12"/>
  <c r="D1045" i="12" s="1"/>
  <c r="C1046" i="12"/>
  <c r="D1046" i="12" s="1"/>
  <c r="C1047" i="12"/>
  <c r="D1047" i="12" s="1"/>
  <c r="C1048" i="12"/>
  <c r="D1048" i="12" s="1"/>
  <c r="C1049" i="12"/>
  <c r="D1049" i="12" s="1"/>
  <c r="C1050" i="12"/>
  <c r="D1050" i="12" s="1"/>
  <c r="C1051" i="12"/>
  <c r="D1051" i="12" s="1"/>
  <c r="C1052" i="12"/>
  <c r="D1052" i="12" s="1"/>
  <c r="C1053" i="12"/>
  <c r="D1053" i="12" s="1"/>
  <c r="C1054" i="12"/>
  <c r="D1054" i="12" s="1"/>
  <c r="C1055" i="12"/>
  <c r="D1055" i="12" s="1"/>
  <c r="C1056" i="12"/>
  <c r="D1056" i="12" s="1"/>
  <c r="C1057" i="12"/>
  <c r="D1057" i="12" s="1"/>
  <c r="C1058" i="12"/>
  <c r="D1058" i="12" s="1"/>
  <c r="C1059" i="12"/>
  <c r="D1059" i="12" s="1"/>
  <c r="C1060" i="12"/>
  <c r="D1060" i="12" s="1"/>
  <c r="C1061" i="12"/>
  <c r="D1061" i="12" s="1"/>
  <c r="C1062" i="12"/>
  <c r="D1062" i="12" s="1"/>
  <c r="C1063" i="12"/>
  <c r="D1063" i="12" s="1"/>
  <c r="C1064" i="12"/>
  <c r="D1064" i="12" s="1"/>
  <c r="C1065" i="12"/>
  <c r="D1065" i="12" s="1"/>
  <c r="C1066" i="12"/>
  <c r="D1066" i="12" s="1"/>
  <c r="C1067" i="12"/>
  <c r="D1067" i="12" s="1"/>
  <c r="C1068" i="12"/>
  <c r="D1068" i="12" s="1"/>
  <c r="C1069" i="12"/>
  <c r="D1069" i="12" s="1"/>
  <c r="C1070" i="12"/>
  <c r="D1070" i="12" s="1"/>
  <c r="C1071" i="12"/>
  <c r="D1071" i="12" s="1"/>
  <c r="C1072" i="12"/>
  <c r="D1072" i="12" s="1"/>
  <c r="C1073" i="12"/>
  <c r="D1073" i="12" s="1"/>
  <c r="C1074" i="12"/>
  <c r="D1074" i="12" s="1"/>
  <c r="C1075" i="12"/>
  <c r="D1075" i="12" s="1"/>
  <c r="C1076" i="12"/>
  <c r="D1076" i="12" s="1"/>
  <c r="C1077" i="12"/>
  <c r="D1077" i="12" s="1"/>
  <c r="C1078" i="12"/>
  <c r="D1078" i="12" s="1"/>
  <c r="C1079" i="12"/>
  <c r="D1079" i="12" s="1"/>
  <c r="C1080" i="12"/>
  <c r="D1080" i="12" s="1"/>
  <c r="C1081" i="12"/>
  <c r="D1081" i="12" s="1"/>
  <c r="C1082" i="12"/>
  <c r="D1082" i="12" s="1"/>
  <c r="C1083" i="12"/>
  <c r="D1083" i="12" s="1"/>
  <c r="C1084" i="12"/>
  <c r="D1084" i="12" s="1"/>
  <c r="C1085" i="12"/>
  <c r="D1085" i="12" s="1"/>
  <c r="C1086" i="12"/>
  <c r="D1086" i="12" s="1"/>
  <c r="C1087" i="12"/>
  <c r="D1087" i="12" s="1"/>
  <c r="C1088" i="12"/>
  <c r="D1088" i="12" s="1"/>
  <c r="C1089" i="12"/>
  <c r="D1089" i="12" s="1"/>
  <c r="C1090" i="12"/>
  <c r="D1090" i="12" s="1"/>
  <c r="C1091" i="12"/>
  <c r="D1091" i="12" s="1"/>
  <c r="C1092" i="12"/>
  <c r="D1092" i="12" s="1"/>
  <c r="C1093" i="12"/>
  <c r="D1093" i="12" s="1"/>
  <c r="C1094" i="12"/>
  <c r="D1094" i="12" s="1"/>
  <c r="C1095" i="12"/>
  <c r="D1095" i="12" s="1"/>
  <c r="C1096" i="12"/>
  <c r="D1096" i="12" s="1"/>
  <c r="C1097" i="12"/>
  <c r="D1097" i="12" s="1"/>
  <c r="C1098" i="12"/>
  <c r="D1098" i="12" s="1"/>
  <c r="C1099" i="12"/>
  <c r="D1099" i="12" s="1"/>
  <c r="C1100" i="12"/>
  <c r="D1100" i="12" s="1"/>
  <c r="C1101" i="12"/>
  <c r="D1101" i="12" s="1"/>
  <c r="C1102" i="12"/>
  <c r="D1102" i="12" s="1"/>
  <c r="C1103" i="12"/>
  <c r="D1103" i="12" s="1"/>
  <c r="C1104" i="12"/>
  <c r="D1104" i="12" s="1"/>
  <c r="C1105" i="12"/>
  <c r="D1105" i="12" s="1"/>
  <c r="C1106" i="12"/>
  <c r="D1106" i="12" s="1"/>
  <c r="C1107" i="12"/>
  <c r="D1107" i="12" s="1"/>
  <c r="C1108" i="12"/>
  <c r="D1108" i="12" s="1"/>
  <c r="C1109" i="12"/>
  <c r="D1109" i="12" s="1"/>
  <c r="C1110" i="12"/>
  <c r="D1110" i="12" s="1"/>
  <c r="C1111" i="12"/>
  <c r="D1111" i="12" s="1"/>
  <c r="C1112" i="12"/>
  <c r="D1112" i="12" s="1"/>
  <c r="C1113" i="12"/>
  <c r="D1113" i="12" s="1"/>
  <c r="C1114" i="12"/>
  <c r="D1114" i="12" s="1"/>
  <c r="C1115" i="12"/>
  <c r="D1115" i="12" s="1"/>
  <c r="C1116" i="12"/>
  <c r="D1116" i="12" s="1"/>
  <c r="C1117" i="12"/>
  <c r="D1117" i="12" s="1"/>
  <c r="C1118" i="12"/>
  <c r="D1118" i="12" s="1"/>
  <c r="C1119" i="12"/>
  <c r="D1119" i="12" s="1"/>
  <c r="C1120" i="12"/>
  <c r="D1120" i="12" s="1"/>
  <c r="C1121" i="12"/>
  <c r="D1121" i="12" s="1"/>
  <c r="C1122" i="12"/>
  <c r="D1122" i="12" s="1"/>
  <c r="C1123" i="12"/>
  <c r="D1123" i="12" s="1"/>
  <c r="C1124" i="12"/>
  <c r="D1124" i="12" s="1"/>
  <c r="C1125" i="12"/>
  <c r="D1125" i="12" s="1"/>
  <c r="C1126" i="12"/>
  <c r="D1126" i="12" s="1"/>
  <c r="C1127" i="12"/>
  <c r="D1127" i="12" s="1"/>
  <c r="C1128" i="12"/>
  <c r="D1128" i="12" s="1"/>
  <c r="C1129" i="12"/>
  <c r="D1129" i="12" s="1"/>
  <c r="C1130" i="12"/>
  <c r="D1130" i="12" s="1"/>
  <c r="C1131" i="12"/>
  <c r="D1131" i="12" s="1"/>
  <c r="C1132" i="12"/>
  <c r="D1132" i="12" s="1"/>
  <c r="C1133" i="12"/>
  <c r="D1133" i="12" s="1"/>
  <c r="C1134" i="12"/>
  <c r="D1134" i="12" s="1"/>
  <c r="C1135" i="12"/>
  <c r="D1135" i="12" s="1"/>
  <c r="C1136" i="12"/>
  <c r="D1136" i="12" s="1"/>
  <c r="C1137" i="12"/>
  <c r="D1137" i="12" s="1"/>
  <c r="C1138" i="12"/>
  <c r="D1138" i="12" s="1"/>
  <c r="C1139" i="12"/>
  <c r="D1139" i="12" s="1"/>
  <c r="C1140" i="12"/>
  <c r="D1140" i="12" s="1"/>
  <c r="C1141" i="12"/>
  <c r="D1141" i="12" s="1"/>
  <c r="C1142" i="12"/>
  <c r="D1142" i="12" s="1"/>
  <c r="C1143" i="12"/>
  <c r="D1143" i="12" s="1"/>
  <c r="C1144" i="12"/>
  <c r="D1144" i="12" s="1"/>
  <c r="C1145" i="12"/>
  <c r="D1145" i="12" s="1"/>
  <c r="C1146" i="12"/>
  <c r="D1146" i="12" s="1"/>
  <c r="C1147" i="12"/>
  <c r="D1147" i="12" s="1"/>
  <c r="C1148" i="12"/>
  <c r="D1148" i="12" s="1"/>
  <c r="C1149" i="12"/>
  <c r="D1149" i="12" s="1"/>
  <c r="C1150" i="12"/>
  <c r="D1150" i="12" s="1"/>
  <c r="C1151" i="12"/>
  <c r="D1151" i="12" s="1"/>
  <c r="C1152" i="12"/>
  <c r="D1152" i="12" s="1"/>
  <c r="C1153" i="12"/>
  <c r="D1153" i="12" s="1"/>
  <c r="C1154" i="12"/>
  <c r="D1154" i="12" s="1"/>
  <c r="C1155" i="12"/>
  <c r="D1155" i="12" s="1"/>
  <c r="C1156" i="12"/>
  <c r="D1156" i="12" s="1"/>
  <c r="C1157" i="12"/>
  <c r="D1157" i="12" s="1"/>
  <c r="C1158" i="12"/>
  <c r="D1158" i="12" s="1"/>
  <c r="C1159" i="12"/>
  <c r="D1159" i="12" s="1"/>
  <c r="C1160" i="12"/>
  <c r="D1160" i="12" s="1"/>
  <c r="C1161" i="12"/>
  <c r="D1161" i="12" s="1"/>
  <c r="C1162" i="12"/>
  <c r="D1162" i="12" s="1"/>
  <c r="C1163" i="12"/>
  <c r="D1163" i="12" s="1"/>
  <c r="C1164" i="12"/>
  <c r="D1164" i="12" s="1"/>
  <c r="C1165" i="12"/>
  <c r="D1165" i="12" s="1"/>
  <c r="C1166" i="12"/>
  <c r="D1166" i="12" s="1"/>
  <c r="C1167" i="12"/>
  <c r="D1167" i="12" s="1"/>
  <c r="C1168" i="12"/>
  <c r="D1168" i="12" s="1"/>
  <c r="C1169" i="12"/>
  <c r="D1169" i="12" s="1"/>
  <c r="C1170" i="12"/>
  <c r="D1170" i="12" s="1"/>
  <c r="C1171" i="12"/>
  <c r="D1171" i="12" s="1"/>
  <c r="C1172" i="12"/>
  <c r="D1172" i="12" s="1"/>
  <c r="C1173" i="12"/>
  <c r="D1173" i="12" s="1"/>
  <c r="C1174" i="12"/>
  <c r="D1174" i="12" s="1"/>
  <c r="C1175" i="12"/>
  <c r="D1175" i="12" s="1"/>
  <c r="C1176" i="12"/>
  <c r="D1176" i="12" s="1"/>
  <c r="C1177" i="12"/>
  <c r="D1177" i="12" s="1"/>
  <c r="C1178" i="12"/>
  <c r="D1178" i="12" s="1"/>
  <c r="C1179" i="12"/>
  <c r="D1179" i="12" s="1"/>
  <c r="C1180" i="12"/>
  <c r="D1180" i="12" s="1"/>
  <c r="C1181" i="12"/>
  <c r="D1181" i="12" s="1"/>
  <c r="C1182" i="12"/>
  <c r="D1182" i="12" s="1"/>
  <c r="C1183" i="12"/>
  <c r="D1183" i="12" s="1"/>
  <c r="C1184" i="12"/>
  <c r="D1184" i="12" s="1"/>
  <c r="C1185" i="12"/>
  <c r="D1185" i="12" s="1"/>
  <c r="C1186" i="12"/>
  <c r="D1186" i="12" s="1"/>
  <c r="C1187" i="12"/>
  <c r="D1187" i="12" s="1"/>
  <c r="C1188" i="12"/>
  <c r="D1188" i="12" s="1"/>
  <c r="C1189" i="12"/>
  <c r="D1189" i="12" s="1"/>
  <c r="C1190" i="12"/>
  <c r="D1190" i="12" s="1"/>
  <c r="C1191" i="12"/>
  <c r="D1191" i="12" s="1"/>
  <c r="C1192" i="12"/>
  <c r="D1192" i="12" s="1"/>
  <c r="C1193" i="12"/>
  <c r="D1193" i="12" s="1"/>
  <c r="C1194" i="12"/>
  <c r="D1194" i="12" s="1"/>
  <c r="C1195" i="12"/>
  <c r="D1195" i="12" s="1"/>
  <c r="C1196" i="12"/>
  <c r="D1196" i="12" s="1"/>
  <c r="C1197" i="12"/>
  <c r="D1197" i="12" s="1"/>
  <c r="C1198" i="12"/>
  <c r="D1198" i="12" s="1"/>
  <c r="C1199" i="12"/>
  <c r="D1199" i="12" s="1"/>
  <c r="C1200" i="12"/>
  <c r="D1200" i="12" s="1"/>
  <c r="C1201" i="12"/>
  <c r="D1201" i="12" s="1"/>
  <c r="C1202" i="12"/>
  <c r="D1202" i="12" s="1"/>
  <c r="C1203" i="12"/>
  <c r="D1203" i="12" s="1"/>
  <c r="C1204" i="12"/>
  <c r="D1204" i="12" s="1"/>
  <c r="C1205" i="12"/>
  <c r="D1205" i="12" s="1"/>
  <c r="C1206" i="12"/>
  <c r="D1206" i="12" s="1"/>
  <c r="C1207" i="12"/>
  <c r="D1207" i="12" s="1"/>
  <c r="C1208" i="12"/>
  <c r="D1208" i="12" s="1"/>
  <c r="C1209" i="12"/>
  <c r="D1209" i="12" s="1"/>
  <c r="C1210" i="12"/>
  <c r="D1210" i="12" s="1"/>
  <c r="C1211" i="12"/>
  <c r="D1211" i="12" s="1"/>
  <c r="C1212" i="12"/>
  <c r="D1212" i="12" s="1"/>
  <c r="C1213" i="12"/>
  <c r="D1213" i="12" s="1"/>
  <c r="C1214" i="12"/>
  <c r="D1214" i="12" s="1"/>
  <c r="C1215" i="12"/>
  <c r="D1215" i="12" s="1"/>
  <c r="C1216" i="12"/>
  <c r="D1216" i="12" s="1"/>
  <c r="C1217" i="12"/>
  <c r="D1217" i="12" s="1"/>
  <c r="C1218" i="12"/>
  <c r="D1218" i="12" s="1"/>
  <c r="C1219" i="12"/>
  <c r="D1219" i="12" s="1"/>
  <c r="C1220" i="12"/>
  <c r="D1220" i="12" s="1"/>
  <c r="C1221" i="12"/>
  <c r="D1221" i="12" s="1"/>
  <c r="C1222" i="12"/>
  <c r="D1222" i="12" s="1"/>
  <c r="C1223" i="12"/>
  <c r="D1223" i="12" s="1"/>
  <c r="C1224" i="12"/>
  <c r="D1224" i="12" s="1"/>
  <c r="C1225" i="12"/>
  <c r="D1225" i="12" s="1"/>
  <c r="C1226" i="12"/>
  <c r="D1226" i="12" s="1"/>
  <c r="C1227" i="12"/>
  <c r="D1227" i="12" s="1"/>
  <c r="C1228" i="12"/>
  <c r="D1228" i="12" s="1"/>
  <c r="C1229" i="12"/>
  <c r="D1229" i="12" s="1"/>
  <c r="C1230" i="12"/>
  <c r="D1230" i="12" s="1"/>
  <c r="C1231" i="12"/>
  <c r="D1231" i="12" s="1"/>
  <c r="C1232" i="12"/>
  <c r="D1232" i="12" s="1"/>
  <c r="C1233" i="12"/>
  <c r="D1233" i="12" s="1"/>
  <c r="C1234" i="12"/>
  <c r="D1234" i="12" s="1"/>
  <c r="C1235" i="12"/>
  <c r="D1235" i="12" s="1"/>
  <c r="C1236" i="12"/>
  <c r="D1236" i="12" s="1"/>
  <c r="C1237" i="12"/>
  <c r="D1237" i="12" s="1"/>
  <c r="C1238" i="12"/>
  <c r="D1238" i="12" s="1"/>
  <c r="C1239" i="12"/>
  <c r="D1239" i="12" s="1"/>
  <c r="C1240" i="12"/>
  <c r="D1240" i="12" s="1"/>
  <c r="C1241" i="12"/>
  <c r="D1241" i="12" s="1"/>
  <c r="C1242" i="12"/>
  <c r="D1242" i="12" s="1"/>
  <c r="C1243" i="12"/>
  <c r="D1243" i="12" s="1"/>
  <c r="C1244" i="12"/>
  <c r="D1244" i="12" s="1"/>
  <c r="C1245" i="12"/>
  <c r="D1245" i="12" s="1"/>
  <c r="C1246" i="12"/>
  <c r="D1246" i="12" s="1"/>
  <c r="C1247" i="12"/>
  <c r="D1247" i="12" s="1"/>
  <c r="C1248" i="12"/>
  <c r="D1248" i="12" s="1"/>
  <c r="C1249" i="12"/>
  <c r="D1249" i="12" s="1"/>
  <c r="C1250" i="12"/>
  <c r="D1250" i="12" s="1"/>
  <c r="C1251" i="12"/>
  <c r="D1251" i="12" s="1"/>
  <c r="C1252" i="12"/>
  <c r="D1252" i="12" s="1"/>
  <c r="C1253" i="12"/>
  <c r="D1253" i="12" s="1"/>
  <c r="C1254" i="12"/>
  <c r="D1254" i="12" s="1"/>
  <c r="C1255" i="12"/>
  <c r="D1255" i="12" s="1"/>
  <c r="C1256" i="12"/>
  <c r="D1256" i="12" s="1"/>
  <c r="C1257" i="12"/>
  <c r="D1257" i="12" s="1"/>
  <c r="C1258" i="12"/>
  <c r="D1258" i="12" s="1"/>
  <c r="C1259" i="12"/>
  <c r="D1259" i="12" s="1"/>
  <c r="C1260" i="12"/>
  <c r="D1260" i="12" s="1"/>
  <c r="C1261" i="12"/>
  <c r="D1261" i="12" s="1"/>
  <c r="C1262" i="12"/>
  <c r="D1262" i="12" s="1"/>
  <c r="C1263" i="12"/>
  <c r="D1263" i="12" s="1"/>
  <c r="C1264" i="12"/>
  <c r="D1264" i="12" s="1"/>
  <c r="C1265" i="12"/>
  <c r="D1265" i="12" s="1"/>
  <c r="C1266" i="12"/>
  <c r="D1266" i="12" s="1"/>
  <c r="C1267" i="12"/>
  <c r="D1267" i="12" s="1"/>
  <c r="C1268" i="12"/>
  <c r="D1268" i="12" s="1"/>
  <c r="C1269" i="12"/>
  <c r="D1269" i="12" s="1"/>
  <c r="C1270" i="12"/>
  <c r="D1270" i="12" s="1"/>
  <c r="C1271" i="12"/>
  <c r="D1271" i="12" s="1"/>
  <c r="C1272" i="12"/>
  <c r="D1272" i="12" s="1"/>
  <c r="C1273" i="12"/>
  <c r="D1273" i="12" s="1"/>
  <c r="C1274" i="12"/>
  <c r="D1274" i="12" s="1"/>
  <c r="C1275" i="12"/>
  <c r="D1275" i="12" s="1"/>
  <c r="C1276" i="12"/>
  <c r="D1276" i="12" s="1"/>
  <c r="C1277" i="12"/>
  <c r="D1277" i="12" s="1"/>
  <c r="C1278" i="12"/>
  <c r="D1278" i="12" s="1"/>
  <c r="C1279" i="12"/>
  <c r="D1279" i="12" s="1"/>
  <c r="C1280" i="12"/>
  <c r="D1280" i="12" s="1"/>
  <c r="C1281" i="12"/>
  <c r="D1281" i="12" s="1"/>
  <c r="C1282" i="12"/>
  <c r="D1282" i="12" s="1"/>
  <c r="C1283" i="12"/>
  <c r="D1283" i="12" s="1"/>
  <c r="C1284" i="12"/>
  <c r="D1284" i="12" s="1"/>
  <c r="C1285" i="12"/>
  <c r="D1285" i="12" s="1"/>
  <c r="C1286" i="12"/>
  <c r="D1286" i="12" s="1"/>
  <c r="C1287" i="12"/>
  <c r="D1287" i="12" s="1"/>
  <c r="C1288" i="12"/>
  <c r="D1288" i="12" s="1"/>
  <c r="C1289" i="12"/>
  <c r="D1289" i="12" s="1"/>
  <c r="C1290" i="12"/>
  <c r="D1290" i="12" s="1"/>
  <c r="C1291" i="12"/>
  <c r="D1291" i="12" s="1"/>
  <c r="C1292" i="12"/>
  <c r="D1292" i="12" s="1"/>
  <c r="C1293" i="12"/>
  <c r="D1293" i="12" s="1"/>
  <c r="C1294" i="12"/>
  <c r="D1294" i="12" s="1"/>
  <c r="C1295" i="12"/>
  <c r="D1295" i="12" s="1"/>
  <c r="C1296" i="12"/>
  <c r="D1296" i="12" s="1"/>
  <c r="C1297" i="12"/>
  <c r="D1297" i="12" s="1"/>
  <c r="C1298" i="12"/>
  <c r="D1298" i="12" s="1"/>
  <c r="C1299" i="12"/>
  <c r="D1299" i="12" s="1"/>
  <c r="C1300" i="12"/>
  <c r="D1300" i="12" s="1"/>
  <c r="C1301" i="12"/>
  <c r="D1301" i="12" s="1"/>
  <c r="C1302" i="12"/>
  <c r="D1302" i="12" s="1"/>
  <c r="C1303" i="12"/>
  <c r="D1303" i="12" s="1"/>
  <c r="C1304" i="12"/>
  <c r="D1304" i="12" s="1"/>
  <c r="C1305" i="12"/>
  <c r="D1305" i="12" s="1"/>
  <c r="C1306" i="12"/>
  <c r="D1306" i="12" s="1"/>
  <c r="C1307" i="12"/>
  <c r="D1307" i="12" s="1"/>
  <c r="C1308" i="12"/>
  <c r="D1308" i="12" s="1"/>
  <c r="C1309" i="12"/>
  <c r="D1309" i="12" s="1"/>
  <c r="C1310" i="12"/>
  <c r="D1310" i="12" s="1"/>
  <c r="C1311" i="12"/>
  <c r="D1311" i="12" s="1"/>
  <c r="C1312" i="12"/>
  <c r="D1312" i="12" s="1"/>
  <c r="C1313" i="12"/>
  <c r="D1313" i="12" s="1"/>
  <c r="C1314" i="12"/>
  <c r="D1314" i="12" s="1"/>
  <c r="C1315" i="12"/>
  <c r="D1315" i="12" s="1"/>
  <c r="C1316" i="12"/>
  <c r="D1316" i="12" s="1"/>
  <c r="C1317" i="12"/>
  <c r="D1317" i="12" s="1"/>
  <c r="C1318" i="12"/>
  <c r="D1318" i="12" s="1"/>
  <c r="C1319" i="12"/>
  <c r="D1319" i="12" s="1"/>
  <c r="C1320" i="12"/>
  <c r="D1320" i="12" s="1"/>
  <c r="C1321" i="12"/>
  <c r="D1321" i="12" s="1"/>
  <c r="C1322" i="12"/>
  <c r="D1322" i="12" s="1"/>
  <c r="C1323" i="12"/>
  <c r="D1323" i="12" s="1"/>
  <c r="C1324" i="12"/>
  <c r="D1324" i="12" s="1"/>
  <c r="C1325" i="12"/>
  <c r="D1325" i="12" s="1"/>
  <c r="C1326" i="12"/>
  <c r="D1326" i="12" s="1"/>
  <c r="C1327" i="12"/>
  <c r="D1327" i="12" s="1"/>
  <c r="C1328" i="12"/>
  <c r="D1328" i="12" s="1"/>
  <c r="C1329" i="12"/>
  <c r="D1329" i="12" s="1"/>
  <c r="C1330" i="12"/>
  <c r="D1330" i="12" s="1"/>
  <c r="C1331" i="12"/>
  <c r="D1331" i="12" s="1"/>
  <c r="C1332" i="12"/>
  <c r="D1332" i="12" s="1"/>
  <c r="C1333" i="12"/>
  <c r="D1333" i="12" s="1"/>
  <c r="C1334" i="12"/>
  <c r="D1334" i="12" s="1"/>
  <c r="C1335" i="12"/>
  <c r="D1335" i="12" s="1"/>
  <c r="C1336" i="12"/>
  <c r="D1336" i="12" s="1"/>
  <c r="C1337" i="12"/>
  <c r="D1337" i="12" s="1"/>
  <c r="C1338" i="12"/>
  <c r="D1338" i="12" s="1"/>
  <c r="C1339" i="12"/>
  <c r="D1339" i="12" s="1"/>
  <c r="C1340" i="12"/>
  <c r="D1340" i="12" s="1"/>
  <c r="C1341" i="12"/>
  <c r="D1341" i="12" s="1"/>
  <c r="C1342" i="12"/>
  <c r="D1342" i="12" s="1"/>
  <c r="C1343" i="12"/>
  <c r="D1343" i="12" s="1"/>
  <c r="C1344" i="12"/>
  <c r="D1344" i="12" s="1"/>
  <c r="C1345" i="12"/>
  <c r="D1345" i="12" s="1"/>
  <c r="C1346" i="12"/>
  <c r="D1346" i="12" s="1"/>
  <c r="C1347" i="12"/>
  <c r="D1347" i="12" s="1"/>
  <c r="C1348" i="12"/>
  <c r="D1348" i="12" s="1"/>
  <c r="C1349" i="12"/>
  <c r="D1349" i="12" s="1"/>
  <c r="C1350" i="12"/>
  <c r="D1350" i="12" s="1"/>
  <c r="C1351" i="12"/>
  <c r="D1351" i="12" s="1"/>
  <c r="C1352" i="12"/>
  <c r="D1352" i="12" s="1"/>
  <c r="C1353" i="12"/>
  <c r="D1353" i="12" s="1"/>
  <c r="C1354" i="12"/>
  <c r="D1354" i="12" s="1"/>
  <c r="C1355" i="12"/>
  <c r="D1355" i="12" s="1"/>
  <c r="C1356" i="12"/>
  <c r="D1356" i="12" s="1"/>
  <c r="C1357" i="12"/>
  <c r="D1357" i="12" s="1"/>
  <c r="C1358" i="12"/>
  <c r="D1358" i="12" s="1"/>
  <c r="C1359" i="12"/>
  <c r="D1359" i="12" s="1"/>
  <c r="C1360" i="12"/>
  <c r="D1360" i="12" s="1"/>
  <c r="C1361" i="12"/>
  <c r="D1361" i="12" s="1"/>
  <c r="C1362" i="12"/>
  <c r="D1362" i="12" s="1"/>
  <c r="C1363" i="12"/>
  <c r="D1363" i="12" s="1"/>
  <c r="C1364" i="12"/>
  <c r="D1364" i="12" s="1"/>
  <c r="C1365" i="12"/>
  <c r="D1365" i="12" s="1"/>
  <c r="C1366" i="12"/>
  <c r="D1366" i="12" s="1"/>
  <c r="C1367" i="12"/>
  <c r="D1367" i="12" s="1"/>
  <c r="C1368" i="12"/>
  <c r="D1368" i="12" s="1"/>
  <c r="C1369" i="12"/>
  <c r="D1369" i="12" s="1"/>
  <c r="C1370" i="12"/>
  <c r="D1370" i="12" s="1"/>
  <c r="C1371" i="12"/>
  <c r="D1371" i="12" s="1"/>
  <c r="C1372" i="12"/>
  <c r="D1372" i="12" s="1"/>
  <c r="C1373" i="12"/>
  <c r="D1373" i="12" s="1"/>
  <c r="C1374" i="12"/>
  <c r="D1374" i="12" s="1"/>
  <c r="C1375" i="12"/>
  <c r="D1375" i="12" s="1"/>
  <c r="C1376" i="12"/>
  <c r="D1376" i="12" s="1"/>
  <c r="C1377" i="12"/>
  <c r="D1377" i="12" s="1"/>
  <c r="C1378" i="12"/>
  <c r="D1378" i="12" s="1"/>
  <c r="C1379" i="12"/>
  <c r="D1379" i="12" s="1"/>
  <c r="C1380" i="12"/>
  <c r="D1380" i="12" s="1"/>
  <c r="C1381" i="12"/>
  <c r="D1381" i="12" s="1"/>
  <c r="C1382" i="12"/>
  <c r="D1382" i="12" s="1"/>
  <c r="C1383" i="12"/>
  <c r="D1383" i="12" s="1"/>
  <c r="C1384" i="12"/>
  <c r="D1384" i="12" s="1"/>
  <c r="C1385" i="12"/>
  <c r="D1385" i="12" s="1"/>
  <c r="C1386" i="12"/>
  <c r="D1386" i="12" s="1"/>
  <c r="C1387" i="12"/>
  <c r="D1387" i="12" s="1"/>
  <c r="C1388" i="12"/>
  <c r="D1388" i="12" s="1"/>
  <c r="C1389" i="12"/>
  <c r="D1389" i="12" s="1"/>
  <c r="C1390" i="12"/>
  <c r="D1390" i="12" s="1"/>
  <c r="C1391" i="12"/>
  <c r="D1391" i="12" s="1"/>
  <c r="C1392" i="12"/>
  <c r="D1392" i="12" s="1"/>
  <c r="C1393" i="12"/>
  <c r="D1393" i="12" s="1"/>
  <c r="C1394" i="12"/>
  <c r="D1394" i="12" s="1"/>
  <c r="C1395" i="12"/>
  <c r="D1395" i="12" s="1"/>
  <c r="C1396" i="12"/>
  <c r="D1396" i="12" s="1"/>
  <c r="C1397" i="12"/>
  <c r="D1397" i="12" s="1"/>
  <c r="C1398" i="12"/>
  <c r="D1398" i="12" s="1"/>
  <c r="C1399" i="12"/>
  <c r="D1399" i="12" s="1"/>
  <c r="C1400" i="12"/>
  <c r="D1400" i="12" s="1"/>
  <c r="C1401" i="12"/>
  <c r="D1401" i="12" s="1"/>
  <c r="C1402" i="12"/>
  <c r="D1402" i="12" s="1"/>
  <c r="C1403" i="12"/>
  <c r="D1403" i="12" s="1"/>
  <c r="C1404" i="12"/>
  <c r="D1404" i="12" s="1"/>
  <c r="C1405" i="12"/>
  <c r="D1405" i="12" s="1"/>
  <c r="C1406" i="12"/>
  <c r="D1406" i="12" s="1"/>
  <c r="C1407" i="12"/>
  <c r="D1407" i="12" s="1"/>
  <c r="C1408" i="12"/>
  <c r="D1408" i="12" s="1"/>
  <c r="C1409" i="12"/>
  <c r="D1409" i="12" s="1"/>
  <c r="C1410" i="12"/>
  <c r="D1410" i="12" s="1"/>
  <c r="C1411" i="12"/>
  <c r="D1411" i="12" s="1"/>
  <c r="C1412" i="12"/>
  <c r="D1412" i="12" s="1"/>
  <c r="C1413" i="12"/>
  <c r="D1413" i="12" s="1"/>
  <c r="C1414" i="12"/>
  <c r="D1414" i="12" s="1"/>
  <c r="C1415" i="12"/>
  <c r="D1415" i="12" s="1"/>
  <c r="C1416" i="12"/>
  <c r="D1416" i="12" s="1"/>
  <c r="C1417" i="12"/>
  <c r="D1417" i="12" s="1"/>
  <c r="C1418" i="12"/>
  <c r="D1418" i="12" s="1"/>
  <c r="C1419" i="12"/>
  <c r="D1419" i="12" s="1"/>
  <c r="C1420" i="12"/>
  <c r="D1420" i="12" s="1"/>
  <c r="C1421" i="12"/>
  <c r="D1421" i="12" s="1"/>
  <c r="C1422" i="12"/>
  <c r="D1422" i="12" s="1"/>
  <c r="C1423" i="12"/>
  <c r="D1423" i="12" s="1"/>
  <c r="C1424" i="12"/>
  <c r="D1424" i="12" s="1"/>
  <c r="C1425" i="12"/>
  <c r="D1425" i="12" s="1"/>
  <c r="C1426" i="12"/>
  <c r="D1426" i="12" s="1"/>
  <c r="C1427" i="12"/>
  <c r="D1427" i="12" s="1"/>
  <c r="C1428" i="12"/>
  <c r="D1428" i="12" s="1"/>
  <c r="C1429" i="12"/>
  <c r="D1429" i="12" s="1"/>
  <c r="C1430" i="12"/>
  <c r="D1430" i="12" s="1"/>
  <c r="C1431" i="12"/>
  <c r="D1431" i="12" s="1"/>
  <c r="C1432" i="12"/>
  <c r="D1432" i="12" s="1"/>
  <c r="C1433" i="12"/>
  <c r="D1433" i="12" s="1"/>
  <c r="C1434" i="12"/>
  <c r="D1434" i="12" s="1"/>
  <c r="C1435" i="12"/>
  <c r="D1435" i="12" s="1"/>
  <c r="C1436" i="12"/>
  <c r="D1436" i="12" s="1"/>
  <c r="C1437" i="12"/>
  <c r="D1437" i="12" s="1"/>
  <c r="C1438" i="12"/>
  <c r="D1438" i="12" s="1"/>
  <c r="C1439" i="12"/>
  <c r="D1439" i="12" s="1"/>
  <c r="C1440" i="12"/>
  <c r="D1440" i="12" s="1"/>
  <c r="C1441" i="12"/>
  <c r="D1441" i="12" s="1"/>
  <c r="C1442" i="12"/>
  <c r="D1442" i="12" s="1"/>
  <c r="C1443" i="12"/>
  <c r="D1443" i="12" s="1"/>
  <c r="C1444" i="12"/>
  <c r="D1444" i="12" s="1"/>
  <c r="C1445" i="12"/>
  <c r="D1445" i="12" s="1"/>
  <c r="C1446" i="12"/>
  <c r="D1446" i="12" s="1"/>
  <c r="C1447" i="12"/>
  <c r="D1447" i="12" s="1"/>
  <c r="C1448" i="12"/>
  <c r="D1448" i="12" s="1"/>
  <c r="C1449" i="12"/>
  <c r="D1449" i="12" s="1"/>
  <c r="C1450" i="12"/>
  <c r="D1450" i="12" s="1"/>
  <c r="C1451" i="12"/>
  <c r="D1451" i="12" s="1"/>
  <c r="C1452" i="12"/>
  <c r="D1452" i="12" s="1"/>
  <c r="C1453" i="12"/>
  <c r="D1453" i="12" s="1"/>
  <c r="C1454" i="12"/>
  <c r="D1454" i="12" s="1"/>
  <c r="C1455" i="12"/>
  <c r="D1455" i="12" s="1"/>
  <c r="C1456" i="12"/>
  <c r="D1456" i="12" s="1"/>
  <c r="C1457" i="12"/>
  <c r="D1457" i="12" s="1"/>
  <c r="C1458" i="12"/>
  <c r="D1458" i="12" s="1"/>
  <c r="C1459" i="12"/>
  <c r="D1459" i="12" s="1"/>
  <c r="C1460" i="12"/>
  <c r="D1460" i="12" s="1"/>
  <c r="C1461" i="12"/>
  <c r="D1461" i="12" s="1"/>
  <c r="C1462" i="12"/>
  <c r="D1462" i="12" s="1"/>
  <c r="C1463" i="12"/>
  <c r="D1463" i="12" s="1"/>
  <c r="C1464" i="12"/>
  <c r="D1464" i="12" s="1"/>
  <c r="C1465" i="12"/>
  <c r="D1465" i="12" s="1"/>
  <c r="C1466" i="12"/>
  <c r="D1466" i="12" s="1"/>
  <c r="C1467" i="12"/>
  <c r="D1467" i="12" s="1"/>
  <c r="C1468" i="12"/>
  <c r="D1468" i="12" s="1"/>
  <c r="C1469" i="12"/>
  <c r="D1469" i="12" s="1"/>
  <c r="C1470" i="12"/>
  <c r="D1470" i="12" s="1"/>
  <c r="C1471" i="12"/>
  <c r="D1471" i="12" s="1"/>
  <c r="C1472" i="12"/>
  <c r="D1472" i="12" s="1"/>
  <c r="C1473" i="12"/>
  <c r="D1473" i="12" s="1"/>
  <c r="C1474" i="12"/>
  <c r="D1474" i="12" s="1"/>
  <c r="C1475" i="12"/>
  <c r="D1475" i="12" s="1"/>
  <c r="C1476" i="12"/>
  <c r="D1476" i="12" s="1"/>
  <c r="C1477" i="12"/>
  <c r="D1477" i="12" s="1"/>
  <c r="C1478" i="12"/>
  <c r="D1478" i="12" s="1"/>
  <c r="C1479" i="12"/>
  <c r="D1479" i="12" s="1"/>
  <c r="C1480" i="12"/>
  <c r="D1480" i="12" s="1"/>
  <c r="C1481" i="12"/>
  <c r="D1481" i="12" s="1"/>
  <c r="C1482" i="12"/>
  <c r="D1482" i="12" s="1"/>
  <c r="C1483" i="12"/>
  <c r="D1483" i="12" s="1"/>
  <c r="C1484" i="12"/>
  <c r="D1484" i="12" s="1"/>
  <c r="C1485" i="12"/>
  <c r="D1485" i="12" s="1"/>
  <c r="C1486" i="12"/>
  <c r="D1486" i="12" s="1"/>
  <c r="C1487" i="12"/>
  <c r="D1487" i="12" s="1"/>
  <c r="C1488" i="12"/>
  <c r="D1488" i="12" s="1"/>
  <c r="C1489" i="12"/>
  <c r="D1489" i="12" s="1"/>
  <c r="C1490" i="12"/>
  <c r="D1490" i="12" s="1"/>
  <c r="C1491" i="12"/>
  <c r="D1491" i="12" s="1"/>
  <c r="C1492" i="12"/>
  <c r="D1492" i="12" s="1"/>
  <c r="C1493" i="12"/>
  <c r="D1493" i="12" s="1"/>
  <c r="C1494" i="12"/>
  <c r="D1494" i="12" s="1"/>
  <c r="C1495" i="12"/>
  <c r="D1495" i="12" s="1"/>
  <c r="C1496" i="12"/>
  <c r="D1496" i="12" s="1"/>
  <c r="C1497" i="12"/>
  <c r="D1497" i="12" s="1"/>
  <c r="C1498" i="12"/>
  <c r="D1498" i="12" s="1"/>
  <c r="C1499" i="12"/>
  <c r="D1499" i="12" s="1"/>
  <c r="C1500" i="12"/>
  <c r="D1500" i="12" s="1"/>
  <c r="C1501" i="12"/>
  <c r="D1501" i="12" s="1"/>
  <c r="C1502" i="12"/>
  <c r="D1502" i="12" s="1"/>
  <c r="C1503" i="12"/>
  <c r="D1503" i="12" s="1"/>
  <c r="C1504" i="12"/>
  <c r="D1504" i="12" s="1"/>
  <c r="C1505" i="12"/>
  <c r="D1505" i="12" s="1"/>
  <c r="C1506" i="12"/>
  <c r="D1506" i="12" s="1"/>
  <c r="C1507" i="12"/>
  <c r="D1507" i="12" s="1"/>
  <c r="C1508" i="12"/>
  <c r="D1508" i="12" s="1"/>
  <c r="C1509" i="12"/>
  <c r="D1509" i="12" s="1"/>
  <c r="C1510" i="12"/>
  <c r="D1510" i="12" s="1"/>
  <c r="C1511" i="12"/>
  <c r="D1511" i="12" s="1"/>
  <c r="C1512" i="12"/>
  <c r="D1512" i="12" s="1"/>
  <c r="C1513" i="12"/>
  <c r="D1513" i="12" s="1"/>
  <c r="C1514" i="12"/>
  <c r="D1514" i="12" s="1"/>
  <c r="C1515" i="12"/>
  <c r="D1515" i="12" s="1"/>
  <c r="C1516" i="12"/>
  <c r="D1516" i="12" s="1"/>
  <c r="C1517" i="12"/>
  <c r="D1517" i="12" s="1"/>
  <c r="C1518" i="12"/>
  <c r="D1518" i="12" s="1"/>
  <c r="C1519" i="12"/>
  <c r="D1519" i="12" s="1"/>
  <c r="C1520" i="12"/>
  <c r="D1520" i="12" s="1"/>
  <c r="C1521" i="12"/>
  <c r="D1521" i="12" s="1"/>
  <c r="C1522" i="12"/>
  <c r="D1522" i="12" s="1"/>
  <c r="C1523" i="12"/>
  <c r="D1523" i="12" s="1"/>
  <c r="C1524" i="12"/>
  <c r="D1524" i="12" s="1"/>
  <c r="C1525" i="12"/>
  <c r="D1525" i="12" s="1"/>
  <c r="C1526" i="12"/>
  <c r="D1526" i="12" s="1"/>
  <c r="C1527" i="12"/>
  <c r="D1527" i="12" s="1"/>
  <c r="C1528" i="12"/>
  <c r="D1528" i="12" s="1"/>
  <c r="C1529" i="12"/>
  <c r="D1529" i="12" s="1"/>
  <c r="C1530" i="12"/>
  <c r="D1530" i="12" s="1"/>
  <c r="C1531" i="12"/>
  <c r="D1531" i="12" s="1"/>
  <c r="C1532" i="12"/>
  <c r="D1532" i="12" s="1"/>
  <c r="C1533" i="12"/>
  <c r="D1533" i="12" s="1"/>
  <c r="C1534" i="12"/>
  <c r="D1534" i="12" s="1"/>
  <c r="C1535" i="12"/>
  <c r="D1535" i="12" s="1"/>
  <c r="C1536" i="12"/>
  <c r="D1536" i="12" s="1"/>
  <c r="C1537" i="12"/>
  <c r="D1537" i="12" s="1"/>
  <c r="C1538" i="12"/>
  <c r="D1538" i="12" s="1"/>
  <c r="C1539" i="12"/>
  <c r="D1539" i="12" s="1"/>
  <c r="C1540" i="12"/>
  <c r="D1540" i="12" s="1"/>
  <c r="C1541" i="12"/>
  <c r="D1541" i="12" s="1"/>
  <c r="C1542" i="12"/>
  <c r="D1542" i="12" s="1"/>
  <c r="C1543" i="12"/>
  <c r="D1543" i="12" s="1"/>
  <c r="C1544" i="12"/>
  <c r="D1544" i="12" s="1"/>
  <c r="C1545" i="12"/>
  <c r="D1545" i="12" s="1"/>
  <c r="C1546" i="12"/>
  <c r="D1546" i="12" s="1"/>
  <c r="C1547" i="12"/>
  <c r="D1547" i="12" s="1"/>
  <c r="C1548" i="12"/>
  <c r="D1548" i="12" s="1"/>
  <c r="C1549" i="12"/>
  <c r="D1549" i="12" s="1"/>
  <c r="C1550" i="12"/>
  <c r="D1550" i="12" s="1"/>
  <c r="C1551" i="12"/>
  <c r="D1551" i="12" s="1"/>
  <c r="C1552" i="12"/>
  <c r="D1552" i="12" s="1"/>
  <c r="C1553" i="12"/>
  <c r="D1553" i="12" s="1"/>
  <c r="C1554" i="12"/>
  <c r="D1554" i="12" s="1"/>
  <c r="C1555" i="12"/>
  <c r="D1555" i="12" s="1"/>
  <c r="C1556" i="12"/>
  <c r="D1556" i="12" s="1"/>
  <c r="C1557" i="12"/>
  <c r="D1557" i="12" s="1"/>
  <c r="C1558" i="12"/>
  <c r="D1558" i="12" s="1"/>
  <c r="C1559" i="12"/>
  <c r="D1559" i="12" s="1"/>
  <c r="C1560" i="12"/>
  <c r="D1560" i="12" s="1"/>
  <c r="C1561" i="12"/>
  <c r="D1561" i="12" s="1"/>
  <c r="C1562" i="12"/>
  <c r="D1562" i="12" s="1"/>
  <c r="C1563" i="12"/>
  <c r="D1563" i="12" s="1"/>
  <c r="C1564" i="12"/>
  <c r="D1564" i="12" s="1"/>
  <c r="C1565" i="12"/>
  <c r="D1565" i="12" s="1"/>
  <c r="C1566" i="12"/>
  <c r="D1566" i="12" s="1"/>
  <c r="C1567" i="12"/>
  <c r="D1567" i="12" s="1"/>
  <c r="C1568" i="12"/>
  <c r="D1568" i="12" s="1"/>
  <c r="C1569" i="12"/>
  <c r="D1569" i="12" s="1"/>
  <c r="C1570" i="12"/>
  <c r="D1570" i="12" s="1"/>
  <c r="C1571" i="12"/>
  <c r="D1571" i="12" s="1"/>
  <c r="C1572" i="12"/>
  <c r="D1572" i="12" s="1"/>
  <c r="C1573" i="12"/>
  <c r="D1573" i="12" s="1"/>
  <c r="C1574" i="12"/>
  <c r="D1574" i="12" s="1"/>
  <c r="C1575" i="12"/>
  <c r="D1575" i="12" s="1"/>
  <c r="C1576" i="12"/>
  <c r="D1576" i="12" s="1"/>
  <c r="C1577" i="12"/>
  <c r="D1577" i="12" s="1"/>
  <c r="C1578" i="12"/>
  <c r="D1578" i="12" s="1"/>
  <c r="C1579" i="12"/>
  <c r="D1579" i="12" s="1"/>
  <c r="C1580" i="12"/>
  <c r="D1580" i="12" s="1"/>
  <c r="C1581" i="12"/>
  <c r="D1581" i="12" s="1"/>
  <c r="C1582" i="12"/>
  <c r="D1582" i="12" s="1"/>
  <c r="C1583" i="12"/>
  <c r="D1583" i="12" s="1"/>
  <c r="C1584" i="12"/>
  <c r="D1584" i="12" s="1"/>
  <c r="C1585" i="12"/>
  <c r="D1585" i="12" s="1"/>
  <c r="C1586" i="12"/>
  <c r="D1586" i="12" s="1"/>
  <c r="C1587" i="12"/>
  <c r="D1587" i="12" s="1"/>
  <c r="C1588" i="12"/>
  <c r="D1588" i="12" s="1"/>
  <c r="C1589" i="12"/>
  <c r="D1589" i="12" s="1"/>
  <c r="C1590" i="12"/>
  <c r="D1590" i="12" s="1"/>
  <c r="C1591" i="12"/>
  <c r="D1591" i="12" s="1"/>
  <c r="C1592" i="12"/>
  <c r="D1592" i="12" s="1"/>
  <c r="C1593" i="12"/>
  <c r="D1593" i="12" s="1"/>
  <c r="C1594" i="12"/>
  <c r="D1594" i="12" s="1"/>
  <c r="C1595" i="12"/>
  <c r="D1595" i="12" s="1"/>
  <c r="C1596" i="12"/>
  <c r="D1596" i="12" s="1"/>
  <c r="C1597" i="12"/>
  <c r="D1597" i="12" s="1"/>
  <c r="C1598" i="12"/>
  <c r="D1598" i="12" s="1"/>
  <c r="C1599" i="12"/>
  <c r="D1599" i="12" s="1"/>
  <c r="C1600" i="12"/>
  <c r="D1600" i="12" s="1"/>
  <c r="C1601" i="12"/>
  <c r="D1601" i="12" s="1"/>
  <c r="C1602" i="12"/>
  <c r="D1602" i="12" s="1"/>
  <c r="C1603" i="12"/>
  <c r="D1603" i="12" s="1"/>
  <c r="C1604" i="12"/>
  <c r="D1604" i="12" s="1"/>
  <c r="C1605" i="12"/>
  <c r="D1605" i="12" s="1"/>
  <c r="C1606" i="12"/>
  <c r="D1606" i="12" s="1"/>
  <c r="C1607" i="12"/>
  <c r="D1607" i="12" s="1"/>
  <c r="C1608" i="12"/>
  <c r="D1608" i="12" s="1"/>
  <c r="C1609" i="12"/>
  <c r="D1609" i="12" s="1"/>
  <c r="C1610" i="12"/>
  <c r="D1610" i="12" s="1"/>
  <c r="C1611" i="12"/>
  <c r="D1611" i="12" s="1"/>
  <c r="C1612" i="12"/>
  <c r="D1612" i="12" s="1"/>
  <c r="C1613" i="12"/>
  <c r="D1613" i="12" s="1"/>
  <c r="C1614" i="12"/>
  <c r="D1614" i="12" s="1"/>
  <c r="C1615" i="12"/>
  <c r="D1615" i="12" s="1"/>
  <c r="C1616" i="12"/>
  <c r="D1616" i="12" s="1"/>
  <c r="C1617" i="12"/>
  <c r="D1617" i="12" s="1"/>
  <c r="C1618" i="12"/>
  <c r="D1618" i="12" s="1"/>
  <c r="C1619" i="12"/>
  <c r="D1619" i="12" s="1"/>
  <c r="C1620" i="12"/>
  <c r="D1620" i="12" s="1"/>
  <c r="C1621" i="12"/>
  <c r="D1621" i="12" s="1"/>
  <c r="C1622" i="12"/>
  <c r="D1622" i="12" s="1"/>
  <c r="C1623" i="12"/>
  <c r="D1623" i="12" s="1"/>
  <c r="C1624" i="12"/>
  <c r="D1624" i="12" s="1"/>
  <c r="C1625" i="12"/>
  <c r="D1625" i="12" s="1"/>
  <c r="C1626" i="12"/>
  <c r="D1626" i="12" s="1"/>
  <c r="C1627" i="12"/>
  <c r="D1627" i="12" s="1"/>
  <c r="C1628" i="12"/>
  <c r="D1628" i="12" s="1"/>
  <c r="C1629" i="12"/>
  <c r="D1629" i="12" s="1"/>
  <c r="C1630" i="12"/>
  <c r="D1630" i="12" s="1"/>
  <c r="C1631" i="12"/>
  <c r="D1631" i="12" s="1"/>
  <c r="C1632" i="12"/>
  <c r="D1632" i="12" s="1"/>
  <c r="C1633" i="12"/>
  <c r="D1633" i="12" s="1"/>
  <c r="C1634" i="12"/>
  <c r="D1634" i="12" s="1"/>
  <c r="C1635" i="12"/>
  <c r="D1635" i="12" s="1"/>
  <c r="C1636" i="12"/>
  <c r="D1636" i="12" s="1"/>
  <c r="C1637" i="12"/>
  <c r="D1637" i="12" s="1"/>
  <c r="C1638" i="12"/>
  <c r="D1638" i="12" s="1"/>
  <c r="C1639" i="12"/>
  <c r="D1639" i="12" s="1"/>
  <c r="C1640" i="12"/>
  <c r="D1640" i="12" s="1"/>
  <c r="C1641" i="12"/>
  <c r="D1641" i="12" s="1"/>
  <c r="C1642" i="12"/>
  <c r="D1642" i="12" s="1"/>
  <c r="C1643" i="12"/>
  <c r="D1643" i="12" s="1"/>
  <c r="C1644" i="12"/>
  <c r="D1644" i="12" s="1"/>
  <c r="C1645" i="12"/>
  <c r="D1645" i="12" s="1"/>
  <c r="C1646" i="12"/>
  <c r="D1646" i="12" s="1"/>
  <c r="C1647" i="12"/>
  <c r="D1647" i="12" s="1"/>
  <c r="C1648" i="12"/>
  <c r="D1648" i="12" s="1"/>
  <c r="C1649" i="12"/>
  <c r="D1649" i="12" s="1"/>
  <c r="C1650" i="12"/>
  <c r="D1650" i="12" s="1"/>
  <c r="C1651" i="12"/>
  <c r="D1651" i="12" s="1"/>
  <c r="C1652" i="12"/>
  <c r="D1652" i="12" s="1"/>
  <c r="C1653" i="12"/>
  <c r="D1653" i="12" s="1"/>
  <c r="C1654" i="12"/>
  <c r="D1654" i="12" s="1"/>
  <c r="C1655" i="12"/>
  <c r="D1655" i="12" s="1"/>
  <c r="C1656" i="12"/>
  <c r="D1656" i="12" s="1"/>
  <c r="C1657" i="12"/>
  <c r="D1657" i="12" s="1"/>
  <c r="C1658" i="12"/>
  <c r="D1658" i="12" s="1"/>
  <c r="C1659" i="12"/>
  <c r="D1659" i="12" s="1"/>
  <c r="C1660" i="12"/>
  <c r="D1660" i="12" s="1"/>
  <c r="C1661" i="12"/>
  <c r="D1661" i="12" s="1"/>
  <c r="C1662" i="12"/>
  <c r="D1662" i="12" s="1"/>
  <c r="C1663" i="12"/>
  <c r="D1663" i="12" s="1"/>
  <c r="C1664" i="12"/>
  <c r="D1664" i="12" s="1"/>
  <c r="C1665" i="12"/>
  <c r="D1665" i="12" s="1"/>
  <c r="C1666" i="12"/>
  <c r="D1666" i="12" s="1"/>
  <c r="C1667" i="12"/>
  <c r="D1667" i="12" s="1"/>
  <c r="C1668" i="12"/>
  <c r="D1668" i="12" s="1"/>
  <c r="C1669" i="12"/>
  <c r="D1669" i="12" s="1"/>
  <c r="C1670" i="12"/>
  <c r="D1670" i="12" s="1"/>
  <c r="C1671" i="12"/>
  <c r="D1671" i="12" s="1"/>
  <c r="C1672" i="12"/>
  <c r="D1672" i="12" s="1"/>
  <c r="C1673" i="12"/>
  <c r="D1673" i="12" s="1"/>
  <c r="C1674" i="12"/>
  <c r="D1674" i="12" s="1"/>
  <c r="C1675" i="12"/>
  <c r="D1675" i="12" s="1"/>
  <c r="C1676" i="12"/>
  <c r="D1676" i="12" s="1"/>
  <c r="C1677" i="12"/>
  <c r="D1677" i="12" s="1"/>
  <c r="C1678" i="12"/>
  <c r="D1678" i="12" s="1"/>
  <c r="C1679" i="12"/>
  <c r="D1679" i="12" s="1"/>
  <c r="C1680" i="12"/>
  <c r="D1680" i="12" s="1"/>
  <c r="C1681" i="12"/>
  <c r="D1681" i="12" s="1"/>
  <c r="C1682" i="12"/>
  <c r="D1682" i="12" s="1"/>
  <c r="C1683" i="12"/>
  <c r="D1683" i="12" s="1"/>
  <c r="C1684" i="12"/>
  <c r="D1684" i="12" s="1"/>
  <c r="C1685" i="12"/>
  <c r="D1685" i="12" s="1"/>
  <c r="C1686" i="12"/>
  <c r="D1686" i="12" s="1"/>
  <c r="C1687" i="12"/>
  <c r="D1687" i="12" s="1"/>
  <c r="C1688" i="12"/>
  <c r="D1688" i="12" s="1"/>
  <c r="C1689" i="12"/>
  <c r="D1689" i="12" s="1"/>
  <c r="C1690" i="12"/>
  <c r="D1690" i="12" s="1"/>
  <c r="C1691" i="12"/>
  <c r="D1691" i="12" s="1"/>
  <c r="C1692" i="12"/>
  <c r="D1692" i="12" s="1"/>
  <c r="C1693" i="12"/>
  <c r="D1693" i="12" s="1"/>
  <c r="C1694" i="12"/>
  <c r="D1694" i="12" s="1"/>
  <c r="C1695" i="12"/>
  <c r="D1695" i="12" s="1"/>
  <c r="C1696" i="12"/>
  <c r="D1696" i="12" s="1"/>
  <c r="C1697" i="12"/>
  <c r="D1697" i="12" s="1"/>
  <c r="C1698" i="12"/>
  <c r="D1698" i="12" s="1"/>
  <c r="C1699" i="12"/>
  <c r="D1699" i="12" s="1"/>
  <c r="C1700" i="12"/>
  <c r="D1700" i="12" s="1"/>
  <c r="C1701" i="12"/>
  <c r="D1701" i="12" s="1"/>
  <c r="C1702" i="12"/>
  <c r="D1702" i="12" s="1"/>
  <c r="C1703" i="12"/>
  <c r="D1703" i="12" s="1"/>
  <c r="C1704" i="12"/>
  <c r="D1704" i="12" s="1"/>
  <c r="C1705" i="12"/>
  <c r="D1705" i="12" s="1"/>
  <c r="C1706" i="12"/>
  <c r="D1706" i="12" s="1"/>
  <c r="C1707" i="12"/>
  <c r="D1707" i="12" s="1"/>
  <c r="C1708" i="12"/>
  <c r="D1708" i="12" s="1"/>
  <c r="C1709" i="12"/>
  <c r="D1709" i="12" s="1"/>
  <c r="C1710" i="12"/>
  <c r="D1710" i="12" s="1"/>
  <c r="C1711" i="12"/>
  <c r="D1711" i="12" s="1"/>
  <c r="C1712" i="12"/>
  <c r="D1712" i="12" s="1"/>
  <c r="C1713" i="12"/>
  <c r="D1713" i="12" s="1"/>
  <c r="C1714" i="12"/>
  <c r="D1714" i="12" s="1"/>
  <c r="C1715" i="12"/>
  <c r="D1715" i="12" s="1"/>
  <c r="C1716" i="12"/>
  <c r="D1716" i="12" s="1"/>
  <c r="C1717" i="12"/>
  <c r="D1717" i="12" s="1"/>
  <c r="C1718" i="12"/>
  <c r="D1718" i="12" s="1"/>
  <c r="C1719" i="12"/>
  <c r="D1719" i="12" s="1"/>
  <c r="C1720" i="12"/>
  <c r="D1720" i="12" s="1"/>
  <c r="C1721" i="12"/>
  <c r="D1721" i="12" s="1"/>
  <c r="C1722" i="12"/>
  <c r="D1722" i="12" s="1"/>
  <c r="C1723" i="12"/>
  <c r="D1723" i="12" s="1"/>
  <c r="C1724" i="12"/>
  <c r="D1724" i="12" s="1"/>
  <c r="C1725" i="12"/>
  <c r="D1725" i="12" s="1"/>
  <c r="C1726" i="12"/>
  <c r="D1726" i="12" s="1"/>
  <c r="C1727" i="12"/>
  <c r="D1727" i="12" s="1"/>
  <c r="C1728" i="12"/>
  <c r="D1728" i="12" s="1"/>
  <c r="C1729" i="12"/>
  <c r="D1729" i="12" s="1"/>
  <c r="C1730" i="12"/>
  <c r="D1730" i="12" s="1"/>
  <c r="C1731" i="12"/>
  <c r="D1731" i="12" s="1"/>
  <c r="C1732" i="12"/>
  <c r="D1732" i="12" s="1"/>
  <c r="C1733" i="12"/>
  <c r="D1733" i="12" s="1"/>
  <c r="C1734" i="12"/>
  <c r="D1734" i="12" s="1"/>
  <c r="C1735" i="12"/>
  <c r="D1735" i="12" s="1"/>
  <c r="C1736" i="12"/>
  <c r="D1736" i="12" s="1"/>
  <c r="C1737" i="12"/>
  <c r="D1737" i="12" s="1"/>
  <c r="C1738" i="12"/>
  <c r="D1738" i="12" s="1"/>
  <c r="C1739" i="12"/>
  <c r="D1739" i="12" s="1"/>
  <c r="C1740" i="12"/>
  <c r="D1740" i="12" s="1"/>
  <c r="C1741" i="12"/>
  <c r="D1741" i="12" s="1"/>
  <c r="C1742" i="12"/>
  <c r="D1742" i="12" s="1"/>
  <c r="C1743" i="12"/>
  <c r="D1743" i="12" s="1"/>
  <c r="C1744" i="12"/>
  <c r="D1744" i="12" s="1"/>
  <c r="C1745" i="12"/>
  <c r="D1745" i="12" s="1"/>
  <c r="C1746" i="12"/>
  <c r="D1746" i="12" s="1"/>
  <c r="C1747" i="12"/>
  <c r="D1747" i="12" s="1"/>
  <c r="C1748" i="12"/>
  <c r="D1748" i="12" s="1"/>
  <c r="C1749" i="12"/>
  <c r="D1749" i="12" s="1"/>
  <c r="C1750" i="12"/>
  <c r="D1750" i="12" s="1"/>
  <c r="C1751" i="12"/>
  <c r="D1751" i="12" s="1"/>
  <c r="C1752" i="12"/>
  <c r="D1752" i="12" s="1"/>
  <c r="C1753" i="12"/>
  <c r="D1753" i="12" s="1"/>
  <c r="C1754" i="12"/>
  <c r="D1754" i="12" s="1"/>
  <c r="C1755" i="12"/>
  <c r="D1755" i="12" s="1"/>
  <c r="C1756" i="12"/>
  <c r="D1756" i="12" s="1"/>
  <c r="C1757" i="12"/>
  <c r="D1757" i="12" s="1"/>
  <c r="C1758" i="12"/>
  <c r="D1758" i="12" s="1"/>
  <c r="C1759" i="12"/>
  <c r="D1759" i="12" s="1"/>
  <c r="C1760" i="12"/>
  <c r="D1760" i="12" s="1"/>
  <c r="C1761" i="12"/>
  <c r="D1761" i="12" s="1"/>
  <c r="C1762" i="12"/>
  <c r="D1762" i="12" s="1"/>
  <c r="C1763" i="12"/>
  <c r="D1763" i="12" s="1"/>
  <c r="C1764" i="12"/>
  <c r="D1764" i="12" s="1"/>
  <c r="C1765" i="12"/>
  <c r="D1765" i="12" s="1"/>
  <c r="C1766" i="12"/>
  <c r="D1766" i="12" s="1"/>
  <c r="C1767" i="12"/>
  <c r="D1767" i="12" s="1"/>
  <c r="C1768" i="12"/>
  <c r="D1768" i="12" s="1"/>
  <c r="C1769" i="12"/>
  <c r="D1769" i="12" s="1"/>
  <c r="C1770" i="12"/>
  <c r="D1770" i="12" s="1"/>
  <c r="C1771" i="12"/>
  <c r="D1771" i="12" s="1"/>
  <c r="C1772" i="12"/>
  <c r="D1772" i="12" s="1"/>
  <c r="C1773" i="12"/>
  <c r="D1773" i="12" s="1"/>
  <c r="C1774" i="12"/>
  <c r="D1774" i="12" s="1"/>
  <c r="C1775" i="12"/>
  <c r="D1775" i="12" s="1"/>
  <c r="C1776" i="12"/>
  <c r="D1776" i="12" s="1"/>
  <c r="C1777" i="12"/>
  <c r="D1777" i="12" s="1"/>
  <c r="C1778" i="12"/>
  <c r="D1778" i="12" s="1"/>
  <c r="C1779" i="12"/>
  <c r="D1779" i="12" s="1"/>
  <c r="C1780" i="12"/>
  <c r="D1780" i="12" s="1"/>
  <c r="C1781" i="12"/>
  <c r="D1781" i="12" s="1"/>
  <c r="C1782" i="12"/>
  <c r="D1782" i="12" s="1"/>
  <c r="C1783" i="12"/>
  <c r="D1783" i="12" s="1"/>
  <c r="C1784" i="12"/>
  <c r="D1784" i="12" s="1"/>
  <c r="C1785" i="12"/>
  <c r="D1785" i="12" s="1"/>
  <c r="C1786" i="12"/>
  <c r="D1786" i="12" s="1"/>
  <c r="C1787" i="12"/>
  <c r="D1787" i="12" s="1"/>
  <c r="C1788" i="12"/>
  <c r="D1788" i="12" s="1"/>
  <c r="C1789" i="12"/>
  <c r="D1789" i="12" s="1"/>
  <c r="C1790" i="12"/>
  <c r="D1790" i="12" s="1"/>
  <c r="C1791" i="12"/>
  <c r="D1791" i="12" s="1"/>
  <c r="C1792" i="12"/>
  <c r="D1792" i="12" s="1"/>
  <c r="C1793" i="12"/>
  <c r="D1793" i="12" s="1"/>
  <c r="C1794" i="12"/>
  <c r="D1794" i="12" s="1"/>
  <c r="C1795" i="12"/>
  <c r="D1795" i="12" s="1"/>
  <c r="C1796" i="12"/>
  <c r="D1796" i="12" s="1"/>
  <c r="C1797" i="12"/>
  <c r="D1797" i="12" s="1"/>
  <c r="C1798" i="12"/>
  <c r="D1798" i="12" s="1"/>
  <c r="C1799" i="12"/>
  <c r="D1799" i="12" s="1"/>
  <c r="C1800" i="12"/>
  <c r="D1800" i="12" s="1"/>
  <c r="C1801" i="12"/>
  <c r="D1801" i="12" s="1"/>
  <c r="C1802" i="12"/>
  <c r="D1802" i="12" s="1"/>
  <c r="C1803" i="12"/>
  <c r="D1803" i="12" s="1"/>
  <c r="C1804" i="12"/>
  <c r="D1804" i="12" s="1"/>
  <c r="C1805" i="12"/>
  <c r="D1805" i="12" s="1"/>
  <c r="C1806" i="12"/>
  <c r="D1806" i="12" s="1"/>
  <c r="C1807" i="12"/>
  <c r="D1807" i="12" s="1"/>
  <c r="C1808" i="12"/>
  <c r="D1808" i="12" s="1"/>
  <c r="C1809" i="12"/>
  <c r="D1809" i="12" s="1"/>
  <c r="C1810" i="12"/>
  <c r="D1810" i="12" s="1"/>
  <c r="C1811" i="12"/>
  <c r="D1811" i="12" s="1"/>
  <c r="C1812" i="12"/>
  <c r="D1812" i="12" s="1"/>
  <c r="C1813" i="12"/>
  <c r="D1813" i="12" s="1"/>
  <c r="C1814" i="12"/>
  <c r="D1814" i="12" s="1"/>
  <c r="C1815" i="12"/>
  <c r="D1815" i="12" s="1"/>
  <c r="C1816" i="12"/>
  <c r="D1816" i="12" s="1"/>
  <c r="C1817" i="12"/>
  <c r="D1817" i="12" s="1"/>
  <c r="C1818" i="12"/>
  <c r="D1818" i="12" s="1"/>
  <c r="C1819" i="12"/>
  <c r="D1819" i="12" s="1"/>
  <c r="C1820" i="12"/>
  <c r="D1820" i="12" s="1"/>
  <c r="C1821" i="12"/>
  <c r="D1821" i="12" s="1"/>
  <c r="C1822" i="12"/>
  <c r="D1822" i="12" s="1"/>
  <c r="C1823" i="12"/>
  <c r="D1823" i="12" s="1"/>
  <c r="C1824" i="12"/>
  <c r="D1824" i="12" s="1"/>
  <c r="C1825" i="12"/>
  <c r="D1825" i="12" s="1"/>
  <c r="C1826" i="12"/>
  <c r="D1826" i="12" s="1"/>
  <c r="C1827" i="12"/>
  <c r="D1827" i="12" s="1"/>
  <c r="C1828" i="12"/>
  <c r="D1828" i="12" s="1"/>
  <c r="C1829" i="12"/>
  <c r="D1829" i="12" s="1"/>
  <c r="C1830" i="12"/>
  <c r="D1830" i="12" s="1"/>
  <c r="C1831" i="12"/>
  <c r="D1831" i="12" s="1"/>
  <c r="C1832" i="12"/>
  <c r="D1832" i="12" s="1"/>
  <c r="C1833" i="12"/>
  <c r="D1833" i="12" s="1"/>
  <c r="C1834" i="12"/>
  <c r="D1834" i="12" s="1"/>
  <c r="C1835" i="12"/>
  <c r="D1835" i="12" s="1"/>
  <c r="C1836" i="12"/>
  <c r="D1836" i="12" s="1"/>
  <c r="C1837" i="12"/>
  <c r="D1837" i="12" s="1"/>
  <c r="C1838" i="12"/>
  <c r="D1838" i="12" s="1"/>
  <c r="C1839" i="12"/>
  <c r="D1839" i="12" s="1"/>
  <c r="C1840" i="12"/>
  <c r="D1840" i="12" s="1"/>
  <c r="C1841" i="12"/>
  <c r="D1841" i="12" s="1"/>
  <c r="C1842" i="12"/>
  <c r="D1842" i="12" s="1"/>
  <c r="C1843" i="12"/>
  <c r="D1843" i="12" s="1"/>
  <c r="C1844" i="12"/>
  <c r="D1844" i="12" s="1"/>
  <c r="C1845" i="12"/>
  <c r="D1845" i="12" s="1"/>
  <c r="C1846" i="12"/>
  <c r="D1846" i="12" s="1"/>
  <c r="C1847" i="12"/>
  <c r="D1847" i="12" s="1"/>
  <c r="C1848" i="12"/>
  <c r="D1848" i="12" s="1"/>
  <c r="C1849" i="12"/>
  <c r="D1849" i="12" s="1"/>
  <c r="C1850" i="12"/>
  <c r="D1850" i="12" s="1"/>
  <c r="C1851" i="12"/>
  <c r="D1851" i="12" s="1"/>
  <c r="C1852" i="12"/>
  <c r="D1852" i="12" s="1"/>
  <c r="C1853" i="12"/>
  <c r="D1853" i="12" s="1"/>
  <c r="C1854" i="12"/>
  <c r="D1854" i="12" s="1"/>
  <c r="C1855" i="12"/>
  <c r="D1855" i="12" s="1"/>
  <c r="C1856" i="12"/>
  <c r="D1856" i="12" s="1"/>
  <c r="C1857" i="12"/>
  <c r="D1857" i="12" s="1"/>
  <c r="C1858" i="12"/>
  <c r="D1858" i="12" s="1"/>
  <c r="C1859" i="12"/>
  <c r="D1859" i="12" s="1"/>
  <c r="C1860" i="12"/>
  <c r="D1860" i="12" s="1"/>
  <c r="C1861" i="12"/>
  <c r="D1861" i="12" s="1"/>
  <c r="C1862" i="12"/>
  <c r="D1862" i="12" s="1"/>
  <c r="C1863" i="12"/>
  <c r="D1863" i="12" s="1"/>
  <c r="C1864" i="12"/>
  <c r="D1864" i="12" s="1"/>
  <c r="C1865" i="12"/>
  <c r="D1865" i="12" s="1"/>
  <c r="C1866" i="12"/>
  <c r="D1866" i="12" s="1"/>
  <c r="C1867" i="12"/>
  <c r="D1867" i="12" s="1"/>
  <c r="C1868" i="12"/>
  <c r="D1868" i="12" s="1"/>
  <c r="C1869" i="12"/>
  <c r="D1869" i="12" s="1"/>
  <c r="C1870" i="12"/>
  <c r="D1870" i="12" s="1"/>
  <c r="C1871" i="12"/>
  <c r="D1871" i="12" s="1"/>
  <c r="C1872" i="12"/>
  <c r="D1872" i="12" s="1"/>
  <c r="C1873" i="12"/>
  <c r="D1873" i="12" s="1"/>
  <c r="C1874" i="12"/>
  <c r="D1874" i="12" s="1"/>
  <c r="C1875" i="12"/>
  <c r="D1875" i="12" s="1"/>
  <c r="C1876" i="12"/>
  <c r="D1876" i="12" s="1"/>
  <c r="C1877" i="12"/>
  <c r="D1877" i="12" s="1"/>
  <c r="C1878" i="12"/>
  <c r="D1878" i="12" s="1"/>
  <c r="C1879" i="12"/>
  <c r="D1879" i="12" s="1"/>
  <c r="C1880" i="12"/>
  <c r="D1880" i="12" s="1"/>
  <c r="C1881" i="12"/>
  <c r="D1881" i="12" s="1"/>
  <c r="C1882" i="12"/>
  <c r="D1882" i="12" s="1"/>
  <c r="C1883" i="12"/>
  <c r="D1883" i="12" s="1"/>
  <c r="C1884" i="12"/>
  <c r="D1884" i="12" s="1"/>
  <c r="C1885" i="12"/>
  <c r="D1885" i="12" s="1"/>
  <c r="C1886" i="12"/>
  <c r="D1886" i="12" s="1"/>
  <c r="C1887" i="12"/>
  <c r="D1887" i="12" s="1"/>
  <c r="C1888" i="12"/>
  <c r="D1888" i="12" s="1"/>
  <c r="C1889" i="12"/>
  <c r="D1889" i="12" s="1"/>
  <c r="C1890" i="12"/>
  <c r="D1890" i="12" s="1"/>
  <c r="C1891" i="12"/>
  <c r="D1891" i="12" s="1"/>
  <c r="C1892" i="12"/>
  <c r="D1892" i="12" s="1"/>
  <c r="C1893" i="12"/>
  <c r="D1893" i="12" s="1"/>
  <c r="C1894" i="12"/>
  <c r="D1894" i="12" s="1"/>
  <c r="C1895" i="12"/>
  <c r="D1895" i="12" s="1"/>
  <c r="C1896" i="12"/>
  <c r="D1896" i="12" s="1"/>
  <c r="C1897" i="12"/>
  <c r="D1897" i="12" s="1"/>
  <c r="C1898" i="12"/>
  <c r="D1898" i="12" s="1"/>
  <c r="C1899" i="12"/>
  <c r="D1899" i="12" s="1"/>
  <c r="C1900" i="12"/>
  <c r="D1900" i="12" s="1"/>
  <c r="C1901" i="12"/>
  <c r="D1901" i="12" s="1"/>
  <c r="C1902" i="12"/>
  <c r="D1902" i="12" s="1"/>
  <c r="C1903" i="12"/>
  <c r="D1903" i="12" s="1"/>
  <c r="C1904" i="12"/>
  <c r="D1904" i="12" s="1"/>
  <c r="C1905" i="12"/>
  <c r="D1905" i="12" s="1"/>
  <c r="C1906" i="12"/>
  <c r="D1906" i="12" s="1"/>
  <c r="C1907" i="12"/>
  <c r="D1907" i="12" s="1"/>
  <c r="C1908" i="12"/>
  <c r="D1908" i="12" s="1"/>
  <c r="C1909" i="12"/>
  <c r="D1909" i="12" s="1"/>
  <c r="C1910" i="12"/>
  <c r="D1910" i="12" s="1"/>
  <c r="C1911" i="12"/>
  <c r="D1911" i="12" s="1"/>
  <c r="C1912" i="12"/>
  <c r="D1912" i="12" s="1"/>
  <c r="C1913" i="12"/>
  <c r="D1913" i="12" s="1"/>
  <c r="C1914" i="12"/>
  <c r="D1914" i="12" s="1"/>
  <c r="C1915" i="12"/>
  <c r="D1915" i="12" s="1"/>
  <c r="C1916" i="12"/>
  <c r="D1916" i="12" s="1"/>
  <c r="C1917" i="12"/>
  <c r="D1917" i="12" s="1"/>
  <c r="C1918" i="12"/>
  <c r="D1918" i="12" s="1"/>
  <c r="C1919" i="12"/>
  <c r="D1919" i="12" s="1"/>
  <c r="C1920" i="12"/>
  <c r="D1920" i="12" s="1"/>
  <c r="C1921" i="12"/>
  <c r="D1921" i="12" s="1"/>
  <c r="C1922" i="12"/>
  <c r="D1922" i="12" s="1"/>
  <c r="C1923" i="12"/>
  <c r="D1923" i="12" s="1"/>
  <c r="C1924" i="12"/>
  <c r="D1924" i="12" s="1"/>
  <c r="C1925" i="12"/>
  <c r="D1925" i="12" s="1"/>
  <c r="C1926" i="12"/>
  <c r="D1926" i="12" s="1"/>
  <c r="C1927" i="12"/>
  <c r="D1927" i="12" s="1"/>
  <c r="C1928" i="12"/>
  <c r="D1928" i="12" s="1"/>
  <c r="C1929" i="12"/>
  <c r="D1929" i="12" s="1"/>
  <c r="C1930" i="12"/>
  <c r="D1930" i="12" s="1"/>
  <c r="C1931" i="12"/>
  <c r="D1931" i="12" s="1"/>
  <c r="C1932" i="12"/>
  <c r="D1932" i="12" s="1"/>
  <c r="C1933" i="12"/>
  <c r="D1933" i="12" s="1"/>
  <c r="C1934" i="12"/>
  <c r="D1934" i="12" s="1"/>
  <c r="C1935" i="12"/>
  <c r="D1935" i="12" s="1"/>
  <c r="C1936" i="12"/>
  <c r="D1936" i="12" s="1"/>
  <c r="C1937" i="12"/>
  <c r="D1937" i="12" s="1"/>
  <c r="C1938" i="12"/>
  <c r="D1938" i="12" s="1"/>
  <c r="C1939" i="12"/>
  <c r="D1939" i="12" s="1"/>
  <c r="C1940" i="12"/>
  <c r="D1940" i="12" s="1"/>
  <c r="C1941" i="12"/>
  <c r="D1941" i="12" s="1"/>
  <c r="C1942" i="12"/>
  <c r="D1942" i="12" s="1"/>
  <c r="C1943" i="12"/>
  <c r="D1943" i="12" s="1"/>
  <c r="C1944" i="12"/>
  <c r="D1944" i="12" s="1"/>
  <c r="C1945" i="12"/>
  <c r="D1945" i="12" s="1"/>
  <c r="C1946" i="12"/>
  <c r="D1946" i="12" s="1"/>
  <c r="C1947" i="12"/>
  <c r="D1947" i="12" s="1"/>
  <c r="C1948" i="12"/>
  <c r="D1948" i="12" s="1"/>
  <c r="C1949" i="12"/>
  <c r="D1949" i="12" s="1"/>
  <c r="C1950" i="12"/>
  <c r="D1950" i="12" s="1"/>
  <c r="C1951" i="12"/>
  <c r="D1951" i="12" s="1"/>
  <c r="C1952" i="12"/>
  <c r="D1952" i="12" s="1"/>
  <c r="C1953" i="12"/>
  <c r="D1953" i="12" s="1"/>
  <c r="C1954" i="12"/>
  <c r="D1954" i="12" s="1"/>
  <c r="C1955" i="12"/>
  <c r="D1955" i="12" s="1"/>
  <c r="C1956" i="12"/>
  <c r="D1956" i="12" s="1"/>
  <c r="C1957" i="12"/>
  <c r="D1957" i="12" s="1"/>
  <c r="C1958" i="12"/>
  <c r="D1958" i="12" s="1"/>
  <c r="C1959" i="12"/>
  <c r="D1959" i="12" s="1"/>
  <c r="C1960" i="12"/>
  <c r="D1960" i="12" s="1"/>
  <c r="C1961" i="12"/>
  <c r="D1961" i="12" s="1"/>
  <c r="C1962" i="12"/>
  <c r="D1962" i="12" s="1"/>
  <c r="C1963" i="12"/>
  <c r="D1963" i="12" s="1"/>
  <c r="C1964" i="12"/>
  <c r="D1964" i="12" s="1"/>
  <c r="C1965" i="12"/>
  <c r="D1965" i="12" s="1"/>
  <c r="C1966" i="12"/>
  <c r="D1966" i="12" s="1"/>
  <c r="C1967" i="12"/>
  <c r="D1967" i="12" s="1"/>
  <c r="C1968" i="12"/>
  <c r="D1968" i="12" s="1"/>
  <c r="C1969" i="12"/>
  <c r="D1969" i="12" s="1"/>
  <c r="C1970" i="12"/>
  <c r="D1970" i="12" s="1"/>
  <c r="C1971" i="12"/>
  <c r="D1971" i="12" s="1"/>
  <c r="C1972" i="12"/>
  <c r="D1972" i="12" s="1"/>
  <c r="C1973" i="12"/>
  <c r="D1973" i="12" s="1"/>
  <c r="C1974" i="12"/>
  <c r="D1974" i="12" s="1"/>
  <c r="C1975" i="12"/>
  <c r="D1975" i="12" s="1"/>
  <c r="C1976" i="12"/>
  <c r="D1976" i="12" s="1"/>
  <c r="C1977" i="12"/>
  <c r="D1977" i="12" s="1"/>
  <c r="C1978" i="12"/>
  <c r="D1978" i="12" s="1"/>
  <c r="C1979" i="12"/>
  <c r="D1979" i="12" s="1"/>
  <c r="C1980" i="12"/>
  <c r="D1980" i="12" s="1"/>
  <c r="C1981" i="12"/>
  <c r="D1981" i="12" s="1"/>
  <c r="C1982" i="12"/>
  <c r="D1982" i="12" s="1"/>
  <c r="C1983" i="12"/>
  <c r="D1983" i="12" s="1"/>
  <c r="C1984" i="12"/>
  <c r="D1984" i="12" s="1"/>
  <c r="C1985" i="12"/>
  <c r="D1985" i="12" s="1"/>
  <c r="C1986" i="12"/>
  <c r="D1986" i="12" s="1"/>
  <c r="C1987" i="12"/>
  <c r="D1987" i="12" s="1"/>
  <c r="C1988" i="12"/>
  <c r="D1988" i="12" s="1"/>
  <c r="C1989" i="12"/>
  <c r="D1989" i="12" s="1"/>
  <c r="C1990" i="12"/>
  <c r="D1990" i="12" s="1"/>
  <c r="C1991" i="12"/>
  <c r="D1991" i="12" s="1"/>
  <c r="C1992" i="12"/>
  <c r="D1992" i="12" s="1"/>
  <c r="C1993" i="12"/>
  <c r="D1993" i="12" s="1"/>
  <c r="C1994" i="12"/>
  <c r="D1994" i="12" s="1"/>
  <c r="C1995" i="12"/>
  <c r="D1995" i="12" s="1"/>
  <c r="C1996" i="12"/>
  <c r="D1996" i="12" s="1"/>
  <c r="C1997" i="12"/>
  <c r="D1997" i="12" s="1"/>
  <c r="C1998" i="12"/>
  <c r="D1998" i="12" s="1"/>
  <c r="C1999" i="12"/>
  <c r="D1999" i="12" s="1"/>
  <c r="C2000" i="12"/>
  <c r="D2000" i="12" s="1"/>
  <c r="C2001" i="12"/>
  <c r="D2001" i="12" s="1"/>
  <c r="C2002" i="12"/>
  <c r="D2002" i="12" s="1"/>
  <c r="C2003" i="12"/>
  <c r="D2003" i="12" s="1"/>
  <c r="C2004" i="12"/>
  <c r="D2004" i="12" s="1"/>
  <c r="B2045" i="16" l="1"/>
  <c r="E2045" i="16" s="1"/>
  <c r="B2041" i="16"/>
  <c r="E2041" i="16" s="1"/>
  <c r="B2037" i="16"/>
  <c r="E2037" i="16" s="1"/>
  <c r="B2033" i="16"/>
  <c r="E2033" i="16" s="1"/>
  <c r="B2029" i="16"/>
  <c r="E2029" i="16" s="1"/>
  <c r="B2025" i="16"/>
  <c r="E2025" i="16" s="1"/>
  <c r="B2021" i="16"/>
  <c r="E2021" i="16" s="1"/>
  <c r="B2017" i="16"/>
  <c r="E2017" i="16" s="1"/>
  <c r="B2013" i="16"/>
  <c r="E2013" i="16" s="1"/>
  <c r="B2009" i="16"/>
  <c r="E2009" i="16" s="1"/>
  <c r="B2005" i="16"/>
  <c r="E2005" i="16" s="1"/>
  <c r="B2001" i="16"/>
  <c r="E2001" i="16" s="1"/>
  <c r="B1997" i="16"/>
  <c r="E1997" i="16" s="1"/>
  <c r="B1993" i="16"/>
  <c r="E1993" i="16" s="1"/>
  <c r="B1989" i="16"/>
  <c r="E1989" i="16" s="1"/>
  <c r="B1985" i="16"/>
  <c r="E1985" i="16" s="1"/>
  <c r="B1981" i="16"/>
  <c r="E1981" i="16" s="1"/>
  <c r="B1977" i="16"/>
  <c r="E1977" i="16" s="1"/>
  <c r="B1973" i="16"/>
  <c r="E1973" i="16" s="1"/>
  <c r="B1969" i="16"/>
  <c r="E1969" i="16" s="1"/>
  <c r="B1965" i="16"/>
  <c r="E1965" i="16" s="1"/>
  <c r="B1961" i="16"/>
  <c r="E1961" i="16" s="1"/>
  <c r="B1957" i="16"/>
  <c r="E1957" i="16" s="1"/>
  <c r="B1953" i="16"/>
  <c r="E1953" i="16" s="1"/>
  <c r="B1949" i="16"/>
  <c r="E1949" i="16" s="1"/>
  <c r="B1945" i="16"/>
  <c r="E1945" i="16" s="1"/>
  <c r="B1941" i="16"/>
  <c r="E1941" i="16" s="1"/>
  <c r="B1937" i="16"/>
  <c r="E1937" i="16" s="1"/>
  <c r="B1933" i="16"/>
  <c r="E1933" i="16" s="1"/>
  <c r="B1929" i="16"/>
  <c r="E1929" i="16" s="1"/>
  <c r="B1925" i="16"/>
  <c r="E1925" i="16" s="1"/>
  <c r="B1921" i="16"/>
  <c r="E1921" i="16" s="1"/>
  <c r="B1918" i="16"/>
  <c r="E1918" i="16" s="1"/>
  <c r="B1908" i="16"/>
  <c r="E1908" i="16" s="1"/>
  <c r="B1905" i="16"/>
  <c r="E1905" i="16" s="1"/>
  <c r="B1902" i="16"/>
  <c r="E1902" i="16" s="1"/>
  <c r="B1892" i="16"/>
  <c r="E1892" i="16" s="1"/>
  <c r="B1889" i="16"/>
  <c r="E1889" i="16" s="1"/>
  <c r="B1886" i="16"/>
  <c r="E1886" i="16" s="1"/>
  <c r="B1876" i="16"/>
  <c r="E1876" i="16" s="1"/>
  <c r="B1868" i="16"/>
  <c r="E1868" i="16" s="1"/>
  <c r="B1860" i="16"/>
  <c r="E1860" i="16" s="1"/>
  <c r="B1852" i="16"/>
  <c r="E1852" i="16" s="1"/>
  <c r="B1833" i="16"/>
  <c r="E1833" i="16" s="1"/>
  <c r="B1817" i="16"/>
  <c r="E1817" i="16" s="1"/>
  <c r="B1801" i="16"/>
  <c r="E1801" i="16" s="1"/>
  <c r="B1785" i="16"/>
  <c r="E1785" i="16" s="1"/>
  <c r="B1769" i="16"/>
  <c r="E1769" i="16" s="1"/>
  <c r="B1760" i="16"/>
  <c r="E1760" i="16" s="1"/>
  <c r="B1744" i="16"/>
  <c r="E1744" i="16" s="1"/>
  <c r="B1723" i="16"/>
  <c r="E1723" i="16" s="1"/>
  <c r="B1707" i="16"/>
  <c r="E1707" i="16" s="1"/>
  <c r="B1691" i="16"/>
  <c r="E1691" i="16" s="1"/>
  <c r="B1675" i="16"/>
  <c r="E1675" i="16" s="1"/>
  <c r="B1659" i="16"/>
  <c r="E1659" i="16" s="1"/>
  <c r="B1643" i="16"/>
  <c r="E1643" i="16" s="1"/>
  <c r="B1627" i="16"/>
  <c r="E1627" i="16" s="1"/>
  <c r="B1622" i="16"/>
  <c r="B1606" i="16"/>
  <c r="B1590" i="16"/>
  <c r="B2050" i="16"/>
  <c r="B2046" i="16"/>
  <c r="E2046" i="16" s="1"/>
  <c r="B2042" i="16"/>
  <c r="E2042" i="16" s="1"/>
  <c r="B2038" i="16"/>
  <c r="E2038" i="16" s="1"/>
  <c r="B2034" i="16"/>
  <c r="E2034" i="16" s="1"/>
  <c r="B2030" i="16"/>
  <c r="E2030" i="16" s="1"/>
  <c r="B2026" i="16"/>
  <c r="E2026" i="16" s="1"/>
  <c r="B2022" i="16"/>
  <c r="E2022" i="16" s="1"/>
  <c r="B2018" i="16"/>
  <c r="E2018" i="16" s="1"/>
  <c r="B2014" i="16"/>
  <c r="E2014" i="16" s="1"/>
  <c r="B2010" i="16"/>
  <c r="E2010" i="16" s="1"/>
  <c r="B2006" i="16"/>
  <c r="E2006" i="16" s="1"/>
  <c r="B2002" i="16"/>
  <c r="E2002" i="16" s="1"/>
  <c r="B1998" i="16"/>
  <c r="E1998" i="16" s="1"/>
  <c r="B1994" i="16"/>
  <c r="E1994" i="16" s="1"/>
  <c r="B1990" i="16"/>
  <c r="E1990" i="16" s="1"/>
  <c r="B1986" i="16"/>
  <c r="E1986" i="16" s="1"/>
  <c r="B1982" i="16"/>
  <c r="E1982" i="16" s="1"/>
  <c r="B1978" i="16"/>
  <c r="E1978" i="16" s="1"/>
  <c r="B1974" i="16"/>
  <c r="E1974" i="16" s="1"/>
  <c r="B1970" i="16"/>
  <c r="E1970" i="16" s="1"/>
  <c r="B1966" i="16"/>
  <c r="E1966" i="16" s="1"/>
  <c r="B1962" i="16"/>
  <c r="E1962" i="16" s="1"/>
  <c r="B1958" i="16"/>
  <c r="E1958" i="16" s="1"/>
  <c r="B1954" i="16"/>
  <c r="E1954" i="16" s="1"/>
  <c r="B1950" i="16"/>
  <c r="E1950" i="16" s="1"/>
  <c r="B1946" i="16"/>
  <c r="E1946" i="16" s="1"/>
  <c r="B1942" i="16"/>
  <c r="E1942" i="16" s="1"/>
  <c r="B1938" i="16"/>
  <c r="E1938" i="16" s="1"/>
  <c r="B1934" i="16"/>
  <c r="E1934" i="16" s="1"/>
  <c r="B1930" i="16"/>
  <c r="E1930" i="16" s="1"/>
  <c r="B1926" i="16"/>
  <c r="E1926" i="16" s="1"/>
  <c r="B1922" i="16"/>
  <c r="E1922" i="16" s="1"/>
  <c r="B1912" i="16"/>
  <c r="E1912" i="16" s="1"/>
  <c r="B1909" i="16"/>
  <c r="E1909" i="16" s="1"/>
  <c r="B1906" i="16"/>
  <c r="E1906" i="16" s="1"/>
  <c r="B1896" i="16"/>
  <c r="E1896" i="16" s="1"/>
  <c r="B1893" i="16"/>
  <c r="E1893" i="16" s="1"/>
  <c r="B1890" i="16"/>
  <c r="E1890" i="16" s="1"/>
  <c r="B1880" i="16"/>
  <c r="E1880" i="16" s="1"/>
  <c r="B1877" i="16"/>
  <c r="E1877" i="16" s="1"/>
  <c r="B1869" i="16"/>
  <c r="E1869" i="16" s="1"/>
  <c r="B1861" i="16"/>
  <c r="E1861" i="16" s="1"/>
  <c r="B1853" i="16"/>
  <c r="E1853" i="16" s="1"/>
  <c r="B1845" i="16"/>
  <c r="E1845" i="16" s="1"/>
  <c r="B1829" i="16"/>
  <c r="E1829" i="16" s="1"/>
  <c r="B1813" i="16"/>
  <c r="E1813" i="16" s="1"/>
  <c r="B1797" i="16"/>
  <c r="E1797" i="16" s="1"/>
  <c r="B1781" i="16"/>
  <c r="E1781" i="16" s="1"/>
  <c r="B1756" i="16"/>
  <c r="E1756" i="16" s="1"/>
  <c r="B1740" i="16"/>
  <c r="E1740" i="16" s="1"/>
  <c r="B1719" i="16"/>
  <c r="E1719" i="16" s="1"/>
  <c r="B1703" i="16"/>
  <c r="E1703" i="16" s="1"/>
  <c r="B1687" i="16"/>
  <c r="E1687" i="16" s="1"/>
  <c r="B1671" i="16"/>
  <c r="E1671" i="16" s="1"/>
  <c r="B1655" i="16"/>
  <c r="E1655" i="16" s="1"/>
  <c r="B1639" i="16"/>
  <c r="E1639" i="16" s="1"/>
  <c r="B1618" i="16"/>
  <c r="E1618" i="16" s="1"/>
  <c r="B1602" i="16"/>
  <c r="B1586" i="16"/>
  <c r="B2039" i="16"/>
  <c r="E2039" i="16" s="1"/>
  <c r="B2035" i="16"/>
  <c r="E2035" i="16" s="1"/>
  <c r="B2031" i="16"/>
  <c r="E2031" i="16" s="1"/>
  <c r="B2027" i="16"/>
  <c r="E2027" i="16" s="1"/>
  <c r="B2023" i="16"/>
  <c r="E2023" i="16" s="1"/>
  <c r="B2019" i="16"/>
  <c r="E2019" i="16" s="1"/>
  <c r="B2015" i="16"/>
  <c r="E2015" i="16" s="1"/>
  <c r="B2011" i="16"/>
  <c r="E2011" i="16" s="1"/>
  <c r="B2007" i="16"/>
  <c r="E2007" i="16" s="1"/>
  <c r="B2003" i="16"/>
  <c r="E2003" i="16" s="1"/>
  <c r="B1999" i="16"/>
  <c r="E1999" i="16" s="1"/>
  <c r="B1995" i="16"/>
  <c r="B1991" i="16"/>
  <c r="E1991" i="16" s="1"/>
  <c r="B1987" i="16"/>
  <c r="E1987" i="16" s="1"/>
  <c r="B1983" i="16"/>
  <c r="E1983" i="16" s="1"/>
  <c r="B1979" i="16"/>
  <c r="B1975" i="16"/>
  <c r="E1975" i="16" s="1"/>
  <c r="B1971" i="16"/>
  <c r="E1971" i="16" s="1"/>
  <c r="B1967" i="16"/>
  <c r="E1967" i="16" s="1"/>
  <c r="B1963" i="16"/>
  <c r="B1959" i="16"/>
  <c r="E1959" i="16" s="1"/>
  <c r="B1955" i="16"/>
  <c r="E1955" i="16" s="1"/>
  <c r="B1951" i="16"/>
  <c r="E1951" i="16" s="1"/>
  <c r="B1947" i="16"/>
  <c r="B1943" i="16"/>
  <c r="E1943" i="16" s="1"/>
  <c r="B1939" i="16"/>
  <c r="E1939" i="16" s="1"/>
  <c r="B1935" i="16"/>
  <c r="E1935" i="16" s="1"/>
  <c r="B1931" i="16"/>
  <c r="E1931" i="16" s="1"/>
  <c r="B1927" i="16"/>
  <c r="E1927" i="16" s="1"/>
  <c r="B1923" i="16"/>
  <c r="E1923" i="16" s="1"/>
  <c r="B1916" i="16"/>
  <c r="E1916" i="16" s="1"/>
  <c r="B1913" i="16"/>
  <c r="E1913" i="16" s="1"/>
  <c r="B1910" i="16"/>
  <c r="E1910" i="16" s="1"/>
  <c r="B1900" i="16"/>
  <c r="E1900" i="16" s="1"/>
  <c r="B1897" i="16"/>
  <c r="E1897" i="16" s="1"/>
  <c r="B1894" i="16"/>
  <c r="E1894" i="16" s="1"/>
  <c r="B1884" i="16"/>
  <c r="E1884" i="16" s="1"/>
  <c r="B1881" i="16"/>
  <c r="E1881" i="16" s="1"/>
  <c r="B1878" i="16"/>
  <c r="E1878" i="16" s="1"/>
  <c r="B1872" i="16"/>
  <c r="E1872" i="16" s="1"/>
  <c r="B1864" i="16"/>
  <c r="E1864" i="16" s="1"/>
  <c r="B1856" i="16"/>
  <c r="E1856" i="16" s="1"/>
  <c r="B1848" i="16"/>
  <c r="E1848" i="16" s="1"/>
  <c r="B1841" i="16"/>
  <c r="E1841" i="16" s="1"/>
  <c r="B1825" i="16"/>
  <c r="E1825" i="16" s="1"/>
  <c r="B1809" i="16"/>
  <c r="E1809" i="16" s="1"/>
  <c r="B1793" i="16"/>
  <c r="E1793" i="16" s="1"/>
  <c r="B1777" i="16"/>
  <c r="E1777" i="16" s="1"/>
  <c r="B1752" i="16"/>
  <c r="E1752" i="16" s="1"/>
  <c r="B1736" i="16"/>
  <c r="E1736" i="16" s="1"/>
  <c r="B1731" i="16"/>
  <c r="E1731" i="16" s="1"/>
  <c r="B1715" i="16"/>
  <c r="E1715" i="16" s="1"/>
  <c r="B1699" i="16"/>
  <c r="E1699" i="16" s="1"/>
  <c r="B1683" i="16"/>
  <c r="E1683" i="16" s="1"/>
  <c r="B1667" i="16"/>
  <c r="E1667" i="16" s="1"/>
  <c r="B1651" i="16"/>
  <c r="E1651" i="16" s="1"/>
  <c r="B1635" i="16"/>
  <c r="E1635" i="16" s="1"/>
  <c r="B1614" i="16"/>
  <c r="B1598" i="16"/>
  <c r="B3" i="16"/>
  <c r="E3" i="16" s="1"/>
  <c r="B7" i="16"/>
  <c r="E7" i="16" s="1"/>
  <c r="B11" i="16"/>
  <c r="E11" i="16" s="1"/>
  <c r="B15" i="16"/>
  <c r="E15" i="16" s="1"/>
  <c r="B19" i="16"/>
  <c r="E19" i="16" s="1"/>
  <c r="B23" i="16"/>
  <c r="E23" i="16" s="1"/>
  <c r="B27" i="16"/>
  <c r="E27" i="16" s="1"/>
  <c r="B31" i="16"/>
  <c r="E31" i="16" s="1"/>
  <c r="B35" i="16"/>
  <c r="E35" i="16" s="1"/>
  <c r="B39" i="16"/>
  <c r="B43" i="16"/>
  <c r="E43" i="16" s="1"/>
  <c r="B47" i="16"/>
  <c r="B51" i="16"/>
  <c r="E51" i="16" s="1"/>
  <c r="B55" i="16"/>
  <c r="E55" i="16" s="1"/>
  <c r="B59" i="16"/>
  <c r="B63" i="16"/>
  <c r="E63" i="16" s="1"/>
  <c r="B67" i="16"/>
  <c r="E67" i="16" s="1"/>
  <c r="B71" i="16"/>
  <c r="E71" i="16" s="1"/>
  <c r="B75" i="16"/>
  <c r="E75" i="16" s="1"/>
  <c r="B79" i="16"/>
  <c r="E79" i="16" s="1"/>
  <c r="B83" i="16"/>
  <c r="B87" i="16"/>
  <c r="E87" i="16" s="1"/>
  <c r="B91" i="16"/>
  <c r="E91" i="16" s="1"/>
  <c r="B95" i="16"/>
  <c r="B99" i="16"/>
  <c r="E99" i="16" s="1"/>
  <c r="B103" i="16"/>
  <c r="E103" i="16" s="1"/>
  <c r="B107" i="16"/>
  <c r="E107" i="16" s="1"/>
  <c r="B111" i="16"/>
  <c r="E111" i="16" s="1"/>
  <c r="B115" i="16"/>
  <c r="E115" i="16" s="1"/>
  <c r="B119" i="16"/>
  <c r="E119" i="16" s="1"/>
  <c r="B123" i="16"/>
  <c r="E123" i="16" s="1"/>
  <c r="B127" i="16"/>
  <c r="E127" i="16" s="1"/>
  <c r="B131" i="16"/>
  <c r="E131" i="16" s="1"/>
  <c r="B135" i="16"/>
  <c r="E135" i="16" s="1"/>
  <c r="B139" i="16"/>
  <c r="E139" i="16" s="1"/>
  <c r="B143" i="16"/>
  <c r="B147" i="16"/>
  <c r="B151" i="16"/>
  <c r="B155" i="16"/>
  <c r="E155" i="16" s="1"/>
  <c r="B159" i="16"/>
  <c r="E159" i="16" s="1"/>
  <c r="B163" i="16"/>
  <c r="B167" i="16"/>
  <c r="B171" i="16"/>
  <c r="B175" i="16"/>
  <c r="E175" i="16" s="1"/>
  <c r="B179" i="16"/>
  <c r="E179" i="16" s="1"/>
  <c r="B183" i="16"/>
  <c r="E183" i="16" s="1"/>
  <c r="B187" i="16"/>
  <c r="E187" i="16" s="1"/>
  <c r="B191" i="16"/>
  <c r="E191" i="16" s="1"/>
  <c r="B195" i="16"/>
  <c r="E195" i="16" s="1"/>
  <c r="B199" i="16"/>
  <c r="B203" i="16"/>
  <c r="E203" i="16" s="1"/>
  <c r="B207" i="16"/>
  <c r="E207" i="16" s="1"/>
  <c r="B211" i="16"/>
  <c r="E211" i="16" s="1"/>
  <c r="B215" i="16"/>
  <c r="E215" i="16" s="1"/>
  <c r="B219" i="16"/>
  <c r="E219" i="16" s="1"/>
  <c r="B223" i="16"/>
  <c r="E223" i="16" s="1"/>
  <c r="B227" i="16"/>
  <c r="E227" i="16" s="1"/>
  <c r="B231" i="16"/>
  <c r="E231" i="16" s="1"/>
  <c r="B235" i="16"/>
  <c r="E235" i="16" s="1"/>
  <c r="B239" i="16"/>
  <c r="E239" i="16" s="1"/>
  <c r="B243" i="16"/>
  <c r="E243" i="16" s="1"/>
  <c r="B247" i="16"/>
  <c r="E247" i="16" s="1"/>
  <c r="B251" i="16"/>
  <c r="B255" i="16"/>
  <c r="B259" i="16"/>
  <c r="E259" i="16" s="1"/>
  <c r="B263" i="16"/>
  <c r="E263" i="16" s="1"/>
  <c r="B267" i="16"/>
  <c r="E267" i="16" s="1"/>
  <c r="B271" i="16"/>
  <c r="E271" i="16" s="1"/>
  <c r="B275" i="16"/>
  <c r="E275" i="16" s="1"/>
  <c r="B279" i="16"/>
  <c r="E279" i="16" s="1"/>
  <c r="B283" i="16"/>
  <c r="E283" i="16" s="1"/>
  <c r="B287" i="16"/>
  <c r="B291" i="16"/>
  <c r="E291" i="16" s="1"/>
  <c r="B295" i="16"/>
  <c r="E295" i="16" s="1"/>
  <c r="B299" i="16"/>
  <c r="B303" i="16"/>
  <c r="E303" i="16" s="1"/>
  <c r="B307" i="16"/>
  <c r="E307" i="16" s="1"/>
  <c r="B311" i="16"/>
  <c r="E311" i="16" s="1"/>
  <c r="B315" i="16"/>
  <c r="E315" i="16" s="1"/>
  <c r="B319" i="16"/>
  <c r="B323" i="16"/>
  <c r="E323" i="16" s="1"/>
  <c r="B327" i="16"/>
  <c r="E327" i="16" s="1"/>
  <c r="B331" i="16"/>
  <c r="E331" i="16" s="1"/>
  <c r="B335" i="16"/>
  <c r="E335" i="16" s="1"/>
  <c r="B339" i="16"/>
  <c r="E339" i="16" s="1"/>
  <c r="B6" i="16"/>
  <c r="E6" i="16" s="1"/>
  <c r="B10" i="16"/>
  <c r="E10" i="16" s="1"/>
  <c r="B14" i="16"/>
  <c r="B18" i="16"/>
  <c r="E18" i="16" s="1"/>
  <c r="B22" i="16"/>
  <c r="E22" i="16" s="1"/>
  <c r="B26" i="16"/>
  <c r="E26" i="16" s="1"/>
  <c r="B30" i="16"/>
  <c r="E30" i="16" s="1"/>
  <c r="B34" i="16"/>
  <c r="E34" i="16" s="1"/>
  <c r="B38" i="16"/>
  <c r="E38" i="16" s="1"/>
  <c r="B42" i="16"/>
  <c r="E42" i="16" s="1"/>
  <c r="B46" i="16"/>
  <c r="E46" i="16" s="1"/>
  <c r="B50" i="16"/>
  <c r="E50" i="16" s="1"/>
  <c r="B54" i="16"/>
  <c r="E54" i="16" s="1"/>
  <c r="B58" i="16"/>
  <c r="E58" i="16" s="1"/>
  <c r="B62" i="16"/>
  <c r="E62" i="16" s="1"/>
  <c r="B66" i="16"/>
  <c r="E66" i="16" s="1"/>
  <c r="B70" i="16"/>
  <c r="E70" i="16" s="1"/>
  <c r="B74" i="16"/>
  <c r="E74" i="16" s="1"/>
  <c r="B78" i="16"/>
  <c r="E78" i="16" s="1"/>
  <c r="B82" i="16"/>
  <c r="E82" i="16" s="1"/>
  <c r="B86" i="16"/>
  <c r="E86" i="16" s="1"/>
  <c r="B90" i="16"/>
  <c r="E90" i="16" s="1"/>
  <c r="B94" i="16"/>
  <c r="E94" i="16" s="1"/>
  <c r="B98" i="16"/>
  <c r="E98" i="16" s="1"/>
  <c r="B102" i="16"/>
  <c r="E102" i="16" s="1"/>
  <c r="B106" i="16"/>
  <c r="E106" i="16" s="1"/>
  <c r="B110" i="16"/>
  <c r="E110" i="16" s="1"/>
  <c r="B114" i="16"/>
  <c r="E114" i="16" s="1"/>
  <c r="B118" i="16"/>
  <c r="E118" i="16" s="1"/>
  <c r="B122" i="16"/>
  <c r="E122" i="16" s="1"/>
  <c r="B126" i="16"/>
  <c r="E126" i="16" s="1"/>
  <c r="B130" i="16"/>
  <c r="E130" i="16" s="1"/>
  <c r="B134" i="16"/>
  <c r="E134" i="16" s="1"/>
  <c r="B138" i="16"/>
  <c r="E138" i="16" s="1"/>
  <c r="B142" i="16"/>
  <c r="B146" i="16"/>
  <c r="B150" i="16"/>
  <c r="E150" i="16" s="1"/>
  <c r="B154" i="16"/>
  <c r="B158" i="16"/>
  <c r="B162" i="16"/>
  <c r="E162" i="16" s="1"/>
  <c r="B166" i="16"/>
  <c r="B170" i="16"/>
  <c r="E170" i="16" s="1"/>
  <c r="B174" i="16"/>
  <c r="B178" i="16"/>
  <c r="B182" i="16"/>
  <c r="B186" i="16"/>
  <c r="E186" i="16" s="1"/>
  <c r="B190" i="16"/>
  <c r="B194" i="16"/>
  <c r="E194" i="16" s="1"/>
  <c r="B198" i="16"/>
  <c r="B202" i="16"/>
  <c r="E202" i="16" s="1"/>
  <c r="B206" i="16"/>
  <c r="B210" i="16"/>
  <c r="E210" i="16" s="1"/>
  <c r="B214" i="16"/>
  <c r="E214" i="16" s="1"/>
  <c r="B218" i="16"/>
  <c r="E218" i="16" s="1"/>
  <c r="B222" i="16"/>
  <c r="E222" i="16" s="1"/>
  <c r="B226" i="16"/>
  <c r="E226" i="16" s="1"/>
  <c r="B230" i="16"/>
  <c r="E230" i="16" s="1"/>
  <c r="B234" i="16"/>
  <c r="E234" i="16" s="1"/>
  <c r="B238" i="16"/>
  <c r="E238" i="16" s="1"/>
  <c r="B242" i="16"/>
  <c r="E242" i="16" s="1"/>
  <c r="B246" i="16"/>
  <c r="E246" i="16" s="1"/>
  <c r="B250" i="16"/>
  <c r="E250" i="16" s="1"/>
  <c r="B254" i="16"/>
  <c r="E254" i="16" s="1"/>
  <c r="B258" i="16"/>
  <c r="E258" i="16" s="1"/>
  <c r="B262" i="16"/>
  <c r="B266" i="16"/>
  <c r="E266" i="16" s="1"/>
  <c r="B270" i="16"/>
  <c r="E270" i="16" s="1"/>
  <c r="B274" i="16"/>
  <c r="E274" i="16" s="1"/>
  <c r="B278" i="16"/>
  <c r="E278" i="16" s="1"/>
  <c r="B282" i="16"/>
  <c r="B286" i="16"/>
  <c r="E286" i="16" s="1"/>
  <c r="B290" i="16"/>
  <c r="E290" i="16" s="1"/>
  <c r="B294" i="16"/>
  <c r="E294" i="16" s="1"/>
  <c r="B298" i="16"/>
  <c r="E298" i="16" s="1"/>
  <c r="B302" i="16"/>
  <c r="E302" i="16" s="1"/>
  <c r="B306" i="16"/>
  <c r="E306" i="16" s="1"/>
  <c r="B310" i="16"/>
  <c r="E310" i="16" s="1"/>
  <c r="B314" i="16"/>
  <c r="E314" i="16" s="1"/>
  <c r="B318" i="16"/>
  <c r="E318" i="16" s="1"/>
  <c r="B322" i="16"/>
  <c r="E322" i="16" s="1"/>
  <c r="B5" i="16"/>
  <c r="E5" i="16" s="1"/>
  <c r="B9" i="16"/>
  <c r="E9" i="16" s="1"/>
  <c r="B13" i="16"/>
  <c r="E13" i="16" s="1"/>
  <c r="B17" i="16"/>
  <c r="E17" i="16" s="1"/>
  <c r="B21" i="16"/>
  <c r="E21" i="16" s="1"/>
  <c r="B25" i="16"/>
  <c r="B29" i="16"/>
  <c r="E29" i="16" s="1"/>
  <c r="B33" i="16"/>
  <c r="E33" i="16" s="1"/>
  <c r="B37" i="16"/>
  <c r="E37" i="16" s="1"/>
  <c r="B41" i="16"/>
  <c r="E41" i="16" s="1"/>
  <c r="B45" i="16"/>
  <c r="B49" i="16"/>
  <c r="E49" i="16" s="1"/>
  <c r="B53" i="16"/>
  <c r="E53" i="16" s="1"/>
  <c r="B57" i="16"/>
  <c r="E57" i="16" s="1"/>
  <c r="B61" i="16"/>
  <c r="E61" i="16" s="1"/>
  <c r="B65" i="16"/>
  <c r="B69" i="16"/>
  <c r="E69" i="16" s="1"/>
  <c r="B73" i="16"/>
  <c r="E73" i="16" s="1"/>
  <c r="B77" i="16"/>
  <c r="E77" i="16" s="1"/>
  <c r="B81" i="16"/>
  <c r="B85" i="16"/>
  <c r="E85" i="16" s="1"/>
  <c r="B89" i="16"/>
  <c r="E89" i="16" s="1"/>
  <c r="B93" i="16"/>
  <c r="E93" i="16" s="1"/>
  <c r="B97" i="16"/>
  <c r="E97" i="16" s="1"/>
  <c r="B101" i="16"/>
  <c r="E101" i="16" s="1"/>
  <c r="B105" i="16"/>
  <c r="E105" i="16" s="1"/>
  <c r="B109" i="16"/>
  <c r="E109" i="16" s="1"/>
  <c r="B113" i="16"/>
  <c r="E113" i="16" s="1"/>
  <c r="B117" i="16"/>
  <c r="E117" i="16" s="1"/>
  <c r="B121" i="16"/>
  <c r="E121" i="16" s="1"/>
  <c r="B125" i="16"/>
  <c r="E125" i="16" s="1"/>
  <c r="B129" i="16"/>
  <c r="B133" i="16"/>
  <c r="E133" i="16" s="1"/>
  <c r="B137" i="16"/>
  <c r="E137" i="16" s="1"/>
  <c r="B141" i="16"/>
  <c r="E141" i="16" s="1"/>
  <c r="B145" i="16"/>
  <c r="E145" i="16" s="1"/>
  <c r="B149" i="16"/>
  <c r="E149" i="16" s="1"/>
  <c r="B153" i="16"/>
  <c r="E153" i="16" s="1"/>
  <c r="B157" i="16"/>
  <c r="E157" i="16" s="1"/>
  <c r="B161" i="16"/>
  <c r="E161" i="16" s="1"/>
  <c r="B165" i="16"/>
  <c r="E165" i="16" s="1"/>
  <c r="B169" i="16"/>
  <c r="E169" i="16" s="1"/>
  <c r="B173" i="16"/>
  <c r="E173" i="16" s="1"/>
  <c r="B177" i="16"/>
  <c r="E177" i="16" s="1"/>
  <c r="B181" i="16"/>
  <c r="E181" i="16" s="1"/>
  <c r="B185" i="16"/>
  <c r="E185" i="16" s="1"/>
  <c r="B189" i="16"/>
  <c r="E189" i="16" s="1"/>
  <c r="B193" i="16"/>
  <c r="E193" i="16" s="1"/>
  <c r="B197" i="16"/>
  <c r="E197" i="16" s="1"/>
  <c r="B201" i="16"/>
  <c r="E201" i="16" s="1"/>
  <c r="B205" i="16"/>
  <c r="E205" i="16" s="1"/>
  <c r="B209" i="16"/>
  <c r="E209" i="16" s="1"/>
  <c r="B213" i="16"/>
  <c r="E213" i="16" s="1"/>
  <c r="B217" i="16"/>
  <c r="E217" i="16" s="1"/>
  <c r="B221" i="16"/>
  <c r="E221" i="16" s="1"/>
  <c r="B225" i="16"/>
  <c r="E225" i="16" s="1"/>
  <c r="B229" i="16"/>
  <c r="E229" i="16" s="1"/>
  <c r="B233" i="16"/>
  <c r="E233" i="16" s="1"/>
  <c r="B237" i="16"/>
  <c r="E237" i="16" s="1"/>
  <c r="B241" i="16"/>
  <c r="E241" i="16" s="1"/>
  <c r="B245" i="16"/>
  <c r="E245" i="16" s="1"/>
  <c r="B249" i="16"/>
  <c r="E249" i="16" s="1"/>
  <c r="B253" i="16"/>
  <c r="E253" i="16" s="1"/>
  <c r="B257" i="16"/>
  <c r="E257" i="16" s="1"/>
  <c r="B261" i="16"/>
  <c r="E261" i="16" s="1"/>
  <c r="B265" i="16"/>
  <c r="E265" i="16" s="1"/>
  <c r="B269" i="16"/>
  <c r="E269" i="16" s="1"/>
  <c r="B273" i="16"/>
  <c r="E273" i="16" s="1"/>
  <c r="B277" i="16"/>
  <c r="E277" i="16" s="1"/>
  <c r="B281" i="16"/>
  <c r="E281" i="16" s="1"/>
  <c r="B285" i="16"/>
  <c r="E285" i="16" s="1"/>
  <c r="B289" i="16"/>
  <c r="E289" i="16" s="1"/>
  <c r="B293" i="16"/>
  <c r="E293" i="16" s="1"/>
  <c r="B297" i="16"/>
  <c r="E297" i="16" s="1"/>
  <c r="B301" i="16"/>
  <c r="E301" i="16" s="1"/>
  <c r="B305" i="16"/>
  <c r="E305" i="16" s="1"/>
  <c r="B309" i="16"/>
  <c r="E309" i="16" s="1"/>
  <c r="B313" i="16"/>
  <c r="E313" i="16" s="1"/>
  <c r="B317" i="16"/>
  <c r="E317" i="16" s="1"/>
  <c r="B321" i="16"/>
  <c r="E321" i="16" s="1"/>
  <c r="B4" i="16"/>
  <c r="E4" i="16" s="1"/>
  <c r="B8" i="16"/>
  <c r="E8" i="16" s="1"/>
  <c r="B12" i="16"/>
  <c r="E12" i="16" s="1"/>
  <c r="B16" i="16"/>
  <c r="E16" i="16" s="1"/>
  <c r="B20" i="16"/>
  <c r="B24" i="16"/>
  <c r="B28" i="16"/>
  <c r="B32" i="16"/>
  <c r="E32" i="16" s="1"/>
  <c r="B36" i="16"/>
  <c r="B48" i="16"/>
  <c r="B64" i="16"/>
  <c r="B80" i="16"/>
  <c r="E80" i="16" s="1"/>
  <c r="B96" i="16"/>
  <c r="E96" i="16" s="1"/>
  <c r="B112" i="16"/>
  <c r="E112" i="16" s="1"/>
  <c r="B128" i="16"/>
  <c r="E128" i="16" s="1"/>
  <c r="B144" i="16"/>
  <c r="E144" i="16" s="1"/>
  <c r="B160" i="16"/>
  <c r="E160" i="16" s="1"/>
  <c r="B176" i="16"/>
  <c r="E176" i="16" s="1"/>
  <c r="B192" i="16"/>
  <c r="B208" i="16"/>
  <c r="E208" i="16" s="1"/>
  <c r="B224" i="16"/>
  <c r="E224" i="16" s="1"/>
  <c r="B240" i="16"/>
  <c r="E240" i="16" s="1"/>
  <c r="B256" i="16"/>
  <c r="E256" i="16" s="1"/>
  <c r="B272" i="16"/>
  <c r="E272" i="16" s="1"/>
  <c r="B288" i="16"/>
  <c r="E288" i="16" s="1"/>
  <c r="B304" i="16"/>
  <c r="E304" i="16" s="1"/>
  <c r="B320" i="16"/>
  <c r="E320" i="16" s="1"/>
  <c r="B325" i="16"/>
  <c r="E325" i="16" s="1"/>
  <c r="B328" i="16"/>
  <c r="E328" i="16" s="1"/>
  <c r="B338" i="16"/>
  <c r="E338" i="16" s="1"/>
  <c r="B341" i="16"/>
  <c r="E341" i="16" s="1"/>
  <c r="B345" i="16"/>
  <c r="E345" i="16" s="1"/>
  <c r="B349" i="16"/>
  <c r="E349" i="16" s="1"/>
  <c r="B353" i="16"/>
  <c r="E353" i="16" s="1"/>
  <c r="B357" i="16"/>
  <c r="E357" i="16" s="1"/>
  <c r="B361" i="16"/>
  <c r="E361" i="16" s="1"/>
  <c r="B365" i="16"/>
  <c r="E365" i="16" s="1"/>
  <c r="B369" i="16"/>
  <c r="E369" i="16" s="1"/>
  <c r="B373" i="16"/>
  <c r="E373" i="16" s="1"/>
  <c r="B377" i="16"/>
  <c r="E377" i="16" s="1"/>
  <c r="B381" i="16"/>
  <c r="E381" i="16" s="1"/>
  <c r="B385" i="16"/>
  <c r="E385" i="16" s="1"/>
  <c r="B389" i="16"/>
  <c r="B393" i="16"/>
  <c r="E393" i="16" s="1"/>
  <c r="B397" i="16"/>
  <c r="E397" i="16" s="1"/>
  <c r="B401" i="16"/>
  <c r="E401" i="16" s="1"/>
  <c r="B405" i="16"/>
  <c r="E405" i="16" s="1"/>
  <c r="B409" i="16"/>
  <c r="B413" i="16"/>
  <c r="E413" i="16" s="1"/>
  <c r="B417" i="16"/>
  <c r="B421" i="16"/>
  <c r="E421" i="16" s="1"/>
  <c r="B425" i="16"/>
  <c r="B429" i="16"/>
  <c r="E429" i="16" s="1"/>
  <c r="B433" i="16"/>
  <c r="B437" i="16"/>
  <c r="E437" i="16" s="1"/>
  <c r="B441" i="16"/>
  <c r="B445" i="16"/>
  <c r="E445" i="16" s="1"/>
  <c r="B449" i="16"/>
  <c r="B453" i="16"/>
  <c r="E453" i="16" s="1"/>
  <c r="B457" i="16"/>
  <c r="B461" i="16"/>
  <c r="E461" i="16" s="1"/>
  <c r="B465" i="16"/>
  <c r="B469" i="16"/>
  <c r="E469" i="16" s="1"/>
  <c r="B473" i="16"/>
  <c r="B477" i="16"/>
  <c r="E477" i="16" s="1"/>
  <c r="B481" i="16"/>
  <c r="B485" i="16"/>
  <c r="E485" i="16" s="1"/>
  <c r="B489" i="16"/>
  <c r="B493" i="16"/>
  <c r="E493" i="16" s="1"/>
  <c r="B497" i="16"/>
  <c r="B501" i="16"/>
  <c r="E501" i="16" s="1"/>
  <c r="B505" i="16"/>
  <c r="E505" i="16" s="1"/>
  <c r="B509" i="16"/>
  <c r="E509" i="16" s="1"/>
  <c r="B513" i="16"/>
  <c r="E513" i="16" s="1"/>
  <c r="B517" i="16"/>
  <c r="E517" i="16" s="1"/>
  <c r="B521" i="16"/>
  <c r="B525" i="16"/>
  <c r="B529" i="16"/>
  <c r="B533" i="16"/>
  <c r="B537" i="16"/>
  <c r="B541" i="16"/>
  <c r="B545" i="16"/>
  <c r="B549" i="16"/>
  <c r="B553" i="16"/>
  <c r="B557" i="16"/>
  <c r="B561" i="16"/>
  <c r="B565" i="16"/>
  <c r="B569" i="16"/>
  <c r="B573" i="16"/>
  <c r="B577" i="16"/>
  <c r="B52" i="16"/>
  <c r="B68" i="16"/>
  <c r="B84" i="16"/>
  <c r="E84" i="16" s="1"/>
  <c r="B100" i="16"/>
  <c r="E100" i="16" s="1"/>
  <c r="B116" i="16"/>
  <c r="E116" i="16" s="1"/>
  <c r="B132" i="16"/>
  <c r="E132" i="16" s="1"/>
  <c r="B148" i="16"/>
  <c r="E148" i="16" s="1"/>
  <c r="B164" i="16"/>
  <c r="E164" i="16" s="1"/>
  <c r="B180" i="16"/>
  <c r="E180" i="16" s="1"/>
  <c r="B196" i="16"/>
  <c r="E196" i="16" s="1"/>
  <c r="B212" i="16"/>
  <c r="E212" i="16" s="1"/>
  <c r="B228" i="16"/>
  <c r="E228" i="16" s="1"/>
  <c r="B244" i="16"/>
  <c r="E244" i="16" s="1"/>
  <c r="B260" i="16"/>
  <c r="E260" i="16" s="1"/>
  <c r="B276" i="16"/>
  <c r="E276" i="16" s="1"/>
  <c r="B292" i="16"/>
  <c r="E292" i="16" s="1"/>
  <c r="B308" i="16"/>
  <c r="E308" i="16" s="1"/>
  <c r="B324" i="16"/>
  <c r="E324" i="16" s="1"/>
  <c r="B334" i="16"/>
  <c r="E334" i="16" s="1"/>
  <c r="B337" i="16"/>
  <c r="E337" i="16" s="1"/>
  <c r="B340" i="16"/>
  <c r="E340" i="16" s="1"/>
  <c r="B344" i="16"/>
  <c r="E344" i="16" s="1"/>
  <c r="B348" i="16"/>
  <c r="E348" i="16" s="1"/>
  <c r="B352" i="16"/>
  <c r="E352" i="16" s="1"/>
  <c r="B356" i="16"/>
  <c r="E356" i="16" s="1"/>
  <c r="B360" i="16"/>
  <c r="E360" i="16" s="1"/>
  <c r="B364" i="16"/>
  <c r="E364" i="16" s="1"/>
  <c r="B368" i="16"/>
  <c r="E368" i="16" s="1"/>
  <c r="B372" i="16"/>
  <c r="E372" i="16" s="1"/>
  <c r="B376" i="16"/>
  <c r="E376" i="16" s="1"/>
  <c r="B380" i="16"/>
  <c r="E380" i="16" s="1"/>
  <c r="B384" i="16"/>
  <c r="E384" i="16" s="1"/>
  <c r="B388" i="16"/>
  <c r="E388" i="16" s="1"/>
  <c r="B392" i="16"/>
  <c r="E392" i="16" s="1"/>
  <c r="B396" i="16"/>
  <c r="E396" i="16" s="1"/>
  <c r="B400" i="16"/>
  <c r="E400" i="16" s="1"/>
  <c r="B404" i="16"/>
  <c r="E404" i="16" s="1"/>
  <c r="B408" i="16"/>
  <c r="E408" i="16" s="1"/>
  <c r="B412" i="16"/>
  <c r="E412" i="16" s="1"/>
  <c r="B416" i="16"/>
  <c r="E416" i="16" s="1"/>
  <c r="B420" i="16"/>
  <c r="E420" i="16" s="1"/>
  <c r="B424" i="16"/>
  <c r="E424" i="16" s="1"/>
  <c r="B428" i="16"/>
  <c r="E428" i="16" s="1"/>
  <c r="B432" i="16"/>
  <c r="E432" i="16" s="1"/>
  <c r="B436" i="16"/>
  <c r="E436" i="16" s="1"/>
  <c r="B440" i="16"/>
  <c r="E440" i="16" s="1"/>
  <c r="B444" i="16"/>
  <c r="E444" i="16" s="1"/>
  <c r="B448" i="16"/>
  <c r="E448" i="16" s="1"/>
  <c r="B452" i="16"/>
  <c r="E452" i="16" s="1"/>
  <c r="B456" i="16"/>
  <c r="E456" i="16" s="1"/>
  <c r="B460" i="16"/>
  <c r="E460" i="16" s="1"/>
  <c r="B464" i="16"/>
  <c r="B468" i="16"/>
  <c r="E468" i="16" s="1"/>
  <c r="B472" i="16"/>
  <c r="E472" i="16" s="1"/>
  <c r="B476" i="16"/>
  <c r="E476" i="16" s="1"/>
  <c r="B480" i="16"/>
  <c r="E480" i="16" s="1"/>
  <c r="B484" i="16"/>
  <c r="E484" i="16" s="1"/>
  <c r="B488" i="16"/>
  <c r="E488" i="16" s="1"/>
  <c r="B492" i="16"/>
  <c r="E492" i="16" s="1"/>
  <c r="B496" i="16"/>
  <c r="E496" i="16" s="1"/>
  <c r="B500" i="16"/>
  <c r="E500" i="16" s="1"/>
  <c r="B504" i="16"/>
  <c r="E504" i="16" s="1"/>
  <c r="B508" i="16"/>
  <c r="E508" i="16" s="1"/>
  <c r="B512" i="16"/>
  <c r="E512" i="16" s="1"/>
  <c r="B516" i="16"/>
  <c r="E516" i="16" s="1"/>
  <c r="B520" i="16"/>
  <c r="B524" i="16"/>
  <c r="B528" i="16"/>
  <c r="B532" i="16"/>
  <c r="B536" i="16"/>
  <c r="B540" i="16"/>
  <c r="B544" i="16"/>
  <c r="B548" i="16"/>
  <c r="B552" i="16"/>
  <c r="B556" i="16"/>
  <c r="B560" i="16"/>
  <c r="B564" i="16"/>
  <c r="B568" i="16"/>
  <c r="B572" i="16"/>
  <c r="B576" i="16"/>
  <c r="B580" i="16"/>
  <c r="B584" i="16"/>
  <c r="B40" i="16"/>
  <c r="B56" i="16"/>
  <c r="B72" i="16"/>
  <c r="E72" i="16" s="1"/>
  <c r="B88" i="16"/>
  <c r="E88" i="16" s="1"/>
  <c r="B104" i="16"/>
  <c r="E104" i="16" s="1"/>
  <c r="B120" i="16"/>
  <c r="E120" i="16" s="1"/>
  <c r="B136" i="16"/>
  <c r="E136" i="16" s="1"/>
  <c r="B152" i="16"/>
  <c r="E152" i="16" s="1"/>
  <c r="B168" i="16"/>
  <c r="E168" i="16" s="1"/>
  <c r="B184" i="16"/>
  <c r="E184" i="16" s="1"/>
  <c r="B200" i="16"/>
  <c r="E200" i="16" s="1"/>
  <c r="B216" i="16"/>
  <c r="E216" i="16" s="1"/>
  <c r="B232" i="16"/>
  <c r="E232" i="16" s="1"/>
  <c r="B248" i="16"/>
  <c r="E248" i="16" s="1"/>
  <c r="B264" i="16"/>
  <c r="E264" i="16" s="1"/>
  <c r="B280" i="16"/>
  <c r="E280" i="16" s="1"/>
  <c r="B296" i="16"/>
  <c r="E296" i="16" s="1"/>
  <c r="B312" i="16"/>
  <c r="E312" i="16" s="1"/>
  <c r="B330" i="16"/>
  <c r="E330" i="16" s="1"/>
  <c r="B333" i="16"/>
  <c r="E333" i="16" s="1"/>
  <c r="B336" i="16"/>
  <c r="E336" i="16" s="1"/>
  <c r="B343" i="16"/>
  <c r="E343" i="16" s="1"/>
  <c r="B347" i="16"/>
  <c r="E347" i="16" s="1"/>
  <c r="B351" i="16"/>
  <c r="E351" i="16" s="1"/>
  <c r="B355" i="16"/>
  <c r="E355" i="16" s="1"/>
  <c r="B359" i="16"/>
  <c r="E359" i="16" s="1"/>
  <c r="B363" i="16"/>
  <c r="E363" i="16" s="1"/>
  <c r="B367" i="16"/>
  <c r="E367" i="16" s="1"/>
  <c r="B371" i="16"/>
  <c r="E371" i="16" s="1"/>
  <c r="B375" i="16"/>
  <c r="E375" i="16" s="1"/>
  <c r="B379" i="16"/>
  <c r="E379" i="16" s="1"/>
  <c r="B383" i="16"/>
  <c r="E383" i="16" s="1"/>
  <c r="B387" i="16"/>
  <c r="E387" i="16" s="1"/>
  <c r="B391" i="16"/>
  <c r="E391" i="16" s="1"/>
  <c r="B395" i="16"/>
  <c r="E395" i="16" s="1"/>
  <c r="B399" i="16"/>
  <c r="E399" i="16" s="1"/>
  <c r="B403" i="16"/>
  <c r="E403" i="16" s="1"/>
  <c r="B407" i="16"/>
  <c r="E407" i="16" s="1"/>
  <c r="B411" i="16"/>
  <c r="E411" i="16" s="1"/>
  <c r="B415" i="16"/>
  <c r="E415" i="16" s="1"/>
  <c r="B419" i="16"/>
  <c r="E419" i="16" s="1"/>
  <c r="B423" i="16"/>
  <c r="E423" i="16" s="1"/>
  <c r="B427" i="16"/>
  <c r="E427" i="16" s="1"/>
  <c r="B431" i="16"/>
  <c r="E431" i="16" s="1"/>
  <c r="B435" i="16"/>
  <c r="E435" i="16" s="1"/>
  <c r="B439" i="16"/>
  <c r="E439" i="16" s="1"/>
  <c r="B443" i="16"/>
  <c r="E443" i="16" s="1"/>
  <c r="B447" i="16"/>
  <c r="E447" i="16" s="1"/>
  <c r="B451" i="16"/>
  <c r="E451" i="16" s="1"/>
  <c r="B455" i="16"/>
  <c r="E455" i="16" s="1"/>
  <c r="B459" i="16"/>
  <c r="E459" i="16" s="1"/>
  <c r="B463" i="16"/>
  <c r="E463" i="16" s="1"/>
  <c r="B467" i="16"/>
  <c r="E467" i="16" s="1"/>
  <c r="B471" i="16"/>
  <c r="E471" i="16" s="1"/>
  <c r="B475" i="16"/>
  <c r="E475" i="16" s="1"/>
  <c r="B479" i="16"/>
  <c r="E479" i="16" s="1"/>
  <c r="B483" i="16"/>
  <c r="E483" i="16" s="1"/>
  <c r="B487" i="16"/>
  <c r="E487" i="16" s="1"/>
  <c r="B491" i="16"/>
  <c r="E491" i="16" s="1"/>
  <c r="B495" i="16"/>
  <c r="E495" i="16" s="1"/>
  <c r="B499" i="16"/>
  <c r="E499" i="16" s="1"/>
  <c r="B503" i="16"/>
  <c r="E503" i="16" s="1"/>
  <c r="B507" i="16"/>
  <c r="E507" i="16" s="1"/>
  <c r="B511" i="16"/>
  <c r="E511" i="16" s="1"/>
  <c r="B515" i="16"/>
  <c r="E515" i="16" s="1"/>
  <c r="B519" i="16"/>
  <c r="E519" i="16" s="1"/>
  <c r="B523" i="16"/>
  <c r="B527" i="16"/>
  <c r="B531" i="16"/>
  <c r="B535" i="16"/>
  <c r="B539" i="16"/>
  <c r="B543" i="16"/>
  <c r="B547" i="16"/>
  <c r="B551" i="16"/>
  <c r="B555" i="16"/>
  <c r="B559" i="16"/>
  <c r="B563" i="16"/>
  <c r="B567" i="16"/>
  <c r="B571" i="16"/>
  <c r="B575" i="16"/>
  <c r="B579" i="16"/>
  <c r="B583" i="16"/>
  <c r="B587" i="16"/>
  <c r="B591" i="16"/>
  <c r="B595" i="16"/>
  <c r="B44" i="16"/>
  <c r="E44" i="16" s="1"/>
  <c r="B60" i="16"/>
  <c r="B76" i="16"/>
  <c r="E76" i="16" s="1"/>
  <c r="B92" i="16"/>
  <c r="E92" i="16" s="1"/>
  <c r="B108" i="16"/>
  <c r="E108" i="16" s="1"/>
  <c r="B124" i="16"/>
  <c r="E124" i="16" s="1"/>
  <c r="B140" i="16"/>
  <c r="E140" i="16" s="1"/>
  <c r="B156" i="16"/>
  <c r="E156" i="16" s="1"/>
  <c r="B172" i="16"/>
  <c r="E172" i="16" s="1"/>
  <c r="B188" i="16"/>
  <c r="E188" i="16" s="1"/>
  <c r="B204" i="16"/>
  <c r="E204" i="16" s="1"/>
  <c r="B220" i="16"/>
  <c r="E220" i="16" s="1"/>
  <c r="B236" i="16"/>
  <c r="E236" i="16" s="1"/>
  <c r="B252" i="16"/>
  <c r="E252" i="16" s="1"/>
  <c r="B268" i="16"/>
  <c r="E268" i="16" s="1"/>
  <c r="B284" i="16"/>
  <c r="E284" i="16" s="1"/>
  <c r="B300" i="16"/>
  <c r="E300" i="16" s="1"/>
  <c r="B316" i="16"/>
  <c r="E316" i="16" s="1"/>
  <c r="B326" i="16"/>
  <c r="E326" i="16" s="1"/>
  <c r="B329" i="16"/>
  <c r="E329" i="16" s="1"/>
  <c r="B332" i="16"/>
  <c r="E332" i="16" s="1"/>
  <c r="B342" i="16"/>
  <c r="E342" i="16" s="1"/>
  <c r="B346" i="16"/>
  <c r="E346" i="16" s="1"/>
  <c r="B350" i="16"/>
  <c r="E350" i="16" s="1"/>
  <c r="B354" i="16"/>
  <c r="E354" i="16" s="1"/>
  <c r="B358" i="16"/>
  <c r="B362" i="16"/>
  <c r="E362" i="16" s="1"/>
  <c r="B366" i="16"/>
  <c r="E366" i="16" s="1"/>
  <c r="B370" i="16"/>
  <c r="E370" i="16" s="1"/>
  <c r="B374" i="16"/>
  <c r="E374" i="16" s="1"/>
  <c r="B378" i="16"/>
  <c r="E378" i="16" s="1"/>
  <c r="B382" i="16"/>
  <c r="E382" i="16" s="1"/>
  <c r="B386" i="16"/>
  <c r="E386" i="16" s="1"/>
  <c r="B390" i="16"/>
  <c r="E390" i="16" s="1"/>
  <c r="B394" i="16"/>
  <c r="E394" i="16" s="1"/>
  <c r="B398" i="16"/>
  <c r="E398" i="16" s="1"/>
  <c r="B402" i="16"/>
  <c r="E402" i="16" s="1"/>
  <c r="B406" i="16"/>
  <c r="E406" i="16" s="1"/>
  <c r="B410" i="16"/>
  <c r="E410" i="16" s="1"/>
  <c r="B414" i="16"/>
  <c r="E414" i="16" s="1"/>
  <c r="B418" i="16"/>
  <c r="B422" i="16"/>
  <c r="E422" i="16" s="1"/>
  <c r="B426" i="16"/>
  <c r="E426" i="16" s="1"/>
  <c r="B430" i="16"/>
  <c r="E430" i="16" s="1"/>
  <c r="B434" i="16"/>
  <c r="E434" i="16" s="1"/>
  <c r="B438" i="16"/>
  <c r="E438" i="16" s="1"/>
  <c r="B442" i="16"/>
  <c r="E442" i="16" s="1"/>
  <c r="B446" i="16"/>
  <c r="E446" i="16" s="1"/>
  <c r="B450" i="16"/>
  <c r="E450" i="16" s="1"/>
  <c r="B454" i="16"/>
  <c r="E454" i="16" s="1"/>
  <c r="B458" i="16"/>
  <c r="E458" i="16" s="1"/>
  <c r="B462" i="16"/>
  <c r="E462" i="16" s="1"/>
  <c r="B466" i="16"/>
  <c r="E466" i="16" s="1"/>
  <c r="B470" i="16"/>
  <c r="E470" i="16" s="1"/>
  <c r="B474" i="16"/>
  <c r="E474" i="16" s="1"/>
  <c r="B478" i="16"/>
  <c r="E478" i="16" s="1"/>
  <c r="B482" i="16"/>
  <c r="E482" i="16" s="1"/>
  <c r="B486" i="16"/>
  <c r="E486" i="16" s="1"/>
  <c r="B490" i="16"/>
  <c r="E490" i="16" s="1"/>
  <c r="B494" i="16"/>
  <c r="E494" i="16" s="1"/>
  <c r="B498" i="16"/>
  <c r="E498" i="16" s="1"/>
  <c r="B502" i="16"/>
  <c r="E502" i="16" s="1"/>
  <c r="B506" i="16"/>
  <c r="E506" i="16" s="1"/>
  <c r="B510" i="16"/>
  <c r="E510" i="16" s="1"/>
  <c r="B514" i="16"/>
  <c r="E514" i="16" s="1"/>
  <c r="B518" i="16"/>
  <c r="B522" i="16"/>
  <c r="B526" i="16"/>
  <c r="B530" i="16"/>
  <c r="B534" i="16"/>
  <c r="B538" i="16"/>
  <c r="B542" i="16"/>
  <c r="B546" i="16"/>
  <c r="B550" i="16"/>
  <c r="B554" i="16"/>
  <c r="B558" i="16"/>
  <c r="B562" i="16"/>
  <c r="B566" i="16"/>
  <c r="B570" i="16"/>
  <c r="B574" i="16"/>
  <c r="B582" i="16"/>
  <c r="B594" i="16"/>
  <c r="B597" i="16"/>
  <c r="B601" i="16"/>
  <c r="B605" i="16"/>
  <c r="B609" i="16"/>
  <c r="B613" i="16"/>
  <c r="B617" i="16"/>
  <c r="B621" i="16"/>
  <c r="B625" i="16"/>
  <c r="B629" i="16"/>
  <c r="B633" i="16"/>
  <c r="B637" i="16"/>
  <c r="B641" i="16"/>
  <c r="B645" i="16"/>
  <c r="B649" i="16"/>
  <c r="B653" i="16"/>
  <c r="B657" i="16"/>
  <c r="B661" i="16"/>
  <c r="B665" i="16"/>
  <c r="B669" i="16"/>
  <c r="B673" i="16"/>
  <c r="B677" i="16"/>
  <c r="B681" i="16"/>
  <c r="B685" i="16"/>
  <c r="B689" i="16"/>
  <c r="B693" i="16"/>
  <c r="B697" i="16"/>
  <c r="B701" i="16"/>
  <c r="B705" i="16"/>
  <c r="B709" i="16"/>
  <c r="B713" i="16"/>
  <c r="B717" i="16"/>
  <c r="B721" i="16"/>
  <c r="B725" i="16"/>
  <c r="B729" i="16"/>
  <c r="B733" i="16"/>
  <c r="B737" i="16"/>
  <c r="B741" i="16"/>
  <c r="B745" i="16"/>
  <c r="B749" i="16"/>
  <c r="B753" i="16"/>
  <c r="B757" i="16"/>
  <c r="B761" i="16"/>
  <c r="B765" i="16"/>
  <c r="B766" i="16"/>
  <c r="B770" i="16"/>
  <c r="B774" i="16"/>
  <c r="B778" i="16"/>
  <c r="B782" i="16"/>
  <c r="B786" i="16"/>
  <c r="E786" i="16" s="1"/>
  <c r="B790" i="16"/>
  <c r="E790" i="16" s="1"/>
  <c r="B794" i="16"/>
  <c r="E794" i="16" s="1"/>
  <c r="B798" i="16"/>
  <c r="E798" i="16" s="1"/>
  <c r="B802" i="16"/>
  <c r="E802" i="16" s="1"/>
  <c r="B806" i="16"/>
  <c r="E806" i="16" s="1"/>
  <c r="B811" i="16"/>
  <c r="E811" i="16" s="1"/>
  <c r="B815" i="16"/>
  <c r="E815" i="16" s="1"/>
  <c r="B819" i="16"/>
  <c r="B823" i="16"/>
  <c r="E823" i="16" s="1"/>
  <c r="B827" i="16"/>
  <c r="E827" i="16" s="1"/>
  <c r="B831" i="16"/>
  <c r="E831" i="16" s="1"/>
  <c r="B835" i="16"/>
  <c r="E835" i="16" s="1"/>
  <c r="B839" i="16"/>
  <c r="E839" i="16" s="1"/>
  <c r="B843" i="16"/>
  <c r="E843" i="16" s="1"/>
  <c r="B847" i="16"/>
  <c r="E847" i="16" s="1"/>
  <c r="B851" i="16"/>
  <c r="E851" i="16" s="1"/>
  <c r="B855" i="16"/>
  <c r="E855" i="16" s="1"/>
  <c r="B859" i="16"/>
  <c r="E859" i="16" s="1"/>
  <c r="B863" i="16"/>
  <c r="E863" i="16" s="1"/>
  <c r="B867" i="16"/>
  <c r="E867" i="16" s="1"/>
  <c r="B871" i="16"/>
  <c r="E871" i="16" s="1"/>
  <c r="B875" i="16"/>
  <c r="E875" i="16" s="1"/>
  <c r="B879" i="16"/>
  <c r="B883" i="16"/>
  <c r="E883" i="16" s="1"/>
  <c r="B887" i="16"/>
  <c r="E887" i="16" s="1"/>
  <c r="B891" i="16"/>
  <c r="E891" i="16" s="1"/>
  <c r="B895" i="16"/>
  <c r="E895" i="16" s="1"/>
  <c r="B899" i="16"/>
  <c r="E899" i="16" s="1"/>
  <c r="B903" i="16"/>
  <c r="E903" i="16" s="1"/>
  <c r="B907" i="16"/>
  <c r="E907" i="16" s="1"/>
  <c r="B581" i="16"/>
  <c r="B590" i="16"/>
  <c r="B593" i="16"/>
  <c r="B596" i="16"/>
  <c r="B600" i="16"/>
  <c r="B604" i="16"/>
  <c r="B608" i="16"/>
  <c r="B612" i="16"/>
  <c r="B616" i="16"/>
  <c r="B620" i="16"/>
  <c r="B624" i="16"/>
  <c r="B628" i="16"/>
  <c r="B632" i="16"/>
  <c r="B636" i="16"/>
  <c r="B640" i="16"/>
  <c r="B644" i="16"/>
  <c r="B648" i="16"/>
  <c r="B652" i="16"/>
  <c r="B656" i="16"/>
  <c r="B660" i="16"/>
  <c r="B664" i="16"/>
  <c r="B668" i="16"/>
  <c r="B672" i="16"/>
  <c r="B676" i="16"/>
  <c r="B680" i="16"/>
  <c r="B684" i="16"/>
  <c r="B688" i="16"/>
  <c r="B692" i="16"/>
  <c r="B696" i="16"/>
  <c r="B700" i="16"/>
  <c r="B704" i="16"/>
  <c r="B708" i="16"/>
  <c r="B712" i="16"/>
  <c r="B716" i="16"/>
  <c r="B720" i="16"/>
  <c r="B724" i="16"/>
  <c r="B728" i="16"/>
  <c r="B732" i="16"/>
  <c r="B736" i="16"/>
  <c r="B740" i="16"/>
  <c r="B744" i="16"/>
  <c r="B748" i="16"/>
  <c r="B752" i="16"/>
  <c r="B756" i="16"/>
  <c r="B760" i="16"/>
  <c r="B764" i="16"/>
  <c r="B769" i="16"/>
  <c r="B773" i="16"/>
  <c r="B777" i="16"/>
  <c r="B781" i="16"/>
  <c r="B785" i="16"/>
  <c r="B789" i="16"/>
  <c r="B793" i="16"/>
  <c r="E793" i="16" s="1"/>
  <c r="B797" i="16"/>
  <c r="B801" i="16"/>
  <c r="B805" i="16"/>
  <c r="B810" i="16"/>
  <c r="E810" i="16" s="1"/>
  <c r="B814" i="16"/>
  <c r="E814" i="16" s="1"/>
  <c r="B818" i="16"/>
  <c r="E818" i="16" s="1"/>
  <c r="B822" i="16"/>
  <c r="E822" i="16" s="1"/>
  <c r="B826" i="16"/>
  <c r="E826" i="16" s="1"/>
  <c r="B830" i="16"/>
  <c r="E830" i="16" s="1"/>
  <c r="B834" i="16"/>
  <c r="E834" i="16" s="1"/>
  <c r="B838" i="16"/>
  <c r="E838" i="16" s="1"/>
  <c r="B842" i="16"/>
  <c r="E842" i="16" s="1"/>
  <c r="B846" i="16"/>
  <c r="E846" i="16" s="1"/>
  <c r="B850" i="16"/>
  <c r="E850" i="16" s="1"/>
  <c r="B854" i="16"/>
  <c r="B858" i="16"/>
  <c r="B862" i="16"/>
  <c r="B866" i="16"/>
  <c r="B870" i="16"/>
  <c r="B874" i="16"/>
  <c r="B878" i="16"/>
  <c r="B882" i="16"/>
  <c r="B886" i="16"/>
  <c r="B890" i="16"/>
  <c r="B894" i="16"/>
  <c r="B898" i="16"/>
  <c r="B902" i="16"/>
  <c r="B906" i="16"/>
  <c r="B910" i="16"/>
  <c r="B914" i="16"/>
  <c r="B578" i="16"/>
  <c r="B586" i="16"/>
  <c r="B589" i="16"/>
  <c r="B592" i="16"/>
  <c r="B599" i="16"/>
  <c r="B603" i="16"/>
  <c r="B607" i="16"/>
  <c r="B611" i="16"/>
  <c r="B615" i="16"/>
  <c r="B619" i="16"/>
  <c r="B623" i="16"/>
  <c r="B627" i="16"/>
  <c r="B631" i="16"/>
  <c r="B635" i="16"/>
  <c r="B639" i="16"/>
  <c r="B643" i="16"/>
  <c r="B647" i="16"/>
  <c r="B651" i="16"/>
  <c r="B655" i="16"/>
  <c r="B659" i="16"/>
  <c r="B663" i="16"/>
  <c r="B667" i="16"/>
  <c r="B671" i="16"/>
  <c r="B675" i="16"/>
  <c r="B679" i="16"/>
  <c r="B683" i="16"/>
  <c r="B687" i="16"/>
  <c r="B691" i="16"/>
  <c r="B695" i="16"/>
  <c r="B699" i="16"/>
  <c r="B703" i="16"/>
  <c r="B707" i="16"/>
  <c r="B711" i="16"/>
  <c r="B715" i="16"/>
  <c r="B719" i="16"/>
  <c r="B723" i="16"/>
  <c r="B727" i="16"/>
  <c r="B731" i="16"/>
  <c r="B735" i="16"/>
  <c r="B739" i="16"/>
  <c r="B743" i="16"/>
  <c r="B747" i="16"/>
  <c r="B751" i="16"/>
  <c r="B755" i="16"/>
  <c r="B759" i="16"/>
  <c r="B763" i="16"/>
  <c r="B768" i="16"/>
  <c r="B772" i="16"/>
  <c r="B776" i="16"/>
  <c r="B780" i="16"/>
  <c r="E780" i="16" s="1"/>
  <c r="B784" i="16"/>
  <c r="E784" i="16" s="1"/>
  <c r="B788" i="16"/>
  <c r="E788" i="16" s="1"/>
  <c r="B792" i="16"/>
  <c r="E792" i="16" s="1"/>
  <c r="B796" i="16"/>
  <c r="E796" i="16" s="1"/>
  <c r="B800" i="16"/>
  <c r="E800" i="16" s="1"/>
  <c r="B804" i="16"/>
  <c r="E804" i="16" s="1"/>
  <c r="B808" i="16"/>
  <c r="E808" i="16" s="1"/>
  <c r="B809" i="16"/>
  <c r="B813" i="16"/>
  <c r="B817" i="16"/>
  <c r="B821" i="16"/>
  <c r="B825" i="16"/>
  <c r="B829" i="16"/>
  <c r="B833" i="16"/>
  <c r="B837" i="16"/>
  <c r="B841" i="16"/>
  <c r="B845" i="16"/>
  <c r="B849" i="16"/>
  <c r="B853" i="16"/>
  <c r="E853" i="16" s="1"/>
  <c r="B857" i="16"/>
  <c r="E857" i="16" s="1"/>
  <c r="B861" i="16"/>
  <c r="E861" i="16" s="1"/>
  <c r="B865" i="16"/>
  <c r="E865" i="16" s="1"/>
  <c r="B869" i="16"/>
  <c r="E869" i="16" s="1"/>
  <c r="B873" i="16"/>
  <c r="E873" i="16" s="1"/>
  <c r="B877" i="16"/>
  <c r="E877" i="16" s="1"/>
  <c r="B881" i="16"/>
  <c r="E881" i="16" s="1"/>
  <c r="B885" i="16"/>
  <c r="E885" i="16" s="1"/>
  <c r="B889" i="16"/>
  <c r="E889" i="16" s="1"/>
  <c r="B893" i="16"/>
  <c r="E893" i="16" s="1"/>
  <c r="B897" i="16"/>
  <c r="E897" i="16" s="1"/>
  <c r="B901" i="16"/>
  <c r="E901" i="16" s="1"/>
  <c r="B905" i="16"/>
  <c r="E905" i="16" s="1"/>
  <c r="B909" i="16"/>
  <c r="E909" i="16" s="1"/>
  <c r="B913" i="16"/>
  <c r="E913" i="16" s="1"/>
  <c r="B585" i="16"/>
  <c r="B588" i="16"/>
  <c r="B598" i="16"/>
  <c r="B602" i="16"/>
  <c r="B606" i="16"/>
  <c r="B610" i="16"/>
  <c r="B614" i="16"/>
  <c r="B618" i="16"/>
  <c r="B622" i="16"/>
  <c r="B626" i="16"/>
  <c r="B630" i="16"/>
  <c r="B634" i="16"/>
  <c r="B638" i="16"/>
  <c r="B642" i="16"/>
  <c r="B646" i="16"/>
  <c r="B650" i="16"/>
  <c r="B654" i="16"/>
  <c r="B658" i="16"/>
  <c r="B662" i="16"/>
  <c r="B666" i="16"/>
  <c r="B670" i="16"/>
  <c r="B674" i="16"/>
  <c r="B678" i="16"/>
  <c r="B682" i="16"/>
  <c r="B686" i="16"/>
  <c r="B690" i="16"/>
  <c r="B694" i="16"/>
  <c r="B698" i="16"/>
  <c r="B702" i="16"/>
  <c r="B706" i="16"/>
  <c r="B710" i="16"/>
  <c r="B714" i="16"/>
  <c r="B718" i="16"/>
  <c r="B722" i="16"/>
  <c r="B726" i="16"/>
  <c r="B730" i="16"/>
  <c r="B734" i="16"/>
  <c r="B738" i="16"/>
  <c r="B742" i="16"/>
  <c r="B746" i="16"/>
  <c r="B750" i="16"/>
  <c r="B754" i="16"/>
  <c r="B758" i="16"/>
  <c r="B762" i="16"/>
  <c r="B767" i="16"/>
  <c r="B771" i="16"/>
  <c r="B775" i="16"/>
  <c r="B779" i="16"/>
  <c r="E779" i="16" s="1"/>
  <c r="B783" i="16"/>
  <c r="E783" i="16" s="1"/>
  <c r="B787" i="16"/>
  <c r="E787" i="16" s="1"/>
  <c r="B791" i="16"/>
  <c r="E791" i="16" s="1"/>
  <c r="B795" i="16"/>
  <c r="E795" i="16" s="1"/>
  <c r="B799" i="16"/>
  <c r="E799" i="16" s="1"/>
  <c r="B803" i="16"/>
  <c r="B807" i="16"/>
  <c r="E807" i="16" s="1"/>
  <c r="B812" i="16"/>
  <c r="E812" i="16" s="1"/>
  <c r="B816" i="16"/>
  <c r="E816" i="16" s="1"/>
  <c r="B820" i="16"/>
  <c r="E820" i="16" s="1"/>
  <c r="B824" i="16"/>
  <c r="E824" i="16" s="1"/>
  <c r="B828" i="16"/>
  <c r="E828" i="16" s="1"/>
  <c r="B832" i="16"/>
  <c r="E832" i="16" s="1"/>
  <c r="B836" i="16"/>
  <c r="E836" i="16" s="1"/>
  <c r="B840" i="16"/>
  <c r="E840" i="16" s="1"/>
  <c r="B844" i="16"/>
  <c r="B848" i="16"/>
  <c r="E848" i="16" s="1"/>
  <c r="B852" i="16"/>
  <c r="E852" i="16" s="1"/>
  <c r="B856" i="16"/>
  <c r="E856" i="16" s="1"/>
  <c r="B860" i="16"/>
  <c r="E860" i="16" s="1"/>
  <c r="B864" i="16"/>
  <c r="E864" i="16" s="1"/>
  <c r="B868" i="16"/>
  <c r="E868" i="16" s="1"/>
  <c r="B872" i="16"/>
  <c r="E872" i="16" s="1"/>
  <c r="B876" i="16"/>
  <c r="E876" i="16" s="1"/>
  <c r="B880" i="16"/>
  <c r="E880" i="16" s="1"/>
  <c r="B884" i="16"/>
  <c r="E884" i="16" s="1"/>
  <c r="B888" i="16"/>
  <c r="B892" i="16"/>
  <c r="E892" i="16" s="1"/>
  <c r="B896" i="16"/>
  <c r="E896" i="16" s="1"/>
  <c r="B900" i="16"/>
  <c r="E900" i="16" s="1"/>
  <c r="B904" i="16"/>
  <c r="E904" i="16" s="1"/>
  <c r="B908" i="16"/>
  <c r="E908" i="16" s="1"/>
  <c r="B912" i="16"/>
  <c r="E912" i="16" s="1"/>
  <c r="B916" i="16"/>
  <c r="E916" i="16" s="1"/>
  <c r="B922" i="16"/>
  <c r="B926" i="16"/>
  <c r="B930" i="16"/>
  <c r="B934" i="16"/>
  <c r="B938" i="16"/>
  <c r="B942" i="16"/>
  <c r="B946" i="16"/>
  <c r="B950" i="16"/>
  <c r="B954" i="16"/>
  <c r="B958" i="16"/>
  <c r="B962" i="16"/>
  <c r="B966" i="16"/>
  <c r="B970" i="16"/>
  <c r="B974" i="16"/>
  <c r="B978" i="16"/>
  <c r="B982" i="16"/>
  <c r="B986" i="16"/>
  <c r="E986" i="16" s="1"/>
  <c r="B990" i="16"/>
  <c r="E990" i="16" s="1"/>
  <c r="B994" i="16"/>
  <c r="B998" i="16"/>
  <c r="B1002" i="16"/>
  <c r="B1006" i="16"/>
  <c r="B1010" i="16"/>
  <c r="B1014" i="16"/>
  <c r="B1018" i="16"/>
  <c r="E1018" i="16" s="1"/>
  <c r="B1022" i="16"/>
  <c r="B1026" i="16"/>
  <c r="E1026" i="16" s="1"/>
  <c r="B1030" i="16"/>
  <c r="B1034" i="16"/>
  <c r="E1034" i="16" s="1"/>
  <c r="B1038" i="16"/>
  <c r="E1038" i="16" s="1"/>
  <c r="B1042" i="16"/>
  <c r="B1047" i="16"/>
  <c r="E1047" i="16" s="1"/>
  <c r="B1051" i="16"/>
  <c r="E1051" i="16" s="1"/>
  <c r="B1055" i="16"/>
  <c r="E1055" i="16" s="1"/>
  <c r="B1059" i="16"/>
  <c r="E1059" i="16" s="1"/>
  <c r="B1063" i="16"/>
  <c r="E1063" i="16" s="1"/>
  <c r="B1067" i="16"/>
  <c r="E1067" i="16" s="1"/>
  <c r="B1071" i="16"/>
  <c r="E1071" i="16" s="1"/>
  <c r="B1075" i="16"/>
  <c r="E1075" i="16" s="1"/>
  <c r="B1079" i="16"/>
  <c r="E1079" i="16" s="1"/>
  <c r="B1083" i="16"/>
  <c r="B1087" i="16"/>
  <c r="E1087" i="16" s="1"/>
  <c r="B1091" i="16"/>
  <c r="E1091" i="16" s="1"/>
  <c r="B1095" i="16"/>
  <c r="E1095" i="16" s="1"/>
  <c r="B1099" i="16"/>
  <c r="E1099" i="16" s="1"/>
  <c r="B1103" i="16"/>
  <c r="E1103" i="16" s="1"/>
  <c r="B1107" i="16"/>
  <c r="E1107" i="16" s="1"/>
  <c r="B1111" i="16"/>
  <c r="E1111" i="16" s="1"/>
  <c r="B1115" i="16"/>
  <c r="E1115" i="16" s="1"/>
  <c r="B1119" i="16"/>
  <c r="E1119" i="16" s="1"/>
  <c r="B1123" i="16"/>
  <c r="E1123" i="16" s="1"/>
  <c r="B1127" i="16"/>
  <c r="E1127" i="16" s="1"/>
  <c r="B1131" i="16"/>
  <c r="E1131" i="16" s="1"/>
  <c r="B1135" i="16"/>
  <c r="E1135" i="16" s="1"/>
  <c r="B1139" i="16"/>
  <c r="E1139" i="16" s="1"/>
  <c r="B1143" i="16"/>
  <c r="E1143" i="16" s="1"/>
  <c r="B1147" i="16"/>
  <c r="E1147" i="16" s="1"/>
  <c r="B1151" i="16"/>
  <c r="E1151" i="16" s="1"/>
  <c r="B1155" i="16"/>
  <c r="E1155" i="16" s="1"/>
  <c r="B1159" i="16"/>
  <c r="E1159" i="16" s="1"/>
  <c r="B1163" i="16"/>
  <c r="E1163" i="16" s="1"/>
  <c r="B1167" i="16"/>
  <c r="E1167" i="16" s="1"/>
  <c r="B1171" i="16"/>
  <c r="E1171" i="16" s="1"/>
  <c r="B1175" i="16"/>
  <c r="E1175" i="16" s="1"/>
  <c r="B1179" i="16"/>
  <c r="E1179" i="16" s="1"/>
  <c r="B1183" i="16"/>
  <c r="E1183" i="16" s="1"/>
  <c r="B1187" i="16"/>
  <c r="E1187" i="16" s="1"/>
  <c r="B1191" i="16"/>
  <c r="E1191" i="16" s="1"/>
  <c r="B1195" i="16"/>
  <c r="E1195" i="16" s="1"/>
  <c r="B1199" i="16"/>
  <c r="E1199" i="16" s="1"/>
  <c r="B1203" i="16"/>
  <c r="E1203" i="16" s="1"/>
  <c r="B1207" i="16"/>
  <c r="E1207" i="16" s="1"/>
  <c r="B1211" i="16"/>
  <c r="E1211" i="16" s="1"/>
  <c r="B1215" i="16"/>
  <c r="E1215" i="16" s="1"/>
  <c r="B1219" i="16"/>
  <c r="E1219" i="16" s="1"/>
  <c r="B1223" i="16"/>
  <c r="E1223" i="16" s="1"/>
  <c r="B1227" i="16"/>
  <c r="E1227" i="16" s="1"/>
  <c r="B1231" i="16"/>
  <c r="E1231" i="16" s="1"/>
  <c r="B1235" i="16"/>
  <c r="E1235" i="16" s="1"/>
  <c r="B1239" i="16"/>
  <c r="E1239" i="16" s="1"/>
  <c r="B1243" i="16"/>
  <c r="E1243" i="16" s="1"/>
  <c r="B1247" i="16"/>
  <c r="E1247" i="16" s="1"/>
  <c r="B1251" i="16"/>
  <c r="E1251" i="16" s="1"/>
  <c r="B911" i="16"/>
  <c r="E911" i="16" s="1"/>
  <c r="B921" i="16"/>
  <c r="E921" i="16" s="1"/>
  <c r="B925" i="16"/>
  <c r="E925" i="16" s="1"/>
  <c r="B929" i="16"/>
  <c r="E929" i="16" s="1"/>
  <c r="B933" i="16"/>
  <c r="E933" i="16" s="1"/>
  <c r="B937" i="16"/>
  <c r="E937" i="16" s="1"/>
  <c r="B941" i="16"/>
  <c r="E941" i="16" s="1"/>
  <c r="B945" i="16"/>
  <c r="E945" i="16" s="1"/>
  <c r="B949" i="16"/>
  <c r="E949" i="16" s="1"/>
  <c r="B953" i="16"/>
  <c r="E953" i="16" s="1"/>
  <c r="B957" i="16"/>
  <c r="E957" i="16" s="1"/>
  <c r="B961" i="16"/>
  <c r="E961" i="16" s="1"/>
  <c r="B965" i="16"/>
  <c r="E965" i="16" s="1"/>
  <c r="B969" i="16"/>
  <c r="E969" i="16" s="1"/>
  <c r="B973" i="16"/>
  <c r="E973" i="16" s="1"/>
  <c r="B977" i="16"/>
  <c r="E977" i="16" s="1"/>
  <c r="B981" i="16"/>
  <c r="E981" i="16" s="1"/>
  <c r="B985" i="16"/>
  <c r="E985" i="16" s="1"/>
  <c r="B989" i="16"/>
  <c r="E989" i="16" s="1"/>
  <c r="B993" i="16"/>
  <c r="E993" i="16" s="1"/>
  <c r="B997" i="16"/>
  <c r="E997" i="16" s="1"/>
  <c r="B1001" i="16"/>
  <c r="E1001" i="16" s="1"/>
  <c r="B1005" i="16"/>
  <c r="E1005" i="16" s="1"/>
  <c r="B1009" i="16"/>
  <c r="E1009" i="16" s="1"/>
  <c r="B1013" i="16"/>
  <c r="E1013" i="16" s="1"/>
  <c r="B1017" i="16"/>
  <c r="E1017" i="16" s="1"/>
  <c r="B1021" i="16"/>
  <c r="E1021" i="16" s="1"/>
  <c r="B1025" i="16"/>
  <c r="E1025" i="16" s="1"/>
  <c r="B1029" i="16"/>
  <c r="E1029" i="16" s="1"/>
  <c r="B1033" i="16"/>
  <c r="E1033" i="16" s="1"/>
  <c r="B1037" i="16"/>
  <c r="E1037" i="16" s="1"/>
  <c r="B1041" i="16"/>
  <c r="E1041" i="16" s="1"/>
  <c r="B1046" i="16"/>
  <c r="E1046" i="16" s="1"/>
  <c r="B1050" i="16"/>
  <c r="E1050" i="16" s="1"/>
  <c r="B1054" i="16"/>
  <c r="E1054" i="16" s="1"/>
  <c r="B1058" i="16"/>
  <c r="E1058" i="16" s="1"/>
  <c r="B1062" i="16"/>
  <c r="E1062" i="16" s="1"/>
  <c r="B1066" i="16"/>
  <c r="E1066" i="16" s="1"/>
  <c r="B1070" i="16"/>
  <c r="E1070" i="16" s="1"/>
  <c r="B1074" i="16"/>
  <c r="E1074" i="16" s="1"/>
  <c r="B1078" i="16"/>
  <c r="E1078" i="16" s="1"/>
  <c r="B1082" i="16"/>
  <c r="E1082" i="16" s="1"/>
  <c r="B1086" i="16"/>
  <c r="E1086" i="16" s="1"/>
  <c r="B1090" i="16"/>
  <c r="E1090" i="16" s="1"/>
  <c r="B1094" i="16"/>
  <c r="E1094" i="16" s="1"/>
  <c r="B1098" i="16"/>
  <c r="E1098" i="16" s="1"/>
  <c r="B1102" i="16"/>
  <c r="E1102" i="16" s="1"/>
  <c r="B1106" i="16"/>
  <c r="E1106" i="16" s="1"/>
  <c r="B1110" i="16"/>
  <c r="E1110" i="16" s="1"/>
  <c r="B1114" i="16"/>
  <c r="E1114" i="16" s="1"/>
  <c r="B1118" i="16"/>
  <c r="E1118" i="16" s="1"/>
  <c r="B1122" i="16"/>
  <c r="E1122" i="16" s="1"/>
  <c r="B1126" i="16"/>
  <c r="E1126" i="16" s="1"/>
  <c r="B1130" i="16"/>
  <c r="E1130" i="16" s="1"/>
  <c r="B1134" i="16"/>
  <c r="E1134" i="16" s="1"/>
  <c r="B1138" i="16"/>
  <c r="E1138" i="16" s="1"/>
  <c r="B1142" i="16"/>
  <c r="E1142" i="16" s="1"/>
  <c r="B1146" i="16"/>
  <c r="E1146" i="16" s="1"/>
  <c r="B1150" i="16"/>
  <c r="E1150" i="16" s="1"/>
  <c r="B1154" i="16"/>
  <c r="E1154" i="16" s="1"/>
  <c r="B1158" i="16"/>
  <c r="E1158" i="16" s="1"/>
  <c r="B1162" i="16"/>
  <c r="E1162" i="16" s="1"/>
  <c r="B1166" i="16"/>
  <c r="E1166" i="16" s="1"/>
  <c r="B1170" i="16"/>
  <c r="E1170" i="16" s="1"/>
  <c r="B1174" i="16"/>
  <c r="E1174" i="16" s="1"/>
  <c r="B1178" i="16"/>
  <c r="E1178" i="16" s="1"/>
  <c r="B1182" i="16"/>
  <c r="E1182" i="16" s="1"/>
  <c r="B1186" i="16"/>
  <c r="E1186" i="16" s="1"/>
  <c r="B1190" i="16"/>
  <c r="E1190" i="16" s="1"/>
  <c r="B1194" i="16"/>
  <c r="E1194" i="16" s="1"/>
  <c r="B1198" i="16"/>
  <c r="E1198" i="16" s="1"/>
  <c r="B1202" i="16"/>
  <c r="E1202" i="16" s="1"/>
  <c r="B1206" i="16"/>
  <c r="E1206" i="16" s="1"/>
  <c r="B1210" i="16"/>
  <c r="E1210" i="16" s="1"/>
  <c r="B1214" i="16"/>
  <c r="E1214" i="16" s="1"/>
  <c r="B1218" i="16"/>
  <c r="E1218" i="16" s="1"/>
  <c r="B1222" i="16"/>
  <c r="E1222" i="16" s="1"/>
  <c r="B1226" i="16"/>
  <c r="E1226" i="16" s="1"/>
  <c r="B1230" i="16"/>
  <c r="E1230" i="16" s="1"/>
  <c r="B1234" i="16"/>
  <c r="E1234" i="16" s="1"/>
  <c r="B1238" i="16"/>
  <c r="E1238" i="16" s="1"/>
  <c r="B1242" i="16"/>
  <c r="E1242" i="16" s="1"/>
  <c r="B1246" i="16"/>
  <c r="E1246" i="16" s="1"/>
  <c r="B915" i="16"/>
  <c r="E915" i="16" s="1"/>
  <c r="B920" i="16"/>
  <c r="E920" i="16" s="1"/>
  <c r="B924" i="16"/>
  <c r="E924" i="16" s="1"/>
  <c r="B928" i="16"/>
  <c r="E928" i="16" s="1"/>
  <c r="B932" i="16"/>
  <c r="E932" i="16" s="1"/>
  <c r="B936" i="16"/>
  <c r="E936" i="16" s="1"/>
  <c r="B940" i="16"/>
  <c r="E940" i="16" s="1"/>
  <c r="B944" i="16"/>
  <c r="E944" i="16" s="1"/>
  <c r="B948" i="16"/>
  <c r="E948" i="16" s="1"/>
  <c r="B952" i="16"/>
  <c r="E952" i="16" s="1"/>
  <c r="B956" i="16"/>
  <c r="E956" i="16" s="1"/>
  <c r="B960" i="16"/>
  <c r="E960" i="16" s="1"/>
  <c r="B964" i="16"/>
  <c r="E964" i="16" s="1"/>
  <c r="B968" i="16"/>
  <c r="E968" i="16" s="1"/>
  <c r="B972" i="16"/>
  <c r="E972" i="16" s="1"/>
  <c r="B976" i="16"/>
  <c r="E976" i="16" s="1"/>
  <c r="B980" i="16"/>
  <c r="E980" i="16" s="1"/>
  <c r="B984" i="16"/>
  <c r="B988" i="16"/>
  <c r="E988" i="16" s="1"/>
  <c r="B992" i="16"/>
  <c r="E992" i="16" s="1"/>
  <c r="B996" i="16"/>
  <c r="E996" i="16" s="1"/>
  <c r="B1000" i="16"/>
  <c r="E1000" i="16" s="1"/>
  <c r="B1004" i="16"/>
  <c r="E1004" i="16" s="1"/>
  <c r="B1008" i="16"/>
  <c r="E1008" i="16" s="1"/>
  <c r="B1012" i="16"/>
  <c r="B1016" i="16"/>
  <c r="E1016" i="16" s="1"/>
  <c r="B1020" i="16"/>
  <c r="E1020" i="16" s="1"/>
  <c r="B1024" i="16"/>
  <c r="E1024" i="16" s="1"/>
  <c r="B1028" i="16"/>
  <c r="E1028" i="16" s="1"/>
  <c r="B1032" i="16"/>
  <c r="E1032" i="16" s="1"/>
  <c r="B1036" i="16"/>
  <c r="E1036" i="16" s="1"/>
  <c r="B1040" i="16"/>
  <c r="E1040" i="16" s="1"/>
  <c r="B1044" i="16"/>
  <c r="E1044" i="16" s="1"/>
  <c r="B1045" i="16"/>
  <c r="E1045" i="16" s="1"/>
  <c r="B1049" i="16"/>
  <c r="E1049" i="16" s="1"/>
  <c r="B1053" i="16"/>
  <c r="E1053" i="16" s="1"/>
  <c r="B1057" i="16"/>
  <c r="E1057" i="16" s="1"/>
  <c r="B1061" i="16"/>
  <c r="E1061" i="16" s="1"/>
  <c r="B1065" i="16"/>
  <c r="E1065" i="16" s="1"/>
  <c r="B1069" i="16"/>
  <c r="E1069" i="16" s="1"/>
  <c r="B1073" i="16"/>
  <c r="E1073" i="16" s="1"/>
  <c r="B1077" i="16"/>
  <c r="E1077" i="16" s="1"/>
  <c r="B1081" i="16"/>
  <c r="E1081" i="16" s="1"/>
  <c r="B1085" i="16"/>
  <c r="E1085" i="16" s="1"/>
  <c r="B1089" i="16"/>
  <c r="E1089" i="16" s="1"/>
  <c r="B1093" i="16"/>
  <c r="E1093" i="16" s="1"/>
  <c r="B1097" i="16"/>
  <c r="E1097" i="16" s="1"/>
  <c r="B1101" i="16"/>
  <c r="E1101" i="16" s="1"/>
  <c r="B1105" i="16"/>
  <c r="E1105" i="16" s="1"/>
  <c r="B1109" i="16"/>
  <c r="E1109" i="16" s="1"/>
  <c r="B1113" i="16"/>
  <c r="E1113" i="16" s="1"/>
  <c r="B1117" i="16"/>
  <c r="E1117" i="16" s="1"/>
  <c r="B1121" i="16"/>
  <c r="E1121" i="16" s="1"/>
  <c r="B1125" i="16"/>
  <c r="E1125" i="16" s="1"/>
  <c r="B1129" i="16"/>
  <c r="E1129" i="16" s="1"/>
  <c r="B1133" i="16"/>
  <c r="E1133" i="16" s="1"/>
  <c r="B1137" i="16"/>
  <c r="E1137" i="16" s="1"/>
  <c r="B1141" i="16"/>
  <c r="E1141" i="16" s="1"/>
  <c r="B1145" i="16"/>
  <c r="E1145" i="16" s="1"/>
  <c r="B1149" i="16"/>
  <c r="E1149" i="16" s="1"/>
  <c r="B1153" i="16"/>
  <c r="E1153" i="16" s="1"/>
  <c r="B1157" i="16"/>
  <c r="E1157" i="16" s="1"/>
  <c r="B1161" i="16"/>
  <c r="E1161" i="16" s="1"/>
  <c r="B1165" i="16"/>
  <c r="E1165" i="16" s="1"/>
  <c r="B1169" i="16"/>
  <c r="E1169" i="16" s="1"/>
  <c r="B1173" i="16"/>
  <c r="E1173" i="16" s="1"/>
  <c r="B1177" i="16"/>
  <c r="E1177" i="16" s="1"/>
  <c r="B1181" i="16"/>
  <c r="E1181" i="16" s="1"/>
  <c r="B1185" i="16"/>
  <c r="E1185" i="16" s="1"/>
  <c r="B1189" i="16"/>
  <c r="E1189" i="16" s="1"/>
  <c r="B1193" i="16"/>
  <c r="E1193" i="16" s="1"/>
  <c r="B1197" i="16"/>
  <c r="E1197" i="16" s="1"/>
  <c r="B1201" i="16"/>
  <c r="E1201" i="16" s="1"/>
  <c r="B1205" i="16"/>
  <c r="E1205" i="16" s="1"/>
  <c r="B1209" i="16"/>
  <c r="E1209" i="16" s="1"/>
  <c r="B1213" i="16"/>
  <c r="E1213" i="16" s="1"/>
  <c r="B1217" i="16"/>
  <c r="E1217" i="16" s="1"/>
  <c r="B1221" i="16"/>
  <c r="E1221" i="16" s="1"/>
  <c r="B1225" i="16"/>
  <c r="E1225" i="16" s="1"/>
  <c r="B1229" i="16"/>
  <c r="E1229" i="16" s="1"/>
  <c r="B1233" i="16"/>
  <c r="E1233" i="16" s="1"/>
  <c r="B1237" i="16"/>
  <c r="E1237" i="16" s="1"/>
  <c r="B1241" i="16"/>
  <c r="E1241" i="16" s="1"/>
  <c r="B1245" i="16"/>
  <c r="E1245" i="16" s="1"/>
  <c r="B1249" i="16"/>
  <c r="E1249" i="16" s="1"/>
  <c r="B1253" i="16"/>
  <c r="E1253" i="16" s="1"/>
  <c r="B1257" i="16"/>
  <c r="E1257" i="16" s="1"/>
  <c r="B917" i="16"/>
  <c r="E917" i="16" s="1"/>
  <c r="B918" i="16"/>
  <c r="B919" i="16"/>
  <c r="E919" i="16" s="1"/>
  <c r="B923" i="16"/>
  <c r="E923" i="16" s="1"/>
  <c r="B927" i="16"/>
  <c r="E927" i="16" s="1"/>
  <c r="B931" i="16"/>
  <c r="E931" i="16" s="1"/>
  <c r="B935" i="16"/>
  <c r="E935" i="16" s="1"/>
  <c r="B939" i="16"/>
  <c r="B943" i="16"/>
  <c r="E943" i="16" s="1"/>
  <c r="B947" i="16"/>
  <c r="E947" i="16" s="1"/>
  <c r="B951" i="16"/>
  <c r="E951" i="16" s="1"/>
  <c r="B955" i="16"/>
  <c r="E955" i="16" s="1"/>
  <c r="B959" i="16"/>
  <c r="E959" i="16" s="1"/>
  <c r="B963" i="16"/>
  <c r="E963" i="16" s="1"/>
  <c r="B967" i="16"/>
  <c r="E967" i="16" s="1"/>
  <c r="B971" i="16"/>
  <c r="E971" i="16" s="1"/>
  <c r="B975" i="16"/>
  <c r="E975" i="16" s="1"/>
  <c r="B979" i="16"/>
  <c r="E979" i="16" s="1"/>
  <c r="B983" i="16"/>
  <c r="E983" i="16" s="1"/>
  <c r="B987" i="16"/>
  <c r="E987" i="16" s="1"/>
  <c r="B991" i="16"/>
  <c r="E991" i="16" s="1"/>
  <c r="B995" i="16"/>
  <c r="E995" i="16" s="1"/>
  <c r="B999" i="16"/>
  <c r="E999" i="16" s="1"/>
  <c r="B1003" i="16"/>
  <c r="E1003" i="16" s="1"/>
  <c r="B1007" i="16"/>
  <c r="E1007" i="16" s="1"/>
  <c r="B1011" i="16"/>
  <c r="E1011" i="16" s="1"/>
  <c r="B1015" i="16"/>
  <c r="E1015" i="16" s="1"/>
  <c r="B1019" i="16"/>
  <c r="E1019" i="16" s="1"/>
  <c r="B1023" i="16"/>
  <c r="E1023" i="16" s="1"/>
  <c r="B1027" i="16"/>
  <c r="E1027" i="16" s="1"/>
  <c r="B1031" i="16"/>
  <c r="E1031" i="16" s="1"/>
  <c r="B1035" i="16"/>
  <c r="E1035" i="16" s="1"/>
  <c r="B1039" i="16"/>
  <c r="E1039" i="16" s="1"/>
  <c r="B1043" i="16"/>
  <c r="E1043" i="16" s="1"/>
  <c r="B1048" i="16"/>
  <c r="E1048" i="16" s="1"/>
  <c r="B1052" i="16"/>
  <c r="E1052" i="16" s="1"/>
  <c r="B1056" i="16"/>
  <c r="E1056" i="16" s="1"/>
  <c r="B1060" i="16"/>
  <c r="E1060" i="16" s="1"/>
  <c r="B1064" i="16"/>
  <c r="E1064" i="16" s="1"/>
  <c r="B1068" i="16"/>
  <c r="E1068" i="16" s="1"/>
  <c r="B1072" i="16"/>
  <c r="E1072" i="16" s="1"/>
  <c r="B1076" i="16"/>
  <c r="E1076" i="16" s="1"/>
  <c r="B1080" i="16"/>
  <c r="E1080" i="16" s="1"/>
  <c r="B1084" i="16"/>
  <c r="E1084" i="16" s="1"/>
  <c r="B1088" i="16"/>
  <c r="E1088" i="16" s="1"/>
  <c r="B1092" i="16"/>
  <c r="E1092" i="16" s="1"/>
  <c r="B1096" i="16"/>
  <c r="E1096" i="16" s="1"/>
  <c r="B1100" i="16"/>
  <c r="E1100" i="16" s="1"/>
  <c r="B1104" i="16"/>
  <c r="E1104" i="16" s="1"/>
  <c r="B1108" i="16"/>
  <c r="E1108" i="16" s="1"/>
  <c r="B1112" i="16"/>
  <c r="E1112" i="16" s="1"/>
  <c r="B1116" i="16"/>
  <c r="E1116" i="16" s="1"/>
  <c r="B1120" i="16"/>
  <c r="E1120" i="16" s="1"/>
  <c r="B1124" i="16"/>
  <c r="E1124" i="16" s="1"/>
  <c r="B1128" i="16"/>
  <c r="E1128" i="16" s="1"/>
  <c r="B1132" i="16"/>
  <c r="E1132" i="16" s="1"/>
  <c r="B1136" i="16"/>
  <c r="E1136" i="16" s="1"/>
  <c r="B1140" i="16"/>
  <c r="E1140" i="16" s="1"/>
  <c r="B1144" i="16"/>
  <c r="E1144" i="16" s="1"/>
  <c r="B1148" i="16"/>
  <c r="E1148" i="16" s="1"/>
  <c r="B1152" i="16"/>
  <c r="E1152" i="16" s="1"/>
  <c r="B1156" i="16"/>
  <c r="E1156" i="16" s="1"/>
  <c r="B1160" i="16"/>
  <c r="E1160" i="16" s="1"/>
  <c r="B1164" i="16"/>
  <c r="E1164" i="16" s="1"/>
  <c r="B1168" i="16"/>
  <c r="E1168" i="16" s="1"/>
  <c r="B1172" i="16"/>
  <c r="E1172" i="16" s="1"/>
  <c r="B1176" i="16"/>
  <c r="E1176" i="16" s="1"/>
  <c r="B1180" i="16"/>
  <c r="E1180" i="16" s="1"/>
  <c r="B1184" i="16"/>
  <c r="E1184" i="16" s="1"/>
  <c r="B1188" i="16"/>
  <c r="E1188" i="16" s="1"/>
  <c r="B1192" i="16"/>
  <c r="E1192" i="16" s="1"/>
  <c r="B1196" i="16"/>
  <c r="E1196" i="16" s="1"/>
  <c r="B1200" i="16"/>
  <c r="E1200" i="16" s="1"/>
  <c r="B1204" i="16"/>
  <c r="E1204" i="16" s="1"/>
  <c r="B1208" i="16"/>
  <c r="E1208" i="16" s="1"/>
  <c r="B1212" i="16"/>
  <c r="E1212" i="16" s="1"/>
  <c r="B1216" i="16"/>
  <c r="E1216" i="16" s="1"/>
  <c r="B1220" i="16"/>
  <c r="E1220" i="16" s="1"/>
  <c r="B1224" i="16"/>
  <c r="E1224" i="16" s="1"/>
  <c r="B1228" i="16"/>
  <c r="E1228" i="16" s="1"/>
  <c r="B1232" i="16"/>
  <c r="E1232" i="16" s="1"/>
  <c r="B1236" i="16"/>
  <c r="E1236" i="16" s="1"/>
  <c r="B1240" i="16"/>
  <c r="E1240" i="16" s="1"/>
  <c r="B1244" i="16"/>
  <c r="E1244" i="16" s="1"/>
  <c r="B1248" i="16"/>
  <c r="E1248" i="16" s="1"/>
  <c r="B1260" i="16"/>
  <c r="E1260" i="16" s="1"/>
  <c r="B1264" i="16"/>
  <c r="E1264" i="16" s="1"/>
  <c r="B1268" i="16"/>
  <c r="E1268" i="16" s="1"/>
  <c r="B1272" i="16"/>
  <c r="E1272" i="16" s="1"/>
  <c r="B1276" i="16"/>
  <c r="E1276" i="16" s="1"/>
  <c r="B1280" i="16"/>
  <c r="E1280" i="16" s="1"/>
  <c r="B1284" i="16"/>
  <c r="E1284" i="16" s="1"/>
  <c r="B1288" i="16"/>
  <c r="E1288" i="16" s="1"/>
  <c r="B1292" i="16"/>
  <c r="B1296" i="16"/>
  <c r="B1300" i="16"/>
  <c r="B1304" i="16"/>
  <c r="B1308" i="16"/>
  <c r="B1312" i="16"/>
  <c r="B1316" i="16"/>
  <c r="B1320" i="16"/>
  <c r="B1324" i="16"/>
  <c r="B1328" i="16"/>
  <c r="B1332" i="16"/>
  <c r="B1336" i="16"/>
  <c r="B1340" i="16"/>
  <c r="B1344" i="16"/>
  <c r="B1348" i="16"/>
  <c r="B1352" i="16"/>
  <c r="B1356" i="16"/>
  <c r="B1360" i="16"/>
  <c r="B1364" i="16"/>
  <c r="B1368" i="16"/>
  <c r="B1372" i="16"/>
  <c r="B1376" i="16"/>
  <c r="B1380" i="16"/>
  <c r="B1384" i="16"/>
  <c r="B1388" i="16"/>
  <c r="B1392" i="16"/>
  <c r="B1396" i="16"/>
  <c r="B1401" i="16"/>
  <c r="B1405" i="16"/>
  <c r="B1409" i="16"/>
  <c r="B1413" i="16"/>
  <c r="B1417" i="16"/>
  <c r="B1421" i="16"/>
  <c r="B1425" i="16"/>
  <c r="B1429" i="16"/>
  <c r="B1433" i="16"/>
  <c r="B1437" i="16"/>
  <c r="B1441" i="16"/>
  <c r="B1445" i="16"/>
  <c r="B1449" i="16"/>
  <c r="B1453" i="16"/>
  <c r="B1457" i="16"/>
  <c r="B1461" i="16"/>
  <c r="B1467" i="16"/>
  <c r="B1471" i="16"/>
  <c r="B1475" i="16"/>
  <c r="B1479" i="16"/>
  <c r="B1483" i="16"/>
  <c r="B1487" i="16"/>
  <c r="B1491" i="16"/>
  <c r="B1495" i="16"/>
  <c r="B1499" i="16"/>
  <c r="B1503" i="16"/>
  <c r="B1507" i="16"/>
  <c r="B1511" i="16"/>
  <c r="B1515" i="16"/>
  <c r="B1519" i="16"/>
  <c r="B1523" i="16"/>
  <c r="B1527" i="16"/>
  <c r="B1531" i="16"/>
  <c r="B1535" i="16"/>
  <c r="B1540" i="16"/>
  <c r="B1544" i="16"/>
  <c r="E1544" i="16" s="1"/>
  <c r="B1549" i="16"/>
  <c r="E1549" i="16" s="1"/>
  <c r="B1553" i="16"/>
  <c r="E1553" i="16" s="1"/>
  <c r="B1557" i="16"/>
  <c r="E1557" i="16" s="1"/>
  <c r="B1561" i="16"/>
  <c r="E1561" i="16" s="1"/>
  <c r="B1565" i="16"/>
  <c r="E1565" i="16" s="1"/>
  <c r="B1569" i="16"/>
  <c r="E1569" i="16" s="1"/>
  <c r="B1573" i="16"/>
  <c r="E1573" i="16" s="1"/>
  <c r="B1577" i="16"/>
  <c r="E1577" i="16" s="1"/>
  <c r="B1581" i="16"/>
  <c r="E1581" i="16" s="1"/>
  <c r="B1585" i="16"/>
  <c r="E1585" i="16" s="1"/>
  <c r="B1589" i="16"/>
  <c r="E1589" i="16" s="1"/>
  <c r="B1593" i="16"/>
  <c r="E1593" i="16" s="1"/>
  <c r="B1597" i="16"/>
  <c r="E1597" i="16" s="1"/>
  <c r="B1601" i="16"/>
  <c r="E1601" i="16" s="1"/>
  <c r="B1605" i="16"/>
  <c r="E1605" i="16" s="1"/>
  <c r="B1609" i="16"/>
  <c r="E1609" i="16" s="1"/>
  <c r="B1613" i="16"/>
  <c r="E1613" i="16" s="1"/>
  <c r="B1617" i="16"/>
  <c r="E1617" i="16" s="1"/>
  <c r="B1621" i="16"/>
  <c r="E1621" i="16" s="1"/>
  <c r="B1625" i="16"/>
  <c r="E1625" i="16" s="1"/>
  <c r="B1626" i="16"/>
  <c r="E1626" i="16" s="1"/>
  <c r="B1630" i="16"/>
  <c r="E1630" i="16" s="1"/>
  <c r="B1634" i="16"/>
  <c r="E1634" i="16" s="1"/>
  <c r="B1638" i="16"/>
  <c r="E1638" i="16" s="1"/>
  <c r="B1642" i="16"/>
  <c r="E1642" i="16" s="1"/>
  <c r="B1646" i="16"/>
  <c r="E1646" i="16" s="1"/>
  <c r="B1650" i="16"/>
  <c r="E1650" i="16" s="1"/>
  <c r="B1654" i="16"/>
  <c r="E1654" i="16" s="1"/>
  <c r="B1658" i="16"/>
  <c r="E1658" i="16" s="1"/>
  <c r="B1662" i="16"/>
  <c r="E1662" i="16" s="1"/>
  <c r="B1666" i="16"/>
  <c r="E1666" i="16" s="1"/>
  <c r="B1670" i="16"/>
  <c r="E1670" i="16" s="1"/>
  <c r="B1674" i="16"/>
  <c r="E1674" i="16" s="1"/>
  <c r="B1678" i="16"/>
  <c r="E1678" i="16" s="1"/>
  <c r="B1682" i="16"/>
  <c r="E1682" i="16" s="1"/>
  <c r="B1686" i="16"/>
  <c r="E1686" i="16" s="1"/>
  <c r="B1690" i="16"/>
  <c r="E1690" i="16" s="1"/>
  <c r="B1694" i="16"/>
  <c r="E1694" i="16" s="1"/>
  <c r="B1698" i="16"/>
  <c r="E1698" i="16" s="1"/>
  <c r="B1702" i="16"/>
  <c r="E1702" i="16" s="1"/>
  <c r="B1706" i="16"/>
  <c r="E1706" i="16" s="1"/>
  <c r="B1710" i="16"/>
  <c r="E1710" i="16" s="1"/>
  <c r="B1714" i="16"/>
  <c r="E1714" i="16" s="1"/>
  <c r="B1718" i="16"/>
  <c r="E1718" i="16" s="1"/>
  <c r="B1722" i="16"/>
  <c r="E1722" i="16" s="1"/>
  <c r="B1726" i="16"/>
  <c r="E1726" i="16" s="1"/>
  <c r="B1730" i="16"/>
  <c r="E1730" i="16" s="1"/>
  <c r="B1735" i="16"/>
  <c r="E1735" i="16" s="1"/>
  <c r="B1739" i="16"/>
  <c r="E1739" i="16" s="1"/>
  <c r="B1743" i="16"/>
  <c r="E1743" i="16" s="1"/>
  <c r="B1747" i="16"/>
  <c r="E1747" i="16" s="1"/>
  <c r="B1751" i="16"/>
  <c r="E1751" i="16" s="1"/>
  <c r="B1755" i="16"/>
  <c r="E1755" i="16" s="1"/>
  <c r="B1759" i="16"/>
  <c r="E1759" i="16" s="1"/>
  <c r="B1763" i="16"/>
  <c r="E1763" i="16" s="1"/>
  <c r="B1768" i="16"/>
  <c r="E1768" i="16" s="1"/>
  <c r="B1772" i="16"/>
  <c r="E1772" i="16" s="1"/>
  <c r="B1776" i="16"/>
  <c r="E1776" i="16" s="1"/>
  <c r="B1780" i="16"/>
  <c r="E1780" i="16" s="1"/>
  <c r="B1784" i="16"/>
  <c r="E1784" i="16" s="1"/>
  <c r="B1788" i="16"/>
  <c r="E1788" i="16" s="1"/>
  <c r="B1792" i="16"/>
  <c r="E1792" i="16" s="1"/>
  <c r="B1796" i="16"/>
  <c r="E1796" i="16" s="1"/>
  <c r="B1800" i="16"/>
  <c r="E1800" i="16" s="1"/>
  <c r="B1804" i="16"/>
  <c r="E1804" i="16" s="1"/>
  <c r="B1808" i="16"/>
  <c r="E1808" i="16" s="1"/>
  <c r="B1812" i="16"/>
  <c r="E1812" i="16" s="1"/>
  <c r="B1816" i="16"/>
  <c r="E1816" i="16" s="1"/>
  <c r="B1820" i="16"/>
  <c r="E1820" i="16" s="1"/>
  <c r="B1824" i="16"/>
  <c r="E1824" i="16" s="1"/>
  <c r="B1828" i="16"/>
  <c r="E1828" i="16" s="1"/>
  <c r="B1832" i="16"/>
  <c r="E1832" i="16" s="1"/>
  <c r="B1836" i="16"/>
  <c r="E1836" i="16" s="1"/>
  <c r="B1840" i="16"/>
  <c r="E1840" i="16" s="1"/>
  <c r="B1844" i="16"/>
  <c r="E1844" i="16" s="1"/>
  <c r="B1250" i="16"/>
  <c r="E1250" i="16" s="1"/>
  <c r="B1256" i="16"/>
  <c r="E1256" i="16" s="1"/>
  <c r="B1259" i="16"/>
  <c r="E1259" i="16" s="1"/>
  <c r="B1263" i="16"/>
  <c r="E1263" i="16" s="1"/>
  <c r="B1267" i="16"/>
  <c r="E1267" i="16" s="1"/>
  <c r="B1271" i="16"/>
  <c r="E1271" i="16" s="1"/>
  <c r="B1275" i="16"/>
  <c r="E1275" i="16" s="1"/>
  <c r="B1279" i="16"/>
  <c r="E1279" i="16" s="1"/>
  <c r="B1283" i="16"/>
  <c r="E1283" i="16" s="1"/>
  <c r="B1287" i="16"/>
  <c r="E1287" i="16" s="1"/>
  <c r="B1291" i="16"/>
  <c r="B1295" i="16"/>
  <c r="B1299" i="16"/>
  <c r="B1303" i="16"/>
  <c r="B1307" i="16"/>
  <c r="B1311" i="16"/>
  <c r="B1315" i="16"/>
  <c r="B1319" i="16"/>
  <c r="B1323" i="16"/>
  <c r="B1327" i="16"/>
  <c r="B1331" i="16"/>
  <c r="B1335" i="16"/>
  <c r="B1339" i="16"/>
  <c r="B1343" i="16"/>
  <c r="B1347" i="16"/>
  <c r="B1351" i="16"/>
  <c r="B1355" i="16"/>
  <c r="B1359" i="16"/>
  <c r="B1363" i="16"/>
  <c r="B1367" i="16"/>
  <c r="B1371" i="16"/>
  <c r="B1375" i="16"/>
  <c r="B1379" i="16"/>
  <c r="B1383" i="16"/>
  <c r="B1387" i="16"/>
  <c r="B1391" i="16"/>
  <c r="B1395" i="16"/>
  <c r="B1400" i="16"/>
  <c r="B1404" i="16"/>
  <c r="B1408" i="16"/>
  <c r="B1412" i="16"/>
  <c r="B1416" i="16"/>
  <c r="B1420" i="16"/>
  <c r="B1424" i="16"/>
  <c r="B1428" i="16"/>
  <c r="B1432" i="16"/>
  <c r="B1436" i="16"/>
  <c r="B1440" i="16"/>
  <c r="B1444" i="16"/>
  <c r="B1448" i="16"/>
  <c r="B1452" i="16"/>
  <c r="B1456" i="16"/>
  <c r="B1460" i="16"/>
  <c r="B1466" i="16"/>
  <c r="B1470" i="16"/>
  <c r="B1474" i="16"/>
  <c r="B1478" i="16"/>
  <c r="B1482" i="16"/>
  <c r="B1486" i="16"/>
  <c r="B1490" i="16"/>
  <c r="B1494" i="16"/>
  <c r="B1498" i="16"/>
  <c r="B1502" i="16"/>
  <c r="B1506" i="16"/>
  <c r="B1510" i="16"/>
  <c r="B1514" i="16"/>
  <c r="E1514" i="16" s="1"/>
  <c r="H1514" i="16" s="1"/>
  <c r="B1518" i="16"/>
  <c r="B1522" i="16"/>
  <c r="B1526" i="16"/>
  <c r="B1530" i="16"/>
  <c r="E1530" i="16" s="1"/>
  <c r="H1530" i="16" s="1"/>
  <c r="B1534" i="16"/>
  <c r="B1539" i="16"/>
  <c r="B1543" i="16"/>
  <c r="E1543" i="16" s="1"/>
  <c r="B1548" i="16"/>
  <c r="E1548" i="16" s="1"/>
  <c r="B1552" i="16"/>
  <c r="E1552" i="16" s="1"/>
  <c r="B1556" i="16"/>
  <c r="E1556" i="16" s="1"/>
  <c r="B1560" i="16"/>
  <c r="E1560" i="16" s="1"/>
  <c r="B1564" i="16"/>
  <c r="E1564" i="16" s="1"/>
  <c r="B1568" i="16"/>
  <c r="E1568" i="16" s="1"/>
  <c r="B1572" i="16"/>
  <c r="E1572" i="16" s="1"/>
  <c r="B1576" i="16"/>
  <c r="E1576" i="16" s="1"/>
  <c r="B1580" i="16"/>
  <c r="E1580" i="16" s="1"/>
  <c r="B1584" i="16"/>
  <c r="E1584" i="16" s="1"/>
  <c r="B1588" i="16"/>
  <c r="E1588" i="16" s="1"/>
  <c r="B1592" i="16"/>
  <c r="E1592" i="16" s="1"/>
  <c r="B1596" i="16"/>
  <c r="E1596" i="16" s="1"/>
  <c r="B1600" i="16"/>
  <c r="E1600" i="16" s="1"/>
  <c r="B1604" i="16"/>
  <c r="E1604" i="16" s="1"/>
  <c r="B1608" i="16"/>
  <c r="E1608" i="16" s="1"/>
  <c r="B1612" i="16"/>
  <c r="E1612" i="16" s="1"/>
  <c r="B1616" i="16"/>
  <c r="E1616" i="16" s="1"/>
  <c r="B1620" i="16"/>
  <c r="E1620" i="16" s="1"/>
  <c r="B1624" i="16"/>
  <c r="E1624" i="16" s="1"/>
  <c r="B1629" i="16"/>
  <c r="E1629" i="16" s="1"/>
  <c r="B1633" i="16"/>
  <c r="E1633" i="16" s="1"/>
  <c r="B1637" i="16"/>
  <c r="E1637" i="16" s="1"/>
  <c r="B1641" i="16"/>
  <c r="E1641" i="16" s="1"/>
  <c r="B1645" i="16"/>
  <c r="E1645" i="16" s="1"/>
  <c r="B1649" i="16"/>
  <c r="E1649" i="16" s="1"/>
  <c r="B1653" i="16"/>
  <c r="E1653" i="16" s="1"/>
  <c r="B1657" i="16"/>
  <c r="E1657" i="16" s="1"/>
  <c r="B1661" i="16"/>
  <c r="E1661" i="16" s="1"/>
  <c r="B1665" i="16"/>
  <c r="E1665" i="16" s="1"/>
  <c r="B1669" i="16"/>
  <c r="E1669" i="16" s="1"/>
  <c r="B1673" i="16"/>
  <c r="E1673" i="16" s="1"/>
  <c r="B1677" i="16"/>
  <c r="E1677" i="16" s="1"/>
  <c r="B1681" i="16"/>
  <c r="E1681" i="16" s="1"/>
  <c r="B1685" i="16"/>
  <c r="E1685" i="16" s="1"/>
  <c r="B1689" i="16"/>
  <c r="E1689" i="16" s="1"/>
  <c r="B1693" i="16"/>
  <c r="E1693" i="16" s="1"/>
  <c r="B1697" i="16"/>
  <c r="E1697" i="16" s="1"/>
  <c r="B1701" i="16"/>
  <c r="E1701" i="16" s="1"/>
  <c r="B1705" i="16"/>
  <c r="E1705" i="16" s="1"/>
  <c r="B1709" i="16"/>
  <c r="E1709" i="16" s="1"/>
  <c r="B1713" i="16"/>
  <c r="E1713" i="16" s="1"/>
  <c r="B1717" i="16"/>
  <c r="E1717" i="16" s="1"/>
  <c r="B1721" i="16"/>
  <c r="E1721" i="16" s="1"/>
  <c r="B1725" i="16"/>
  <c r="E1725" i="16" s="1"/>
  <c r="B1729" i="16"/>
  <c r="E1729" i="16" s="1"/>
  <c r="B1734" i="16"/>
  <c r="E1734" i="16" s="1"/>
  <c r="B1738" i="16"/>
  <c r="E1738" i="16" s="1"/>
  <c r="B1742" i="16"/>
  <c r="E1742" i="16" s="1"/>
  <c r="B1746" i="16"/>
  <c r="E1746" i="16" s="1"/>
  <c r="B1750" i="16"/>
  <c r="E1750" i="16" s="1"/>
  <c r="B1754" i="16"/>
  <c r="B1758" i="16"/>
  <c r="G1758" i="16" s="1"/>
  <c r="B1762" i="16"/>
  <c r="B1767" i="16"/>
  <c r="E1767" i="16" s="1"/>
  <c r="B1771" i="16"/>
  <c r="E1771" i="16" s="1"/>
  <c r="B1775" i="16"/>
  <c r="E1775" i="16" s="1"/>
  <c r="B1779" i="16"/>
  <c r="E1779" i="16" s="1"/>
  <c r="B1783" i="16"/>
  <c r="E1783" i="16" s="1"/>
  <c r="B1787" i="16"/>
  <c r="E1787" i="16" s="1"/>
  <c r="B1791" i="16"/>
  <c r="E1791" i="16" s="1"/>
  <c r="B1795" i="16"/>
  <c r="E1795" i="16" s="1"/>
  <c r="B1799" i="16"/>
  <c r="E1799" i="16" s="1"/>
  <c r="B1803" i="16"/>
  <c r="E1803" i="16" s="1"/>
  <c r="B1807" i="16"/>
  <c r="E1807" i="16" s="1"/>
  <c r="B1811" i="16"/>
  <c r="E1811" i="16" s="1"/>
  <c r="B1815" i="16"/>
  <c r="E1815" i="16" s="1"/>
  <c r="B1819" i="16"/>
  <c r="E1819" i="16" s="1"/>
  <c r="B1823" i="16"/>
  <c r="E1823" i="16" s="1"/>
  <c r="B1827" i="16"/>
  <c r="E1827" i="16" s="1"/>
  <c r="B1831" i="16"/>
  <c r="E1831" i="16" s="1"/>
  <c r="B1835" i="16"/>
  <c r="E1835" i="16" s="1"/>
  <c r="B1839" i="16"/>
  <c r="E1839" i="16" s="1"/>
  <c r="B1843" i="16"/>
  <c r="E1843" i="16" s="1"/>
  <c r="B1847" i="16"/>
  <c r="E1847" i="16" s="1"/>
  <c r="B1851" i="16"/>
  <c r="E1851" i="16" s="1"/>
  <c r="B1855" i="16"/>
  <c r="E1855" i="16" s="1"/>
  <c r="B1859" i="16"/>
  <c r="E1859" i="16" s="1"/>
  <c r="B1863" i="16"/>
  <c r="E1863" i="16" s="1"/>
  <c r="B1867" i="16"/>
  <c r="E1867" i="16" s="1"/>
  <c r="B1871" i="16"/>
  <c r="E1871" i="16" s="1"/>
  <c r="B1875" i="16"/>
  <c r="E1875" i="16" s="1"/>
  <c r="B1879" i="16"/>
  <c r="E1879" i="16" s="1"/>
  <c r="B1883" i="16"/>
  <c r="E1883" i="16" s="1"/>
  <c r="B1887" i="16"/>
  <c r="E1887" i="16" s="1"/>
  <c r="B1891" i="16"/>
  <c r="E1891" i="16" s="1"/>
  <c r="B1895" i="16"/>
  <c r="E1895" i="16" s="1"/>
  <c r="B1899" i="16"/>
  <c r="E1899" i="16" s="1"/>
  <c r="B1903" i="16"/>
  <c r="E1903" i="16" s="1"/>
  <c r="B1907" i="16"/>
  <c r="E1907" i="16" s="1"/>
  <c r="B1911" i="16"/>
  <c r="E1911" i="16" s="1"/>
  <c r="B1915" i="16"/>
  <c r="E1915" i="16" s="1"/>
  <c r="B1919" i="16"/>
  <c r="E1919" i="16" s="1"/>
  <c r="B1252" i="16"/>
  <c r="E1252" i="16" s="1"/>
  <c r="B1255" i="16"/>
  <c r="E1255" i="16" s="1"/>
  <c r="B1258" i="16"/>
  <c r="E1258" i="16" s="1"/>
  <c r="B1262" i="16"/>
  <c r="E1262" i="16" s="1"/>
  <c r="B1266" i="16"/>
  <c r="E1266" i="16" s="1"/>
  <c r="B1270" i="16"/>
  <c r="E1270" i="16" s="1"/>
  <c r="B1274" i="16"/>
  <c r="E1274" i="16" s="1"/>
  <c r="B1278" i="16"/>
  <c r="B1282" i="16"/>
  <c r="E1282" i="16" s="1"/>
  <c r="B1286" i="16"/>
  <c r="E1286" i="16" s="1"/>
  <c r="B1290" i="16"/>
  <c r="E1290" i="16" s="1"/>
  <c r="B1294" i="16"/>
  <c r="B1298" i="16"/>
  <c r="B1302" i="16"/>
  <c r="B1306" i="16"/>
  <c r="B1310" i="16"/>
  <c r="B1314" i="16"/>
  <c r="B1318" i="16"/>
  <c r="B1322" i="16"/>
  <c r="B1326" i="16"/>
  <c r="E1326" i="16" s="1"/>
  <c r="H1326" i="16" s="1"/>
  <c r="B1330" i="16"/>
  <c r="B1334" i="16"/>
  <c r="B1338" i="16"/>
  <c r="B1342" i="16"/>
  <c r="E1342" i="16" s="1"/>
  <c r="B1346" i="16"/>
  <c r="B1350" i="16"/>
  <c r="B1354" i="16"/>
  <c r="B1358" i="16"/>
  <c r="E1358" i="16" s="1"/>
  <c r="H1358" i="16" s="1"/>
  <c r="B1362" i="16"/>
  <c r="B1366" i="16"/>
  <c r="B1370" i="16"/>
  <c r="B1374" i="16"/>
  <c r="E1374" i="16" s="1"/>
  <c r="H1374" i="16" s="1"/>
  <c r="B1378" i="16"/>
  <c r="B1382" i="16"/>
  <c r="B1386" i="16"/>
  <c r="B1390" i="16"/>
  <c r="E1390" i="16" s="1"/>
  <c r="H1390" i="16" s="1"/>
  <c r="B1394" i="16"/>
  <c r="B1398" i="16"/>
  <c r="B1399" i="16"/>
  <c r="B1403" i="16"/>
  <c r="B1407" i="16"/>
  <c r="B1411" i="16"/>
  <c r="B1415" i="16"/>
  <c r="B1419" i="16"/>
  <c r="B1423" i="16"/>
  <c r="B1427" i="16"/>
  <c r="B1431" i="16"/>
  <c r="B1435" i="16"/>
  <c r="B1439" i="16"/>
  <c r="B1443" i="16"/>
  <c r="B1447" i="16"/>
  <c r="B1451" i="16"/>
  <c r="B1455" i="16"/>
  <c r="B1459" i="16"/>
  <c r="B1465" i="16"/>
  <c r="B1469" i="16"/>
  <c r="E1469" i="16" s="1"/>
  <c r="H1469" i="16" s="1"/>
  <c r="B1473" i="16"/>
  <c r="B1477" i="16"/>
  <c r="B1481" i="16"/>
  <c r="B1485" i="16"/>
  <c r="E1485" i="16" s="1"/>
  <c r="H1485" i="16" s="1"/>
  <c r="B1489" i="16"/>
  <c r="B1493" i="16"/>
  <c r="B1497" i="16"/>
  <c r="B1501" i="16"/>
  <c r="E1501" i="16" s="1"/>
  <c r="H1501" i="16" s="1"/>
  <c r="B1505" i="16"/>
  <c r="B1509" i="16"/>
  <c r="B1513" i="16"/>
  <c r="B1517" i="16"/>
  <c r="E1517" i="16" s="1"/>
  <c r="H1517" i="16" s="1"/>
  <c r="B1521" i="16"/>
  <c r="B1525" i="16"/>
  <c r="B1529" i="16"/>
  <c r="B1533" i="16"/>
  <c r="E1533" i="16" s="1"/>
  <c r="H1533" i="16" s="1"/>
  <c r="B1537" i="16"/>
  <c r="B1538" i="16"/>
  <c r="B1542" i="16"/>
  <c r="B1546" i="16"/>
  <c r="G1546" i="16" s="1"/>
  <c r="B1547" i="16"/>
  <c r="E1547" i="16" s="1"/>
  <c r="B1551" i="16"/>
  <c r="E1551" i="16" s="1"/>
  <c r="B1555" i="16"/>
  <c r="E1555" i="16" s="1"/>
  <c r="B1559" i="16"/>
  <c r="B1563" i="16"/>
  <c r="E1563" i="16" s="1"/>
  <c r="B1567" i="16"/>
  <c r="E1567" i="16" s="1"/>
  <c r="B1571" i="16"/>
  <c r="E1571" i="16" s="1"/>
  <c r="B1575" i="16"/>
  <c r="E1575" i="16" s="1"/>
  <c r="B1579" i="16"/>
  <c r="E1579" i="16" s="1"/>
  <c r="B1583" i="16"/>
  <c r="E1583" i="16" s="1"/>
  <c r="B1587" i="16"/>
  <c r="E1587" i="16" s="1"/>
  <c r="B1591" i="16"/>
  <c r="B1595" i="16"/>
  <c r="E1595" i="16" s="1"/>
  <c r="B1599" i="16"/>
  <c r="E1599" i="16" s="1"/>
  <c r="B1603" i="16"/>
  <c r="E1603" i="16" s="1"/>
  <c r="B1607" i="16"/>
  <c r="E1607" i="16" s="1"/>
  <c r="B1611" i="16"/>
  <c r="E1611" i="16" s="1"/>
  <c r="B1615" i="16"/>
  <c r="E1615" i="16" s="1"/>
  <c r="B1619" i="16"/>
  <c r="E1619" i="16" s="1"/>
  <c r="B1623" i="16"/>
  <c r="E1623" i="16" s="1"/>
  <c r="B1628" i="16"/>
  <c r="E1628" i="16" s="1"/>
  <c r="B1632" i="16"/>
  <c r="E1632" i="16" s="1"/>
  <c r="B1636" i="16"/>
  <c r="E1636" i="16" s="1"/>
  <c r="B1640" i="16"/>
  <c r="B1644" i="16"/>
  <c r="E1644" i="16" s="1"/>
  <c r="B1648" i="16"/>
  <c r="E1648" i="16" s="1"/>
  <c r="B1652" i="16"/>
  <c r="E1652" i="16" s="1"/>
  <c r="B1656" i="16"/>
  <c r="E1656" i="16" s="1"/>
  <c r="B1660" i="16"/>
  <c r="E1660" i="16" s="1"/>
  <c r="B1664" i="16"/>
  <c r="E1664" i="16" s="1"/>
  <c r="B1668" i="16"/>
  <c r="E1668" i="16" s="1"/>
  <c r="B1672" i="16"/>
  <c r="B1676" i="16"/>
  <c r="E1676" i="16" s="1"/>
  <c r="B1680" i="16"/>
  <c r="E1680" i="16" s="1"/>
  <c r="B1684" i="16"/>
  <c r="E1684" i="16" s="1"/>
  <c r="B1688" i="16"/>
  <c r="B1692" i="16"/>
  <c r="E1692" i="16" s="1"/>
  <c r="B1696" i="16"/>
  <c r="E1696" i="16" s="1"/>
  <c r="B1700" i="16"/>
  <c r="B1704" i="16"/>
  <c r="B1708" i="16"/>
  <c r="E1708" i="16" s="1"/>
  <c r="B1712" i="16"/>
  <c r="E1712" i="16" s="1"/>
  <c r="B1716" i="16"/>
  <c r="E1716" i="16" s="1"/>
  <c r="B1720" i="16"/>
  <c r="B1724" i="16"/>
  <c r="E1724" i="16" s="1"/>
  <c r="B1728" i="16"/>
  <c r="E1728" i="16" s="1"/>
  <c r="B1733" i="16"/>
  <c r="E1733" i="16" s="1"/>
  <c r="B1737" i="16"/>
  <c r="E1737" i="16" s="1"/>
  <c r="B1741" i="16"/>
  <c r="E1741" i="16" s="1"/>
  <c r="B1745" i="16"/>
  <c r="E1745" i="16" s="1"/>
  <c r="B1749" i="16"/>
  <c r="E1749" i="16" s="1"/>
  <c r="B1753" i="16"/>
  <c r="E1753" i="16" s="1"/>
  <c r="B1757" i="16"/>
  <c r="E1757" i="16" s="1"/>
  <c r="B1761" i="16"/>
  <c r="E1761" i="16" s="1"/>
  <c r="B1765" i="16"/>
  <c r="E1765" i="16" s="1"/>
  <c r="B1766" i="16"/>
  <c r="G1766" i="16" s="1"/>
  <c r="B1770" i="16"/>
  <c r="B1774" i="16"/>
  <c r="B1778" i="16"/>
  <c r="B1782" i="16"/>
  <c r="B1786" i="16"/>
  <c r="B1790" i="16"/>
  <c r="B1794" i="16"/>
  <c r="B1798" i="16"/>
  <c r="B1802" i="16"/>
  <c r="E1802" i="16" s="1"/>
  <c r="B1806" i="16"/>
  <c r="E1806" i="16" s="1"/>
  <c r="B1810" i="16"/>
  <c r="E1810" i="16" s="1"/>
  <c r="B1814" i="16"/>
  <c r="B1818" i="16"/>
  <c r="E1818" i="16" s="1"/>
  <c r="B1822" i="16"/>
  <c r="E1822" i="16" s="1"/>
  <c r="B1826" i="16"/>
  <c r="E1826" i="16" s="1"/>
  <c r="B1830" i="16"/>
  <c r="B1834" i="16"/>
  <c r="E1834" i="16" s="1"/>
  <c r="B1838" i="16"/>
  <c r="E1838" i="16" s="1"/>
  <c r="B1842" i="16"/>
  <c r="E1842" i="16" s="1"/>
  <c r="B1846" i="16"/>
  <c r="E1846" i="16" s="1"/>
  <c r="B1850" i="16"/>
  <c r="E1850" i="16" s="1"/>
  <c r="B1854" i="16"/>
  <c r="E1854" i="16" s="1"/>
  <c r="B1858" i="16"/>
  <c r="E1858" i="16" s="1"/>
  <c r="B1862" i="16"/>
  <c r="E1862" i="16" s="1"/>
  <c r="B1866" i="16"/>
  <c r="E1866" i="16" s="1"/>
  <c r="B1870" i="16"/>
  <c r="E1870" i="16" s="1"/>
  <c r="B1874" i="16"/>
  <c r="E1874" i="16" s="1"/>
  <c r="B1254" i="16"/>
  <c r="B1261" i="16"/>
  <c r="E1261" i="16" s="1"/>
  <c r="B1265" i="16"/>
  <c r="E1265" i="16" s="1"/>
  <c r="B1269" i="16"/>
  <c r="E1269" i="16" s="1"/>
  <c r="B1273" i="16"/>
  <c r="E1273" i="16" s="1"/>
  <c r="B1277" i="16"/>
  <c r="E1277" i="16" s="1"/>
  <c r="B1281" i="16"/>
  <c r="E1281" i="16" s="1"/>
  <c r="B1285" i="16"/>
  <c r="E1285" i="16" s="1"/>
  <c r="B1289" i="16"/>
  <c r="B1293" i="16"/>
  <c r="B1297" i="16"/>
  <c r="B1301" i="16"/>
  <c r="B1305" i="16"/>
  <c r="B1309" i="16"/>
  <c r="B1313" i="16"/>
  <c r="B1317" i="16"/>
  <c r="B1321" i="16"/>
  <c r="E1321" i="16" s="1"/>
  <c r="B1325" i="16"/>
  <c r="B1329" i="16"/>
  <c r="B1333" i="16"/>
  <c r="B1337" i="16"/>
  <c r="E1337" i="16" s="1"/>
  <c r="H1337" i="16" s="1"/>
  <c r="B1341" i="16"/>
  <c r="B1345" i="16"/>
  <c r="B1349" i="16"/>
  <c r="B1353" i="16"/>
  <c r="E1353" i="16" s="1"/>
  <c r="H1353" i="16" s="1"/>
  <c r="B1357" i="16"/>
  <c r="B1361" i="16"/>
  <c r="B1365" i="16"/>
  <c r="B1369" i="16"/>
  <c r="E1369" i="16" s="1"/>
  <c r="H1369" i="16" s="1"/>
  <c r="B1373" i="16"/>
  <c r="E1373" i="16" s="1"/>
  <c r="H1373" i="16" s="1"/>
  <c r="B1377" i="16"/>
  <c r="B1381" i="16"/>
  <c r="B1385" i="16"/>
  <c r="E1385" i="16" s="1"/>
  <c r="H1385" i="16" s="1"/>
  <c r="B1389" i="16"/>
  <c r="E1389" i="16" s="1"/>
  <c r="H1389" i="16" s="1"/>
  <c r="B1393" i="16"/>
  <c r="B1397" i="16"/>
  <c r="B1402" i="16"/>
  <c r="E1402" i="16" s="1"/>
  <c r="H1402" i="16" s="1"/>
  <c r="B1406" i="16"/>
  <c r="B1410" i="16"/>
  <c r="B1414" i="16"/>
  <c r="B1418" i="16"/>
  <c r="E1418" i="16" s="1"/>
  <c r="H1418" i="16" s="1"/>
  <c r="B1422" i="16"/>
  <c r="B1426" i="16"/>
  <c r="B1430" i="16"/>
  <c r="B1434" i="16"/>
  <c r="E1434" i="16" s="1"/>
  <c r="H1434" i="16" s="1"/>
  <c r="B1438" i="16"/>
  <c r="B1442" i="16"/>
  <c r="B1446" i="16"/>
  <c r="B1450" i="16"/>
  <c r="E1450" i="16" s="1"/>
  <c r="H1450" i="16" s="1"/>
  <c r="B1454" i="16"/>
  <c r="B1458" i="16"/>
  <c r="B1462" i="16"/>
  <c r="B1463" i="16"/>
  <c r="E1463" i="16" s="1"/>
  <c r="H1463" i="16" s="1"/>
  <c r="B1464" i="16"/>
  <c r="B1468" i="16"/>
  <c r="B1472" i="16"/>
  <c r="B1476" i="16"/>
  <c r="E1476" i="16" s="1"/>
  <c r="B1480" i="16"/>
  <c r="B1484" i="16"/>
  <c r="B1488" i="16"/>
  <c r="B1492" i="16"/>
  <c r="E1492" i="16" s="1"/>
  <c r="B1496" i="16"/>
  <c r="E1496" i="16" s="1"/>
  <c r="B1500" i="16"/>
  <c r="B1504" i="16"/>
  <c r="B1508" i="16"/>
  <c r="E1508" i="16" s="1"/>
  <c r="B1512" i="16"/>
  <c r="B1516" i="16"/>
  <c r="B1520" i="16"/>
  <c r="B1524" i="16"/>
  <c r="E1524" i="16" s="1"/>
  <c r="B1528" i="16"/>
  <c r="B1532" i="16"/>
  <c r="B1536" i="16"/>
  <c r="B1541" i="16"/>
  <c r="E1541" i="16" s="1"/>
  <c r="H1541" i="16" s="1"/>
  <c r="B1545" i="16"/>
  <c r="E1545" i="16" s="1"/>
  <c r="B1550" i="16"/>
  <c r="B1554" i="16"/>
  <c r="B1558" i="16"/>
  <c r="G1558" i="16" s="1"/>
  <c r="B1562" i="16"/>
  <c r="B1566" i="16"/>
  <c r="B1570" i="16"/>
  <c r="B1574" i="16"/>
  <c r="G1574" i="16" s="1"/>
  <c r="B1578" i="16"/>
  <c r="B2048" i="16"/>
  <c r="B2044" i="16"/>
  <c r="E2044" i="16" s="1"/>
  <c r="B2040" i="16"/>
  <c r="B2036" i="16"/>
  <c r="E2036" i="16" s="1"/>
  <c r="B2032" i="16"/>
  <c r="E2032" i="16" s="1"/>
  <c r="B2028" i="16"/>
  <c r="E2028" i="16" s="1"/>
  <c r="B2024" i="16"/>
  <c r="B2020" i="16"/>
  <c r="E2020" i="16" s="1"/>
  <c r="B2016" i="16"/>
  <c r="E2016" i="16" s="1"/>
  <c r="B2012" i="16"/>
  <c r="E2012" i="16" s="1"/>
  <c r="B2008" i="16"/>
  <c r="E2008" i="16" s="1"/>
  <c r="B2004" i="16"/>
  <c r="E2004" i="16" s="1"/>
  <c r="B2000" i="16"/>
  <c r="E2000" i="16" s="1"/>
  <c r="B1996" i="16"/>
  <c r="E1996" i="16" s="1"/>
  <c r="B1992" i="16"/>
  <c r="B1988" i="16"/>
  <c r="E1988" i="16" s="1"/>
  <c r="B1984" i="16"/>
  <c r="E1984" i="16" s="1"/>
  <c r="B1980" i="16"/>
  <c r="E1980" i="16" s="1"/>
  <c r="B1976" i="16"/>
  <c r="B1972" i="16"/>
  <c r="E1972" i="16" s="1"/>
  <c r="B1968" i="16"/>
  <c r="E1968" i="16" s="1"/>
  <c r="B1964" i="16"/>
  <c r="E1964" i="16" s="1"/>
  <c r="B1960" i="16"/>
  <c r="B1956" i="16"/>
  <c r="E1956" i="16" s="1"/>
  <c r="B1952" i="16"/>
  <c r="E1952" i="16" s="1"/>
  <c r="B1948" i="16"/>
  <c r="E1948" i="16" s="1"/>
  <c r="B1944" i="16"/>
  <c r="B1940" i="16"/>
  <c r="E1940" i="16" s="1"/>
  <c r="B1936" i="16"/>
  <c r="E1936" i="16" s="1"/>
  <c r="B1932" i="16"/>
  <c r="E1932" i="16" s="1"/>
  <c r="B1928" i="16"/>
  <c r="B1924" i="16"/>
  <c r="E1924" i="16" s="1"/>
  <c r="B1920" i="16"/>
  <c r="E1920" i="16" s="1"/>
  <c r="B1917" i="16"/>
  <c r="E1917" i="16" s="1"/>
  <c r="B1914" i="16"/>
  <c r="B1904" i="16"/>
  <c r="E1904" i="16" s="1"/>
  <c r="B1901" i="16"/>
  <c r="E1901" i="16" s="1"/>
  <c r="B1898" i="16"/>
  <c r="E1898" i="16" s="1"/>
  <c r="B1888" i="16"/>
  <c r="B1885" i="16"/>
  <c r="E1885" i="16" s="1"/>
  <c r="B1882" i="16"/>
  <c r="E1882" i="16" s="1"/>
  <c r="B1873" i="16"/>
  <c r="E1873" i="16" s="1"/>
  <c r="B1865" i="16"/>
  <c r="B1857" i="16"/>
  <c r="E1857" i="16" s="1"/>
  <c r="B1849" i="16"/>
  <c r="E1849" i="16" s="1"/>
  <c r="B1837" i="16"/>
  <c r="E1837" i="16" s="1"/>
  <c r="B1821" i="16"/>
  <c r="B1805" i="16"/>
  <c r="E1805" i="16" s="1"/>
  <c r="B1789" i="16"/>
  <c r="E1789" i="16" s="1"/>
  <c r="B1773" i="16"/>
  <c r="E1773" i="16" s="1"/>
  <c r="B1764" i="16"/>
  <c r="E1764" i="16" s="1"/>
  <c r="B1748" i="16"/>
  <c r="E1748" i="16" s="1"/>
  <c r="B1732" i="16"/>
  <c r="E1732" i="16" s="1"/>
  <c r="B1727" i="16"/>
  <c r="E1727" i="16" s="1"/>
  <c r="B1711" i="16"/>
  <c r="E1711" i="16" s="1"/>
  <c r="B1695" i="16"/>
  <c r="E1695" i="16" s="1"/>
  <c r="B1679" i="16"/>
  <c r="E1679" i="16" s="1"/>
  <c r="B1663" i="16"/>
  <c r="E1663" i="16" s="1"/>
  <c r="B1647" i="16"/>
  <c r="B1631" i="16"/>
  <c r="E1631" i="16" s="1"/>
  <c r="B1610" i="16"/>
  <c r="B1594" i="16"/>
  <c r="F1242" i="16"/>
  <c r="H1242" i="16" s="1"/>
  <c r="F1214" i="16"/>
  <c r="F1059" i="16"/>
  <c r="F1055" i="16"/>
  <c r="F1051" i="16"/>
  <c r="H1051" i="16" s="1"/>
  <c r="F1047" i="16"/>
  <c r="H1047" i="16" s="1"/>
  <c r="G1042" i="16"/>
  <c r="G864" i="16"/>
  <c r="G795" i="16"/>
  <c r="H795" i="16" s="1"/>
  <c r="F373" i="16"/>
  <c r="H373" i="16" s="1"/>
  <c r="G3" i="16"/>
  <c r="D108" i="13"/>
  <c r="D140" i="13"/>
  <c r="D198" i="13"/>
  <c r="D244" i="13"/>
  <c r="D380" i="13"/>
  <c r="D436" i="13"/>
  <c r="D466" i="13"/>
  <c r="D462" i="13"/>
  <c r="D458" i="13"/>
  <c r="D455" i="13"/>
  <c r="D451" i="13"/>
  <c r="D444" i="13"/>
  <c r="D440" i="13"/>
  <c r="D433" i="13"/>
  <c r="D429" i="13"/>
  <c r="D425" i="13"/>
  <c r="D422" i="13"/>
  <c r="D418" i="13"/>
  <c r="D415" i="13"/>
  <c r="D411" i="13"/>
  <c r="D407" i="13"/>
  <c r="D400" i="13"/>
  <c r="D396" i="13"/>
  <c r="D392" i="13"/>
  <c r="D388" i="13"/>
  <c r="D384" i="13"/>
  <c r="D377" i="13"/>
  <c r="D373" i="13"/>
  <c r="D369" i="13"/>
  <c r="D365" i="13"/>
  <c r="D276" i="13"/>
  <c r="D272" i="13"/>
  <c r="D268" i="13"/>
  <c r="D264" i="13"/>
  <c r="D260" i="13"/>
  <c r="D256" i="13"/>
  <c r="D252" i="13"/>
  <c r="D248" i="13"/>
  <c r="D241" i="13"/>
  <c r="D237" i="13"/>
  <c r="D233" i="13"/>
  <c r="D229" i="13"/>
  <c r="D225" i="13"/>
  <c r="D221" i="13"/>
  <c r="D218" i="13"/>
  <c r="D214" i="13"/>
  <c r="D210" i="13"/>
  <c r="D206" i="13"/>
  <c r="D202" i="13"/>
  <c r="D195" i="13"/>
  <c r="D191" i="13"/>
  <c r="D187" i="13"/>
  <c r="D183" i="13"/>
  <c r="D179" i="13"/>
  <c r="D175" i="13"/>
  <c r="D171" i="13"/>
  <c r="D167" i="13"/>
  <c r="D160" i="13"/>
  <c r="D156" i="13"/>
  <c r="D152" i="13"/>
  <c r="D148" i="13"/>
  <c r="D144" i="13"/>
  <c r="D137" i="13"/>
  <c r="D133" i="13"/>
  <c r="D129" i="13"/>
  <c r="D125" i="13"/>
  <c r="D117" i="13"/>
  <c r="D109" i="13"/>
  <c r="D106" i="13"/>
  <c r="D102" i="13"/>
  <c r="D98" i="13"/>
  <c r="D94" i="13"/>
  <c r="D90" i="13"/>
  <c r="D86" i="13"/>
  <c r="D82" i="13"/>
  <c r="D78" i="13"/>
  <c r="D74" i="13"/>
  <c r="D70" i="13"/>
  <c r="D66" i="13"/>
  <c r="D58" i="13"/>
  <c r="D54" i="13"/>
  <c r="D50" i="13"/>
  <c r="D46" i="13"/>
  <c r="D39" i="13"/>
  <c r="D31" i="13"/>
  <c r="D23" i="13"/>
  <c r="D525" i="13"/>
  <c r="D521" i="13"/>
  <c r="D517" i="13"/>
  <c r="D514" i="13"/>
  <c r="D510" i="13"/>
  <c r="D506" i="13"/>
  <c r="D503" i="13"/>
  <c r="D499" i="13"/>
  <c r="D495" i="13"/>
  <c r="D491" i="13"/>
  <c r="D484" i="13"/>
  <c r="D480" i="13"/>
  <c r="D476" i="13"/>
  <c r="D469" i="13"/>
  <c r="D465" i="13"/>
  <c r="D461" i="13"/>
  <c r="D457" i="13"/>
  <c r="D454" i="13"/>
  <c r="D450" i="13"/>
  <c r="D447" i="13"/>
  <c r="D443" i="13"/>
  <c r="D439" i="13"/>
  <c r="D432" i="13"/>
  <c r="D428" i="13"/>
  <c r="D421" i="13"/>
  <c r="D417" i="13"/>
  <c r="D414" i="13"/>
  <c r="D410" i="13"/>
  <c r="D406" i="13"/>
  <c r="D403" i="13"/>
  <c r="D399" i="13"/>
  <c r="D395" i="13"/>
  <c r="D391" i="13"/>
  <c r="D387" i="13"/>
  <c r="D383" i="13"/>
  <c r="D376" i="13"/>
  <c r="D372" i="13"/>
  <c r="D364" i="13"/>
  <c r="D360" i="13"/>
  <c r="D356" i="13"/>
  <c r="D352" i="13"/>
  <c r="D348" i="13"/>
  <c r="D344" i="13"/>
  <c r="D337" i="13"/>
  <c r="D333" i="13"/>
  <c r="D329" i="13"/>
  <c r="D325" i="13"/>
  <c r="D321" i="13"/>
  <c r="D317" i="13"/>
  <c r="D314" i="13"/>
  <c r="D310" i="13"/>
  <c r="D306" i="13"/>
  <c r="D302" i="13"/>
  <c r="D299" i="13"/>
  <c r="D295" i="13"/>
  <c r="D291" i="13"/>
  <c r="D287" i="13"/>
  <c r="D283" i="13"/>
  <c r="D279" i="13"/>
  <c r="D275" i="13"/>
  <c r="D271" i="13"/>
  <c r="D267" i="13"/>
  <c r="D263" i="13"/>
  <c r="D259" i="13"/>
  <c r="D255" i="13"/>
  <c r="D251" i="13"/>
  <c r="D247" i="13"/>
  <c r="D240" i="13"/>
  <c r="D236" i="13"/>
  <c r="D232" i="13"/>
  <c r="D228" i="13"/>
  <c r="D224" i="13"/>
  <c r="D217" i="13"/>
  <c r="D213" i="13"/>
  <c r="D209" i="13"/>
  <c r="D205" i="13"/>
  <c r="D201" i="13"/>
  <c r="D194" i="13"/>
  <c r="D190" i="13"/>
  <c r="D186" i="13"/>
  <c r="D182" i="13"/>
  <c r="D178" i="13"/>
  <c r="D174" i="13"/>
  <c r="D170" i="13"/>
  <c r="D166" i="13"/>
  <c r="D163" i="13"/>
  <c r="D159" i="13"/>
  <c r="D155" i="13"/>
  <c r="D151" i="13"/>
  <c r="D147" i="13"/>
  <c r="D143" i="13"/>
  <c r="D136" i="13"/>
  <c r="D132" i="13"/>
  <c r="D128" i="13"/>
  <c r="D124" i="13"/>
  <c r="D120" i="13"/>
  <c r="D116" i="13"/>
  <c r="D112" i="13"/>
  <c r="D101" i="13"/>
  <c r="D93" i="13"/>
  <c r="D85" i="13"/>
  <c r="D77" i="13"/>
  <c r="D368" i="13"/>
  <c r="D361" i="13"/>
  <c r="D357" i="13"/>
  <c r="D353" i="13"/>
  <c r="D349" i="13"/>
  <c r="D345" i="13"/>
  <c r="D341" i="13"/>
  <c r="D338" i="13"/>
  <c r="D334" i="13"/>
  <c r="D330" i="13"/>
  <c r="D326" i="13"/>
  <c r="D322" i="13"/>
  <c r="D318" i="13"/>
  <c r="D315" i="13"/>
  <c r="D311" i="13"/>
  <c r="D307" i="13"/>
  <c r="D303" i="13"/>
  <c r="D296" i="13"/>
  <c r="D292" i="13"/>
  <c r="D288" i="13"/>
  <c r="D284" i="13"/>
  <c r="D280" i="13"/>
  <c r="D273" i="13"/>
  <c r="D269" i="13"/>
  <c r="D265" i="13"/>
  <c r="D261" i="13"/>
  <c r="D257" i="13"/>
  <c r="D253" i="13"/>
  <c r="D249" i="13"/>
  <c r="D245" i="13"/>
  <c r="D242" i="13"/>
  <c r="D238" i="13"/>
  <c r="D234" i="13"/>
  <c r="D230" i="13"/>
  <c r="D226" i="13"/>
  <c r="D222" i="13"/>
  <c r="D219" i="13"/>
  <c r="D215" i="13"/>
  <c r="D211" i="13"/>
  <c r="D207" i="13"/>
  <c r="D203" i="13"/>
  <c r="D199" i="13"/>
  <c r="D196" i="13"/>
  <c r="D192" i="13"/>
  <c r="D185" i="13"/>
  <c r="D181" i="13"/>
  <c r="D177" i="13"/>
  <c r="D173" i="13"/>
  <c r="D169" i="13"/>
  <c r="D165" i="13"/>
  <c r="D162" i="13"/>
  <c r="D158" i="13"/>
  <c r="D154" i="13"/>
  <c r="D150" i="13"/>
  <c r="D146" i="13"/>
  <c r="D142" i="13"/>
  <c r="D139" i="13"/>
  <c r="D135" i="13"/>
  <c r="D131" i="13"/>
  <c r="D127" i="13"/>
  <c r="D119" i="13"/>
  <c r="D111" i="13"/>
  <c r="D104" i="13"/>
  <c r="D100" i="13"/>
  <c r="D96" i="13"/>
  <c r="D92" i="13"/>
  <c r="D88" i="13"/>
  <c r="D84" i="13"/>
  <c r="D80" i="13"/>
  <c r="D69" i="13"/>
  <c r="D61" i="13"/>
  <c r="D53" i="13"/>
  <c r="D45" i="13"/>
  <c r="D42" i="13"/>
  <c r="D38" i="13"/>
  <c r="D34" i="13"/>
  <c r="D30" i="13"/>
  <c r="D26" i="13"/>
  <c r="D22" i="13"/>
  <c r="D18" i="13"/>
  <c r="F1936" i="16"/>
  <c r="F1850" i="16"/>
  <c r="H1850" i="16" s="1"/>
  <c r="F1817" i="16"/>
  <c r="G139" i="16"/>
  <c r="G79" i="16"/>
  <c r="G826" i="16"/>
  <c r="H826" i="16" s="1"/>
  <c r="L1442" i="15"/>
  <c r="F1951" i="16"/>
  <c r="F1118" i="16"/>
  <c r="E671" i="16"/>
  <c r="H671" i="16" s="1"/>
  <c r="L1737" i="15"/>
  <c r="L1733" i="15"/>
  <c r="L1729" i="15"/>
  <c r="L1725" i="15"/>
  <c r="L1718" i="15"/>
  <c r="L1714" i="15"/>
  <c r="L1710" i="15"/>
  <c r="L1706" i="15"/>
  <c r="L1702" i="15"/>
  <c r="L1691" i="15"/>
  <c r="L1688" i="15"/>
  <c r="L1684" i="15"/>
  <c r="L1680" i="15"/>
  <c r="L1676" i="15"/>
  <c r="L1672" i="15"/>
  <c r="L1668" i="15"/>
  <c r="L1664" i="15"/>
  <c r="L1660" i="15"/>
  <c r="L1657" i="15"/>
  <c r="L1653" i="15"/>
  <c r="L1649" i="15"/>
  <c r="L1645" i="15"/>
  <c r="L1641" i="15"/>
  <c r="L1637" i="15"/>
  <c r="L1630" i="15"/>
  <c r="L1619" i="15"/>
  <c r="L1611" i="15"/>
  <c r="L1603" i="15"/>
  <c r="L1595" i="15"/>
  <c r="L1592" i="15"/>
  <c r="L1588" i="15"/>
  <c r="L1584" i="15"/>
  <c r="L1580" i="15"/>
  <c r="L1576" i="15"/>
  <c r="L1572" i="15"/>
  <c r="L1554" i="15"/>
  <c r="L1550" i="15"/>
  <c r="L1546" i="15"/>
  <c r="L1542" i="15"/>
  <c r="L1538" i="15"/>
  <c r="L1534" i="15"/>
  <c r="L1530" i="15"/>
  <c r="L1522" i="15"/>
  <c r="L1518" i="15"/>
  <c r="L1507" i="15"/>
  <c r="L1496" i="15"/>
  <c r="L1492" i="15"/>
  <c r="L1488" i="15"/>
  <c r="L1484" i="15"/>
  <c r="L1481" i="15"/>
  <c r="L1458" i="15"/>
  <c r="L1454" i="15"/>
  <c r="L1450" i="15"/>
  <c r="L1446" i="15"/>
  <c r="L1338" i="15"/>
  <c r="L1330" i="15"/>
  <c r="L1322" i="15"/>
  <c r="L1318" i="15"/>
  <c r="L1314" i="15"/>
  <c r="L1310" i="15"/>
  <c r="L1280" i="15"/>
  <c r="L1276" i="15"/>
  <c r="L1241" i="15"/>
  <c r="L1233" i="15"/>
  <c r="L1229" i="15"/>
  <c r="L1186" i="15"/>
  <c r="L1182" i="15"/>
  <c r="L1178" i="15"/>
  <c r="L1170" i="15"/>
  <c r="L1166" i="15"/>
  <c r="L1088" i="15"/>
  <c r="L1084" i="15"/>
  <c r="L1044" i="15"/>
  <c r="L1040" i="15"/>
  <c r="L1036" i="15"/>
  <c r="L1024" i="15"/>
  <c r="L1020" i="15"/>
  <c r="F1943" i="16"/>
  <c r="G1593" i="16"/>
  <c r="E694" i="16"/>
  <c r="H694" i="16" s="1"/>
  <c r="G1732" i="16"/>
  <c r="G1660" i="16"/>
  <c r="G1560" i="16"/>
  <c r="H1560" i="16" s="1"/>
  <c r="F1227" i="16"/>
  <c r="G865" i="16"/>
  <c r="G796" i="16"/>
  <c r="H796" i="16" s="1"/>
  <c r="E644" i="16"/>
  <c r="F379" i="16"/>
  <c r="G252" i="16"/>
  <c r="G80" i="16"/>
  <c r="H80" i="16" s="1"/>
  <c r="L1453" i="15"/>
  <c r="L1449" i="15"/>
  <c r="L1438" i="15"/>
  <c r="L1427" i="15"/>
  <c r="L1411" i="15"/>
  <c r="L1376" i="15"/>
  <c r="L1372" i="15"/>
  <c r="L1369" i="15"/>
  <c r="L1361" i="15"/>
  <c r="L1357" i="15"/>
  <c r="L1350" i="15"/>
  <c r="L1346" i="15"/>
  <c r="L1342" i="15"/>
  <c r="L1300" i="15"/>
  <c r="L1296" i="15"/>
  <c r="L1292" i="15"/>
  <c r="L1289" i="15"/>
  <c r="L1234" i="15"/>
  <c r="L1230" i="15"/>
  <c r="L1216" i="15"/>
  <c r="L1212" i="15"/>
  <c r="L1204" i="15"/>
  <c r="L1200" i="15"/>
  <c r="L1196" i="15"/>
  <c r="L1145" i="15"/>
  <c r="L1137" i="15"/>
  <c r="L1133" i="15"/>
  <c r="L1106" i="15"/>
  <c r="L1102" i="15"/>
  <c r="L973" i="15"/>
  <c r="L969" i="15"/>
  <c r="L965" i="15"/>
  <c r="L961" i="15"/>
  <c r="L957" i="15"/>
  <c r="L925" i="15"/>
  <c r="L917" i="15"/>
  <c r="L913" i="15"/>
  <c r="L763" i="15"/>
  <c r="L759" i="15"/>
  <c r="L460" i="15"/>
  <c r="F2002" i="16"/>
  <c r="G1763" i="16"/>
  <c r="G1743" i="16"/>
  <c r="G1678" i="16"/>
  <c r="H1678" i="16" s="1"/>
  <c r="E1421" i="16"/>
  <c r="E1349" i="16"/>
  <c r="F1243" i="16"/>
  <c r="G952" i="16"/>
  <c r="H952" i="16" s="1"/>
  <c r="F318" i="16"/>
  <c r="F282" i="16"/>
  <c r="G245" i="16"/>
  <c r="H245" i="16" s="1"/>
  <c r="E59" i="16"/>
  <c r="H59" i="16" s="1"/>
  <c r="L525" i="15"/>
  <c r="F2015" i="16"/>
  <c r="F1974" i="16"/>
  <c r="F1902" i="16"/>
  <c r="F1838" i="16"/>
  <c r="H1838" i="16" s="1"/>
  <c r="F1834" i="16"/>
  <c r="H1834" i="16" s="1"/>
  <c r="G1679" i="16"/>
  <c r="G1644" i="16"/>
  <c r="H1644" i="16" s="1"/>
  <c r="G1668" i="16"/>
  <c r="G1646" i="16"/>
  <c r="G1645" i="16"/>
  <c r="G1636" i="16"/>
  <c r="H1636" i="16" s="1"/>
  <c r="F1994" i="16"/>
  <c r="F1907" i="16"/>
  <c r="F1215" i="16"/>
  <c r="F1210" i="16"/>
  <c r="F1206" i="16"/>
  <c r="H1206" i="16" s="1"/>
  <c r="F1165" i="16"/>
  <c r="H1165" i="16" s="1"/>
  <c r="F1105" i="16"/>
  <c r="F1099" i="16"/>
  <c r="F1043" i="16"/>
  <c r="H1043" i="16" s="1"/>
  <c r="G978" i="16"/>
  <c r="G827" i="16"/>
  <c r="E749" i="16"/>
  <c r="E748" i="16"/>
  <c r="H748" i="16" s="1"/>
  <c r="F498" i="16"/>
  <c r="H498" i="16" s="1"/>
  <c r="F494" i="16"/>
  <c r="F490" i="16"/>
  <c r="F486" i="16"/>
  <c r="G1561" i="16"/>
  <c r="E1427" i="16"/>
  <c r="E1401" i="16"/>
  <c r="H1401" i="16" s="1"/>
  <c r="F1279" i="16"/>
  <c r="F1275" i="16"/>
  <c r="F1240" i="16"/>
  <c r="F1178" i="16"/>
  <c r="G1041" i="16"/>
  <c r="G1008" i="16"/>
  <c r="H1008" i="16" s="1"/>
  <c r="G953" i="16"/>
  <c r="G842" i="16"/>
  <c r="H842" i="16" s="1"/>
  <c r="E750" i="16"/>
  <c r="H750" i="16" s="1"/>
  <c r="E659" i="16"/>
  <c r="E539" i="16"/>
  <c r="H539" i="16" s="1"/>
  <c r="E520" i="16"/>
  <c r="H520" i="16" s="1"/>
  <c r="F347" i="16"/>
  <c r="H347" i="16" s="1"/>
  <c r="F286" i="16"/>
  <c r="F259" i="16"/>
  <c r="G213" i="16"/>
  <c r="H79" i="16"/>
  <c r="G17" i="16"/>
  <c r="G9" i="16"/>
  <c r="G5" i="16"/>
  <c r="G1592" i="16"/>
  <c r="H1592" i="16" s="1"/>
  <c r="E1525" i="16"/>
  <c r="E1433" i="16"/>
  <c r="H1433" i="16" s="1"/>
  <c r="F1250" i="16"/>
  <c r="F1200" i="16"/>
  <c r="H1200" i="16" s="1"/>
  <c r="F1179" i="16"/>
  <c r="F1170" i="16"/>
  <c r="F1147" i="16"/>
  <c r="F1115" i="16"/>
  <c r="H1115" i="16" s="1"/>
  <c r="G1025" i="16"/>
  <c r="G863" i="16"/>
  <c r="G814" i="16"/>
  <c r="G800" i="16"/>
  <c r="H800" i="16" s="1"/>
  <c r="G794" i="16"/>
  <c r="G780" i="16"/>
  <c r="E683" i="16"/>
  <c r="E679" i="16"/>
  <c r="H679" i="16" s="1"/>
  <c r="E627" i="16"/>
  <c r="E614" i="16"/>
  <c r="H614" i="16" s="1"/>
  <c r="E601" i="16"/>
  <c r="E593" i="16"/>
  <c r="H593" i="16" s="1"/>
  <c r="E585" i="16"/>
  <c r="E577" i="16"/>
  <c r="E569" i="16"/>
  <c r="E561" i="16"/>
  <c r="G559" i="16"/>
  <c r="E548" i="16"/>
  <c r="H548" i="16" s="1"/>
  <c r="F479" i="16"/>
  <c r="F400" i="16"/>
  <c r="H400" i="16" s="1"/>
  <c r="F348" i="16"/>
  <c r="E262" i="16"/>
  <c r="H262" i="16" s="1"/>
  <c r="G247" i="16"/>
  <c r="G128" i="16"/>
  <c r="H128" i="16" s="1"/>
  <c r="G122" i="16"/>
  <c r="G121" i="16"/>
  <c r="G120" i="16"/>
  <c r="G78" i="16"/>
  <c r="L755" i="15"/>
  <c r="L751" i="15"/>
  <c r="L731" i="15"/>
  <c r="L727" i="15"/>
  <c r="L723" i="15"/>
  <c r="L719" i="15"/>
  <c r="L589" i="15"/>
  <c r="L581" i="15"/>
  <c r="L577" i="15"/>
  <c r="L573" i="15"/>
  <c r="L339" i="15"/>
  <c r="L331" i="15"/>
  <c r="L267" i="15"/>
  <c r="L211" i="15"/>
  <c r="L203" i="15"/>
  <c r="L200" i="15"/>
  <c r="L196" i="15"/>
  <c r="L805" i="15"/>
  <c r="L789" i="15"/>
  <c r="L785" i="15"/>
  <c r="L781" i="15"/>
  <c r="L549" i="15"/>
  <c r="L533" i="15"/>
  <c r="L529" i="15"/>
  <c r="L426" i="15"/>
  <c r="L422" i="15"/>
  <c r="L402" i="15"/>
  <c r="L398" i="15"/>
  <c r="L370" i="15"/>
  <c r="L366" i="15"/>
  <c r="L362" i="15"/>
  <c r="L358" i="15"/>
  <c r="L667" i="15"/>
  <c r="L663" i="15"/>
  <c r="L659" i="15"/>
  <c r="L655" i="15"/>
  <c r="L643" i="15"/>
  <c r="L639" i="15"/>
  <c r="L445" i="15"/>
  <c r="L429" i="15"/>
  <c r="L413" i="15"/>
  <c r="L405" i="15"/>
  <c r="L373" i="15"/>
  <c r="L43" i="15"/>
  <c r="L83" i="15"/>
  <c r="L461" i="15"/>
  <c r="L741" i="15"/>
  <c r="L986" i="15"/>
  <c r="L1114" i="15"/>
  <c r="L477" i="15"/>
  <c r="L605" i="15"/>
  <c r="L861" i="15"/>
  <c r="L1018" i="15"/>
  <c r="L1082" i="15"/>
  <c r="L1242" i="15"/>
  <c r="L171" i="15"/>
  <c r="L221" i="15"/>
  <c r="L427" i="15"/>
  <c r="L485" i="15"/>
  <c r="L613" i="15"/>
  <c r="L765" i="15"/>
  <c r="L893" i="15"/>
  <c r="L1034" i="15"/>
  <c r="L1090" i="15"/>
  <c r="L1146" i="15"/>
  <c r="L1210" i="15"/>
  <c r="L1250" i="15"/>
  <c r="L1273" i="15"/>
  <c r="L1265" i="15"/>
  <c r="L1261" i="15"/>
  <c r="L1254" i="15"/>
  <c r="L1236" i="15"/>
  <c r="L1232" i="15"/>
  <c r="L1228" i="15"/>
  <c r="L1225" i="15"/>
  <c r="L1214" i="15"/>
  <c r="L1154" i="15"/>
  <c r="L1150" i="15"/>
  <c r="L1113" i="15"/>
  <c r="L1105" i="15"/>
  <c r="L1101" i="15"/>
  <c r="L1094" i="15"/>
  <c r="L1076" i="15"/>
  <c r="L1072" i="15"/>
  <c r="L1068" i="15"/>
  <c r="L1042" i="15"/>
  <c r="L1038" i="15"/>
  <c r="L978" i="15"/>
  <c r="L963" i="15"/>
  <c r="L959" i="15"/>
  <c r="L956" i="15"/>
  <c r="L948" i="15"/>
  <c r="L940" i="15"/>
  <c r="L924" i="15"/>
  <c r="L916" i="15"/>
  <c r="L905" i="15"/>
  <c r="L901" i="15"/>
  <c r="L897" i="15"/>
  <c r="L835" i="15"/>
  <c r="L831" i="15"/>
  <c r="L828" i="15"/>
  <c r="L820" i="15"/>
  <c r="L796" i="15"/>
  <c r="L788" i="15"/>
  <c r="L777" i="15"/>
  <c r="L773" i="15"/>
  <c r="L769" i="15"/>
  <c r="L637" i="15"/>
  <c r="L621" i="15"/>
  <c r="L617" i="15"/>
  <c r="L603" i="15"/>
  <c r="L599" i="15"/>
  <c r="L595" i="15"/>
  <c r="L591" i="15"/>
  <c r="L579" i="15"/>
  <c r="L575" i="15"/>
  <c r="L572" i="15"/>
  <c r="L564" i="15"/>
  <c r="L509" i="15"/>
  <c r="L493" i="15"/>
  <c r="L489" i="15"/>
  <c r="L475" i="15"/>
  <c r="L471" i="15"/>
  <c r="L467" i="15"/>
  <c r="L463" i="15"/>
  <c r="L451" i="15"/>
  <c r="L447" i="15"/>
  <c r="L435" i="15"/>
  <c r="L424" i="15"/>
  <c r="L420" i="15"/>
  <c r="L317" i="15"/>
  <c r="L285" i="15"/>
  <c r="L277" i="15"/>
  <c r="L269" i="15"/>
  <c r="L245" i="15"/>
  <c r="L237" i="15"/>
  <c r="L225" i="15"/>
  <c r="L179" i="15"/>
  <c r="L168" i="15"/>
  <c r="L164" i="15"/>
  <c r="L1326" i="15"/>
  <c r="L1312" i="15"/>
  <c r="L1308" i="15"/>
  <c r="L1305" i="15"/>
  <c r="L1297" i="15"/>
  <c r="L1293" i="15"/>
  <c r="L1286" i="15"/>
  <c r="L1268" i="15"/>
  <c r="L1264" i="15"/>
  <c r="L1260" i="15"/>
  <c r="L1257" i="15"/>
  <c r="L1246" i="15"/>
  <c r="L1194" i="15"/>
  <c r="L1190" i="15"/>
  <c r="L1172" i="15"/>
  <c r="L1168" i="15"/>
  <c r="L1164" i="15"/>
  <c r="L1161" i="15"/>
  <c r="L1138" i="15"/>
  <c r="L1134" i="15"/>
  <c r="L1120" i="15"/>
  <c r="L1116" i="15"/>
  <c r="L1108" i="15"/>
  <c r="L1104" i="15"/>
  <c r="L1100" i="15"/>
  <c r="L1097" i="15"/>
  <c r="L1086" i="15"/>
  <c r="L1026" i="15"/>
  <c r="L1022" i="15"/>
  <c r="L985" i="15"/>
  <c r="L977" i="15"/>
  <c r="L955" i="15"/>
  <c r="L951" i="15"/>
  <c r="L947" i="15"/>
  <c r="L943" i="15"/>
  <c r="L931" i="15"/>
  <c r="L927" i="15"/>
  <c r="L869" i="15"/>
  <c r="L865" i="15"/>
  <c r="L733" i="15"/>
  <c r="L725" i="15"/>
  <c r="L721" i="15"/>
  <c r="L668" i="15"/>
  <c r="L660" i="15"/>
  <c r="L652" i="15"/>
  <c r="L636" i="15"/>
  <c r="L628" i="15"/>
  <c r="L620" i="15"/>
  <c r="L609" i="15"/>
  <c r="L547" i="15"/>
  <c r="L543" i="15"/>
  <c r="L539" i="15"/>
  <c r="L535" i="15"/>
  <c r="L531" i="15"/>
  <c r="L527" i="15"/>
  <c r="L524" i="15"/>
  <c r="L508" i="15"/>
  <c r="L500" i="15"/>
  <c r="L492" i="15"/>
  <c r="L481" i="15"/>
  <c r="L371" i="15"/>
  <c r="L347" i="15"/>
  <c r="L343" i="15"/>
  <c r="L336" i="15"/>
  <c r="L296" i="15"/>
  <c r="L292" i="15"/>
  <c r="L115" i="15"/>
  <c r="L75" i="15"/>
  <c r="L48" i="15"/>
  <c r="F2027" i="16"/>
  <c r="L1569" i="15"/>
  <c r="L1565" i="15"/>
  <c r="L1558" i="15"/>
  <c r="L1547" i="15"/>
  <c r="L1544" i="15"/>
  <c r="L1540" i="15"/>
  <c r="L1537" i="15"/>
  <c r="L1533" i="15"/>
  <c r="L1526" i="15"/>
  <c r="L1512" i="15"/>
  <c r="L1508" i="15"/>
  <c r="L1505" i="15"/>
  <c r="L1501" i="15"/>
  <c r="L1494" i="15"/>
  <c r="L1480" i="15"/>
  <c r="L1476" i="15"/>
  <c r="L1473" i="15"/>
  <c r="L1469" i="15"/>
  <c r="L1462" i="15"/>
  <c r="L1448" i="15"/>
  <c r="L1444" i="15"/>
  <c r="L1441" i="15"/>
  <c r="L1437" i="15"/>
  <c r="L1430" i="15"/>
  <c r="L1416" i="15"/>
  <c r="L1412" i="15"/>
  <c r="L1409" i="15"/>
  <c r="L1405" i="15"/>
  <c r="L1398" i="15"/>
  <c r="L1380" i="15"/>
  <c r="L1377" i="15"/>
  <c r="L1373" i="15"/>
  <c r="L1366" i="15"/>
  <c r="L1348" i="15"/>
  <c r="L1345" i="15"/>
  <c r="L1341" i="15"/>
  <c r="L1334" i="15"/>
  <c r="L1316" i="15"/>
  <c r="L1313" i="15"/>
  <c r="L1309" i="15"/>
  <c r="L1302" i="15"/>
  <c r="L1284" i="15"/>
  <c r="L1281" i="15"/>
  <c r="L1277" i="15"/>
  <c r="L1270" i="15"/>
  <c r="L1252" i="15"/>
  <c r="L1249" i="15"/>
  <c r="L1245" i="15"/>
  <c r="L1238" i="15"/>
  <c r="L1220" i="15"/>
  <c r="L1217" i="15"/>
  <c r="L1213" i="15"/>
  <c r="L1202" i="15"/>
  <c r="L1198" i="15"/>
  <c r="L1184" i="15"/>
  <c r="L1180" i="15"/>
  <c r="L1177" i="15"/>
  <c r="L1169" i="15"/>
  <c r="L1165" i="15"/>
  <c r="L1158" i="15"/>
  <c r="L1140" i="15"/>
  <c r="L1136" i="15"/>
  <c r="L1132" i="15"/>
  <c r="L1129" i="15"/>
  <c r="L1118" i="15"/>
  <c r="L1074" i="15"/>
  <c r="L1070" i="15"/>
  <c r="L1056" i="15"/>
  <c r="L1052" i="15"/>
  <c r="L1049" i="15"/>
  <c r="L1041" i="15"/>
  <c r="L1037" i="15"/>
  <c r="L1030" i="15"/>
  <c r="L1012" i="15"/>
  <c r="L1008" i="15"/>
  <c r="L1004" i="15"/>
  <c r="L1001" i="15"/>
  <c r="L990" i="15"/>
  <c r="L941" i="15"/>
  <c r="L937" i="15"/>
  <c r="L933" i="15"/>
  <c r="L929" i="15"/>
  <c r="L899" i="15"/>
  <c r="L895" i="15"/>
  <c r="L892" i="15"/>
  <c r="L884" i="15"/>
  <c r="L876" i="15"/>
  <c r="L853" i="15"/>
  <c r="L849" i="15"/>
  <c r="L803" i="15"/>
  <c r="L799" i="15"/>
  <c r="L795" i="15"/>
  <c r="L791" i="15"/>
  <c r="L787" i="15"/>
  <c r="L783" i="15"/>
  <c r="L780" i="15"/>
  <c r="L749" i="15"/>
  <c r="L745" i="15"/>
  <c r="L653" i="15"/>
  <c r="L649" i="15"/>
  <c r="L645" i="15"/>
  <c r="L641" i="15"/>
  <c r="L588" i="15"/>
  <c r="L565" i="15"/>
  <c r="L561" i="15"/>
  <c r="L557" i="15"/>
  <c r="L553" i="15"/>
  <c r="L515" i="15"/>
  <c r="L511" i="15"/>
  <c r="L507" i="15"/>
  <c r="L503" i="15"/>
  <c r="L499" i="15"/>
  <c r="L495" i="15"/>
  <c r="L469" i="15"/>
  <c r="L465" i="15"/>
  <c r="L403" i="15"/>
  <c r="L395" i="15"/>
  <c r="L379" i="15"/>
  <c r="L375" i="15"/>
  <c r="L368" i="15"/>
  <c r="L321" i="15"/>
  <c r="L306" i="15"/>
  <c r="L302" i="15"/>
  <c r="L266" i="15"/>
  <c r="L262" i="15"/>
  <c r="L242" i="15"/>
  <c r="L238" i="15"/>
  <c r="L234" i="15"/>
  <c r="L230" i="15"/>
  <c r="L219" i="15"/>
  <c r="L215" i="15"/>
  <c r="L208" i="15"/>
  <c r="L193" i="15"/>
  <c r="L178" i="15"/>
  <c r="L174" i="15"/>
  <c r="L139" i="15"/>
  <c r="L123" i="15"/>
  <c r="L119" i="15"/>
  <c r="L112" i="15"/>
  <c r="L33" i="15"/>
  <c r="L29" i="15"/>
  <c r="L21" i="15"/>
  <c r="F2043" i="16"/>
  <c r="G2043" i="16"/>
  <c r="F2030" i="16"/>
  <c r="H2030" i="16" s="1"/>
  <c r="F2023" i="16"/>
  <c r="F2018" i="16"/>
  <c r="F1946" i="16"/>
  <c r="F1913" i="16"/>
  <c r="F1909" i="16"/>
  <c r="G1795" i="16"/>
  <c r="E1700" i="16"/>
  <c r="G1700" i="16"/>
  <c r="F1998" i="16"/>
  <c r="H1998" i="16" s="1"/>
  <c r="F1986" i="16"/>
  <c r="F1983" i="16"/>
  <c r="F1967" i="16"/>
  <c r="H1967" i="16" s="1"/>
  <c r="F1942" i="16"/>
  <c r="H1942" i="16" s="1"/>
  <c r="F1890" i="16"/>
  <c r="F1874" i="16"/>
  <c r="F1866" i="16"/>
  <c r="H1866" i="16" s="1"/>
  <c r="F1806" i="16"/>
  <c r="F1802" i="16"/>
  <c r="H1802" i="16" s="1"/>
  <c r="G1768" i="16"/>
  <c r="H1768" i="16" s="1"/>
  <c r="G1740" i="16"/>
  <c r="L1206" i="15"/>
  <c r="L1188" i="15"/>
  <c r="L1185" i="15"/>
  <c r="L1181" i="15"/>
  <c r="L1174" i="15"/>
  <c r="L1156" i="15"/>
  <c r="L1153" i="15"/>
  <c r="L1149" i="15"/>
  <c r="L1142" i="15"/>
  <c r="L1124" i="15"/>
  <c r="L1121" i="15"/>
  <c r="L1117" i="15"/>
  <c r="L1110" i="15"/>
  <c r="L1092" i="15"/>
  <c r="L1089" i="15"/>
  <c r="L1085" i="15"/>
  <c r="L1078" i="15"/>
  <c r="L1060" i="15"/>
  <c r="L1057" i="15"/>
  <c r="L1053" i="15"/>
  <c r="L1046" i="15"/>
  <c r="L1028" i="15"/>
  <c r="L1025" i="15"/>
  <c r="L1021" i="15"/>
  <c r="L1014" i="15"/>
  <c r="L996" i="15"/>
  <c r="L993" i="15"/>
  <c r="L989" i="15"/>
  <c r="L982" i="15"/>
  <c r="L975" i="15"/>
  <c r="L972" i="15"/>
  <c r="L949" i="15"/>
  <c r="L945" i="15"/>
  <c r="L923" i="15"/>
  <c r="L919" i="15"/>
  <c r="L915" i="15"/>
  <c r="L911" i="15"/>
  <c r="L908" i="15"/>
  <c r="L877" i="15"/>
  <c r="L873" i="15"/>
  <c r="L859" i="15"/>
  <c r="L855" i="15"/>
  <c r="L851" i="15"/>
  <c r="L847" i="15"/>
  <c r="L844" i="15"/>
  <c r="L821" i="15"/>
  <c r="L817" i="15"/>
  <c r="L813" i="15"/>
  <c r="L809" i="15"/>
  <c r="L771" i="15"/>
  <c r="L767" i="15"/>
  <c r="L764" i="15"/>
  <c r="L756" i="15"/>
  <c r="L748" i="15"/>
  <c r="L737" i="15"/>
  <c r="L707" i="15"/>
  <c r="L703" i="15"/>
  <c r="L700" i="15"/>
  <c r="L692" i="15"/>
  <c r="L661" i="15"/>
  <c r="L657" i="15"/>
  <c r="L635" i="15"/>
  <c r="L631" i="15"/>
  <c r="L627" i="15"/>
  <c r="L623" i="15"/>
  <c r="L597" i="15"/>
  <c r="L593" i="15"/>
  <c r="L540" i="15"/>
  <c r="L532" i="15"/>
  <c r="L521" i="15"/>
  <c r="L517" i="15"/>
  <c r="L513" i="15"/>
  <c r="L453" i="15"/>
  <c r="L449" i="15"/>
  <c r="L411" i="15"/>
  <c r="L407" i="15"/>
  <c r="L400" i="15"/>
  <c r="L349" i="15"/>
  <c r="L307" i="15"/>
  <c r="L299" i="15"/>
  <c r="L264" i="15"/>
  <c r="L260" i="15"/>
  <c r="L157" i="15"/>
  <c r="L149" i="15"/>
  <c r="L141" i="15"/>
  <c r="L117" i="15"/>
  <c r="L114" i="15"/>
  <c r="L110" i="15"/>
  <c r="L106" i="15"/>
  <c r="L102" i="15"/>
  <c r="L74" i="15"/>
  <c r="L70" i="15"/>
  <c r="L59" i="15"/>
  <c r="L55" i="15"/>
  <c r="L51" i="15"/>
  <c r="L40" i="15"/>
  <c r="L36" i="15"/>
  <c r="F2050" i="16"/>
  <c r="F2038" i="16"/>
  <c r="H2038" i="16" s="1"/>
  <c r="F2034" i="16"/>
  <c r="G1946" i="16"/>
  <c r="F1938" i="16"/>
  <c r="H1938" i="16" s="1"/>
  <c r="F1932" i="16"/>
  <c r="H1932" i="16" s="1"/>
  <c r="F1884" i="16"/>
  <c r="F1860" i="16"/>
  <c r="H1860" i="16" s="1"/>
  <c r="F1859" i="16"/>
  <c r="F1826" i="16"/>
  <c r="H1826" i="16" s="1"/>
  <c r="F1820" i="16"/>
  <c r="G1769" i="16"/>
  <c r="H1769" i="16" s="1"/>
  <c r="G1710" i="16"/>
  <c r="G1676" i="16"/>
  <c r="G1569" i="16"/>
  <c r="H1569" i="16" s="1"/>
  <c r="E1521" i="16"/>
  <c r="E1440" i="16"/>
  <c r="E1437" i="16"/>
  <c r="E1398" i="16"/>
  <c r="E1343" i="16"/>
  <c r="H1343" i="16" s="1"/>
  <c r="E1306" i="16"/>
  <c r="H1306" i="16" s="1"/>
  <c r="H1290" i="16"/>
  <c r="F1098" i="16"/>
  <c r="G1017" i="16"/>
  <c r="H1017" i="16" s="1"/>
  <c r="G988" i="16"/>
  <c r="H988" i="16" s="1"/>
  <c r="G843" i="16"/>
  <c r="H843" i="16" s="1"/>
  <c r="G779" i="16"/>
  <c r="E767" i="16"/>
  <c r="H767" i="16" s="1"/>
  <c r="E763" i="16"/>
  <c r="E727" i="16"/>
  <c r="E723" i="16"/>
  <c r="E1351" i="16"/>
  <c r="H1351" i="16" s="1"/>
  <c r="E1350" i="16"/>
  <c r="H1350" i="16" s="1"/>
  <c r="F1274" i="16"/>
  <c r="H1274" i="16" s="1"/>
  <c r="F1229" i="16"/>
  <c r="F1211" i="16"/>
  <c r="H1211" i="16" s="1"/>
  <c r="F1186" i="16"/>
  <c r="F1163" i="16"/>
  <c r="F1151" i="16"/>
  <c r="F1150" i="16"/>
  <c r="F1142" i="16"/>
  <c r="F1136" i="16"/>
  <c r="F1088" i="16"/>
  <c r="G1045" i="16"/>
  <c r="G1043" i="16"/>
  <c r="G1007" i="16"/>
  <c r="G999" i="16"/>
  <c r="G957" i="16"/>
  <c r="G925" i="16"/>
  <c r="G893" i="16"/>
  <c r="H893" i="16" s="1"/>
  <c r="G888" i="16"/>
  <c r="G839" i="16"/>
  <c r="H839" i="16" s="1"/>
  <c r="G821" i="16"/>
  <c r="G807" i="16"/>
  <c r="G1622" i="16"/>
  <c r="E1540" i="16"/>
  <c r="H1540" i="16" s="1"/>
  <c r="E1505" i="16"/>
  <c r="H1505" i="16" s="1"/>
  <c r="E1495" i="16"/>
  <c r="H1495" i="16" s="1"/>
  <c r="E1429" i="16"/>
  <c r="E1424" i="16"/>
  <c r="E1413" i="16"/>
  <c r="H1413" i="16" s="1"/>
  <c r="E1408" i="16"/>
  <c r="E1393" i="16"/>
  <c r="G912" i="16"/>
  <c r="H912" i="16" s="1"/>
  <c r="G908" i="16"/>
  <c r="H908" i="16" s="1"/>
  <c r="G881" i="16"/>
  <c r="G872" i="16"/>
  <c r="G855" i="16"/>
  <c r="G819" i="16"/>
  <c r="G1787" i="16"/>
  <c r="G1752" i="16"/>
  <c r="G1741" i="16"/>
  <c r="H1741" i="16" s="1"/>
  <c r="G1708" i="16"/>
  <c r="G1595" i="16"/>
  <c r="H1595" i="16" s="1"/>
  <c r="G1568" i="16"/>
  <c r="H1568" i="16" s="1"/>
  <c r="E1513" i="16"/>
  <c r="H1513" i="16" s="1"/>
  <c r="E1493" i="16"/>
  <c r="E1415" i="16"/>
  <c r="H1415" i="16" s="1"/>
  <c r="E1363" i="16"/>
  <c r="E1315" i="16"/>
  <c r="F1270" i="16"/>
  <c r="F1264" i="16"/>
  <c r="F1234" i="16"/>
  <c r="F1176" i="16"/>
  <c r="H1176" i="16" s="1"/>
  <c r="F1146" i="16"/>
  <c r="H1146" i="16" s="1"/>
  <c r="F1102" i="16"/>
  <c r="F1078" i="16"/>
  <c r="F1063" i="16"/>
  <c r="F1062" i="16"/>
  <c r="G993" i="16"/>
  <c r="H993" i="16" s="1"/>
  <c r="G987" i="16"/>
  <c r="H864" i="16"/>
  <c r="G811" i="16"/>
  <c r="H811" i="16" s="1"/>
  <c r="E738" i="16"/>
  <c r="H738" i="16" s="1"/>
  <c r="E737" i="16"/>
  <c r="H737" i="16" s="1"/>
  <c r="E687" i="16"/>
  <c r="E650" i="16"/>
  <c r="H650" i="16" s="1"/>
  <c r="H3" i="16"/>
  <c r="E706" i="16"/>
  <c r="H706" i="16" s="1"/>
  <c r="E705" i="16"/>
  <c r="E704" i="16"/>
  <c r="H704" i="16" s="1"/>
  <c r="E662" i="16"/>
  <c r="H662" i="16" s="1"/>
  <c r="E660" i="16"/>
  <c r="H660" i="16" s="1"/>
  <c r="E646" i="16"/>
  <c r="H646" i="16" s="1"/>
  <c r="E634" i="16"/>
  <c r="H634" i="16" s="1"/>
  <c r="E603" i="16"/>
  <c r="H603" i="16" s="1"/>
  <c r="E595" i="16"/>
  <c r="E587" i="16"/>
  <c r="H587" i="16" s="1"/>
  <c r="E579" i="16"/>
  <c r="H579" i="16" s="1"/>
  <c r="E571" i="16"/>
  <c r="H571" i="16" s="1"/>
  <c r="E563" i="16"/>
  <c r="H563" i="16" s="1"/>
  <c r="E555" i="16"/>
  <c r="H555" i="16" s="1"/>
  <c r="E541" i="16"/>
  <c r="E537" i="16"/>
  <c r="H537" i="16" s="1"/>
  <c r="F509" i="16"/>
  <c r="H509" i="16" s="1"/>
  <c r="F387" i="16"/>
  <c r="F366" i="16"/>
  <c r="F331" i="16"/>
  <c r="H331" i="16" s="1"/>
  <c r="F327" i="16"/>
  <c r="F310" i="16"/>
  <c r="F273" i="16"/>
  <c r="G114" i="16"/>
  <c r="G113" i="16"/>
  <c r="H113" i="16" s="1"/>
  <c r="G112" i="16"/>
  <c r="G106" i="16"/>
  <c r="G105" i="16"/>
  <c r="H105" i="16" s="1"/>
  <c r="G104" i="16"/>
  <c r="H104" i="16" s="1"/>
  <c r="G85" i="16"/>
  <c r="G62" i="16"/>
  <c r="H62" i="16" s="1"/>
  <c r="G61" i="16"/>
  <c r="G46" i="16"/>
  <c r="H46" i="16" s="1"/>
  <c r="G1021" i="16"/>
  <c r="G991" i="16"/>
  <c r="G989" i="16"/>
  <c r="H989" i="16" s="1"/>
  <c r="G973" i="16"/>
  <c r="G889" i="16"/>
  <c r="G846" i="16"/>
  <c r="G828" i="16"/>
  <c r="H828" i="16" s="1"/>
  <c r="G782" i="16"/>
  <c r="E731" i="16"/>
  <c r="E674" i="16"/>
  <c r="H674" i="16" s="1"/>
  <c r="E672" i="16"/>
  <c r="E667" i="16"/>
  <c r="H667" i="16" s="1"/>
  <c r="E663" i="16"/>
  <c r="E643" i="16"/>
  <c r="E630" i="16"/>
  <c r="H630" i="16" s="1"/>
  <c r="E618" i="16"/>
  <c r="H618" i="16" s="1"/>
  <c r="E604" i="16"/>
  <c r="H604" i="16" s="1"/>
  <c r="E596" i="16"/>
  <c r="H596" i="16" s="1"/>
  <c r="E588" i="16"/>
  <c r="H588" i="16" s="1"/>
  <c r="E580" i="16"/>
  <c r="H580" i="16" s="1"/>
  <c r="E572" i="16"/>
  <c r="H572" i="16" s="1"/>
  <c r="E564" i="16"/>
  <c r="H564" i="16" s="1"/>
  <c r="E556" i="16"/>
  <c r="E543" i="16"/>
  <c r="H543" i="16" s="1"/>
  <c r="E528" i="16"/>
  <c r="F402" i="16"/>
  <c r="H402" i="16" s="1"/>
  <c r="F363" i="16"/>
  <c r="H363" i="16" s="1"/>
  <c r="F354" i="16"/>
  <c r="F333" i="16"/>
  <c r="H333" i="16" s="1"/>
  <c r="F302" i="16"/>
  <c r="G243" i="16"/>
  <c r="G206" i="16"/>
  <c r="G141" i="16"/>
  <c r="G131" i="16"/>
  <c r="G86" i="16"/>
  <c r="H86" i="16" s="1"/>
  <c r="G74" i="16"/>
  <c r="H74" i="16" s="1"/>
  <c r="G51" i="16"/>
  <c r="G50" i="16"/>
  <c r="H50" i="16" s="1"/>
  <c r="G49" i="16"/>
  <c r="G27" i="16"/>
  <c r="H27" i="16" s="1"/>
  <c r="G10" i="16"/>
  <c r="H479" i="16"/>
  <c r="F382" i="16"/>
  <c r="H382" i="16" s="1"/>
  <c r="F344" i="16"/>
  <c r="H344" i="16" s="1"/>
  <c r="F343" i="16"/>
  <c r="F326" i="16"/>
  <c r="H326" i="16" s="1"/>
  <c r="F294" i="16"/>
  <c r="F199" i="16"/>
  <c r="G137" i="16"/>
  <c r="H137" i="16" s="1"/>
  <c r="G75" i="16"/>
  <c r="G35" i="16"/>
  <c r="E2050" i="16"/>
  <c r="H2050" i="16" s="1"/>
  <c r="G1999" i="16"/>
  <c r="F1999" i="16"/>
  <c r="F2007" i="16"/>
  <c r="H2007" i="16" s="1"/>
  <c r="G2007" i="16"/>
  <c r="H1986" i="16"/>
  <c r="G1962" i="16"/>
  <c r="F1962" i="16"/>
  <c r="L1541" i="15"/>
  <c r="L1531" i="15"/>
  <c r="L1525" i="15"/>
  <c r="L1515" i="15"/>
  <c r="L1509" i="15"/>
  <c r="L1499" i="15"/>
  <c r="L1493" i="15"/>
  <c r="L1483" i="15"/>
  <c r="L1477" i="15"/>
  <c r="L1467" i="15"/>
  <c r="L1461" i="15"/>
  <c r="L1451" i="15"/>
  <c r="L1445" i="15"/>
  <c r="L1435" i="15"/>
  <c r="L1429" i="15"/>
  <c r="L1419" i="15"/>
  <c r="L1413" i="15"/>
  <c r="L1400" i="15"/>
  <c r="L1397" i="15"/>
  <c r="L1384" i="15"/>
  <c r="L1381" i="15"/>
  <c r="L1368" i="15"/>
  <c r="L1365" i="15"/>
  <c r="L1352" i="15"/>
  <c r="L1349" i="15"/>
  <c r="L1336" i="15"/>
  <c r="L1333" i="15"/>
  <c r="L1320" i="15"/>
  <c r="L1317" i="15"/>
  <c r="L1304" i="15"/>
  <c r="L1301" i="15"/>
  <c r="L1288" i="15"/>
  <c r="L1285" i="15"/>
  <c r="L1272" i="15"/>
  <c r="L1269" i="15"/>
  <c r="L1256" i="15"/>
  <c r="L1253" i="15"/>
  <c r="L1240" i="15"/>
  <c r="L1237" i="15"/>
  <c r="L1224" i="15"/>
  <c r="L1221" i="15"/>
  <c r="L1208" i="15"/>
  <c r="L1205" i="15"/>
  <c r="L1192" i="15"/>
  <c r="L1189" i="15"/>
  <c r="L1176" i="15"/>
  <c r="L1173" i="15"/>
  <c r="L1160" i="15"/>
  <c r="L1157" i="15"/>
  <c r="L1144" i="15"/>
  <c r="L1141" i="15"/>
  <c r="L1128" i="15"/>
  <c r="L1125" i="15"/>
  <c r="L1112" i="15"/>
  <c r="L1109" i="15"/>
  <c r="L1096" i="15"/>
  <c r="L1093" i="15"/>
  <c r="L1080" i="15"/>
  <c r="L1077" i="15"/>
  <c r="L1064" i="15"/>
  <c r="L1061" i="15"/>
  <c r="L1048" i="15"/>
  <c r="L1045" i="15"/>
  <c r="L1032" i="15"/>
  <c r="L1029" i="15"/>
  <c r="L1016" i="15"/>
  <c r="L1013" i="15"/>
  <c r="L1000" i="15"/>
  <c r="L997" i="15"/>
  <c r="L984" i="15"/>
  <c r="L981" i="15"/>
  <c r="L971" i="15"/>
  <c r="L967" i="15"/>
  <c r="L964" i="15"/>
  <c r="L953" i="15"/>
  <c r="L939" i="15"/>
  <c r="L935" i="15"/>
  <c r="L932" i="15"/>
  <c r="L921" i="15"/>
  <c r="L907" i="15"/>
  <c r="L885" i="15"/>
  <c r="L881" i="15"/>
  <c r="L867" i="15"/>
  <c r="L863" i="15"/>
  <c r="L860" i="15"/>
  <c r="L852" i="15"/>
  <c r="L841" i="15"/>
  <c r="L827" i="15"/>
  <c r="L823" i="15"/>
  <c r="L819" i="15"/>
  <c r="L815" i="15"/>
  <c r="L812" i="15"/>
  <c r="L801" i="15"/>
  <c r="L797" i="15"/>
  <c r="L757" i="15"/>
  <c r="L753" i="15"/>
  <c r="L739" i="15"/>
  <c r="L735" i="15"/>
  <c r="L732" i="15"/>
  <c r="L724" i="15"/>
  <c r="L713" i="15"/>
  <c r="L699" i="15"/>
  <c r="L695" i="15"/>
  <c r="L691" i="15"/>
  <c r="L687" i="15"/>
  <c r="L684" i="15"/>
  <c r="L673" i="15"/>
  <c r="L669" i="15"/>
  <c r="L629" i="15"/>
  <c r="L625" i="15"/>
  <c r="L611" i="15"/>
  <c r="L607" i="15"/>
  <c r="L604" i="15"/>
  <c r="L596" i="15"/>
  <c r="L585" i="15"/>
  <c r="L571" i="15"/>
  <c r="L567" i="15"/>
  <c r="L563" i="15"/>
  <c r="L559" i="15"/>
  <c r="L556" i="15"/>
  <c r="L545" i="15"/>
  <c r="L541" i="15"/>
  <c r="L501" i="15"/>
  <c r="L497" i="15"/>
  <c r="L483" i="15"/>
  <c r="L479" i="15"/>
  <c r="L476" i="15"/>
  <c r="L468" i="15"/>
  <c r="L457" i="15"/>
  <c r="L443" i="15"/>
  <c r="L439" i="15"/>
  <c r="L432" i="15"/>
  <c r="L417" i="15"/>
  <c r="L392" i="15"/>
  <c r="L388" i="15"/>
  <c r="L365" i="15"/>
  <c r="L353" i="15"/>
  <c r="L328" i="15"/>
  <c r="L324" i="15"/>
  <c r="L309" i="15"/>
  <c r="L243" i="15"/>
  <c r="L205" i="15"/>
  <c r="L202" i="15"/>
  <c r="L198" i="15"/>
  <c r="L187" i="15"/>
  <c r="L183" i="15"/>
  <c r="L176" i="15"/>
  <c r="L161" i="15"/>
  <c r="L146" i="15"/>
  <c r="L142" i="15"/>
  <c r="L138" i="15"/>
  <c r="L134" i="15"/>
  <c r="L91" i="15"/>
  <c r="L87" i="15"/>
  <c r="L80" i="15"/>
  <c r="F1978" i="16"/>
  <c r="H1946" i="16"/>
  <c r="F1716" i="16"/>
  <c r="G1716" i="16"/>
  <c r="F1982" i="16"/>
  <c r="H1982" i="16" s="1"/>
  <c r="F1975" i="16"/>
  <c r="F1970" i="16"/>
  <c r="H1970" i="16" s="1"/>
  <c r="F1966" i="16"/>
  <c r="H1966" i="16" s="1"/>
  <c r="F1954" i="16"/>
  <c r="H1954" i="16" s="1"/>
  <c r="F1934" i="16"/>
  <c r="F1931" i="16"/>
  <c r="H1931" i="16" s="1"/>
  <c r="F1930" i="16"/>
  <c r="H1930" i="16" s="1"/>
  <c r="F1925" i="16"/>
  <c r="F1922" i="16"/>
  <c r="F1917" i="16"/>
  <c r="F1910" i="16"/>
  <c r="F1906" i="16"/>
  <c r="F1803" i="16"/>
  <c r="F1684" i="16"/>
  <c r="H1684" i="16" s="1"/>
  <c r="G1684" i="16"/>
  <c r="E1489" i="16"/>
  <c r="F1489" i="16"/>
  <c r="F1935" i="16"/>
  <c r="H1922" i="16"/>
  <c r="F1835" i="16"/>
  <c r="F1810" i="16"/>
  <c r="F1804" i="16"/>
  <c r="F1779" i="16"/>
  <c r="G1779" i="16"/>
  <c r="G1724" i="16"/>
  <c r="H1724" i="16" s="1"/>
  <c r="F1652" i="16"/>
  <c r="G1652" i="16"/>
  <c r="H1593" i="16"/>
  <c r="H1561" i="16"/>
  <c r="E1405" i="16"/>
  <c r="F1405" i="16"/>
  <c r="L903" i="15"/>
  <c r="L900" i="15"/>
  <c r="L889" i="15"/>
  <c r="L875" i="15"/>
  <c r="L871" i="15"/>
  <c r="L868" i="15"/>
  <c r="L857" i="15"/>
  <c r="L843" i="15"/>
  <c r="L839" i="15"/>
  <c r="L836" i="15"/>
  <c r="L825" i="15"/>
  <c r="L811" i="15"/>
  <c r="L807" i="15"/>
  <c r="L804" i="15"/>
  <c r="L793" i="15"/>
  <c r="L779" i="15"/>
  <c r="L775" i="15"/>
  <c r="L772" i="15"/>
  <c r="L761" i="15"/>
  <c r="L747" i="15"/>
  <c r="L743" i="15"/>
  <c r="L740" i="15"/>
  <c r="L729" i="15"/>
  <c r="L715" i="15"/>
  <c r="L711" i="15"/>
  <c r="L708" i="15"/>
  <c r="L697" i="15"/>
  <c r="L683" i="15"/>
  <c r="L679" i="15"/>
  <c r="L676" i="15"/>
  <c r="L665" i="15"/>
  <c r="L651" i="15"/>
  <c r="L647" i="15"/>
  <c r="L644" i="15"/>
  <c r="L633" i="15"/>
  <c r="L619" i="15"/>
  <c r="L615" i="15"/>
  <c r="L612" i="15"/>
  <c r="L601" i="15"/>
  <c r="L587" i="15"/>
  <c r="L583" i="15"/>
  <c r="L580" i="15"/>
  <c r="L569" i="15"/>
  <c r="L555" i="15"/>
  <c r="L551" i="15"/>
  <c r="L548" i="15"/>
  <c r="L537" i="15"/>
  <c r="L523" i="15"/>
  <c r="L519" i="15"/>
  <c r="L516" i="15"/>
  <c r="L505" i="15"/>
  <c r="L491" i="15"/>
  <c r="L487" i="15"/>
  <c r="L484" i="15"/>
  <c r="L473" i="15"/>
  <c r="L459" i="15"/>
  <c r="L455" i="15"/>
  <c r="L452" i="15"/>
  <c r="L437" i="15"/>
  <c r="L434" i="15"/>
  <c r="L430" i="15"/>
  <c r="L397" i="15"/>
  <c r="L394" i="15"/>
  <c r="L390" i="15"/>
  <c r="L333" i="15"/>
  <c r="L330" i="15"/>
  <c r="L326" i="15"/>
  <c r="L315" i="15"/>
  <c r="L311" i="15"/>
  <c r="L304" i="15"/>
  <c r="L289" i="15"/>
  <c r="L274" i="15"/>
  <c r="L270" i="15"/>
  <c r="L251" i="15"/>
  <c r="L247" i="15"/>
  <c r="L240" i="15"/>
  <c r="L136" i="15"/>
  <c r="L132" i="15"/>
  <c r="L109" i="15"/>
  <c r="L97" i="15"/>
  <c r="L72" i="15"/>
  <c r="L68" i="15"/>
  <c r="L53" i="15"/>
  <c r="L50" i="15"/>
  <c r="L46" i="15"/>
  <c r="F2042" i="16"/>
  <c r="H2042" i="16" s="1"/>
  <c r="F2039" i="16"/>
  <c r="F2026" i="16"/>
  <c r="H2026" i="16" s="1"/>
  <c r="F2022" i="16"/>
  <c r="H2022" i="16" s="1"/>
  <c r="F2014" i="16"/>
  <c r="H2014" i="16" s="1"/>
  <c r="F1959" i="16"/>
  <c r="H1959" i="16" s="1"/>
  <c r="F1950" i="16"/>
  <c r="H1950" i="16" s="1"/>
  <c r="F1939" i="16"/>
  <c r="F1929" i="16"/>
  <c r="F1927" i="16"/>
  <c r="F1926" i="16"/>
  <c r="H1926" i="16" s="1"/>
  <c r="F1921" i="16"/>
  <c r="F1918" i="16"/>
  <c r="H1918" i="16" s="1"/>
  <c r="F1905" i="16"/>
  <c r="F1901" i="16"/>
  <c r="F1887" i="16"/>
  <c r="F1883" i="16"/>
  <c r="H1883" i="16" s="1"/>
  <c r="F1863" i="16"/>
  <c r="F1858" i="16"/>
  <c r="F1853" i="16"/>
  <c r="F1842" i="16"/>
  <c r="H1842" i="16" s="1"/>
  <c r="F1836" i="16"/>
  <c r="F1822" i="16"/>
  <c r="H1822" i="16" s="1"/>
  <c r="F1818" i="16"/>
  <c r="H1818" i="16" s="1"/>
  <c r="F1748" i="16"/>
  <c r="G1692" i="16"/>
  <c r="E1537" i="16"/>
  <c r="H1537" i="16" s="1"/>
  <c r="E1453" i="16"/>
  <c r="F1453" i="16"/>
  <c r="E1083" i="16"/>
  <c r="F1083" i="16"/>
  <c r="F1899" i="16"/>
  <c r="F1898" i="16"/>
  <c r="H1898" i="16" s="1"/>
  <c r="F1882" i="16"/>
  <c r="F1881" i="16"/>
  <c r="F1833" i="16"/>
  <c r="F1819" i="16"/>
  <c r="F1801" i="16"/>
  <c r="G1790" i="16"/>
  <c r="G1778" i="16"/>
  <c r="G1771" i="16"/>
  <c r="G1744" i="16"/>
  <c r="H1744" i="16" s="1"/>
  <c r="G1735" i="16"/>
  <c r="G1734" i="16"/>
  <c r="G1733" i="16"/>
  <c r="G1712" i="16"/>
  <c r="H1712" i="16" s="1"/>
  <c r="G1703" i="16"/>
  <c r="H1703" i="16" s="1"/>
  <c r="G1702" i="16"/>
  <c r="G1701" i="16"/>
  <c r="G1680" i="16"/>
  <c r="H1680" i="16" s="1"/>
  <c r="G1671" i="16"/>
  <c r="H1671" i="16" s="1"/>
  <c r="G1670" i="16"/>
  <c r="G1669" i="16"/>
  <c r="G1648" i="16"/>
  <c r="H1648" i="16" s="1"/>
  <c r="G1639" i="16"/>
  <c r="G1638" i="16"/>
  <c r="G1637" i="16"/>
  <c r="G1633" i="16"/>
  <c r="H1633" i="16" s="1"/>
  <c r="G1609" i="16"/>
  <c r="G1608" i="16"/>
  <c r="G1565" i="16"/>
  <c r="H1565" i="16" s="1"/>
  <c r="G1564" i="16"/>
  <c r="H1564" i="16" s="1"/>
  <c r="E1509" i="16"/>
  <c r="H1509" i="16" s="1"/>
  <c r="E1497" i="16"/>
  <c r="H1497" i="16" s="1"/>
  <c r="E1479" i="16"/>
  <c r="H1479" i="16" s="1"/>
  <c r="E1447" i="16"/>
  <c r="F1226" i="16"/>
  <c r="H1226" i="16" s="1"/>
  <c r="F1162" i="16"/>
  <c r="H1162" i="16" s="1"/>
  <c r="E1012" i="16"/>
  <c r="H1012" i="16" s="1"/>
  <c r="G1012" i="16"/>
  <c r="G1783" i="16"/>
  <c r="G1774" i="16"/>
  <c r="G1762" i="16"/>
  <c r="G1755" i="16"/>
  <c r="G1736" i="16"/>
  <c r="G1727" i="16"/>
  <c r="H1727" i="16" s="1"/>
  <c r="G1726" i="16"/>
  <c r="H1726" i="16" s="1"/>
  <c r="G1695" i="16"/>
  <c r="H1695" i="16" s="1"/>
  <c r="G1694" i="16"/>
  <c r="H1694" i="16" s="1"/>
  <c r="G1663" i="16"/>
  <c r="H1663" i="16" s="1"/>
  <c r="G1662" i="16"/>
  <c r="H1662" i="16" s="1"/>
  <c r="G1625" i="16"/>
  <c r="H1625" i="16" s="1"/>
  <c r="G1624" i="16"/>
  <c r="G1611" i="16"/>
  <c r="G1572" i="16"/>
  <c r="H1572" i="16" s="1"/>
  <c r="E1498" i="16"/>
  <c r="H1498" i="16" s="1"/>
  <c r="E1481" i="16"/>
  <c r="E1465" i="16"/>
  <c r="E1357" i="16"/>
  <c r="E1341" i="16"/>
  <c r="H1341" i="16" s="1"/>
  <c r="G1794" i="16"/>
  <c r="G1785" i="16"/>
  <c r="G1784" i="16"/>
  <c r="H1784" i="16" s="1"/>
  <c r="G1767" i="16"/>
  <c r="H1767" i="16" s="1"/>
  <c r="G1751" i="16"/>
  <c r="G1750" i="16"/>
  <c r="H1750" i="16" s="1"/>
  <c r="G1749" i="16"/>
  <c r="H1749" i="16" s="1"/>
  <c r="G1728" i="16"/>
  <c r="G1719" i="16"/>
  <c r="G1718" i="16"/>
  <c r="G1717" i="16"/>
  <c r="G1696" i="16"/>
  <c r="G1687" i="16"/>
  <c r="G1686" i="16"/>
  <c r="G1685" i="16"/>
  <c r="H1685" i="16" s="1"/>
  <c r="G1664" i="16"/>
  <c r="G1655" i="16"/>
  <c r="G1654" i="16"/>
  <c r="G1653" i="16"/>
  <c r="H1653" i="16" s="1"/>
  <c r="G1630" i="16"/>
  <c r="G1619" i="16"/>
  <c r="G1612" i="16"/>
  <c r="H1612" i="16" s="1"/>
  <c r="E1529" i="16"/>
  <c r="H1529" i="16" s="1"/>
  <c r="E1482" i="16"/>
  <c r="E1477" i="16"/>
  <c r="E1466" i="16"/>
  <c r="H1466" i="16" s="1"/>
  <c r="E1459" i="16"/>
  <c r="E1458" i="16"/>
  <c r="H1458" i="16" s="1"/>
  <c r="E1443" i="16"/>
  <c r="E1431" i="16"/>
  <c r="H1431" i="16" s="1"/>
  <c r="E1430" i="16"/>
  <c r="E1322" i="16"/>
  <c r="H1322" i="16" s="1"/>
  <c r="F1075" i="16"/>
  <c r="H1075" i="16" s="1"/>
  <c r="G812" i="16"/>
  <c r="H812" i="16" s="1"/>
  <c r="G719" i="16"/>
  <c r="E719" i="16"/>
  <c r="E1417" i="16"/>
  <c r="H1417" i="16" s="1"/>
  <c r="E1414" i="16"/>
  <c r="H1414" i="16" s="1"/>
  <c r="E1409" i="16"/>
  <c r="E1379" i="16"/>
  <c r="E1365" i="16"/>
  <c r="E1360" i="16"/>
  <c r="E1335" i="16"/>
  <c r="E1319" i="16"/>
  <c r="H1319" i="16" s="1"/>
  <c r="E1318" i="16"/>
  <c r="H1318" i="16" s="1"/>
  <c r="E1299" i="16"/>
  <c r="H1299" i="16" s="1"/>
  <c r="F1286" i="16"/>
  <c r="F1241" i="16"/>
  <c r="H1241" i="16" s="1"/>
  <c r="F1230" i="16"/>
  <c r="H1230" i="16" s="1"/>
  <c r="F1222" i="16"/>
  <c r="H1222" i="16" s="1"/>
  <c r="F1177" i="16"/>
  <c r="F1166" i="16"/>
  <c r="H1166" i="16" s="1"/>
  <c r="F1158" i="16"/>
  <c r="F1123" i="16"/>
  <c r="H1123" i="16" s="1"/>
  <c r="F1119" i="16"/>
  <c r="F1089" i="16"/>
  <c r="H1089" i="16" s="1"/>
  <c r="F1071" i="16"/>
  <c r="H1071" i="16" s="1"/>
  <c r="F1064" i="16"/>
  <c r="H1064" i="16" s="1"/>
  <c r="F1060" i="16"/>
  <c r="H1060" i="16" s="1"/>
  <c r="F1058" i="16"/>
  <c r="F1052" i="16"/>
  <c r="H1052" i="16" s="1"/>
  <c r="G968" i="16"/>
  <c r="H968" i="16" s="1"/>
  <c r="G946" i="16"/>
  <c r="G920" i="16"/>
  <c r="H920" i="16" s="1"/>
  <c r="G783" i="16"/>
  <c r="H783" i="16" s="1"/>
  <c r="E768" i="16"/>
  <c r="H768" i="16" s="1"/>
  <c r="F743" i="16"/>
  <c r="E743" i="16"/>
  <c r="H743" i="16" s="1"/>
  <c r="E1395" i="16"/>
  <c r="E1383" i="16"/>
  <c r="H1383" i="16" s="1"/>
  <c r="E1376" i="16"/>
  <c r="E1370" i="16"/>
  <c r="H1370" i="16" s="1"/>
  <c r="E1366" i="16"/>
  <c r="E1339" i="16"/>
  <c r="H1339" i="16" s="1"/>
  <c r="E1338" i="16"/>
  <c r="H1338" i="16" s="1"/>
  <c r="E1303" i="16"/>
  <c r="H1303" i="16" s="1"/>
  <c r="E1302" i="16"/>
  <c r="F1282" i="16"/>
  <c r="F1266" i="16"/>
  <c r="H1266" i="16" s="1"/>
  <c r="F1258" i="16"/>
  <c r="H1258" i="16" s="1"/>
  <c r="F1231" i="16"/>
  <c r="F1218" i="16"/>
  <c r="H1218" i="16" s="1"/>
  <c r="F1202" i="16"/>
  <c r="F1194" i="16"/>
  <c r="H1177" i="16"/>
  <c r="F1167" i="16"/>
  <c r="F1154" i="16"/>
  <c r="F1138" i="16"/>
  <c r="F1134" i="16"/>
  <c r="F1130" i="16"/>
  <c r="F1120" i="16"/>
  <c r="F1107" i="16"/>
  <c r="H1107" i="16" s="1"/>
  <c r="F1103" i="16"/>
  <c r="H1103" i="16" s="1"/>
  <c r="F1086" i="16"/>
  <c r="F1067" i="16"/>
  <c r="G1015" i="16"/>
  <c r="H1015" i="16" s="1"/>
  <c r="G1013" i="16"/>
  <c r="H1013" i="16" s="1"/>
  <c r="G969" i="16"/>
  <c r="G962" i="16"/>
  <c r="H957" i="16"/>
  <c r="G941" i="16"/>
  <c r="G936" i="16"/>
  <c r="G921" i="16"/>
  <c r="G909" i="16"/>
  <c r="H909" i="16" s="1"/>
  <c r="G904" i="16"/>
  <c r="H904" i="16" s="1"/>
  <c r="E1449" i="16"/>
  <c r="H1449" i="16" s="1"/>
  <c r="E1446" i="16"/>
  <c r="H1446" i="16" s="1"/>
  <c r="E1411" i="16"/>
  <c r="H1411" i="16" s="1"/>
  <c r="E1399" i="16"/>
  <c r="E1392" i="16"/>
  <c r="E1386" i="16"/>
  <c r="H1386" i="16" s="1"/>
  <c r="E1382" i="16"/>
  <c r="E1296" i="16"/>
  <c r="F1284" i="16"/>
  <c r="H1284" i="16" s="1"/>
  <c r="F1263" i="16"/>
  <c r="F1247" i="16"/>
  <c r="F1246" i="16"/>
  <c r="H1246" i="16" s="1"/>
  <c r="F1238" i="16"/>
  <c r="F1228" i="16"/>
  <c r="F1220" i="16"/>
  <c r="H1214" i="16"/>
  <c r="F1199" i="16"/>
  <c r="F1183" i="16"/>
  <c r="F1182" i="16"/>
  <c r="H1178" i="16"/>
  <c r="F1174" i="16"/>
  <c r="F1164" i="16"/>
  <c r="F1156" i="16"/>
  <c r="H1150" i="16"/>
  <c r="F1135" i="16"/>
  <c r="F1121" i="16"/>
  <c r="H1121" i="16" s="1"/>
  <c r="F1114" i="16"/>
  <c r="F1104" i="16"/>
  <c r="H1104" i="16" s="1"/>
  <c r="F1091" i="16"/>
  <c r="F1087" i="16"/>
  <c r="H1087" i="16" s="1"/>
  <c r="F1050" i="16"/>
  <c r="G1016" i="16"/>
  <c r="H1016" i="16" s="1"/>
  <c r="G1010" i="16"/>
  <c r="G990" i="16"/>
  <c r="H990" i="16" s="1"/>
  <c r="G986" i="16"/>
  <c r="H986" i="16" s="1"/>
  <c r="G960" i="16"/>
  <c r="H960" i="16" s="1"/>
  <c r="G956" i="16"/>
  <c r="H956" i="16" s="1"/>
  <c r="G937" i="16"/>
  <c r="G930" i="16"/>
  <c r="H925" i="16"/>
  <c r="G905" i="16"/>
  <c r="G898" i="16"/>
  <c r="G896" i="16"/>
  <c r="G892" i="16"/>
  <c r="H892" i="16" s="1"/>
  <c r="G887" i="16"/>
  <c r="H887" i="16" s="1"/>
  <c r="G871" i="16"/>
  <c r="H871" i="16" s="1"/>
  <c r="G853" i="16"/>
  <c r="G852" i="16"/>
  <c r="H852" i="16" s="1"/>
  <c r="G851" i="16"/>
  <c r="H851" i="16" s="1"/>
  <c r="G810" i="16"/>
  <c r="E776" i="16"/>
  <c r="H776" i="16" s="1"/>
  <c r="H872" i="16"/>
  <c r="G869" i="16"/>
  <c r="G868" i="16"/>
  <c r="G850" i="16"/>
  <c r="H850" i="16" s="1"/>
  <c r="G848" i="16"/>
  <c r="H848" i="16" s="1"/>
  <c r="G832" i="16"/>
  <c r="H832" i="16" s="1"/>
  <c r="G831" i="16"/>
  <c r="H827" i="16"/>
  <c r="F803" i="16"/>
  <c r="G791" i="16"/>
  <c r="H791" i="16" s="1"/>
  <c r="G781" i="16"/>
  <c r="E772" i="16"/>
  <c r="H772" i="16" s="1"/>
  <c r="E766" i="16"/>
  <c r="H766" i="16" s="1"/>
  <c r="E765" i="16"/>
  <c r="H765" i="16" s="1"/>
  <c r="E764" i="16"/>
  <c r="H764" i="16" s="1"/>
  <c r="E747" i="16"/>
  <c r="H747" i="16" s="1"/>
  <c r="E722" i="16"/>
  <c r="H722" i="16" s="1"/>
  <c r="E721" i="16"/>
  <c r="H721" i="16" s="1"/>
  <c r="E720" i="16"/>
  <c r="H720" i="16" s="1"/>
  <c r="E703" i="16"/>
  <c r="E699" i="16"/>
  <c r="E666" i="16"/>
  <c r="H666" i="16" s="1"/>
  <c r="F654" i="16"/>
  <c r="E648" i="16"/>
  <c r="H648" i="16" s="1"/>
  <c r="E632" i="16"/>
  <c r="H632" i="16" s="1"/>
  <c r="E616" i="16"/>
  <c r="H616" i="16" s="1"/>
  <c r="E573" i="16"/>
  <c r="E567" i="16"/>
  <c r="H567" i="16" s="1"/>
  <c r="E565" i="16"/>
  <c r="H565" i="16" s="1"/>
  <c r="E557" i="16"/>
  <c r="E551" i="16"/>
  <c r="H551" i="16" s="1"/>
  <c r="E533" i="16"/>
  <c r="H533" i="16" s="1"/>
  <c r="E521" i="16"/>
  <c r="H521" i="16" s="1"/>
  <c r="F507" i="16"/>
  <c r="H507" i="16" s="1"/>
  <c r="F483" i="16"/>
  <c r="H483" i="16" s="1"/>
  <c r="F475" i="16"/>
  <c r="H475" i="16" s="1"/>
  <c r="F472" i="16"/>
  <c r="F471" i="16"/>
  <c r="H471" i="16" s="1"/>
  <c r="F468" i="16"/>
  <c r="F467" i="16"/>
  <c r="H467" i="16" s="1"/>
  <c r="F464" i="16"/>
  <c r="F463" i="16"/>
  <c r="H463" i="16" s="1"/>
  <c r="F460" i="16"/>
  <c r="F459" i="16"/>
  <c r="H459" i="16" s="1"/>
  <c r="F456" i="16"/>
  <c r="F455" i="16"/>
  <c r="H455" i="16" s="1"/>
  <c r="F452" i="16"/>
  <c r="F451" i="16"/>
  <c r="H451" i="16" s="1"/>
  <c r="F378" i="16"/>
  <c r="H378" i="16" s="1"/>
  <c r="F372" i="16"/>
  <c r="G358" i="16"/>
  <c r="E147" i="16"/>
  <c r="H147" i="16" s="1"/>
  <c r="G147" i="16"/>
  <c r="H749" i="16"/>
  <c r="H705" i="16"/>
  <c r="E552" i="16"/>
  <c r="H552" i="16" s="1"/>
  <c r="E545" i="16"/>
  <c r="H528" i="16"/>
  <c r="E525" i="16"/>
  <c r="E524" i="16"/>
  <c r="H524" i="16" s="1"/>
  <c r="F517" i="16"/>
  <c r="F505" i="16"/>
  <c r="F501" i="16"/>
  <c r="H501" i="16" s="1"/>
  <c r="F478" i="16"/>
  <c r="F406" i="16"/>
  <c r="E143" i="16"/>
  <c r="H143" i="16" s="1"/>
  <c r="G143" i="16"/>
  <c r="H577" i="16"/>
  <c r="H561" i="16"/>
  <c r="H556" i="16"/>
  <c r="F355" i="16"/>
  <c r="F339" i="16"/>
  <c r="H339" i="16" s="1"/>
  <c r="F208" i="16"/>
  <c r="G208" i="16"/>
  <c r="G885" i="16"/>
  <c r="H885" i="16" s="1"/>
  <c r="G884" i="16"/>
  <c r="G837" i="16"/>
  <c r="G816" i="16"/>
  <c r="G815" i="16"/>
  <c r="H815" i="16" s="1"/>
  <c r="G805" i="16"/>
  <c r="G798" i="16"/>
  <c r="H798" i="16" s="1"/>
  <c r="G784" i="16"/>
  <c r="H784" i="16" s="1"/>
  <c r="E752" i="16"/>
  <c r="H752" i="16" s="1"/>
  <c r="E734" i="16"/>
  <c r="H734" i="16" s="1"/>
  <c r="E733" i="16"/>
  <c r="H733" i="16" s="1"/>
  <c r="E732" i="16"/>
  <c r="H732" i="16" s="1"/>
  <c r="E708" i="16"/>
  <c r="H708" i="16" s="1"/>
  <c r="E690" i="16"/>
  <c r="H690" i="16" s="1"/>
  <c r="E688" i="16"/>
  <c r="H688" i="16" s="1"/>
  <c r="G679" i="16"/>
  <c r="E664" i="16"/>
  <c r="E647" i="16"/>
  <c r="E631" i="16"/>
  <c r="H631" i="16" s="1"/>
  <c r="E615" i="16"/>
  <c r="E553" i="16"/>
  <c r="E549" i="16"/>
  <c r="H549" i="16" s="1"/>
  <c r="E547" i="16"/>
  <c r="E544" i="16"/>
  <c r="H544" i="16" s="1"/>
  <c r="E532" i="16"/>
  <c r="E529" i="16"/>
  <c r="F506" i="16"/>
  <c r="H506" i="16" s="1"/>
  <c r="F499" i="16"/>
  <c r="H499" i="16" s="1"/>
  <c r="F495" i="16"/>
  <c r="F491" i="16"/>
  <c r="F487" i="16"/>
  <c r="H487" i="16" s="1"/>
  <c r="F482" i="16"/>
  <c r="F434" i="16"/>
  <c r="F430" i="16"/>
  <c r="F426" i="16"/>
  <c r="H426" i="16" s="1"/>
  <c r="F422" i="16"/>
  <c r="F418" i="16"/>
  <c r="F414" i="16"/>
  <c r="F410" i="16"/>
  <c r="H410" i="16" s="1"/>
  <c r="F393" i="16"/>
  <c r="F386" i="16"/>
  <c r="H386" i="16" s="1"/>
  <c r="F367" i="16"/>
  <c r="H367" i="16" s="1"/>
  <c r="F361" i="16"/>
  <c r="H361" i="16" s="1"/>
  <c r="F356" i="16"/>
  <c r="H355" i="16"/>
  <c r="E192" i="16"/>
  <c r="G192" i="16"/>
  <c r="H192" i="16" s="1"/>
  <c r="E171" i="16"/>
  <c r="G171" i="16"/>
  <c r="F357" i="16"/>
  <c r="H357" i="16" s="1"/>
  <c r="H354" i="16"/>
  <c r="F336" i="16"/>
  <c r="F335" i="16"/>
  <c r="F275" i="16"/>
  <c r="F268" i="16"/>
  <c r="H268" i="16" s="1"/>
  <c r="G253" i="16"/>
  <c r="H253" i="16" s="1"/>
  <c r="G215" i="16"/>
  <c r="G204" i="16"/>
  <c r="G154" i="16"/>
  <c r="H121" i="16"/>
  <c r="E299" i="16"/>
  <c r="H299" i="16" s="1"/>
  <c r="H273" i="16"/>
  <c r="G226" i="16"/>
  <c r="G218" i="16"/>
  <c r="G217" i="16"/>
  <c r="H217" i="16" s="1"/>
  <c r="H213" i="16"/>
  <c r="G200" i="16"/>
  <c r="G184" i="16"/>
  <c r="G179" i="16"/>
  <c r="H179" i="16" s="1"/>
  <c r="G164" i="16"/>
  <c r="H164" i="16" s="1"/>
  <c r="G160" i="16"/>
  <c r="G158" i="16"/>
  <c r="G156" i="16"/>
  <c r="H156" i="16" s="1"/>
  <c r="G155" i="16"/>
  <c r="E154" i="16"/>
  <c r="G152" i="16"/>
  <c r="G134" i="16"/>
  <c r="H134" i="16" s="1"/>
  <c r="G132" i="16"/>
  <c r="G72" i="16"/>
  <c r="G71" i="16"/>
  <c r="H71" i="16" s="1"/>
  <c r="G63" i="16"/>
  <c r="H63" i="16" s="1"/>
  <c r="G18" i="16"/>
  <c r="F448" i="16"/>
  <c r="F447" i="16"/>
  <c r="H447" i="16" s="1"/>
  <c r="F444" i="16"/>
  <c r="F443" i="16"/>
  <c r="H443" i="16" s="1"/>
  <c r="F440" i="16"/>
  <c r="F439" i="16"/>
  <c r="H439" i="16" s="1"/>
  <c r="F436" i="16"/>
  <c r="F435" i="16"/>
  <c r="H435" i="16" s="1"/>
  <c r="F408" i="16"/>
  <c r="F397" i="16"/>
  <c r="H397" i="16" s="1"/>
  <c r="F396" i="16"/>
  <c r="H396" i="16" s="1"/>
  <c r="H387" i="16"/>
  <c r="F383" i="16"/>
  <c r="H383" i="16" s="1"/>
  <c r="F376" i="16"/>
  <c r="F375" i="16"/>
  <c r="H375" i="16" s="1"/>
  <c r="H366" i="16"/>
  <c r="F360" i="16"/>
  <c r="F359" i="16"/>
  <c r="F352" i="16"/>
  <c r="H352" i="16" s="1"/>
  <c r="F351" i="16"/>
  <c r="H351" i="16" s="1"/>
  <c r="F341" i="16"/>
  <c r="H341" i="16" s="1"/>
  <c r="H327" i="16"/>
  <c r="F284" i="16"/>
  <c r="H284" i="16" s="1"/>
  <c r="F272" i="16"/>
  <c r="H272" i="16" s="1"/>
  <c r="F266" i="16"/>
  <c r="G242" i="16"/>
  <c r="H242" i="16" s="1"/>
  <c r="G211" i="16"/>
  <c r="H211" i="16" s="1"/>
  <c r="G196" i="16"/>
  <c r="G190" i="16"/>
  <c r="G138" i="16"/>
  <c r="H138" i="16" s="1"/>
  <c r="G89" i="16"/>
  <c r="H89" i="16" s="1"/>
  <c r="G82" i="16"/>
  <c r="H82" i="16" s="1"/>
  <c r="G58" i="16"/>
  <c r="G57" i="16"/>
  <c r="H57" i="16" s="1"/>
  <c r="G7" i="16"/>
  <c r="H7" i="16" s="1"/>
  <c r="E2051" i="16"/>
  <c r="H2051" i="16" s="1"/>
  <c r="E2049" i="16"/>
  <c r="H2049" i="16" s="1"/>
  <c r="L67" i="15"/>
  <c r="L131" i="15"/>
  <c r="L195" i="15"/>
  <c r="L259" i="15"/>
  <c r="L323" i="15"/>
  <c r="L387" i="15"/>
  <c r="L35" i="15"/>
  <c r="L99" i="15"/>
  <c r="L163" i="15"/>
  <c r="L227" i="15"/>
  <c r="L291" i="15"/>
  <c r="L355" i="15"/>
  <c r="L419" i="15"/>
  <c r="L385" i="15"/>
  <c r="L381" i="15"/>
  <c r="L363" i="15"/>
  <c r="L360" i="15"/>
  <c r="L356" i="15"/>
  <c r="L341" i="15"/>
  <c r="L338" i="15"/>
  <c r="L334" i="15"/>
  <c r="L301" i="15"/>
  <c r="L298" i="15"/>
  <c r="L294" i="15"/>
  <c r="L283" i="15"/>
  <c r="L279" i="15"/>
  <c r="L275" i="15"/>
  <c r="L272" i="15"/>
  <c r="L257" i="15"/>
  <c r="L253" i="15"/>
  <c r="L235" i="15"/>
  <c r="L232" i="15"/>
  <c r="L228" i="15"/>
  <c r="L213" i="15"/>
  <c r="L210" i="15"/>
  <c r="L206" i="15"/>
  <c r="L173" i="15"/>
  <c r="L170" i="15"/>
  <c r="L166" i="15"/>
  <c r="L155" i="15"/>
  <c r="L151" i="15"/>
  <c r="L147" i="15"/>
  <c r="L144" i="15"/>
  <c r="L129" i="15"/>
  <c r="L125" i="15"/>
  <c r="L107" i="15"/>
  <c r="L104" i="15"/>
  <c r="L100" i="15"/>
  <c r="L85" i="15"/>
  <c r="L82" i="15"/>
  <c r="L78" i="15"/>
  <c r="L45" i="15"/>
  <c r="L42" i="15"/>
  <c r="L38" i="15"/>
  <c r="L27" i="15"/>
  <c r="L23" i="15"/>
  <c r="L19" i="15"/>
  <c r="L16" i="15"/>
  <c r="F2010" i="16"/>
  <c r="H2010" i="16" s="1"/>
  <c r="G2010" i="16"/>
  <c r="H1934" i="16"/>
  <c r="L2055" i="15"/>
  <c r="L2047" i="15"/>
  <c r="L2039" i="15"/>
  <c r="L2031" i="15"/>
  <c r="L2023" i="15"/>
  <c r="L2015" i="15"/>
  <c r="L2007" i="15"/>
  <c r="L1999" i="15"/>
  <c r="L1991" i="15"/>
  <c r="L1983" i="15"/>
  <c r="L1975" i="15"/>
  <c r="L1967" i="15"/>
  <c r="L1959" i="15"/>
  <c r="L1951" i="15"/>
  <c r="L1943" i="15"/>
  <c r="L1935" i="15"/>
  <c r="L1927" i="15"/>
  <c r="L1919" i="15"/>
  <c r="L1911" i="15"/>
  <c r="L1903" i="15"/>
  <c r="L1895" i="15"/>
  <c r="L1887" i="15"/>
  <c r="L1879" i="15"/>
  <c r="L1871" i="15"/>
  <c r="L1863" i="15"/>
  <c r="L1855" i="15"/>
  <c r="L1847" i="15"/>
  <c r="L1839" i="15"/>
  <c r="L1831" i="15"/>
  <c r="L1823" i="15"/>
  <c r="L1815" i="15"/>
  <c r="L1807" i="15"/>
  <c r="L1799" i="15"/>
  <c r="L1791" i="15"/>
  <c r="L1783" i="15"/>
  <c r="L1775" i="15"/>
  <c r="L1767" i="15"/>
  <c r="L1759" i="15"/>
  <c r="L1751" i="15"/>
  <c r="L1743" i="15"/>
  <c r="L1735" i="15"/>
  <c r="L1727" i="15"/>
  <c r="L1719" i="15"/>
  <c r="L1711" i="15"/>
  <c r="L1703" i="15"/>
  <c r="L1695" i="15"/>
  <c r="L1687" i="15"/>
  <c r="L1679" i="15"/>
  <c r="L1671" i="15"/>
  <c r="L1663" i="15"/>
  <c r="L1655" i="15"/>
  <c r="L1647" i="15"/>
  <c r="L1639" i="15"/>
  <c r="L1631" i="15"/>
  <c r="L1623" i="15"/>
  <c r="L1615" i="15"/>
  <c r="L1607" i="15"/>
  <c r="L1599" i="15"/>
  <c r="L1591" i="15"/>
  <c r="L1583" i="15"/>
  <c r="L1575" i="15"/>
  <c r="L1567" i="15"/>
  <c r="L1559" i="15"/>
  <c r="L1551" i="15"/>
  <c r="L1543" i="15"/>
  <c r="L1535" i="15"/>
  <c r="L1527" i="15"/>
  <c r="L1519" i="15"/>
  <c r="L1511" i="15"/>
  <c r="L1503" i="15"/>
  <c r="L1495" i="15"/>
  <c r="L1487" i="15"/>
  <c r="L1479" i="15"/>
  <c r="L1471" i="15"/>
  <c r="L1463" i="15"/>
  <c r="L1455" i="15"/>
  <c r="L1447" i="15"/>
  <c r="L1439" i="15"/>
  <c r="L1431" i="15"/>
  <c r="L1423" i="15"/>
  <c r="L1415" i="15"/>
  <c r="L1407" i="15"/>
  <c r="L1399" i="15"/>
  <c r="L1391" i="15"/>
  <c r="L1383" i="15"/>
  <c r="L1375" i="15"/>
  <c r="L1367" i="15"/>
  <c r="L1359" i="15"/>
  <c r="L1351" i="15"/>
  <c r="L1343" i="15"/>
  <c r="L1335" i="15"/>
  <c r="L1327" i="15"/>
  <c r="L1319" i="15"/>
  <c r="L1311" i="15"/>
  <c r="L1303" i="15"/>
  <c r="L1295" i="15"/>
  <c r="L1287" i="15"/>
  <c r="L1279" i="15"/>
  <c r="L1271" i="15"/>
  <c r="L1263" i="15"/>
  <c r="L1255" i="15"/>
  <c r="L1247" i="15"/>
  <c r="L1239" i="15"/>
  <c r="L1231" i="15"/>
  <c r="L1223" i="15"/>
  <c r="L1215" i="15"/>
  <c r="L1207" i="15"/>
  <c r="L1199" i="15"/>
  <c r="L1191" i="15"/>
  <c r="L1183" i="15"/>
  <c r="L1175" i="15"/>
  <c r="L1167" i="15"/>
  <c r="L1159" i="15"/>
  <c r="L1151" i="15"/>
  <c r="L1143" i="15"/>
  <c r="L1135" i="15"/>
  <c r="L1127" i="15"/>
  <c r="L1119" i="15"/>
  <c r="L1111" i="15"/>
  <c r="L1103" i="15"/>
  <c r="L1095" i="15"/>
  <c r="L1087" i="15"/>
  <c r="L1079" i="15"/>
  <c r="L1071" i="15"/>
  <c r="L1063" i="15"/>
  <c r="L1055" i="15"/>
  <c r="L1047" i="15"/>
  <c r="L1039" i="15"/>
  <c r="L1031" i="15"/>
  <c r="L1023" i="15"/>
  <c r="L1015" i="15"/>
  <c r="L1007" i="15"/>
  <c r="L999" i="15"/>
  <c r="L991" i="15"/>
  <c r="L983" i="15"/>
  <c r="L974" i="15"/>
  <c r="L968" i="15"/>
  <c r="L962" i="15"/>
  <c r="L958" i="15"/>
  <c r="L952" i="15"/>
  <c r="L946" i="15"/>
  <c r="L942" i="15"/>
  <c r="L936" i="15"/>
  <c r="L930" i="15"/>
  <c r="L926" i="15"/>
  <c r="L920" i="15"/>
  <c r="L914" i="15"/>
  <c r="L910" i="15"/>
  <c r="L904" i="15"/>
  <c r="L898" i="15"/>
  <c r="L894" i="15"/>
  <c r="L888" i="15"/>
  <c r="L882" i="15"/>
  <c r="L878" i="15"/>
  <c r="L872" i="15"/>
  <c r="L866" i="15"/>
  <c r="L862" i="15"/>
  <c r="L856" i="15"/>
  <c r="L850" i="15"/>
  <c r="L846" i="15"/>
  <c r="L840" i="15"/>
  <c r="L834" i="15"/>
  <c r="L830" i="15"/>
  <c r="L824" i="15"/>
  <c r="L818" i="15"/>
  <c r="L814" i="15"/>
  <c r="L808" i="15"/>
  <c r="L802" i="15"/>
  <c r="L798" i="15"/>
  <c r="L792" i="15"/>
  <c r="L786" i="15"/>
  <c r="L782" i="15"/>
  <c r="L776" i="15"/>
  <c r="L770" i="15"/>
  <c r="L766" i="15"/>
  <c r="L760" i="15"/>
  <c r="L754" i="15"/>
  <c r="L750" i="15"/>
  <c r="L744" i="15"/>
  <c r="L738" i="15"/>
  <c r="L734" i="15"/>
  <c r="L728" i="15"/>
  <c r="L722" i="15"/>
  <c r="L718" i="15"/>
  <c r="L712" i="15"/>
  <c r="L706" i="15"/>
  <c r="L702" i="15"/>
  <c r="L696" i="15"/>
  <c r="L690" i="15"/>
  <c r="L686" i="15"/>
  <c r="L680" i="15"/>
  <c r="L674" i="15"/>
  <c r="L670" i="15"/>
  <c r="L664" i="15"/>
  <c r="L658" i="15"/>
  <c r="L654" i="15"/>
  <c r="L648" i="15"/>
  <c r="L642" i="15"/>
  <c r="L638" i="15"/>
  <c r="L632" i="15"/>
  <c r="L626" i="15"/>
  <c r="L622" i="15"/>
  <c r="L616" i="15"/>
  <c r="L610" i="15"/>
  <c r="L606" i="15"/>
  <c r="L600" i="15"/>
  <c r="L594" i="15"/>
  <c r="L590" i="15"/>
  <c r="L584" i="15"/>
  <c r="L578" i="15"/>
  <c r="L574" i="15"/>
  <c r="L568" i="15"/>
  <c r="L562" i="15"/>
  <c r="L558" i="15"/>
  <c r="L552" i="15"/>
  <c r="L546" i="15"/>
  <c r="L542" i="15"/>
  <c r="L536" i="15"/>
  <c r="L530" i="15"/>
  <c r="L526" i="15"/>
  <c r="L520" i="15"/>
  <c r="L514" i="15"/>
  <c r="L510" i="15"/>
  <c r="L504" i="15"/>
  <c r="L498" i="15"/>
  <c r="L494" i="15"/>
  <c r="L488" i="15"/>
  <c r="L482" i="15"/>
  <c r="L478" i="15"/>
  <c r="L472" i="15"/>
  <c r="L466" i="15"/>
  <c r="L462" i="15"/>
  <c r="L456" i="15"/>
  <c r="L450" i="15"/>
  <c r="L446" i="15"/>
  <c r="L440" i="15"/>
  <c r="L436" i="15"/>
  <c r="L433" i="15"/>
  <c r="L423" i="15"/>
  <c r="L416" i="15"/>
  <c r="L410" i="15"/>
  <c r="L406" i="15"/>
  <c r="L389" i="15"/>
  <c r="L386" i="15"/>
  <c r="L382" i="15"/>
  <c r="L376" i="15"/>
  <c r="L372" i="15"/>
  <c r="L369" i="15"/>
  <c r="L359" i="15"/>
  <c r="L352" i="15"/>
  <c r="L346" i="15"/>
  <c r="L342" i="15"/>
  <c r="L325" i="15"/>
  <c r="L322" i="15"/>
  <c r="L318" i="15"/>
  <c r="L312" i="15"/>
  <c r="L308" i="15"/>
  <c r="L305" i="15"/>
  <c r="L295" i="15"/>
  <c r="L288" i="15"/>
  <c r="L282" i="15"/>
  <c r="L278" i="15"/>
  <c r="L261" i="15"/>
  <c r="L258" i="15"/>
  <c r="L254" i="15"/>
  <c r="L248" i="15"/>
  <c r="L244" i="15"/>
  <c r="L241" i="15"/>
  <c r="L231" i="15"/>
  <c r="L224" i="15"/>
  <c r="L218" i="15"/>
  <c r="L214" i="15"/>
  <c r="L197" i="15"/>
  <c r="L194" i="15"/>
  <c r="L190" i="15"/>
  <c r="L184" i="15"/>
  <c r="L180" i="15"/>
  <c r="L177" i="15"/>
  <c r="L167" i="15"/>
  <c r="L160" i="15"/>
  <c r="L154" i="15"/>
  <c r="L150" i="15"/>
  <c r="L133" i="15"/>
  <c r="L130" i="15"/>
  <c r="L126" i="15"/>
  <c r="L120" i="15"/>
  <c r="L116" i="15"/>
  <c r="L113" i="15"/>
  <c r="L103" i="15"/>
  <c r="L96" i="15"/>
  <c r="L90" i="15"/>
  <c r="L86" i="15"/>
  <c r="L69" i="15"/>
  <c r="L66" i="15"/>
  <c r="L62" i="15"/>
  <c r="L56" i="15"/>
  <c r="L52" i="15"/>
  <c r="L49" i="15"/>
  <c r="L39" i="15"/>
  <c r="L32" i="15"/>
  <c r="L26" i="15"/>
  <c r="L22" i="15"/>
  <c r="F2046" i="16"/>
  <c r="H2046" i="16" s="1"/>
  <c r="F2019" i="16"/>
  <c r="H2019" i="16" s="1"/>
  <c r="F2011" i="16"/>
  <c r="H2011" i="16" s="1"/>
  <c r="F1990" i="16"/>
  <c r="H1990" i="16" s="1"/>
  <c r="H1481" i="16"/>
  <c r="H1465" i="16"/>
  <c r="F2035" i="16"/>
  <c r="H2035" i="16" s="1"/>
  <c r="H2018" i="16"/>
  <c r="F2006" i="16"/>
  <c r="G2006" i="16"/>
  <c r="H1994" i="16"/>
  <c r="F1991" i="16"/>
  <c r="G1991" i="16"/>
  <c r="L1403" i="15"/>
  <c r="L1395" i="15"/>
  <c r="L1387" i="15"/>
  <c r="L1379" i="15"/>
  <c r="L1371" i="15"/>
  <c r="L1363" i="15"/>
  <c r="L1355" i="15"/>
  <c r="L1347" i="15"/>
  <c r="L1339" i="15"/>
  <c r="L1331" i="15"/>
  <c r="L1323" i="15"/>
  <c r="L1315" i="15"/>
  <c r="L1307" i="15"/>
  <c r="L1299" i="15"/>
  <c r="L1291" i="15"/>
  <c r="L1283" i="15"/>
  <c r="L1275" i="15"/>
  <c r="L1267" i="15"/>
  <c r="L1259" i="15"/>
  <c r="L1251" i="15"/>
  <c r="L1243" i="15"/>
  <c r="L1235" i="15"/>
  <c r="L1227" i="15"/>
  <c r="L1219" i="15"/>
  <c r="L1211" i="15"/>
  <c r="L1203" i="15"/>
  <c r="L1195" i="15"/>
  <c r="L1187" i="15"/>
  <c r="L1179" i="15"/>
  <c r="L1171" i="15"/>
  <c r="L1163" i="15"/>
  <c r="L1155" i="15"/>
  <c r="L1147" i="15"/>
  <c r="L1139" i="15"/>
  <c r="L1131" i="15"/>
  <c r="L1123" i="15"/>
  <c r="L1115" i="15"/>
  <c r="L1107" i="15"/>
  <c r="L1099" i="15"/>
  <c r="L1091" i="15"/>
  <c r="L1083" i="15"/>
  <c r="L1075" i="15"/>
  <c r="L1067" i="15"/>
  <c r="L1059" i="15"/>
  <c r="L1051" i="15"/>
  <c r="L1043" i="15"/>
  <c r="L1035" i="15"/>
  <c r="L1027" i="15"/>
  <c r="L1019" i="15"/>
  <c r="L1011" i="15"/>
  <c r="L1003" i="15"/>
  <c r="L995" i="15"/>
  <c r="L987" i="15"/>
  <c r="L979" i="15"/>
  <c r="L976" i="15"/>
  <c r="L970" i="15"/>
  <c r="L966" i="15"/>
  <c r="L960" i="15"/>
  <c r="L954" i="15"/>
  <c r="L950" i="15"/>
  <c r="L944" i="15"/>
  <c r="L938" i="15"/>
  <c r="L934" i="15"/>
  <c r="L928" i="15"/>
  <c r="L922" i="15"/>
  <c r="L918" i="15"/>
  <c r="L912" i="15"/>
  <c r="L906" i="15"/>
  <c r="L902" i="15"/>
  <c r="L896" i="15"/>
  <c r="L890" i="15"/>
  <c r="L886" i="15"/>
  <c r="L880" i="15"/>
  <c r="L874" i="15"/>
  <c r="L870" i="15"/>
  <c r="L864" i="15"/>
  <c r="L858" i="15"/>
  <c r="L854" i="15"/>
  <c r="L848" i="15"/>
  <c r="L842" i="15"/>
  <c r="L838" i="15"/>
  <c r="L832" i="15"/>
  <c r="L826" i="15"/>
  <c r="L822" i="15"/>
  <c r="L816" i="15"/>
  <c r="L810" i="15"/>
  <c r="L806" i="15"/>
  <c r="L800" i="15"/>
  <c r="L794" i="15"/>
  <c r="L790" i="15"/>
  <c r="L784" i="15"/>
  <c r="L778" i="15"/>
  <c r="L774" i="15"/>
  <c r="L768" i="15"/>
  <c r="L762" i="15"/>
  <c r="L758" i="15"/>
  <c r="L752" i="15"/>
  <c r="L746" i="15"/>
  <c r="L742" i="15"/>
  <c r="L736" i="15"/>
  <c r="L730" i="15"/>
  <c r="L726" i="15"/>
  <c r="L720" i="15"/>
  <c r="L714" i="15"/>
  <c r="L710" i="15"/>
  <c r="L704" i="15"/>
  <c r="L698" i="15"/>
  <c r="L694" i="15"/>
  <c r="L688" i="15"/>
  <c r="L682" i="15"/>
  <c r="L678" i="15"/>
  <c r="L672" i="15"/>
  <c r="L666" i="15"/>
  <c r="L662" i="15"/>
  <c r="L656" i="15"/>
  <c r="L650" i="15"/>
  <c r="L646" i="15"/>
  <c r="L640" i="15"/>
  <c r="L634" i="15"/>
  <c r="L630" i="15"/>
  <c r="L624" i="15"/>
  <c r="L618" i="15"/>
  <c r="L614" i="15"/>
  <c r="L608" i="15"/>
  <c r="L602" i="15"/>
  <c r="L598" i="15"/>
  <c r="L592" i="15"/>
  <c r="L586" i="15"/>
  <c r="L582" i="15"/>
  <c r="L576" i="15"/>
  <c r="L570" i="15"/>
  <c r="L566" i="15"/>
  <c r="L560" i="15"/>
  <c r="L554" i="15"/>
  <c r="L550" i="15"/>
  <c r="L544" i="15"/>
  <c r="L538" i="15"/>
  <c r="L534" i="15"/>
  <c r="L528" i="15"/>
  <c r="L522" i="15"/>
  <c r="L518" i="15"/>
  <c r="L512" i="15"/>
  <c r="L506" i="15"/>
  <c r="L502" i="15"/>
  <c r="L496" i="15"/>
  <c r="L490" i="15"/>
  <c r="L486" i="15"/>
  <c r="L480" i="15"/>
  <c r="L474" i="15"/>
  <c r="L470" i="15"/>
  <c r="L464" i="15"/>
  <c r="L458" i="15"/>
  <c r="L454" i="15"/>
  <c r="L448" i="15"/>
  <c r="L442" i="15"/>
  <c r="L438" i="15"/>
  <c r="L421" i="15"/>
  <c r="L418" i="15"/>
  <c r="L414" i="15"/>
  <c r="L408" i="15"/>
  <c r="L404" i="15"/>
  <c r="L401" i="15"/>
  <c r="L391" i="15"/>
  <c r="L384" i="15"/>
  <c r="L378" i="15"/>
  <c r="L374" i="15"/>
  <c r="L357" i="15"/>
  <c r="L354" i="15"/>
  <c r="L350" i="15"/>
  <c r="L344" i="15"/>
  <c r="L340" i="15"/>
  <c r="L337" i="15"/>
  <c r="L327" i="15"/>
  <c r="L320" i="15"/>
  <c r="L314" i="15"/>
  <c r="L310" i="15"/>
  <c r="L293" i="15"/>
  <c r="L290" i="15"/>
  <c r="L286" i="15"/>
  <c r="L280" i="15"/>
  <c r="L276" i="15"/>
  <c r="L273" i="15"/>
  <c r="L263" i="15"/>
  <c r="L256" i="15"/>
  <c r="L250" i="15"/>
  <c r="L246" i="15"/>
  <c r="L229" i="15"/>
  <c r="L226" i="15"/>
  <c r="L222" i="15"/>
  <c r="L216" i="15"/>
  <c r="L212" i="15"/>
  <c r="L209" i="15"/>
  <c r="L199" i="15"/>
  <c r="L192" i="15"/>
  <c r="L186" i="15"/>
  <c r="L182" i="15"/>
  <c r="L165" i="15"/>
  <c r="L162" i="15"/>
  <c r="L158" i="15"/>
  <c r="L152" i="15"/>
  <c r="L148" i="15"/>
  <c r="L145" i="15"/>
  <c r="L135" i="15"/>
  <c r="L128" i="15"/>
  <c r="L122" i="15"/>
  <c r="L118" i="15"/>
  <c r="L101" i="15"/>
  <c r="L98" i="15"/>
  <c r="L94" i="15"/>
  <c r="L88" i="15"/>
  <c r="L84" i="15"/>
  <c r="L81" i="15"/>
  <c r="L71" i="15"/>
  <c r="L64" i="15"/>
  <c r="L58" i="15"/>
  <c r="L54" i="15"/>
  <c r="L37" i="15"/>
  <c r="L34" i="15"/>
  <c r="L30" i="15"/>
  <c r="L24" i="15"/>
  <c r="L20" i="15"/>
  <c r="L17" i="15"/>
  <c r="F1958" i="16"/>
  <c r="H1958" i="16" s="1"/>
  <c r="G1943" i="16"/>
  <c r="G1939" i="16"/>
  <c r="F1937" i="16"/>
  <c r="G1935" i="16"/>
  <c r="H1935" i="16" s="1"/>
  <c r="F1933" i="16"/>
  <c r="H1927" i="16"/>
  <c r="H1907" i="16"/>
  <c r="H1899" i="16"/>
  <c r="H1884" i="16"/>
  <c r="H1810" i="16"/>
  <c r="H1609" i="16"/>
  <c r="H1482" i="16"/>
  <c r="L444" i="15"/>
  <c r="L441" i="15"/>
  <c r="L431" i="15"/>
  <c r="L428" i="15"/>
  <c r="L425" i="15"/>
  <c r="L415" i="15"/>
  <c r="L412" i="15"/>
  <c r="L409" i="15"/>
  <c r="L399" i="15"/>
  <c r="L396" i="15"/>
  <c r="L393" i="15"/>
  <c r="L383" i="15"/>
  <c r="L380" i="15"/>
  <c r="L377" i="15"/>
  <c r="L367" i="15"/>
  <c r="L364" i="15"/>
  <c r="L361" i="15"/>
  <c r="L351" i="15"/>
  <c r="L348" i="15"/>
  <c r="L345" i="15"/>
  <c r="L335" i="15"/>
  <c r="L332" i="15"/>
  <c r="L329" i="15"/>
  <c r="L319" i="15"/>
  <c r="L316" i="15"/>
  <c r="L313" i="15"/>
  <c r="L303" i="15"/>
  <c r="L300" i="15"/>
  <c r="L297" i="15"/>
  <c r="L287" i="15"/>
  <c r="L284" i="15"/>
  <c r="L281" i="15"/>
  <c r="L271" i="15"/>
  <c r="L268" i="15"/>
  <c r="L265" i="15"/>
  <c r="L255" i="15"/>
  <c r="L252" i="15"/>
  <c r="L249" i="15"/>
  <c r="L239" i="15"/>
  <c r="L236" i="15"/>
  <c r="L233" i="15"/>
  <c r="L223" i="15"/>
  <c r="L220" i="15"/>
  <c r="L217" i="15"/>
  <c r="L207" i="15"/>
  <c r="L204" i="15"/>
  <c r="L201" i="15"/>
  <c r="L191" i="15"/>
  <c r="L188" i="15"/>
  <c r="L185" i="15"/>
  <c r="L175" i="15"/>
  <c r="L172" i="15"/>
  <c r="L169" i="15"/>
  <c r="L159" i="15"/>
  <c r="L156" i="15"/>
  <c r="L153" i="15"/>
  <c r="L143" i="15"/>
  <c r="L140" i="15"/>
  <c r="L137" i="15"/>
  <c r="L127" i="15"/>
  <c r="L124" i="15"/>
  <c r="L121" i="15"/>
  <c r="L111" i="15"/>
  <c r="L108" i="15"/>
  <c r="L105" i="15"/>
  <c r="L95" i="15"/>
  <c r="L92" i="15"/>
  <c r="L89" i="15"/>
  <c r="L79" i="15"/>
  <c r="L76" i="15"/>
  <c r="L73" i="15"/>
  <c r="L63" i="15"/>
  <c r="L60" i="15"/>
  <c r="L57" i="15"/>
  <c r="L47" i="15"/>
  <c r="L44" i="15"/>
  <c r="L41" i="15"/>
  <c r="L31" i="15"/>
  <c r="L28" i="15"/>
  <c r="L25" i="15"/>
  <c r="H2034" i="16"/>
  <c r="F2032" i="16"/>
  <c r="H2032" i="16" s="1"/>
  <c r="F2031" i="16"/>
  <c r="F2000" i="16"/>
  <c r="H2000" i="16" s="1"/>
  <c r="F1996" i="16"/>
  <c r="H1996" i="16" s="1"/>
  <c r="G1978" i="16"/>
  <c r="G1974" i="16"/>
  <c r="H1974" i="16" s="1"/>
  <c r="F1968" i="16"/>
  <c r="H1968" i="16" s="1"/>
  <c r="F1964" i="16"/>
  <c r="H1964" i="16" s="1"/>
  <c r="F1923" i="16"/>
  <c r="H1923" i="16" s="1"/>
  <c r="F1919" i="16"/>
  <c r="H1919" i="16" s="1"/>
  <c r="F1915" i="16"/>
  <c r="H1915" i="16" s="1"/>
  <c r="F1911" i="16"/>
  <c r="H1911" i="16" s="1"/>
  <c r="F1893" i="16"/>
  <c r="F1877" i="16"/>
  <c r="F1852" i="16"/>
  <c r="H1852" i="16" s="1"/>
  <c r="F1851" i="16"/>
  <c r="H1851" i="16" s="1"/>
  <c r="F1849" i="16"/>
  <c r="F1845" i="16"/>
  <c r="H1835" i="16"/>
  <c r="F1832" i="16"/>
  <c r="H1832" i="16" s="1"/>
  <c r="F1831" i="16"/>
  <c r="F1829" i="16"/>
  <c r="H1819" i="16"/>
  <c r="F1816" i="16"/>
  <c r="H1816" i="16" s="1"/>
  <c r="F1815" i="16"/>
  <c r="F1813" i="16"/>
  <c r="H1806" i="16"/>
  <c r="H1803" i="16"/>
  <c r="F1800" i="16"/>
  <c r="H1800" i="16" s="1"/>
  <c r="F1799" i="16"/>
  <c r="F1797" i="16"/>
  <c r="H1787" i="16"/>
  <c r="G1786" i="16"/>
  <c r="G1781" i="16"/>
  <c r="H1781" i="16" s="1"/>
  <c r="G1780" i="16"/>
  <c r="H1780" i="16" s="1"/>
  <c r="G1775" i="16"/>
  <c r="H1775" i="16" s="1"/>
  <c r="H1771" i="16"/>
  <c r="G1770" i="16"/>
  <c r="G1765" i="16"/>
  <c r="G1764" i="16"/>
  <c r="G1759" i="16"/>
  <c r="H1759" i="16" s="1"/>
  <c r="H1755" i="16"/>
  <c r="G1754" i="16"/>
  <c r="G1746" i="16"/>
  <c r="H1746" i="16" s="1"/>
  <c r="G1738" i="16"/>
  <c r="H1738" i="16" s="1"/>
  <c r="G1730" i="16"/>
  <c r="H1730" i="16" s="1"/>
  <c r="G1722" i="16"/>
  <c r="H1722" i="16" s="1"/>
  <c r="G1714" i="16"/>
  <c r="H1714" i="16" s="1"/>
  <c r="G1706" i="16"/>
  <c r="H1706" i="16" s="1"/>
  <c r="G1698" i="16"/>
  <c r="H1698" i="16" s="1"/>
  <c r="G1690" i="16"/>
  <c r="H1690" i="16" s="1"/>
  <c r="G1682" i="16"/>
  <c r="H1682" i="16" s="1"/>
  <c r="G1674" i="16"/>
  <c r="H1674" i="16" s="1"/>
  <c r="G1666" i="16"/>
  <c r="H1666" i="16" s="1"/>
  <c r="G1658" i="16"/>
  <c r="H1658" i="16" s="1"/>
  <c r="G1650" i="16"/>
  <c r="H1650" i="16" s="1"/>
  <c r="G1642" i="16"/>
  <c r="H1642" i="16" s="1"/>
  <c r="G1634" i="16"/>
  <c r="H1634" i="16" s="1"/>
  <c r="G1626" i="16"/>
  <c r="H1624" i="16"/>
  <c r="E1622" i="16"/>
  <c r="H1622" i="16" s="1"/>
  <c r="H1608" i="16"/>
  <c r="G1605" i="16"/>
  <c r="H1605" i="16" s="1"/>
  <c r="G1603" i="16"/>
  <c r="H1603" i="16" s="1"/>
  <c r="G1589" i="16"/>
  <c r="H1589" i="16" s="1"/>
  <c r="G1557" i="16"/>
  <c r="H1557" i="16" s="1"/>
  <c r="E1536" i="16"/>
  <c r="E1526" i="16"/>
  <c r="H1526" i="16" s="1"/>
  <c r="E1520" i="16"/>
  <c r="E1510" i="16"/>
  <c r="H1510" i="16" s="1"/>
  <c r="E1507" i="16"/>
  <c r="E1504" i="16"/>
  <c r="E1494" i="16"/>
  <c r="H1494" i="16" s="1"/>
  <c r="E1491" i="16"/>
  <c r="H1491" i="16" s="1"/>
  <c r="E1488" i="16"/>
  <c r="E1478" i="16"/>
  <c r="H1478" i="16" s="1"/>
  <c r="E1475" i="16"/>
  <c r="E1474" i="16"/>
  <c r="H1474" i="16" s="1"/>
  <c r="E1462" i="16"/>
  <c r="H1462" i="16" s="1"/>
  <c r="E1461" i="16"/>
  <c r="H1461" i="16" s="1"/>
  <c r="E1457" i="16"/>
  <c r="H1457" i="16" s="1"/>
  <c r="E1445" i="16"/>
  <c r="H1445" i="16" s="1"/>
  <c r="H1430" i="16"/>
  <c r="E1425" i="16"/>
  <c r="E1381" i="16"/>
  <c r="H1366" i="16"/>
  <c r="E1361" i="16"/>
  <c r="E1355" i="16"/>
  <c r="H1355" i="16" s="1"/>
  <c r="E1345" i="16"/>
  <c r="E1331" i="16"/>
  <c r="H1331" i="16" s="1"/>
  <c r="G1310" i="16"/>
  <c r="E1310" i="16"/>
  <c r="H1302" i="16"/>
  <c r="H2002" i="16"/>
  <c r="H1936" i="16"/>
  <c r="F1920" i="16"/>
  <c r="H1920" i="16" s="1"/>
  <c r="F1916" i="16"/>
  <c r="H1916" i="16" s="1"/>
  <c r="F1912" i="16"/>
  <c r="H1912" i="16" s="1"/>
  <c r="F1908" i="16"/>
  <c r="H1908" i="16" s="1"/>
  <c r="F1900" i="16"/>
  <c r="H1900" i="16" s="1"/>
  <c r="F1896" i="16"/>
  <c r="F1895" i="16"/>
  <c r="H1895" i="16" s="1"/>
  <c r="F1892" i="16"/>
  <c r="H1892" i="16" s="1"/>
  <c r="F1891" i="16"/>
  <c r="H1891" i="16" s="1"/>
  <c r="F1889" i="16"/>
  <c r="G1882" i="16"/>
  <c r="F1880" i="16"/>
  <c r="H1880" i="16" s="1"/>
  <c r="F1879" i="16"/>
  <c r="H1879" i="16" s="1"/>
  <c r="F1876" i="16"/>
  <c r="H1876" i="16" s="1"/>
  <c r="F1875" i="16"/>
  <c r="H1875" i="16" s="1"/>
  <c r="F1873" i="16"/>
  <c r="F1869" i="16"/>
  <c r="F1847" i="16"/>
  <c r="F1844" i="16"/>
  <c r="H1844" i="16" s="1"/>
  <c r="F1843" i="16"/>
  <c r="F1841" i="16"/>
  <c r="H1831" i="16"/>
  <c r="F1828" i="16"/>
  <c r="H1828" i="16" s="1"/>
  <c r="F1827" i="16"/>
  <c r="H1827" i="16" s="1"/>
  <c r="F1825" i="16"/>
  <c r="H1815" i="16"/>
  <c r="F1812" i="16"/>
  <c r="H1812" i="16" s="1"/>
  <c r="F1811" i="16"/>
  <c r="H1811" i="16" s="1"/>
  <c r="F1809" i="16"/>
  <c r="H1799" i="16"/>
  <c r="F1796" i="16"/>
  <c r="H1796" i="16" s="1"/>
  <c r="G1793" i="16"/>
  <c r="G1792" i="16"/>
  <c r="H1783" i="16"/>
  <c r="G1782" i="16"/>
  <c r="G1777" i="16"/>
  <c r="G1776" i="16"/>
  <c r="H1776" i="16" s="1"/>
  <c r="G1761" i="16"/>
  <c r="G1760" i="16"/>
  <c r="H1760" i="16" s="1"/>
  <c r="H1751" i="16"/>
  <c r="G1747" i="16"/>
  <c r="H1743" i="16"/>
  <c r="G1739" i="16"/>
  <c r="H1739" i="16" s="1"/>
  <c r="H1735" i="16"/>
  <c r="G1731" i="16"/>
  <c r="G1723" i="16"/>
  <c r="H1719" i="16"/>
  <c r="G1715" i="16"/>
  <c r="G1707" i="16"/>
  <c r="G1699" i="16"/>
  <c r="G1691" i="16"/>
  <c r="H1691" i="16" s="1"/>
  <c r="H1687" i="16"/>
  <c r="G1683" i="16"/>
  <c r="H1683" i="16" s="1"/>
  <c r="H1679" i="16"/>
  <c r="G1675" i="16"/>
  <c r="H1675" i="16" s="1"/>
  <c r="G1667" i="16"/>
  <c r="H1667" i="16" s="1"/>
  <c r="G1659" i="16"/>
  <c r="H1655" i="16"/>
  <c r="G1651" i="16"/>
  <c r="G1643" i="16"/>
  <c r="H1639" i="16"/>
  <c r="G1635" i="16"/>
  <c r="G1627" i="16"/>
  <c r="H1627" i="16" s="1"/>
  <c r="H1611" i="16"/>
  <c r="G1604" i="16"/>
  <c r="H1604" i="16" s="1"/>
  <c r="G1588" i="16"/>
  <c r="H1588" i="16" s="1"/>
  <c r="G1585" i="16"/>
  <c r="H1585" i="16" s="1"/>
  <c r="G1584" i="16"/>
  <c r="H1584" i="16" s="1"/>
  <c r="G1581" i="16"/>
  <c r="H1581" i="16" s="1"/>
  <c r="G1556" i="16"/>
  <c r="H1556" i="16" s="1"/>
  <c r="G1553" i="16"/>
  <c r="H1553" i="16" s="1"/>
  <c r="G1552" i="16"/>
  <c r="H1552" i="16" s="1"/>
  <c r="G1549" i="16"/>
  <c r="H1549" i="16" s="1"/>
  <c r="E1538" i="16"/>
  <c r="H1538" i="16" s="1"/>
  <c r="E1532" i="16"/>
  <c r="F1525" i="16"/>
  <c r="H1525" i="16" s="1"/>
  <c r="E1522" i="16"/>
  <c r="H1522" i="16" s="1"/>
  <c r="F1509" i="16"/>
  <c r="E1506" i="16"/>
  <c r="H1506" i="16" s="1"/>
  <c r="E1503" i="16"/>
  <c r="H1503" i="16" s="1"/>
  <c r="E1500" i="16"/>
  <c r="F1493" i="16"/>
  <c r="H1493" i="16" s="1"/>
  <c r="E1490" i="16"/>
  <c r="H1490" i="16" s="1"/>
  <c r="E1487" i="16"/>
  <c r="H1487" i="16" s="1"/>
  <c r="E1484" i="16"/>
  <c r="F1477" i="16"/>
  <c r="E1473" i="16"/>
  <c r="H1473" i="16" s="1"/>
  <c r="E1468" i="16"/>
  <c r="E1456" i="16"/>
  <c r="E1441" i="16"/>
  <c r="E1397" i="16"/>
  <c r="H1382" i="16"/>
  <c r="E1377" i="16"/>
  <c r="E1333" i="16"/>
  <c r="H1333" i="16" s="1"/>
  <c r="G1329" i="16"/>
  <c r="E1329" i="16"/>
  <c r="E1314" i="16"/>
  <c r="H1314" i="16" s="1"/>
  <c r="G1294" i="16"/>
  <c r="H1294" i="16" s="1"/>
  <c r="E1294" i="16"/>
  <c r="F2047" i="16"/>
  <c r="F1984" i="16"/>
  <c r="H1984" i="16" s="1"/>
  <c r="F1980" i="16"/>
  <c r="H1980" i="16" s="1"/>
  <c r="F1952" i="16"/>
  <c r="H1952" i="16" s="1"/>
  <c r="F1948" i="16"/>
  <c r="H1948" i="16" s="1"/>
  <c r="H1910" i="16"/>
  <c r="H1906" i="16"/>
  <c r="H1902" i="16"/>
  <c r="H1896" i="16"/>
  <c r="F1885" i="16"/>
  <c r="F1871" i="16"/>
  <c r="H1871" i="16" s="1"/>
  <c r="F1868" i="16"/>
  <c r="H1868" i="16" s="1"/>
  <c r="F1867" i="16"/>
  <c r="F1861" i="16"/>
  <c r="F1840" i="16"/>
  <c r="H1840" i="16" s="1"/>
  <c r="F1837" i="16"/>
  <c r="F1824" i="16"/>
  <c r="H1824" i="16" s="1"/>
  <c r="F1808" i="16"/>
  <c r="H1808" i="16" s="1"/>
  <c r="F1805" i="16"/>
  <c r="G1789" i="16"/>
  <c r="H1789" i="16" s="1"/>
  <c r="G1788" i="16"/>
  <c r="H1785" i="16"/>
  <c r="G1773" i="16"/>
  <c r="H1773" i="16" s="1"/>
  <c r="G1772" i="16"/>
  <c r="H1772" i="16" s="1"/>
  <c r="G1757" i="16"/>
  <c r="H1757" i="16" s="1"/>
  <c r="G1756" i="16"/>
  <c r="G1753" i="16"/>
  <c r="H1752" i="16"/>
  <c r="G1745" i="16"/>
  <c r="G1737" i="16"/>
  <c r="H1736" i="16"/>
  <c r="H1733" i="16"/>
  <c r="G1729" i="16"/>
  <c r="H1729" i="16" s="1"/>
  <c r="H1728" i="16"/>
  <c r="G1721" i="16"/>
  <c r="H1717" i="16"/>
  <c r="G1713" i="16"/>
  <c r="G1705" i="16"/>
  <c r="H1701" i="16"/>
  <c r="G1697" i="16"/>
  <c r="H1697" i="16" s="1"/>
  <c r="H1696" i="16"/>
  <c r="G1689" i="16"/>
  <c r="H1689" i="16" s="1"/>
  <c r="G1681" i="16"/>
  <c r="H1681" i="16" s="1"/>
  <c r="G1673" i="16"/>
  <c r="H1669" i="16"/>
  <c r="G1665" i="16"/>
  <c r="H1665" i="16" s="1"/>
  <c r="H1664" i="16"/>
  <c r="G1657" i="16"/>
  <c r="G1649" i="16"/>
  <c r="H1645" i="16"/>
  <c r="G1641" i="16"/>
  <c r="H1637" i="16"/>
  <c r="G1629" i="16"/>
  <c r="H1629" i="16" s="1"/>
  <c r="G1621" i="16"/>
  <c r="H1621" i="16" s="1"/>
  <c r="G1620" i="16"/>
  <c r="H1620" i="16" s="1"/>
  <c r="G1618" i="16"/>
  <c r="H1618" i="16" s="1"/>
  <c r="G1617" i="16"/>
  <c r="H1617" i="16" s="1"/>
  <c r="G1616" i="16"/>
  <c r="H1616" i="16" s="1"/>
  <c r="G1613" i="16"/>
  <c r="H1613" i="16" s="1"/>
  <c r="G1601" i="16"/>
  <c r="H1601" i="16" s="1"/>
  <c r="G1600" i="16"/>
  <c r="H1600" i="16" s="1"/>
  <c r="G1597" i="16"/>
  <c r="H1597" i="16" s="1"/>
  <c r="G1580" i="16"/>
  <c r="H1580" i="16" s="1"/>
  <c r="G1577" i="16"/>
  <c r="H1577" i="16" s="1"/>
  <c r="G1576" i="16"/>
  <c r="H1576" i="16" s="1"/>
  <c r="G1573" i="16"/>
  <c r="H1573" i="16" s="1"/>
  <c r="G1548" i="16"/>
  <c r="H1548" i="16" s="1"/>
  <c r="G1544" i="16"/>
  <c r="H1544" i="16" s="1"/>
  <c r="G1541" i="16"/>
  <c r="G1540" i="16"/>
  <c r="E1534" i="16"/>
  <c r="H1534" i="16" s="1"/>
  <c r="E1528" i="16"/>
  <c r="E1518" i="16"/>
  <c r="H1518" i="16" s="1"/>
  <c r="E1515" i="16"/>
  <c r="E1502" i="16"/>
  <c r="H1502" i="16" s="1"/>
  <c r="E1499" i="16"/>
  <c r="H1499" i="16" s="1"/>
  <c r="E1486" i="16"/>
  <c r="H1486" i="16" s="1"/>
  <c r="E1483" i="16"/>
  <c r="H1483" i="16" s="1"/>
  <c r="E1480" i="16"/>
  <c r="E1472" i="16"/>
  <c r="E1471" i="16"/>
  <c r="H1471" i="16" s="1"/>
  <c r="E1460" i="16"/>
  <c r="H1398" i="16"/>
  <c r="E1347" i="16"/>
  <c r="H1347" i="16" s="1"/>
  <c r="H1315" i="16"/>
  <c r="E1298" i="16"/>
  <c r="H1298" i="16" s="1"/>
  <c r="H1194" i="16"/>
  <c r="H1229" i="16"/>
  <c r="H1105" i="16"/>
  <c r="H1067" i="16"/>
  <c r="H1021" i="16"/>
  <c r="H936" i="16"/>
  <c r="E1455" i="16"/>
  <c r="H1455" i="16" s="1"/>
  <c r="E1452" i="16"/>
  <c r="E1442" i="16"/>
  <c r="H1442" i="16" s="1"/>
  <c r="E1439" i="16"/>
  <c r="H1439" i="16" s="1"/>
  <c r="E1436" i="16"/>
  <c r="E1426" i="16"/>
  <c r="H1426" i="16" s="1"/>
  <c r="E1423" i="16"/>
  <c r="H1423" i="16" s="1"/>
  <c r="E1420" i="16"/>
  <c r="E1410" i="16"/>
  <c r="H1410" i="16" s="1"/>
  <c r="E1407" i="16"/>
  <c r="H1407" i="16" s="1"/>
  <c r="E1404" i="16"/>
  <c r="E1394" i="16"/>
  <c r="H1394" i="16" s="1"/>
  <c r="E1391" i="16"/>
  <c r="H1391" i="16" s="1"/>
  <c r="E1388" i="16"/>
  <c r="E1378" i="16"/>
  <c r="H1378" i="16" s="1"/>
  <c r="E1375" i="16"/>
  <c r="H1375" i="16" s="1"/>
  <c r="E1372" i="16"/>
  <c r="E1362" i="16"/>
  <c r="H1362" i="16" s="1"/>
  <c r="E1359" i="16"/>
  <c r="H1359" i="16" s="1"/>
  <c r="E1354" i="16"/>
  <c r="H1354" i="16" s="1"/>
  <c r="E1346" i="16"/>
  <c r="H1346" i="16" s="1"/>
  <c r="E1334" i="16"/>
  <c r="H1334" i="16" s="1"/>
  <c r="E1311" i="16"/>
  <c r="H1311" i="16" s="1"/>
  <c r="E1295" i="16"/>
  <c r="H1295" i="16" s="1"/>
  <c r="F1280" i="16"/>
  <c r="F1259" i="16"/>
  <c r="F1257" i="16"/>
  <c r="H1257" i="16" s="1"/>
  <c r="F1256" i="16"/>
  <c r="F1245" i="16"/>
  <c r="H1245" i="16" s="1"/>
  <c r="F1244" i="16"/>
  <c r="H1240" i="16"/>
  <c r="F1236" i="16"/>
  <c r="F1216" i="16"/>
  <c r="F1195" i="16"/>
  <c r="F1193" i="16"/>
  <c r="H1193" i="16" s="1"/>
  <c r="F1192" i="16"/>
  <c r="F1181" i="16"/>
  <c r="H1181" i="16" s="1"/>
  <c r="F1180" i="16"/>
  <c r="F1172" i="16"/>
  <c r="F1152" i="16"/>
  <c r="H1152" i="16" s="1"/>
  <c r="F1127" i="16"/>
  <c r="H1120" i="16"/>
  <c r="F1117" i="16"/>
  <c r="H1117" i="16" s="1"/>
  <c r="F1116" i="16"/>
  <c r="H1116" i="16" s="1"/>
  <c r="F1111" i="16"/>
  <c r="H1111" i="16" s="1"/>
  <c r="F1101" i="16"/>
  <c r="H1101" i="16" s="1"/>
  <c r="F1100" i="16"/>
  <c r="F1095" i="16"/>
  <c r="H1095" i="16" s="1"/>
  <c r="H1091" i="16"/>
  <c r="H1088" i="16"/>
  <c r="F1085" i="16"/>
  <c r="H1085" i="16" s="1"/>
  <c r="F1084" i="16"/>
  <c r="F1082" i="16"/>
  <c r="F1080" i="16"/>
  <c r="F1077" i="16"/>
  <c r="F1076" i="16"/>
  <c r="H1076" i="16" s="1"/>
  <c r="F1074" i="16"/>
  <c r="F1048" i="16"/>
  <c r="H1048" i="16" s="1"/>
  <c r="F1039" i="16"/>
  <c r="H1039" i="16" s="1"/>
  <c r="G1038" i="16"/>
  <c r="H1038" i="16" s="1"/>
  <c r="E1010" i="16"/>
  <c r="G1004" i="16"/>
  <c r="H1004" i="16" s="1"/>
  <c r="G1002" i="16"/>
  <c r="H969" i="16"/>
  <c r="G958" i="16"/>
  <c r="G955" i="16"/>
  <c r="F955" i="16"/>
  <c r="H937" i="16"/>
  <c r="G928" i="16"/>
  <c r="H928" i="16" s="1"/>
  <c r="G926" i="16"/>
  <c r="G924" i="16"/>
  <c r="H924" i="16" s="1"/>
  <c r="G923" i="16"/>
  <c r="F923" i="16"/>
  <c r="H923" i="16" s="1"/>
  <c r="G914" i="16"/>
  <c r="F914" i="16"/>
  <c r="E879" i="16"/>
  <c r="G879" i="16"/>
  <c r="G799" i="16"/>
  <c r="H799" i="16" s="1"/>
  <c r="E1470" i="16"/>
  <c r="H1470" i="16" s="1"/>
  <c r="E1467" i="16"/>
  <c r="E1464" i="16"/>
  <c r="E1454" i="16"/>
  <c r="H1454" i="16" s="1"/>
  <c r="E1451" i="16"/>
  <c r="H1451" i="16" s="1"/>
  <c r="E1448" i="16"/>
  <c r="F1441" i="16"/>
  <c r="E1438" i="16"/>
  <c r="H1438" i="16" s="1"/>
  <c r="E1435" i="16"/>
  <c r="H1435" i="16" s="1"/>
  <c r="E1432" i="16"/>
  <c r="F1425" i="16"/>
  <c r="E1422" i="16"/>
  <c r="H1422" i="16" s="1"/>
  <c r="E1419" i="16"/>
  <c r="H1419" i="16" s="1"/>
  <c r="E1416" i="16"/>
  <c r="F1409" i="16"/>
  <c r="E1406" i="16"/>
  <c r="H1406" i="16" s="1"/>
  <c r="E1403" i="16"/>
  <c r="E1400" i="16"/>
  <c r="F1393" i="16"/>
  <c r="H1393" i="16" s="1"/>
  <c r="E1387" i="16"/>
  <c r="H1387" i="16" s="1"/>
  <c r="E1384" i="16"/>
  <c r="F1377" i="16"/>
  <c r="E1371" i="16"/>
  <c r="H1371" i="16" s="1"/>
  <c r="E1368" i="16"/>
  <c r="F1361" i="16"/>
  <c r="E1330" i="16"/>
  <c r="H1330" i="16" s="1"/>
  <c r="E1327" i="16"/>
  <c r="E1307" i="16"/>
  <c r="H1307" i="16" s="1"/>
  <c r="E1291" i="16"/>
  <c r="F1273" i="16"/>
  <c r="H1273" i="16" s="1"/>
  <c r="F1272" i="16"/>
  <c r="F1261" i="16"/>
  <c r="H1261" i="16" s="1"/>
  <c r="F1260" i="16"/>
  <c r="H1256" i="16"/>
  <c r="F1252" i="16"/>
  <c r="F1232" i="16"/>
  <c r="H1232" i="16" s="1"/>
  <c r="G1227" i="16"/>
  <c r="F1209" i="16"/>
  <c r="H1209" i="16" s="1"/>
  <c r="F1208" i="16"/>
  <c r="F1197" i="16"/>
  <c r="H1197" i="16" s="1"/>
  <c r="F1196" i="16"/>
  <c r="H1192" i="16"/>
  <c r="F1188" i="16"/>
  <c r="F1168" i="16"/>
  <c r="H1168" i="16" s="1"/>
  <c r="G1163" i="16"/>
  <c r="F1145" i="16"/>
  <c r="H1145" i="16" s="1"/>
  <c r="F1144" i="16"/>
  <c r="H1144" i="16" s="1"/>
  <c r="F1133" i="16"/>
  <c r="H1133" i="16" s="1"/>
  <c r="F1132" i="16"/>
  <c r="F1128" i="16"/>
  <c r="H1128" i="16" s="1"/>
  <c r="F1126" i="16"/>
  <c r="H1119" i="16"/>
  <c r="F1113" i="16"/>
  <c r="F1112" i="16"/>
  <c r="H1112" i="16" s="1"/>
  <c r="F1110" i="16"/>
  <c r="F1097" i="16"/>
  <c r="H1097" i="16" s="1"/>
  <c r="F1096" i="16"/>
  <c r="F1094" i="16"/>
  <c r="F1081" i="16"/>
  <c r="G1046" i="16"/>
  <c r="F1044" i="16"/>
  <c r="H1044" i="16" s="1"/>
  <c r="F1042" i="16"/>
  <c r="G1039" i="16"/>
  <c r="G1034" i="16"/>
  <c r="H1034" i="16" s="1"/>
  <c r="G1031" i="16"/>
  <c r="H1031" i="16" s="1"/>
  <c r="G1028" i="16"/>
  <c r="H1028" i="16" s="1"/>
  <c r="G1026" i="16"/>
  <c r="H1026" i="16" s="1"/>
  <c r="H1025" i="16"/>
  <c r="G1009" i="16"/>
  <c r="H1009" i="16" s="1"/>
  <c r="G1005" i="16"/>
  <c r="H1005" i="16" s="1"/>
  <c r="E1002" i="16"/>
  <c r="G1000" i="16"/>
  <c r="H1000" i="16" s="1"/>
  <c r="G995" i="16"/>
  <c r="G994" i="16"/>
  <c r="H973" i="16"/>
  <c r="H941" i="16"/>
  <c r="H780" i="16"/>
  <c r="G759" i="16"/>
  <c r="H759" i="16" s="1"/>
  <c r="E759" i="16"/>
  <c r="G715" i="16"/>
  <c r="H715" i="16" s="1"/>
  <c r="E715" i="16"/>
  <c r="H1447" i="16"/>
  <c r="E1444" i="16"/>
  <c r="E1428" i="16"/>
  <c r="E1412" i="16"/>
  <c r="H1399" i="16"/>
  <c r="E1396" i="16"/>
  <c r="E1380" i="16"/>
  <c r="E1367" i="16"/>
  <c r="H1367" i="16" s="1"/>
  <c r="E1364" i="16"/>
  <c r="H1342" i="16"/>
  <c r="F1288" i="16"/>
  <c r="H1288" i="16" s="1"/>
  <c r="F1277" i="16"/>
  <c r="H1277" i="16" s="1"/>
  <c r="F1276" i="16"/>
  <c r="H1272" i="16"/>
  <c r="F1268" i="16"/>
  <c r="F1262" i="16"/>
  <c r="H1262" i="16" s="1"/>
  <c r="F1248" i="16"/>
  <c r="F1225" i="16"/>
  <c r="H1225" i="16" s="1"/>
  <c r="F1224" i="16"/>
  <c r="H1224" i="16" s="1"/>
  <c r="F1213" i="16"/>
  <c r="H1213" i="16" s="1"/>
  <c r="F1212" i="16"/>
  <c r="H1210" i="16"/>
  <c r="H1208" i="16"/>
  <c r="F1204" i="16"/>
  <c r="H1204" i="16" s="1"/>
  <c r="F1198" i="16"/>
  <c r="H1198" i="16" s="1"/>
  <c r="F1190" i="16"/>
  <c r="F1184" i="16"/>
  <c r="H1184" i="16" s="1"/>
  <c r="H1182" i="16"/>
  <c r="F1161" i="16"/>
  <c r="H1161" i="16" s="1"/>
  <c r="F1160" i="16"/>
  <c r="H1160" i="16" s="1"/>
  <c r="F1149" i="16"/>
  <c r="H1149" i="16" s="1"/>
  <c r="F1148" i="16"/>
  <c r="H1148" i="16" s="1"/>
  <c r="F1140" i="16"/>
  <c r="H1132" i="16"/>
  <c r="F1125" i="16"/>
  <c r="H1125" i="16" s="1"/>
  <c r="F1124" i="16"/>
  <c r="H1124" i="16" s="1"/>
  <c r="F1122" i="16"/>
  <c r="F1109" i="16"/>
  <c r="F1108" i="16"/>
  <c r="H1108" i="16" s="1"/>
  <c r="F1106" i="16"/>
  <c r="H1099" i="16"/>
  <c r="F1093" i="16"/>
  <c r="H1093" i="16" s="1"/>
  <c r="F1092" i="16"/>
  <c r="H1092" i="16" s="1"/>
  <c r="F1090" i="16"/>
  <c r="F1079" i="16"/>
  <c r="H1079" i="16" s="1"/>
  <c r="F1069" i="16"/>
  <c r="H1069" i="16" s="1"/>
  <c r="F1068" i="16"/>
  <c r="H1068" i="16" s="1"/>
  <c r="F1066" i="16"/>
  <c r="H1059" i="16"/>
  <c r="F1056" i="16"/>
  <c r="H1056" i="16" s="1"/>
  <c r="F1054" i="16"/>
  <c r="G1050" i="16"/>
  <c r="G1047" i="16"/>
  <c r="F1046" i="16"/>
  <c r="G1033" i="16"/>
  <c r="H1033" i="16" s="1"/>
  <c r="G1029" i="16"/>
  <c r="H1029" i="16" s="1"/>
  <c r="G1024" i="16"/>
  <c r="H1024" i="16" s="1"/>
  <c r="G1023" i="16"/>
  <c r="G1020" i="16"/>
  <c r="H1020" i="16" s="1"/>
  <c r="G1018" i="16"/>
  <c r="H1018" i="16" s="1"/>
  <c r="G1001" i="16"/>
  <c r="H1001" i="16" s="1"/>
  <c r="G997" i="16"/>
  <c r="H997" i="16" s="1"/>
  <c r="G996" i="16"/>
  <c r="H996" i="16" s="1"/>
  <c r="G976" i="16"/>
  <c r="H976" i="16" s="1"/>
  <c r="G974" i="16"/>
  <c r="G972" i="16"/>
  <c r="H972" i="16" s="1"/>
  <c r="G971" i="16"/>
  <c r="F971" i="16"/>
  <c r="H953" i="16"/>
  <c r="G944" i="16"/>
  <c r="H944" i="16" s="1"/>
  <c r="G942" i="16"/>
  <c r="G940" i="16"/>
  <c r="H940" i="16" s="1"/>
  <c r="G939" i="16"/>
  <c r="F939" i="16"/>
  <c r="H921" i="16"/>
  <c r="H896" i="16"/>
  <c r="H881" i="16"/>
  <c r="H869" i="16"/>
  <c r="G847" i="16"/>
  <c r="H847" i="16" s="1"/>
  <c r="G797" i="16"/>
  <c r="E797" i="16"/>
  <c r="G910" i="16"/>
  <c r="G907" i="16"/>
  <c r="H905" i="16"/>
  <c r="G894" i="16"/>
  <c r="G891" i="16"/>
  <c r="H884" i="16"/>
  <c r="G817" i="16"/>
  <c r="E803" i="16"/>
  <c r="H803" i="16" s="1"/>
  <c r="G785" i="16"/>
  <c r="E785" i="16"/>
  <c r="E754" i="16"/>
  <c r="H754" i="16" s="1"/>
  <c r="E753" i="16"/>
  <c r="H753" i="16" s="1"/>
  <c r="E739" i="16"/>
  <c r="H739" i="16" s="1"/>
  <c r="E724" i="16"/>
  <c r="H724" i="16" s="1"/>
  <c r="E710" i="16"/>
  <c r="H710" i="16" s="1"/>
  <c r="E709" i="16"/>
  <c r="H709" i="16" s="1"/>
  <c r="E695" i="16"/>
  <c r="H695" i="16" s="1"/>
  <c r="E675" i="16"/>
  <c r="H675" i="16" s="1"/>
  <c r="E651" i="16"/>
  <c r="E635" i="16"/>
  <c r="E619" i="16"/>
  <c r="H619" i="16" s="1"/>
  <c r="G611" i="16"/>
  <c r="E611" i="16"/>
  <c r="G984" i="16"/>
  <c r="G981" i="16"/>
  <c r="H981" i="16" s="1"/>
  <c r="G980" i="16"/>
  <c r="H980" i="16" s="1"/>
  <c r="G970" i="16"/>
  <c r="G965" i="16"/>
  <c r="H965" i="16" s="1"/>
  <c r="G964" i="16"/>
  <c r="H964" i="16" s="1"/>
  <c r="G954" i="16"/>
  <c r="G949" i="16"/>
  <c r="H949" i="16" s="1"/>
  <c r="G948" i="16"/>
  <c r="H948" i="16" s="1"/>
  <c r="G938" i="16"/>
  <c r="G933" i="16"/>
  <c r="H933" i="16" s="1"/>
  <c r="G932" i="16"/>
  <c r="H932" i="16" s="1"/>
  <c r="G922" i="16"/>
  <c r="G917" i="16"/>
  <c r="H917" i="16" s="1"/>
  <c r="G916" i="16"/>
  <c r="H916" i="16" s="1"/>
  <c r="G906" i="16"/>
  <c r="G901" i="16"/>
  <c r="H901" i="16" s="1"/>
  <c r="G900" i="16"/>
  <c r="H900" i="16" s="1"/>
  <c r="G880" i="16"/>
  <c r="H880" i="16" s="1"/>
  <c r="H868" i="16"/>
  <c r="G856" i="16"/>
  <c r="H856" i="16" s="1"/>
  <c r="G823" i="16"/>
  <c r="H823" i="16" s="1"/>
  <c r="F819" i="16"/>
  <c r="H816" i="16"/>
  <c r="E755" i="16"/>
  <c r="E735" i="16"/>
  <c r="H735" i="16" s="1"/>
  <c r="E711" i="16"/>
  <c r="E691" i="16"/>
  <c r="E676" i="16"/>
  <c r="H676" i="16" s="1"/>
  <c r="H664" i="16"/>
  <c r="H553" i="16"/>
  <c r="H532" i="16"/>
  <c r="F1073" i="16"/>
  <c r="H1073" i="16" s="1"/>
  <c r="F1072" i="16"/>
  <c r="H1072" i="16" s="1"/>
  <c r="F1070" i="16"/>
  <c r="G1051" i="16"/>
  <c r="G1049" i="16"/>
  <c r="E1042" i="16"/>
  <c r="H1042" i="16" s="1"/>
  <c r="F1040" i="16"/>
  <c r="H1040" i="16" s="1"/>
  <c r="G1037" i="16"/>
  <c r="H1037" i="16" s="1"/>
  <c r="G1035" i="16"/>
  <c r="H1035" i="16" s="1"/>
  <c r="G1030" i="16"/>
  <c r="G1022" i="16"/>
  <c r="G1014" i="16"/>
  <c r="G1006" i="16"/>
  <c r="G998" i="16"/>
  <c r="E994" i="16"/>
  <c r="H994" i="16" s="1"/>
  <c r="G985" i="16"/>
  <c r="H985" i="16" s="1"/>
  <c r="G982" i="16"/>
  <c r="G979" i="16"/>
  <c r="H979" i="16" s="1"/>
  <c r="G977" i="16"/>
  <c r="H977" i="16" s="1"/>
  <c r="G966" i="16"/>
  <c r="G963" i="16"/>
  <c r="H963" i="16" s="1"/>
  <c r="G961" i="16"/>
  <c r="H961" i="16" s="1"/>
  <c r="G950" i="16"/>
  <c r="G947" i="16"/>
  <c r="H947" i="16" s="1"/>
  <c r="G945" i="16"/>
  <c r="H945" i="16" s="1"/>
  <c r="G934" i="16"/>
  <c r="G931" i="16"/>
  <c r="H931" i="16" s="1"/>
  <c r="G929" i="16"/>
  <c r="H929" i="16" s="1"/>
  <c r="G918" i="16"/>
  <c r="G915" i="16"/>
  <c r="H915" i="16" s="1"/>
  <c r="G913" i="16"/>
  <c r="H913" i="16" s="1"/>
  <c r="F907" i="16"/>
  <c r="H907" i="16" s="1"/>
  <c r="G902" i="16"/>
  <c r="G899" i="16"/>
  <c r="H899" i="16" s="1"/>
  <c r="G897" i="16"/>
  <c r="H897" i="16" s="1"/>
  <c r="F891" i="16"/>
  <c r="G877" i="16"/>
  <c r="H877" i="16" s="1"/>
  <c r="G876" i="16"/>
  <c r="H876" i="16" s="1"/>
  <c r="G873" i="16"/>
  <c r="H873" i="16" s="1"/>
  <c r="H865" i="16"/>
  <c r="H863" i="16"/>
  <c r="H855" i="16"/>
  <c r="H853" i="16"/>
  <c r="G835" i="16"/>
  <c r="H835" i="16" s="1"/>
  <c r="G833" i="16"/>
  <c r="H831" i="16"/>
  <c r="G830" i="16"/>
  <c r="E819" i="16"/>
  <c r="H819" i="16" s="1"/>
  <c r="H807" i="16"/>
  <c r="G803" i="16"/>
  <c r="G801" i="16"/>
  <c r="G787" i="16"/>
  <c r="H787" i="16" s="1"/>
  <c r="E781" i="16"/>
  <c r="H781" i="16" s="1"/>
  <c r="H779" i="16"/>
  <c r="E751" i="16"/>
  <c r="H751" i="16" s="1"/>
  <c r="E736" i="16"/>
  <c r="H736" i="16" s="1"/>
  <c r="E707" i="16"/>
  <c r="H707" i="16" s="1"/>
  <c r="E692" i="16"/>
  <c r="H692" i="16" s="1"/>
  <c r="F679" i="16"/>
  <c r="E678" i="16"/>
  <c r="H678" i="16" s="1"/>
  <c r="G655" i="16"/>
  <c r="E655" i="16"/>
  <c r="E607" i="16"/>
  <c r="E605" i="16"/>
  <c r="G605" i="16"/>
  <c r="E599" i="16"/>
  <c r="H599" i="16" s="1"/>
  <c r="E597" i="16"/>
  <c r="G597" i="16"/>
  <c r="E591" i="16"/>
  <c r="H591" i="16" s="1"/>
  <c r="E589" i="16"/>
  <c r="G589" i="16"/>
  <c r="E583" i="16"/>
  <c r="H583" i="16" s="1"/>
  <c r="E581" i="16"/>
  <c r="G581" i="16"/>
  <c r="E575" i="16"/>
  <c r="H575" i="16" s="1"/>
  <c r="H495" i="16"/>
  <c r="H491" i="16"/>
  <c r="F432" i="16"/>
  <c r="F431" i="16"/>
  <c r="H431" i="16" s="1"/>
  <c r="F428" i="16"/>
  <c r="F427" i="16"/>
  <c r="H427" i="16" s="1"/>
  <c r="F424" i="16"/>
  <c r="F423" i="16"/>
  <c r="H423" i="16" s="1"/>
  <c r="F420" i="16"/>
  <c r="F419" i="16"/>
  <c r="H419" i="16" s="1"/>
  <c r="F416" i="16"/>
  <c r="F415" i="16"/>
  <c r="H415" i="16" s="1"/>
  <c r="F412" i="16"/>
  <c r="F411" i="16"/>
  <c r="H411" i="16" s="1"/>
  <c r="G840" i="16"/>
  <c r="H840" i="16" s="1"/>
  <c r="G838" i="16"/>
  <c r="H838" i="16" s="1"/>
  <c r="G829" i="16"/>
  <c r="G824" i="16"/>
  <c r="H824" i="16" s="1"/>
  <c r="G822" i="16"/>
  <c r="H822" i="16" s="1"/>
  <c r="G813" i="16"/>
  <c r="H810" i="16"/>
  <c r="G808" i="16"/>
  <c r="H808" i="16" s="1"/>
  <c r="G806" i="16"/>
  <c r="H806" i="16" s="1"/>
  <c r="G789" i="16"/>
  <c r="H789" i="16" s="1"/>
  <c r="G788" i="16"/>
  <c r="H788" i="16" s="1"/>
  <c r="G786" i="16"/>
  <c r="F782" i="16"/>
  <c r="E758" i="16"/>
  <c r="H758" i="16" s="1"/>
  <c r="E757" i="16"/>
  <c r="H757" i="16" s="1"/>
  <c r="E756" i="16"/>
  <c r="H756" i="16" s="1"/>
  <c r="E742" i="16"/>
  <c r="H742" i="16" s="1"/>
  <c r="E741" i="16"/>
  <c r="H741" i="16" s="1"/>
  <c r="E740" i="16"/>
  <c r="H740" i="16" s="1"/>
  <c r="E726" i="16"/>
  <c r="H726" i="16" s="1"/>
  <c r="E725" i="16"/>
  <c r="H725" i="16" s="1"/>
  <c r="E714" i="16"/>
  <c r="H714" i="16" s="1"/>
  <c r="E713" i="16"/>
  <c r="H713" i="16" s="1"/>
  <c r="E712" i="16"/>
  <c r="H712" i="16" s="1"/>
  <c r="E698" i="16"/>
  <c r="H698" i="16" s="1"/>
  <c r="E697" i="16"/>
  <c r="H697" i="16" s="1"/>
  <c r="E696" i="16"/>
  <c r="H696" i="16" s="1"/>
  <c r="E682" i="16"/>
  <c r="H682" i="16" s="1"/>
  <c r="E680" i="16"/>
  <c r="H680" i="16" s="1"/>
  <c r="E668" i="16"/>
  <c r="H668" i="16" s="1"/>
  <c r="E654" i="16"/>
  <c r="H654" i="16" s="1"/>
  <c r="E652" i="16"/>
  <c r="H652" i="16" s="1"/>
  <c r="E638" i="16"/>
  <c r="H638" i="16" s="1"/>
  <c r="E636" i="16"/>
  <c r="H636" i="16" s="1"/>
  <c r="E622" i="16"/>
  <c r="H622" i="16" s="1"/>
  <c r="E620" i="16"/>
  <c r="H620" i="16" s="1"/>
  <c r="F613" i="16"/>
  <c r="E610" i="16"/>
  <c r="H610" i="16" s="1"/>
  <c r="E608" i="16"/>
  <c r="H608" i="16" s="1"/>
  <c r="E600" i="16"/>
  <c r="H600" i="16" s="1"/>
  <c r="E592" i="16"/>
  <c r="H592" i="16" s="1"/>
  <c r="E584" i="16"/>
  <c r="H584" i="16" s="1"/>
  <c r="G579" i="16"/>
  <c r="E576" i="16"/>
  <c r="H576" i="16" s="1"/>
  <c r="E568" i="16"/>
  <c r="H568" i="16" s="1"/>
  <c r="F559" i="16"/>
  <c r="G529" i="16"/>
  <c r="H529" i="16" s="1"/>
  <c r="G525" i="16"/>
  <c r="F511" i="16"/>
  <c r="H511" i="16" s="1"/>
  <c r="F510" i="16"/>
  <c r="H510" i="16" s="1"/>
  <c r="F395" i="16"/>
  <c r="F394" i="16"/>
  <c r="H394" i="16" s="1"/>
  <c r="G861" i="16"/>
  <c r="H861" i="16" s="1"/>
  <c r="G860" i="16"/>
  <c r="H860" i="16" s="1"/>
  <c r="G857" i="16"/>
  <c r="H857" i="16" s="1"/>
  <c r="G836" i="16"/>
  <c r="H836" i="16" s="1"/>
  <c r="G834" i="16"/>
  <c r="H834" i="16" s="1"/>
  <c r="G825" i="16"/>
  <c r="G820" i="16"/>
  <c r="H820" i="16" s="1"/>
  <c r="G818" i="16"/>
  <c r="H818" i="16" s="1"/>
  <c r="G809" i="16"/>
  <c r="G804" i="16"/>
  <c r="H804" i="16" s="1"/>
  <c r="G802" i="16"/>
  <c r="H802" i="16" s="1"/>
  <c r="G793" i="16"/>
  <c r="H793" i="16" s="1"/>
  <c r="G792" i="16"/>
  <c r="H792" i="16" s="1"/>
  <c r="G790" i="16"/>
  <c r="H790" i="16" s="1"/>
  <c r="E789" i="16"/>
  <c r="E777" i="16"/>
  <c r="H777" i="16" s="1"/>
  <c r="E773" i="16"/>
  <c r="E769" i="16"/>
  <c r="H769" i="16" s="1"/>
  <c r="E762" i="16"/>
  <c r="H762" i="16" s="1"/>
  <c r="E761" i="16"/>
  <c r="H761" i="16" s="1"/>
  <c r="E760" i="16"/>
  <c r="H760" i="16" s="1"/>
  <c r="E746" i="16"/>
  <c r="H746" i="16" s="1"/>
  <c r="E745" i="16"/>
  <c r="H745" i="16" s="1"/>
  <c r="E744" i="16"/>
  <c r="H744" i="16" s="1"/>
  <c r="E730" i="16"/>
  <c r="H730" i="16" s="1"/>
  <c r="E729" i="16"/>
  <c r="H729" i="16" s="1"/>
  <c r="E728" i="16"/>
  <c r="H728" i="16" s="1"/>
  <c r="E718" i="16"/>
  <c r="H718" i="16" s="1"/>
  <c r="E717" i="16"/>
  <c r="H717" i="16" s="1"/>
  <c r="E716" i="16"/>
  <c r="H716" i="16" s="1"/>
  <c r="E702" i="16"/>
  <c r="H702" i="16" s="1"/>
  <c r="E701" i="16"/>
  <c r="H701" i="16" s="1"/>
  <c r="E700" i="16"/>
  <c r="H700" i="16" s="1"/>
  <c r="E686" i="16"/>
  <c r="H686" i="16" s="1"/>
  <c r="E684" i="16"/>
  <c r="H684" i="16" s="1"/>
  <c r="E670" i="16"/>
  <c r="H670" i="16" s="1"/>
  <c r="E658" i="16"/>
  <c r="H658" i="16" s="1"/>
  <c r="E656" i="16"/>
  <c r="H656" i="16" s="1"/>
  <c r="E642" i="16"/>
  <c r="H642" i="16" s="1"/>
  <c r="E640" i="16"/>
  <c r="H640" i="16" s="1"/>
  <c r="E626" i="16"/>
  <c r="H626" i="16" s="1"/>
  <c r="E624" i="16"/>
  <c r="H624" i="16" s="1"/>
  <c r="E612" i="16"/>
  <c r="H612" i="16" s="1"/>
  <c r="G573" i="16"/>
  <c r="G565" i="16"/>
  <c r="G557" i="16"/>
  <c r="G547" i="16"/>
  <c r="G545" i="16"/>
  <c r="G517" i="16"/>
  <c r="H517" i="16" s="1"/>
  <c r="G505" i="16"/>
  <c r="E464" i="16"/>
  <c r="H464" i="16" s="1"/>
  <c r="G418" i="16"/>
  <c r="H672" i="16"/>
  <c r="G654" i="16"/>
  <c r="H644" i="16"/>
  <c r="E639" i="16"/>
  <c r="E628" i="16"/>
  <c r="H628" i="16" s="1"/>
  <c r="E623" i="16"/>
  <c r="E560" i="16"/>
  <c r="H560" i="16" s="1"/>
  <c r="E559" i="16"/>
  <c r="H559" i="16" s="1"/>
  <c r="G548" i="16"/>
  <c r="F543" i="16"/>
  <c r="E540" i="16"/>
  <c r="H540" i="16" s="1"/>
  <c r="E536" i="16"/>
  <c r="H536" i="16" s="1"/>
  <c r="H519" i="16"/>
  <c r="F515" i="16"/>
  <c r="H515" i="16" s="1"/>
  <c r="F514" i="16"/>
  <c r="H514" i="16" s="1"/>
  <c r="F503" i="16"/>
  <c r="H503" i="16" s="1"/>
  <c r="F502" i="16"/>
  <c r="F500" i="16"/>
  <c r="F496" i="16"/>
  <c r="F492" i="16"/>
  <c r="F488" i="16"/>
  <c r="F484" i="16"/>
  <c r="F480" i="16"/>
  <c r="F476" i="16"/>
  <c r="F474" i="16"/>
  <c r="F470" i="16"/>
  <c r="H470" i="16" s="1"/>
  <c r="F466" i="16"/>
  <c r="H466" i="16" s="1"/>
  <c r="F462" i="16"/>
  <c r="H462" i="16" s="1"/>
  <c r="F458" i="16"/>
  <c r="F454" i="16"/>
  <c r="F450" i="16"/>
  <c r="H450" i="16" s="1"/>
  <c r="F446" i="16"/>
  <c r="F442" i="16"/>
  <c r="F438" i="16"/>
  <c r="H438" i="16" s="1"/>
  <c r="F398" i="16"/>
  <c r="H395" i="16"/>
  <c r="F392" i="16"/>
  <c r="H392" i="16" s="1"/>
  <c r="F391" i="16"/>
  <c r="H391" i="16" s="1"/>
  <c r="F389" i="16"/>
  <c r="F388" i="16"/>
  <c r="F377" i="16"/>
  <c r="H377" i="16" s="1"/>
  <c r="G371" i="16"/>
  <c r="F371" i="16"/>
  <c r="F362" i="16"/>
  <c r="H362" i="16" s="1"/>
  <c r="E358" i="16"/>
  <c r="H358" i="16" s="1"/>
  <c r="H379" i="16"/>
  <c r="F346" i="16"/>
  <c r="H346" i="16" s="1"/>
  <c r="F340" i="16"/>
  <c r="F338" i="16"/>
  <c r="H338" i="16" s="1"/>
  <c r="F332" i="16"/>
  <c r="F330" i="16"/>
  <c r="H330" i="16" s="1"/>
  <c r="F325" i="16"/>
  <c r="H325" i="16" s="1"/>
  <c r="F324" i="16"/>
  <c r="H324" i="16" s="1"/>
  <c r="F317" i="16"/>
  <c r="H317" i="16" s="1"/>
  <c r="F316" i="16"/>
  <c r="H316" i="16" s="1"/>
  <c r="F309" i="16"/>
  <c r="H309" i="16" s="1"/>
  <c r="F308" i="16"/>
  <c r="H308" i="16" s="1"/>
  <c r="F301" i="16"/>
  <c r="F300" i="16"/>
  <c r="H300" i="16" s="1"/>
  <c r="F293" i="16"/>
  <c r="H293" i="16" s="1"/>
  <c r="F292" i="16"/>
  <c r="H292" i="16" s="1"/>
  <c r="G287" i="16"/>
  <c r="F283" i="16"/>
  <c r="E282" i="16"/>
  <c r="H282" i="16" s="1"/>
  <c r="F270" i="16"/>
  <c r="F267" i="16"/>
  <c r="G258" i="16"/>
  <c r="G257" i="16"/>
  <c r="H257" i="16" s="1"/>
  <c r="G254" i="16"/>
  <c r="H254" i="16" s="1"/>
  <c r="G225" i="16"/>
  <c r="G223" i="16"/>
  <c r="G221" i="16"/>
  <c r="H221" i="16" s="1"/>
  <c r="G219" i="16"/>
  <c r="G212" i="16"/>
  <c r="G210" i="16"/>
  <c r="H210" i="16" s="1"/>
  <c r="G201" i="16"/>
  <c r="H201" i="16" s="1"/>
  <c r="F158" i="16"/>
  <c r="G142" i="16"/>
  <c r="E142" i="16"/>
  <c r="G140" i="16"/>
  <c r="F349" i="16"/>
  <c r="H349" i="16" s="1"/>
  <c r="H301" i="16"/>
  <c r="G234" i="16"/>
  <c r="G182" i="16"/>
  <c r="E182" i="16"/>
  <c r="F117" i="16"/>
  <c r="G117" i="16"/>
  <c r="F109" i="16"/>
  <c r="G109" i="16"/>
  <c r="F13" i="16"/>
  <c r="G13" i="16"/>
  <c r="F407" i="16"/>
  <c r="H407" i="16" s="1"/>
  <c r="F405" i="16"/>
  <c r="H405" i="16" s="1"/>
  <c r="F390" i="16"/>
  <c r="H390" i="16" s="1"/>
  <c r="F385" i="16"/>
  <c r="H385" i="16" s="1"/>
  <c r="F384" i="16"/>
  <c r="F374" i="16"/>
  <c r="H374" i="16" s="1"/>
  <c r="F369" i="16"/>
  <c r="F368" i="16"/>
  <c r="H368" i="16" s="1"/>
  <c r="F358" i="16"/>
  <c r="F350" i="16"/>
  <c r="H350" i="16" s="1"/>
  <c r="F342" i="16"/>
  <c r="H342" i="16" s="1"/>
  <c r="F334" i="16"/>
  <c r="H334" i="16" s="1"/>
  <c r="F321" i="16"/>
  <c r="H321" i="16" s="1"/>
  <c r="F320" i="16"/>
  <c r="H320" i="16" s="1"/>
  <c r="E319" i="16"/>
  <c r="H319" i="16" s="1"/>
  <c r="F313" i="16"/>
  <c r="H313" i="16" s="1"/>
  <c r="F312" i="16"/>
  <c r="F305" i="16"/>
  <c r="H305" i="16" s="1"/>
  <c r="F304" i="16"/>
  <c r="G299" i="16"/>
  <c r="F297" i="16"/>
  <c r="H297" i="16" s="1"/>
  <c r="F296" i="16"/>
  <c r="H296" i="16" s="1"/>
  <c r="F289" i="16"/>
  <c r="F288" i="16"/>
  <c r="H288" i="16" s="1"/>
  <c r="E287" i="16"/>
  <c r="H287" i="16" s="1"/>
  <c r="F278" i="16"/>
  <c r="F262" i="16"/>
  <c r="G250" i="16"/>
  <c r="H250" i="16" s="1"/>
  <c r="G249" i="16"/>
  <c r="H249" i="16" s="1"/>
  <c r="G241" i="16"/>
  <c r="H241" i="16" s="1"/>
  <c r="G239" i="16"/>
  <c r="G237" i="16"/>
  <c r="H237" i="16" s="1"/>
  <c r="G235" i="16"/>
  <c r="H235" i="16" s="1"/>
  <c r="G209" i="16"/>
  <c r="H209" i="16" s="1"/>
  <c r="E206" i="16"/>
  <c r="G202" i="16"/>
  <c r="H202" i="16" s="1"/>
  <c r="G198" i="16"/>
  <c r="E198" i="16"/>
  <c r="G195" i="16"/>
  <c r="H195" i="16" s="1"/>
  <c r="G193" i="16"/>
  <c r="H193" i="16" s="1"/>
  <c r="E190" i="16"/>
  <c r="H190" i="16" s="1"/>
  <c r="G188" i="16"/>
  <c r="G186" i="16"/>
  <c r="H186" i="16" s="1"/>
  <c r="G181" i="16"/>
  <c r="H181" i="16" s="1"/>
  <c r="G180" i="16"/>
  <c r="H180" i="16" s="1"/>
  <c r="G176" i="16"/>
  <c r="E167" i="16"/>
  <c r="G167" i="16"/>
  <c r="G157" i="16"/>
  <c r="H157" i="16" s="1"/>
  <c r="G153" i="16"/>
  <c r="H153" i="16" s="1"/>
  <c r="H152" i="16"/>
  <c r="H75" i="16"/>
  <c r="F66" i="16"/>
  <c r="G66" i="16"/>
  <c r="H51" i="16"/>
  <c r="F21" i="16"/>
  <c r="H21" i="16" s="1"/>
  <c r="G21" i="16"/>
  <c r="F381" i="16"/>
  <c r="H381" i="16" s="1"/>
  <c r="F380" i="16"/>
  <c r="F370" i="16"/>
  <c r="H370" i="16" s="1"/>
  <c r="F365" i="16"/>
  <c r="H365" i="16" s="1"/>
  <c r="F364" i="16"/>
  <c r="H359" i="16"/>
  <c r="F353" i="16"/>
  <c r="H353" i="16" s="1"/>
  <c r="F345" i="16"/>
  <c r="H345" i="16" s="1"/>
  <c r="H343" i="16"/>
  <c r="F337" i="16"/>
  <c r="H337" i="16" s="1"/>
  <c r="H335" i="16"/>
  <c r="F329" i="16"/>
  <c r="H329" i="16" s="1"/>
  <c r="F328" i="16"/>
  <c r="H328" i="16" s="1"/>
  <c r="F322" i="16"/>
  <c r="F314" i="16"/>
  <c r="F306" i="16"/>
  <c r="F298" i="16"/>
  <c r="F290" i="16"/>
  <c r="H289" i="16"/>
  <c r="F281" i="16"/>
  <c r="H281" i="16" s="1"/>
  <c r="F280" i="16"/>
  <c r="H280" i="16" s="1"/>
  <c r="F276" i="16"/>
  <c r="F274" i="16"/>
  <c r="F265" i="16"/>
  <c r="H265" i="16" s="1"/>
  <c r="F264" i="16"/>
  <c r="H264" i="16" s="1"/>
  <c r="F260" i="16"/>
  <c r="G233" i="16"/>
  <c r="H233" i="16" s="1"/>
  <c r="G231" i="16"/>
  <c r="H231" i="16" s="1"/>
  <c r="G229" i="16"/>
  <c r="H229" i="16" s="1"/>
  <c r="G227" i="16"/>
  <c r="H225" i="16"/>
  <c r="G205" i="16"/>
  <c r="H205" i="16" s="1"/>
  <c r="G197" i="16"/>
  <c r="H197" i="16" s="1"/>
  <c r="G189" i="16"/>
  <c r="H189" i="16" s="1"/>
  <c r="G162" i="16"/>
  <c r="H141" i="16"/>
  <c r="G135" i="16"/>
  <c r="G125" i="16"/>
  <c r="H125" i="16" s="1"/>
  <c r="G123" i="16"/>
  <c r="F123" i="16"/>
  <c r="G115" i="16"/>
  <c r="F115" i="16"/>
  <c r="G107" i="16"/>
  <c r="F107" i="16"/>
  <c r="E95" i="16"/>
  <c r="G95" i="16"/>
  <c r="H58" i="16"/>
  <c r="G52" i="16"/>
  <c r="E52" i="16"/>
  <c r="F41" i="16"/>
  <c r="G41" i="16"/>
  <c r="F37" i="16"/>
  <c r="G37" i="16"/>
  <c r="F29" i="16"/>
  <c r="G29" i="16"/>
  <c r="E14" i="16"/>
  <c r="G14" i="16"/>
  <c r="G64" i="16"/>
  <c r="G40" i="16"/>
  <c r="G166" i="16"/>
  <c r="G149" i="16"/>
  <c r="H149" i="16" s="1"/>
  <c r="G148" i="16"/>
  <c r="H148" i="16" s="1"/>
  <c r="G146" i="16"/>
  <c r="G145" i="16"/>
  <c r="H145" i="16" s="1"/>
  <c r="G130" i="16"/>
  <c r="H130" i="16" s="1"/>
  <c r="G127" i="16"/>
  <c r="G126" i="16"/>
  <c r="G119" i="16"/>
  <c r="G118" i="16"/>
  <c r="H118" i="16" s="1"/>
  <c r="G111" i="16"/>
  <c r="G110" i="16"/>
  <c r="G103" i="16"/>
  <c r="G102" i="16"/>
  <c r="H102" i="16" s="1"/>
  <c r="G100" i="16"/>
  <c r="G98" i="16"/>
  <c r="H98" i="16" s="1"/>
  <c r="G96" i="16"/>
  <c r="H96" i="16" s="1"/>
  <c r="G77" i="16"/>
  <c r="H77" i="16" s="1"/>
  <c r="G69" i="16"/>
  <c r="G67" i="16"/>
  <c r="H67" i="16" s="1"/>
  <c r="E64" i="16"/>
  <c r="G55" i="16"/>
  <c r="H55" i="16" s="1"/>
  <c r="G43" i="16"/>
  <c r="H43" i="16" s="1"/>
  <c r="G42" i="16"/>
  <c r="H42" i="16" s="1"/>
  <c r="E39" i="16"/>
  <c r="H39" i="16" s="1"/>
  <c r="G38" i="16"/>
  <c r="H38" i="16" s="1"/>
  <c r="G32" i="16"/>
  <c r="G31" i="16"/>
  <c r="H31" i="16" s="1"/>
  <c r="G30" i="16"/>
  <c r="H30" i="16" s="1"/>
  <c r="G24" i="16"/>
  <c r="G23" i="16"/>
  <c r="H23" i="16" s="1"/>
  <c r="G22" i="16"/>
  <c r="H22" i="16" s="1"/>
  <c r="G19" i="16"/>
  <c r="H19" i="16" s="1"/>
  <c r="G15" i="16"/>
  <c r="G194" i="16"/>
  <c r="H194" i="16" s="1"/>
  <c r="G185" i="16"/>
  <c r="H185" i="16" s="1"/>
  <c r="G175" i="16"/>
  <c r="H175" i="16" s="1"/>
  <c r="G173" i="16"/>
  <c r="H173" i="16" s="1"/>
  <c r="G172" i="16"/>
  <c r="H172" i="16" s="1"/>
  <c r="G168" i="16"/>
  <c r="H168" i="16" s="1"/>
  <c r="E166" i="16"/>
  <c r="G150" i="16"/>
  <c r="H150" i="16" s="1"/>
  <c r="E146" i="16"/>
  <c r="H146" i="16" s="1"/>
  <c r="G124" i="16"/>
  <c r="H124" i="16" s="1"/>
  <c r="G116" i="16"/>
  <c r="H116" i="16" s="1"/>
  <c r="G108" i="16"/>
  <c r="H108" i="16" s="1"/>
  <c r="G94" i="16"/>
  <c r="H94" i="16" s="1"/>
  <c r="G92" i="16"/>
  <c r="H92" i="16" s="1"/>
  <c r="G90" i="16"/>
  <c r="H90" i="16" s="1"/>
  <c r="G88" i="16"/>
  <c r="G68" i="16"/>
  <c r="G60" i="16"/>
  <c r="G44" i="16"/>
  <c r="H44" i="16" s="1"/>
  <c r="H35" i="16"/>
  <c r="H32" i="16"/>
  <c r="E24" i="16"/>
  <c r="G11" i="16"/>
  <c r="H11" i="16" s="1"/>
  <c r="G6" i="16"/>
  <c r="H6" i="16" s="1"/>
  <c r="D62" i="13"/>
  <c r="D121" i="13"/>
  <c r="D113" i="13"/>
  <c r="D105" i="13"/>
  <c r="D97" i="13"/>
  <c r="D89" i="13"/>
  <c r="D81" i="13"/>
  <c r="D73" i="13"/>
  <c r="D65" i="13"/>
  <c r="D57" i="13"/>
  <c r="D49" i="13"/>
  <c r="D41" i="13"/>
  <c r="D33" i="13"/>
  <c r="D25" i="13"/>
  <c r="D17" i="13"/>
  <c r="D123" i="13"/>
  <c r="D115" i="13"/>
  <c r="D107" i="13"/>
  <c r="D99" i="13"/>
  <c r="D91" i="13"/>
  <c r="D83" i="13"/>
  <c r="D75" i="13"/>
  <c r="D67" i="13"/>
  <c r="D59" i="13"/>
  <c r="D51" i="13"/>
  <c r="D43" i="13"/>
  <c r="D35" i="13"/>
  <c r="D27" i="13"/>
  <c r="D19" i="13"/>
  <c r="D385" i="12"/>
  <c r="D15" i="13"/>
  <c r="E1995" i="16"/>
  <c r="F1995" i="16"/>
  <c r="F1981" i="16"/>
  <c r="H1981" i="16" s="1"/>
  <c r="G1981" i="16"/>
  <c r="F2033" i="16"/>
  <c r="G2033" i="16"/>
  <c r="F2009" i="16"/>
  <c r="G2009" i="16"/>
  <c r="F1997" i="16"/>
  <c r="G1997" i="16"/>
  <c r="E1947" i="16"/>
  <c r="F1947" i="16"/>
  <c r="F2017" i="16"/>
  <c r="G2017" i="16"/>
  <c r="E1963" i="16"/>
  <c r="F1963" i="16"/>
  <c r="F1949" i="16"/>
  <c r="G1949" i="16"/>
  <c r="F2041" i="16"/>
  <c r="G2041" i="16"/>
  <c r="F2025" i="16"/>
  <c r="G2025" i="16"/>
  <c r="E1979" i="16"/>
  <c r="F1979" i="16"/>
  <c r="F1965" i="16"/>
  <c r="G1965" i="16"/>
  <c r="F2049" i="16"/>
  <c r="G2049" i="16"/>
  <c r="E2047" i="16"/>
  <c r="H2047" i="16" s="1"/>
  <c r="F2044" i="16"/>
  <c r="H2044" i="16" s="1"/>
  <c r="H2039" i="16"/>
  <c r="F2036" i="16"/>
  <c r="H2036" i="16" s="1"/>
  <c r="H2031" i="16"/>
  <c r="F2028" i="16"/>
  <c r="H2028" i="16" s="1"/>
  <c r="H2023" i="16"/>
  <c r="F2020" i="16"/>
  <c r="H2020" i="16" s="1"/>
  <c r="H2015" i="16"/>
  <c r="F2012" i="16"/>
  <c r="H2012" i="16" s="1"/>
  <c r="F1993" i="16"/>
  <c r="G1993" i="16"/>
  <c r="H1991" i="16"/>
  <c r="F1977" i="16"/>
  <c r="G1977" i="16"/>
  <c r="H1975" i="16"/>
  <c r="F1961" i="16"/>
  <c r="G1961" i="16"/>
  <c r="F1945" i="16"/>
  <c r="G1945" i="16"/>
  <c r="H1943" i="16"/>
  <c r="L15" i="15"/>
  <c r="F2045" i="16"/>
  <c r="G2045" i="16"/>
  <c r="F2037" i="16"/>
  <c r="G2037" i="16"/>
  <c r="F2029" i="16"/>
  <c r="G2029" i="16"/>
  <c r="F2021" i="16"/>
  <c r="G2021" i="16"/>
  <c r="F2013" i="16"/>
  <c r="G2013" i="16"/>
  <c r="F2005" i="16"/>
  <c r="G2005" i="16"/>
  <c r="F1989" i="16"/>
  <c r="G1989" i="16"/>
  <c r="F1973" i="16"/>
  <c r="G1973" i="16"/>
  <c r="F1957" i="16"/>
  <c r="G1957" i="16"/>
  <c r="F1941" i="16"/>
  <c r="G1941" i="16"/>
  <c r="E2048" i="16"/>
  <c r="H2048" i="16" s="1"/>
  <c r="F2048" i="16"/>
  <c r="H2043" i="16"/>
  <c r="H2027" i="16"/>
  <c r="F2016" i="16"/>
  <c r="H2016" i="16" s="1"/>
  <c r="F2008" i="16"/>
  <c r="H2008" i="16" s="1"/>
  <c r="F2003" i="16"/>
  <c r="H2003" i="16" s="1"/>
  <c r="F2001" i="16"/>
  <c r="G2001" i="16"/>
  <c r="H1999" i="16"/>
  <c r="F1987" i="16"/>
  <c r="H1987" i="16" s="1"/>
  <c r="F1985" i="16"/>
  <c r="G1985" i="16"/>
  <c r="H1983" i="16"/>
  <c r="F1971" i="16"/>
  <c r="H1971" i="16" s="1"/>
  <c r="F1969" i="16"/>
  <c r="H1969" i="16" s="1"/>
  <c r="G1969" i="16"/>
  <c r="F1955" i="16"/>
  <c r="H1955" i="16" s="1"/>
  <c r="F1953" i="16"/>
  <c r="G1953" i="16"/>
  <c r="H1951" i="16"/>
  <c r="G1937" i="16"/>
  <c r="H1937" i="16" s="1"/>
  <c r="G1933" i="16"/>
  <c r="H1933" i="16" s="1"/>
  <c r="G1929" i="16"/>
  <c r="G1925" i="16"/>
  <c r="H1925" i="16" s="1"/>
  <c r="G1921" i="16"/>
  <c r="H1921" i="16" s="1"/>
  <c r="G1917" i="16"/>
  <c r="G1913" i="16"/>
  <c r="G1909" i="16"/>
  <c r="G1905" i="16"/>
  <c r="H1905" i="16" s="1"/>
  <c r="G1901" i="16"/>
  <c r="H1901" i="16" s="1"/>
  <c r="F1897" i="16"/>
  <c r="H1897" i="16" s="1"/>
  <c r="F1894" i="16"/>
  <c r="H1894" i="16" s="1"/>
  <c r="F1886" i="16"/>
  <c r="H1886" i="16" s="1"/>
  <c r="F1878" i="16"/>
  <c r="H1878" i="16" s="1"/>
  <c r="F1870" i="16"/>
  <c r="H1870" i="16" s="1"/>
  <c r="H1867" i="16"/>
  <c r="F1862" i="16"/>
  <c r="H1862" i="16" s="1"/>
  <c r="H1859" i="16"/>
  <c r="F1854" i="16"/>
  <c r="H1854" i="16" s="1"/>
  <c r="H1843" i="16"/>
  <c r="H1795" i="16"/>
  <c r="H1792" i="16"/>
  <c r="H1779" i="16"/>
  <c r="H1763" i="16"/>
  <c r="H1890" i="16"/>
  <c r="H1882" i="16"/>
  <c r="H1874" i="16"/>
  <c r="F1872" i="16"/>
  <c r="H1872" i="16" s="1"/>
  <c r="F1864" i="16"/>
  <c r="H1864" i="16" s="1"/>
  <c r="H1858" i="16"/>
  <c r="F1856" i="16"/>
  <c r="H1856" i="16" s="1"/>
  <c r="F1848" i="16"/>
  <c r="H1848" i="16" s="1"/>
  <c r="H1836" i="16"/>
  <c r="H1820" i="16"/>
  <c r="H1804" i="16"/>
  <c r="H1791" i="16"/>
  <c r="H1788" i="16"/>
  <c r="H1765" i="16"/>
  <c r="H1756" i="16"/>
  <c r="H1747" i="16"/>
  <c r="H1734" i="16"/>
  <c r="H1731" i="16"/>
  <c r="H1723" i="16"/>
  <c r="H1718" i="16"/>
  <c r="H1715" i="16"/>
  <c r="H1710" i="16"/>
  <c r="H1707" i="16"/>
  <c r="H1702" i="16"/>
  <c r="H1699" i="16"/>
  <c r="H1686" i="16"/>
  <c r="H1670" i="16"/>
  <c r="H1659" i="16"/>
  <c r="H1654" i="16"/>
  <c r="H1651" i="16"/>
  <c r="H1646" i="16"/>
  <c r="H1643" i="16"/>
  <c r="H1638" i="16"/>
  <c r="H1635" i="16"/>
  <c r="H1863" i="16"/>
  <c r="H1847" i="16"/>
  <c r="H1793" i="16"/>
  <c r="H1777" i="16"/>
  <c r="H1761" i="16"/>
  <c r="H1745" i="16"/>
  <c r="H1740" i="16"/>
  <c r="H1732" i="16"/>
  <c r="H1721" i="16"/>
  <c r="H1716" i="16"/>
  <c r="H1713" i="16"/>
  <c r="H1708" i="16"/>
  <c r="H1705" i="16"/>
  <c r="H1700" i="16"/>
  <c r="H1692" i="16"/>
  <c r="H1676" i="16"/>
  <c r="H1673" i="16"/>
  <c r="H1668" i="16"/>
  <c r="H1660" i="16"/>
  <c r="H1657" i="16"/>
  <c r="H1652" i="16"/>
  <c r="H1649" i="16"/>
  <c r="H1641" i="16"/>
  <c r="G1632" i="16"/>
  <c r="H1632" i="16" s="1"/>
  <c r="G1628" i="16"/>
  <c r="H1628" i="16" s="1"/>
  <c r="G1615" i="16"/>
  <c r="H1615" i="16" s="1"/>
  <c r="G1599" i="16"/>
  <c r="H1599" i="16" s="1"/>
  <c r="G1583" i="16"/>
  <c r="H1583" i="16" s="1"/>
  <c r="G1575" i="16"/>
  <c r="H1575" i="16" s="1"/>
  <c r="G1567" i="16"/>
  <c r="H1567" i="16" s="1"/>
  <c r="G1551" i="16"/>
  <c r="H1551" i="16" s="1"/>
  <c r="G1543" i="16"/>
  <c r="H1543" i="16" s="1"/>
  <c r="E1539" i="16"/>
  <c r="H1539" i="16" s="1"/>
  <c r="E1531" i="16"/>
  <c r="H1531" i="16" s="1"/>
  <c r="E1523" i="16"/>
  <c r="H1523" i="16" s="1"/>
  <c r="H1515" i="16"/>
  <c r="E1794" i="16"/>
  <c r="H1794" i="16" s="1"/>
  <c r="E1790" i="16"/>
  <c r="E1786" i="16"/>
  <c r="H1786" i="16" s="1"/>
  <c r="E1782" i="16"/>
  <c r="H1782" i="16" s="1"/>
  <c r="E1778" i="16"/>
  <c r="H1778" i="16" s="1"/>
  <c r="E1774" i="16"/>
  <c r="E1770" i="16"/>
  <c r="H1770" i="16" s="1"/>
  <c r="E1766" i="16"/>
  <c r="E1762" i="16"/>
  <c r="H1762" i="16" s="1"/>
  <c r="E1758" i="16"/>
  <c r="E1754" i="16"/>
  <c r="H1630" i="16"/>
  <c r="H1626" i="16"/>
  <c r="G1610" i="16"/>
  <c r="E1610" i="16"/>
  <c r="G1602" i="16"/>
  <c r="E1602" i="16"/>
  <c r="G1594" i="16"/>
  <c r="E1594" i="16"/>
  <c r="G1586" i="16"/>
  <c r="E1586" i="16"/>
  <c r="G1578" i="16"/>
  <c r="E1578" i="16"/>
  <c r="G1570" i="16"/>
  <c r="E1570" i="16"/>
  <c r="G1562" i="16"/>
  <c r="E1562" i="16"/>
  <c r="G1554" i="16"/>
  <c r="E1554" i="16"/>
  <c r="E1512" i="16"/>
  <c r="H1467" i="16"/>
  <c r="H1429" i="16"/>
  <c r="H1403" i="16"/>
  <c r="H1397" i="16"/>
  <c r="H1381" i="16"/>
  <c r="H1365" i="16"/>
  <c r="H1345" i="16"/>
  <c r="G1893" i="16"/>
  <c r="G1889" i="16"/>
  <c r="H1889" i="16" s="1"/>
  <c r="G1885" i="16"/>
  <c r="G1881" i="16"/>
  <c r="G1877" i="16"/>
  <c r="H1877" i="16" s="1"/>
  <c r="G1873" i="16"/>
  <c r="G1869" i="16"/>
  <c r="G1865" i="16"/>
  <c r="G1861" i="16"/>
  <c r="G1857" i="16"/>
  <c r="G1853" i="16"/>
  <c r="G1849" i="16"/>
  <c r="G1845" i="16"/>
  <c r="H1845" i="16" s="1"/>
  <c r="G1841" i="16"/>
  <c r="G1837" i="16"/>
  <c r="G1833" i="16"/>
  <c r="H1833" i="16" s="1"/>
  <c r="G1829" i="16"/>
  <c r="H1829" i="16" s="1"/>
  <c r="G1825" i="16"/>
  <c r="H1825" i="16" s="1"/>
  <c r="G1821" i="16"/>
  <c r="G1817" i="16"/>
  <c r="G1813" i="16"/>
  <c r="H1813" i="16" s="1"/>
  <c r="G1809" i="16"/>
  <c r="G1805" i="16"/>
  <c r="G1801" i="16"/>
  <c r="G1797" i="16"/>
  <c r="H1797" i="16" s="1"/>
  <c r="G1587" i="16"/>
  <c r="H1587" i="16" s="1"/>
  <c r="G1579" i="16"/>
  <c r="H1579" i="16" s="1"/>
  <c r="G1571" i="16"/>
  <c r="H1571" i="16" s="1"/>
  <c r="G1563" i="16"/>
  <c r="H1563" i="16" s="1"/>
  <c r="G1555" i="16"/>
  <c r="H1555" i="16" s="1"/>
  <c r="G1547" i="16"/>
  <c r="H1547" i="16" s="1"/>
  <c r="E1535" i="16"/>
  <c r="H1535" i="16" s="1"/>
  <c r="E1527" i="16"/>
  <c r="H1527" i="16" s="1"/>
  <c r="E1519" i="16"/>
  <c r="H1519" i="16" s="1"/>
  <c r="E1511" i="16"/>
  <c r="H1511" i="16" s="1"/>
  <c r="H1619" i="16"/>
  <c r="G1614" i="16"/>
  <c r="E1614" i="16"/>
  <c r="G1606" i="16"/>
  <c r="E1606" i="16"/>
  <c r="G1598" i="16"/>
  <c r="E1598" i="16"/>
  <c r="G1590" i="16"/>
  <c r="E1590" i="16"/>
  <c r="G1582" i="16"/>
  <c r="E1582" i="16"/>
  <c r="E1574" i="16"/>
  <c r="G1566" i="16"/>
  <c r="E1566" i="16"/>
  <c r="E1558" i="16"/>
  <c r="G1550" i="16"/>
  <c r="E1550" i="16"/>
  <c r="G1542" i="16"/>
  <c r="E1542" i="16"/>
  <c r="H1521" i="16"/>
  <c r="E1516" i="16"/>
  <c r="H1507" i="16"/>
  <c r="H1475" i="16"/>
  <c r="H1459" i="16"/>
  <c r="H1453" i="16"/>
  <c r="H1443" i="16"/>
  <c r="H1437" i="16"/>
  <c r="H1427" i="16"/>
  <c r="H1421" i="16"/>
  <c r="H1405" i="16"/>
  <c r="H1395" i="16"/>
  <c r="H1379" i="16"/>
  <c r="H1363" i="16"/>
  <c r="H1357" i="16"/>
  <c r="H1349" i="16"/>
  <c r="H1335" i="16"/>
  <c r="E1356" i="16"/>
  <c r="H1356" i="16" s="1"/>
  <c r="E1352" i="16"/>
  <c r="H1352" i="16" s="1"/>
  <c r="E1348" i="16"/>
  <c r="H1348" i="16" s="1"/>
  <c r="E1344" i="16"/>
  <c r="H1344" i="16" s="1"/>
  <c r="E1340" i="16"/>
  <c r="H1340" i="16" s="1"/>
  <c r="E1336" i="16"/>
  <c r="H1336" i="16" s="1"/>
  <c r="E1332" i="16"/>
  <c r="H1332" i="16" s="1"/>
  <c r="E1328" i="16"/>
  <c r="H1328" i="16" s="1"/>
  <c r="E1325" i="16"/>
  <c r="H1325" i="16" s="1"/>
  <c r="E1324" i="16"/>
  <c r="H1324" i="16" s="1"/>
  <c r="G1321" i="16"/>
  <c r="E1316" i="16"/>
  <c r="H1316" i="16" s="1"/>
  <c r="E1313" i="16"/>
  <c r="G1313" i="16"/>
  <c r="E1308" i="16"/>
  <c r="H1308" i="16" s="1"/>
  <c r="E1305" i="16"/>
  <c r="G1305" i="16"/>
  <c r="E1300" i="16"/>
  <c r="H1300" i="16" s="1"/>
  <c r="E1297" i="16"/>
  <c r="G1297" i="16"/>
  <c r="E1292" i="16"/>
  <c r="H1292" i="16" s="1"/>
  <c r="F1283" i="16"/>
  <c r="H1283" i="16" s="1"/>
  <c r="F1281" i="16"/>
  <c r="H1281" i="16" s="1"/>
  <c r="H1276" i="16"/>
  <c r="F1267" i="16"/>
  <c r="H1267" i="16" s="1"/>
  <c r="F1265" i="16"/>
  <c r="H1265" i="16" s="1"/>
  <c r="H1260" i="16"/>
  <c r="F1251" i="16"/>
  <c r="H1251" i="16" s="1"/>
  <c r="F1249" i="16"/>
  <c r="H1249" i="16" s="1"/>
  <c r="H1244" i="16"/>
  <c r="F1235" i="16"/>
  <c r="H1235" i="16" s="1"/>
  <c r="F1233" i="16"/>
  <c r="H1233" i="16" s="1"/>
  <c r="H1228" i="16"/>
  <c r="F1219" i="16"/>
  <c r="H1219" i="16" s="1"/>
  <c r="F1217" i="16"/>
  <c r="H1217" i="16" s="1"/>
  <c r="H1212" i="16"/>
  <c r="F1203" i="16"/>
  <c r="H1203" i="16" s="1"/>
  <c r="F1201" i="16"/>
  <c r="H1201" i="16" s="1"/>
  <c r="H1196" i="16"/>
  <c r="F1187" i="16"/>
  <c r="H1187" i="16" s="1"/>
  <c r="F1185" i="16"/>
  <c r="H1185" i="16" s="1"/>
  <c r="H1180" i="16"/>
  <c r="F1171" i="16"/>
  <c r="H1171" i="16" s="1"/>
  <c r="F1169" i="16"/>
  <c r="H1169" i="16" s="1"/>
  <c r="H1164" i="16"/>
  <c r="F1155" i="16"/>
  <c r="H1155" i="16" s="1"/>
  <c r="F1153" i="16"/>
  <c r="H1153" i="16" s="1"/>
  <c r="F1139" i="16"/>
  <c r="H1139" i="16" s="1"/>
  <c r="F1137" i="16"/>
  <c r="H1137" i="16" s="1"/>
  <c r="F1129" i="16"/>
  <c r="H1129" i="16" s="1"/>
  <c r="H1113" i="16"/>
  <c r="H1100" i="16"/>
  <c r="H1084" i="16"/>
  <c r="H1081" i="16"/>
  <c r="H1066" i="16"/>
  <c r="H1058" i="16"/>
  <c r="H1050" i="16"/>
  <c r="F1540" i="16"/>
  <c r="F1536" i="16"/>
  <c r="H1536" i="16" s="1"/>
  <c r="F1532" i="16"/>
  <c r="H1532" i="16" s="1"/>
  <c r="F1528" i="16"/>
  <c r="F1524" i="16"/>
  <c r="F1520" i="16"/>
  <c r="H1520" i="16" s="1"/>
  <c r="F1516" i="16"/>
  <c r="F1512" i="16"/>
  <c r="F1508" i="16"/>
  <c r="F1504" i="16"/>
  <c r="F1500" i="16"/>
  <c r="H1500" i="16" s="1"/>
  <c r="F1496" i="16"/>
  <c r="F1492" i="16"/>
  <c r="F1488" i="16"/>
  <c r="H1488" i="16" s="1"/>
  <c r="F1484" i="16"/>
  <c r="H1484" i="16" s="1"/>
  <c r="F1480" i="16"/>
  <c r="F1476" i="16"/>
  <c r="F1472" i="16"/>
  <c r="H1472" i="16" s="1"/>
  <c r="F1468" i="16"/>
  <c r="F1464" i="16"/>
  <c r="F1460" i="16"/>
  <c r="H1460" i="16" s="1"/>
  <c r="F1456" i="16"/>
  <c r="H1456" i="16" s="1"/>
  <c r="F1452" i="16"/>
  <c r="H1452" i="16" s="1"/>
  <c r="F1448" i="16"/>
  <c r="H1448" i="16" s="1"/>
  <c r="F1444" i="16"/>
  <c r="F1440" i="16"/>
  <c r="H1440" i="16" s="1"/>
  <c r="F1436" i="16"/>
  <c r="F1432" i="16"/>
  <c r="H1432" i="16" s="1"/>
  <c r="F1428" i="16"/>
  <c r="F1424" i="16"/>
  <c r="H1424" i="16" s="1"/>
  <c r="F1420" i="16"/>
  <c r="H1420" i="16" s="1"/>
  <c r="F1416" i="16"/>
  <c r="H1416" i="16" s="1"/>
  <c r="F1412" i="16"/>
  <c r="H1412" i="16" s="1"/>
  <c r="F1408" i="16"/>
  <c r="H1408" i="16" s="1"/>
  <c r="F1404" i="16"/>
  <c r="H1404" i="16" s="1"/>
  <c r="F1400" i="16"/>
  <c r="H1400" i="16" s="1"/>
  <c r="F1396" i="16"/>
  <c r="F1392" i="16"/>
  <c r="H1392" i="16" s="1"/>
  <c r="F1388" i="16"/>
  <c r="H1388" i="16" s="1"/>
  <c r="F1384" i="16"/>
  <c r="H1384" i="16" s="1"/>
  <c r="F1380" i="16"/>
  <c r="H1380" i="16" s="1"/>
  <c r="F1376" i="16"/>
  <c r="H1376" i="16" s="1"/>
  <c r="F1372" i="16"/>
  <c r="F1368" i="16"/>
  <c r="H1368" i="16" s="1"/>
  <c r="F1364" i="16"/>
  <c r="F1360" i="16"/>
  <c r="H1360" i="16" s="1"/>
  <c r="H1327" i="16"/>
  <c r="E1323" i="16"/>
  <c r="H1323" i="16" s="1"/>
  <c r="H1291" i="16"/>
  <c r="F1287" i="16"/>
  <c r="H1287" i="16" s="1"/>
  <c r="F1285" i="16"/>
  <c r="H1285" i="16" s="1"/>
  <c r="H1282" i="16"/>
  <c r="H1280" i="16"/>
  <c r="H1275" i="16"/>
  <c r="F1271" i="16"/>
  <c r="H1271" i="16" s="1"/>
  <c r="F1269" i="16"/>
  <c r="H1269" i="16" s="1"/>
  <c r="H1264" i="16"/>
  <c r="H1259" i="16"/>
  <c r="F1255" i="16"/>
  <c r="H1255" i="16" s="1"/>
  <c r="F1253" i="16"/>
  <c r="H1253" i="16" s="1"/>
  <c r="H1250" i="16"/>
  <c r="H1248" i="16"/>
  <c r="H1243" i="16"/>
  <c r="F1239" i="16"/>
  <c r="H1239" i="16" s="1"/>
  <c r="F1237" i="16"/>
  <c r="H1237" i="16" s="1"/>
  <c r="H1234" i="16"/>
  <c r="H1227" i="16"/>
  <c r="F1223" i="16"/>
  <c r="H1223" i="16" s="1"/>
  <c r="F1221" i="16"/>
  <c r="H1221" i="16" s="1"/>
  <c r="H1216" i="16"/>
  <c r="F1207" i="16"/>
  <c r="H1207" i="16" s="1"/>
  <c r="F1205" i="16"/>
  <c r="H1205" i="16" s="1"/>
  <c r="H1202" i="16"/>
  <c r="H1195" i="16"/>
  <c r="F1191" i="16"/>
  <c r="H1191" i="16" s="1"/>
  <c r="F1189" i="16"/>
  <c r="H1189" i="16" s="1"/>
  <c r="H1186" i="16"/>
  <c r="H1179" i="16"/>
  <c r="F1175" i="16"/>
  <c r="H1175" i="16" s="1"/>
  <c r="F1173" i="16"/>
  <c r="H1173" i="16" s="1"/>
  <c r="H1170" i="16"/>
  <c r="H1163" i="16"/>
  <c r="F1159" i="16"/>
  <c r="H1159" i="16" s="1"/>
  <c r="F1157" i="16"/>
  <c r="H1157" i="16" s="1"/>
  <c r="H1154" i="16"/>
  <c r="H1147" i="16"/>
  <c r="F1143" i="16"/>
  <c r="H1143" i="16" s="1"/>
  <c r="F1141" i="16"/>
  <c r="H1141" i="16" s="1"/>
  <c r="H1138" i="16"/>
  <c r="H1136" i="16"/>
  <c r="F1131" i="16"/>
  <c r="H1131" i="16" s="1"/>
  <c r="H1109" i="16"/>
  <c r="H1096" i="16"/>
  <c r="H1080" i="16"/>
  <c r="H1077" i="16"/>
  <c r="H1046" i="16"/>
  <c r="E1320" i="16"/>
  <c r="H1320" i="16" s="1"/>
  <c r="E1317" i="16"/>
  <c r="G1317" i="16"/>
  <c r="E1312" i="16"/>
  <c r="H1312" i="16" s="1"/>
  <c r="E1309" i="16"/>
  <c r="H1309" i="16" s="1"/>
  <c r="G1309" i="16"/>
  <c r="E1304" i="16"/>
  <c r="H1304" i="16" s="1"/>
  <c r="E1301" i="16"/>
  <c r="G1301" i="16"/>
  <c r="H1296" i="16"/>
  <c r="E1293" i="16"/>
  <c r="G1293" i="16"/>
  <c r="H1286" i="16"/>
  <c r="H1279" i="16"/>
  <c r="H1270" i="16"/>
  <c r="H1268" i="16"/>
  <c r="H1263" i="16"/>
  <c r="H1252" i="16"/>
  <c r="H1247" i="16"/>
  <c r="H1238" i="16"/>
  <c r="H1236" i="16"/>
  <c r="H1231" i="16"/>
  <c r="H1220" i="16"/>
  <c r="H1215" i="16"/>
  <c r="H1199" i="16"/>
  <c r="H1190" i="16"/>
  <c r="H1188" i="16"/>
  <c r="H1183" i="16"/>
  <c r="H1174" i="16"/>
  <c r="H1172" i="16"/>
  <c r="H1167" i="16"/>
  <c r="H1158" i="16"/>
  <c r="H1156" i="16"/>
  <c r="H1151" i="16"/>
  <c r="H1142" i="16"/>
  <c r="H1140" i="16"/>
  <c r="H1135" i="16"/>
  <c r="H1127" i="16"/>
  <c r="H1063" i="16"/>
  <c r="H1062" i="16"/>
  <c r="H1055" i="16"/>
  <c r="H1054" i="16"/>
  <c r="E984" i="16"/>
  <c r="H984" i="16" s="1"/>
  <c r="F984" i="16"/>
  <c r="E982" i="16"/>
  <c r="E974" i="16"/>
  <c r="H974" i="16" s="1"/>
  <c r="H971" i="16"/>
  <c r="E966" i="16"/>
  <c r="E958" i="16"/>
  <c r="H955" i="16"/>
  <c r="E950" i="16"/>
  <c r="E942" i="16"/>
  <c r="H942" i="16" s="1"/>
  <c r="E939" i="16"/>
  <c r="H939" i="16" s="1"/>
  <c r="E934" i="16"/>
  <c r="E926" i="16"/>
  <c r="H926" i="16" s="1"/>
  <c r="E918" i="16"/>
  <c r="E910" i="16"/>
  <c r="H910" i="16" s="1"/>
  <c r="E902" i="16"/>
  <c r="E894" i="16"/>
  <c r="H894" i="16" s="1"/>
  <c r="H891" i="16"/>
  <c r="G890" i="16"/>
  <c r="E890" i="16"/>
  <c r="E888" i="16"/>
  <c r="H888" i="16" s="1"/>
  <c r="G883" i="16"/>
  <c r="H883" i="16" s="1"/>
  <c r="G875" i="16"/>
  <c r="H875" i="16" s="1"/>
  <c r="G867" i="16"/>
  <c r="G859" i="16"/>
  <c r="H859" i="16" s="1"/>
  <c r="G845" i="16"/>
  <c r="E845" i="16"/>
  <c r="G1048" i="16"/>
  <c r="G1044" i="16"/>
  <c r="G1040" i="16"/>
  <c r="G1036" i="16"/>
  <c r="H1036" i="16" s="1"/>
  <c r="G1032" i="16"/>
  <c r="H1032" i="16" s="1"/>
  <c r="E1030" i="16"/>
  <c r="H1030" i="16" s="1"/>
  <c r="G1027" i="16"/>
  <c r="H1027" i="16" s="1"/>
  <c r="E1022" i="16"/>
  <c r="G1019" i="16"/>
  <c r="H1019" i="16" s="1"/>
  <c r="E1014" i="16"/>
  <c r="G1011" i="16"/>
  <c r="H1011" i="16" s="1"/>
  <c r="E1006" i="16"/>
  <c r="H1006" i="16" s="1"/>
  <c r="G1003" i="16"/>
  <c r="H1003" i="16" s="1"/>
  <c r="E998" i="16"/>
  <c r="H995" i="16"/>
  <c r="H987" i="16"/>
  <c r="G886" i="16"/>
  <c r="E886" i="16"/>
  <c r="G878" i="16"/>
  <c r="E878" i="16"/>
  <c r="G870" i="16"/>
  <c r="E870" i="16"/>
  <c r="G862" i="16"/>
  <c r="E862" i="16"/>
  <c r="G854" i="16"/>
  <c r="E854" i="16"/>
  <c r="G844" i="16"/>
  <c r="E844" i="16"/>
  <c r="H844" i="16" s="1"/>
  <c r="F844" i="16"/>
  <c r="H830" i="16"/>
  <c r="H814" i="16"/>
  <c r="H794" i="16"/>
  <c r="G1134" i="16"/>
  <c r="H1134" i="16" s="1"/>
  <c r="G1130" i="16"/>
  <c r="H1130" i="16" s="1"/>
  <c r="G1126" i="16"/>
  <c r="H1126" i="16" s="1"/>
  <c r="G1122" i="16"/>
  <c r="G1118" i="16"/>
  <c r="H1118" i="16" s="1"/>
  <c r="G1114" i="16"/>
  <c r="H1114" i="16" s="1"/>
  <c r="G1110" i="16"/>
  <c r="H1110" i="16" s="1"/>
  <c r="G1106" i="16"/>
  <c r="G1102" i="16"/>
  <c r="H1102" i="16" s="1"/>
  <c r="G1098" i="16"/>
  <c r="H1098" i="16" s="1"/>
  <c r="G1094" i="16"/>
  <c r="G1090" i="16"/>
  <c r="G1086" i="16"/>
  <c r="G1082" i="16"/>
  <c r="H1082" i="16" s="1"/>
  <c r="G1078" i="16"/>
  <c r="H1078" i="16" s="1"/>
  <c r="G1074" i="16"/>
  <c r="G1070" i="16"/>
  <c r="H1070" i="16" s="1"/>
  <c r="G992" i="16"/>
  <c r="H992" i="16" s="1"/>
  <c r="G983" i="16"/>
  <c r="H983" i="16" s="1"/>
  <c r="E978" i="16"/>
  <c r="G975" i="16"/>
  <c r="H975" i="16" s="1"/>
  <c r="E970" i="16"/>
  <c r="H970" i="16" s="1"/>
  <c r="G967" i="16"/>
  <c r="H967" i="16" s="1"/>
  <c r="E962" i="16"/>
  <c r="H962" i="16" s="1"/>
  <c r="G959" i="16"/>
  <c r="H959" i="16" s="1"/>
  <c r="E954" i="16"/>
  <c r="H954" i="16" s="1"/>
  <c r="G951" i="16"/>
  <c r="H951" i="16" s="1"/>
  <c r="E946" i="16"/>
  <c r="H946" i="16" s="1"/>
  <c r="G943" i="16"/>
  <c r="H943" i="16" s="1"/>
  <c r="E938" i="16"/>
  <c r="H938" i="16" s="1"/>
  <c r="G935" i="16"/>
  <c r="H935" i="16" s="1"/>
  <c r="E930" i="16"/>
  <c r="H930" i="16" s="1"/>
  <c r="G927" i="16"/>
  <c r="H927" i="16" s="1"/>
  <c r="E922" i="16"/>
  <c r="G919" i="16"/>
  <c r="H919" i="16" s="1"/>
  <c r="E914" i="16"/>
  <c r="H914" i="16" s="1"/>
  <c r="G911" i="16"/>
  <c r="H911" i="16" s="1"/>
  <c r="E906" i="16"/>
  <c r="H906" i="16" s="1"/>
  <c r="G903" i="16"/>
  <c r="H903" i="16" s="1"/>
  <c r="E898" i="16"/>
  <c r="H898" i="16" s="1"/>
  <c r="G895" i="16"/>
  <c r="H895" i="16" s="1"/>
  <c r="H889" i="16"/>
  <c r="F1065" i="16"/>
  <c r="H1065" i="16" s="1"/>
  <c r="F1061" i="16"/>
  <c r="H1061" i="16" s="1"/>
  <c r="F1057" i="16"/>
  <c r="H1057" i="16" s="1"/>
  <c r="F1053" i="16"/>
  <c r="H1053" i="16" s="1"/>
  <c r="F1049" i="16"/>
  <c r="H1049" i="16" s="1"/>
  <c r="F1045" i="16"/>
  <c r="H1045" i="16" s="1"/>
  <c r="F1041" i="16"/>
  <c r="H1041" i="16" s="1"/>
  <c r="H1023" i="16"/>
  <c r="H1007" i="16"/>
  <c r="H999" i="16"/>
  <c r="H991" i="16"/>
  <c r="G882" i="16"/>
  <c r="E882" i="16"/>
  <c r="G874" i="16"/>
  <c r="E874" i="16"/>
  <c r="H867" i="16"/>
  <c r="G866" i="16"/>
  <c r="E866" i="16"/>
  <c r="G858" i="16"/>
  <c r="E858" i="16"/>
  <c r="G849" i="16"/>
  <c r="E849" i="16"/>
  <c r="H846" i="16"/>
  <c r="G841" i="16"/>
  <c r="E841" i="16"/>
  <c r="H786" i="16"/>
  <c r="F522" i="16"/>
  <c r="G522" i="16"/>
  <c r="G403" i="16"/>
  <c r="F403" i="16"/>
  <c r="H403" i="16" s="1"/>
  <c r="E837" i="16"/>
  <c r="E833" i="16"/>
  <c r="H833" i="16" s="1"/>
  <c r="E829" i="16"/>
  <c r="E825" i="16"/>
  <c r="H825" i="16" s="1"/>
  <c r="E821" i="16"/>
  <c r="H821" i="16" s="1"/>
  <c r="E817" i="16"/>
  <c r="H817" i="16" s="1"/>
  <c r="E813" i="16"/>
  <c r="E809" i="16"/>
  <c r="H809" i="16" s="1"/>
  <c r="E805" i="16"/>
  <c r="H805" i="16" s="1"/>
  <c r="E801" i="16"/>
  <c r="H801" i="16" s="1"/>
  <c r="E693" i="16"/>
  <c r="H693" i="16" s="1"/>
  <c r="E689" i="16"/>
  <c r="H689" i="16" s="1"/>
  <c r="E685" i="16"/>
  <c r="H685" i="16" s="1"/>
  <c r="E681" i="16"/>
  <c r="H681" i="16" s="1"/>
  <c r="E677" i="16"/>
  <c r="H677" i="16" s="1"/>
  <c r="E673" i="16"/>
  <c r="H673" i="16" s="1"/>
  <c r="E669" i="16"/>
  <c r="H669" i="16" s="1"/>
  <c r="E665" i="16"/>
  <c r="H665" i="16" s="1"/>
  <c r="E661" i="16"/>
  <c r="H661" i="16" s="1"/>
  <c r="E657" i="16"/>
  <c r="H657" i="16" s="1"/>
  <c r="E653" i="16"/>
  <c r="H653" i="16" s="1"/>
  <c r="E649" i="16"/>
  <c r="H649" i="16" s="1"/>
  <c r="E645" i="16"/>
  <c r="H645" i="16" s="1"/>
  <c r="E641" i="16"/>
  <c r="H641" i="16" s="1"/>
  <c r="E637" i="16"/>
  <c r="H637" i="16" s="1"/>
  <c r="E633" i="16"/>
  <c r="H633" i="16" s="1"/>
  <c r="E629" i="16"/>
  <c r="H629" i="16" s="1"/>
  <c r="E625" i="16"/>
  <c r="H625" i="16" s="1"/>
  <c r="E621" i="16"/>
  <c r="H621" i="16" s="1"/>
  <c r="E617" i="16"/>
  <c r="H617" i="16" s="1"/>
  <c r="E613" i="16"/>
  <c r="H613" i="16" s="1"/>
  <c r="E609" i="16"/>
  <c r="H609" i="16" s="1"/>
  <c r="E518" i="16"/>
  <c r="F518" i="16"/>
  <c r="H502" i="16"/>
  <c r="F888" i="16"/>
  <c r="E782" i="16"/>
  <c r="H782" i="16" s="1"/>
  <c r="E778" i="16"/>
  <c r="H778" i="16" s="1"/>
  <c r="E775" i="16"/>
  <c r="H775" i="16" s="1"/>
  <c r="E774" i="16"/>
  <c r="H774" i="16" s="1"/>
  <c r="E771" i="16"/>
  <c r="H771" i="16" s="1"/>
  <c r="E770" i="16"/>
  <c r="H770" i="16" s="1"/>
  <c r="H763" i="16"/>
  <c r="H755" i="16"/>
  <c r="H731" i="16"/>
  <c r="H727" i="16"/>
  <c r="F724" i="16"/>
  <c r="H723" i="16"/>
  <c r="H711" i="16"/>
  <c r="H703" i="16"/>
  <c r="H699" i="16"/>
  <c r="H691" i="16"/>
  <c r="H687" i="16"/>
  <c r="H683" i="16"/>
  <c r="F668" i="16"/>
  <c r="H663" i="16"/>
  <c r="H659" i="16"/>
  <c r="H655" i="16"/>
  <c r="H651" i="16"/>
  <c r="H647" i="16"/>
  <c r="H643" i="16"/>
  <c r="H639" i="16"/>
  <c r="H635" i="16"/>
  <c r="H627" i="16"/>
  <c r="H623" i="16"/>
  <c r="H615" i="16"/>
  <c r="G613" i="16"/>
  <c r="H611" i="16"/>
  <c r="H607" i="16"/>
  <c r="H541" i="16"/>
  <c r="F513" i="16"/>
  <c r="H513" i="16" s="1"/>
  <c r="E497" i="16"/>
  <c r="F497" i="16"/>
  <c r="E489" i="16"/>
  <c r="F489" i="16"/>
  <c r="E481" i="16"/>
  <c r="F481" i="16"/>
  <c r="E473" i="16"/>
  <c r="F473" i="16"/>
  <c r="E465" i="16"/>
  <c r="F465" i="16"/>
  <c r="E457" i="16"/>
  <c r="F457" i="16"/>
  <c r="E449" i="16"/>
  <c r="F449" i="16"/>
  <c r="E441" i="16"/>
  <c r="F441" i="16"/>
  <c r="E433" i="16"/>
  <c r="F433" i="16"/>
  <c r="E425" i="16"/>
  <c r="F425" i="16"/>
  <c r="E417" i="16"/>
  <c r="F417" i="16"/>
  <c r="E409" i="16"/>
  <c r="F409" i="16"/>
  <c r="H773" i="16"/>
  <c r="G724" i="16"/>
  <c r="G668" i="16"/>
  <c r="H601" i="16"/>
  <c r="H595" i="16"/>
  <c r="H585" i="16"/>
  <c r="H569" i="16"/>
  <c r="H545" i="16"/>
  <c r="H505" i="16"/>
  <c r="E606" i="16"/>
  <c r="H606" i="16" s="1"/>
  <c r="E602" i="16"/>
  <c r="H602" i="16" s="1"/>
  <c r="E598" i="16"/>
  <c r="H598" i="16" s="1"/>
  <c r="E594" i="16"/>
  <c r="H594" i="16" s="1"/>
  <c r="E590" i="16"/>
  <c r="H590" i="16" s="1"/>
  <c r="E586" i="16"/>
  <c r="H586" i="16" s="1"/>
  <c r="E582" i="16"/>
  <c r="H582" i="16" s="1"/>
  <c r="E578" i="16"/>
  <c r="H578" i="16" s="1"/>
  <c r="E574" i="16"/>
  <c r="H574" i="16" s="1"/>
  <c r="E570" i="16"/>
  <c r="H570" i="16" s="1"/>
  <c r="E566" i="16"/>
  <c r="H566" i="16" s="1"/>
  <c r="E562" i="16"/>
  <c r="H562" i="16" s="1"/>
  <c r="E558" i="16"/>
  <c r="H558" i="16" s="1"/>
  <c r="E554" i="16"/>
  <c r="H554" i="16" s="1"/>
  <c r="E550" i="16"/>
  <c r="H550" i="16" s="1"/>
  <c r="F548" i="16"/>
  <c r="E546" i="16"/>
  <c r="H546" i="16" s="1"/>
  <c r="E542" i="16"/>
  <c r="H542" i="16" s="1"/>
  <c r="E538" i="16"/>
  <c r="H538" i="16" s="1"/>
  <c r="E535" i="16"/>
  <c r="F535" i="16"/>
  <c r="E530" i="16"/>
  <c r="H530" i="16" s="1"/>
  <c r="E527" i="16"/>
  <c r="F527" i="16"/>
  <c r="E522" i="16"/>
  <c r="H522" i="16" s="1"/>
  <c r="F516" i="16"/>
  <c r="G516" i="16"/>
  <c r="F508" i="16"/>
  <c r="G508" i="16"/>
  <c r="H494" i="16"/>
  <c r="H486" i="16"/>
  <c r="H478" i="16"/>
  <c r="H454" i="16"/>
  <c r="H446" i="16"/>
  <c r="H430" i="16"/>
  <c r="H422" i="16"/>
  <c r="H414" i="16"/>
  <c r="F401" i="16"/>
  <c r="H401" i="16" s="1"/>
  <c r="G399" i="16"/>
  <c r="F399" i="16"/>
  <c r="H398" i="16"/>
  <c r="H369" i="16"/>
  <c r="F591" i="16"/>
  <c r="F579" i="16"/>
  <c r="G543" i="16"/>
  <c r="E534" i="16"/>
  <c r="H534" i="16" s="1"/>
  <c r="E531" i="16"/>
  <c r="F531" i="16"/>
  <c r="E526" i="16"/>
  <c r="H526" i="16" s="1"/>
  <c r="E523" i="16"/>
  <c r="F523" i="16"/>
  <c r="F512" i="16"/>
  <c r="G512" i="16"/>
  <c r="F504" i="16"/>
  <c r="G504" i="16"/>
  <c r="F493" i="16"/>
  <c r="H493" i="16" s="1"/>
  <c r="H490" i="16"/>
  <c r="F485" i="16"/>
  <c r="H485" i="16" s="1"/>
  <c r="H482" i="16"/>
  <c r="F477" i="16"/>
  <c r="H477" i="16" s="1"/>
  <c r="H474" i="16"/>
  <c r="F469" i="16"/>
  <c r="H469" i="16" s="1"/>
  <c r="F461" i="16"/>
  <c r="H461" i="16" s="1"/>
  <c r="H458" i="16"/>
  <c r="F453" i="16"/>
  <c r="H453" i="16" s="1"/>
  <c r="F445" i="16"/>
  <c r="H445" i="16" s="1"/>
  <c r="H442" i="16"/>
  <c r="F437" i="16"/>
  <c r="H437" i="16" s="1"/>
  <c r="H434" i="16"/>
  <c r="F429" i="16"/>
  <c r="H429" i="16" s="1"/>
  <c r="F421" i="16"/>
  <c r="H421" i="16" s="1"/>
  <c r="E418" i="16"/>
  <c r="H418" i="16" s="1"/>
  <c r="F413" i="16"/>
  <c r="H413" i="16" s="1"/>
  <c r="H406" i="16"/>
  <c r="F404" i="16"/>
  <c r="H404" i="16" s="1"/>
  <c r="H393" i="16"/>
  <c r="G389" i="16"/>
  <c r="F240" i="16"/>
  <c r="G240" i="16"/>
  <c r="F232" i="16"/>
  <c r="G232" i="16"/>
  <c r="F224" i="16"/>
  <c r="G224" i="16"/>
  <c r="F216" i="16"/>
  <c r="G216" i="16"/>
  <c r="F93" i="16"/>
  <c r="G93" i="16"/>
  <c r="E389" i="16"/>
  <c r="H389" i="16" s="1"/>
  <c r="H312" i="16"/>
  <c r="H304" i="16"/>
  <c r="F285" i="16"/>
  <c r="H285" i="16" s="1"/>
  <c r="F277" i="16"/>
  <c r="H277" i="16" s="1"/>
  <c r="F269" i="16"/>
  <c r="H269" i="16" s="1"/>
  <c r="F261" i="16"/>
  <c r="H261" i="16" s="1"/>
  <c r="H258" i="16"/>
  <c r="G255" i="16"/>
  <c r="E255" i="16"/>
  <c r="H247" i="16"/>
  <c r="H239" i="16"/>
  <c r="H223" i="16"/>
  <c r="H215" i="16"/>
  <c r="G207" i="16"/>
  <c r="H207" i="16" s="1"/>
  <c r="G191" i="16"/>
  <c r="H191" i="16" s="1"/>
  <c r="E163" i="16"/>
  <c r="G163" i="16"/>
  <c r="H140" i="16"/>
  <c r="G500" i="16"/>
  <c r="G496" i="16"/>
  <c r="G492" i="16"/>
  <c r="H492" i="16" s="1"/>
  <c r="G488" i="16"/>
  <c r="H488" i="16" s="1"/>
  <c r="G484" i="16"/>
  <c r="G480" i="16"/>
  <c r="G476" i="16"/>
  <c r="H476" i="16" s="1"/>
  <c r="G472" i="16"/>
  <c r="H472" i="16" s="1"/>
  <c r="G468" i="16"/>
  <c r="H468" i="16" s="1"/>
  <c r="G464" i="16"/>
  <c r="G460" i="16"/>
  <c r="H460" i="16" s="1"/>
  <c r="G456" i="16"/>
  <c r="H456" i="16" s="1"/>
  <c r="G452" i="16"/>
  <c r="H452" i="16" s="1"/>
  <c r="G448" i="16"/>
  <c r="H448" i="16" s="1"/>
  <c r="G444" i="16"/>
  <c r="H444" i="16" s="1"/>
  <c r="G440" i="16"/>
  <c r="H440" i="16" s="1"/>
  <c r="G436" i="16"/>
  <c r="G432" i="16"/>
  <c r="G428" i="16"/>
  <c r="H428" i="16" s="1"/>
  <c r="G424" i="16"/>
  <c r="G420" i="16"/>
  <c r="G416" i="16"/>
  <c r="G412" i="16"/>
  <c r="H412" i="16" s="1"/>
  <c r="G408" i="16"/>
  <c r="H408" i="16" s="1"/>
  <c r="H388" i="16"/>
  <c r="H384" i="16"/>
  <c r="H380" i="16"/>
  <c r="H376" i="16"/>
  <c r="H372" i="16"/>
  <c r="H364" i="16"/>
  <c r="H360" i="16"/>
  <c r="H356" i="16"/>
  <c r="H348" i="16"/>
  <c r="H340" i="16"/>
  <c r="H336" i="16"/>
  <c r="H332" i="16"/>
  <c r="F323" i="16"/>
  <c r="H323" i="16" s="1"/>
  <c r="H322" i="16"/>
  <c r="F319" i="16"/>
  <c r="H318" i="16"/>
  <c r="F315" i="16"/>
  <c r="H315" i="16" s="1"/>
  <c r="H314" i="16"/>
  <c r="F311" i="16"/>
  <c r="H311" i="16" s="1"/>
  <c r="H310" i="16"/>
  <c r="F307" i="16"/>
  <c r="H307" i="16" s="1"/>
  <c r="H306" i="16"/>
  <c r="F303" i="16"/>
  <c r="H303" i="16" s="1"/>
  <c r="H302" i="16"/>
  <c r="F299" i="16"/>
  <c r="H298" i="16"/>
  <c r="F295" i="16"/>
  <c r="H295" i="16" s="1"/>
  <c r="H294" i="16"/>
  <c r="F291" i="16"/>
  <c r="H291" i="16" s="1"/>
  <c r="H290" i="16"/>
  <c r="F287" i="16"/>
  <c r="H286" i="16"/>
  <c r="F279" i="16"/>
  <c r="H279" i="16" s="1"/>
  <c r="H276" i="16"/>
  <c r="F271" i="16"/>
  <c r="H271" i="16" s="1"/>
  <c r="F263" i="16"/>
  <c r="H263" i="16" s="1"/>
  <c r="H260" i="16"/>
  <c r="G256" i="16"/>
  <c r="H256" i="16" s="1"/>
  <c r="G248" i="16"/>
  <c r="H248" i="16" s="1"/>
  <c r="G246" i="16"/>
  <c r="H246" i="16" s="1"/>
  <c r="F244" i="16"/>
  <c r="G244" i="16"/>
  <c r="G238" i="16"/>
  <c r="H238" i="16" s="1"/>
  <c r="F236" i="16"/>
  <c r="G236" i="16"/>
  <c r="G230" i="16"/>
  <c r="H230" i="16" s="1"/>
  <c r="F228" i="16"/>
  <c r="G228" i="16"/>
  <c r="G222" i="16"/>
  <c r="H222" i="16" s="1"/>
  <c r="F220" i="16"/>
  <c r="G220" i="16"/>
  <c r="G214" i="16"/>
  <c r="H214" i="16" s="1"/>
  <c r="G203" i="16"/>
  <c r="H203" i="16" s="1"/>
  <c r="G187" i="16"/>
  <c r="H187" i="16" s="1"/>
  <c r="E151" i="16"/>
  <c r="G151" i="16"/>
  <c r="G319" i="16"/>
  <c r="H283" i="16"/>
  <c r="H275" i="16"/>
  <c r="H267" i="16"/>
  <c r="H259" i="16"/>
  <c r="H252" i="16"/>
  <c r="G251" i="16"/>
  <c r="E251" i="16"/>
  <c r="H243" i="16"/>
  <c r="H234" i="16"/>
  <c r="H227" i="16"/>
  <c r="H226" i="16"/>
  <c r="H219" i="16"/>
  <c r="H218" i="16"/>
  <c r="G199" i="16"/>
  <c r="G183" i="16"/>
  <c r="H183" i="16" s="1"/>
  <c r="H212" i="16"/>
  <c r="H208" i="16"/>
  <c r="H204" i="16"/>
  <c r="H200" i="16"/>
  <c r="E199" i="16"/>
  <c r="H199" i="16" s="1"/>
  <c r="H196" i="16"/>
  <c r="H188" i="16"/>
  <c r="H184" i="16"/>
  <c r="E178" i="16"/>
  <c r="G178" i="16"/>
  <c r="G282" i="16"/>
  <c r="G278" i="16"/>
  <c r="G274" i="16"/>
  <c r="H274" i="16" s="1"/>
  <c r="G270" i="16"/>
  <c r="H270" i="16" s="1"/>
  <c r="G266" i="16"/>
  <c r="H266" i="16" s="1"/>
  <c r="G262" i="16"/>
  <c r="E174" i="16"/>
  <c r="G174" i="16"/>
  <c r="H160" i="16"/>
  <c r="G159" i="16"/>
  <c r="H159" i="16" s="1"/>
  <c r="H135" i="16"/>
  <c r="F99" i="16"/>
  <c r="G99" i="16"/>
  <c r="G177" i="16"/>
  <c r="H177" i="16" s="1"/>
  <c r="H176" i="16"/>
  <c r="H171" i="16"/>
  <c r="H131" i="16"/>
  <c r="F101" i="16"/>
  <c r="G101" i="16"/>
  <c r="F91" i="16"/>
  <c r="G91" i="16"/>
  <c r="H85" i="16"/>
  <c r="G170" i="16"/>
  <c r="H170" i="16" s="1"/>
  <c r="F129" i="16"/>
  <c r="E129" i="16"/>
  <c r="H129" i="16" s="1"/>
  <c r="H126" i="16"/>
  <c r="H122" i="16"/>
  <c r="H114" i="16"/>
  <c r="H110" i="16"/>
  <c r="H106" i="16"/>
  <c r="H100" i="16"/>
  <c r="H88" i="16"/>
  <c r="E45" i="16"/>
  <c r="G45" i="16"/>
  <c r="F34" i="16"/>
  <c r="G34" i="16"/>
  <c r="H29" i="16"/>
  <c r="G28" i="16"/>
  <c r="E28" i="16"/>
  <c r="H13" i="16"/>
  <c r="G169" i="16"/>
  <c r="H169" i="16" s="1"/>
  <c r="G165" i="16"/>
  <c r="H165" i="16" s="1"/>
  <c r="G161" i="16"/>
  <c r="H161" i="16" s="1"/>
  <c r="E158" i="16"/>
  <c r="H158" i="16" s="1"/>
  <c r="H155" i="16"/>
  <c r="H139" i="16"/>
  <c r="H120" i="16"/>
  <c r="H112" i="16"/>
  <c r="F97" i="16"/>
  <c r="G97" i="16"/>
  <c r="E65" i="16"/>
  <c r="G65" i="16"/>
  <c r="F54" i="16"/>
  <c r="G54" i="16"/>
  <c r="H49" i="16"/>
  <c r="G48" i="16"/>
  <c r="E48" i="16"/>
  <c r="H162" i="16"/>
  <c r="G144" i="16"/>
  <c r="H144" i="16" s="1"/>
  <c r="G136" i="16"/>
  <c r="H136" i="16" s="1"/>
  <c r="G133" i="16"/>
  <c r="H133" i="16" s="1"/>
  <c r="H132" i="16"/>
  <c r="G129" i="16"/>
  <c r="H127" i="16"/>
  <c r="H123" i="16"/>
  <c r="H119" i="16"/>
  <c r="H111" i="16"/>
  <c r="H107" i="16"/>
  <c r="H103" i="16"/>
  <c r="E81" i="16"/>
  <c r="G81" i="16"/>
  <c r="H78" i="16"/>
  <c r="F83" i="16"/>
  <c r="G83" i="16"/>
  <c r="E83" i="16"/>
  <c r="H83" i="16" s="1"/>
  <c r="F47" i="16"/>
  <c r="G47" i="16"/>
  <c r="E47" i="16"/>
  <c r="H47" i="16" s="1"/>
  <c r="F25" i="16"/>
  <c r="G25" i="16"/>
  <c r="H18" i="16"/>
  <c r="H9" i="16"/>
  <c r="H72" i="16"/>
  <c r="G70" i="16"/>
  <c r="H70" i="16" s="1"/>
  <c r="E68" i="16"/>
  <c r="H68" i="16" s="1"/>
  <c r="E60" i="16"/>
  <c r="G56" i="16"/>
  <c r="E56" i="16"/>
  <c r="E40" i="16"/>
  <c r="H40" i="16" s="1"/>
  <c r="G36" i="16"/>
  <c r="E36" i="16"/>
  <c r="G20" i="16"/>
  <c r="E20" i="16"/>
  <c r="H20" i="16" s="1"/>
  <c r="H15" i="16"/>
  <c r="H5" i="16"/>
  <c r="G73" i="16"/>
  <c r="H73" i="16" s="1"/>
  <c r="F53" i="16"/>
  <c r="G53" i="16"/>
  <c r="F33" i="16"/>
  <c r="G33" i="16"/>
  <c r="G26" i="16"/>
  <c r="H26" i="16" s="1"/>
  <c r="F20" i="16"/>
  <c r="H17" i="16"/>
  <c r="H10" i="16"/>
  <c r="G87" i="16"/>
  <c r="H87" i="16" s="1"/>
  <c r="G76" i="16"/>
  <c r="H76" i="16" s="1"/>
  <c r="E25" i="16"/>
  <c r="H25" i="16" s="1"/>
  <c r="G84" i="16"/>
  <c r="H84" i="16" s="1"/>
  <c r="H69" i="16"/>
  <c r="H61" i="16"/>
  <c r="F59" i="16"/>
  <c r="G59" i="16"/>
  <c r="H41" i="16"/>
  <c r="F39" i="16"/>
  <c r="G39" i="16"/>
  <c r="G16" i="16"/>
  <c r="H16" i="16" s="1"/>
  <c r="G12" i="16"/>
  <c r="H12" i="16" s="1"/>
  <c r="G8" i="16"/>
  <c r="H8" i="16" s="1"/>
  <c r="G4" i="16"/>
  <c r="H4" i="16" s="1"/>
  <c r="Z3" i="2"/>
  <c r="Z9" i="2"/>
  <c r="Y9" i="2"/>
  <c r="V9" i="2"/>
  <c r="S9" i="2"/>
  <c r="P9" i="2"/>
  <c r="J9" i="2"/>
  <c r="M9" i="2"/>
  <c r="Y3" i="2"/>
  <c r="V3" i="2"/>
  <c r="S3" i="2"/>
  <c r="D2091" i="9"/>
  <c r="D2090" i="9"/>
  <c r="D2089" i="9"/>
  <c r="D2088" i="9"/>
  <c r="D2087" i="9"/>
  <c r="D2086" i="9"/>
  <c r="D2085" i="9"/>
  <c r="D2084" i="9"/>
  <c r="D2083" i="9"/>
  <c r="C2082" i="9"/>
  <c r="D2082" i="9" s="1"/>
  <c r="C2081" i="9"/>
  <c r="D2081" i="9" s="1"/>
  <c r="C2080" i="9"/>
  <c r="D2080" i="9" s="1"/>
  <c r="C2079" i="9"/>
  <c r="D2079" i="9" s="1"/>
  <c r="C2078" i="9"/>
  <c r="D2078" i="9" s="1"/>
  <c r="C2077" i="9"/>
  <c r="D2077" i="9" s="1"/>
  <c r="C2076" i="9"/>
  <c r="D2076" i="9" s="1"/>
  <c r="C2074" i="9"/>
  <c r="D2074" i="9" s="1"/>
  <c r="C2073" i="9"/>
  <c r="D2073" i="9" s="1"/>
  <c r="C2072" i="9"/>
  <c r="D2072" i="9" s="1"/>
  <c r="C2071" i="9"/>
  <c r="D2071" i="9" s="1"/>
  <c r="C2069" i="9"/>
  <c r="D2069" i="9" s="1"/>
  <c r="C2068" i="9"/>
  <c r="D2068" i="9" s="1"/>
  <c r="C2067" i="9"/>
  <c r="D2067" i="9" s="1"/>
  <c r="C2065" i="9"/>
  <c r="D2065" i="9" s="1"/>
  <c r="C2064" i="9"/>
  <c r="D2064" i="9" s="1"/>
  <c r="C2063" i="9"/>
  <c r="D2063" i="9" s="1"/>
  <c r="C2062" i="9"/>
  <c r="D2062" i="9" s="1"/>
  <c r="C2060" i="9"/>
  <c r="D2060" i="9" s="1"/>
  <c r="C2059" i="9"/>
  <c r="D2059" i="9" s="1"/>
  <c r="C2058" i="9"/>
  <c r="D2058" i="9" s="1"/>
  <c r="C2057" i="9"/>
  <c r="D2057" i="9" s="1"/>
  <c r="C2055" i="9"/>
  <c r="D2055" i="9" s="1"/>
  <c r="C2054" i="9"/>
  <c r="D2054" i="9" s="1"/>
  <c r="C2053" i="9"/>
  <c r="D2053" i="9" s="1"/>
  <c r="C2052" i="9"/>
  <c r="D2052" i="9" s="1"/>
  <c r="C2051" i="9"/>
  <c r="D2051" i="9" s="1"/>
  <c r="C2050" i="9"/>
  <c r="D2050" i="9" s="1"/>
  <c r="C2049" i="9"/>
  <c r="D2049" i="9" s="1"/>
  <c r="C2048" i="9"/>
  <c r="D2048" i="9" s="1"/>
  <c r="C2046" i="9"/>
  <c r="D2046" i="9" s="1"/>
  <c r="C2045" i="9"/>
  <c r="D2045" i="9" s="1"/>
  <c r="C2044" i="9"/>
  <c r="D2044" i="9" s="1"/>
  <c r="C2043" i="9"/>
  <c r="D2043" i="9" s="1"/>
  <c r="C2042" i="9"/>
  <c r="D2042" i="9" s="1"/>
  <c r="C2041" i="9"/>
  <c r="D2041" i="9" s="1"/>
  <c r="C2040" i="9"/>
  <c r="D2040" i="9" s="1"/>
  <c r="C2039" i="9"/>
  <c r="D2039" i="9" s="1"/>
  <c r="C2038" i="9"/>
  <c r="D2038" i="9" s="1"/>
  <c r="C2037" i="9"/>
  <c r="D2037" i="9" s="1"/>
  <c r="C2035" i="9"/>
  <c r="D2035" i="9" s="1"/>
  <c r="C2034" i="9"/>
  <c r="D2034" i="9" s="1"/>
  <c r="C2033" i="9"/>
  <c r="D2033" i="9" s="1"/>
  <c r="C2032" i="9"/>
  <c r="D2032" i="9" s="1"/>
  <c r="C2031" i="9"/>
  <c r="D2031" i="9" s="1"/>
  <c r="C2030" i="9"/>
  <c r="D2030" i="9" s="1"/>
  <c r="C2029" i="9"/>
  <c r="D2029" i="9" s="1"/>
  <c r="C2028" i="9"/>
  <c r="D2028" i="9" s="1"/>
  <c r="C2026" i="9"/>
  <c r="D2026" i="9" s="1"/>
  <c r="C2025" i="9"/>
  <c r="D2025" i="9" s="1"/>
  <c r="C2024" i="9"/>
  <c r="D2024" i="9" s="1"/>
  <c r="C2023" i="9"/>
  <c r="D2023" i="9" s="1"/>
  <c r="C2022" i="9"/>
  <c r="D2022" i="9" s="1"/>
  <c r="C2021" i="9"/>
  <c r="D2021" i="9" s="1"/>
  <c r="C2020" i="9"/>
  <c r="D2020" i="9" s="1"/>
  <c r="C2019" i="9"/>
  <c r="D2019" i="9" s="1"/>
  <c r="C2018" i="9"/>
  <c r="D2018" i="9" s="1"/>
  <c r="C2017" i="9"/>
  <c r="D2017" i="9" s="1"/>
  <c r="C2016" i="9"/>
  <c r="D2016" i="9" s="1"/>
  <c r="C2015" i="9"/>
  <c r="D2015" i="9" s="1"/>
  <c r="C2014" i="9"/>
  <c r="D2014" i="9" s="1"/>
  <c r="C2013" i="9"/>
  <c r="D2013" i="9" s="1"/>
  <c r="C2011" i="9"/>
  <c r="D2011" i="9" s="1"/>
  <c r="C2010" i="9"/>
  <c r="D2010" i="9" s="1"/>
  <c r="C2009" i="9"/>
  <c r="D2009" i="9" s="1"/>
  <c r="C2008" i="9"/>
  <c r="D2008" i="9" s="1"/>
  <c r="C2007" i="9"/>
  <c r="D2007" i="9" s="1"/>
  <c r="C2006" i="9"/>
  <c r="D2006" i="9" s="1"/>
  <c r="C2005" i="9"/>
  <c r="D2005" i="9" s="1"/>
  <c r="C2004" i="9"/>
  <c r="D2004" i="9" s="1"/>
  <c r="C2002" i="9"/>
  <c r="D2002" i="9" s="1"/>
  <c r="C2001" i="9"/>
  <c r="D2001" i="9" s="1"/>
  <c r="C2000" i="9"/>
  <c r="D2000" i="9" s="1"/>
  <c r="C1999" i="9"/>
  <c r="D1999" i="9" s="1"/>
  <c r="C1998" i="9"/>
  <c r="D1998" i="9" s="1"/>
  <c r="C1997" i="9"/>
  <c r="D1997" i="9" s="1"/>
  <c r="C1996" i="9"/>
  <c r="D1996" i="9" s="1"/>
  <c r="C1995" i="9"/>
  <c r="D1995" i="9" s="1"/>
  <c r="C1994" i="9"/>
  <c r="D1994" i="9" s="1"/>
  <c r="C1993" i="9"/>
  <c r="D1993" i="9" s="1"/>
  <c r="C1992" i="9"/>
  <c r="D1992" i="9" s="1"/>
  <c r="C1991" i="9"/>
  <c r="D1991" i="9" s="1"/>
  <c r="C1990" i="9"/>
  <c r="D1990" i="9" s="1"/>
  <c r="C1989" i="9"/>
  <c r="D1989" i="9" s="1"/>
  <c r="C1988" i="9"/>
  <c r="D1988" i="9" s="1"/>
  <c r="C1987" i="9"/>
  <c r="D1987" i="9" s="1"/>
  <c r="C1986" i="9"/>
  <c r="D1986" i="9" s="1"/>
  <c r="C1985" i="9"/>
  <c r="D1985" i="9" s="1"/>
  <c r="C1984" i="9"/>
  <c r="D1984" i="9" s="1"/>
  <c r="C1983" i="9"/>
  <c r="D1983" i="9" s="1"/>
  <c r="C1982" i="9"/>
  <c r="D1982" i="9" s="1"/>
  <c r="C1981" i="9"/>
  <c r="D1981" i="9" s="1"/>
  <c r="C1980" i="9"/>
  <c r="D1980" i="9" s="1"/>
  <c r="C1979" i="9"/>
  <c r="D1979" i="9" s="1"/>
  <c r="C1978" i="9"/>
  <c r="D1978" i="9" s="1"/>
  <c r="C1977" i="9"/>
  <c r="D1977" i="9" s="1"/>
  <c r="C1976" i="9"/>
  <c r="D1976" i="9" s="1"/>
  <c r="C1975" i="9"/>
  <c r="D1975" i="9" s="1"/>
  <c r="C1974" i="9"/>
  <c r="D1974" i="9" s="1"/>
  <c r="C1973" i="9"/>
  <c r="D1973" i="9" s="1"/>
  <c r="C1972" i="9"/>
  <c r="D1972" i="9" s="1"/>
  <c r="C1971" i="9"/>
  <c r="D1971" i="9" s="1"/>
  <c r="C1970" i="9"/>
  <c r="D1970" i="9" s="1"/>
  <c r="C1969" i="9"/>
  <c r="D1969" i="9" s="1"/>
  <c r="C1968" i="9"/>
  <c r="D1968" i="9" s="1"/>
  <c r="C1967" i="9"/>
  <c r="D1967" i="9" s="1"/>
  <c r="C1965" i="9"/>
  <c r="D1965" i="9" s="1"/>
  <c r="C1964" i="9"/>
  <c r="D1964" i="9" s="1"/>
  <c r="C1963" i="9"/>
  <c r="D1963" i="9" s="1"/>
  <c r="C1962" i="9"/>
  <c r="D1962" i="9" s="1"/>
  <c r="C1961" i="9"/>
  <c r="D1961" i="9" s="1"/>
  <c r="C1960" i="9"/>
  <c r="D1960" i="9" s="1"/>
  <c r="C1959" i="9"/>
  <c r="D1959" i="9" s="1"/>
  <c r="C1958" i="9"/>
  <c r="D1958" i="9" s="1"/>
  <c r="C1956" i="9"/>
  <c r="D1956" i="9" s="1"/>
  <c r="C1955" i="9"/>
  <c r="D1955" i="9" s="1"/>
  <c r="C1954" i="9"/>
  <c r="D1954" i="9" s="1"/>
  <c r="C1953" i="9"/>
  <c r="D1953" i="9" s="1"/>
  <c r="C1952" i="9"/>
  <c r="C1951" i="9"/>
  <c r="D1951" i="9" s="1"/>
  <c r="C1950" i="9"/>
  <c r="D1950" i="9" s="1"/>
  <c r="C1949" i="9"/>
  <c r="D1949" i="9" s="1"/>
  <c r="C1948" i="9"/>
  <c r="D1948" i="9" s="1"/>
  <c r="C1947" i="9"/>
  <c r="D1947" i="9" s="1"/>
  <c r="C1946" i="9"/>
  <c r="D1946" i="9" s="1"/>
  <c r="C1945" i="9"/>
  <c r="D1945" i="9" s="1"/>
  <c r="C1944" i="9"/>
  <c r="C1943" i="9"/>
  <c r="D1943" i="9" s="1"/>
  <c r="C1942" i="9"/>
  <c r="C1941" i="9"/>
  <c r="D1941" i="9" s="1"/>
  <c r="C1940" i="9"/>
  <c r="C1939" i="9"/>
  <c r="D1939" i="9" s="1"/>
  <c r="C1938" i="9"/>
  <c r="D1938" i="9" s="1"/>
  <c r="C1936" i="9"/>
  <c r="D1936" i="9" s="1"/>
  <c r="C1935" i="9"/>
  <c r="C1934" i="9"/>
  <c r="D1934" i="9" s="1"/>
  <c r="C1933" i="9"/>
  <c r="D1933" i="9" s="1"/>
  <c r="C1932" i="9"/>
  <c r="D1932" i="9" s="1"/>
  <c r="C1931" i="9"/>
  <c r="D1931" i="9" s="1"/>
  <c r="C1930" i="9"/>
  <c r="C1929" i="9"/>
  <c r="D1929" i="9" s="1"/>
  <c r="C1927" i="9"/>
  <c r="D1927" i="9" s="1"/>
  <c r="C1926" i="9"/>
  <c r="D1926" i="9" s="1"/>
  <c r="C1925" i="9"/>
  <c r="D1925" i="9" s="1"/>
  <c r="C1924" i="9"/>
  <c r="D1924" i="9" s="1"/>
  <c r="C1923" i="9"/>
  <c r="D1923" i="9" s="1"/>
  <c r="C1922" i="9"/>
  <c r="D1922" i="9" s="1"/>
  <c r="C1921" i="9"/>
  <c r="D1921" i="9" s="1"/>
  <c r="C1920" i="9"/>
  <c r="D1920" i="9" s="1"/>
  <c r="C1919" i="9"/>
  <c r="D1919" i="9" s="1"/>
  <c r="C1918" i="9"/>
  <c r="D1918" i="9" s="1"/>
  <c r="C1917" i="9"/>
  <c r="D1917" i="9" s="1"/>
  <c r="C1916" i="9"/>
  <c r="D1916" i="9" s="1"/>
  <c r="C1915" i="9"/>
  <c r="D1915" i="9" s="1"/>
  <c r="C1914" i="9"/>
  <c r="D1914" i="9" s="1"/>
  <c r="C1913" i="9"/>
  <c r="D1913" i="9" s="1"/>
  <c r="C1912" i="9"/>
  <c r="D1912" i="9" s="1"/>
  <c r="C1911" i="9"/>
  <c r="D1911" i="9" s="1"/>
  <c r="C1910" i="9"/>
  <c r="C1909" i="9"/>
  <c r="D1909" i="9" s="1"/>
  <c r="C1908" i="9"/>
  <c r="D1908" i="9" s="1"/>
  <c r="C1907" i="9"/>
  <c r="D1907" i="9" s="1"/>
  <c r="C1906" i="9"/>
  <c r="D1906" i="9" s="1"/>
  <c r="C1905" i="9"/>
  <c r="D1905" i="9" s="1"/>
  <c r="C1904" i="9"/>
  <c r="D1904" i="9" s="1"/>
  <c r="C1903" i="9"/>
  <c r="D1903" i="9" s="1"/>
  <c r="C1902" i="9"/>
  <c r="D1902" i="9" s="1"/>
  <c r="C1901" i="9"/>
  <c r="C1900" i="9"/>
  <c r="D1900" i="9" s="1"/>
  <c r="C1899" i="9"/>
  <c r="D1899" i="9" s="1"/>
  <c r="C1898" i="9"/>
  <c r="D1898" i="9" s="1"/>
  <c r="C1897" i="9"/>
  <c r="D1897" i="9" s="1"/>
  <c r="C1895" i="9"/>
  <c r="D1895" i="9" s="1"/>
  <c r="C1894" i="9"/>
  <c r="D1894" i="9" s="1"/>
  <c r="C1893" i="9"/>
  <c r="D1893" i="9" s="1"/>
  <c r="C1892" i="9"/>
  <c r="D1892" i="9" s="1"/>
  <c r="C1891" i="9"/>
  <c r="D1891" i="9" s="1"/>
  <c r="C1890" i="9"/>
  <c r="D1890" i="9" s="1"/>
  <c r="C1889" i="9"/>
  <c r="D1889" i="9" s="1"/>
  <c r="C1888" i="9"/>
  <c r="D1888" i="9" s="1"/>
  <c r="C1886" i="9"/>
  <c r="D1886" i="9" s="1"/>
  <c r="C1885" i="9"/>
  <c r="D1885" i="9" s="1"/>
  <c r="C1884" i="9"/>
  <c r="D1884" i="9" s="1"/>
  <c r="C1883" i="9"/>
  <c r="D1883" i="9" s="1"/>
  <c r="C1882" i="9"/>
  <c r="D1882" i="9" s="1"/>
  <c r="C1881" i="9"/>
  <c r="D1881" i="9" s="1"/>
  <c r="C1880" i="9"/>
  <c r="D1880" i="9" s="1"/>
  <c r="C1879" i="9"/>
  <c r="D1879" i="9" s="1"/>
  <c r="C1878" i="9"/>
  <c r="D1878" i="9" s="1"/>
  <c r="C1877" i="9"/>
  <c r="D1877" i="9" s="1"/>
  <c r="C1876" i="9"/>
  <c r="C1875" i="9"/>
  <c r="D1875" i="9" s="1"/>
  <c r="C1874" i="9"/>
  <c r="D1874" i="9" s="1"/>
  <c r="C1873" i="9"/>
  <c r="D1873" i="9" s="1"/>
  <c r="C1872" i="9"/>
  <c r="D1872" i="9" s="1"/>
  <c r="C1871" i="9"/>
  <c r="D1871" i="9" s="1"/>
  <c r="C1870" i="9"/>
  <c r="D1870" i="9" s="1"/>
  <c r="C1869" i="9"/>
  <c r="D1869" i="9" s="1"/>
  <c r="C1868" i="9"/>
  <c r="D1868" i="9" s="1"/>
  <c r="C1867" i="9"/>
  <c r="C1866" i="9"/>
  <c r="D1866" i="9" s="1"/>
  <c r="C1865" i="9"/>
  <c r="D1865" i="9" s="1"/>
  <c r="C1864" i="9"/>
  <c r="D1864" i="9" s="1"/>
  <c r="C1863" i="9"/>
  <c r="D1863" i="9" s="1"/>
  <c r="C1862" i="9"/>
  <c r="D1862" i="9" s="1"/>
  <c r="C1861" i="9"/>
  <c r="D1861" i="9" s="1"/>
  <c r="C1860" i="9"/>
  <c r="D1860" i="9" s="1"/>
  <c r="C1859" i="9"/>
  <c r="D1859" i="9" s="1"/>
  <c r="C1858" i="9"/>
  <c r="D1858" i="9" s="1"/>
  <c r="C1857" i="9"/>
  <c r="D1857" i="9" s="1"/>
  <c r="C1856" i="9"/>
  <c r="D1856" i="9" s="1"/>
  <c r="C1855" i="9"/>
  <c r="D1855" i="9" s="1"/>
  <c r="C1854" i="9"/>
  <c r="D1854" i="9" s="1"/>
  <c r="C1853" i="9"/>
  <c r="D1853" i="9" s="1"/>
  <c r="C1852" i="9"/>
  <c r="D1852" i="9" s="1"/>
  <c r="C1851" i="9"/>
  <c r="D1851" i="9" s="1"/>
  <c r="C1850" i="9"/>
  <c r="D1850" i="9" s="1"/>
  <c r="C1849" i="9"/>
  <c r="D1849" i="9" s="1"/>
  <c r="C1848" i="9"/>
  <c r="D1848" i="9" s="1"/>
  <c r="C1847" i="9"/>
  <c r="D1847" i="9" s="1"/>
  <c r="C1846" i="9"/>
  <c r="D1846" i="9" s="1"/>
  <c r="C1845" i="9"/>
  <c r="D1845" i="9" s="1"/>
  <c r="C1844" i="9"/>
  <c r="D1844" i="9" s="1"/>
  <c r="C1843" i="9"/>
  <c r="D1843" i="9" s="1"/>
  <c r="C1842" i="9"/>
  <c r="D1842" i="9" s="1"/>
  <c r="C1841" i="9"/>
  <c r="D1841" i="9" s="1"/>
  <c r="C1840" i="9"/>
  <c r="D1840" i="9" s="1"/>
  <c r="C1839" i="9"/>
  <c r="D1839" i="9" s="1"/>
  <c r="C1838" i="9"/>
  <c r="D1838" i="9" s="1"/>
  <c r="C1837" i="9"/>
  <c r="D1837" i="9" s="1"/>
  <c r="C1836" i="9"/>
  <c r="D1836" i="9" s="1"/>
  <c r="C1835" i="9"/>
  <c r="D1835" i="9" s="1"/>
  <c r="C1834" i="9"/>
  <c r="D1834" i="9" s="1"/>
  <c r="C1832" i="9"/>
  <c r="D1832" i="9" s="1"/>
  <c r="C1831" i="9"/>
  <c r="D1831" i="9" s="1"/>
  <c r="C1830" i="9"/>
  <c r="D1830" i="9" s="1"/>
  <c r="C1829" i="9"/>
  <c r="D1829" i="9" s="1"/>
  <c r="C1828" i="9"/>
  <c r="D1828" i="9" s="1"/>
  <c r="C1827" i="9"/>
  <c r="D1827" i="9" s="1"/>
  <c r="C1826" i="9"/>
  <c r="C1825" i="9"/>
  <c r="D1825" i="9" s="1"/>
  <c r="C1823" i="9"/>
  <c r="D1823" i="9" s="1"/>
  <c r="C1822" i="9"/>
  <c r="D1822" i="9" s="1"/>
  <c r="C1821" i="9"/>
  <c r="D1821" i="9" s="1"/>
  <c r="C1820" i="9"/>
  <c r="D1820" i="9" s="1"/>
  <c r="C1819" i="9"/>
  <c r="D1819" i="9" s="1"/>
  <c r="C1818" i="9"/>
  <c r="D1818" i="9" s="1"/>
  <c r="C1817" i="9"/>
  <c r="D1817" i="9" s="1"/>
  <c r="C1816" i="9"/>
  <c r="D1816" i="9" s="1"/>
  <c r="C1815" i="9"/>
  <c r="D1815" i="9" s="1"/>
  <c r="C1814" i="9"/>
  <c r="D1814" i="9" s="1"/>
  <c r="C1812" i="9"/>
  <c r="D1812" i="9" s="1"/>
  <c r="C1811" i="9"/>
  <c r="D1811" i="9" s="1"/>
  <c r="C1810" i="9"/>
  <c r="D1810" i="9" s="1"/>
  <c r="C1809" i="9"/>
  <c r="D1809" i="9" s="1"/>
  <c r="C1807" i="9"/>
  <c r="D1807" i="9" s="1"/>
  <c r="C1806" i="9"/>
  <c r="D1806" i="9" s="1"/>
  <c r="C1805" i="9"/>
  <c r="D1805" i="9" s="1"/>
  <c r="C1803" i="9"/>
  <c r="D1803" i="9" s="1"/>
  <c r="C1802" i="9"/>
  <c r="D1802" i="9" s="1"/>
  <c r="C1801" i="9"/>
  <c r="D1801" i="9" s="1"/>
  <c r="C1800" i="9"/>
  <c r="D1800" i="9" s="1"/>
  <c r="C1798" i="9"/>
  <c r="D1798" i="9" s="1"/>
  <c r="C1797" i="9"/>
  <c r="D1797" i="9" s="1"/>
  <c r="C1795" i="9"/>
  <c r="D1795" i="9" s="1"/>
  <c r="C1794" i="9"/>
  <c r="D1794" i="9" s="1"/>
  <c r="C1793" i="9"/>
  <c r="D1793" i="9" s="1"/>
  <c r="C1792" i="9"/>
  <c r="D1792" i="9" s="1"/>
  <c r="C1791" i="9"/>
  <c r="D1791" i="9" s="1"/>
  <c r="C1790" i="9"/>
  <c r="D1790" i="9" s="1"/>
  <c r="C1789" i="9"/>
  <c r="D1789" i="9" s="1"/>
  <c r="C1788" i="9"/>
  <c r="D1788" i="9" s="1"/>
  <c r="C1786" i="9"/>
  <c r="D1786" i="9" s="1"/>
  <c r="C1785" i="9"/>
  <c r="D1785" i="9" s="1"/>
  <c r="C1784" i="9"/>
  <c r="D1784" i="9" s="1"/>
  <c r="C1783" i="9"/>
  <c r="D1783" i="9" s="1"/>
  <c r="C1782" i="9"/>
  <c r="D1782" i="9" s="1"/>
  <c r="C1781" i="9"/>
  <c r="D1781" i="9" s="1"/>
  <c r="C1780" i="9"/>
  <c r="D1780" i="9" s="1"/>
  <c r="C1779" i="9"/>
  <c r="D1779" i="9" s="1"/>
  <c r="C1778" i="9"/>
  <c r="D1778" i="9" s="1"/>
  <c r="C1777" i="9"/>
  <c r="D1777" i="9" s="1"/>
  <c r="C1775" i="9"/>
  <c r="D1775" i="9" s="1"/>
  <c r="C1774" i="9"/>
  <c r="D1774" i="9" s="1"/>
  <c r="C1773" i="9"/>
  <c r="D1773" i="9" s="1"/>
  <c r="C1772" i="9"/>
  <c r="C1771" i="9"/>
  <c r="D1771" i="9" s="1"/>
  <c r="C1770" i="9"/>
  <c r="D1770" i="9" s="1"/>
  <c r="C1769" i="9"/>
  <c r="D1769" i="9" s="1"/>
  <c r="C1768" i="9"/>
  <c r="D1768" i="9" s="1"/>
  <c r="C1766" i="9"/>
  <c r="D1766" i="9" s="1"/>
  <c r="C1765" i="9"/>
  <c r="D1765" i="9" s="1"/>
  <c r="C1764" i="9"/>
  <c r="D1764" i="9" s="1"/>
  <c r="C1763" i="9"/>
  <c r="C1762" i="9"/>
  <c r="D1762" i="9" s="1"/>
  <c r="C1761" i="9"/>
  <c r="D1761" i="9" s="1"/>
  <c r="C1760" i="9"/>
  <c r="D1760" i="9" s="1"/>
  <c r="C1759" i="9"/>
  <c r="D1759" i="9" s="1"/>
  <c r="C1758" i="9"/>
  <c r="D1758" i="9" s="1"/>
  <c r="C1757" i="9"/>
  <c r="D1757" i="9" s="1"/>
  <c r="C1756" i="9"/>
  <c r="D1756" i="9" s="1"/>
  <c r="C1755" i="9"/>
  <c r="D1755" i="9" s="1"/>
  <c r="C1754" i="9"/>
  <c r="D1754" i="9" s="1"/>
  <c r="C1753" i="9"/>
  <c r="D1753" i="9" s="1"/>
  <c r="C1752" i="9"/>
  <c r="C1751" i="9"/>
  <c r="D1751" i="9" s="1"/>
  <c r="C1750" i="9"/>
  <c r="D1750" i="9" s="1"/>
  <c r="C1749" i="9"/>
  <c r="D1749" i="9" s="1"/>
  <c r="C1748" i="9"/>
  <c r="D1748" i="9" s="1"/>
  <c r="C1747" i="9"/>
  <c r="C1746" i="9"/>
  <c r="D1746" i="9" s="1"/>
  <c r="C1745" i="9"/>
  <c r="D1745" i="9" s="1"/>
  <c r="C1744" i="9"/>
  <c r="D1744" i="9" s="1"/>
  <c r="C1743" i="9"/>
  <c r="C1742" i="9"/>
  <c r="D1742" i="9" s="1"/>
  <c r="C1741" i="9"/>
  <c r="D1741" i="9" s="1"/>
  <c r="C1740" i="9"/>
  <c r="D1740" i="9" s="1"/>
  <c r="C1739" i="9"/>
  <c r="C1738" i="9"/>
  <c r="D1738" i="9" s="1"/>
  <c r="C1736" i="9"/>
  <c r="D1736" i="9" s="1"/>
  <c r="C1735" i="9"/>
  <c r="C1734" i="9"/>
  <c r="D1734" i="9" s="1"/>
  <c r="C1733" i="9"/>
  <c r="D1733" i="9" s="1"/>
  <c r="C1732" i="9"/>
  <c r="D1732" i="9" s="1"/>
  <c r="C1731" i="9"/>
  <c r="D1731" i="9" s="1"/>
  <c r="C1730" i="9"/>
  <c r="D1730" i="9" s="1"/>
  <c r="C1729" i="9"/>
  <c r="D1729" i="9" s="1"/>
  <c r="C1727" i="9"/>
  <c r="D1727" i="9" s="1"/>
  <c r="C1726" i="9"/>
  <c r="D1726" i="9" s="1"/>
  <c r="C1725" i="9"/>
  <c r="D1725" i="9" s="1"/>
  <c r="C1724" i="9"/>
  <c r="D1724" i="9" s="1"/>
  <c r="C1723" i="9"/>
  <c r="D1723" i="9" s="1"/>
  <c r="C1722" i="9"/>
  <c r="D1722" i="9" s="1"/>
  <c r="C1721" i="9"/>
  <c r="D1721" i="9" s="1"/>
  <c r="C1720" i="9"/>
  <c r="D1720" i="9" s="1"/>
  <c r="C1719" i="9"/>
  <c r="D1719" i="9" s="1"/>
  <c r="C1718" i="9"/>
  <c r="D1718" i="9" s="1"/>
  <c r="C1717" i="9"/>
  <c r="D1717" i="9" s="1"/>
  <c r="C1716" i="9"/>
  <c r="D1716" i="9" s="1"/>
  <c r="C1715" i="9"/>
  <c r="C1714" i="9"/>
  <c r="D1714" i="9" s="1"/>
  <c r="C1713" i="9"/>
  <c r="D1713" i="9" s="1"/>
  <c r="C1712" i="9"/>
  <c r="D1712" i="9" s="1"/>
  <c r="C1711" i="9"/>
  <c r="D1711" i="9" s="1"/>
  <c r="C1710" i="9"/>
  <c r="D1710" i="9" s="1"/>
  <c r="C1709" i="9"/>
  <c r="D1709" i="9" s="1"/>
  <c r="C1708" i="9"/>
  <c r="D1708" i="9" s="1"/>
  <c r="C1707" i="9"/>
  <c r="D1707" i="9" s="1"/>
  <c r="C1705" i="9"/>
  <c r="D1705" i="9" s="1"/>
  <c r="C1704" i="9"/>
  <c r="D1704" i="9" s="1"/>
  <c r="C1703" i="9"/>
  <c r="D1703" i="9" s="1"/>
  <c r="C1702" i="9"/>
  <c r="D1702" i="9" s="1"/>
  <c r="C1701" i="9"/>
  <c r="D1701" i="9" s="1"/>
  <c r="C1700" i="9"/>
  <c r="D1700" i="9" s="1"/>
  <c r="C1699" i="9"/>
  <c r="D1699" i="9" s="1"/>
  <c r="C1698" i="9"/>
  <c r="D1698" i="9" s="1"/>
  <c r="C1696" i="9"/>
  <c r="D1696" i="9" s="1"/>
  <c r="C1695" i="9"/>
  <c r="D1695" i="9" s="1"/>
  <c r="C1694" i="9"/>
  <c r="D1694" i="9" s="1"/>
  <c r="C1693" i="9"/>
  <c r="D1693" i="9" s="1"/>
  <c r="C1692" i="9"/>
  <c r="D1692" i="9" s="1"/>
  <c r="C1691" i="9"/>
  <c r="D1691" i="9" s="1"/>
  <c r="C1690" i="9"/>
  <c r="D1690" i="9" s="1"/>
  <c r="C1689" i="9"/>
  <c r="D1689" i="9" s="1"/>
  <c r="C1688" i="9"/>
  <c r="D1688" i="9" s="1"/>
  <c r="C1687" i="9"/>
  <c r="D1687" i="9" s="1"/>
  <c r="C1686" i="9"/>
  <c r="D1686" i="9" s="1"/>
  <c r="C1685" i="9"/>
  <c r="D1685" i="9" s="1"/>
  <c r="C1684" i="9"/>
  <c r="D1684" i="9" s="1"/>
  <c r="C1683" i="9"/>
  <c r="D1683" i="9" s="1"/>
  <c r="C1682" i="9"/>
  <c r="D1682" i="9" s="1"/>
  <c r="C1681" i="9"/>
  <c r="D1681" i="9" s="1"/>
  <c r="C1680" i="9"/>
  <c r="D1680" i="9" s="1"/>
  <c r="C1679" i="9"/>
  <c r="D1679" i="9" s="1"/>
  <c r="C1678" i="9"/>
  <c r="D1678" i="9" s="1"/>
  <c r="C1676" i="9"/>
  <c r="D1676" i="9" s="1"/>
  <c r="C1675" i="9"/>
  <c r="D1675" i="9" s="1"/>
  <c r="C1674" i="9"/>
  <c r="D1674" i="9" s="1"/>
  <c r="C1673" i="9"/>
  <c r="D1673" i="9" s="1"/>
  <c r="C1672" i="9"/>
  <c r="D1672" i="9" s="1"/>
  <c r="C1671" i="9"/>
  <c r="D1671" i="9" s="1"/>
  <c r="C1670" i="9"/>
  <c r="D1670" i="9" s="1"/>
  <c r="C1669" i="9"/>
  <c r="D1669" i="9" s="1"/>
  <c r="C1667" i="9"/>
  <c r="C1666" i="9"/>
  <c r="D1666" i="9" s="1"/>
  <c r="C1665" i="9"/>
  <c r="D1665" i="9" s="1"/>
  <c r="C1664" i="9"/>
  <c r="D1664" i="9" s="1"/>
  <c r="C1663" i="9"/>
  <c r="D1663" i="9" s="1"/>
  <c r="C1662" i="9"/>
  <c r="D1662" i="9" s="1"/>
  <c r="C1661" i="9"/>
  <c r="D1661" i="9" s="1"/>
  <c r="C1660" i="9"/>
  <c r="D1660" i="9" s="1"/>
  <c r="C1659" i="9"/>
  <c r="D1659" i="9" s="1"/>
  <c r="C1658" i="9"/>
  <c r="D1658" i="9" s="1"/>
  <c r="C1657" i="9"/>
  <c r="D1657" i="9" s="1"/>
  <c r="C1656" i="9"/>
  <c r="D1656" i="9" s="1"/>
  <c r="C1655" i="9"/>
  <c r="D1655" i="9" s="1"/>
  <c r="C1654" i="9"/>
  <c r="D1654" i="9" s="1"/>
  <c r="C1653" i="9"/>
  <c r="D1653" i="9" s="1"/>
  <c r="C1652" i="9"/>
  <c r="D1652" i="9" s="1"/>
  <c r="C1651" i="9"/>
  <c r="D1651" i="9" s="1"/>
  <c r="C1650" i="9"/>
  <c r="D1650" i="9" s="1"/>
  <c r="C1649" i="9"/>
  <c r="D1649" i="9" s="1"/>
  <c r="C1648" i="9"/>
  <c r="D1648" i="9" s="1"/>
  <c r="C1647" i="9"/>
  <c r="D1647" i="9" s="1"/>
  <c r="C1646" i="9"/>
  <c r="D1646" i="9" s="1"/>
  <c r="C1645" i="9"/>
  <c r="C1644" i="9"/>
  <c r="D1644" i="9" s="1"/>
  <c r="C1643" i="9"/>
  <c r="D1643" i="9" s="1"/>
  <c r="C1642" i="9"/>
  <c r="D1642" i="9" s="1"/>
  <c r="C1641" i="9"/>
  <c r="D1641" i="9" s="1"/>
  <c r="C1640" i="9"/>
  <c r="D1640" i="9" s="1"/>
  <c r="C1639" i="9"/>
  <c r="D1639" i="9" s="1"/>
  <c r="C1638" i="9"/>
  <c r="D1638" i="9" s="1"/>
  <c r="C1637" i="9"/>
  <c r="D1637" i="9" s="1"/>
  <c r="C1636" i="9"/>
  <c r="D1636" i="9" s="1"/>
  <c r="C1635" i="9"/>
  <c r="D1635" i="9" s="1"/>
  <c r="C1634" i="9"/>
  <c r="D1634" i="9" s="1"/>
  <c r="C1633" i="9"/>
  <c r="D1633" i="9" s="1"/>
  <c r="C1632" i="9"/>
  <c r="D1632" i="9" s="1"/>
  <c r="C1630" i="9"/>
  <c r="D1630" i="9" s="1"/>
  <c r="C1629" i="9"/>
  <c r="D1629" i="9" s="1"/>
  <c r="C1628" i="9"/>
  <c r="D1628" i="9" s="1"/>
  <c r="C1627" i="9"/>
  <c r="D1627" i="9" s="1"/>
  <c r="C1626" i="9"/>
  <c r="D1626" i="9" s="1"/>
  <c r="C1625" i="9"/>
  <c r="D1625" i="9" s="1"/>
  <c r="C1624" i="9"/>
  <c r="D1624" i="9" s="1"/>
  <c r="C1623" i="9"/>
  <c r="D1623" i="9" s="1"/>
  <c r="C1621" i="9"/>
  <c r="D1621" i="9" s="1"/>
  <c r="C1620" i="9"/>
  <c r="D1620" i="9" s="1"/>
  <c r="C1619" i="9"/>
  <c r="D1619" i="9" s="1"/>
  <c r="C1618" i="9"/>
  <c r="D1618" i="9" s="1"/>
  <c r="C1617" i="9"/>
  <c r="D1617" i="9" s="1"/>
  <c r="C1616" i="9"/>
  <c r="D1616" i="9" s="1"/>
  <c r="C1615" i="9"/>
  <c r="D1615" i="9" s="1"/>
  <c r="C1614" i="9"/>
  <c r="D1614" i="9" s="1"/>
  <c r="C1613" i="9"/>
  <c r="D1613" i="9" s="1"/>
  <c r="C1612" i="9"/>
  <c r="D1612" i="9" s="1"/>
  <c r="C1611" i="9"/>
  <c r="D1611" i="9" s="1"/>
  <c r="C1610" i="9"/>
  <c r="D1610" i="9" s="1"/>
  <c r="C1609" i="9"/>
  <c r="D1609" i="9" s="1"/>
  <c r="C1608" i="9"/>
  <c r="D1608" i="9" s="1"/>
  <c r="C1607" i="9"/>
  <c r="C1606" i="9"/>
  <c r="D1606" i="9" s="1"/>
  <c r="C1605" i="9"/>
  <c r="D1605" i="9" s="1"/>
  <c r="C1604" i="9"/>
  <c r="D1604" i="9" s="1"/>
  <c r="C1603" i="9"/>
  <c r="D1603" i="9" s="1"/>
  <c r="C1602" i="9"/>
  <c r="D1602" i="9" s="1"/>
  <c r="C1601" i="9"/>
  <c r="D1601" i="9" s="1"/>
  <c r="C1600" i="9"/>
  <c r="D1600" i="9" s="1"/>
  <c r="C1599" i="9"/>
  <c r="D1599" i="9" s="1"/>
  <c r="C1598" i="9"/>
  <c r="D1598" i="9" s="1"/>
  <c r="C1597" i="9"/>
  <c r="D1597" i="9" s="1"/>
  <c r="C1596" i="9"/>
  <c r="D1596" i="9" s="1"/>
  <c r="C1595" i="9"/>
  <c r="D1595" i="9" s="1"/>
  <c r="C1594" i="9"/>
  <c r="D1594" i="9" s="1"/>
  <c r="C1593" i="9"/>
  <c r="D1593" i="9" s="1"/>
  <c r="C1592" i="9"/>
  <c r="D1592" i="9" s="1"/>
  <c r="C1591" i="9"/>
  <c r="D1591" i="9" s="1"/>
  <c r="C1590" i="9"/>
  <c r="D1590" i="9" s="1"/>
  <c r="C1589" i="9"/>
  <c r="D1589" i="9" s="1"/>
  <c r="C1588" i="9"/>
  <c r="D1588" i="9" s="1"/>
  <c r="C1587" i="9"/>
  <c r="D1587" i="9" s="1"/>
  <c r="C1586" i="9"/>
  <c r="D1586" i="9" s="1"/>
  <c r="C1585" i="9"/>
  <c r="D1585" i="9" s="1"/>
  <c r="C1584" i="9"/>
  <c r="D1584" i="9" s="1"/>
  <c r="C1583" i="9"/>
  <c r="D1583" i="9" s="1"/>
  <c r="C1582" i="9"/>
  <c r="D1582" i="9" s="1"/>
  <c r="C1581" i="9"/>
  <c r="D1581" i="9" s="1"/>
  <c r="C1580" i="9"/>
  <c r="D1580" i="9" s="1"/>
  <c r="C1579" i="9"/>
  <c r="D1579" i="9" s="1"/>
  <c r="C1578" i="9"/>
  <c r="D1578" i="9" s="1"/>
  <c r="C1577" i="9"/>
  <c r="D1577" i="9" s="1"/>
  <c r="C1576" i="9"/>
  <c r="D1576" i="9" s="1"/>
  <c r="C1575" i="9"/>
  <c r="D1575" i="9" s="1"/>
  <c r="C1574" i="9"/>
  <c r="D1574" i="9" s="1"/>
  <c r="C1572" i="9"/>
  <c r="D1572" i="9" s="1"/>
  <c r="C1571" i="9"/>
  <c r="D1571" i="9" s="1"/>
  <c r="C1570" i="9"/>
  <c r="D1570" i="9" s="1"/>
  <c r="C1569" i="9"/>
  <c r="D1569" i="9" s="1"/>
  <c r="C1568" i="9"/>
  <c r="D1568" i="9" s="1"/>
  <c r="C1567" i="9"/>
  <c r="D1567" i="9" s="1"/>
  <c r="C1566" i="9"/>
  <c r="D1566" i="9" s="1"/>
  <c r="C1565" i="9"/>
  <c r="D1565" i="9" s="1"/>
  <c r="C1563" i="9"/>
  <c r="D1563" i="9" s="1"/>
  <c r="C1562" i="9"/>
  <c r="D1562" i="9" s="1"/>
  <c r="C1561" i="9"/>
  <c r="D1561" i="9" s="1"/>
  <c r="C1560" i="9"/>
  <c r="D1560" i="9" s="1"/>
  <c r="C1559" i="9"/>
  <c r="D1559" i="9" s="1"/>
  <c r="C1558" i="9"/>
  <c r="D1558" i="9" s="1"/>
  <c r="C1557" i="9"/>
  <c r="D1557" i="9" s="1"/>
  <c r="C1556" i="9"/>
  <c r="D1556" i="9" s="1"/>
  <c r="C1555" i="9"/>
  <c r="D1555" i="9" s="1"/>
  <c r="C1554" i="9"/>
  <c r="D1554" i="9" s="1"/>
  <c r="C1553" i="9"/>
  <c r="D1553" i="9" s="1"/>
  <c r="C1551" i="9"/>
  <c r="D1551" i="9" s="1"/>
  <c r="C1550" i="9"/>
  <c r="D1550" i="9" s="1"/>
  <c r="C1549" i="9"/>
  <c r="D1549" i="9" s="1"/>
  <c r="C1548" i="9"/>
  <c r="D1548" i="9" s="1"/>
  <c r="C1546" i="9"/>
  <c r="D1546" i="9" s="1"/>
  <c r="C1545" i="9"/>
  <c r="D1545" i="9" s="1"/>
  <c r="C1544" i="9"/>
  <c r="D1544" i="9" s="1"/>
  <c r="C1542" i="9"/>
  <c r="D1542" i="9" s="1"/>
  <c r="C1541" i="9"/>
  <c r="D1541" i="9" s="1"/>
  <c r="C1540" i="9"/>
  <c r="D1540" i="9" s="1"/>
  <c r="C1539" i="9"/>
  <c r="D1539" i="9" s="1"/>
  <c r="C1537" i="9"/>
  <c r="D1537" i="9" s="1"/>
  <c r="C1535" i="9"/>
  <c r="D1535" i="9" s="1"/>
  <c r="C1534" i="9"/>
  <c r="D1534" i="9" s="1"/>
  <c r="C1533" i="9"/>
  <c r="D1533" i="9" s="1"/>
  <c r="C1532" i="9"/>
  <c r="D1532" i="9" s="1"/>
  <c r="C1531" i="9"/>
  <c r="D1531" i="9" s="1"/>
  <c r="C1530" i="9"/>
  <c r="D1530" i="9" s="1"/>
  <c r="C1529" i="9"/>
  <c r="D1529" i="9" s="1"/>
  <c r="C1528" i="9"/>
  <c r="D1528" i="9" s="1"/>
  <c r="C1526" i="9"/>
  <c r="D1526" i="9" s="1"/>
  <c r="C1525" i="9"/>
  <c r="D1525" i="9" s="1"/>
  <c r="C1524" i="9"/>
  <c r="D1524" i="9" s="1"/>
  <c r="C1523" i="9"/>
  <c r="D1523" i="9" s="1"/>
  <c r="C1522" i="9"/>
  <c r="D1522" i="9" s="1"/>
  <c r="C1521" i="9"/>
  <c r="D1521" i="9" s="1"/>
  <c r="C1520" i="9"/>
  <c r="D1520" i="9" s="1"/>
  <c r="C1519" i="9"/>
  <c r="D1519" i="9" s="1"/>
  <c r="C1518" i="9"/>
  <c r="D1518" i="9" s="1"/>
  <c r="C1517" i="9"/>
  <c r="D1517" i="9" s="1"/>
  <c r="C1515" i="9"/>
  <c r="D1515" i="9" s="1"/>
  <c r="C1514" i="9"/>
  <c r="D1514" i="9" s="1"/>
  <c r="C1513" i="9"/>
  <c r="D1513" i="9" s="1"/>
  <c r="C1512" i="9"/>
  <c r="C1511" i="9"/>
  <c r="D1511" i="9" s="1"/>
  <c r="C1510" i="9"/>
  <c r="D1510" i="9" s="1"/>
  <c r="C1509" i="9"/>
  <c r="D1509" i="9" s="1"/>
  <c r="C1508" i="9"/>
  <c r="D1508" i="9" s="1"/>
  <c r="C1506" i="9"/>
  <c r="D1506" i="9" s="1"/>
  <c r="C1505" i="9"/>
  <c r="D1505" i="9" s="1"/>
  <c r="C1504" i="9"/>
  <c r="D1504" i="9" s="1"/>
  <c r="C1503" i="9"/>
  <c r="D1503" i="9" s="1"/>
  <c r="C1502" i="9"/>
  <c r="D1502" i="9" s="1"/>
  <c r="C1501" i="9"/>
  <c r="D1501" i="9" s="1"/>
  <c r="C1500" i="9"/>
  <c r="D1500" i="9" s="1"/>
  <c r="C1499" i="9"/>
  <c r="D1499" i="9" s="1"/>
  <c r="C1498" i="9"/>
  <c r="D1498" i="9" s="1"/>
  <c r="C1497" i="9"/>
  <c r="D1497" i="9" s="1"/>
  <c r="C1496" i="9"/>
  <c r="D1496" i="9" s="1"/>
  <c r="C1495" i="9"/>
  <c r="D1495" i="9" s="1"/>
  <c r="C1494" i="9"/>
  <c r="D1494" i="9" s="1"/>
  <c r="C1493" i="9"/>
  <c r="D1493" i="9" s="1"/>
  <c r="C1492" i="9"/>
  <c r="D1492" i="9" s="1"/>
  <c r="C1491" i="9"/>
  <c r="D1491" i="9" s="1"/>
  <c r="C1490" i="9"/>
  <c r="D1490" i="9" s="1"/>
  <c r="C1489" i="9"/>
  <c r="D1489" i="9" s="1"/>
  <c r="C1488" i="9"/>
  <c r="D1488" i="9" s="1"/>
  <c r="C1487" i="9"/>
  <c r="D1487" i="9" s="1"/>
  <c r="C1486" i="9"/>
  <c r="C1485" i="9"/>
  <c r="D1485" i="9" s="1"/>
  <c r="C1484" i="9"/>
  <c r="D1484" i="9" s="1"/>
  <c r="C1483" i="9"/>
  <c r="D1483" i="9" s="1"/>
  <c r="C1481" i="9"/>
  <c r="D1481" i="9" s="1"/>
  <c r="C1480" i="9"/>
  <c r="D1480" i="9" s="1"/>
  <c r="C1479" i="9"/>
  <c r="D1479" i="9" s="1"/>
  <c r="C1478" i="9"/>
  <c r="D1478" i="9" s="1"/>
  <c r="C1477" i="9"/>
  <c r="D1477" i="9" s="1"/>
  <c r="C1476" i="9"/>
  <c r="D1476" i="9" s="1"/>
  <c r="C1475" i="9"/>
  <c r="D1475" i="9" s="1"/>
  <c r="C1474" i="9"/>
  <c r="D1474" i="9" s="1"/>
  <c r="C1472" i="9"/>
  <c r="D1472" i="9" s="1"/>
  <c r="C1471" i="9"/>
  <c r="D1471" i="9" s="1"/>
  <c r="C1470" i="9"/>
  <c r="D1470" i="9" s="1"/>
  <c r="C1469" i="9"/>
  <c r="D1469" i="9" s="1"/>
  <c r="C1468" i="9"/>
  <c r="D1468" i="9" s="1"/>
  <c r="C1467" i="9"/>
  <c r="D1467" i="9" s="1"/>
  <c r="C1466" i="9"/>
  <c r="C1465" i="9"/>
  <c r="D1465" i="9" s="1"/>
  <c r="C1464" i="9"/>
  <c r="D1464" i="9" s="1"/>
  <c r="C1463" i="9"/>
  <c r="D1463" i="9" s="1"/>
  <c r="C1462" i="9"/>
  <c r="D1462" i="9" s="1"/>
  <c r="C1461" i="9"/>
  <c r="D1461" i="9" s="1"/>
  <c r="C1460" i="9"/>
  <c r="D1460" i="9" s="1"/>
  <c r="C1459" i="9"/>
  <c r="D1459" i="9" s="1"/>
  <c r="C1458" i="9"/>
  <c r="D1458" i="9" s="1"/>
  <c r="C1457" i="9"/>
  <c r="D1457" i="9" s="1"/>
  <c r="C1456" i="9"/>
  <c r="D1456" i="9" s="1"/>
  <c r="C1455" i="9"/>
  <c r="D1455" i="9" s="1"/>
  <c r="C1454" i="9"/>
  <c r="D1454" i="9" s="1"/>
  <c r="C1453" i="9"/>
  <c r="D1453" i="9" s="1"/>
  <c r="C1452" i="9"/>
  <c r="D1452" i="9" s="1"/>
  <c r="C1451" i="9"/>
  <c r="D1451" i="9" s="1"/>
  <c r="C1450" i="9"/>
  <c r="D1450" i="9" s="1"/>
  <c r="C1449" i="9"/>
  <c r="D1449" i="9" s="1"/>
  <c r="C1448" i="9"/>
  <c r="D1448" i="9" s="1"/>
  <c r="C1447" i="9"/>
  <c r="D1447" i="9" s="1"/>
  <c r="C1446" i="9"/>
  <c r="C1445" i="9"/>
  <c r="D1445" i="9" s="1"/>
  <c r="C1444" i="9"/>
  <c r="D1444" i="9" s="1"/>
  <c r="C1443" i="9"/>
  <c r="D1443" i="9" s="1"/>
  <c r="C1442" i="9"/>
  <c r="D1442" i="9" s="1"/>
  <c r="C1440" i="9"/>
  <c r="D1440" i="9" s="1"/>
  <c r="C1439" i="9"/>
  <c r="D1439" i="9" s="1"/>
  <c r="C1438" i="9"/>
  <c r="D1438" i="9" s="1"/>
  <c r="C1437" i="9"/>
  <c r="D1437" i="9" s="1"/>
  <c r="C1436" i="9"/>
  <c r="D1436" i="9" s="1"/>
  <c r="C1435" i="9"/>
  <c r="D1435" i="9" s="1"/>
  <c r="C1434" i="9"/>
  <c r="D1434" i="9" s="1"/>
  <c r="C1433" i="9"/>
  <c r="D1433" i="9" s="1"/>
  <c r="C1431" i="9"/>
  <c r="D1431" i="9" s="1"/>
  <c r="C1430" i="9"/>
  <c r="D1430" i="9" s="1"/>
  <c r="C1429" i="9"/>
  <c r="D1429" i="9" s="1"/>
  <c r="C1428" i="9"/>
  <c r="D1428" i="9" s="1"/>
  <c r="C1427" i="9"/>
  <c r="D1427" i="9" s="1"/>
  <c r="C1426" i="9"/>
  <c r="D1426" i="9" s="1"/>
  <c r="C1425" i="9"/>
  <c r="D1425" i="9" s="1"/>
  <c r="C1424" i="9"/>
  <c r="D1424" i="9" s="1"/>
  <c r="C1423" i="9"/>
  <c r="D1423" i="9" s="1"/>
  <c r="C1422" i="9"/>
  <c r="D1422" i="9" s="1"/>
  <c r="C1421" i="9"/>
  <c r="D1421" i="9" s="1"/>
  <c r="C1420" i="9"/>
  <c r="D1420" i="9" s="1"/>
  <c r="C1419" i="9"/>
  <c r="D1419" i="9" s="1"/>
  <c r="C1418" i="9"/>
  <c r="D1418" i="9" s="1"/>
  <c r="C1417" i="9"/>
  <c r="D1417" i="9" s="1"/>
  <c r="C1415" i="9"/>
  <c r="D1415" i="9" s="1"/>
  <c r="C1414" i="9"/>
  <c r="D1414" i="9" s="1"/>
  <c r="C1413" i="9"/>
  <c r="D1413" i="9" s="1"/>
  <c r="C1412" i="9"/>
  <c r="C1411" i="9"/>
  <c r="D1411" i="9" s="1"/>
  <c r="C1410" i="9"/>
  <c r="D1410" i="9" s="1"/>
  <c r="C1409" i="9"/>
  <c r="D1409" i="9" s="1"/>
  <c r="C1408" i="9"/>
  <c r="D1408" i="9" s="1"/>
  <c r="C1406" i="9"/>
  <c r="D1406" i="9" s="1"/>
  <c r="C1405" i="9"/>
  <c r="D1405" i="9" s="1"/>
  <c r="C1404" i="9"/>
  <c r="D1404" i="9" s="1"/>
  <c r="C1403" i="9"/>
  <c r="D1403" i="9" s="1"/>
  <c r="C1402" i="9"/>
  <c r="D1402" i="9" s="1"/>
  <c r="C1401" i="9"/>
  <c r="D1401" i="9" s="1"/>
  <c r="C1400" i="9"/>
  <c r="D1400" i="9" s="1"/>
  <c r="C1399" i="9"/>
  <c r="D1399" i="9" s="1"/>
  <c r="C1398" i="9"/>
  <c r="D1398" i="9" s="1"/>
  <c r="C1397" i="9"/>
  <c r="D1397" i="9" s="1"/>
  <c r="C1396" i="9"/>
  <c r="D1396" i="9" s="1"/>
  <c r="C1395" i="9"/>
  <c r="D1395" i="9" s="1"/>
  <c r="C1394" i="9"/>
  <c r="D1394" i="9" s="1"/>
  <c r="C1393" i="9"/>
  <c r="D1393" i="9" s="1"/>
  <c r="C1392" i="9"/>
  <c r="D1392" i="9" s="1"/>
  <c r="C1391" i="9"/>
  <c r="D1391" i="9" s="1"/>
  <c r="C1390" i="9"/>
  <c r="D1390" i="9" s="1"/>
  <c r="C1389" i="9"/>
  <c r="D1389" i="9" s="1"/>
  <c r="C1388" i="9"/>
  <c r="D1388" i="9" s="1"/>
  <c r="C1387" i="9"/>
  <c r="D1387" i="9" s="1"/>
  <c r="C1386" i="9"/>
  <c r="D1386" i="9" s="1"/>
  <c r="C1385" i="9"/>
  <c r="D1385" i="9" s="1"/>
  <c r="C1384" i="9"/>
  <c r="D1384" i="9" s="1"/>
  <c r="C1383" i="9"/>
  <c r="D1383" i="9" s="1"/>
  <c r="C1382" i="9"/>
  <c r="D1382" i="9" s="1"/>
  <c r="C1381" i="9"/>
  <c r="D1381" i="9" s="1"/>
  <c r="C1380" i="9"/>
  <c r="C1379" i="9"/>
  <c r="D1379" i="9" s="1"/>
  <c r="C1378" i="9"/>
  <c r="D1378" i="9" s="1"/>
  <c r="C1377" i="9"/>
  <c r="D1377" i="9" s="1"/>
  <c r="C1376" i="9"/>
  <c r="D1376" i="9" s="1"/>
  <c r="C1375" i="9"/>
  <c r="D1375" i="9" s="1"/>
  <c r="C1374" i="9"/>
  <c r="D1374" i="9" s="1"/>
  <c r="C1373" i="9"/>
  <c r="D1373" i="9" s="1"/>
  <c r="C1372" i="9"/>
  <c r="D1372" i="9" s="1"/>
  <c r="C1370" i="9"/>
  <c r="D1370" i="9" s="1"/>
  <c r="C1369" i="9"/>
  <c r="D1369" i="9" s="1"/>
  <c r="C1368" i="9"/>
  <c r="D1368" i="9" s="1"/>
  <c r="C1367" i="9"/>
  <c r="D1367" i="9" s="1"/>
  <c r="C1366" i="9"/>
  <c r="D1366" i="9" s="1"/>
  <c r="C1365" i="9"/>
  <c r="D1365" i="9" s="1"/>
  <c r="C1364" i="9"/>
  <c r="D1364" i="9" s="1"/>
  <c r="C1363" i="9"/>
  <c r="D1363" i="9" s="1"/>
  <c r="C1361" i="9"/>
  <c r="D1361" i="9" s="1"/>
  <c r="C1360" i="9"/>
  <c r="D1360" i="9" s="1"/>
  <c r="C1359" i="9"/>
  <c r="D1359" i="9" s="1"/>
  <c r="C1358" i="9"/>
  <c r="D1358" i="9" s="1"/>
  <c r="C1357" i="9"/>
  <c r="D1357" i="9" s="1"/>
  <c r="C1356" i="9"/>
  <c r="D1356" i="9" s="1"/>
  <c r="C1355" i="9"/>
  <c r="C1354" i="9"/>
  <c r="D1354" i="9" s="1"/>
  <c r="C1353" i="9"/>
  <c r="D1353" i="9" s="1"/>
  <c r="C1352" i="9"/>
  <c r="D1352" i="9" s="1"/>
  <c r="C1351" i="9"/>
  <c r="D1351" i="9" s="1"/>
  <c r="C1350" i="9"/>
  <c r="D1350" i="9" s="1"/>
  <c r="C1349" i="9"/>
  <c r="D1349" i="9" s="1"/>
  <c r="C1348" i="9"/>
  <c r="D1348" i="9" s="1"/>
  <c r="C1347" i="9"/>
  <c r="D1347" i="9" s="1"/>
  <c r="C1346" i="9"/>
  <c r="C1345" i="9"/>
  <c r="D1345" i="9" s="1"/>
  <c r="C1344" i="9"/>
  <c r="D1344" i="9" s="1"/>
  <c r="C1343" i="9"/>
  <c r="D1343" i="9" s="1"/>
  <c r="C1342" i="9"/>
  <c r="D1342" i="9" s="1"/>
  <c r="C1341" i="9"/>
  <c r="D1341" i="9" s="1"/>
  <c r="C1340" i="9"/>
  <c r="D1340" i="9" s="1"/>
  <c r="C1339" i="9"/>
  <c r="D1339" i="9" s="1"/>
  <c r="C1338" i="9"/>
  <c r="D1338" i="9" s="1"/>
  <c r="C1337" i="9"/>
  <c r="D1337" i="9" s="1"/>
  <c r="C1336" i="9"/>
  <c r="D1336" i="9" s="1"/>
  <c r="C1335" i="9"/>
  <c r="D1335" i="9" s="1"/>
  <c r="C1334" i="9"/>
  <c r="D1334" i="9" s="1"/>
  <c r="C1333" i="9"/>
  <c r="D1333" i="9" s="1"/>
  <c r="C1332" i="9"/>
  <c r="D1332" i="9" s="1"/>
  <c r="C1331" i="9"/>
  <c r="D1331" i="9" s="1"/>
  <c r="C1330" i="9"/>
  <c r="D1330" i="9" s="1"/>
  <c r="C1329" i="9"/>
  <c r="D1329" i="9" s="1"/>
  <c r="C1328" i="9"/>
  <c r="D1328" i="9" s="1"/>
  <c r="C1327" i="9"/>
  <c r="D1327" i="9" s="1"/>
  <c r="C1326" i="9"/>
  <c r="D1326" i="9" s="1"/>
  <c r="C1325" i="9"/>
  <c r="D1325" i="9" s="1"/>
  <c r="C1324" i="9"/>
  <c r="D1324" i="9" s="1"/>
  <c r="C1323" i="9"/>
  <c r="D1323" i="9" s="1"/>
  <c r="C1322" i="9"/>
  <c r="D1322" i="9" s="1"/>
  <c r="C1321" i="9"/>
  <c r="D1321" i="9" s="1"/>
  <c r="C1320" i="9"/>
  <c r="D1320" i="9" s="1"/>
  <c r="C1319" i="9"/>
  <c r="D1319" i="9" s="1"/>
  <c r="C1318" i="9"/>
  <c r="D1318" i="9" s="1"/>
  <c r="C1317" i="9"/>
  <c r="D1317" i="9" s="1"/>
  <c r="C1316" i="9"/>
  <c r="D1316" i="9" s="1"/>
  <c r="C1315" i="9"/>
  <c r="D1315" i="9" s="1"/>
  <c r="C1314" i="9"/>
  <c r="D1314" i="9" s="1"/>
  <c r="C1312" i="9"/>
  <c r="D1312" i="9" s="1"/>
  <c r="C1311" i="9"/>
  <c r="D1311" i="9" s="1"/>
  <c r="C1310" i="9"/>
  <c r="C1309" i="9"/>
  <c r="D1309" i="9" s="1"/>
  <c r="C1308" i="9"/>
  <c r="D1308" i="9" s="1"/>
  <c r="C1307" i="9"/>
  <c r="D1307" i="9" s="1"/>
  <c r="C1306" i="9"/>
  <c r="D1306" i="9" s="1"/>
  <c r="C1305" i="9"/>
  <c r="D1305" i="9" s="1"/>
  <c r="C1303" i="9"/>
  <c r="D1303" i="9" s="1"/>
  <c r="C1302" i="9"/>
  <c r="D1302" i="9" s="1"/>
  <c r="C1301" i="9"/>
  <c r="D1301" i="9" s="1"/>
  <c r="C1300" i="9"/>
  <c r="D1300" i="9" s="1"/>
  <c r="C1299" i="9"/>
  <c r="D1299" i="9" s="1"/>
  <c r="C1298" i="9"/>
  <c r="D1298" i="9" s="1"/>
  <c r="C1297" i="9"/>
  <c r="D1297" i="9" s="1"/>
  <c r="C1296" i="9"/>
  <c r="D1296" i="9" s="1"/>
  <c r="C1295" i="9"/>
  <c r="D1295" i="9" s="1"/>
  <c r="C1294" i="9"/>
  <c r="D1294" i="9" s="1"/>
  <c r="C1293" i="9"/>
  <c r="D1293" i="9" s="1"/>
  <c r="C1291" i="9"/>
  <c r="D1291" i="9" s="1"/>
  <c r="C1290" i="9"/>
  <c r="D1290" i="9" s="1"/>
  <c r="C1289" i="9"/>
  <c r="D1289" i="9" s="1"/>
  <c r="C1288" i="9"/>
  <c r="D1288" i="9" s="1"/>
  <c r="C1287" i="9"/>
  <c r="D1287" i="9" s="1"/>
  <c r="C1286" i="9"/>
  <c r="D1286" i="9" s="1"/>
  <c r="C1285" i="9"/>
  <c r="D1285" i="9" s="1"/>
  <c r="C1284" i="9"/>
  <c r="D1284" i="9" s="1"/>
  <c r="C1282" i="9"/>
  <c r="D1282" i="9" s="1"/>
  <c r="C1281" i="9"/>
  <c r="D1281" i="9" s="1"/>
  <c r="C1280" i="9"/>
  <c r="D1280" i="9" s="1"/>
  <c r="C1279" i="9"/>
  <c r="D1279" i="9" s="1"/>
  <c r="C1278" i="9"/>
  <c r="D1278" i="9" s="1"/>
  <c r="C1277" i="9"/>
  <c r="D1277" i="9" s="1"/>
  <c r="C1275" i="9"/>
  <c r="D1275" i="9" s="1"/>
  <c r="C1274" i="9"/>
  <c r="D1274" i="9" s="1"/>
  <c r="C1273" i="9"/>
  <c r="D1273" i="9" s="1"/>
  <c r="C1272" i="9"/>
  <c r="D1272" i="9" s="1"/>
  <c r="C1271" i="9"/>
  <c r="D1271" i="9" s="1"/>
  <c r="C1270" i="9"/>
  <c r="D1270" i="9" s="1"/>
  <c r="C1269" i="9"/>
  <c r="D1269" i="9" s="1"/>
  <c r="C1268" i="9"/>
  <c r="D1268" i="9" s="1"/>
  <c r="C1266" i="9"/>
  <c r="D1266" i="9" s="1"/>
  <c r="C1265" i="9"/>
  <c r="D1265" i="9" s="1"/>
  <c r="C1264" i="9"/>
  <c r="D1264" i="9" s="1"/>
  <c r="C1263" i="9"/>
  <c r="D1263" i="9" s="1"/>
  <c r="C1262" i="9"/>
  <c r="D1262" i="9" s="1"/>
  <c r="C1261" i="9"/>
  <c r="D1261" i="9" s="1"/>
  <c r="C1260" i="9"/>
  <c r="D1260" i="9" s="1"/>
  <c r="C1259" i="9"/>
  <c r="D1259" i="9" s="1"/>
  <c r="C1258" i="9"/>
  <c r="D1258" i="9" s="1"/>
  <c r="C1257" i="9"/>
  <c r="D1257" i="9" s="1"/>
  <c r="C1256" i="9"/>
  <c r="D1256" i="9" s="1"/>
  <c r="C1255" i="9"/>
  <c r="D1255" i="9" s="1"/>
  <c r="C1254" i="9"/>
  <c r="D1254" i="9" s="1"/>
  <c r="C1253" i="9"/>
  <c r="D1253" i="9" s="1"/>
  <c r="C1252" i="9"/>
  <c r="C1250" i="9"/>
  <c r="D1250" i="9" s="1"/>
  <c r="C1249" i="9"/>
  <c r="D1249" i="9" s="1"/>
  <c r="C1248" i="9"/>
  <c r="D1248" i="9" s="1"/>
  <c r="C1247" i="9"/>
  <c r="D1247" i="9" s="1"/>
  <c r="C1246" i="9"/>
  <c r="D1246" i="9" s="1"/>
  <c r="C1245" i="9"/>
  <c r="D1245" i="9" s="1"/>
  <c r="C1244" i="9"/>
  <c r="D1244" i="9" s="1"/>
  <c r="C1243" i="9"/>
  <c r="D1243" i="9" s="1"/>
  <c r="C1241" i="9"/>
  <c r="D1241" i="9" s="1"/>
  <c r="C1240" i="9"/>
  <c r="D1240" i="9" s="1"/>
  <c r="C1239" i="9"/>
  <c r="D1239" i="9" s="1"/>
  <c r="C1238" i="9"/>
  <c r="D1238" i="9" s="1"/>
  <c r="C1237" i="9"/>
  <c r="D1237" i="9" s="1"/>
  <c r="C1236" i="9"/>
  <c r="D1236" i="9" s="1"/>
  <c r="C1235" i="9"/>
  <c r="D1235" i="9" s="1"/>
  <c r="C1234" i="9"/>
  <c r="D1234" i="9" s="1"/>
  <c r="C1233" i="9"/>
  <c r="D1233" i="9" s="1"/>
  <c r="C1232" i="9"/>
  <c r="D1232" i="9" s="1"/>
  <c r="C1231" i="9"/>
  <c r="D1231" i="9" s="1"/>
  <c r="C1230" i="9"/>
  <c r="D1230" i="9" s="1"/>
  <c r="C1229" i="9"/>
  <c r="D1229" i="9" s="1"/>
  <c r="C1228" i="9"/>
  <c r="D1228" i="9" s="1"/>
  <c r="C1227" i="9"/>
  <c r="D1227" i="9" s="1"/>
  <c r="C1226" i="9"/>
  <c r="D1226" i="9" s="1"/>
  <c r="C1225" i="9"/>
  <c r="D1225" i="9" s="1"/>
  <c r="C1224" i="9"/>
  <c r="D1224" i="9" s="1"/>
  <c r="C1223" i="9"/>
  <c r="D1223" i="9" s="1"/>
  <c r="C1222" i="9"/>
  <c r="C1221" i="9"/>
  <c r="D1221" i="9" s="1"/>
  <c r="C1220" i="9"/>
  <c r="D1220" i="9" s="1"/>
  <c r="C1219" i="9"/>
  <c r="D1219" i="9" s="1"/>
  <c r="C1218" i="9"/>
  <c r="D1218" i="9" s="1"/>
  <c r="C1217" i="9"/>
  <c r="D1217" i="9" s="1"/>
  <c r="C1216" i="9"/>
  <c r="D1216" i="9" s="1"/>
  <c r="C1215" i="9"/>
  <c r="D1215" i="9" s="1"/>
  <c r="C1214" i="9"/>
  <c r="D1214" i="9" s="1"/>
  <c r="C1213" i="9"/>
  <c r="D1213" i="9" s="1"/>
  <c r="C1212" i="9"/>
  <c r="D1212" i="9" s="1"/>
  <c r="C1211" i="9"/>
  <c r="D1211" i="9" s="1"/>
  <c r="C1210" i="9"/>
  <c r="D1210" i="9" s="1"/>
  <c r="C1209" i="9"/>
  <c r="D1209" i="9" s="1"/>
  <c r="C1208" i="9"/>
  <c r="D1208" i="9" s="1"/>
  <c r="C1206" i="9"/>
  <c r="C1205" i="9"/>
  <c r="D1205" i="9" s="1"/>
  <c r="C1204" i="9"/>
  <c r="D1204" i="9" s="1"/>
  <c r="C1203" i="9"/>
  <c r="D1203" i="9" s="1"/>
  <c r="C1202" i="9"/>
  <c r="D1202" i="9" s="1"/>
  <c r="C1201" i="9"/>
  <c r="D1201" i="9" s="1"/>
  <c r="C1200" i="9"/>
  <c r="D1200" i="9" s="1"/>
  <c r="C1199" i="9"/>
  <c r="D1199" i="9" s="1"/>
  <c r="C1197" i="9"/>
  <c r="D1197" i="9" s="1"/>
  <c r="C1196" i="9"/>
  <c r="D1196" i="9" s="1"/>
  <c r="C1195" i="9"/>
  <c r="D1195" i="9" s="1"/>
  <c r="C1194" i="9"/>
  <c r="D1194" i="9" s="1"/>
  <c r="C1193" i="9"/>
  <c r="D1193" i="9" s="1"/>
  <c r="C1192" i="9"/>
  <c r="D1192" i="9" s="1"/>
  <c r="C1191" i="9"/>
  <c r="D1191" i="9" s="1"/>
  <c r="C1190" i="9"/>
  <c r="C1189" i="9"/>
  <c r="D1189" i="9" s="1"/>
  <c r="C1188" i="9"/>
  <c r="D1188" i="9" s="1"/>
  <c r="C1187" i="9"/>
  <c r="D1187" i="9" s="1"/>
  <c r="C1186" i="9"/>
  <c r="D1186" i="9" s="1"/>
  <c r="C1185" i="9"/>
  <c r="D1185" i="9" s="1"/>
  <c r="C1184" i="9"/>
  <c r="D1184" i="9" s="1"/>
  <c r="C1183" i="9"/>
  <c r="D1183" i="9" s="1"/>
  <c r="C1182" i="9"/>
  <c r="D1182" i="9" s="1"/>
  <c r="C1180" i="9"/>
  <c r="D1180" i="9" s="1"/>
  <c r="C1179" i="9"/>
  <c r="D1179" i="9" s="1"/>
  <c r="C1178" i="9"/>
  <c r="D1178" i="9" s="1"/>
  <c r="C1177" i="9"/>
  <c r="D1177" i="9" s="1"/>
  <c r="C1176" i="9"/>
  <c r="D1176" i="9" s="1"/>
  <c r="C1175" i="9"/>
  <c r="D1175" i="9" s="1"/>
  <c r="C1174" i="9"/>
  <c r="D1174" i="9" s="1"/>
  <c r="C1173" i="9"/>
  <c r="D1173" i="9" s="1"/>
  <c r="C1171" i="9"/>
  <c r="D1171" i="9" s="1"/>
  <c r="C1170" i="9"/>
  <c r="D1170" i="9" s="1"/>
  <c r="C1169" i="9"/>
  <c r="D1169" i="9" s="1"/>
  <c r="C1168" i="9"/>
  <c r="D1168" i="9" s="1"/>
  <c r="C1167" i="9"/>
  <c r="D1167" i="9" s="1"/>
  <c r="C1166" i="9"/>
  <c r="D1166" i="9" s="1"/>
  <c r="C1165" i="9"/>
  <c r="D1165" i="9" s="1"/>
  <c r="C1164" i="9"/>
  <c r="D1164" i="9" s="1"/>
  <c r="C1163" i="9"/>
  <c r="D1163" i="9" s="1"/>
  <c r="C1162" i="9"/>
  <c r="D1162" i="9" s="1"/>
  <c r="C1161" i="9"/>
  <c r="D1161" i="9" s="1"/>
  <c r="C1160" i="9"/>
  <c r="D1160" i="9" s="1"/>
  <c r="C1159" i="9"/>
  <c r="D1159" i="9" s="1"/>
  <c r="C1158" i="9"/>
  <c r="D1158" i="9" s="1"/>
  <c r="C1157" i="9"/>
  <c r="D1157" i="9" s="1"/>
  <c r="C1155" i="9"/>
  <c r="D1155" i="9" s="1"/>
  <c r="C1154" i="9"/>
  <c r="D1154" i="9" s="1"/>
  <c r="C1153" i="9"/>
  <c r="D1153" i="9" s="1"/>
  <c r="C1152" i="9"/>
  <c r="D1152" i="9" s="1"/>
  <c r="C1151" i="9"/>
  <c r="D1151" i="9" s="1"/>
  <c r="C1150" i="9"/>
  <c r="D1150" i="9" s="1"/>
  <c r="C1149" i="9"/>
  <c r="D1149" i="9" s="1"/>
  <c r="C1148" i="9"/>
  <c r="D1148" i="9" s="1"/>
  <c r="C1146" i="9"/>
  <c r="C1145" i="9"/>
  <c r="D1145" i="9" s="1"/>
  <c r="C1144" i="9"/>
  <c r="D1144" i="9" s="1"/>
  <c r="C1143" i="9"/>
  <c r="D1143" i="9" s="1"/>
  <c r="C1142" i="9"/>
  <c r="D1142" i="9" s="1"/>
  <c r="C1141" i="9"/>
  <c r="D1141" i="9" s="1"/>
  <c r="C1140" i="9"/>
  <c r="D1140" i="9" s="1"/>
  <c r="C1139" i="9"/>
  <c r="D1139" i="9" s="1"/>
  <c r="C1138" i="9"/>
  <c r="D1138" i="9" s="1"/>
  <c r="C1137" i="9"/>
  <c r="D1137" i="9" s="1"/>
  <c r="C1136" i="9"/>
  <c r="D1136" i="9" s="1"/>
  <c r="C1135" i="9"/>
  <c r="D1135" i="9" s="1"/>
  <c r="C1134" i="9"/>
  <c r="D1134" i="9" s="1"/>
  <c r="C1133" i="9"/>
  <c r="D1133" i="9" s="1"/>
  <c r="C1132" i="9"/>
  <c r="D1132" i="9" s="1"/>
  <c r="C1131" i="9"/>
  <c r="D1131" i="9" s="1"/>
  <c r="C1130" i="9"/>
  <c r="D1130" i="9" s="1"/>
  <c r="C1129" i="9"/>
  <c r="D1129" i="9" s="1"/>
  <c r="C1128" i="9"/>
  <c r="D1128" i="9" s="1"/>
  <c r="C1127" i="9"/>
  <c r="D1127" i="9" s="1"/>
  <c r="C1126" i="9"/>
  <c r="D1126" i="9" s="1"/>
  <c r="C1125" i="9"/>
  <c r="D1125" i="9" s="1"/>
  <c r="C1124" i="9"/>
  <c r="D1124" i="9" s="1"/>
  <c r="C1123" i="9"/>
  <c r="D1123" i="9" s="1"/>
  <c r="C1122" i="9"/>
  <c r="D1122" i="9" s="1"/>
  <c r="C1121" i="9"/>
  <c r="D1121" i="9" s="1"/>
  <c r="C1120" i="9"/>
  <c r="D1120" i="9" s="1"/>
  <c r="C1119" i="9"/>
  <c r="D1119" i="9" s="1"/>
  <c r="C1118" i="9"/>
  <c r="D1118" i="9" s="1"/>
  <c r="C1117" i="9"/>
  <c r="D1117" i="9" s="1"/>
  <c r="C1116" i="9"/>
  <c r="D1116" i="9" s="1"/>
  <c r="C1115" i="9"/>
  <c r="D1115" i="9" s="1"/>
  <c r="C1114" i="9"/>
  <c r="D1114" i="9" s="1"/>
  <c r="C1113" i="9"/>
  <c r="D1113" i="9" s="1"/>
  <c r="C1112" i="9"/>
  <c r="D1112" i="9" s="1"/>
  <c r="C1110" i="9"/>
  <c r="D1110" i="9" s="1"/>
  <c r="C1109" i="9"/>
  <c r="D1109" i="9" s="1"/>
  <c r="C1108" i="9"/>
  <c r="D1108" i="9" s="1"/>
  <c r="C1107" i="9"/>
  <c r="D1107" i="9" s="1"/>
  <c r="C1106" i="9"/>
  <c r="D1106" i="9" s="1"/>
  <c r="C1105" i="9"/>
  <c r="D1105" i="9" s="1"/>
  <c r="C1104" i="9"/>
  <c r="D1104" i="9" s="1"/>
  <c r="C1103" i="9"/>
  <c r="D1103" i="9" s="1"/>
  <c r="C1101" i="9"/>
  <c r="D1101" i="9" s="1"/>
  <c r="C1100" i="9"/>
  <c r="D1100" i="9" s="1"/>
  <c r="C1099" i="9"/>
  <c r="D1099" i="9" s="1"/>
  <c r="C1098" i="9"/>
  <c r="D1098" i="9" s="1"/>
  <c r="C1097" i="9"/>
  <c r="D1097" i="9" s="1"/>
  <c r="C1096" i="9"/>
  <c r="D1096" i="9" s="1"/>
  <c r="C1095" i="9"/>
  <c r="D1095" i="9" s="1"/>
  <c r="C1094" i="9"/>
  <c r="D1094" i="9" s="1"/>
  <c r="C1093" i="9"/>
  <c r="D1093" i="9" s="1"/>
  <c r="C1092" i="9"/>
  <c r="D1092" i="9" s="1"/>
  <c r="C1091" i="9"/>
  <c r="D1091" i="9" s="1"/>
  <c r="C1090" i="9"/>
  <c r="D1090" i="9" s="1"/>
  <c r="C1089" i="9"/>
  <c r="D1089" i="9" s="1"/>
  <c r="C1088" i="9"/>
  <c r="D1088" i="9" s="1"/>
  <c r="C1087" i="9"/>
  <c r="D1087" i="9" s="1"/>
  <c r="C1086" i="9"/>
  <c r="C1085" i="9"/>
  <c r="D1085" i="9" s="1"/>
  <c r="C1084" i="9"/>
  <c r="D1084" i="9" s="1"/>
  <c r="C1083" i="9"/>
  <c r="D1083" i="9" s="1"/>
  <c r="C1082" i="9"/>
  <c r="D1082" i="9" s="1"/>
  <c r="C1081" i="9"/>
  <c r="D1081" i="9" s="1"/>
  <c r="C1080" i="9"/>
  <c r="D1080" i="9" s="1"/>
  <c r="C1079" i="9"/>
  <c r="D1079" i="9" s="1"/>
  <c r="C1078" i="9"/>
  <c r="D1078" i="9" s="1"/>
  <c r="C1077" i="9"/>
  <c r="D1077" i="9" s="1"/>
  <c r="C1076" i="9"/>
  <c r="D1076" i="9" s="1"/>
  <c r="C1075" i="9"/>
  <c r="D1075" i="9" s="1"/>
  <c r="C1074" i="9"/>
  <c r="D1074" i="9" s="1"/>
  <c r="C1073" i="9"/>
  <c r="D1073" i="9" s="1"/>
  <c r="C1072" i="9"/>
  <c r="D1072" i="9" s="1"/>
  <c r="C1071" i="9"/>
  <c r="D1071" i="9" s="1"/>
  <c r="C1070" i="9"/>
  <c r="D1070" i="9" s="1"/>
  <c r="C1069" i="9"/>
  <c r="D1069" i="9" s="1"/>
  <c r="C1068" i="9"/>
  <c r="D1068" i="9" s="1"/>
  <c r="C1067" i="9"/>
  <c r="D1067" i="9" s="1"/>
  <c r="C1066" i="9"/>
  <c r="D1066" i="9" s="1"/>
  <c r="C1065" i="9"/>
  <c r="D1065" i="9" s="1"/>
  <c r="C1064" i="9"/>
  <c r="D1064" i="9" s="1"/>
  <c r="C1063" i="9"/>
  <c r="D1063" i="9" s="1"/>
  <c r="C1062" i="9"/>
  <c r="D1062" i="9" s="1"/>
  <c r="C1061" i="9"/>
  <c r="D1061" i="9" s="1"/>
  <c r="C1060" i="9"/>
  <c r="D1060" i="9" s="1"/>
  <c r="C1059" i="9"/>
  <c r="D1059" i="9" s="1"/>
  <c r="C1058" i="9"/>
  <c r="D1058" i="9" s="1"/>
  <c r="C1057" i="9"/>
  <c r="D1057" i="9" s="1"/>
  <c r="C1056" i="9"/>
  <c r="D1056" i="9" s="1"/>
  <c r="C1055" i="9"/>
  <c r="D1055" i="9" s="1"/>
  <c r="C1054" i="9"/>
  <c r="D1054" i="9" s="1"/>
  <c r="C1052" i="9"/>
  <c r="D1052" i="9" s="1"/>
  <c r="C1051" i="9"/>
  <c r="D1051" i="9" s="1"/>
  <c r="C1050" i="9"/>
  <c r="C1049" i="9"/>
  <c r="D1049" i="9" s="1"/>
  <c r="C1048" i="9"/>
  <c r="D1048" i="9" s="1"/>
  <c r="C1047" i="9"/>
  <c r="D1047" i="9" s="1"/>
  <c r="C1046" i="9"/>
  <c r="D1046" i="9" s="1"/>
  <c r="C1045" i="9"/>
  <c r="D1045" i="9" s="1"/>
  <c r="C1043" i="9"/>
  <c r="D1043" i="9" s="1"/>
  <c r="C1042" i="9"/>
  <c r="D1042" i="9" s="1"/>
  <c r="C1041" i="9"/>
  <c r="D1041" i="9" s="1"/>
  <c r="C1040" i="9"/>
  <c r="D1040" i="9" s="1"/>
  <c r="C1039" i="9"/>
  <c r="D1039" i="9" s="1"/>
  <c r="C1038" i="9"/>
  <c r="D1038" i="9" s="1"/>
  <c r="C1037" i="9"/>
  <c r="D1037" i="9" s="1"/>
  <c r="C1036" i="9"/>
  <c r="D1036" i="9" s="1"/>
  <c r="C1035" i="9"/>
  <c r="D1035" i="9" s="1"/>
  <c r="C1034" i="9"/>
  <c r="D1034" i="9" s="1"/>
  <c r="C1033" i="9"/>
  <c r="D1033" i="9" s="1"/>
  <c r="C1032" i="9"/>
  <c r="D1032" i="9" s="1"/>
  <c r="C1030" i="9"/>
  <c r="D1030" i="9" s="1"/>
  <c r="C1029" i="9"/>
  <c r="D1029" i="9" s="1"/>
  <c r="C1028" i="9"/>
  <c r="D1028" i="9" s="1"/>
  <c r="C1027" i="9"/>
  <c r="D1027" i="9" s="1"/>
  <c r="C1025" i="9"/>
  <c r="D1025" i="9" s="1"/>
  <c r="C1024" i="9"/>
  <c r="D1024" i="9" s="1"/>
  <c r="C1023" i="9"/>
  <c r="D1023" i="9" s="1"/>
  <c r="C1021" i="9"/>
  <c r="D1021" i="9" s="1"/>
  <c r="C1020" i="9"/>
  <c r="D1020" i="9" s="1"/>
  <c r="C1019" i="9"/>
  <c r="D1019" i="9" s="1"/>
  <c r="C1018" i="9"/>
  <c r="D1018" i="9" s="1"/>
  <c r="C1015" i="9"/>
  <c r="D1015" i="9" s="1"/>
  <c r="C1014" i="9"/>
  <c r="D1014" i="9" s="1"/>
  <c r="C1013" i="9"/>
  <c r="D1013" i="9" s="1"/>
  <c r="C1012" i="9"/>
  <c r="D1012" i="9" s="1"/>
  <c r="C1011" i="9"/>
  <c r="D1011" i="9" s="1"/>
  <c r="C1010" i="9"/>
  <c r="D1010" i="9" s="1"/>
  <c r="C1009" i="9"/>
  <c r="D1009" i="9" s="1"/>
  <c r="C1008" i="9"/>
  <c r="D1008" i="9" s="1"/>
  <c r="C1006" i="9"/>
  <c r="D1006" i="9" s="1"/>
  <c r="C1005" i="9"/>
  <c r="D1005" i="9" s="1"/>
  <c r="C1004" i="9"/>
  <c r="D1004" i="9" s="1"/>
  <c r="C1003" i="9"/>
  <c r="D1003" i="9" s="1"/>
  <c r="C1002" i="9"/>
  <c r="D1002" i="9" s="1"/>
  <c r="C1001" i="9"/>
  <c r="D1001" i="9" s="1"/>
  <c r="C1000" i="9"/>
  <c r="D1000" i="9" s="1"/>
  <c r="C999" i="9"/>
  <c r="D999" i="9" s="1"/>
  <c r="C998" i="9"/>
  <c r="D998" i="9" s="1"/>
  <c r="C997" i="9"/>
  <c r="D997" i="9" s="1"/>
  <c r="C996" i="9"/>
  <c r="D996" i="9" s="1"/>
  <c r="C995" i="9"/>
  <c r="D995" i="9" s="1"/>
  <c r="C994" i="9"/>
  <c r="D994" i="9" s="1"/>
  <c r="C993" i="9"/>
  <c r="D993" i="9" s="1"/>
  <c r="C992" i="9"/>
  <c r="C990" i="9"/>
  <c r="D990" i="9" s="1"/>
  <c r="C989" i="9"/>
  <c r="D989" i="9" s="1"/>
  <c r="C988" i="9"/>
  <c r="D988" i="9" s="1"/>
  <c r="C987" i="9"/>
  <c r="D987" i="9" s="1"/>
  <c r="C986" i="9"/>
  <c r="D986" i="9" s="1"/>
  <c r="C985" i="9"/>
  <c r="D985" i="9" s="1"/>
  <c r="C984" i="9"/>
  <c r="C983" i="9"/>
  <c r="D983" i="9" s="1"/>
  <c r="C981" i="9"/>
  <c r="D981" i="9" s="1"/>
  <c r="C980" i="9"/>
  <c r="D980" i="9" s="1"/>
  <c r="C979" i="9"/>
  <c r="D979" i="9" s="1"/>
  <c r="C978" i="9"/>
  <c r="D978" i="9" s="1"/>
  <c r="C977" i="9"/>
  <c r="D977" i="9" s="1"/>
  <c r="C976" i="9"/>
  <c r="D976" i="9" s="1"/>
  <c r="C975" i="9"/>
  <c r="D975" i="9" s="1"/>
  <c r="C974" i="9"/>
  <c r="D974" i="9" s="1"/>
  <c r="C973" i="9"/>
  <c r="D973" i="9" s="1"/>
  <c r="C972" i="9"/>
  <c r="D972" i="9" s="1"/>
  <c r="C971" i="9"/>
  <c r="D971" i="9" s="1"/>
  <c r="C970" i="9"/>
  <c r="C969" i="9"/>
  <c r="D969" i="9" s="1"/>
  <c r="C968" i="9"/>
  <c r="D968" i="9" s="1"/>
  <c r="C967" i="9"/>
  <c r="D967" i="9" s="1"/>
  <c r="C966" i="9"/>
  <c r="D966" i="9" s="1"/>
  <c r="C965" i="9"/>
  <c r="D965" i="9" s="1"/>
  <c r="C964" i="9"/>
  <c r="D964" i="9" s="1"/>
  <c r="C963" i="9"/>
  <c r="D963" i="9" s="1"/>
  <c r="C962" i="9"/>
  <c r="D962" i="9" s="1"/>
  <c r="C961" i="9"/>
  <c r="D961" i="9" s="1"/>
  <c r="C960" i="9"/>
  <c r="D960" i="9" s="1"/>
  <c r="C959" i="9"/>
  <c r="D959" i="9" s="1"/>
  <c r="C958" i="9"/>
  <c r="D958" i="9" s="1"/>
  <c r="C956" i="9"/>
  <c r="C955" i="9"/>
  <c r="D955" i="9" s="1"/>
  <c r="C954" i="9"/>
  <c r="D954" i="9" s="1"/>
  <c r="C953" i="9"/>
  <c r="D953" i="9" s="1"/>
  <c r="C952" i="9"/>
  <c r="D952" i="9" s="1"/>
  <c r="C951" i="9"/>
  <c r="D951" i="9" s="1"/>
  <c r="C950" i="9"/>
  <c r="D950" i="9" s="1"/>
  <c r="C949" i="9"/>
  <c r="D949" i="9" s="1"/>
  <c r="C947" i="9"/>
  <c r="D947" i="9" s="1"/>
  <c r="C946" i="9"/>
  <c r="C945" i="9"/>
  <c r="D945" i="9" s="1"/>
  <c r="C944" i="9"/>
  <c r="D944" i="9" s="1"/>
  <c r="C943" i="9"/>
  <c r="D943" i="9" s="1"/>
  <c r="C942" i="9"/>
  <c r="D942" i="9" s="1"/>
  <c r="C941" i="9"/>
  <c r="D941" i="9" s="1"/>
  <c r="C940" i="9"/>
  <c r="D940" i="9" s="1"/>
  <c r="C939" i="9"/>
  <c r="D939" i="9" s="1"/>
  <c r="C938" i="9"/>
  <c r="D938" i="9" s="1"/>
  <c r="C937" i="9"/>
  <c r="D937" i="9" s="1"/>
  <c r="C936" i="9"/>
  <c r="D936" i="9" s="1"/>
  <c r="C935" i="9"/>
  <c r="D935" i="9" s="1"/>
  <c r="C934" i="9"/>
  <c r="D934" i="9" s="1"/>
  <c r="C933" i="9"/>
  <c r="D933" i="9" s="1"/>
  <c r="C932" i="9"/>
  <c r="D932" i="9" s="1"/>
  <c r="C931" i="9"/>
  <c r="D931" i="9" s="1"/>
  <c r="C930" i="9"/>
  <c r="C929" i="9"/>
  <c r="D929" i="9" s="1"/>
  <c r="C928" i="9"/>
  <c r="D928" i="9" s="1"/>
  <c r="C927" i="9"/>
  <c r="D927" i="9" s="1"/>
  <c r="C926" i="9"/>
  <c r="D926" i="9" s="1"/>
  <c r="C925" i="9"/>
  <c r="D925" i="9" s="1"/>
  <c r="C924" i="9"/>
  <c r="D924" i="9" s="1"/>
  <c r="C923" i="9"/>
  <c r="D923" i="9" s="1"/>
  <c r="C922" i="9"/>
  <c r="D922" i="9" s="1"/>
  <c r="C920" i="9"/>
  <c r="D920" i="9" s="1"/>
  <c r="C919" i="9"/>
  <c r="D919" i="9" s="1"/>
  <c r="C918" i="9"/>
  <c r="D918" i="9" s="1"/>
  <c r="C917" i="9"/>
  <c r="D917" i="9" s="1"/>
  <c r="C916" i="9"/>
  <c r="D916" i="9" s="1"/>
  <c r="C915" i="9"/>
  <c r="D915" i="9" s="1"/>
  <c r="C914" i="9"/>
  <c r="D914" i="9" s="1"/>
  <c r="C913" i="9"/>
  <c r="D913" i="9" s="1"/>
  <c r="C911" i="9"/>
  <c r="D911" i="9" s="1"/>
  <c r="C910" i="9"/>
  <c r="D910" i="9" s="1"/>
  <c r="C909" i="9"/>
  <c r="D909" i="9" s="1"/>
  <c r="C908" i="9"/>
  <c r="D908" i="9" s="1"/>
  <c r="C907" i="9"/>
  <c r="D907" i="9" s="1"/>
  <c r="C906" i="9"/>
  <c r="D906" i="9" s="1"/>
  <c r="C905" i="9"/>
  <c r="D905" i="9" s="1"/>
  <c r="C904" i="9"/>
  <c r="D904" i="9" s="1"/>
  <c r="C903" i="9"/>
  <c r="D903" i="9" s="1"/>
  <c r="C902" i="9"/>
  <c r="D902" i="9" s="1"/>
  <c r="C901" i="9"/>
  <c r="D901" i="9" s="1"/>
  <c r="C900" i="9"/>
  <c r="D900" i="9" s="1"/>
  <c r="C899" i="9"/>
  <c r="D899" i="9" s="1"/>
  <c r="C898" i="9"/>
  <c r="D898" i="9" s="1"/>
  <c r="C897" i="9"/>
  <c r="D897" i="9" s="1"/>
  <c r="C896" i="9"/>
  <c r="C895" i="9"/>
  <c r="D895" i="9" s="1"/>
  <c r="C893" i="9"/>
  <c r="D893" i="9" s="1"/>
  <c r="C892" i="9"/>
  <c r="D892" i="9" s="1"/>
  <c r="C891" i="9"/>
  <c r="D891" i="9" s="1"/>
  <c r="C890" i="9"/>
  <c r="D890" i="9" s="1"/>
  <c r="C889" i="9"/>
  <c r="D889" i="9" s="1"/>
  <c r="C888" i="9"/>
  <c r="D888" i="9" s="1"/>
  <c r="C887" i="9"/>
  <c r="D887" i="9" s="1"/>
  <c r="C886" i="9"/>
  <c r="D886" i="9" s="1"/>
  <c r="C884" i="9"/>
  <c r="D884" i="9" s="1"/>
  <c r="C883" i="9"/>
  <c r="D883" i="9" s="1"/>
  <c r="C882" i="9"/>
  <c r="D882" i="9" s="1"/>
  <c r="C881" i="9"/>
  <c r="D881" i="9" s="1"/>
  <c r="C880" i="9"/>
  <c r="D880" i="9" s="1"/>
  <c r="C879" i="9"/>
  <c r="D879" i="9" s="1"/>
  <c r="C878" i="9"/>
  <c r="D878" i="9" s="1"/>
  <c r="C877" i="9"/>
  <c r="D877" i="9" s="1"/>
  <c r="C876" i="9"/>
  <c r="D876" i="9" s="1"/>
  <c r="C875" i="9"/>
  <c r="D875" i="9" s="1"/>
  <c r="C874" i="9"/>
  <c r="D874" i="9" s="1"/>
  <c r="C873" i="9"/>
  <c r="D873" i="9" s="1"/>
  <c r="C872" i="9"/>
  <c r="D872" i="9" s="1"/>
  <c r="C871" i="9"/>
  <c r="D871" i="9" s="1"/>
  <c r="C870" i="9"/>
  <c r="D870" i="9" s="1"/>
  <c r="C869" i="9"/>
  <c r="D869" i="9" s="1"/>
  <c r="C868" i="9"/>
  <c r="D868" i="9" s="1"/>
  <c r="C867" i="9"/>
  <c r="D867" i="9" s="1"/>
  <c r="C866" i="9"/>
  <c r="D866" i="9" s="1"/>
  <c r="C865" i="9"/>
  <c r="D865" i="9" s="1"/>
  <c r="C864" i="9"/>
  <c r="D864" i="9" s="1"/>
  <c r="C863" i="9"/>
  <c r="D863" i="9" s="1"/>
  <c r="C862" i="9"/>
  <c r="D862" i="9" s="1"/>
  <c r="C861" i="9"/>
  <c r="D861" i="9" s="1"/>
  <c r="C860" i="9"/>
  <c r="C859" i="9"/>
  <c r="D859" i="9" s="1"/>
  <c r="C858" i="9"/>
  <c r="D858" i="9" s="1"/>
  <c r="C857" i="9"/>
  <c r="D857" i="9" s="1"/>
  <c r="C856" i="9"/>
  <c r="D856" i="9" s="1"/>
  <c r="C855" i="9"/>
  <c r="D855" i="9" s="1"/>
  <c r="C854" i="9"/>
  <c r="D854" i="9" s="1"/>
  <c r="C853" i="9"/>
  <c r="D853" i="9" s="1"/>
  <c r="C852" i="9"/>
  <c r="D852" i="9" s="1"/>
  <c r="C850" i="9"/>
  <c r="D850" i="9" s="1"/>
  <c r="C849" i="9"/>
  <c r="D849" i="9" s="1"/>
  <c r="C848" i="9"/>
  <c r="D848" i="9" s="1"/>
  <c r="C847" i="9"/>
  <c r="D847" i="9" s="1"/>
  <c r="C846" i="9"/>
  <c r="D846" i="9" s="1"/>
  <c r="C845" i="9"/>
  <c r="D845" i="9" s="1"/>
  <c r="C844" i="9"/>
  <c r="D844" i="9" s="1"/>
  <c r="C843" i="9"/>
  <c r="D843" i="9" s="1"/>
  <c r="C841" i="9"/>
  <c r="D841" i="9" s="1"/>
  <c r="C840" i="9"/>
  <c r="D840" i="9" s="1"/>
  <c r="C839" i="9"/>
  <c r="D839" i="9" s="1"/>
  <c r="C838" i="9"/>
  <c r="D838" i="9" s="1"/>
  <c r="C837" i="9"/>
  <c r="D837" i="9" s="1"/>
  <c r="C836" i="9"/>
  <c r="D836" i="9" s="1"/>
  <c r="C835" i="9"/>
  <c r="D835" i="9" s="1"/>
  <c r="C834" i="9"/>
  <c r="D834" i="9" s="1"/>
  <c r="C833" i="9"/>
  <c r="C832" i="9"/>
  <c r="D832" i="9" s="1"/>
  <c r="C831" i="9"/>
  <c r="D831" i="9" s="1"/>
  <c r="C830" i="9"/>
  <c r="D830" i="9" s="1"/>
  <c r="C829" i="9"/>
  <c r="D829" i="9" s="1"/>
  <c r="C828" i="9"/>
  <c r="D828" i="9" s="1"/>
  <c r="C827" i="9"/>
  <c r="D827" i="9" s="1"/>
  <c r="C826" i="9"/>
  <c r="D826" i="9" s="1"/>
  <c r="C825" i="9"/>
  <c r="D825" i="9" s="1"/>
  <c r="C824" i="9"/>
  <c r="D824" i="9" s="1"/>
  <c r="C823" i="9"/>
  <c r="D823" i="9" s="1"/>
  <c r="C822" i="9"/>
  <c r="D822" i="9" s="1"/>
  <c r="C821" i="9"/>
  <c r="D821" i="9" s="1"/>
  <c r="C820" i="9"/>
  <c r="D820" i="9" s="1"/>
  <c r="C819" i="9"/>
  <c r="D819" i="9" s="1"/>
  <c r="C818" i="9"/>
  <c r="D818" i="9" s="1"/>
  <c r="C817" i="9"/>
  <c r="D817" i="9" s="1"/>
  <c r="C816" i="9"/>
  <c r="D816" i="9" s="1"/>
  <c r="C815" i="9"/>
  <c r="D815" i="9" s="1"/>
  <c r="C814" i="9"/>
  <c r="D814" i="9" s="1"/>
  <c r="C813" i="9"/>
  <c r="D813" i="9" s="1"/>
  <c r="C812" i="9"/>
  <c r="D812" i="9" s="1"/>
  <c r="C809" i="9"/>
  <c r="D809" i="9" s="1"/>
  <c r="C808" i="9"/>
  <c r="D808" i="9" s="1"/>
  <c r="C807" i="9"/>
  <c r="D807" i="9" s="1"/>
  <c r="C806" i="9"/>
  <c r="D806" i="9" s="1"/>
  <c r="C805" i="9"/>
  <c r="D805" i="9" s="1"/>
  <c r="C804" i="9"/>
  <c r="D804" i="9" s="1"/>
  <c r="C803" i="9"/>
  <c r="D803" i="9" s="1"/>
  <c r="C800" i="9"/>
  <c r="D800" i="9" s="1"/>
  <c r="C799" i="9"/>
  <c r="D799" i="9" s="1"/>
  <c r="C798" i="9"/>
  <c r="D798" i="9" s="1"/>
  <c r="C797" i="9"/>
  <c r="D797" i="9" s="1"/>
  <c r="C796" i="9"/>
  <c r="D796" i="9" s="1"/>
  <c r="C795" i="9"/>
  <c r="D795" i="9" s="1"/>
  <c r="C794" i="9"/>
  <c r="D794" i="9" s="1"/>
  <c r="C792" i="9"/>
  <c r="D792" i="9" s="1"/>
  <c r="C791" i="9"/>
  <c r="D791" i="9" s="1"/>
  <c r="C790" i="9"/>
  <c r="D790" i="9" s="1"/>
  <c r="C789" i="9"/>
  <c r="D789" i="9" s="1"/>
  <c r="C788" i="9"/>
  <c r="D788" i="9" s="1"/>
  <c r="C787" i="9"/>
  <c r="D787" i="9" s="1"/>
  <c r="C786" i="9"/>
  <c r="D786" i="9" s="1"/>
  <c r="C785" i="9"/>
  <c r="D785" i="9" s="1"/>
  <c r="C783" i="9"/>
  <c r="D783" i="9" s="1"/>
  <c r="C782" i="9"/>
  <c r="D782" i="9" s="1"/>
  <c r="C781" i="9"/>
  <c r="C780" i="9"/>
  <c r="D780" i="9" s="1"/>
  <c r="C779" i="9"/>
  <c r="D779" i="9" s="1"/>
  <c r="C778" i="9"/>
  <c r="D778" i="9" s="1"/>
  <c r="C777" i="9"/>
  <c r="D777" i="9" s="1"/>
  <c r="C776" i="9"/>
  <c r="D776" i="9" s="1"/>
  <c r="C775" i="9"/>
  <c r="D775" i="9" s="1"/>
  <c r="C774" i="9"/>
  <c r="D774" i="9" s="1"/>
  <c r="C773" i="9"/>
  <c r="D773" i="9" s="1"/>
  <c r="C772" i="9"/>
  <c r="D772" i="9" s="1"/>
  <c r="C771" i="9"/>
  <c r="D771" i="9" s="1"/>
  <c r="C769" i="9"/>
  <c r="D769" i="9" s="1"/>
  <c r="C768" i="9"/>
  <c r="D768" i="9" s="1"/>
  <c r="C767" i="9"/>
  <c r="D767" i="9" s="1"/>
  <c r="C766" i="9"/>
  <c r="D766" i="9" s="1"/>
  <c r="C764" i="9"/>
  <c r="D764" i="9" s="1"/>
  <c r="C763" i="9"/>
  <c r="D763" i="9" s="1"/>
  <c r="C762" i="9"/>
  <c r="D762" i="9" s="1"/>
  <c r="C760" i="9"/>
  <c r="D760" i="9" s="1"/>
  <c r="C759" i="9"/>
  <c r="D759" i="9" s="1"/>
  <c r="C758" i="9"/>
  <c r="D758" i="9" s="1"/>
  <c r="C757" i="9"/>
  <c r="D757" i="9" s="1"/>
  <c r="C755" i="9"/>
  <c r="D755" i="9" s="1"/>
  <c r="C754" i="9"/>
  <c r="D754" i="9" s="1"/>
  <c r="C753" i="9"/>
  <c r="D753" i="9" s="1"/>
  <c r="C752" i="9"/>
  <c r="D752" i="9" s="1"/>
  <c r="C750" i="9"/>
  <c r="C749" i="9"/>
  <c r="D749" i="9" s="1"/>
  <c r="C748" i="9"/>
  <c r="D748" i="9" s="1"/>
  <c r="C747" i="9"/>
  <c r="D747" i="9" s="1"/>
  <c r="C746" i="9"/>
  <c r="D746" i="9" s="1"/>
  <c r="C745" i="9"/>
  <c r="D745" i="9" s="1"/>
  <c r="C744" i="9"/>
  <c r="D744" i="9" s="1"/>
  <c r="C743" i="9"/>
  <c r="D743" i="9" s="1"/>
  <c r="C741" i="9"/>
  <c r="D741" i="9" s="1"/>
  <c r="C740" i="9"/>
  <c r="C739" i="9"/>
  <c r="D739" i="9" s="1"/>
  <c r="C738" i="9"/>
  <c r="D738" i="9" s="1"/>
  <c r="C737" i="9"/>
  <c r="D737" i="9" s="1"/>
  <c r="C736" i="9"/>
  <c r="D736" i="9" s="1"/>
  <c r="C735" i="9"/>
  <c r="D735" i="9" s="1"/>
  <c r="C734" i="9"/>
  <c r="D734" i="9" s="1"/>
  <c r="C733" i="9"/>
  <c r="D733" i="9" s="1"/>
  <c r="C732" i="9"/>
  <c r="C730" i="9"/>
  <c r="D730" i="9" s="1"/>
  <c r="C729" i="9"/>
  <c r="D729" i="9" s="1"/>
  <c r="C728" i="9"/>
  <c r="D728" i="9" s="1"/>
  <c r="C727" i="9"/>
  <c r="D727" i="9" s="1"/>
  <c r="C726" i="9"/>
  <c r="D726" i="9" s="1"/>
  <c r="C725" i="9"/>
  <c r="D725" i="9" s="1"/>
  <c r="C724" i="9"/>
  <c r="D724" i="9" s="1"/>
  <c r="C723" i="9"/>
  <c r="D723" i="9" s="1"/>
  <c r="C721" i="9"/>
  <c r="D721" i="9" s="1"/>
  <c r="C720" i="9"/>
  <c r="D720" i="9" s="1"/>
  <c r="C719" i="9"/>
  <c r="D719" i="9" s="1"/>
  <c r="C718" i="9"/>
  <c r="D718" i="9" s="1"/>
  <c r="C717" i="9"/>
  <c r="D717" i="9" s="1"/>
  <c r="C716" i="9"/>
  <c r="D716" i="9" s="1"/>
  <c r="C715" i="9"/>
  <c r="D715" i="9" s="1"/>
  <c r="C714" i="9"/>
  <c r="D714" i="9" s="1"/>
  <c r="C713" i="9"/>
  <c r="D713" i="9" s="1"/>
  <c r="C712" i="9"/>
  <c r="D712" i="9" s="1"/>
  <c r="C711" i="9"/>
  <c r="D711" i="9" s="1"/>
  <c r="C710" i="9"/>
  <c r="D710" i="9" s="1"/>
  <c r="C709" i="9"/>
  <c r="D709" i="9" s="1"/>
  <c r="C708" i="9"/>
  <c r="D708" i="9" s="1"/>
  <c r="C707" i="9"/>
  <c r="D707" i="9" s="1"/>
  <c r="C706" i="9"/>
  <c r="D706" i="9" s="1"/>
  <c r="C705" i="9"/>
  <c r="D705" i="9" s="1"/>
  <c r="C704" i="9"/>
  <c r="C703" i="9"/>
  <c r="D703" i="9" s="1"/>
  <c r="C701" i="9"/>
  <c r="D701" i="9" s="1"/>
  <c r="C700" i="9"/>
  <c r="C699" i="9"/>
  <c r="D699" i="9" s="1"/>
  <c r="C698" i="9"/>
  <c r="D698" i="9" s="1"/>
  <c r="C697" i="9"/>
  <c r="D697" i="9" s="1"/>
  <c r="C696" i="9"/>
  <c r="D696" i="9" s="1"/>
  <c r="C695" i="9"/>
  <c r="D695" i="9" s="1"/>
  <c r="C694" i="9"/>
  <c r="D694" i="9" s="1"/>
  <c r="C692" i="9"/>
  <c r="D692" i="9" s="1"/>
  <c r="C691" i="9"/>
  <c r="D691" i="9" s="1"/>
  <c r="C690" i="9"/>
  <c r="C689" i="9"/>
  <c r="D689" i="9" s="1"/>
  <c r="C688" i="9"/>
  <c r="D688" i="9" s="1"/>
  <c r="C687" i="9"/>
  <c r="D687" i="9" s="1"/>
  <c r="C686" i="9"/>
  <c r="D686" i="9" s="1"/>
  <c r="C685" i="9"/>
  <c r="D685" i="9" s="1"/>
  <c r="C684" i="9"/>
  <c r="D684" i="9" s="1"/>
  <c r="C683" i="9"/>
  <c r="D683" i="9" s="1"/>
  <c r="C682" i="9"/>
  <c r="D682" i="9" s="1"/>
  <c r="C681" i="9"/>
  <c r="D681" i="9" s="1"/>
  <c r="C680" i="9"/>
  <c r="D680" i="9" s="1"/>
  <c r="C679" i="9"/>
  <c r="D679" i="9" s="1"/>
  <c r="C678" i="9"/>
  <c r="D678" i="9" s="1"/>
  <c r="C677" i="9"/>
  <c r="D677" i="9" s="1"/>
  <c r="C676" i="9"/>
  <c r="D676" i="9" s="1"/>
  <c r="C675" i="9"/>
  <c r="D675" i="9" s="1"/>
  <c r="C674" i="9"/>
  <c r="D674" i="9" s="1"/>
  <c r="C673" i="9"/>
  <c r="D673" i="9" s="1"/>
  <c r="C672" i="9"/>
  <c r="D672" i="9" s="1"/>
  <c r="C671" i="9"/>
  <c r="D671" i="9" s="1"/>
  <c r="C670" i="9"/>
  <c r="C669" i="9"/>
  <c r="D669" i="9" s="1"/>
  <c r="C668" i="9"/>
  <c r="D668" i="9" s="1"/>
  <c r="C667" i="9"/>
  <c r="D667" i="9" s="1"/>
  <c r="C666" i="9"/>
  <c r="D666" i="9" s="1"/>
  <c r="C665" i="9"/>
  <c r="D665" i="9" s="1"/>
  <c r="C664" i="9"/>
  <c r="D664" i="9" s="1"/>
  <c r="C663" i="9"/>
  <c r="D663" i="9" s="1"/>
  <c r="C662" i="9"/>
  <c r="D662" i="9" s="1"/>
  <c r="C660" i="9"/>
  <c r="D660" i="9" s="1"/>
  <c r="C659" i="9"/>
  <c r="D659" i="9" s="1"/>
  <c r="C658" i="9"/>
  <c r="D658" i="9" s="1"/>
  <c r="C657" i="9"/>
  <c r="D657" i="9" s="1"/>
  <c r="C656" i="9"/>
  <c r="D656" i="9" s="1"/>
  <c r="C655" i="9"/>
  <c r="D655" i="9" s="1"/>
  <c r="C654" i="9"/>
  <c r="D654" i="9" s="1"/>
  <c r="C653" i="9"/>
  <c r="D653" i="9" s="1"/>
  <c r="C651" i="9"/>
  <c r="D651" i="9" s="1"/>
  <c r="C650" i="9"/>
  <c r="D650" i="9" s="1"/>
  <c r="C649" i="9"/>
  <c r="D649" i="9" s="1"/>
  <c r="C648" i="9"/>
  <c r="D648" i="9" s="1"/>
  <c r="C647" i="9"/>
  <c r="D647" i="9" s="1"/>
  <c r="C646" i="9"/>
  <c r="D646" i="9" s="1"/>
  <c r="C645" i="9"/>
  <c r="D645" i="9" s="1"/>
  <c r="C644" i="9"/>
  <c r="D644" i="9" s="1"/>
  <c r="C643" i="9"/>
  <c r="D643" i="9" s="1"/>
  <c r="C642" i="9"/>
  <c r="D642" i="9" s="1"/>
  <c r="C641" i="9"/>
  <c r="D641" i="9" s="1"/>
  <c r="C640" i="9"/>
  <c r="D640" i="9" s="1"/>
  <c r="C639" i="9"/>
  <c r="D639" i="9" s="1"/>
  <c r="C638" i="9"/>
  <c r="D638" i="9" s="1"/>
  <c r="C637" i="9"/>
  <c r="D637" i="9" s="1"/>
  <c r="C636" i="9"/>
  <c r="D636" i="9" s="1"/>
  <c r="C635" i="9"/>
  <c r="D635" i="9" s="1"/>
  <c r="C634" i="9"/>
  <c r="D634" i="9" s="1"/>
  <c r="C632" i="9"/>
  <c r="D632" i="9" s="1"/>
  <c r="C631" i="9"/>
  <c r="D631" i="9" s="1"/>
  <c r="C630" i="9"/>
  <c r="D630" i="9" s="1"/>
  <c r="C629" i="9"/>
  <c r="D629" i="9" s="1"/>
  <c r="C628" i="9"/>
  <c r="D628" i="9" s="1"/>
  <c r="C627" i="9"/>
  <c r="D627" i="9" s="1"/>
  <c r="C626" i="9"/>
  <c r="D626" i="9" s="1"/>
  <c r="C625" i="9"/>
  <c r="D625" i="9" s="1"/>
  <c r="C623" i="9"/>
  <c r="D623" i="9" s="1"/>
  <c r="C622" i="9"/>
  <c r="D622" i="9" s="1"/>
  <c r="C621" i="9"/>
  <c r="D621" i="9" s="1"/>
  <c r="C620" i="9"/>
  <c r="D620" i="9" s="1"/>
  <c r="C619" i="9"/>
  <c r="D619" i="9" s="1"/>
  <c r="C618" i="9"/>
  <c r="D618" i="9" s="1"/>
  <c r="C617" i="9"/>
  <c r="D617" i="9" s="1"/>
  <c r="C616" i="9"/>
  <c r="D616" i="9" s="1"/>
  <c r="C615" i="9"/>
  <c r="D615" i="9" s="1"/>
  <c r="C614" i="9"/>
  <c r="D614" i="9" s="1"/>
  <c r="C613" i="9"/>
  <c r="D613" i="9" s="1"/>
  <c r="C612" i="9"/>
  <c r="D612" i="9" s="1"/>
  <c r="C611" i="9"/>
  <c r="D611" i="9" s="1"/>
  <c r="C610" i="9"/>
  <c r="D610" i="9" s="1"/>
  <c r="C609" i="9"/>
  <c r="D609" i="9" s="1"/>
  <c r="C608" i="9"/>
  <c r="D608" i="9" s="1"/>
  <c r="C607" i="9"/>
  <c r="D607" i="9" s="1"/>
  <c r="C606" i="9"/>
  <c r="D606" i="9" s="1"/>
  <c r="C605" i="9"/>
  <c r="D605" i="9" s="1"/>
  <c r="C604" i="9"/>
  <c r="D604" i="9" s="1"/>
  <c r="C603" i="9"/>
  <c r="D603" i="9" s="1"/>
  <c r="C602" i="9"/>
  <c r="D602" i="9" s="1"/>
  <c r="C601" i="9"/>
  <c r="D601" i="9" s="1"/>
  <c r="C600" i="9"/>
  <c r="D600" i="9" s="1"/>
  <c r="C599" i="9"/>
  <c r="D599" i="9" s="1"/>
  <c r="C598" i="9"/>
  <c r="D598" i="9" s="1"/>
  <c r="C597" i="9"/>
  <c r="D597" i="9" s="1"/>
  <c r="C596" i="9"/>
  <c r="D596" i="9" s="1"/>
  <c r="C595" i="9"/>
  <c r="D595" i="9" s="1"/>
  <c r="C594" i="9"/>
  <c r="D594" i="9" s="1"/>
  <c r="C593" i="9"/>
  <c r="D593" i="9" s="1"/>
  <c r="C592" i="9"/>
  <c r="D592" i="9" s="1"/>
  <c r="C590" i="9"/>
  <c r="D590" i="9" s="1"/>
  <c r="C589" i="9"/>
  <c r="D589" i="9" s="1"/>
  <c r="C588" i="9"/>
  <c r="D588" i="9" s="1"/>
  <c r="C587" i="9"/>
  <c r="D587" i="9" s="1"/>
  <c r="C586" i="9"/>
  <c r="D586" i="9" s="1"/>
  <c r="C585" i="9"/>
  <c r="D585" i="9" s="1"/>
  <c r="C584" i="9"/>
  <c r="D584" i="9" s="1"/>
  <c r="C583" i="9"/>
  <c r="D583" i="9" s="1"/>
  <c r="C581" i="9"/>
  <c r="D581" i="9" s="1"/>
  <c r="C580" i="9"/>
  <c r="D580" i="9" s="1"/>
  <c r="C579" i="9"/>
  <c r="D579" i="9" s="1"/>
  <c r="C578" i="9"/>
  <c r="D578" i="9" s="1"/>
  <c r="C577" i="9"/>
  <c r="D577" i="9" s="1"/>
  <c r="C576" i="9"/>
  <c r="D576" i="9" s="1"/>
  <c r="C575" i="9"/>
  <c r="D575" i="9" s="1"/>
  <c r="C574" i="9"/>
  <c r="D574" i="9" s="1"/>
  <c r="C573" i="9"/>
  <c r="D573" i="9" s="1"/>
  <c r="C572" i="9"/>
  <c r="D572" i="9" s="1"/>
  <c r="C571" i="9"/>
  <c r="D571" i="9" s="1"/>
  <c r="C570" i="9"/>
  <c r="D570" i="9" s="1"/>
  <c r="C569" i="9"/>
  <c r="D569" i="9" s="1"/>
  <c r="C568" i="9"/>
  <c r="D568" i="9" s="1"/>
  <c r="C567" i="9"/>
  <c r="D567" i="9" s="1"/>
  <c r="C566" i="9"/>
  <c r="D566" i="9" s="1"/>
  <c r="C565" i="9"/>
  <c r="D565" i="9" s="1"/>
  <c r="C564" i="9"/>
  <c r="D564" i="9" s="1"/>
  <c r="C563" i="9"/>
  <c r="D563" i="9" s="1"/>
  <c r="C562" i="9"/>
  <c r="D562" i="9" s="1"/>
  <c r="C561" i="9"/>
  <c r="D561" i="9" s="1"/>
  <c r="C560" i="9"/>
  <c r="D560" i="9" s="1"/>
  <c r="C559" i="9"/>
  <c r="D559" i="9" s="1"/>
  <c r="C558" i="9"/>
  <c r="D558" i="9" s="1"/>
  <c r="C557" i="9"/>
  <c r="D557" i="9" s="1"/>
  <c r="C556" i="9"/>
  <c r="D556" i="9" s="1"/>
  <c r="C555" i="9"/>
  <c r="D555" i="9" s="1"/>
  <c r="C554" i="9"/>
  <c r="D554" i="9" s="1"/>
  <c r="C553" i="9"/>
  <c r="D553" i="9" s="1"/>
  <c r="C552" i="9"/>
  <c r="D552" i="9" s="1"/>
  <c r="C551" i="9"/>
  <c r="D551" i="9" s="1"/>
  <c r="C550" i="9"/>
  <c r="D550" i="9" s="1"/>
  <c r="C549" i="9"/>
  <c r="D549" i="9" s="1"/>
  <c r="C548" i="9"/>
  <c r="D548" i="9" s="1"/>
  <c r="C547" i="9"/>
  <c r="D547" i="9" s="1"/>
  <c r="C546" i="9"/>
  <c r="D546" i="9" s="1"/>
  <c r="C545" i="9"/>
  <c r="D545" i="9" s="1"/>
  <c r="C544" i="9"/>
  <c r="D544" i="9" s="1"/>
  <c r="C543" i="9"/>
  <c r="D543" i="9" s="1"/>
  <c r="C542" i="9"/>
  <c r="D542" i="9" s="1"/>
  <c r="C541" i="9"/>
  <c r="D541" i="9" s="1"/>
  <c r="C540" i="9"/>
  <c r="D540" i="9" s="1"/>
  <c r="C539" i="9"/>
  <c r="D539" i="9" s="1"/>
  <c r="C538" i="9"/>
  <c r="D538" i="9" s="1"/>
  <c r="C537" i="9"/>
  <c r="D537" i="9" s="1"/>
  <c r="C536" i="9"/>
  <c r="D536" i="9" s="1"/>
  <c r="C535" i="9"/>
  <c r="D535" i="9" s="1"/>
  <c r="C534" i="9"/>
  <c r="D534" i="9" s="1"/>
  <c r="C533" i="9"/>
  <c r="D533" i="9" s="1"/>
  <c r="C532" i="9"/>
  <c r="D532" i="9" s="1"/>
  <c r="C531" i="9"/>
  <c r="D531" i="9" s="1"/>
  <c r="C530" i="9"/>
  <c r="C529" i="9"/>
  <c r="D529" i="9" s="1"/>
  <c r="C527" i="9"/>
  <c r="D527" i="9" s="1"/>
  <c r="C526" i="9"/>
  <c r="D526" i="9" s="1"/>
  <c r="C525" i="9"/>
  <c r="D525" i="9" s="1"/>
  <c r="C524" i="9"/>
  <c r="D524" i="9" s="1"/>
  <c r="C523" i="9"/>
  <c r="D523" i="9" s="1"/>
  <c r="C522" i="9"/>
  <c r="D522" i="9" s="1"/>
  <c r="C521" i="9"/>
  <c r="D521" i="9" s="1"/>
  <c r="C520" i="9"/>
  <c r="D520" i="9" s="1"/>
  <c r="C518" i="9"/>
  <c r="D518" i="9" s="1"/>
  <c r="C517" i="9"/>
  <c r="D517" i="9" s="1"/>
  <c r="C516" i="9"/>
  <c r="D516" i="9" s="1"/>
  <c r="C515" i="9"/>
  <c r="D515" i="9" s="1"/>
  <c r="C514" i="9"/>
  <c r="D514" i="9" s="1"/>
  <c r="C513" i="9"/>
  <c r="D513" i="9" s="1"/>
  <c r="C512" i="9"/>
  <c r="D512" i="9" s="1"/>
  <c r="C511" i="9"/>
  <c r="D511" i="9" s="1"/>
  <c r="C510" i="9"/>
  <c r="D510" i="9" s="1"/>
  <c r="C508" i="9"/>
  <c r="D508" i="9" s="1"/>
  <c r="C507" i="9"/>
  <c r="D507" i="9" s="1"/>
  <c r="C506" i="9"/>
  <c r="D506" i="9" s="1"/>
  <c r="C505" i="9"/>
  <c r="D505" i="9" s="1"/>
  <c r="C503" i="9"/>
  <c r="D503" i="9" s="1"/>
  <c r="C502" i="9"/>
  <c r="D502" i="9" s="1"/>
  <c r="C501" i="9"/>
  <c r="D501" i="9" s="1"/>
  <c r="C499" i="9"/>
  <c r="D499" i="9" s="1"/>
  <c r="C498" i="9"/>
  <c r="D498" i="9" s="1"/>
  <c r="C497" i="9"/>
  <c r="D497" i="9" s="1"/>
  <c r="C496" i="9"/>
  <c r="D496" i="9" s="1"/>
  <c r="C494" i="9"/>
  <c r="D494" i="9" s="1"/>
  <c r="C493" i="9"/>
  <c r="D493" i="9" s="1"/>
  <c r="C492" i="9"/>
  <c r="D492" i="9" s="1"/>
  <c r="C490" i="9"/>
  <c r="D490" i="9" s="1"/>
  <c r="C489" i="9"/>
  <c r="D489" i="9" s="1"/>
  <c r="C488" i="9"/>
  <c r="D488" i="9" s="1"/>
  <c r="C487" i="9"/>
  <c r="D487" i="9" s="1"/>
  <c r="C486" i="9"/>
  <c r="D486" i="9" s="1"/>
  <c r="C485" i="9"/>
  <c r="D485" i="9" s="1"/>
  <c r="C484" i="9"/>
  <c r="D484" i="9" s="1"/>
  <c r="C483" i="9"/>
  <c r="D483" i="9" s="1"/>
  <c r="C481" i="9"/>
  <c r="D481" i="9" s="1"/>
  <c r="C480" i="9"/>
  <c r="D480" i="9" s="1"/>
  <c r="C479" i="9"/>
  <c r="D479" i="9" s="1"/>
  <c r="C478" i="9"/>
  <c r="D478" i="9" s="1"/>
  <c r="C477" i="9"/>
  <c r="D477" i="9" s="1"/>
  <c r="C476" i="9"/>
  <c r="D476" i="9" s="1"/>
  <c r="C475" i="9"/>
  <c r="D475" i="9" s="1"/>
  <c r="C474" i="9"/>
  <c r="D474" i="9" s="1"/>
  <c r="C473" i="9"/>
  <c r="D473" i="9" s="1"/>
  <c r="C472" i="9"/>
  <c r="D472" i="9" s="1"/>
  <c r="C470" i="9"/>
  <c r="D470" i="9" s="1"/>
  <c r="C469" i="9"/>
  <c r="D469" i="9" s="1"/>
  <c r="C468" i="9"/>
  <c r="D468" i="9" s="1"/>
  <c r="C467" i="9"/>
  <c r="D467" i="9" s="1"/>
  <c r="C466" i="9"/>
  <c r="D466" i="9" s="1"/>
  <c r="C465" i="9"/>
  <c r="D465" i="9" s="1"/>
  <c r="C464" i="9"/>
  <c r="D464" i="9" s="1"/>
  <c r="C463" i="9"/>
  <c r="D463" i="9" s="1"/>
  <c r="C461" i="9"/>
  <c r="D461" i="9" s="1"/>
  <c r="C460" i="9"/>
  <c r="D460" i="9" s="1"/>
  <c r="C459" i="9"/>
  <c r="D459" i="9" s="1"/>
  <c r="C458" i="9"/>
  <c r="D458" i="9" s="1"/>
  <c r="C457" i="9"/>
  <c r="D457" i="9" s="1"/>
  <c r="C456" i="9"/>
  <c r="D456" i="9" s="1"/>
  <c r="C455" i="9"/>
  <c r="D455" i="9" s="1"/>
  <c r="C454" i="9"/>
  <c r="D454" i="9" s="1"/>
  <c r="C453" i="9"/>
  <c r="D453" i="9" s="1"/>
  <c r="C452" i="9"/>
  <c r="D452" i="9" s="1"/>
  <c r="C451" i="9"/>
  <c r="D451" i="9" s="1"/>
  <c r="C450" i="9"/>
  <c r="D450" i="9" s="1"/>
  <c r="C449" i="9"/>
  <c r="D449" i="9" s="1"/>
  <c r="C448" i="9"/>
  <c r="D448" i="9" s="1"/>
  <c r="C447" i="9"/>
  <c r="D447" i="9" s="1"/>
  <c r="C446" i="9"/>
  <c r="D446" i="9" s="1"/>
  <c r="C445" i="9"/>
  <c r="D445" i="9" s="1"/>
  <c r="C444" i="9"/>
  <c r="D444" i="9" s="1"/>
  <c r="C443" i="9"/>
  <c r="D443" i="9" s="1"/>
  <c r="C442" i="9"/>
  <c r="D442" i="9" s="1"/>
  <c r="C441" i="9"/>
  <c r="D441" i="9" s="1"/>
  <c r="C440" i="9"/>
  <c r="D440" i="9" s="1"/>
  <c r="C439" i="9"/>
  <c r="D439" i="9" s="1"/>
  <c r="C438" i="9"/>
  <c r="D438" i="9" s="1"/>
  <c r="C437" i="9"/>
  <c r="D437" i="9" s="1"/>
  <c r="C436" i="9"/>
  <c r="D436" i="9" s="1"/>
  <c r="C435" i="9"/>
  <c r="D435" i="9" s="1"/>
  <c r="C434" i="9"/>
  <c r="D434" i="9" s="1"/>
  <c r="C433" i="9"/>
  <c r="D433" i="9" s="1"/>
  <c r="C432" i="9"/>
  <c r="D432" i="9" s="1"/>
  <c r="C431" i="9"/>
  <c r="D431" i="9" s="1"/>
  <c r="C430" i="9"/>
  <c r="D430" i="9" s="1"/>
  <c r="C429" i="9"/>
  <c r="D429" i="9" s="1"/>
  <c r="C428" i="9"/>
  <c r="D428" i="9" s="1"/>
  <c r="C426" i="9"/>
  <c r="D426" i="9" s="1"/>
  <c r="C425" i="9"/>
  <c r="D425" i="9" s="1"/>
  <c r="C424" i="9"/>
  <c r="D424" i="9" s="1"/>
  <c r="C423" i="9"/>
  <c r="D423" i="9" s="1"/>
  <c r="C422" i="9"/>
  <c r="D422" i="9" s="1"/>
  <c r="C421" i="9"/>
  <c r="D421" i="9" s="1"/>
  <c r="C420" i="9"/>
  <c r="D420" i="9" s="1"/>
  <c r="C419" i="9"/>
  <c r="D419" i="9" s="1"/>
  <c r="C417" i="9"/>
  <c r="D417" i="9" s="1"/>
  <c r="C416" i="9"/>
  <c r="D416" i="9" s="1"/>
  <c r="C415" i="9"/>
  <c r="D415" i="9" s="1"/>
  <c r="C414" i="9"/>
  <c r="D414" i="9" s="1"/>
  <c r="C413" i="9"/>
  <c r="D413" i="9" s="1"/>
  <c r="C412" i="9"/>
  <c r="D412" i="9" s="1"/>
  <c r="C411" i="9"/>
  <c r="D411" i="9" s="1"/>
  <c r="C410" i="9"/>
  <c r="D410" i="9" s="1"/>
  <c r="C409" i="9"/>
  <c r="D409" i="9" s="1"/>
  <c r="C408" i="9"/>
  <c r="D408" i="9" s="1"/>
  <c r="C407" i="9"/>
  <c r="D407" i="9" s="1"/>
  <c r="C406" i="9"/>
  <c r="D406" i="9" s="1"/>
  <c r="C405" i="9"/>
  <c r="D405" i="9" s="1"/>
  <c r="C404" i="9"/>
  <c r="D404" i="9" s="1"/>
  <c r="C403" i="9"/>
  <c r="D403" i="9" s="1"/>
  <c r="C402" i="9"/>
  <c r="D402" i="9" s="1"/>
  <c r="C400" i="9"/>
  <c r="D400" i="9" s="1"/>
  <c r="C399" i="9"/>
  <c r="D399" i="9" s="1"/>
  <c r="C398" i="9"/>
  <c r="D398" i="9" s="1"/>
  <c r="C397" i="9"/>
  <c r="D397" i="9" s="1"/>
  <c r="C396" i="9"/>
  <c r="D396" i="9" s="1"/>
  <c r="C395" i="9"/>
  <c r="D395" i="9" s="1"/>
  <c r="C394" i="9"/>
  <c r="D394" i="9" s="1"/>
  <c r="C393" i="9"/>
  <c r="D393" i="9" s="1"/>
  <c r="C391" i="9"/>
  <c r="D391" i="9" s="1"/>
  <c r="C390" i="9"/>
  <c r="D390" i="9" s="1"/>
  <c r="C389" i="9"/>
  <c r="D389" i="9" s="1"/>
  <c r="C388" i="9"/>
  <c r="D388" i="9" s="1"/>
  <c r="C387" i="9"/>
  <c r="D387" i="9" s="1"/>
  <c r="C386" i="9"/>
  <c r="D386" i="9" s="1"/>
  <c r="C385" i="9"/>
  <c r="D385" i="9" s="1"/>
  <c r="C384" i="9"/>
  <c r="D384" i="9" s="1"/>
  <c r="C383" i="9"/>
  <c r="D383" i="9" s="1"/>
  <c r="C382" i="9"/>
  <c r="D382" i="9" s="1"/>
  <c r="C381" i="9"/>
  <c r="D381" i="9" s="1"/>
  <c r="C380" i="9"/>
  <c r="D380" i="9" s="1"/>
  <c r="C379" i="9"/>
  <c r="D379" i="9" s="1"/>
  <c r="C378" i="9"/>
  <c r="D378" i="9" s="1"/>
  <c r="C377" i="9"/>
  <c r="D377" i="9" s="1"/>
  <c r="C376" i="9"/>
  <c r="D376" i="9" s="1"/>
  <c r="C375" i="9"/>
  <c r="D375" i="9" s="1"/>
  <c r="C374" i="9"/>
  <c r="D374" i="9" s="1"/>
  <c r="C373" i="9"/>
  <c r="D373" i="9" s="1"/>
  <c r="C371" i="9"/>
  <c r="D371" i="9" s="1"/>
  <c r="C370" i="9"/>
  <c r="D370" i="9" s="1"/>
  <c r="C369" i="9"/>
  <c r="D369" i="9" s="1"/>
  <c r="C368" i="9"/>
  <c r="D368" i="9" s="1"/>
  <c r="C367" i="9"/>
  <c r="D367" i="9" s="1"/>
  <c r="C366" i="9"/>
  <c r="D366" i="9" s="1"/>
  <c r="C365" i="9"/>
  <c r="D365" i="9" s="1"/>
  <c r="C364" i="9"/>
  <c r="D364" i="9" s="1"/>
  <c r="C362" i="9"/>
  <c r="D362" i="9" s="1"/>
  <c r="C361" i="9"/>
  <c r="D361" i="9" s="1"/>
  <c r="C360" i="9"/>
  <c r="D360" i="9" s="1"/>
  <c r="C359" i="9"/>
  <c r="D359" i="9" s="1"/>
  <c r="C358" i="9"/>
  <c r="D358" i="9" s="1"/>
  <c r="C357" i="9"/>
  <c r="D357" i="9" s="1"/>
  <c r="C356" i="9"/>
  <c r="D356" i="9" s="1"/>
  <c r="C355" i="9"/>
  <c r="D355" i="9" s="1"/>
  <c r="C354" i="9"/>
  <c r="D354" i="9" s="1"/>
  <c r="C353" i="9"/>
  <c r="D353" i="9" s="1"/>
  <c r="C352" i="9"/>
  <c r="D352" i="9" s="1"/>
  <c r="C351" i="9"/>
  <c r="D351" i="9" s="1"/>
  <c r="C350" i="9"/>
  <c r="D350" i="9" s="1"/>
  <c r="C349" i="9"/>
  <c r="D349" i="9" s="1"/>
  <c r="C348" i="9"/>
  <c r="D348" i="9" s="1"/>
  <c r="C347" i="9"/>
  <c r="D347" i="9" s="1"/>
  <c r="C346" i="9"/>
  <c r="D346" i="9" s="1"/>
  <c r="C345" i="9"/>
  <c r="D345" i="9" s="1"/>
  <c r="C344" i="9"/>
  <c r="D344" i="9" s="1"/>
  <c r="C343" i="9"/>
  <c r="D343" i="9" s="1"/>
  <c r="C342" i="9"/>
  <c r="D342" i="9" s="1"/>
  <c r="C341" i="9"/>
  <c r="D341" i="9" s="1"/>
  <c r="C340" i="9"/>
  <c r="D340" i="9" s="1"/>
  <c r="C339" i="9"/>
  <c r="D339" i="9" s="1"/>
  <c r="C338" i="9"/>
  <c r="D338" i="9" s="1"/>
  <c r="C337" i="9"/>
  <c r="D337" i="9" s="1"/>
  <c r="C336" i="9"/>
  <c r="D336" i="9" s="1"/>
  <c r="C335" i="9"/>
  <c r="D335" i="9" s="1"/>
  <c r="C334" i="9"/>
  <c r="D334" i="9" s="1"/>
  <c r="C333" i="9"/>
  <c r="D333" i="9" s="1"/>
  <c r="C332" i="9"/>
  <c r="D332" i="9" s="1"/>
  <c r="C330" i="9"/>
  <c r="D330" i="9" s="1"/>
  <c r="C329" i="9"/>
  <c r="D329" i="9" s="1"/>
  <c r="C328" i="9"/>
  <c r="D328" i="9" s="1"/>
  <c r="C327" i="9"/>
  <c r="D327" i="9" s="1"/>
  <c r="C326" i="9"/>
  <c r="D326" i="9" s="1"/>
  <c r="C325" i="9"/>
  <c r="D325" i="9" s="1"/>
  <c r="C324" i="9"/>
  <c r="D324" i="9" s="1"/>
  <c r="C323" i="9"/>
  <c r="D323" i="9" s="1"/>
  <c r="C321" i="9"/>
  <c r="D321" i="9" s="1"/>
  <c r="C320" i="9"/>
  <c r="D320" i="9" s="1"/>
  <c r="C319" i="9"/>
  <c r="D319" i="9" s="1"/>
  <c r="C318" i="9"/>
  <c r="D318" i="9" s="1"/>
  <c r="C317" i="9"/>
  <c r="D317" i="9" s="1"/>
  <c r="C316" i="9"/>
  <c r="D316" i="9" s="1"/>
  <c r="C315" i="9"/>
  <c r="D315" i="9" s="1"/>
  <c r="C314" i="9"/>
  <c r="D314" i="9" s="1"/>
  <c r="C313" i="9"/>
  <c r="D313" i="9" s="1"/>
  <c r="C312" i="9"/>
  <c r="D312" i="9" s="1"/>
  <c r="C311" i="9"/>
  <c r="D311" i="9" s="1"/>
  <c r="C310" i="9"/>
  <c r="D310" i="9" s="1"/>
  <c r="C309" i="9"/>
  <c r="D309" i="9" s="1"/>
  <c r="C308" i="9"/>
  <c r="D308" i="9" s="1"/>
  <c r="C307" i="9"/>
  <c r="D307" i="9" s="1"/>
  <c r="C306" i="9"/>
  <c r="D306" i="9" s="1"/>
  <c r="C305" i="9"/>
  <c r="D305" i="9" s="1"/>
  <c r="C304" i="9"/>
  <c r="D304" i="9" s="1"/>
  <c r="C303" i="9"/>
  <c r="D303" i="9" s="1"/>
  <c r="C302" i="9"/>
  <c r="C301" i="9"/>
  <c r="D301" i="9" s="1"/>
  <c r="C300" i="9"/>
  <c r="D300" i="9" s="1"/>
  <c r="C299" i="9"/>
  <c r="D299" i="9" s="1"/>
  <c r="C298" i="9"/>
  <c r="D298" i="9" s="1"/>
  <c r="C297" i="9"/>
  <c r="D297" i="9" s="1"/>
  <c r="C296" i="9"/>
  <c r="D296" i="9" s="1"/>
  <c r="C295" i="9"/>
  <c r="D295" i="9" s="1"/>
  <c r="C294" i="9"/>
  <c r="D294" i="9" s="1"/>
  <c r="C293" i="9"/>
  <c r="D293" i="9" s="1"/>
  <c r="C292" i="9"/>
  <c r="D292" i="9" s="1"/>
  <c r="C291" i="9"/>
  <c r="D291" i="9" s="1"/>
  <c r="C290" i="9"/>
  <c r="D290" i="9" s="1"/>
  <c r="C289" i="9"/>
  <c r="D289" i="9" s="1"/>
  <c r="C288" i="9"/>
  <c r="D288" i="9" s="1"/>
  <c r="C287" i="9"/>
  <c r="D287" i="9" s="1"/>
  <c r="C286" i="9"/>
  <c r="D286" i="9" s="1"/>
  <c r="C285" i="9"/>
  <c r="D285" i="9" s="1"/>
  <c r="C284" i="9"/>
  <c r="D284" i="9" s="1"/>
  <c r="C283" i="9"/>
  <c r="D283" i="9" s="1"/>
  <c r="C282" i="9"/>
  <c r="D282" i="9" s="1"/>
  <c r="C281" i="9"/>
  <c r="D281" i="9" s="1"/>
  <c r="C280" i="9"/>
  <c r="D280" i="9" s="1"/>
  <c r="C279" i="9"/>
  <c r="D279" i="9" s="1"/>
  <c r="C278" i="9"/>
  <c r="D278" i="9" s="1"/>
  <c r="C277" i="9"/>
  <c r="D277" i="9" s="1"/>
  <c r="C276" i="9"/>
  <c r="D276" i="9" s="1"/>
  <c r="C275" i="9"/>
  <c r="D275" i="9" s="1"/>
  <c r="C274" i="9"/>
  <c r="D274" i="9" s="1"/>
  <c r="C273" i="9"/>
  <c r="D273" i="9" s="1"/>
  <c r="C272" i="9"/>
  <c r="D272" i="9" s="1"/>
  <c r="C271" i="9"/>
  <c r="D271" i="9" s="1"/>
  <c r="C270" i="9"/>
  <c r="C269" i="9"/>
  <c r="D269" i="9" s="1"/>
  <c r="C267" i="9"/>
  <c r="D267" i="9" s="1"/>
  <c r="C266" i="9"/>
  <c r="D266" i="9" s="1"/>
  <c r="C265" i="9"/>
  <c r="D265" i="9" s="1"/>
  <c r="C264" i="9"/>
  <c r="D264" i="9" s="1"/>
  <c r="C263" i="9"/>
  <c r="D263" i="9" s="1"/>
  <c r="C262" i="9"/>
  <c r="D262" i="9" s="1"/>
  <c r="C261" i="9"/>
  <c r="C260" i="9"/>
  <c r="D260" i="9" s="1"/>
  <c r="C258" i="9"/>
  <c r="D258" i="9" s="1"/>
  <c r="C257" i="9"/>
  <c r="D257" i="9" s="1"/>
  <c r="C256" i="9"/>
  <c r="D256" i="9" s="1"/>
  <c r="C255" i="9"/>
  <c r="D255" i="9" s="1"/>
  <c r="C254" i="9"/>
  <c r="D254" i="9" s="1"/>
  <c r="C253" i="9"/>
  <c r="D253" i="9" s="1"/>
  <c r="C252" i="9"/>
  <c r="D252" i="9" s="1"/>
  <c r="C251" i="9"/>
  <c r="D251" i="9" s="1"/>
  <c r="C250" i="9"/>
  <c r="D250" i="9" s="1"/>
  <c r="C249" i="9"/>
  <c r="D249" i="9" s="1"/>
  <c r="C247" i="9"/>
  <c r="D247" i="9" s="1"/>
  <c r="C246" i="9"/>
  <c r="D246" i="9" s="1"/>
  <c r="C245" i="9"/>
  <c r="D245" i="9" s="1"/>
  <c r="C244" i="9"/>
  <c r="D244" i="9" s="1"/>
  <c r="C242" i="9"/>
  <c r="D242" i="9" s="1"/>
  <c r="C241" i="9"/>
  <c r="D241" i="9" s="1"/>
  <c r="C240" i="9"/>
  <c r="D240" i="9" s="1"/>
  <c r="C238" i="9"/>
  <c r="D238" i="9" s="1"/>
  <c r="C237" i="9"/>
  <c r="D237" i="9" s="1"/>
  <c r="C236" i="9"/>
  <c r="D236" i="9" s="1"/>
  <c r="C235" i="9"/>
  <c r="D235" i="9" s="1"/>
  <c r="C233" i="9"/>
  <c r="D233" i="9" s="1"/>
  <c r="C232" i="9"/>
  <c r="D232" i="9" s="1"/>
  <c r="C230" i="9"/>
  <c r="D230" i="9" s="1"/>
  <c r="C229" i="9"/>
  <c r="D229" i="9" s="1"/>
  <c r="C228" i="9"/>
  <c r="D228" i="9" s="1"/>
  <c r="C227" i="9"/>
  <c r="D227" i="9" s="1"/>
  <c r="C226" i="9"/>
  <c r="D226" i="9" s="1"/>
  <c r="C225" i="9"/>
  <c r="D225" i="9" s="1"/>
  <c r="C224" i="9"/>
  <c r="D224" i="9" s="1"/>
  <c r="C223" i="9"/>
  <c r="D223" i="9" s="1"/>
  <c r="C221" i="9"/>
  <c r="D221" i="9" s="1"/>
  <c r="C220" i="9"/>
  <c r="D220" i="9" s="1"/>
  <c r="C219" i="9"/>
  <c r="D219" i="9" s="1"/>
  <c r="C218" i="9"/>
  <c r="D218" i="9" s="1"/>
  <c r="C217" i="9"/>
  <c r="D217" i="9" s="1"/>
  <c r="C216" i="9"/>
  <c r="D216" i="9" s="1"/>
  <c r="C215" i="9"/>
  <c r="D215" i="9" s="1"/>
  <c r="C214" i="9"/>
  <c r="D214" i="9" s="1"/>
  <c r="C213" i="9"/>
  <c r="D213" i="9" s="1"/>
  <c r="C212" i="9"/>
  <c r="D212" i="9" s="1"/>
  <c r="C210" i="9"/>
  <c r="D210" i="9" s="1"/>
  <c r="C209" i="9"/>
  <c r="D209" i="9" s="1"/>
  <c r="C208" i="9"/>
  <c r="D208" i="9" s="1"/>
  <c r="C207" i="9"/>
  <c r="D207" i="9" s="1"/>
  <c r="C206" i="9"/>
  <c r="D206" i="9" s="1"/>
  <c r="C205" i="9"/>
  <c r="D205" i="9" s="1"/>
  <c r="C204" i="9"/>
  <c r="D204" i="9" s="1"/>
  <c r="C203" i="9"/>
  <c r="D203" i="9" s="1"/>
  <c r="C201" i="9"/>
  <c r="D201" i="9" s="1"/>
  <c r="C200" i="9"/>
  <c r="D200" i="9" s="1"/>
  <c r="C199" i="9"/>
  <c r="D199" i="9" s="1"/>
  <c r="C198" i="9"/>
  <c r="D198" i="9" s="1"/>
  <c r="C197" i="9"/>
  <c r="D197" i="9" s="1"/>
  <c r="C196" i="9"/>
  <c r="D196" i="9" s="1"/>
  <c r="C195" i="9"/>
  <c r="D195" i="9" s="1"/>
  <c r="C194" i="9"/>
  <c r="D194" i="9" s="1"/>
  <c r="C193" i="9"/>
  <c r="D193" i="9" s="1"/>
  <c r="C192" i="9"/>
  <c r="D192" i="9" s="1"/>
  <c r="C191" i="9"/>
  <c r="D191" i="9" s="1"/>
  <c r="C190" i="9"/>
  <c r="D190" i="9" s="1"/>
  <c r="C189" i="9"/>
  <c r="D189" i="9" s="1"/>
  <c r="C188" i="9"/>
  <c r="D188" i="9" s="1"/>
  <c r="C187" i="9"/>
  <c r="D187" i="9" s="1"/>
  <c r="C186" i="9"/>
  <c r="D186" i="9" s="1"/>
  <c r="C185" i="9"/>
  <c r="D185" i="9" s="1"/>
  <c r="C184" i="9"/>
  <c r="D184" i="9" s="1"/>
  <c r="C183" i="9"/>
  <c r="D183" i="9" s="1"/>
  <c r="C182" i="9"/>
  <c r="D182" i="9" s="1"/>
  <c r="C181" i="9"/>
  <c r="D181" i="9" s="1"/>
  <c r="C180" i="9"/>
  <c r="D180" i="9" s="1"/>
  <c r="C179" i="9"/>
  <c r="D179" i="9" s="1"/>
  <c r="C178" i="9"/>
  <c r="D178" i="9" s="1"/>
  <c r="C176" i="9"/>
  <c r="D176" i="9" s="1"/>
  <c r="C175" i="9"/>
  <c r="D175" i="9" s="1"/>
  <c r="C174" i="9"/>
  <c r="D174" i="9" s="1"/>
  <c r="C173" i="9"/>
  <c r="D173" i="9" s="1"/>
  <c r="C172" i="9"/>
  <c r="D172" i="9" s="1"/>
  <c r="C171" i="9"/>
  <c r="D171" i="9" s="1"/>
  <c r="C170" i="9"/>
  <c r="D170" i="9" s="1"/>
  <c r="C169" i="9"/>
  <c r="D169" i="9" s="1"/>
  <c r="C167" i="9"/>
  <c r="D167" i="9" s="1"/>
  <c r="C166" i="9"/>
  <c r="D166" i="9" s="1"/>
  <c r="C165" i="9"/>
  <c r="D165" i="9" s="1"/>
  <c r="C164" i="9"/>
  <c r="D164" i="9" s="1"/>
  <c r="C163" i="9"/>
  <c r="D163" i="9" s="1"/>
  <c r="C162" i="9"/>
  <c r="D162" i="9" s="1"/>
  <c r="C161" i="9"/>
  <c r="D161" i="9" s="1"/>
  <c r="C160" i="9"/>
  <c r="D160" i="9" s="1"/>
  <c r="C159" i="9"/>
  <c r="D159" i="9" s="1"/>
  <c r="C158" i="9"/>
  <c r="D158" i="9" s="1"/>
  <c r="C157" i="9"/>
  <c r="D157" i="9" s="1"/>
  <c r="C156" i="9"/>
  <c r="D156" i="9" s="1"/>
  <c r="C155" i="9"/>
  <c r="D155" i="9" s="1"/>
  <c r="C154" i="9"/>
  <c r="D154" i="9" s="1"/>
  <c r="C153" i="9"/>
  <c r="D153" i="9" s="1"/>
  <c r="C152" i="9"/>
  <c r="D152" i="9" s="1"/>
  <c r="C151" i="9"/>
  <c r="D151" i="9" s="1"/>
  <c r="C150" i="9"/>
  <c r="D150" i="9" s="1"/>
  <c r="C149" i="9"/>
  <c r="D149" i="9" s="1"/>
  <c r="C148" i="9"/>
  <c r="D148" i="9" s="1"/>
  <c r="C147" i="9"/>
  <c r="D147" i="9" s="1"/>
  <c r="C146" i="9"/>
  <c r="D146" i="9" s="1"/>
  <c r="C145" i="9"/>
  <c r="D145" i="9" s="1"/>
  <c r="C144" i="9"/>
  <c r="D144" i="9" s="1"/>
  <c r="C143" i="9"/>
  <c r="D143" i="9" s="1"/>
  <c r="C142" i="9"/>
  <c r="D142" i="9" s="1"/>
  <c r="C140" i="9"/>
  <c r="D140" i="9" s="1"/>
  <c r="C139" i="9"/>
  <c r="D139" i="9" s="1"/>
  <c r="C138" i="9"/>
  <c r="D138" i="9" s="1"/>
  <c r="C137" i="9"/>
  <c r="D137" i="9" s="1"/>
  <c r="C136" i="9"/>
  <c r="D136" i="9" s="1"/>
  <c r="C135" i="9"/>
  <c r="D135" i="9" s="1"/>
  <c r="C134" i="9"/>
  <c r="D134" i="9" s="1"/>
  <c r="C133" i="9"/>
  <c r="D133" i="9" s="1"/>
  <c r="C131" i="9"/>
  <c r="D131" i="9" s="1"/>
  <c r="C130" i="9"/>
  <c r="D130" i="9" s="1"/>
  <c r="C129" i="9"/>
  <c r="D129" i="9" s="1"/>
  <c r="C128" i="9"/>
  <c r="D128" i="9" s="1"/>
  <c r="C127" i="9"/>
  <c r="D127" i="9" s="1"/>
  <c r="C126" i="9"/>
  <c r="D126" i="9" s="1"/>
  <c r="C125" i="9"/>
  <c r="D125" i="9" s="1"/>
  <c r="C124" i="9"/>
  <c r="D124" i="9" s="1"/>
  <c r="C123" i="9"/>
  <c r="D123" i="9" s="1"/>
  <c r="C122" i="9"/>
  <c r="D122" i="9" s="1"/>
  <c r="C121" i="9"/>
  <c r="D121" i="9" s="1"/>
  <c r="C120" i="9"/>
  <c r="D120" i="9" s="1"/>
  <c r="C119" i="9"/>
  <c r="D119" i="9" s="1"/>
  <c r="C118" i="9"/>
  <c r="D118" i="9" s="1"/>
  <c r="C117" i="9"/>
  <c r="D117" i="9" s="1"/>
  <c r="C116" i="9"/>
  <c r="D116" i="9" s="1"/>
  <c r="C115" i="9"/>
  <c r="D115" i="9" s="1"/>
  <c r="C114" i="9"/>
  <c r="D114" i="9" s="1"/>
  <c r="C113" i="9"/>
  <c r="D113" i="9" s="1"/>
  <c r="C111" i="9"/>
  <c r="D111" i="9" s="1"/>
  <c r="C110" i="9"/>
  <c r="D110" i="9" s="1"/>
  <c r="C109" i="9"/>
  <c r="D109" i="9" s="1"/>
  <c r="C108" i="9"/>
  <c r="D108" i="9" s="1"/>
  <c r="C107" i="9"/>
  <c r="D107" i="9" s="1"/>
  <c r="C106" i="9"/>
  <c r="D106" i="9" s="1"/>
  <c r="C105" i="9"/>
  <c r="D105" i="9" s="1"/>
  <c r="C104" i="9"/>
  <c r="D104" i="9" s="1"/>
  <c r="C102" i="9"/>
  <c r="D102" i="9" s="1"/>
  <c r="C101" i="9"/>
  <c r="D101" i="9" s="1"/>
  <c r="C100" i="9"/>
  <c r="D100" i="9" s="1"/>
  <c r="C99" i="9"/>
  <c r="D99" i="9" s="1"/>
  <c r="C98" i="9"/>
  <c r="D98" i="9" s="1"/>
  <c r="C97" i="9"/>
  <c r="D97" i="9" s="1"/>
  <c r="C96" i="9"/>
  <c r="D96" i="9" s="1"/>
  <c r="C95" i="9"/>
  <c r="D95" i="9" s="1"/>
  <c r="C94" i="9"/>
  <c r="D94" i="9" s="1"/>
  <c r="C93" i="9"/>
  <c r="D93" i="9" s="1"/>
  <c r="C92" i="9"/>
  <c r="D92" i="9" s="1"/>
  <c r="C91" i="9"/>
  <c r="D91" i="9" s="1"/>
  <c r="C90" i="9"/>
  <c r="D90" i="9" s="1"/>
  <c r="C89" i="9"/>
  <c r="D89" i="9" s="1"/>
  <c r="C88" i="9"/>
  <c r="D88" i="9" s="1"/>
  <c r="C87" i="9"/>
  <c r="D87" i="9" s="1"/>
  <c r="C86" i="9"/>
  <c r="D86" i="9" s="1"/>
  <c r="C85" i="9"/>
  <c r="D85" i="9" s="1"/>
  <c r="C84" i="9"/>
  <c r="D84" i="9" s="1"/>
  <c r="C83" i="9"/>
  <c r="D83" i="9" s="1"/>
  <c r="C82" i="9"/>
  <c r="D82" i="9" s="1"/>
  <c r="C81" i="9"/>
  <c r="D81" i="9" s="1"/>
  <c r="C80" i="9"/>
  <c r="D80" i="9" s="1"/>
  <c r="C79" i="9"/>
  <c r="D79" i="9" s="1"/>
  <c r="C78" i="9"/>
  <c r="D78" i="9" s="1"/>
  <c r="C77" i="9"/>
  <c r="D77" i="9" s="1"/>
  <c r="C76" i="9"/>
  <c r="D76" i="9" s="1"/>
  <c r="C75" i="9"/>
  <c r="D75" i="9" s="1"/>
  <c r="C74" i="9"/>
  <c r="D74" i="9" s="1"/>
  <c r="C73" i="9"/>
  <c r="D73" i="9" s="1"/>
  <c r="C72" i="9"/>
  <c r="D72" i="9" s="1"/>
  <c r="C71" i="9"/>
  <c r="D71" i="9" s="1"/>
  <c r="C70" i="9"/>
  <c r="D70" i="9" s="1"/>
  <c r="C69" i="9"/>
  <c r="D69" i="9" s="1"/>
  <c r="C68" i="9"/>
  <c r="D68" i="9" s="1"/>
  <c r="C67" i="9"/>
  <c r="D67" i="9" s="1"/>
  <c r="C65" i="9"/>
  <c r="D65" i="9" s="1"/>
  <c r="C64" i="9"/>
  <c r="D64" i="9" s="1"/>
  <c r="C63" i="9"/>
  <c r="D63" i="9" s="1"/>
  <c r="C62" i="9"/>
  <c r="D62" i="9" s="1"/>
  <c r="C61" i="9"/>
  <c r="D61" i="9" s="1"/>
  <c r="C60" i="9"/>
  <c r="D60" i="9" s="1"/>
  <c r="C59" i="9"/>
  <c r="D59" i="9" s="1"/>
  <c r="C58" i="9"/>
  <c r="D58" i="9" s="1"/>
  <c r="C56" i="9"/>
  <c r="D56" i="9" s="1"/>
  <c r="C55" i="9"/>
  <c r="D55" i="9" s="1"/>
  <c r="C54" i="9"/>
  <c r="D54" i="9" s="1"/>
  <c r="C53" i="9"/>
  <c r="D53" i="9" s="1"/>
  <c r="C52" i="9"/>
  <c r="D52" i="9" s="1"/>
  <c r="C51" i="9"/>
  <c r="D51" i="9" s="1"/>
  <c r="C50" i="9"/>
  <c r="D50" i="9" s="1"/>
  <c r="C49" i="9"/>
  <c r="D49" i="9" s="1"/>
  <c r="C48" i="9"/>
  <c r="D48" i="9" s="1"/>
  <c r="C47" i="9"/>
  <c r="D47" i="9" s="1"/>
  <c r="C46" i="9"/>
  <c r="D46" i="9" s="1"/>
  <c r="C45" i="9"/>
  <c r="D45" i="9" s="1"/>
  <c r="C44" i="9"/>
  <c r="D44" i="9" s="1"/>
  <c r="C43" i="9"/>
  <c r="D43" i="9" s="1"/>
  <c r="C42" i="9"/>
  <c r="D42" i="9" s="1"/>
  <c r="C41" i="9"/>
  <c r="D41" i="9" s="1"/>
  <c r="C40" i="9"/>
  <c r="D40" i="9" s="1"/>
  <c r="C39" i="9"/>
  <c r="D39" i="9" s="1"/>
  <c r="C38" i="9"/>
  <c r="D38" i="9" s="1"/>
  <c r="C37" i="9"/>
  <c r="D37" i="9" s="1"/>
  <c r="C36" i="9"/>
  <c r="D36" i="9" s="1"/>
  <c r="C35" i="9"/>
  <c r="D35" i="9" s="1"/>
  <c r="C34" i="9"/>
  <c r="D34" i="9" s="1"/>
  <c r="C33" i="9"/>
  <c r="D33" i="9" s="1"/>
  <c r="C32" i="9"/>
  <c r="D32" i="9" s="1"/>
  <c r="C31" i="9"/>
  <c r="D31" i="9" s="1"/>
  <c r="C30" i="9"/>
  <c r="D30" i="9" s="1"/>
  <c r="C29" i="9"/>
  <c r="D29" i="9" s="1"/>
  <c r="C28" i="9"/>
  <c r="D28" i="9" s="1"/>
  <c r="C27" i="9"/>
  <c r="D27" i="9" s="1"/>
  <c r="C26" i="9"/>
  <c r="D26" i="9" s="1"/>
  <c r="C25" i="9"/>
  <c r="D25" i="9" s="1"/>
  <c r="C24" i="9"/>
  <c r="D24" i="9" s="1"/>
  <c r="C23" i="9"/>
  <c r="D23" i="9" s="1"/>
  <c r="C22" i="9"/>
  <c r="D22" i="9" s="1"/>
  <c r="C21" i="9"/>
  <c r="D21" i="9" s="1"/>
  <c r="C20" i="9"/>
  <c r="D20" i="9" s="1"/>
  <c r="C19" i="9"/>
  <c r="D19" i="9" s="1"/>
  <c r="C18" i="9"/>
  <c r="D18" i="9" s="1"/>
  <c r="C17" i="9"/>
  <c r="D17" i="9" s="1"/>
  <c r="C16" i="9"/>
  <c r="D16" i="9" s="1"/>
  <c r="C15" i="9"/>
  <c r="D15" i="9" s="1"/>
  <c r="C14" i="9"/>
  <c r="D14" i="9" s="1"/>
  <c r="C13" i="9"/>
  <c r="D13" i="9" s="1"/>
  <c r="C12" i="9"/>
  <c r="D12" i="9" s="1"/>
  <c r="C11" i="9"/>
  <c r="D11" i="9" s="1"/>
  <c r="C10" i="9"/>
  <c r="D10" i="9" s="1"/>
  <c r="C9" i="9"/>
  <c r="D9" i="9" s="1"/>
  <c r="C7" i="9"/>
  <c r="D7" i="9" s="1"/>
  <c r="C6" i="9"/>
  <c r="D6" i="9" s="1"/>
  <c r="C2082" i="8"/>
  <c r="D2082" i="8" s="1"/>
  <c r="C2081" i="8"/>
  <c r="D2081" i="8" s="1"/>
  <c r="C2080" i="8"/>
  <c r="D2080" i="8" s="1"/>
  <c r="C2079" i="8"/>
  <c r="D2079" i="8" s="1"/>
  <c r="C2078" i="8"/>
  <c r="D2078" i="8" s="1"/>
  <c r="C2077" i="8"/>
  <c r="D2077" i="8" s="1"/>
  <c r="C2073" i="8"/>
  <c r="D2073" i="8" s="1"/>
  <c r="C2072" i="8"/>
  <c r="D2072" i="8" s="1"/>
  <c r="C2069" i="8"/>
  <c r="D2069" i="8" s="1"/>
  <c r="C2068" i="8"/>
  <c r="D2068" i="8" s="1"/>
  <c r="C2064" i="8"/>
  <c r="D2064" i="8" s="1"/>
  <c r="C2063" i="8"/>
  <c r="D2063" i="8" s="1"/>
  <c r="C2060" i="8"/>
  <c r="D2060" i="8" s="1"/>
  <c r="C2059" i="8"/>
  <c r="D2059" i="8" s="1"/>
  <c r="C2058" i="8"/>
  <c r="D2058" i="8" s="1"/>
  <c r="C2057" i="8"/>
  <c r="D2057" i="8" s="1"/>
  <c r="C2055" i="8"/>
  <c r="D2055" i="8" s="1"/>
  <c r="C2054" i="8"/>
  <c r="D2054" i="8" s="1"/>
  <c r="C2053" i="8"/>
  <c r="D2053" i="8" s="1"/>
  <c r="C2052" i="8"/>
  <c r="D2052" i="8" s="1"/>
  <c r="C2051" i="8"/>
  <c r="D2051" i="8" s="1"/>
  <c r="C2050" i="8"/>
  <c r="D2050" i="8" s="1"/>
  <c r="C2049" i="8"/>
  <c r="D2049" i="8" s="1"/>
  <c r="C2048" i="8"/>
  <c r="D2048" i="8" s="1"/>
  <c r="C2046" i="8"/>
  <c r="D2046" i="8" s="1"/>
  <c r="C2045" i="8"/>
  <c r="D2045" i="8" s="1"/>
  <c r="C2044" i="8"/>
  <c r="D2044" i="8" s="1"/>
  <c r="C2043" i="8"/>
  <c r="D2043" i="8" s="1"/>
  <c r="C2042" i="8"/>
  <c r="D2042" i="8" s="1"/>
  <c r="C2041" i="8"/>
  <c r="D2041" i="8" s="1"/>
  <c r="C2040" i="8"/>
  <c r="D2040" i="8" s="1"/>
  <c r="C2039" i="8"/>
  <c r="D2039" i="8" s="1"/>
  <c r="C2038" i="8"/>
  <c r="D2038" i="8" s="1"/>
  <c r="C2037" i="8"/>
  <c r="D2037" i="8" s="1"/>
  <c r="C2035" i="8"/>
  <c r="D2035" i="8" s="1"/>
  <c r="C2034" i="8"/>
  <c r="D2034" i="8" s="1"/>
  <c r="C2033" i="8"/>
  <c r="D2033" i="8" s="1"/>
  <c r="C2032" i="8"/>
  <c r="D2032" i="8" s="1"/>
  <c r="C2031" i="8"/>
  <c r="D2031" i="8" s="1"/>
  <c r="C2030" i="8"/>
  <c r="D2030" i="8" s="1"/>
  <c r="C2029" i="8"/>
  <c r="D2029" i="8" s="1"/>
  <c r="C2028" i="8"/>
  <c r="D2028" i="8" s="1"/>
  <c r="C2026" i="8"/>
  <c r="D2026" i="8" s="1"/>
  <c r="C2025" i="8"/>
  <c r="D2025" i="8" s="1"/>
  <c r="C2024" i="8"/>
  <c r="D2024" i="8" s="1"/>
  <c r="C2023" i="8"/>
  <c r="D2023" i="8" s="1"/>
  <c r="C2022" i="8"/>
  <c r="D2022" i="8" s="1"/>
  <c r="C2021" i="8"/>
  <c r="D2021" i="8" s="1"/>
  <c r="C2020" i="8"/>
  <c r="D2020" i="8" s="1"/>
  <c r="C2019" i="8"/>
  <c r="D2019" i="8" s="1"/>
  <c r="C2018" i="8"/>
  <c r="D2018" i="8" s="1"/>
  <c r="C2017" i="8"/>
  <c r="D2017" i="8" s="1"/>
  <c r="C2016" i="8"/>
  <c r="D2016" i="8" s="1"/>
  <c r="C2015" i="8"/>
  <c r="D2015" i="8" s="1"/>
  <c r="C2014" i="8"/>
  <c r="D2014" i="8" s="1"/>
  <c r="C2013" i="8"/>
  <c r="D2013" i="8" s="1"/>
  <c r="C2010" i="8"/>
  <c r="D2010" i="8" s="1"/>
  <c r="C2009" i="8"/>
  <c r="D2009" i="8" s="1"/>
  <c r="C2008" i="8"/>
  <c r="D2008" i="8" s="1"/>
  <c r="C2007" i="8"/>
  <c r="D2007" i="8" s="1"/>
  <c r="C2006" i="8"/>
  <c r="D2006" i="8" s="1"/>
  <c r="C2005" i="8"/>
  <c r="D2005" i="8" s="1"/>
  <c r="C2004" i="8"/>
  <c r="D2004" i="8" s="1"/>
  <c r="C2001" i="8"/>
  <c r="D2001" i="8" s="1"/>
  <c r="C2000" i="8"/>
  <c r="D2000" i="8" s="1"/>
  <c r="C1999" i="8"/>
  <c r="D1999" i="8" s="1"/>
  <c r="C1998" i="8"/>
  <c r="D1998" i="8" s="1"/>
  <c r="C1997" i="8"/>
  <c r="D1997" i="8" s="1"/>
  <c r="C1996" i="8"/>
  <c r="D1996" i="8" s="1"/>
  <c r="C1995" i="8"/>
  <c r="D1995" i="8" s="1"/>
  <c r="C1994" i="8"/>
  <c r="D1994" i="8" s="1"/>
  <c r="C1993" i="8"/>
  <c r="D1993" i="8" s="1"/>
  <c r="C1992" i="8"/>
  <c r="D1992" i="8" s="1"/>
  <c r="C1991" i="8"/>
  <c r="D1991" i="8" s="1"/>
  <c r="C1990" i="8"/>
  <c r="D1990" i="8" s="1"/>
  <c r="C1989" i="8"/>
  <c r="D1989" i="8" s="1"/>
  <c r="C1988" i="8"/>
  <c r="D1988" i="8" s="1"/>
  <c r="C1987" i="8"/>
  <c r="D1987" i="8" s="1"/>
  <c r="C1986" i="8"/>
  <c r="D1986" i="8" s="1"/>
  <c r="C1985" i="8"/>
  <c r="D1985" i="8" s="1"/>
  <c r="C1984" i="8"/>
  <c r="D1984" i="8" s="1"/>
  <c r="C1982" i="8"/>
  <c r="D1982" i="8" s="1"/>
  <c r="C1980" i="8"/>
  <c r="D1980" i="8" s="1"/>
  <c r="C1979" i="8"/>
  <c r="D1979" i="8" s="1"/>
  <c r="C1978" i="8"/>
  <c r="D1978" i="8" s="1"/>
  <c r="C1977" i="8"/>
  <c r="D1977" i="8" s="1"/>
  <c r="C1976" i="8"/>
  <c r="D1976" i="8" s="1"/>
  <c r="C1975" i="8"/>
  <c r="D1975" i="8" s="1"/>
  <c r="C1973" i="8"/>
  <c r="D1973" i="8" s="1"/>
  <c r="C1971" i="8"/>
  <c r="D1971" i="8" s="1"/>
  <c r="C1970" i="8"/>
  <c r="D1970" i="8" s="1"/>
  <c r="C1969" i="8"/>
  <c r="D1969" i="8" s="1"/>
  <c r="C1968" i="8"/>
  <c r="D1968" i="8" s="1"/>
  <c r="C1967" i="8"/>
  <c r="D1967" i="8" s="1"/>
  <c r="C1965" i="8"/>
  <c r="D1965" i="8" s="1"/>
  <c r="C1964" i="8"/>
  <c r="D1964" i="8" s="1"/>
  <c r="C1963" i="8"/>
  <c r="D1963" i="8" s="1"/>
  <c r="C1962" i="8"/>
  <c r="D1962" i="8" s="1"/>
  <c r="C1961" i="8"/>
  <c r="D1961" i="8" s="1"/>
  <c r="C1960" i="8"/>
  <c r="D1960" i="8" s="1"/>
  <c r="C1959" i="8"/>
  <c r="D1959" i="8" s="1"/>
  <c r="C1958" i="8"/>
  <c r="D1958" i="8" s="1"/>
  <c r="C1956" i="8"/>
  <c r="D1956" i="8" s="1"/>
  <c r="C1955" i="8"/>
  <c r="D1955" i="8" s="1"/>
  <c r="C1954" i="8"/>
  <c r="D1954" i="8" s="1"/>
  <c r="C1953" i="8"/>
  <c r="D1953" i="8" s="1"/>
  <c r="C1952" i="8"/>
  <c r="D1952" i="8" s="1"/>
  <c r="C1951" i="8"/>
  <c r="C1950" i="8"/>
  <c r="D1950" i="8" s="1"/>
  <c r="C1949" i="8"/>
  <c r="C1948" i="8"/>
  <c r="D1948" i="8" s="1"/>
  <c r="C1947" i="8"/>
  <c r="D1947" i="8" s="1"/>
  <c r="C1946" i="8"/>
  <c r="D1946" i="8" s="1"/>
  <c r="C1945" i="8"/>
  <c r="C1944" i="8"/>
  <c r="D1944" i="8" s="1"/>
  <c r="C1943" i="8"/>
  <c r="D1943" i="8" s="1"/>
  <c r="C1942" i="8"/>
  <c r="D1942" i="8" s="1"/>
  <c r="C1941" i="8"/>
  <c r="C1940" i="8"/>
  <c r="D1940" i="8" s="1"/>
  <c r="C1939" i="8"/>
  <c r="C1938" i="8"/>
  <c r="D1938" i="8" s="1"/>
  <c r="C1936" i="8"/>
  <c r="D1936" i="8" s="1"/>
  <c r="C1935" i="8"/>
  <c r="C1934" i="8"/>
  <c r="D1934" i="8" s="1"/>
  <c r="C1933" i="8"/>
  <c r="D1933" i="8" s="1"/>
  <c r="C1932" i="8"/>
  <c r="D1932" i="8" s="1"/>
  <c r="C1931" i="8"/>
  <c r="D1931" i="8" s="1"/>
  <c r="C1930" i="8"/>
  <c r="D1930" i="8" s="1"/>
  <c r="C1929" i="8"/>
  <c r="D1929" i="8" s="1"/>
  <c r="C1927" i="8"/>
  <c r="D1927" i="8" s="1"/>
  <c r="C1926" i="8"/>
  <c r="D1926" i="8" s="1"/>
  <c r="C1925" i="8"/>
  <c r="D1925" i="8" s="1"/>
  <c r="C1924" i="8"/>
  <c r="D1924" i="8" s="1"/>
  <c r="C1923" i="8"/>
  <c r="D1923" i="8" s="1"/>
  <c r="C1922" i="8"/>
  <c r="D1922" i="8" s="1"/>
  <c r="C1921" i="8"/>
  <c r="C1920" i="8"/>
  <c r="D1920" i="8" s="1"/>
  <c r="C1919" i="8"/>
  <c r="D1919" i="8" s="1"/>
  <c r="C1918" i="8"/>
  <c r="D1918" i="8" s="1"/>
  <c r="C1917" i="8"/>
  <c r="D1917" i="8" s="1"/>
  <c r="C1916" i="8"/>
  <c r="D1916" i="8" s="1"/>
  <c r="C1915" i="8"/>
  <c r="D1915" i="8" s="1"/>
  <c r="C1914" i="8"/>
  <c r="D1914" i="8" s="1"/>
  <c r="C1913" i="8"/>
  <c r="C1912" i="8"/>
  <c r="D1912" i="8" s="1"/>
  <c r="C1911" i="8"/>
  <c r="C1910" i="8"/>
  <c r="D1910" i="8" s="1"/>
  <c r="C1909" i="8"/>
  <c r="D1909" i="8" s="1"/>
  <c r="C1908" i="8"/>
  <c r="D1908" i="8" s="1"/>
  <c r="C1907" i="8"/>
  <c r="D1907" i="8" s="1"/>
  <c r="C1906" i="8"/>
  <c r="D1906" i="8" s="1"/>
  <c r="C1905" i="8"/>
  <c r="C1904" i="8"/>
  <c r="D1904" i="8" s="1"/>
  <c r="C1903" i="8"/>
  <c r="D1903" i="8" s="1"/>
  <c r="C1902" i="8"/>
  <c r="D1902" i="8" s="1"/>
  <c r="C1900" i="8"/>
  <c r="D1900" i="8" s="1"/>
  <c r="C1899" i="8"/>
  <c r="D1899" i="8" s="1"/>
  <c r="C1898" i="8"/>
  <c r="D1898" i="8" s="1"/>
  <c r="C1897" i="8"/>
  <c r="D1897" i="8" s="1"/>
  <c r="C1895" i="8"/>
  <c r="D1895" i="8" s="1"/>
  <c r="C1894" i="8"/>
  <c r="D1894" i="8" s="1"/>
  <c r="C1893" i="8"/>
  <c r="D1893" i="8" s="1"/>
  <c r="C1891" i="8"/>
  <c r="D1891" i="8" s="1"/>
  <c r="C1890" i="8"/>
  <c r="D1890" i="8" s="1"/>
  <c r="C1889" i="8"/>
  <c r="D1889" i="8" s="1"/>
  <c r="C1888" i="8"/>
  <c r="D1888" i="8" s="1"/>
  <c r="C1886" i="8"/>
  <c r="D1886" i="8" s="1"/>
  <c r="C1885" i="8"/>
  <c r="D1885" i="8" s="1"/>
  <c r="C1884" i="8"/>
  <c r="D1884" i="8" s="1"/>
  <c r="C1883" i="8"/>
  <c r="D1883" i="8" s="1"/>
  <c r="C1882" i="8"/>
  <c r="D1882" i="8" s="1"/>
  <c r="C1881" i="8"/>
  <c r="D1881" i="8" s="1"/>
  <c r="C1880" i="8"/>
  <c r="D1880" i="8" s="1"/>
  <c r="C1879" i="8"/>
  <c r="D1879" i="8" s="1"/>
  <c r="C1878" i="8"/>
  <c r="D1878" i="8" s="1"/>
  <c r="C1877" i="8"/>
  <c r="D1877" i="8" s="1"/>
  <c r="C1876" i="8"/>
  <c r="D1876" i="8" s="1"/>
  <c r="C1875" i="8"/>
  <c r="D1875" i="8" s="1"/>
  <c r="C1874" i="8"/>
  <c r="D1874" i="8" s="1"/>
  <c r="C1873" i="8"/>
  <c r="D1873" i="8" s="1"/>
  <c r="C1872" i="8"/>
  <c r="D1872" i="8" s="1"/>
  <c r="C1871" i="8"/>
  <c r="D1871" i="8" s="1"/>
  <c r="C1870" i="8"/>
  <c r="D1870" i="8" s="1"/>
  <c r="C1869" i="8"/>
  <c r="D1869" i="8" s="1"/>
  <c r="C1868" i="8"/>
  <c r="D1868" i="8" s="1"/>
  <c r="C1867" i="8"/>
  <c r="C1865" i="8"/>
  <c r="D1865" i="8" s="1"/>
  <c r="C1864" i="8"/>
  <c r="D1864" i="8" s="1"/>
  <c r="C1863" i="8"/>
  <c r="D1863" i="8" s="1"/>
  <c r="C1862" i="8"/>
  <c r="D1862" i="8" s="1"/>
  <c r="C1861" i="8"/>
  <c r="D1861" i="8" s="1"/>
  <c r="C1860" i="8"/>
  <c r="D1860" i="8" s="1"/>
  <c r="C1859" i="8"/>
  <c r="D1859" i="8" s="1"/>
  <c r="C1858" i="8"/>
  <c r="D1858" i="8" s="1"/>
  <c r="C1856" i="8"/>
  <c r="D1856" i="8" s="1"/>
  <c r="C1855" i="8"/>
  <c r="D1855" i="8" s="1"/>
  <c r="C1854" i="8"/>
  <c r="D1854" i="8" s="1"/>
  <c r="C1853" i="8"/>
  <c r="D1853" i="8" s="1"/>
  <c r="C1852" i="8"/>
  <c r="D1852" i="8" s="1"/>
  <c r="C1851" i="8"/>
  <c r="D1851" i="8" s="1"/>
  <c r="C1850" i="8"/>
  <c r="D1850" i="8" s="1"/>
  <c r="C1849" i="8"/>
  <c r="D1849" i="8" s="1"/>
  <c r="C1848" i="8"/>
  <c r="D1848" i="8" s="1"/>
  <c r="C1847" i="8"/>
  <c r="D1847" i="8" s="1"/>
  <c r="C1846" i="8"/>
  <c r="D1846" i="8" s="1"/>
  <c r="C1844" i="8"/>
  <c r="D1844" i="8" s="1"/>
  <c r="C1843" i="8"/>
  <c r="D1843" i="8" s="1"/>
  <c r="C1842" i="8"/>
  <c r="D1842" i="8" s="1"/>
  <c r="C1841" i="8"/>
  <c r="D1841" i="8" s="1"/>
  <c r="C1840" i="8"/>
  <c r="C1839" i="8"/>
  <c r="D1839" i="8" s="1"/>
  <c r="C1838" i="8"/>
  <c r="D1838" i="8" s="1"/>
  <c r="C1837" i="8"/>
  <c r="D1837" i="8" s="1"/>
  <c r="C1835" i="8"/>
  <c r="C1834" i="8"/>
  <c r="D1834" i="8" s="1"/>
  <c r="C1832" i="8"/>
  <c r="D1832" i="8" s="1"/>
  <c r="C1831" i="8"/>
  <c r="C1830" i="8"/>
  <c r="D1830" i="8" s="1"/>
  <c r="C1829" i="8"/>
  <c r="D1829" i="8" s="1"/>
  <c r="C1828" i="8"/>
  <c r="D1828" i="8" s="1"/>
  <c r="C1827" i="8"/>
  <c r="D1827" i="8" s="1"/>
  <c r="C1826" i="8"/>
  <c r="D1826" i="8" s="1"/>
  <c r="C1825" i="8"/>
  <c r="D1825" i="8" s="1"/>
  <c r="C1823" i="8"/>
  <c r="D1823" i="8" s="1"/>
  <c r="C1822" i="8"/>
  <c r="D1822" i="8" s="1"/>
  <c r="C1821" i="8"/>
  <c r="D1821" i="8" s="1"/>
  <c r="C1820" i="8"/>
  <c r="D1820" i="8" s="1"/>
  <c r="C1819" i="8"/>
  <c r="D1819" i="8" s="1"/>
  <c r="C1818" i="8"/>
  <c r="D1818" i="8" s="1"/>
  <c r="C1817" i="8"/>
  <c r="D1817" i="8" s="1"/>
  <c r="C1816" i="8"/>
  <c r="D1816" i="8" s="1"/>
  <c r="C1815" i="8"/>
  <c r="D1815" i="8" s="1"/>
  <c r="C1811" i="8"/>
  <c r="D1811" i="8" s="1"/>
  <c r="C1810" i="8"/>
  <c r="D1810" i="8" s="1"/>
  <c r="C1807" i="8"/>
  <c r="D1807" i="8" s="1"/>
  <c r="C1806" i="8"/>
  <c r="D1806" i="8" s="1"/>
  <c r="C1802" i="8"/>
  <c r="D1802" i="8" s="1"/>
  <c r="C1801" i="8"/>
  <c r="D1801" i="8" s="1"/>
  <c r="C1798" i="8"/>
  <c r="D1798" i="8" s="1"/>
  <c r="C1797" i="8"/>
  <c r="D1797" i="8" s="1"/>
  <c r="C1795" i="8"/>
  <c r="D1795" i="8" s="1"/>
  <c r="C1794" i="8"/>
  <c r="D1794" i="8" s="1"/>
  <c r="C1793" i="8"/>
  <c r="D1793" i="8" s="1"/>
  <c r="C1792" i="8"/>
  <c r="D1792" i="8" s="1"/>
  <c r="C1791" i="8"/>
  <c r="D1791" i="8" s="1"/>
  <c r="C1790" i="8"/>
  <c r="D1790" i="8" s="1"/>
  <c r="C1789" i="8"/>
  <c r="D1789" i="8" s="1"/>
  <c r="C1788" i="8"/>
  <c r="D1788" i="8" s="1"/>
  <c r="C1786" i="8"/>
  <c r="D1786" i="8" s="1"/>
  <c r="C1785" i="8"/>
  <c r="D1785" i="8" s="1"/>
  <c r="C1784" i="8"/>
  <c r="C1783" i="8"/>
  <c r="D1783" i="8" s="1"/>
  <c r="C1782" i="8"/>
  <c r="D1782" i="8" s="1"/>
  <c r="C1781" i="8"/>
  <c r="D1781" i="8" s="1"/>
  <c r="C1780" i="8"/>
  <c r="D1780" i="8" s="1"/>
  <c r="C1779" i="8"/>
  <c r="D1779" i="8" s="1"/>
  <c r="C1778" i="8"/>
  <c r="D1778" i="8" s="1"/>
  <c r="C1777" i="8"/>
  <c r="D1777" i="8" s="1"/>
  <c r="C1775" i="8"/>
  <c r="D1775" i="8" s="1"/>
  <c r="C1774" i="8"/>
  <c r="D1774" i="8" s="1"/>
  <c r="C1773" i="8"/>
  <c r="D1773" i="8" s="1"/>
  <c r="C1772" i="8"/>
  <c r="C1771" i="8"/>
  <c r="D1771" i="8" s="1"/>
  <c r="C1770" i="8"/>
  <c r="D1770" i="8" s="1"/>
  <c r="C1769" i="8"/>
  <c r="D1769" i="8" s="1"/>
  <c r="C1768" i="8"/>
  <c r="D1768" i="8" s="1"/>
  <c r="C1766" i="8"/>
  <c r="D1766" i="8" s="1"/>
  <c r="C1765" i="8"/>
  <c r="D1765" i="8" s="1"/>
  <c r="C1764" i="8"/>
  <c r="D1764" i="8" s="1"/>
  <c r="C1763" i="8"/>
  <c r="D1763" i="8" s="1"/>
  <c r="C1762" i="8"/>
  <c r="D1762" i="8" s="1"/>
  <c r="C1761" i="8"/>
  <c r="D1761" i="8" s="1"/>
  <c r="C1760" i="8"/>
  <c r="D1760" i="8" s="1"/>
  <c r="C1759" i="8"/>
  <c r="D1759" i="8" s="1"/>
  <c r="C1758" i="8"/>
  <c r="D1758" i="8" s="1"/>
  <c r="C1757" i="8"/>
  <c r="D1757" i="8" s="1"/>
  <c r="C1756" i="8"/>
  <c r="D1756" i="8" s="1"/>
  <c r="C1755" i="8"/>
  <c r="D1755" i="8" s="1"/>
  <c r="C1754" i="8"/>
  <c r="D1754" i="8" s="1"/>
  <c r="C1753" i="8"/>
  <c r="D1753" i="8" s="1"/>
  <c r="C1752" i="8"/>
  <c r="C1751" i="8"/>
  <c r="D1751" i="8" s="1"/>
  <c r="C1750" i="8"/>
  <c r="D1750" i="8" s="1"/>
  <c r="C1749" i="8"/>
  <c r="D1749" i="8" s="1"/>
  <c r="C1748" i="8"/>
  <c r="C1747" i="8"/>
  <c r="D1747" i="8" s="1"/>
  <c r="C1746" i="8"/>
  <c r="D1746" i="8" s="1"/>
  <c r="C1745" i="8"/>
  <c r="D1745" i="8" s="1"/>
  <c r="C1744" i="8"/>
  <c r="D1744" i="8" s="1"/>
  <c r="C1743" i="8"/>
  <c r="D1743" i="8" s="1"/>
  <c r="C1742" i="8"/>
  <c r="D1742" i="8" s="1"/>
  <c r="C1741" i="8"/>
  <c r="D1741" i="8" s="1"/>
  <c r="C1740" i="8"/>
  <c r="D1740" i="8" s="1"/>
  <c r="C1739" i="8"/>
  <c r="D1739" i="8" s="1"/>
  <c r="C1738" i="8"/>
  <c r="C1735" i="8"/>
  <c r="D1735" i="8" s="1"/>
  <c r="C1734" i="8"/>
  <c r="D1734" i="8" s="1"/>
  <c r="C1733" i="8"/>
  <c r="D1733" i="8" s="1"/>
  <c r="C1732" i="8"/>
  <c r="D1732" i="8" s="1"/>
  <c r="C1731" i="8"/>
  <c r="D1731" i="8" s="1"/>
  <c r="C1730" i="8"/>
  <c r="D1730" i="8" s="1"/>
  <c r="C1729" i="8"/>
  <c r="D1729" i="8" s="1"/>
  <c r="C1726" i="8"/>
  <c r="C1725" i="8"/>
  <c r="D1725" i="8" s="1"/>
  <c r="C1724" i="8"/>
  <c r="D1724" i="8" s="1"/>
  <c r="C1723" i="8"/>
  <c r="D1723" i="8" s="1"/>
  <c r="C1720" i="8"/>
  <c r="D1720" i="8" s="1"/>
  <c r="C1719" i="8"/>
  <c r="D1719" i="8" s="1"/>
  <c r="C1718" i="8"/>
  <c r="D1718" i="8" s="1"/>
  <c r="C1717" i="8"/>
  <c r="D1717" i="8" s="1"/>
  <c r="C1716" i="8"/>
  <c r="D1716" i="8" s="1"/>
  <c r="C1715" i="8"/>
  <c r="D1715" i="8" s="1"/>
  <c r="C1714" i="8"/>
  <c r="D1714" i="8" s="1"/>
  <c r="C1711" i="8"/>
  <c r="D1711" i="8" s="1"/>
  <c r="C1710" i="8"/>
  <c r="D1710" i="8" s="1"/>
  <c r="C1709" i="8"/>
  <c r="D1709" i="8" s="1"/>
  <c r="C1708" i="8"/>
  <c r="D1708" i="8" s="1"/>
  <c r="C1707" i="8"/>
  <c r="D1707" i="8" s="1"/>
  <c r="C1705" i="8"/>
  <c r="D1705" i="8" s="1"/>
  <c r="C1704" i="8"/>
  <c r="D1704" i="8" s="1"/>
  <c r="C1703" i="8"/>
  <c r="D1703" i="8" s="1"/>
  <c r="C1702" i="8"/>
  <c r="D1702" i="8" s="1"/>
  <c r="C1701" i="8"/>
  <c r="D1701" i="8" s="1"/>
  <c r="C1700" i="8"/>
  <c r="D1700" i="8" s="1"/>
  <c r="C1699" i="8"/>
  <c r="D1699" i="8" s="1"/>
  <c r="C1698" i="8"/>
  <c r="D1698" i="8" s="1"/>
  <c r="C1696" i="8"/>
  <c r="D1696" i="8" s="1"/>
  <c r="C1695" i="8"/>
  <c r="D1695" i="8" s="1"/>
  <c r="C1694" i="8"/>
  <c r="D1694" i="8" s="1"/>
  <c r="C1693" i="8"/>
  <c r="D1693" i="8" s="1"/>
  <c r="C1692" i="8"/>
  <c r="D1692" i="8" s="1"/>
  <c r="C1691" i="8"/>
  <c r="D1691" i="8" s="1"/>
  <c r="C1690" i="8"/>
  <c r="D1690" i="8" s="1"/>
  <c r="C1689" i="8"/>
  <c r="D1689" i="8" s="1"/>
  <c r="C1688" i="8"/>
  <c r="D1688" i="8" s="1"/>
  <c r="C1687" i="8"/>
  <c r="D1687" i="8" s="1"/>
  <c r="C1686" i="8"/>
  <c r="D1686" i="8" s="1"/>
  <c r="C1685" i="8"/>
  <c r="D1685" i="8" s="1"/>
  <c r="C1684" i="8"/>
  <c r="D1684" i="8" s="1"/>
  <c r="C1683" i="8"/>
  <c r="D1683" i="8" s="1"/>
  <c r="C1682" i="8"/>
  <c r="D1682" i="8" s="1"/>
  <c r="C1681" i="8"/>
  <c r="D1681" i="8" s="1"/>
  <c r="C1680" i="8"/>
  <c r="D1680" i="8" s="1"/>
  <c r="C1679" i="8"/>
  <c r="D1679" i="8" s="1"/>
  <c r="C1678" i="8"/>
  <c r="D1678" i="8" s="1"/>
  <c r="C1677" i="8"/>
  <c r="D1677" i="8" s="1"/>
  <c r="C1676" i="8"/>
  <c r="C1675" i="8"/>
  <c r="D1675" i="8" s="1"/>
  <c r="C1674" i="8"/>
  <c r="D1674" i="8" s="1"/>
  <c r="C1673" i="8"/>
  <c r="D1673" i="8" s="1"/>
  <c r="C1672" i="8"/>
  <c r="D1672" i="8" s="1"/>
  <c r="C1671" i="8"/>
  <c r="D1671" i="8" s="1"/>
  <c r="C1670" i="8"/>
  <c r="D1670" i="8" s="1"/>
  <c r="C1669" i="8"/>
  <c r="D1669" i="8" s="1"/>
  <c r="C1668" i="8"/>
  <c r="D1668" i="8" s="1"/>
  <c r="C1667" i="8"/>
  <c r="D1667" i="8" s="1"/>
  <c r="C1666" i="8"/>
  <c r="C1665" i="8"/>
  <c r="D1665" i="8" s="1"/>
  <c r="C1664" i="8"/>
  <c r="D1664" i="8" s="1"/>
  <c r="C1663" i="8"/>
  <c r="D1663" i="8" s="1"/>
  <c r="C1662" i="8"/>
  <c r="D1662" i="8" s="1"/>
  <c r="C1661" i="8"/>
  <c r="D1661" i="8" s="1"/>
  <c r="C1660" i="8"/>
  <c r="C1659" i="8"/>
  <c r="D1659" i="8" s="1"/>
  <c r="C1658" i="8"/>
  <c r="D1658" i="8" s="1"/>
  <c r="C1657" i="8"/>
  <c r="D1657" i="8" s="1"/>
  <c r="C1656" i="8"/>
  <c r="D1656" i="8" s="1"/>
  <c r="C1655" i="8"/>
  <c r="D1655" i="8" s="1"/>
  <c r="C1654" i="8"/>
  <c r="D1654" i="8" s="1"/>
  <c r="C1653" i="8"/>
  <c r="D1653" i="8" s="1"/>
  <c r="C1652" i="8"/>
  <c r="C1651" i="8"/>
  <c r="D1651" i="8" s="1"/>
  <c r="C1650" i="8"/>
  <c r="D1650" i="8" s="1"/>
  <c r="C1649" i="8"/>
  <c r="D1649" i="8" s="1"/>
  <c r="C1648" i="8"/>
  <c r="D1648" i="8" s="1"/>
  <c r="C1647" i="8"/>
  <c r="D1647" i="8" s="1"/>
  <c r="C1646" i="8"/>
  <c r="D1646" i="8" s="1"/>
  <c r="C1645" i="8"/>
  <c r="D1645" i="8" s="1"/>
  <c r="C1644" i="8"/>
  <c r="D1644" i="8" s="1"/>
  <c r="C1643" i="8"/>
  <c r="D1643" i="8" s="1"/>
  <c r="C1642" i="8"/>
  <c r="D1642" i="8" s="1"/>
  <c r="C1641" i="8"/>
  <c r="D1641" i="8" s="1"/>
  <c r="C1640" i="8"/>
  <c r="D1640" i="8" s="1"/>
  <c r="C1639" i="8"/>
  <c r="D1639" i="8" s="1"/>
  <c r="C1638" i="8"/>
  <c r="D1638" i="8" s="1"/>
  <c r="C1637" i="8"/>
  <c r="D1637" i="8" s="1"/>
  <c r="C1635" i="8"/>
  <c r="D1635" i="8" s="1"/>
  <c r="C1634" i="8"/>
  <c r="D1634" i="8" s="1"/>
  <c r="C1633" i="8"/>
  <c r="D1633" i="8" s="1"/>
  <c r="C1632" i="8"/>
  <c r="D1632" i="8" s="1"/>
  <c r="C1630" i="8"/>
  <c r="D1630" i="8" s="1"/>
  <c r="C1629" i="8"/>
  <c r="D1629" i="8" s="1"/>
  <c r="C1628" i="8"/>
  <c r="D1628" i="8" s="1"/>
  <c r="C1626" i="8"/>
  <c r="D1626" i="8" s="1"/>
  <c r="C1625" i="8"/>
  <c r="D1625" i="8" s="1"/>
  <c r="C1624" i="8"/>
  <c r="D1624" i="8" s="1"/>
  <c r="C1623" i="8"/>
  <c r="D1623" i="8" s="1"/>
  <c r="C1621" i="8"/>
  <c r="D1621" i="8" s="1"/>
  <c r="C1620" i="8"/>
  <c r="D1620" i="8" s="1"/>
  <c r="C1619" i="8"/>
  <c r="D1619" i="8" s="1"/>
  <c r="C1618" i="8"/>
  <c r="D1618" i="8" s="1"/>
  <c r="C1617" i="8"/>
  <c r="D1617" i="8" s="1"/>
  <c r="C1616" i="8"/>
  <c r="D1616" i="8" s="1"/>
  <c r="C1615" i="8"/>
  <c r="D1615" i="8" s="1"/>
  <c r="C1614" i="8"/>
  <c r="D1614" i="8" s="1"/>
  <c r="C1613" i="8"/>
  <c r="D1613" i="8" s="1"/>
  <c r="C1612" i="8"/>
  <c r="D1612" i="8" s="1"/>
  <c r="C1611" i="8"/>
  <c r="D1611" i="8" s="1"/>
  <c r="C1610" i="8"/>
  <c r="D1610" i="8" s="1"/>
  <c r="C1609" i="8"/>
  <c r="D1609" i="8" s="1"/>
  <c r="C1608" i="8"/>
  <c r="D1608" i="8" s="1"/>
  <c r="C1607" i="8"/>
  <c r="D1607" i="8" s="1"/>
  <c r="C1605" i="8"/>
  <c r="D1605" i="8" s="1"/>
  <c r="C1604" i="8"/>
  <c r="D1604" i="8" s="1"/>
  <c r="C1603" i="8"/>
  <c r="D1603" i="8" s="1"/>
  <c r="C1602" i="8"/>
  <c r="D1602" i="8" s="1"/>
  <c r="C1601" i="8"/>
  <c r="D1601" i="8" s="1"/>
  <c r="C1600" i="8"/>
  <c r="D1600" i="8" s="1"/>
  <c r="C1599" i="8"/>
  <c r="D1599" i="8" s="1"/>
  <c r="C1598" i="8"/>
  <c r="D1598" i="8" s="1"/>
  <c r="C1596" i="8"/>
  <c r="D1596" i="8" s="1"/>
  <c r="C1595" i="8"/>
  <c r="D1595" i="8" s="1"/>
  <c r="C1594" i="8"/>
  <c r="D1594" i="8" s="1"/>
  <c r="C1593" i="8"/>
  <c r="D1593" i="8" s="1"/>
  <c r="C1592" i="8"/>
  <c r="D1592" i="8" s="1"/>
  <c r="C1591" i="8"/>
  <c r="D1591" i="8" s="1"/>
  <c r="C1590" i="8"/>
  <c r="D1590" i="8" s="1"/>
  <c r="C1589" i="8"/>
  <c r="D1589" i="8" s="1"/>
  <c r="C1588" i="8"/>
  <c r="D1588" i="8" s="1"/>
  <c r="C1587" i="8"/>
  <c r="D1587" i="8" s="1"/>
  <c r="C1586" i="8"/>
  <c r="D1586" i="8" s="1"/>
  <c r="C1585" i="8"/>
  <c r="D1585" i="8" s="1"/>
  <c r="C1583" i="8"/>
  <c r="D1583" i="8" s="1"/>
  <c r="C1582" i="8"/>
  <c r="D1582" i="8" s="1"/>
  <c r="C1581" i="8"/>
  <c r="D1581" i="8" s="1"/>
  <c r="C1580" i="8"/>
  <c r="D1580" i="8" s="1"/>
  <c r="C1579" i="8"/>
  <c r="D1579" i="8" s="1"/>
  <c r="C1578" i="8"/>
  <c r="D1578" i="8" s="1"/>
  <c r="C1577" i="8"/>
  <c r="D1577" i="8" s="1"/>
  <c r="C1576" i="8"/>
  <c r="D1576" i="8" s="1"/>
  <c r="C1574" i="8"/>
  <c r="D1574" i="8" s="1"/>
  <c r="C1572" i="8"/>
  <c r="D1572" i="8" s="1"/>
  <c r="C1571" i="8"/>
  <c r="D1571" i="8" s="1"/>
  <c r="C1570" i="8"/>
  <c r="D1570" i="8" s="1"/>
  <c r="C1569" i="8"/>
  <c r="D1569" i="8" s="1"/>
  <c r="C1568" i="8"/>
  <c r="D1568" i="8" s="1"/>
  <c r="C1567" i="8"/>
  <c r="D1567" i="8" s="1"/>
  <c r="C1566" i="8"/>
  <c r="D1566" i="8" s="1"/>
  <c r="C1565" i="8"/>
  <c r="D1565" i="8" s="1"/>
  <c r="C1563" i="8"/>
  <c r="D1563" i="8" s="1"/>
  <c r="C1562" i="8"/>
  <c r="D1562" i="8" s="1"/>
  <c r="C1561" i="8"/>
  <c r="D1561" i="8" s="1"/>
  <c r="C1560" i="8"/>
  <c r="D1560" i="8" s="1"/>
  <c r="C1559" i="8"/>
  <c r="D1559" i="8" s="1"/>
  <c r="C1558" i="8"/>
  <c r="D1558" i="8" s="1"/>
  <c r="C1557" i="8"/>
  <c r="D1557" i="8" s="1"/>
  <c r="C1556" i="8"/>
  <c r="D1556" i="8" s="1"/>
  <c r="C1555" i="8"/>
  <c r="D1555" i="8" s="1"/>
  <c r="C1554" i="8"/>
  <c r="D1554" i="8" s="1"/>
  <c r="C1550" i="8"/>
  <c r="D1550" i="8" s="1"/>
  <c r="C1549" i="8"/>
  <c r="D1549" i="8" s="1"/>
  <c r="C1546" i="8"/>
  <c r="D1546" i="8" s="1"/>
  <c r="C1545" i="8"/>
  <c r="C1541" i="8"/>
  <c r="D1541" i="8" s="1"/>
  <c r="C1540" i="8"/>
  <c r="D1540" i="8" s="1"/>
  <c r="C1537" i="8"/>
  <c r="D1537" i="8" s="1"/>
  <c r="C1535" i="8"/>
  <c r="D1535" i="8" s="1"/>
  <c r="C1534" i="8"/>
  <c r="D1534" i="8" s="1"/>
  <c r="C1533" i="8"/>
  <c r="D1533" i="8" s="1"/>
  <c r="C1532" i="8"/>
  <c r="D1532" i="8" s="1"/>
  <c r="C1531" i="8"/>
  <c r="D1531" i="8" s="1"/>
  <c r="C1530" i="8"/>
  <c r="D1530" i="8" s="1"/>
  <c r="C1529" i="8"/>
  <c r="D1529" i="8" s="1"/>
  <c r="C1528" i="8"/>
  <c r="D1528" i="8" s="1"/>
  <c r="C1526" i="8"/>
  <c r="D1526" i="8" s="1"/>
  <c r="C1525" i="8"/>
  <c r="D1525" i="8" s="1"/>
  <c r="C1524" i="8"/>
  <c r="D1524" i="8" s="1"/>
  <c r="C1523" i="8"/>
  <c r="C1522" i="8"/>
  <c r="D1522" i="8" s="1"/>
  <c r="C1521" i="8"/>
  <c r="D1521" i="8" s="1"/>
  <c r="C1520" i="8"/>
  <c r="D1520" i="8" s="1"/>
  <c r="C1519" i="8"/>
  <c r="D1519" i="8" s="1"/>
  <c r="C1518" i="8"/>
  <c r="D1518" i="8" s="1"/>
  <c r="C1517" i="8"/>
  <c r="D1517" i="8" s="1"/>
  <c r="C1515" i="8"/>
  <c r="D1515" i="8" s="1"/>
  <c r="C1514" i="8"/>
  <c r="D1514" i="8" s="1"/>
  <c r="C1513" i="8"/>
  <c r="D1513" i="8" s="1"/>
  <c r="C1512" i="8"/>
  <c r="D1512" i="8" s="1"/>
  <c r="C1511" i="8"/>
  <c r="D1511" i="8" s="1"/>
  <c r="C1510" i="8"/>
  <c r="D1510" i="8" s="1"/>
  <c r="C1509" i="8"/>
  <c r="D1509" i="8" s="1"/>
  <c r="C1508" i="8"/>
  <c r="D1508" i="8" s="1"/>
  <c r="C1506" i="8"/>
  <c r="D1506" i="8" s="1"/>
  <c r="C1505" i="8"/>
  <c r="D1505" i="8" s="1"/>
  <c r="C1504" i="8"/>
  <c r="D1504" i="8" s="1"/>
  <c r="C1503" i="8"/>
  <c r="C1502" i="8"/>
  <c r="D1502" i="8" s="1"/>
  <c r="C1501" i="8"/>
  <c r="D1501" i="8" s="1"/>
  <c r="C1500" i="8"/>
  <c r="D1500" i="8" s="1"/>
  <c r="C1499" i="8"/>
  <c r="D1499" i="8" s="1"/>
  <c r="C1498" i="8"/>
  <c r="D1498" i="8" s="1"/>
  <c r="C1497" i="8"/>
  <c r="D1497" i="8" s="1"/>
  <c r="C1496" i="8"/>
  <c r="D1496" i="8" s="1"/>
  <c r="C1495" i="8"/>
  <c r="D1495" i="8" s="1"/>
  <c r="C1494" i="8"/>
  <c r="D1494" i="8" s="1"/>
  <c r="C1493" i="8"/>
  <c r="D1493" i="8" s="1"/>
  <c r="C1492" i="8"/>
  <c r="D1492" i="8" s="1"/>
  <c r="C1491" i="8"/>
  <c r="C1490" i="8"/>
  <c r="D1490" i="8" s="1"/>
  <c r="C1489" i="8"/>
  <c r="D1489" i="8" s="1"/>
  <c r="C1488" i="8"/>
  <c r="D1488" i="8" s="1"/>
  <c r="C1487" i="8"/>
  <c r="C1486" i="8"/>
  <c r="D1486" i="8" s="1"/>
  <c r="C1485" i="8"/>
  <c r="D1485" i="8" s="1"/>
  <c r="C1484" i="8"/>
  <c r="D1484" i="8" s="1"/>
  <c r="C1483" i="8"/>
  <c r="C1480" i="8"/>
  <c r="D1480" i="8" s="1"/>
  <c r="C1479" i="8"/>
  <c r="D1479" i="8" s="1"/>
  <c r="C1478" i="8"/>
  <c r="D1478" i="8" s="1"/>
  <c r="C1477" i="8"/>
  <c r="C1476" i="8"/>
  <c r="D1476" i="8" s="1"/>
  <c r="C1475" i="8"/>
  <c r="C1474" i="8"/>
  <c r="D1474" i="8" s="1"/>
  <c r="C1471" i="8"/>
  <c r="D1471" i="8" s="1"/>
  <c r="C1470" i="8"/>
  <c r="D1470" i="8" s="1"/>
  <c r="C1469" i="8"/>
  <c r="D1469" i="8" s="1"/>
  <c r="C1468" i="8"/>
  <c r="D1468" i="8" s="1"/>
  <c r="C1467" i="8"/>
  <c r="D1467" i="8" s="1"/>
  <c r="C1466" i="8"/>
  <c r="C1465" i="8"/>
  <c r="D1465" i="8" s="1"/>
  <c r="C1464" i="8"/>
  <c r="D1464" i="8" s="1"/>
  <c r="C1463" i="8"/>
  <c r="D1463" i="8" s="1"/>
  <c r="C1462" i="8"/>
  <c r="D1462" i="8" s="1"/>
  <c r="C1460" i="8"/>
  <c r="D1460" i="8" s="1"/>
  <c r="C1459" i="8"/>
  <c r="D1459" i="8" s="1"/>
  <c r="C1458" i="8"/>
  <c r="D1458" i="8" s="1"/>
  <c r="C1457" i="8"/>
  <c r="D1457" i="8" s="1"/>
  <c r="C1456" i="8"/>
  <c r="D1456" i="8" s="1"/>
  <c r="C1455" i="8"/>
  <c r="C1454" i="8"/>
  <c r="D1454" i="8" s="1"/>
  <c r="C1453" i="8"/>
  <c r="D1453" i="8" s="1"/>
  <c r="C1451" i="8"/>
  <c r="D1451" i="8" s="1"/>
  <c r="C1450" i="8"/>
  <c r="D1450" i="8" s="1"/>
  <c r="C1449" i="8"/>
  <c r="D1449" i="8" s="1"/>
  <c r="C1448" i="8"/>
  <c r="D1448" i="8" s="1"/>
  <c r="C1447" i="8"/>
  <c r="D1447" i="8" s="1"/>
  <c r="C1446" i="8"/>
  <c r="D1446" i="8" s="1"/>
  <c r="C1445" i="8"/>
  <c r="D1445" i="8" s="1"/>
  <c r="C1444" i="8"/>
  <c r="D1444" i="8" s="1"/>
  <c r="C1443" i="8"/>
  <c r="D1443" i="8" s="1"/>
  <c r="C1442" i="8"/>
  <c r="D1442" i="8" s="1"/>
  <c r="C1440" i="8"/>
  <c r="D1440" i="8" s="1"/>
  <c r="C1439" i="8"/>
  <c r="D1439" i="8" s="1"/>
  <c r="C1438" i="8"/>
  <c r="D1438" i="8" s="1"/>
  <c r="C1437" i="8"/>
  <c r="D1437" i="8" s="1"/>
  <c r="C1436" i="8"/>
  <c r="D1436" i="8" s="1"/>
  <c r="C1435" i="8"/>
  <c r="D1435" i="8" s="1"/>
  <c r="C1434" i="8"/>
  <c r="D1434" i="8" s="1"/>
  <c r="C1433" i="8"/>
  <c r="D1433" i="8" s="1"/>
  <c r="C1431" i="8"/>
  <c r="D1431" i="8" s="1"/>
  <c r="C1430" i="8"/>
  <c r="D1430" i="8" s="1"/>
  <c r="C1429" i="8"/>
  <c r="D1429" i="8" s="1"/>
  <c r="C1428" i="8"/>
  <c r="D1428" i="8" s="1"/>
  <c r="C1427" i="8"/>
  <c r="D1427" i="8" s="1"/>
  <c r="C1426" i="8"/>
  <c r="D1426" i="8" s="1"/>
  <c r="C1425" i="8"/>
  <c r="D1425" i="8" s="1"/>
  <c r="C1424" i="8"/>
  <c r="D1424" i="8" s="1"/>
  <c r="C1423" i="8"/>
  <c r="D1423" i="8" s="1"/>
  <c r="C1422" i="8"/>
  <c r="D1422" i="8" s="1"/>
  <c r="C1421" i="8"/>
  <c r="C1420" i="8"/>
  <c r="C1419" i="8"/>
  <c r="D1419" i="8" s="1"/>
  <c r="C1418" i="8"/>
  <c r="D1418" i="8" s="1"/>
  <c r="C1417" i="8"/>
  <c r="D1417" i="8" s="1"/>
  <c r="C1415" i="8"/>
  <c r="D1415" i="8" s="1"/>
  <c r="C1414" i="8"/>
  <c r="D1414" i="8" s="1"/>
  <c r="C1413" i="8"/>
  <c r="D1413" i="8" s="1"/>
  <c r="C1412" i="8"/>
  <c r="C1411" i="8"/>
  <c r="C1410" i="8"/>
  <c r="D1410" i="8" s="1"/>
  <c r="C1409" i="8"/>
  <c r="D1409" i="8" s="1"/>
  <c r="C1408" i="8"/>
  <c r="D1408" i="8" s="1"/>
  <c r="C1406" i="8"/>
  <c r="D1406" i="8" s="1"/>
  <c r="C1405" i="8"/>
  <c r="D1405" i="8" s="1"/>
  <c r="C1404" i="8"/>
  <c r="D1404" i="8" s="1"/>
  <c r="C1403" i="8"/>
  <c r="D1403" i="8" s="1"/>
  <c r="C1402" i="8"/>
  <c r="C1401" i="8"/>
  <c r="D1401" i="8" s="1"/>
  <c r="C1400" i="8"/>
  <c r="D1400" i="8" s="1"/>
  <c r="C1399" i="8"/>
  <c r="D1399" i="8" s="1"/>
  <c r="C1398" i="8"/>
  <c r="D1398" i="8" s="1"/>
  <c r="C1397" i="8"/>
  <c r="D1397" i="8" s="1"/>
  <c r="C1396" i="8"/>
  <c r="D1396" i="8" s="1"/>
  <c r="C1395" i="8"/>
  <c r="D1395" i="8" s="1"/>
  <c r="C1394" i="8"/>
  <c r="D1394" i="8" s="1"/>
  <c r="C1393" i="8"/>
  <c r="D1393" i="8" s="1"/>
  <c r="C1392" i="8"/>
  <c r="D1392" i="8" s="1"/>
  <c r="C1391" i="8"/>
  <c r="C1390" i="8"/>
  <c r="D1390" i="8" s="1"/>
  <c r="C1389" i="8"/>
  <c r="D1389" i="8" s="1"/>
  <c r="C1388" i="8"/>
  <c r="D1388" i="8" s="1"/>
  <c r="C1387" i="8"/>
  <c r="D1387" i="8" s="1"/>
  <c r="C1386" i="8"/>
  <c r="D1386" i="8" s="1"/>
  <c r="C1385" i="8"/>
  <c r="D1385" i="8" s="1"/>
  <c r="C1384" i="8"/>
  <c r="D1384" i="8" s="1"/>
  <c r="C1383" i="8"/>
  <c r="D1383" i="8" s="1"/>
  <c r="C1382" i="8"/>
  <c r="D1382" i="8" s="1"/>
  <c r="C1381" i="8"/>
  <c r="D1381" i="8" s="1"/>
  <c r="C1380" i="8"/>
  <c r="D1380" i="8" s="1"/>
  <c r="C1379" i="8"/>
  <c r="D1379" i="8" s="1"/>
  <c r="C1378" i="8"/>
  <c r="D1378" i="8" s="1"/>
  <c r="C1377" i="8"/>
  <c r="D1377" i="8" s="1"/>
  <c r="C1375" i="8"/>
  <c r="D1375" i="8" s="1"/>
  <c r="C1374" i="8"/>
  <c r="D1374" i="8" s="1"/>
  <c r="C1373" i="8"/>
  <c r="D1373" i="8" s="1"/>
  <c r="C1372" i="8"/>
  <c r="D1372" i="8" s="1"/>
  <c r="C1370" i="8"/>
  <c r="D1370" i="8" s="1"/>
  <c r="C1369" i="8"/>
  <c r="D1369" i="8" s="1"/>
  <c r="C1368" i="8"/>
  <c r="D1368" i="8" s="1"/>
  <c r="C1366" i="8"/>
  <c r="D1366" i="8" s="1"/>
  <c r="C1365" i="8"/>
  <c r="D1365" i="8" s="1"/>
  <c r="C1364" i="8"/>
  <c r="D1364" i="8" s="1"/>
  <c r="C1363" i="8"/>
  <c r="D1363" i="8" s="1"/>
  <c r="C1361" i="8"/>
  <c r="D1361" i="8" s="1"/>
  <c r="C1360" i="8"/>
  <c r="D1360" i="8" s="1"/>
  <c r="C1359" i="8"/>
  <c r="D1359" i="8" s="1"/>
  <c r="C1358" i="8"/>
  <c r="D1358" i="8" s="1"/>
  <c r="C1357" i="8"/>
  <c r="D1357" i="8" s="1"/>
  <c r="C1356" i="8"/>
  <c r="D1356" i="8" s="1"/>
  <c r="C1355" i="8"/>
  <c r="D1355" i="8" s="1"/>
  <c r="C1354" i="8"/>
  <c r="D1354" i="8" s="1"/>
  <c r="C1353" i="8"/>
  <c r="D1353" i="8" s="1"/>
  <c r="C1352" i="8"/>
  <c r="D1352" i="8" s="1"/>
  <c r="C1351" i="8"/>
  <c r="D1351" i="8" s="1"/>
  <c r="C1350" i="8"/>
  <c r="D1350" i="8" s="1"/>
  <c r="C1349" i="8"/>
  <c r="D1349" i="8" s="1"/>
  <c r="C1348" i="8"/>
  <c r="D1348" i="8" s="1"/>
  <c r="C1347" i="8"/>
  <c r="D1347" i="8" s="1"/>
  <c r="C1345" i="8"/>
  <c r="D1345" i="8" s="1"/>
  <c r="C1344" i="8"/>
  <c r="D1344" i="8" s="1"/>
  <c r="C1343" i="8"/>
  <c r="D1343" i="8" s="1"/>
  <c r="C1342" i="8"/>
  <c r="D1342" i="8" s="1"/>
  <c r="C1341" i="8"/>
  <c r="D1341" i="8" s="1"/>
  <c r="C1340" i="8"/>
  <c r="D1340" i="8" s="1"/>
  <c r="C1339" i="8"/>
  <c r="D1339" i="8" s="1"/>
  <c r="C1338" i="8"/>
  <c r="D1338" i="8" s="1"/>
  <c r="C1336" i="8"/>
  <c r="D1336" i="8" s="1"/>
  <c r="C1335" i="8"/>
  <c r="D1335" i="8" s="1"/>
  <c r="C1334" i="8"/>
  <c r="D1334" i="8" s="1"/>
  <c r="C1333" i="8"/>
  <c r="D1333" i="8" s="1"/>
  <c r="C1332" i="8"/>
  <c r="D1332" i="8" s="1"/>
  <c r="C1331" i="8"/>
  <c r="D1331" i="8" s="1"/>
  <c r="C1330" i="8"/>
  <c r="D1330" i="8" s="1"/>
  <c r="C1329" i="8"/>
  <c r="D1329" i="8" s="1"/>
  <c r="C1328" i="8"/>
  <c r="D1328" i="8" s="1"/>
  <c r="C1327" i="8"/>
  <c r="D1327" i="8" s="1"/>
  <c r="C1326" i="8"/>
  <c r="D1326" i="8" s="1"/>
  <c r="C1325" i="8"/>
  <c r="D1325" i="8" s="1"/>
  <c r="C1324" i="8"/>
  <c r="D1324" i="8" s="1"/>
  <c r="C1322" i="8"/>
  <c r="D1322" i="8" s="1"/>
  <c r="C1321" i="8"/>
  <c r="D1321" i="8" s="1"/>
  <c r="C1320" i="8"/>
  <c r="D1320" i="8" s="1"/>
  <c r="C1319" i="8"/>
  <c r="D1319" i="8" s="1"/>
  <c r="C1318" i="8"/>
  <c r="D1318" i="8" s="1"/>
  <c r="C1317" i="8"/>
  <c r="D1317" i="8" s="1"/>
  <c r="C1316" i="8"/>
  <c r="D1316" i="8" s="1"/>
  <c r="C1315" i="8"/>
  <c r="C1312" i="8"/>
  <c r="D1312" i="8" s="1"/>
  <c r="C1311" i="8"/>
  <c r="C1310" i="8"/>
  <c r="D1310" i="8" s="1"/>
  <c r="C1309" i="8"/>
  <c r="D1309" i="8" s="1"/>
  <c r="C1308" i="8"/>
  <c r="D1308" i="8" s="1"/>
  <c r="C1307" i="8"/>
  <c r="C1306" i="8"/>
  <c r="D1306" i="8" s="1"/>
  <c r="C1305" i="8"/>
  <c r="D1305" i="8" s="1"/>
  <c r="C1303" i="8"/>
  <c r="D1303" i="8" s="1"/>
  <c r="C1302" i="8"/>
  <c r="D1302" i="8" s="1"/>
  <c r="C1301" i="8"/>
  <c r="C1300" i="8"/>
  <c r="D1300" i="8" s="1"/>
  <c r="C1299" i="8"/>
  <c r="D1299" i="8" s="1"/>
  <c r="C1298" i="8"/>
  <c r="D1298" i="8" s="1"/>
  <c r="C1297" i="8"/>
  <c r="D1297" i="8" s="1"/>
  <c r="C1296" i="8"/>
  <c r="D1296" i="8" s="1"/>
  <c r="C1295" i="8"/>
  <c r="D1295" i="8" s="1"/>
  <c r="C1294" i="8"/>
  <c r="D1294" i="8" s="1"/>
  <c r="C1293" i="8"/>
  <c r="D1293" i="8" s="1"/>
  <c r="C1289" i="8"/>
  <c r="D1289" i="8" s="1"/>
  <c r="C1288" i="8"/>
  <c r="D1288" i="8" s="1"/>
  <c r="C1285" i="8"/>
  <c r="C1284" i="8"/>
  <c r="D1284" i="8" s="1"/>
  <c r="C1280" i="8"/>
  <c r="D1280" i="8" s="1"/>
  <c r="C1279" i="8"/>
  <c r="D1279" i="8" s="1"/>
  <c r="C1275" i="8"/>
  <c r="D1275" i="8" s="1"/>
  <c r="C1274" i="8"/>
  <c r="D1274" i="8" s="1"/>
  <c r="C1273" i="8"/>
  <c r="D1273" i="8" s="1"/>
  <c r="C1272" i="8"/>
  <c r="D1272" i="8" s="1"/>
  <c r="C1271" i="8"/>
  <c r="D1271" i="8" s="1"/>
  <c r="C1270" i="8"/>
  <c r="D1270" i="8" s="1"/>
  <c r="C1269" i="8"/>
  <c r="D1269" i="8" s="1"/>
  <c r="C1268" i="8"/>
  <c r="D1268" i="8" s="1"/>
  <c r="C1266" i="8"/>
  <c r="D1266" i="8" s="1"/>
  <c r="C1265" i="8"/>
  <c r="D1265" i="8" s="1"/>
  <c r="C1264" i="8"/>
  <c r="D1264" i="8" s="1"/>
  <c r="C1263" i="8"/>
  <c r="D1263" i="8" s="1"/>
  <c r="C1262" i="8"/>
  <c r="D1262" i="8" s="1"/>
  <c r="C1261" i="8"/>
  <c r="D1261" i="8" s="1"/>
  <c r="C1260" i="8"/>
  <c r="D1260" i="8" s="1"/>
  <c r="C1259" i="8"/>
  <c r="D1259" i="8" s="1"/>
  <c r="C1258" i="8"/>
  <c r="D1258" i="8" s="1"/>
  <c r="C1257" i="8"/>
  <c r="D1257" i="8" s="1"/>
  <c r="C1256" i="8"/>
  <c r="D1256" i="8" s="1"/>
  <c r="C1255" i="8"/>
  <c r="D1255" i="8" s="1"/>
  <c r="C1254" i="8"/>
  <c r="D1254" i="8" s="1"/>
  <c r="C1253" i="8"/>
  <c r="C1252" i="8"/>
  <c r="C1250" i="8"/>
  <c r="D1250" i="8" s="1"/>
  <c r="C1249" i="8"/>
  <c r="D1249" i="8" s="1"/>
  <c r="C1248" i="8"/>
  <c r="D1248" i="8" s="1"/>
  <c r="C1247" i="8"/>
  <c r="D1247" i="8" s="1"/>
  <c r="C1246" i="8"/>
  <c r="D1246" i="8" s="1"/>
  <c r="C1245" i="8"/>
  <c r="D1245" i="8" s="1"/>
  <c r="C1244" i="8"/>
  <c r="D1244" i="8" s="1"/>
  <c r="C1243" i="8"/>
  <c r="C1241" i="8"/>
  <c r="D1241" i="8" s="1"/>
  <c r="C1240" i="8"/>
  <c r="D1240" i="8" s="1"/>
  <c r="C1239" i="8"/>
  <c r="D1239" i="8" s="1"/>
  <c r="C1238" i="8"/>
  <c r="D1238" i="8" s="1"/>
  <c r="C1237" i="8"/>
  <c r="D1237" i="8" s="1"/>
  <c r="C1236" i="8"/>
  <c r="D1236" i="8" s="1"/>
  <c r="C1235" i="8"/>
  <c r="D1235" i="8" s="1"/>
  <c r="C1234" i="8"/>
  <c r="D1234" i="8" s="1"/>
  <c r="C1233" i="8"/>
  <c r="D1233" i="8" s="1"/>
  <c r="C1232" i="8"/>
  <c r="D1232" i="8" s="1"/>
  <c r="C1231" i="8"/>
  <c r="C1230" i="8"/>
  <c r="C1229" i="8"/>
  <c r="C1228" i="8"/>
  <c r="D1228" i="8" s="1"/>
  <c r="C1227" i="8"/>
  <c r="D1227" i="8" s="1"/>
  <c r="C1226" i="8"/>
  <c r="D1226" i="8" s="1"/>
  <c r="C1225" i="8"/>
  <c r="C1224" i="8"/>
  <c r="D1224" i="8" s="1"/>
  <c r="C1223" i="8"/>
  <c r="D1223" i="8" s="1"/>
  <c r="C1222" i="8"/>
  <c r="C1221" i="8"/>
  <c r="C1220" i="8"/>
  <c r="C1219" i="8"/>
  <c r="D1219" i="8" s="1"/>
  <c r="C1218" i="8"/>
  <c r="D1218" i="8" s="1"/>
  <c r="C1217" i="8"/>
  <c r="C1216" i="8"/>
  <c r="C1215" i="8"/>
  <c r="C1214" i="8"/>
  <c r="D1214" i="8" s="1"/>
  <c r="C1213" i="8"/>
  <c r="D1213" i="8" s="1"/>
  <c r="C1212" i="8"/>
  <c r="D1212" i="8" s="1"/>
  <c r="C1211" i="8"/>
  <c r="D1211" i="8" s="1"/>
  <c r="C1210" i="8"/>
  <c r="D1210" i="8" s="1"/>
  <c r="C1209" i="8"/>
  <c r="D1209" i="8" s="1"/>
  <c r="C1208" i="8"/>
  <c r="D1208" i="8" s="1"/>
  <c r="C1205" i="8"/>
  <c r="D1205" i="8" s="1"/>
  <c r="C1204" i="8"/>
  <c r="D1204" i="8" s="1"/>
  <c r="C1203" i="8"/>
  <c r="D1203" i="8" s="1"/>
  <c r="C1200" i="8"/>
  <c r="D1200" i="8" s="1"/>
  <c r="C1199" i="8"/>
  <c r="D1199" i="8" s="1"/>
  <c r="C1196" i="8"/>
  <c r="D1196" i="8" s="1"/>
  <c r="C1195" i="8"/>
  <c r="D1195" i="8" s="1"/>
  <c r="C1194" i="8"/>
  <c r="D1194" i="8" s="1"/>
  <c r="C1191" i="8"/>
  <c r="D1191" i="8" s="1"/>
  <c r="C1190" i="8"/>
  <c r="D1190" i="8" s="1"/>
  <c r="C1189" i="8"/>
  <c r="D1189" i="8" s="1"/>
  <c r="C1188" i="8"/>
  <c r="D1188" i="8" s="1"/>
  <c r="C1187" i="8"/>
  <c r="D1187" i="8" s="1"/>
  <c r="C1186" i="8"/>
  <c r="D1186" i="8" s="1"/>
  <c r="C1185" i="8"/>
  <c r="D1185" i="8" s="1"/>
  <c r="C1184" i="8"/>
  <c r="D1184" i="8" s="1"/>
  <c r="C1183" i="8"/>
  <c r="D1183" i="8" s="1"/>
  <c r="C1182" i="8"/>
  <c r="D1182" i="8" s="1"/>
  <c r="C1180" i="8"/>
  <c r="D1180" i="8" s="1"/>
  <c r="C1179" i="8"/>
  <c r="D1179" i="8" s="1"/>
  <c r="C1178" i="8"/>
  <c r="D1178" i="8" s="1"/>
  <c r="C1177" i="8"/>
  <c r="D1177" i="8" s="1"/>
  <c r="C1176" i="8"/>
  <c r="D1176" i="8" s="1"/>
  <c r="C1175" i="8"/>
  <c r="D1175" i="8" s="1"/>
  <c r="C1174" i="8"/>
  <c r="D1174" i="8" s="1"/>
  <c r="C1173" i="8"/>
  <c r="D1173" i="8" s="1"/>
  <c r="C1171" i="8"/>
  <c r="D1171" i="8" s="1"/>
  <c r="C1170" i="8"/>
  <c r="D1170" i="8" s="1"/>
  <c r="C1169" i="8"/>
  <c r="D1169" i="8" s="1"/>
  <c r="C1168" i="8"/>
  <c r="D1168" i="8" s="1"/>
  <c r="C1167" i="8"/>
  <c r="D1167" i="8" s="1"/>
  <c r="C1166" i="8"/>
  <c r="D1166" i="8" s="1"/>
  <c r="C1165" i="8"/>
  <c r="D1165" i="8" s="1"/>
  <c r="C1164" i="8"/>
  <c r="D1164" i="8" s="1"/>
  <c r="C1163" i="8"/>
  <c r="D1163" i="8" s="1"/>
  <c r="C1162" i="8"/>
  <c r="D1162" i="8" s="1"/>
  <c r="C1161" i="8"/>
  <c r="D1161" i="8" s="1"/>
  <c r="C1160" i="8"/>
  <c r="D1160" i="8" s="1"/>
  <c r="C1159" i="8"/>
  <c r="D1159" i="8" s="1"/>
  <c r="C1158" i="8"/>
  <c r="D1158" i="8" s="1"/>
  <c r="C1157" i="8"/>
  <c r="D1157" i="8" s="1"/>
  <c r="C1155" i="8"/>
  <c r="D1155" i="8" s="1"/>
  <c r="C1154" i="8"/>
  <c r="D1154" i="8" s="1"/>
  <c r="C1153" i="8"/>
  <c r="D1153" i="8" s="1"/>
  <c r="C1152" i="8"/>
  <c r="D1152" i="8" s="1"/>
  <c r="C1151" i="8"/>
  <c r="D1151" i="8" s="1"/>
  <c r="C1150" i="8"/>
  <c r="D1150" i="8" s="1"/>
  <c r="C1149" i="8"/>
  <c r="D1149" i="8" s="1"/>
  <c r="C1148" i="8"/>
  <c r="D1148" i="8" s="1"/>
  <c r="C1146" i="8"/>
  <c r="D1146" i="8" s="1"/>
  <c r="C1145" i="8"/>
  <c r="C1144" i="8"/>
  <c r="D1144" i="8" s="1"/>
  <c r="C1143" i="8"/>
  <c r="D1143" i="8" s="1"/>
  <c r="C1142" i="8"/>
  <c r="D1142" i="8" s="1"/>
  <c r="C1141" i="8"/>
  <c r="C1140" i="8"/>
  <c r="D1140" i="8" s="1"/>
  <c r="C1139" i="8"/>
  <c r="D1139" i="8" s="1"/>
  <c r="C1138" i="8"/>
  <c r="D1138" i="8" s="1"/>
  <c r="C1137" i="8"/>
  <c r="C1136" i="8"/>
  <c r="C1135" i="8"/>
  <c r="D1135" i="8" s="1"/>
  <c r="C1134" i="8"/>
  <c r="D1134" i="8" s="1"/>
  <c r="C1133" i="8"/>
  <c r="D1133" i="8" s="1"/>
  <c r="C1132" i="8"/>
  <c r="D1132" i="8" s="1"/>
  <c r="C1131" i="8"/>
  <c r="C1130" i="8"/>
  <c r="D1130" i="8" s="1"/>
  <c r="C1129" i="8"/>
  <c r="D1129" i="8" s="1"/>
  <c r="C1128" i="8"/>
  <c r="D1128" i="8" s="1"/>
  <c r="C1127" i="8"/>
  <c r="D1127" i="8" s="1"/>
  <c r="C1126" i="8"/>
  <c r="D1126" i="8" s="1"/>
  <c r="C1125" i="8"/>
  <c r="D1125" i="8" s="1"/>
  <c r="C1124" i="8"/>
  <c r="D1124" i="8" s="1"/>
  <c r="C1123" i="8"/>
  <c r="D1123" i="8" s="1"/>
  <c r="C1122" i="8"/>
  <c r="D1122" i="8" s="1"/>
  <c r="C1121" i="8"/>
  <c r="D1121" i="8" s="1"/>
  <c r="C1120" i="8"/>
  <c r="D1120" i="8" s="1"/>
  <c r="C1119" i="8"/>
  <c r="D1119" i="8" s="1"/>
  <c r="C1118" i="8"/>
  <c r="D1118" i="8" s="1"/>
  <c r="C1117" i="8"/>
  <c r="D1117" i="8" s="1"/>
  <c r="C1115" i="8"/>
  <c r="D1115" i="8" s="1"/>
  <c r="C1114" i="8"/>
  <c r="D1114" i="8" s="1"/>
  <c r="C1113" i="8"/>
  <c r="D1113" i="8" s="1"/>
  <c r="C1112" i="8"/>
  <c r="D1112" i="8" s="1"/>
  <c r="C1110" i="8"/>
  <c r="D1110" i="8" s="1"/>
  <c r="C1109" i="8"/>
  <c r="D1109" i="8" s="1"/>
  <c r="C1108" i="8"/>
  <c r="D1108" i="8" s="1"/>
  <c r="C1106" i="8"/>
  <c r="D1106" i="8" s="1"/>
  <c r="C1105" i="8"/>
  <c r="D1105" i="8" s="1"/>
  <c r="C1104" i="8"/>
  <c r="D1104" i="8" s="1"/>
  <c r="C1103" i="8"/>
  <c r="D1103" i="8" s="1"/>
  <c r="C1101" i="8"/>
  <c r="D1101" i="8" s="1"/>
  <c r="C1100" i="8"/>
  <c r="D1100" i="8" s="1"/>
  <c r="C1099" i="8"/>
  <c r="D1099" i="8" s="1"/>
  <c r="C1098" i="8"/>
  <c r="D1098" i="8" s="1"/>
  <c r="C1097" i="8"/>
  <c r="D1097" i="8" s="1"/>
  <c r="C1096" i="8"/>
  <c r="D1096" i="8" s="1"/>
  <c r="C1095" i="8"/>
  <c r="C1094" i="8"/>
  <c r="D1094" i="8" s="1"/>
  <c r="C1093" i="8"/>
  <c r="D1093" i="8" s="1"/>
  <c r="C1092" i="8"/>
  <c r="D1092" i="8" s="1"/>
  <c r="C1091" i="8"/>
  <c r="D1091" i="8" s="1"/>
  <c r="C1090" i="8"/>
  <c r="D1090" i="8" s="1"/>
  <c r="C1089" i="8"/>
  <c r="D1089" i="8" s="1"/>
  <c r="C1088" i="8"/>
  <c r="D1088" i="8" s="1"/>
  <c r="C1087" i="8"/>
  <c r="D1087" i="8" s="1"/>
  <c r="C1085" i="8"/>
  <c r="D1085" i="8" s="1"/>
  <c r="C1084" i="8"/>
  <c r="D1084" i="8" s="1"/>
  <c r="C1083" i="8"/>
  <c r="D1083" i="8" s="1"/>
  <c r="C1082" i="8"/>
  <c r="D1082" i="8" s="1"/>
  <c r="C1081" i="8"/>
  <c r="D1081" i="8" s="1"/>
  <c r="C1080" i="8"/>
  <c r="D1080" i="8" s="1"/>
  <c r="C1079" i="8"/>
  <c r="D1079" i="8" s="1"/>
  <c r="C1078" i="8"/>
  <c r="D1078" i="8" s="1"/>
  <c r="C1076" i="8"/>
  <c r="D1076" i="8" s="1"/>
  <c r="C1075" i="8"/>
  <c r="D1075" i="8" s="1"/>
  <c r="C1074" i="8"/>
  <c r="D1074" i="8" s="1"/>
  <c r="C1073" i="8"/>
  <c r="D1073" i="8" s="1"/>
  <c r="C1072" i="8"/>
  <c r="D1072" i="8" s="1"/>
  <c r="C1071" i="8"/>
  <c r="D1071" i="8" s="1"/>
  <c r="C1070" i="8"/>
  <c r="D1070" i="8" s="1"/>
  <c r="C1069" i="8"/>
  <c r="D1069" i="8" s="1"/>
  <c r="C1068" i="8"/>
  <c r="D1068" i="8" s="1"/>
  <c r="C1067" i="8"/>
  <c r="D1067" i="8" s="1"/>
  <c r="C1066" i="8"/>
  <c r="D1066" i="8" s="1"/>
  <c r="C1065" i="8"/>
  <c r="D1065" i="8" s="1"/>
  <c r="C1064" i="8"/>
  <c r="D1064" i="8" s="1"/>
  <c r="C1063" i="8"/>
  <c r="D1063" i="8" s="1"/>
  <c r="C1061" i="8"/>
  <c r="D1061" i="8" s="1"/>
  <c r="C1060" i="8"/>
  <c r="D1060" i="8" s="1"/>
  <c r="C1059" i="8"/>
  <c r="D1059" i="8" s="1"/>
  <c r="C1058" i="8"/>
  <c r="D1058" i="8" s="1"/>
  <c r="C1057" i="8"/>
  <c r="D1057" i="8" s="1"/>
  <c r="C1056" i="8"/>
  <c r="D1056" i="8" s="1"/>
  <c r="C1055" i="8"/>
  <c r="C1054" i="8"/>
  <c r="D1054" i="8" s="1"/>
  <c r="C1052" i="8"/>
  <c r="D1052" i="8" s="1"/>
  <c r="C1051" i="8"/>
  <c r="D1051" i="8" s="1"/>
  <c r="C1050" i="8"/>
  <c r="D1050" i="8" s="1"/>
  <c r="C1049" i="8"/>
  <c r="D1049" i="8" s="1"/>
  <c r="C1048" i="8"/>
  <c r="D1048" i="8" s="1"/>
  <c r="C1047" i="8"/>
  <c r="D1047" i="8" s="1"/>
  <c r="C1046" i="8"/>
  <c r="D1046" i="8" s="1"/>
  <c r="C1045" i="8"/>
  <c r="D1045" i="8" s="1"/>
  <c r="C1043" i="8"/>
  <c r="D1043" i="8" s="1"/>
  <c r="C1042" i="8"/>
  <c r="D1042" i="8" s="1"/>
  <c r="C1041" i="8"/>
  <c r="C1040" i="8"/>
  <c r="D1040" i="8" s="1"/>
  <c r="C1039" i="8"/>
  <c r="D1039" i="8" s="1"/>
  <c r="C1038" i="8"/>
  <c r="D1038" i="8" s="1"/>
  <c r="C1037" i="8"/>
  <c r="D1037" i="8" s="1"/>
  <c r="C1036" i="8"/>
  <c r="D1036" i="8" s="1"/>
  <c r="C1035" i="8"/>
  <c r="D1035" i="8" s="1"/>
  <c r="C1034" i="8"/>
  <c r="D1034" i="8" s="1"/>
  <c r="C1033" i="8"/>
  <c r="D1033" i="8" s="1"/>
  <c r="C1032" i="8"/>
  <c r="D1032" i="8" s="1"/>
  <c r="C1029" i="8"/>
  <c r="D1029" i="8" s="1"/>
  <c r="C1028" i="8"/>
  <c r="D1028" i="8" s="1"/>
  <c r="C1027" i="8"/>
  <c r="D1027" i="8" s="1"/>
  <c r="C1025" i="8"/>
  <c r="C1024" i="8"/>
  <c r="D1024" i="8" s="1"/>
  <c r="C1023" i="8"/>
  <c r="D1023" i="8" s="1"/>
  <c r="C1020" i="8"/>
  <c r="D1020" i="8" s="1"/>
  <c r="C1019" i="8"/>
  <c r="D1019" i="8" s="1"/>
  <c r="C1018" i="8"/>
  <c r="D1018" i="8" s="1"/>
  <c r="C1015" i="8"/>
  <c r="D1015" i="8" s="1"/>
  <c r="C1014" i="8"/>
  <c r="D1014" i="8" s="1"/>
  <c r="C1013" i="8"/>
  <c r="D1013" i="8" s="1"/>
  <c r="C1012" i="8"/>
  <c r="D1012" i="8" s="1"/>
  <c r="C1011" i="8"/>
  <c r="D1011" i="8" s="1"/>
  <c r="C1010" i="8"/>
  <c r="D1010" i="8" s="1"/>
  <c r="C1009" i="8"/>
  <c r="D1009" i="8" s="1"/>
  <c r="C1008" i="8"/>
  <c r="D1008" i="8" s="1"/>
  <c r="C1006" i="8"/>
  <c r="D1006" i="8" s="1"/>
  <c r="C1005" i="8"/>
  <c r="D1005" i="8" s="1"/>
  <c r="C1004" i="8"/>
  <c r="D1004" i="8" s="1"/>
  <c r="C1003" i="8"/>
  <c r="D1003" i="8" s="1"/>
  <c r="C1002" i="8"/>
  <c r="D1002" i="8" s="1"/>
  <c r="C1001" i="8"/>
  <c r="C1000" i="8"/>
  <c r="D1000" i="8" s="1"/>
  <c r="C999" i="8"/>
  <c r="D999" i="8" s="1"/>
  <c r="C998" i="8"/>
  <c r="D998" i="8" s="1"/>
  <c r="C997" i="8"/>
  <c r="D997" i="8" s="1"/>
  <c r="C996" i="8"/>
  <c r="D996" i="8" s="1"/>
  <c r="C995" i="8"/>
  <c r="D995" i="8" s="1"/>
  <c r="C994" i="8"/>
  <c r="D994" i="8" s="1"/>
  <c r="C993" i="8"/>
  <c r="D993" i="8" s="1"/>
  <c r="C992" i="8"/>
  <c r="C990" i="8"/>
  <c r="D990" i="8" s="1"/>
  <c r="C989" i="8"/>
  <c r="D989" i="8" s="1"/>
  <c r="C988" i="8"/>
  <c r="D988" i="8" s="1"/>
  <c r="C987" i="8"/>
  <c r="D987" i="8" s="1"/>
  <c r="C986" i="8"/>
  <c r="D986" i="8" s="1"/>
  <c r="C985" i="8"/>
  <c r="D985" i="8" s="1"/>
  <c r="C984" i="8"/>
  <c r="D984" i="8" s="1"/>
  <c r="C983" i="8"/>
  <c r="D983" i="8" s="1"/>
  <c r="C981" i="8"/>
  <c r="D981" i="8" s="1"/>
  <c r="C980" i="8"/>
  <c r="D980" i="8" s="1"/>
  <c r="C979" i="8"/>
  <c r="D979" i="8" s="1"/>
  <c r="C978" i="8"/>
  <c r="D978" i="8" s="1"/>
  <c r="C977" i="8"/>
  <c r="D977" i="8" s="1"/>
  <c r="C976" i="8"/>
  <c r="D976" i="8" s="1"/>
  <c r="C975" i="8"/>
  <c r="D975" i="8" s="1"/>
  <c r="C974" i="8"/>
  <c r="D974" i="8" s="1"/>
  <c r="C973" i="8"/>
  <c r="D973" i="8" s="1"/>
  <c r="C972" i="8"/>
  <c r="D972" i="8" s="1"/>
  <c r="C971" i="8"/>
  <c r="D971" i="8" s="1"/>
  <c r="C970" i="8"/>
  <c r="D970" i="8" s="1"/>
  <c r="C969" i="8"/>
  <c r="C968" i="8"/>
  <c r="D968" i="8" s="1"/>
  <c r="C967" i="8"/>
  <c r="D967" i="8" s="1"/>
  <c r="C966" i="8"/>
  <c r="D966" i="8" s="1"/>
  <c r="C965" i="8"/>
  <c r="C964" i="8"/>
  <c r="D964" i="8" s="1"/>
  <c r="C963" i="8"/>
  <c r="D963" i="8" s="1"/>
  <c r="C962" i="8"/>
  <c r="D962" i="8" s="1"/>
  <c r="C961" i="8"/>
  <c r="C960" i="8"/>
  <c r="D960" i="8" s="1"/>
  <c r="C959" i="8"/>
  <c r="D959" i="8" s="1"/>
  <c r="C958" i="8"/>
  <c r="D958" i="8" s="1"/>
  <c r="C955" i="8"/>
  <c r="D955" i="8" s="1"/>
  <c r="C954" i="8"/>
  <c r="D954" i="8" s="1"/>
  <c r="C953" i="8"/>
  <c r="D953" i="8" s="1"/>
  <c r="C952" i="8"/>
  <c r="D952" i="8" s="1"/>
  <c r="C951" i="8"/>
  <c r="D951" i="8" s="1"/>
  <c r="C950" i="8"/>
  <c r="D950" i="8" s="1"/>
  <c r="C949" i="8"/>
  <c r="D949" i="8" s="1"/>
  <c r="C946" i="8"/>
  <c r="D946" i="8" s="1"/>
  <c r="C945" i="8"/>
  <c r="D945" i="8" s="1"/>
  <c r="C944" i="8"/>
  <c r="D944" i="8" s="1"/>
  <c r="C943" i="8"/>
  <c r="D943" i="8" s="1"/>
  <c r="C942" i="8"/>
  <c r="D942" i="8" s="1"/>
  <c r="C941" i="8"/>
  <c r="D941" i="8" s="1"/>
  <c r="C939" i="8"/>
  <c r="D939" i="8" s="1"/>
  <c r="C938" i="8"/>
  <c r="D938" i="8" s="1"/>
  <c r="C937" i="8"/>
  <c r="D937" i="8" s="1"/>
  <c r="C935" i="8"/>
  <c r="D935" i="8" s="1"/>
  <c r="C934" i="8"/>
  <c r="D934" i="8" s="1"/>
  <c r="C933" i="8"/>
  <c r="D933" i="8" s="1"/>
  <c r="C932" i="8"/>
  <c r="D932" i="8" s="1"/>
  <c r="C930" i="8"/>
  <c r="D930" i="8" s="1"/>
  <c r="C929" i="8"/>
  <c r="D929" i="8" s="1"/>
  <c r="C928" i="8"/>
  <c r="D928" i="8" s="1"/>
  <c r="C926" i="8"/>
  <c r="D926" i="8" s="1"/>
  <c r="C925" i="8"/>
  <c r="D925" i="8" s="1"/>
  <c r="C924" i="8"/>
  <c r="D924" i="8" s="1"/>
  <c r="C923" i="8"/>
  <c r="D923" i="8" s="1"/>
  <c r="C922" i="8"/>
  <c r="D922" i="8" s="1"/>
  <c r="C920" i="8"/>
  <c r="D920" i="8" s="1"/>
  <c r="C919" i="8"/>
  <c r="D919" i="8" s="1"/>
  <c r="C918" i="8"/>
  <c r="D918" i="8" s="1"/>
  <c r="C917" i="8"/>
  <c r="D917" i="8" s="1"/>
  <c r="C914" i="8"/>
  <c r="D914" i="8" s="1"/>
  <c r="C913" i="8"/>
  <c r="D913" i="8" s="1"/>
  <c r="C911" i="8"/>
  <c r="D911" i="8" s="1"/>
  <c r="C910" i="8"/>
  <c r="D910" i="8" s="1"/>
  <c r="C909" i="8"/>
  <c r="D909" i="8" s="1"/>
  <c r="C908" i="8"/>
  <c r="D908" i="8" s="1"/>
  <c r="C905" i="8"/>
  <c r="D905" i="8" s="1"/>
  <c r="C904" i="8"/>
  <c r="D904" i="8" s="1"/>
  <c r="C903" i="8"/>
  <c r="D903" i="8" s="1"/>
  <c r="C902" i="8"/>
  <c r="D902" i="8" s="1"/>
  <c r="C901" i="8"/>
  <c r="D901" i="8" s="1"/>
  <c r="C900" i="8"/>
  <c r="D900" i="8" s="1"/>
  <c r="C899" i="8"/>
  <c r="D899" i="8" s="1"/>
  <c r="C898" i="8"/>
  <c r="D898" i="8" s="1"/>
  <c r="C897" i="8"/>
  <c r="D897" i="8" s="1"/>
  <c r="C896" i="8"/>
  <c r="D896" i="8" s="1"/>
  <c r="C895" i="8"/>
  <c r="C893" i="8"/>
  <c r="D893" i="8" s="1"/>
  <c r="C892" i="8"/>
  <c r="D892" i="8" s="1"/>
  <c r="C891" i="8"/>
  <c r="D891" i="8" s="1"/>
  <c r="C890" i="8"/>
  <c r="D890" i="8" s="1"/>
  <c r="C889" i="8"/>
  <c r="D889" i="8" s="1"/>
  <c r="C888" i="8"/>
  <c r="D888" i="8" s="1"/>
  <c r="C887" i="8"/>
  <c r="C886" i="8"/>
  <c r="D886" i="8" s="1"/>
  <c r="C884" i="8"/>
  <c r="D884" i="8" s="1"/>
  <c r="C883" i="8"/>
  <c r="D883" i="8" s="1"/>
  <c r="C882" i="8"/>
  <c r="D882" i="8" s="1"/>
  <c r="C881" i="8"/>
  <c r="D881" i="8" s="1"/>
  <c r="C880" i="8"/>
  <c r="D880" i="8" s="1"/>
  <c r="C879" i="8"/>
  <c r="C878" i="8"/>
  <c r="D878" i="8" s="1"/>
  <c r="C877" i="8"/>
  <c r="D877" i="8" s="1"/>
  <c r="C876" i="8"/>
  <c r="D876" i="8" s="1"/>
  <c r="C875" i="8"/>
  <c r="C874" i="8"/>
  <c r="D874" i="8" s="1"/>
  <c r="C873" i="8"/>
  <c r="D873" i="8" s="1"/>
  <c r="C872" i="8"/>
  <c r="D872" i="8" s="1"/>
  <c r="C871" i="8"/>
  <c r="D871" i="8" s="1"/>
  <c r="C870" i="8"/>
  <c r="D870" i="8" s="1"/>
  <c r="C869" i="8"/>
  <c r="D869" i="8" s="1"/>
  <c r="C868" i="8"/>
  <c r="D868" i="8" s="1"/>
  <c r="C867" i="8"/>
  <c r="D867" i="8" s="1"/>
  <c r="C866" i="8"/>
  <c r="D866" i="8" s="1"/>
  <c r="C865" i="8"/>
  <c r="D865" i="8" s="1"/>
  <c r="C864" i="8"/>
  <c r="D864" i="8" s="1"/>
  <c r="C863" i="8"/>
  <c r="D863" i="8" s="1"/>
  <c r="C862" i="8"/>
  <c r="D862" i="8" s="1"/>
  <c r="C861" i="8"/>
  <c r="D861" i="8" s="1"/>
  <c r="C860" i="8"/>
  <c r="D860" i="8" s="1"/>
  <c r="C859" i="8"/>
  <c r="D859" i="8" s="1"/>
  <c r="C858" i="8"/>
  <c r="D858" i="8" s="1"/>
  <c r="C857" i="8"/>
  <c r="D857" i="8" s="1"/>
  <c r="C855" i="8"/>
  <c r="C854" i="8"/>
  <c r="D854" i="8" s="1"/>
  <c r="C853" i="8"/>
  <c r="D853" i="8" s="1"/>
  <c r="C852" i="8"/>
  <c r="D852" i="8" s="1"/>
  <c r="C850" i="8"/>
  <c r="D850" i="8" s="1"/>
  <c r="C849" i="8"/>
  <c r="D849" i="8" s="1"/>
  <c r="C848" i="8"/>
  <c r="D848" i="8" s="1"/>
  <c r="C846" i="8"/>
  <c r="D846" i="8" s="1"/>
  <c r="C845" i="8"/>
  <c r="C844" i="8"/>
  <c r="D844" i="8" s="1"/>
  <c r="C843" i="8"/>
  <c r="D843" i="8" s="1"/>
  <c r="C841" i="8"/>
  <c r="D841" i="8" s="1"/>
  <c r="C840" i="8"/>
  <c r="D840" i="8" s="1"/>
  <c r="C839" i="8"/>
  <c r="D839" i="8" s="1"/>
  <c r="C838" i="8"/>
  <c r="D838" i="8" s="1"/>
  <c r="C837" i="8"/>
  <c r="D837" i="8" s="1"/>
  <c r="C836" i="8"/>
  <c r="D836" i="8" s="1"/>
  <c r="C835" i="8"/>
  <c r="D835" i="8" s="1"/>
  <c r="C834" i="8"/>
  <c r="D834" i="8" s="1"/>
  <c r="C833" i="8"/>
  <c r="C832" i="8"/>
  <c r="D832" i="8" s="1"/>
  <c r="C831" i="8"/>
  <c r="D831" i="8" s="1"/>
  <c r="C830" i="8"/>
  <c r="D830" i="8" s="1"/>
  <c r="C829" i="8"/>
  <c r="D829" i="8" s="1"/>
  <c r="C828" i="8"/>
  <c r="D828" i="8" s="1"/>
  <c r="C827" i="8"/>
  <c r="D827" i="8" s="1"/>
  <c r="C825" i="8"/>
  <c r="D825" i="8" s="1"/>
  <c r="C824" i="8"/>
  <c r="D824" i="8" s="1"/>
  <c r="C823" i="8"/>
  <c r="D823" i="8" s="1"/>
  <c r="C822" i="8"/>
  <c r="D822" i="8" s="1"/>
  <c r="C821" i="8"/>
  <c r="D821" i="8" s="1"/>
  <c r="C820" i="8"/>
  <c r="D820" i="8" s="1"/>
  <c r="C819" i="8"/>
  <c r="D819" i="8" s="1"/>
  <c r="C818" i="8"/>
  <c r="D818" i="8" s="1"/>
  <c r="C816" i="8"/>
  <c r="D816" i="8" s="1"/>
  <c r="C815" i="8"/>
  <c r="D815" i="8" s="1"/>
  <c r="C814" i="8"/>
  <c r="D814" i="8" s="1"/>
  <c r="C813" i="8"/>
  <c r="D813" i="8" s="1"/>
  <c r="C812" i="8"/>
  <c r="D812" i="8" s="1"/>
  <c r="C811" i="8"/>
  <c r="D811" i="8" s="1"/>
  <c r="C810" i="8"/>
  <c r="D810" i="8" s="1"/>
  <c r="C809" i="8"/>
  <c r="D809" i="8" s="1"/>
  <c r="C808" i="8"/>
  <c r="D808" i="8" s="1"/>
  <c r="C807" i="8"/>
  <c r="D807" i="8" s="1"/>
  <c r="C806" i="8"/>
  <c r="D806" i="8" s="1"/>
  <c r="C805" i="8"/>
  <c r="D805" i="8" s="1"/>
  <c r="C804" i="8"/>
  <c r="D804" i="8" s="1"/>
  <c r="C803" i="8"/>
  <c r="D803" i="8" s="1"/>
  <c r="C802" i="8"/>
  <c r="D802" i="8" s="1"/>
  <c r="C800" i="8"/>
  <c r="D800" i="8" s="1"/>
  <c r="C799" i="8"/>
  <c r="D799" i="8" s="1"/>
  <c r="C798" i="8"/>
  <c r="D798" i="8" s="1"/>
  <c r="C797" i="8"/>
  <c r="D797" i="8" s="1"/>
  <c r="C796" i="8"/>
  <c r="D796" i="8" s="1"/>
  <c r="C795" i="8"/>
  <c r="C794" i="8"/>
  <c r="D794" i="8" s="1"/>
  <c r="C791" i="8"/>
  <c r="D791" i="8" s="1"/>
  <c r="C790" i="8"/>
  <c r="D790" i="8" s="1"/>
  <c r="C789" i="8"/>
  <c r="D789" i="8" s="1"/>
  <c r="C788" i="8"/>
  <c r="D788" i="8" s="1"/>
  <c r="C787" i="8"/>
  <c r="D787" i="8" s="1"/>
  <c r="C786" i="8"/>
  <c r="D786" i="8" s="1"/>
  <c r="C785" i="8"/>
  <c r="D785" i="8" s="1"/>
  <c r="C783" i="8"/>
  <c r="D783" i="8" s="1"/>
  <c r="C782" i="8"/>
  <c r="D782" i="8" s="1"/>
  <c r="C781" i="8"/>
  <c r="C780" i="8"/>
  <c r="D780" i="8" s="1"/>
  <c r="C779" i="8"/>
  <c r="D779" i="8" s="1"/>
  <c r="C778" i="8"/>
  <c r="D778" i="8" s="1"/>
  <c r="C777" i="8"/>
  <c r="D777" i="8" s="1"/>
  <c r="C776" i="8"/>
  <c r="D776" i="8" s="1"/>
  <c r="C775" i="8"/>
  <c r="D775" i="8" s="1"/>
  <c r="C774" i="8"/>
  <c r="D774" i="8" s="1"/>
  <c r="C773" i="8"/>
  <c r="D773" i="8" s="1"/>
  <c r="C772" i="8"/>
  <c r="D772" i="8" s="1"/>
  <c r="C768" i="8"/>
  <c r="D768" i="8" s="1"/>
  <c r="C767" i="8"/>
  <c r="D767" i="8" s="1"/>
  <c r="C764" i="8"/>
  <c r="D764" i="8" s="1"/>
  <c r="C763" i="8"/>
  <c r="D763" i="8" s="1"/>
  <c r="C759" i="8"/>
  <c r="D759" i="8" s="1"/>
  <c r="C758" i="8"/>
  <c r="D758" i="8" s="1"/>
  <c r="C755" i="8"/>
  <c r="D755" i="8" s="1"/>
  <c r="C754" i="8"/>
  <c r="D754" i="8" s="1"/>
  <c r="C753" i="8"/>
  <c r="D753" i="8" s="1"/>
  <c r="C752" i="8"/>
  <c r="D752" i="8" s="1"/>
  <c r="C750" i="8"/>
  <c r="D750" i="8" s="1"/>
  <c r="C749" i="8"/>
  <c r="D749" i="8" s="1"/>
  <c r="C748" i="8"/>
  <c r="D748" i="8" s="1"/>
  <c r="C747" i="8"/>
  <c r="D747" i="8" s="1"/>
  <c r="C746" i="8"/>
  <c r="D746" i="8" s="1"/>
  <c r="C745" i="8"/>
  <c r="D745" i="8" s="1"/>
  <c r="C744" i="8"/>
  <c r="D744" i="8" s="1"/>
  <c r="C743" i="8"/>
  <c r="D743" i="8" s="1"/>
  <c r="C741" i="8"/>
  <c r="D741" i="8" s="1"/>
  <c r="C740" i="8"/>
  <c r="D740" i="8" s="1"/>
  <c r="C739" i="8"/>
  <c r="D739" i="8" s="1"/>
  <c r="C738" i="8"/>
  <c r="D738" i="8" s="1"/>
  <c r="C737" i="8"/>
  <c r="D737" i="8" s="1"/>
  <c r="C736" i="8"/>
  <c r="D736" i="8" s="1"/>
  <c r="C735" i="8"/>
  <c r="D735" i="8" s="1"/>
  <c r="C734" i="8"/>
  <c r="D734" i="8" s="1"/>
  <c r="C733" i="8"/>
  <c r="D733" i="8" s="1"/>
  <c r="C732" i="8"/>
  <c r="D732" i="8" s="1"/>
  <c r="C730" i="8"/>
  <c r="D730" i="8" s="1"/>
  <c r="C729" i="8"/>
  <c r="D729" i="8" s="1"/>
  <c r="C728" i="8"/>
  <c r="D728" i="8" s="1"/>
  <c r="C727" i="8"/>
  <c r="D727" i="8" s="1"/>
  <c r="C726" i="8"/>
  <c r="D726" i="8" s="1"/>
  <c r="C725" i="8"/>
  <c r="D725" i="8" s="1"/>
  <c r="C724" i="8"/>
  <c r="D724" i="8" s="1"/>
  <c r="C723" i="8"/>
  <c r="C721" i="8"/>
  <c r="D721" i="8" s="1"/>
  <c r="C720" i="8"/>
  <c r="D720" i="8" s="1"/>
  <c r="C719" i="8"/>
  <c r="D719" i="8" s="1"/>
  <c r="C718" i="8"/>
  <c r="D718" i="8" s="1"/>
  <c r="C717" i="8"/>
  <c r="D717" i="8" s="1"/>
  <c r="C716" i="8"/>
  <c r="D716" i="8" s="1"/>
  <c r="C715" i="8"/>
  <c r="D715" i="8" s="1"/>
  <c r="C714" i="8"/>
  <c r="D714" i="8" s="1"/>
  <c r="C713" i="8"/>
  <c r="D713" i="8" s="1"/>
  <c r="C712" i="8"/>
  <c r="D712" i="8" s="1"/>
  <c r="C711" i="8"/>
  <c r="D711" i="8" s="1"/>
  <c r="C710" i="8"/>
  <c r="D710" i="8" s="1"/>
  <c r="C709" i="8"/>
  <c r="C708" i="8"/>
  <c r="D708" i="8" s="1"/>
  <c r="C707" i="8"/>
  <c r="D707" i="8" s="1"/>
  <c r="C706" i="8"/>
  <c r="D706" i="8" s="1"/>
  <c r="C705" i="8"/>
  <c r="C704" i="8"/>
  <c r="D704" i="8" s="1"/>
  <c r="C703" i="8"/>
  <c r="D703" i="8" s="1"/>
  <c r="C700" i="8"/>
  <c r="D700" i="8" s="1"/>
  <c r="C699" i="8"/>
  <c r="C698" i="8"/>
  <c r="D698" i="8" s="1"/>
  <c r="C697" i="8"/>
  <c r="D697" i="8" s="1"/>
  <c r="C696" i="8"/>
  <c r="D696" i="8" s="1"/>
  <c r="C695" i="8"/>
  <c r="D695" i="8" s="1"/>
  <c r="C694" i="8"/>
  <c r="D694" i="8" s="1"/>
  <c r="C691" i="8"/>
  <c r="D691" i="8" s="1"/>
  <c r="C690" i="8"/>
  <c r="C689" i="8"/>
  <c r="D689" i="8" s="1"/>
  <c r="C688" i="8"/>
  <c r="D688" i="8" s="1"/>
  <c r="C687" i="8"/>
  <c r="D687" i="8" s="1"/>
  <c r="C686" i="8"/>
  <c r="D686" i="8" s="1"/>
  <c r="C685" i="8"/>
  <c r="D685" i="8" s="1"/>
  <c r="C684" i="8"/>
  <c r="D684" i="8" s="1"/>
  <c r="C683" i="8"/>
  <c r="D683" i="8" s="1"/>
  <c r="C682" i="8"/>
  <c r="D682" i="8" s="1"/>
  <c r="C681" i="8"/>
  <c r="D681" i="8" s="1"/>
  <c r="C680" i="8"/>
  <c r="D680" i="8" s="1"/>
  <c r="C678" i="8"/>
  <c r="D678" i="8" s="1"/>
  <c r="C677" i="8"/>
  <c r="D677" i="8" s="1"/>
  <c r="C675" i="8"/>
  <c r="D675" i="8" s="1"/>
  <c r="C674" i="8"/>
  <c r="D674" i="8" s="1"/>
  <c r="C673" i="8"/>
  <c r="D673" i="8" s="1"/>
  <c r="C672" i="8"/>
  <c r="D672" i="8" s="1"/>
  <c r="C671" i="8"/>
  <c r="D671" i="8" s="1"/>
  <c r="C669" i="8"/>
  <c r="D669" i="8" s="1"/>
  <c r="C668" i="8"/>
  <c r="D668" i="8" s="1"/>
  <c r="C666" i="8"/>
  <c r="D666" i="8" s="1"/>
  <c r="C665" i="8"/>
  <c r="D665" i="8" s="1"/>
  <c r="C664" i="8"/>
  <c r="D664" i="8" s="1"/>
  <c r="C663" i="8"/>
  <c r="D663" i="8" s="1"/>
  <c r="C662" i="8"/>
  <c r="D662" i="8" s="1"/>
  <c r="C660" i="8"/>
  <c r="D660" i="8" s="1"/>
  <c r="C659" i="8"/>
  <c r="D659" i="8" s="1"/>
  <c r="C658" i="8"/>
  <c r="D658" i="8" s="1"/>
  <c r="C657" i="8"/>
  <c r="D657" i="8" s="1"/>
  <c r="C656" i="8"/>
  <c r="D656" i="8" s="1"/>
  <c r="C655" i="8"/>
  <c r="D655" i="8" s="1"/>
  <c r="C654" i="8"/>
  <c r="D654" i="8" s="1"/>
  <c r="C653" i="8"/>
  <c r="D653" i="8" s="1"/>
  <c r="C651" i="8"/>
  <c r="D651" i="8" s="1"/>
  <c r="C650" i="8"/>
  <c r="D650" i="8" s="1"/>
  <c r="C649" i="8"/>
  <c r="D649" i="8" s="1"/>
  <c r="C648" i="8"/>
  <c r="D648" i="8" s="1"/>
  <c r="C647" i="8"/>
  <c r="D647" i="8" s="1"/>
  <c r="C646" i="8"/>
  <c r="D646" i="8" s="1"/>
  <c r="C645" i="8"/>
  <c r="D645" i="8" s="1"/>
  <c r="C644" i="8"/>
  <c r="D644" i="8" s="1"/>
  <c r="C643" i="8"/>
  <c r="D643" i="8" s="1"/>
  <c r="C642" i="8"/>
  <c r="D642" i="8" s="1"/>
  <c r="C641" i="8"/>
  <c r="D641" i="8" s="1"/>
  <c r="C640" i="8"/>
  <c r="C639" i="8"/>
  <c r="D639" i="8" s="1"/>
  <c r="C638" i="8"/>
  <c r="D638" i="8" s="1"/>
  <c r="C637" i="8"/>
  <c r="D637" i="8" s="1"/>
  <c r="C636" i="8"/>
  <c r="D636" i="8" s="1"/>
  <c r="C635" i="8"/>
  <c r="D635" i="8" s="1"/>
  <c r="C634" i="8"/>
  <c r="D634" i="8" s="1"/>
  <c r="C632" i="8"/>
  <c r="D632" i="8" s="1"/>
  <c r="C631" i="8"/>
  <c r="D631" i="8" s="1"/>
  <c r="C630" i="8"/>
  <c r="D630" i="8" s="1"/>
  <c r="C629" i="8"/>
  <c r="D629" i="8" s="1"/>
  <c r="C628" i="8"/>
  <c r="D628" i="8" s="1"/>
  <c r="C627" i="8"/>
  <c r="D627" i="8" s="1"/>
  <c r="C626" i="8"/>
  <c r="D626" i="8" s="1"/>
  <c r="C625" i="8"/>
  <c r="D625" i="8" s="1"/>
  <c r="C623" i="8"/>
  <c r="D623" i="8" s="1"/>
  <c r="C622" i="8"/>
  <c r="D622" i="8" s="1"/>
  <c r="C621" i="8"/>
  <c r="D621" i="8" s="1"/>
  <c r="C620" i="8"/>
  <c r="D620" i="8" s="1"/>
  <c r="C619" i="8"/>
  <c r="D619" i="8" s="1"/>
  <c r="C618" i="8"/>
  <c r="C617" i="8"/>
  <c r="D617" i="8" s="1"/>
  <c r="C616" i="8"/>
  <c r="D616" i="8" s="1"/>
  <c r="C615" i="8"/>
  <c r="D615" i="8" s="1"/>
  <c r="C614" i="8"/>
  <c r="D614" i="8" s="1"/>
  <c r="C613" i="8"/>
  <c r="D613" i="8" s="1"/>
  <c r="C612" i="8"/>
  <c r="D612" i="8" s="1"/>
  <c r="C611" i="8"/>
  <c r="D611" i="8" s="1"/>
  <c r="C610" i="8"/>
  <c r="D610" i="8" s="1"/>
  <c r="C609" i="8"/>
  <c r="D609" i="8" s="1"/>
  <c r="C608" i="8"/>
  <c r="D608" i="8" s="1"/>
  <c r="C607" i="8"/>
  <c r="D607" i="8" s="1"/>
  <c r="C606" i="8"/>
  <c r="C605" i="8"/>
  <c r="D605" i="8" s="1"/>
  <c r="C604" i="8"/>
  <c r="D604" i="8" s="1"/>
  <c r="C603" i="8"/>
  <c r="D603" i="8" s="1"/>
  <c r="C602" i="8"/>
  <c r="D602" i="8" s="1"/>
  <c r="C601" i="8"/>
  <c r="D601" i="8" s="1"/>
  <c r="C600" i="8"/>
  <c r="C599" i="8"/>
  <c r="D599" i="8" s="1"/>
  <c r="C598" i="8"/>
  <c r="D598" i="8" s="1"/>
  <c r="C597" i="8"/>
  <c r="D597" i="8" s="1"/>
  <c r="C595" i="8"/>
  <c r="D595" i="8" s="1"/>
  <c r="C594" i="8"/>
  <c r="D594" i="8" s="1"/>
  <c r="C593" i="8"/>
  <c r="D593" i="8" s="1"/>
  <c r="C592" i="8"/>
  <c r="D592" i="8" s="1"/>
  <c r="C590" i="8"/>
  <c r="D590" i="8" s="1"/>
  <c r="C589" i="8"/>
  <c r="D589" i="8" s="1"/>
  <c r="C588" i="8"/>
  <c r="D588" i="8" s="1"/>
  <c r="C586" i="8"/>
  <c r="D586" i="8" s="1"/>
  <c r="C585" i="8"/>
  <c r="D585" i="8" s="1"/>
  <c r="C584" i="8"/>
  <c r="D584" i="8" s="1"/>
  <c r="C583" i="8"/>
  <c r="D583" i="8" s="1"/>
  <c r="C581" i="8"/>
  <c r="D581" i="8" s="1"/>
  <c r="C580" i="8"/>
  <c r="D580" i="8" s="1"/>
  <c r="C579" i="8"/>
  <c r="D579" i="8" s="1"/>
  <c r="C578" i="8"/>
  <c r="D578" i="8" s="1"/>
  <c r="C577" i="8"/>
  <c r="D577" i="8" s="1"/>
  <c r="C576" i="8"/>
  <c r="D576" i="8" s="1"/>
  <c r="C575" i="8"/>
  <c r="D575" i="8" s="1"/>
  <c r="C574" i="8"/>
  <c r="D574" i="8" s="1"/>
  <c r="C573" i="8"/>
  <c r="D573" i="8" s="1"/>
  <c r="C572" i="8"/>
  <c r="C571" i="8"/>
  <c r="D571" i="8" s="1"/>
  <c r="C570" i="8"/>
  <c r="D570" i="8" s="1"/>
  <c r="C569" i="8"/>
  <c r="D569" i="8" s="1"/>
  <c r="C568" i="8"/>
  <c r="D568" i="8" s="1"/>
  <c r="C567" i="8"/>
  <c r="D567" i="8" s="1"/>
  <c r="C566" i="8"/>
  <c r="D566" i="8" s="1"/>
  <c r="C565" i="8"/>
  <c r="D565" i="8" s="1"/>
  <c r="C564" i="8"/>
  <c r="D564" i="8" s="1"/>
  <c r="C563" i="8"/>
  <c r="D563" i="8" s="1"/>
  <c r="C562" i="8"/>
  <c r="D562" i="8" s="1"/>
  <c r="C560" i="8"/>
  <c r="D560" i="8" s="1"/>
  <c r="C559" i="8"/>
  <c r="D559" i="8" s="1"/>
  <c r="C558" i="8"/>
  <c r="D558" i="8" s="1"/>
  <c r="C557" i="8"/>
  <c r="D557" i="8" s="1"/>
  <c r="C556" i="8"/>
  <c r="D556" i="8" s="1"/>
  <c r="C555" i="8"/>
  <c r="D555" i="8" s="1"/>
  <c r="C554" i="8"/>
  <c r="D554" i="8" s="1"/>
  <c r="C553" i="8"/>
  <c r="D553" i="8" s="1"/>
  <c r="C551" i="8"/>
  <c r="D551" i="8" s="1"/>
  <c r="C550" i="8"/>
  <c r="D550" i="8" s="1"/>
  <c r="C549" i="8"/>
  <c r="D549" i="8" s="1"/>
  <c r="C548" i="8"/>
  <c r="D548" i="8" s="1"/>
  <c r="C547" i="8"/>
  <c r="D547" i="8" s="1"/>
  <c r="C546" i="8"/>
  <c r="D546" i="8" s="1"/>
  <c r="C545" i="8"/>
  <c r="D545" i="8" s="1"/>
  <c r="C544" i="8"/>
  <c r="D544" i="8" s="1"/>
  <c r="C543" i="8"/>
  <c r="D543" i="8" s="1"/>
  <c r="C542" i="8"/>
  <c r="D542" i="8" s="1"/>
  <c r="C540" i="8"/>
  <c r="D540" i="8" s="1"/>
  <c r="C539" i="8"/>
  <c r="D539" i="8" s="1"/>
  <c r="C538" i="8"/>
  <c r="D538" i="8" s="1"/>
  <c r="C537" i="8"/>
  <c r="D537" i="8" s="1"/>
  <c r="C536" i="8"/>
  <c r="D536" i="8" s="1"/>
  <c r="C535" i="8"/>
  <c r="D535" i="8" s="1"/>
  <c r="C534" i="8"/>
  <c r="D534" i="8" s="1"/>
  <c r="C533" i="8"/>
  <c r="D533" i="8" s="1"/>
  <c r="C531" i="8"/>
  <c r="D531" i="8" s="1"/>
  <c r="C530" i="8"/>
  <c r="C529" i="8"/>
  <c r="D529" i="8" s="1"/>
  <c r="C527" i="8"/>
  <c r="D527" i="8" s="1"/>
  <c r="C526" i="8"/>
  <c r="C525" i="8"/>
  <c r="D525" i="8" s="1"/>
  <c r="C524" i="8"/>
  <c r="D524" i="8" s="1"/>
  <c r="C523" i="8"/>
  <c r="D523" i="8" s="1"/>
  <c r="C522" i="8"/>
  <c r="D522" i="8" s="1"/>
  <c r="C521" i="8"/>
  <c r="D521" i="8" s="1"/>
  <c r="C520" i="8"/>
  <c r="D520" i="8" s="1"/>
  <c r="C518" i="8"/>
  <c r="D518" i="8" s="1"/>
  <c r="C517" i="8"/>
  <c r="D517" i="8" s="1"/>
  <c r="C516" i="8"/>
  <c r="D516" i="8" s="1"/>
  <c r="C515" i="8"/>
  <c r="D515" i="8" s="1"/>
  <c r="C514" i="8"/>
  <c r="D514" i="8" s="1"/>
  <c r="C513" i="8"/>
  <c r="D513" i="8" s="1"/>
  <c r="C512" i="8"/>
  <c r="D512" i="8" s="1"/>
  <c r="C511" i="8"/>
  <c r="D511" i="8" s="1"/>
  <c r="C507" i="8"/>
  <c r="D507" i="8" s="1"/>
  <c r="C506" i="8"/>
  <c r="D506" i="8" s="1"/>
  <c r="C503" i="8"/>
  <c r="D503" i="8" s="1"/>
  <c r="C502" i="8"/>
  <c r="D502" i="8" s="1"/>
  <c r="C498" i="8"/>
  <c r="D498" i="8" s="1"/>
  <c r="C497" i="8"/>
  <c r="D497" i="8" s="1"/>
  <c r="C494" i="8"/>
  <c r="D494" i="8" s="1"/>
  <c r="C493" i="8"/>
  <c r="D493" i="8" s="1"/>
  <c r="C492" i="8"/>
  <c r="D492" i="8" s="1"/>
  <c r="C490" i="8"/>
  <c r="D490" i="8" s="1"/>
  <c r="C489" i="8"/>
  <c r="D489" i="8" s="1"/>
  <c r="C488" i="8"/>
  <c r="D488" i="8" s="1"/>
  <c r="C487" i="8"/>
  <c r="D487" i="8" s="1"/>
  <c r="C486" i="8"/>
  <c r="D486" i="8" s="1"/>
  <c r="C485" i="8"/>
  <c r="D485" i="8" s="1"/>
  <c r="C484" i="8"/>
  <c r="D484" i="8" s="1"/>
  <c r="C483" i="8"/>
  <c r="D483" i="8" s="1"/>
  <c r="C481" i="8"/>
  <c r="D481" i="8" s="1"/>
  <c r="C480" i="8"/>
  <c r="C479" i="8"/>
  <c r="D479" i="8" s="1"/>
  <c r="C478" i="8"/>
  <c r="D478" i="8" s="1"/>
  <c r="C477" i="8"/>
  <c r="D477" i="8" s="1"/>
  <c r="C476" i="8"/>
  <c r="D476" i="8" s="1"/>
  <c r="C475" i="8"/>
  <c r="D475" i="8" s="1"/>
  <c r="C474" i="8"/>
  <c r="D474" i="8" s="1"/>
  <c r="C473" i="8"/>
  <c r="D473" i="8" s="1"/>
  <c r="C472" i="8"/>
  <c r="D472" i="8" s="1"/>
  <c r="C470" i="8"/>
  <c r="D470" i="8" s="1"/>
  <c r="C469" i="8"/>
  <c r="D469" i="8" s="1"/>
  <c r="C468" i="8"/>
  <c r="D468" i="8" s="1"/>
  <c r="C467" i="8"/>
  <c r="D467" i="8" s="1"/>
  <c r="C466" i="8"/>
  <c r="D466" i="8" s="1"/>
  <c r="C465" i="8"/>
  <c r="D465" i="8" s="1"/>
  <c r="C464" i="8"/>
  <c r="D464" i="8" s="1"/>
  <c r="C463" i="8"/>
  <c r="D463" i="8" s="1"/>
  <c r="C461" i="8"/>
  <c r="D461" i="8" s="1"/>
  <c r="C460" i="8"/>
  <c r="D460" i="8" s="1"/>
  <c r="C459" i="8"/>
  <c r="D459" i="8" s="1"/>
  <c r="C458" i="8"/>
  <c r="C457" i="8"/>
  <c r="D457" i="8" s="1"/>
  <c r="C456" i="8"/>
  <c r="D456" i="8" s="1"/>
  <c r="C455" i="8"/>
  <c r="D455" i="8" s="1"/>
  <c r="C454" i="8"/>
  <c r="D454" i="8" s="1"/>
  <c r="C453" i="8"/>
  <c r="D453" i="8" s="1"/>
  <c r="C452" i="8"/>
  <c r="D452" i="8" s="1"/>
  <c r="C451" i="8"/>
  <c r="D451" i="8" s="1"/>
  <c r="C450" i="8"/>
  <c r="D450" i="8" s="1"/>
  <c r="C449" i="8"/>
  <c r="D449" i="8" s="1"/>
  <c r="C448" i="8"/>
  <c r="C447" i="8"/>
  <c r="D447" i="8" s="1"/>
  <c r="C446" i="8"/>
  <c r="D446" i="8" s="1"/>
  <c r="C445" i="8"/>
  <c r="D445" i="8" s="1"/>
  <c r="C444" i="8"/>
  <c r="C443" i="8"/>
  <c r="D443" i="8" s="1"/>
  <c r="C442" i="8"/>
  <c r="D442" i="8" s="1"/>
  <c r="C441" i="8"/>
  <c r="D441" i="8" s="1"/>
  <c r="C440" i="8"/>
  <c r="C439" i="8"/>
  <c r="D439" i="8" s="1"/>
  <c r="C438" i="8"/>
  <c r="C437" i="8"/>
  <c r="D437" i="8" s="1"/>
  <c r="C436" i="8"/>
  <c r="D436" i="8" s="1"/>
  <c r="C435" i="8"/>
  <c r="D435" i="8" s="1"/>
  <c r="C434" i="8"/>
  <c r="C433" i="8"/>
  <c r="D433" i="8" s="1"/>
  <c r="C432" i="8"/>
  <c r="D432" i="8" s="1"/>
  <c r="C431" i="8"/>
  <c r="D431" i="8" s="1"/>
  <c r="C430" i="8"/>
  <c r="C429" i="8"/>
  <c r="D429" i="8" s="1"/>
  <c r="C428" i="8"/>
  <c r="D428" i="8" s="1"/>
  <c r="C425" i="8"/>
  <c r="D425" i="8" s="1"/>
  <c r="C424" i="8"/>
  <c r="D424" i="8" s="1"/>
  <c r="C423" i="8"/>
  <c r="D423" i="8" s="1"/>
  <c r="C422" i="8"/>
  <c r="D422" i="8" s="1"/>
  <c r="C421" i="8"/>
  <c r="D421" i="8" s="1"/>
  <c r="C420" i="8"/>
  <c r="D420" i="8" s="1"/>
  <c r="C419" i="8"/>
  <c r="D419" i="8" s="1"/>
  <c r="C415" i="8"/>
  <c r="D415" i="8" s="1"/>
  <c r="C414" i="8"/>
  <c r="D414" i="8" s="1"/>
  <c r="C413" i="8"/>
  <c r="D413" i="8" s="1"/>
  <c r="C412" i="8"/>
  <c r="D412" i="8" s="1"/>
  <c r="C411" i="8"/>
  <c r="D411" i="8" s="1"/>
  <c r="C410" i="8"/>
  <c r="C408" i="8"/>
  <c r="D408" i="8" s="1"/>
  <c r="C406" i="8"/>
  <c r="D406" i="8" s="1"/>
  <c r="C405" i="8"/>
  <c r="D405" i="8" s="1"/>
  <c r="C404" i="8"/>
  <c r="D404" i="8" s="1"/>
  <c r="C403" i="8"/>
  <c r="D403" i="8" s="1"/>
  <c r="C402" i="8"/>
  <c r="D402" i="8" s="1"/>
  <c r="C400" i="8"/>
  <c r="D400" i="8" s="1"/>
  <c r="C399" i="8"/>
  <c r="D399" i="8" s="1"/>
  <c r="C398" i="8"/>
  <c r="D398" i="8" s="1"/>
  <c r="C397" i="8"/>
  <c r="D397" i="8" s="1"/>
  <c r="C396" i="8"/>
  <c r="D396" i="8" s="1"/>
  <c r="C395" i="8"/>
  <c r="D395" i="8" s="1"/>
  <c r="C394" i="8"/>
  <c r="D394" i="8" s="1"/>
  <c r="C393" i="8"/>
  <c r="D393" i="8" s="1"/>
  <c r="C391" i="8"/>
  <c r="D391" i="8" s="1"/>
  <c r="C390" i="8"/>
  <c r="D390" i="8" s="1"/>
  <c r="C389" i="8"/>
  <c r="D389" i="8" s="1"/>
  <c r="C388" i="8"/>
  <c r="D388" i="8" s="1"/>
  <c r="C387" i="8"/>
  <c r="D387" i="8" s="1"/>
  <c r="C386" i="8"/>
  <c r="D386" i="8" s="1"/>
  <c r="C385" i="8"/>
  <c r="D385" i="8" s="1"/>
  <c r="C384" i="8"/>
  <c r="D384" i="8" s="1"/>
  <c r="C383" i="8"/>
  <c r="D383" i="8" s="1"/>
  <c r="C382" i="8"/>
  <c r="D382" i="8" s="1"/>
  <c r="C381" i="8"/>
  <c r="D381" i="8" s="1"/>
  <c r="C380" i="8"/>
  <c r="D380" i="8" s="1"/>
  <c r="C379" i="8"/>
  <c r="D379" i="8" s="1"/>
  <c r="C378" i="8"/>
  <c r="D378" i="8" s="1"/>
  <c r="C377" i="8"/>
  <c r="D377" i="8" s="1"/>
  <c r="C376" i="8"/>
  <c r="D376" i="8" s="1"/>
  <c r="C375" i="8"/>
  <c r="D375" i="8" s="1"/>
  <c r="C374" i="8"/>
  <c r="D374" i="8" s="1"/>
  <c r="C373" i="8"/>
  <c r="D373" i="8" s="1"/>
  <c r="C372" i="8"/>
  <c r="D372" i="8" s="1"/>
  <c r="C371" i="8"/>
  <c r="D371" i="8" s="1"/>
  <c r="C370" i="8"/>
  <c r="D370" i="8" s="1"/>
  <c r="C369" i="8"/>
  <c r="D369" i="8" s="1"/>
  <c r="C368" i="8"/>
  <c r="D368" i="8" s="1"/>
  <c r="C367" i="8"/>
  <c r="D367" i="8" s="1"/>
  <c r="C366" i="8"/>
  <c r="C365" i="8"/>
  <c r="D365" i="8" s="1"/>
  <c r="C364" i="8"/>
  <c r="D364" i="8" s="1"/>
  <c r="C363" i="8"/>
  <c r="D363" i="8" s="1"/>
  <c r="C362" i="8"/>
  <c r="D362" i="8" s="1"/>
  <c r="C361" i="8"/>
  <c r="D361" i="8" s="1"/>
  <c r="C360" i="8"/>
  <c r="D360" i="8" s="1"/>
  <c r="C359" i="8"/>
  <c r="D359" i="8" s="1"/>
  <c r="C358" i="8"/>
  <c r="D358" i="8" s="1"/>
  <c r="C357" i="8"/>
  <c r="D357" i="8" s="1"/>
  <c r="C356" i="8"/>
  <c r="C355" i="8"/>
  <c r="D355" i="8" s="1"/>
  <c r="C354" i="8"/>
  <c r="D354" i="8" s="1"/>
  <c r="C353" i="8"/>
  <c r="D353" i="8" s="1"/>
  <c r="C352" i="8"/>
  <c r="D352" i="8" s="1"/>
  <c r="C351" i="8"/>
  <c r="D351" i="8" s="1"/>
  <c r="C350" i="8"/>
  <c r="D350" i="8" s="1"/>
  <c r="C349" i="8"/>
  <c r="D349" i="8" s="1"/>
  <c r="C348" i="8"/>
  <c r="C347" i="8"/>
  <c r="D347" i="8" s="1"/>
  <c r="C346" i="8"/>
  <c r="C345" i="8"/>
  <c r="D345" i="8" s="1"/>
  <c r="C344" i="8"/>
  <c r="D344" i="8" s="1"/>
  <c r="C343" i="8"/>
  <c r="D343" i="8" s="1"/>
  <c r="C342" i="8"/>
  <c r="D342" i="8" s="1"/>
  <c r="C341" i="8"/>
  <c r="D341" i="8" s="1"/>
  <c r="C340" i="8"/>
  <c r="C339" i="8"/>
  <c r="D339" i="8" s="1"/>
  <c r="C338" i="8"/>
  <c r="D338" i="8" s="1"/>
  <c r="C337" i="8"/>
  <c r="D337" i="8" s="1"/>
  <c r="C336" i="8"/>
  <c r="D336" i="8" s="1"/>
  <c r="C335" i="8"/>
  <c r="D335" i="8" s="1"/>
  <c r="C334" i="8"/>
  <c r="D334" i="8" s="1"/>
  <c r="C333" i="8"/>
  <c r="D333" i="8" s="1"/>
  <c r="C332" i="8"/>
  <c r="D332" i="8" s="1"/>
  <c r="C331" i="8"/>
  <c r="D331" i="8" s="1"/>
  <c r="C330" i="8"/>
  <c r="D330" i="8" s="1"/>
  <c r="C329" i="8"/>
  <c r="D329" i="8" s="1"/>
  <c r="C328" i="8"/>
  <c r="D328" i="8" s="1"/>
  <c r="C327" i="8"/>
  <c r="D327" i="8" s="1"/>
  <c r="C326" i="8"/>
  <c r="D326" i="8" s="1"/>
  <c r="C325" i="8"/>
  <c r="D325" i="8" s="1"/>
  <c r="C324" i="8"/>
  <c r="D324" i="8" s="1"/>
  <c r="C323" i="8"/>
  <c r="D323" i="8" s="1"/>
  <c r="C322" i="8"/>
  <c r="D322" i="8" s="1"/>
  <c r="C321" i="8"/>
  <c r="D321" i="8" s="1"/>
  <c r="C320" i="8"/>
  <c r="D320" i="8" s="1"/>
  <c r="C319" i="8"/>
  <c r="D319" i="8" s="1"/>
  <c r="C318" i="8"/>
  <c r="D318" i="8" s="1"/>
  <c r="C317" i="8"/>
  <c r="D317" i="8" s="1"/>
  <c r="C316" i="8"/>
  <c r="D316" i="8" s="1"/>
  <c r="C315" i="8"/>
  <c r="D315" i="8" s="1"/>
  <c r="C314" i="8"/>
  <c r="D314" i="8" s="1"/>
  <c r="C313" i="8"/>
  <c r="D313" i="8" s="1"/>
  <c r="C312" i="8"/>
  <c r="D312" i="8" s="1"/>
  <c r="C311" i="8"/>
  <c r="D311" i="8" s="1"/>
  <c r="C310" i="8"/>
  <c r="D310" i="8" s="1"/>
  <c r="C309" i="8"/>
  <c r="D309" i="8" s="1"/>
  <c r="C308" i="8"/>
  <c r="D308" i="8" s="1"/>
  <c r="C307" i="8"/>
  <c r="D307" i="8" s="1"/>
  <c r="C306" i="8"/>
  <c r="D306" i="8" s="1"/>
  <c r="C305" i="8"/>
  <c r="D305" i="8" s="1"/>
  <c r="C304" i="8"/>
  <c r="D304" i="8" s="1"/>
  <c r="C303" i="8"/>
  <c r="D303" i="8" s="1"/>
  <c r="C302" i="8"/>
  <c r="D302" i="8" s="1"/>
  <c r="C301" i="8"/>
  <c r="D301" i="8" s="1"/>
  <c r="C300" i="8"/>
  <c r="D300" i="8" s="1"/>
  <c r="C299" i="8"/>
  <c r="D299" i="8" s="1"/>
  <c r="C298" i="8"/>
  <c r="D298" i="8" s="1"/>
  <c r="C297" i="8"/>
  <c r="D297" i="8" s="1"/>
  <c r="C296" i="8"/>
  <c r="D296" i="8" s="1"/>
  <c r="C295" i="8"/>
  <c r="D295" i="8" s="1"/>
  <c r="C294" i="8"/>
  <c r="D294" i="8" s="1"/>
  <c r="C293" i="8"/>
  <c r="D293" i="8" s="1"/>
  <c r="C292" i="8"/>
  <c r="D292" i="8" s="1"/>
  <c r="C291" i="8"/>
  <c r="D291" i="8" s="1"/>
  <c r="C290" i="8"/>
  <c r="D290" i="8" s="1"/>
  <c r="C289" i="8"/>
  <c r="D289" i="8" s="1"/>
  <c r="C288" i="8"/>
  <c r="D288" i="8" s="1"/>
  <c r="C287" i="8"/>
  <c r="D287" i="8" s="1"/>
  <c r="C286" i="8"/>
  <c r="D286" i="8" s="1"/>
  <c r="C285" i="8"/>
  <c r="D285" i="8" s="1"/>
  <c r="C284" i="8"/>
  <c r="D284" i="8" s="1"/>
  <c r="C283" i="8"/>
  <c r="D283" i="8" s="1"/>
  <c r="C282" i="8"/>
  <c r="D282" i="8" s="1"/>
  <c r="C281" i="8"/>
  <c r="D281" i="8" s="1"/>
  <c r="C280" i="8"/>
  <c r="D280" i="8" s="1"/>
  <c r="C279" i="8"/>
  <c r="D279" i="8" s="1"/>
  <c r="C278" i="8"/>
  <c r="D278" i="8" s="1"/>
  <c r="C277" i="8"/>
  <c r="D277" i="8" s="1"/>
  <c r="C276" i="8"/>
  <c r="D276" i="8" s="1"/>
  <c r="C275" i="8"/>
  <c r="D275" i="8" s="1"/>
  <c r="C274" i="8"/>
  <c r="D274" i="8" s="1"/>
  <c r="C273" i="8"/>
  <c r="D273" i="8" s="1"/>
  <c r="C272" i="8"/>
  <c r="D272" i="8" s="1"/>
  <c r="C271" i="8"/>
  <c r="D271" i="8" s="1"/>
  <c r="C270" i="8"/>
  <c r="D270" i="8" s="1"/>
  <c r="C269" i="8"/>
  <c r="D269" i="8" s="1"/>
  <c r="C268" i="8"/>
  <c r="D268" i="8" s="1"/>
  <c r="C267" i="8"/>
  <c r="D267" i="8" s="1"/>
  <c r="C266" i="8"/>
  <c r="D266" i="8" s="1"/>
  <c r="C265" i="8"/>
  <c r="D265" i="8" s="1"/>
  <c r="C264" i="8"/>
  <c r="D264" i="8" s="1"/>
  <c r="C263" i="8"/>
  <c r="D263" i="8" s="1"/>
  <c r="C262" i="8"/>
  <c r="D262" i="8" s="1"/>
  <c r="C261" i="8"/>
  <c r="D261" i="8" s="1"/>
  <c r="C260" i="8"/>
  <c r="D260" i="8" s="1"/>
  <c r="C259" i="8"/>
  <c r="D259" i="8" s="1"/>
  <c r="C258" i="8"/>
  <c r="D258" i="8" s="1"/>
  <c r="C257" i="8"/>
  <c r="D257" i="8" s="1"/>
  <c r="C256" i="8"/>
  <c r="D256" i="8" s="1"/>
  <c r="C255" i="8"/>
  <c r="D255" i="8" s="1"/>
  <c r="C254" i="8"/>
  <c r="D254" i="8" s="1"/>
  <c r="C253" i="8"/>
  <c r="D253" i="8" s="1"/>
  <c r="C252" i="8"/>
  <c r="D252" i="8" s="1"/>
  <c r="C251" i="8"/>
  <c r="D251" i="8" s="1"/>
  <c r="C250" i="8"/>
  <c r="D250" i="8" s="1"/>
  <c r="C249" i="8"/>
  <c r="D249" i="8" s="1"/>
  <c r="C248" i="8"/>
  <c r="D248" i="8" s="1"/>
  <c r="C247" i="8"/>
  <c r="D247" i="8" s="1"/>
  <c r="C246" i="8"/>
  <c r="D246" i="8" s="1"/>
  <c r="C245" i="8"/>
  <c r="D245" i="8" s="1"/>
  <c r="C244" i="8"/>
  <c r="D244" i="8" s="1"/>
  <c r="C243" i="8"/>
  <c r="D243" i="8" s="1"/>
  <c r="C242" i="8"/>
  <c r="D242" i="8" s="1"/>
  <c r="C241" i="8"/>
  <c r="D241" i="8" s="1"/>
  <c r="C240" i="8"/>
  <c r="D240" i="8" s="1"/>
  <c r="C239" i="8"/>
  <c r="D239" i="8" s="1"/>
  <c r="C238" i="8"/>
  <c r="D238" i="8" s="1"/>
  <c r="C237" i="8"/>
  <c r="D237" i="8" s="1"/>
  <c r="C236" i="8"/>
  <c r="D236" i="8" s="1"/>
  <c r="C235" i="8"/>
  <c r="D235" i="8" s="1"/>
  <c r="C234" i="8"/>
  <c r="D234" i="8" s="1"/>
  <c r="C233" i="8"/>
  <c r="D233" i="8" s="1"/>
  <c r="C232" i="8"/>
  <c r="D232" i="8" s="1"/>
  <c r="C231" i="8"/>
  <c r="D231" i="8" s="1"/>
  <c r="C230" i="8"/>
  <c r="D230" i="8" s="1"/>
  <c r="C229" i="8"/>
  <c r="D229" i="8" s="1"/>
  <c r="C228" i="8"/>
  <c r="D228" i="8" s="1"/>
  <c r="C227" i="8"/>
  <c r="D227" i="8" s="1"/>
  <c r="C226" i="8"/>
  <c r="D226" i="8" s="1"/>
  <c r="C225" i="8"/>
  <c r="D225" i="8" s="1"/>
  <c r="C224" i="8"/>
  <c r="D224" i="8" s="1"/>
  <c r="C223" i="8"/>
  <c r="D223" i="8" s="1"/>
  <c r="C222" i="8"/>
  <c r="D222" i="8" s="1"/>
  <c r="C221" i="8"/>
  <c r="D221" i="8" s="1"/>
  <c r="C220" i="8"/>
  <c r="D220" i="8" s="1"/>
  <c r="C219" i="8"/>
  <c r="D219" i="8" s="1"/>
  <c r="C218" i="8"/>
  <c r="D218" i="8" s="1"/>
  <c r="C217" i="8"/>
  <c r="D217" i="8" s="1"/>
  <c r="C216" i="8"/>
  <c r="D216" i="8" s="1"/>
  <c r="C215" i="8"/>
  <c r="D215" i="8" s="1"/>
  <c r="C214" i="8"/>
  <c r="D214" i="8" s="1"/>
  <c r="C213" i="8"/>
  <c r="D213" i="8" s="1"/>
  <c r="C212" i="8"/>
  <c r="D212" i="8" s="1"/>
  <c r="C211" i="8"/>
  <c r="D211" i="8" s="1"/>
  <c r="C210" i="8"/>
  <c r="D210" i="8" s="1"/>
  <c r="C209" i="8"/>
  <c r="D209" i="8" s="1"/>
  <c r="C208" i="8"/>
  <c r="D208" i="8" s="1"/>
  <c r="C207" i="8"/>
  <c r="D207" i="8" s="1"/>
  <c r="C206" i="8"/>
  <c r="D206" i="8" s="1"/>
  <c r="C205" i="8"/>
  <c r="D205" i="8" s="1"/>
  <c r="C204" i="8"/>
  <c r="D204" i="8" s="1"/>
  <c r="C203" i="8"/>
  <c r="D203" i="8" s="1"/>
  <c r="C202" i="8"/>
  <c r="D202" i="8" s="1"/>
  <c r="C201" i="8"/>
  <c r="D201" i="8" s="1"/>
  <c r="C200" i="8"/>
  <c r="D200" i="8" s="1"/>
  <c r="C199" i="8"/>
  <c r="D199" i="8" s="1"/>
  <c r="C198" i="8"/>
  <c r="D198" i="8" s="1"/>
  <c r="C197" i="8"/>
  <c r="D197" i="8" s="1"/>
  <c r="C196" i="8"/>
  <c r="D196" i="8" s="1"/>
  <c r="C195" i="8"/>
  <c r="D195" i="8" s="1"/>
  <c r="C194" i="8"/>
  <c r="D194" i="8" s="1"/>
  <c r="C193" i="8"/>
  <c r="D193" i="8" s="1"/>
  <c r="C192" i="8"/>
  <c r="D192" i="8" s="1"/>
  <c r="C191" i="8"/>
  <c r="D191" i="8" s="1"/>
  <c r="C190" i="8"/>
  <c r="D190" i="8" s="1"/>
  <c r="C189" i="8"/>
  <c r="D189" i="8" s="1"/>
  <c r="C188" i="8"/>
  <c r="D188" i="8" s="1"/>
  <c r="C187" i="8"/>
  <c r="D187" i="8" s="1"/>
  <c r="C186" i="8"/>
  <c r="D186" i="8" s="1"/>
  <c r="C185" i="8"/>
  <c r="D185" i="8" s="1"/>
  <c r="C184" i="8"/>
  <c r="D184" i="8" s="1"/>
  <c r="C183" i="8"/>
  <c r="D183" i="8" s="1"/>
  <c r="C182" i="8"/>
  <c r="D182" i="8" s="1"/>
  <c r="C181" i="8"/>
  <c r="D181" i="8" s="1"/>
  <c r="C180" i="8"/>
  <c r="D180" i="8" s="1"/>
  <c r="C179" i="8"/>
  <c r="D179" i="8" s="1"/>
  <c r="C178" i="8"/>
  <c r="D178" i="8" s="1"/>
  <c r="C177" i="8"/>
  <c r="D177" i="8" s="1"/>
  <c r="C176" i="8"/>
  <c r="D176" i="8" s="1"/>
  <c r="C175" i="8"/>
  <c r="D175" i="8" s="1"/>
  <c r="C174" i="8"/>
  <c r="D174" i="8" s="1"/>
  <c r="C173" i="8"/>
  <c r="D173" i="8" s="1"/>
  <c r="C172" i="8"/>
  <c r="D172" i="8" s="1"/>
  <c r="C171" i="8"/>
  <c r="D171" i="8" s="1"/>
  <c r="C170" i="8"/>
  <c r="D170" i="8" s="1"/>
  <c r="C169" i="8"/>
  <c r="D169" i="8" s="1"/>
  <c r="C168" i="8"/>
  <c r="D168" i="8" s="1"/>
  <c r="C167" i="8"/>
  <c r="D167" i="8" s="1"/>
  <c r="C166" i="8"/>
  <c r="D166" i="8" s="1"/>
  <c r="C165" i="8"/>
  <c r="D165" i="8" s="1"/>
  <c r="C164" i="8"/>
  <c r="D164" i="8" s="1"/>
  <c r="C163" i="8"/>
  <c r="D163" i="8" s="1"/>
  <c r="C162" i="8"/>
  <c r="D162" i="8" s="1"/>
  <c r="C161" i="8"/>
  <c r="D161" i="8" s="1"/>
  <c r="C160" i="8"/>
  <c r="D160" i="8" s="1"/>
  <c r="C159" i="8"/>
  <c r="D159" i="8" s="1"/>
  <c r="C158" i="8"/>
  <c r="D158" i="8" s="1"/>
  <c r="C157" i="8"/>
  <c r="D157" i="8" s="1"/>
  <c r="C156" i="8"/>
  <c r="D156" i="8" s="1"/>
  <c r="C155" i="8"/>
  <c r="D155" i="8" s="1"/>
  <c r="C154" i="8"/>
  <c r="D154" i="8" s="1"/>
  <c r="C153" i="8"/>
  <c r="D153" i="8" s="1"/>
  <c r="C152" i="8"/>
  <c r="D152" i="8" s="1"/>
  <c r="C151" i="8"/>
  <c r="D151" i="8" s="1"/>
  <c r="C150" i="8"/>
  <c r="D150" i="8" s="1"/>
  <c r="C149" i="8"/>
  <c r="D149" i="8" s="1"/>
  <c r="C148" i="8"/>
  <c r="D148" i="8" s="1"/>
  <c r="C147" i="8"/>
  <c r="D147" i="8" s="1"/>
  <c r="C146" i="8"/>
  <c r="D146" i="8" s="1"/>
  <c r="C145" i="8"/>
  <c r="D145" i="8" s="1"/>
  <c r="C144" i="8"/>
  <c r="D144" i="8" s="1"/>
  <c r="C143" i="8"/>
  <c r="D143" i="8" s="1"/>
  <c r="C142" i="8"/>
  <c r="D142" i="8" s="1"/>
  <c r="C141" i="8"/>
  <c r="D141" i="8" s="1"/>
  <c r="C140" i="8"/>
  <c r="D140" i="8" s="1"/>
  <c r="C139" i="8"/>
  <c r="D139" i="8" s="1"/>
  <c r="C138" i="8"/>
  <c r="D138" i="8" s="1"/>
  <c r="C137" i="8"/>
  <c r="D137" i="8" s="1"/>
  <c r="C136" i="8"/>
  <c r="D136" i="8" s="1"/>
  <c r="C135" i="8"/>
  <c r="D135" i="8" s="1"/>
  <c r="C134" i="8"/>
  <c r="D134" i="8" s="1"/>
  <c r="C133" i="8"/>
  <c r="D133" i="8" s="1"/>
  <c r="C132" i="8"/>
  <c r="D132" i="8" s="1"/>
  <c r="C131" i="8"/>
  <c r="D131" i="8" s="1"/>
  <c r="C130" i="8"/>
  <c r="D130" i="8" s="1"/>
  <c r="C129" i="8"/>
  <c r="D129" i="8" s="1"/>
  <c r="C128" i="8"/>
  <c r="D128" i="8" s="1"/>
  <c r="C127" i="8"/>
  <c r="D127" i="8" s="1"/>
  <c r="C126" i="8"/>
  <c r="D126" i="8" s="1"/>
  <c r="C125" i="8"/>
  <c r="D125" i="8" s="1"/>
  <c r="C124" i="8"/>
  <c r="D124" i="8" s="1"/>
  <c r="C123" i="8"/>
  <c r="D123" i="8" s="1"/>
  <c r="C122" i="8"/>
  <c r="D122" i="8" s="1"/>
  <c r="C121" i="8"/>
  <c r="D121" i="8" s="1"/>
  <c r="C120" i="8"/>
  <c r="D120" i="8" s="1"/>
  <c r="C119" i="8"/>
  <c r="D119" i="8" s="1"/>
  <c r="C118" i="8"/>
  <c r="D118" i="8" s="1"/>
  <c r="C117" i="8"/>
  <c r="D117" i="8" s="1"/>
  <c r="C116" i="8"/>
  <c r="D116" i="8" s="1"/>
  <c r="C115" i="8"/>
  <c r="D115" i="8" s="1"/>
  <c r="C114" i="8"/>
  <c r="D114" i="8" s="1"/>
  <c r="C113" i="8"/>
  <c r="D113" i="8" s="1"/>
  <c r="C112" i="8"/>
  <c r="D112" i="8" s="1"/>
  <c r="C111" i="8"/>
  <c r="D111" i="8" s="1"/>
  <c r="C110" i="8"/>
  <c r="D110" i="8" s="1"/>
  <c r="C109" i="8"/>
  <c r="D109" i="8" s="1"/>
  <c r="C108" i="8"/>
  <c r="D108" i="8" s="1"/>
  <c r="C107" i="8"/>
  <c r="D107" i="8" s="1"/>
  <c r="C106" i="8"/>
  <c r="D106" i="8" s="1"/>
  <c r="C105" i="8"/>
  <c r="D105" i="8" s="1"/>
  <c r="C104" i="8"/>
  <c r="D104" i="8" s="1"/>
  <c r="C103" i="8"/>
  <c r="D103" i="8" s="1"/>
  <c r="C102" i="8"/>
  <c r="D102" i="8" s="1"/>
  <c r="C101" i="8"/>
  <c r="D101" i="8" s="1"/>
  <c r="C100" i="8"/>
  <c r="D100" i="8" s="1"/>
  <c r="C99" i="8"/>
  <c r="D99" i="8" s="1"/>
  <c r="C98" i="8"/>
  <c r="D98" i="8" s="1"/>
  <c r="C97" i="8"/>
  <c r="D97" i="8" s="1"/>
  <c r="C96" i="8"/>
  <c r="D96" i="8" s="1"/>
  <c r="C95" i="8"/>
  <c r="D95" i="8" s="1"/>
  <c r="C94" i="8"/>
  <c r="D94" i="8" s="1"/>
  <c r="C93" i="8"/>
  <c r="D93" i="8" s="1"/>
  <c r="C92" i="8"/>
  <c r="D92" i="8" s="1"/>
  <c r="C91" i="8"/>
  <c r="D91" i="8" s="1"/>
  <c r="C90" i="8"/>
  <c r="D90" i="8" s="1"/>
  <c r="C89" i="8"/>
  <c r="D89" i="8" s="1"/>
  <c r="C88" i="8"/>
  <c r="D88" i="8" s="1"/>
  <c r="C87" i="8"/>
  <c r="D87" i="8" s="1"/>
  <c r="C86" i="8"/>
  <c r="D86" i="8" s="1"/>
  <c r="C85" i="8"/>
  <c r="D85" i="8" s="1"/>
  <c r="C84" i="8"/>
  <c r="D84" i="8" s="1"/>
  <c r="C83" i="8"/>
  <c r="D83" i="8" s="1"/>
  <c r="C82" i="8"/>
  <c r="D82" i="8" s="1"/>
  <c r="C81" i="8"/>
  <c r="D81" i="8" s="1"/>
  <c r="C80" i="8"/>
  <c r="D80" i="8" s="1"/>
  <c r="C79" i="8"/>
  <c r="D79" i="8" s="1"/>
  <c r="C78" i="8"/>
  <c r="D78" i="8" s="1"/>
  <c r="C77" i="8"/>
  <c r="D77" i="8" s="1"/>
  <c r="C76" i="8"/>
  <c r="D76" i="8" s="1"/>
  <c r="C75" i="8"/>
  <c r="D75" i="8" s="1"/>
  <c r="C74" i="8"/>
  <c r="D74" i="8" s="1"/>
  <c r="C73" i="8"/>
  <c r="D73" i="8" s="1"/>
  <c r="C72" i="8"/>
  <c r="D72" i="8" s="1"/>
  <c r="C71" i="8"/>
  <c r="D71" i="8" s="1"/>
  <c r="C70" i="8"/>
  <c r="D70" i="8" s="1"/>
  <c r="C69" i="8"/>
  <c r="D69" i="8" s="1"/>
  <c r="C68" i="8"/>
  <c r="D68" i="8" s="1"/>
  <c r="C67" i="8"/>
  <c r="D67" i="8" s="1"/>
  <c r="C66" i="8"/>
  <c r="D66" i="8" s="1"/>
  <c r="C65" i="8"/>
  <c r="D65" i="8" s="1"/>
  <c r="C64" i="8"/>
  <c r="D64" i="8" s="1"/>
  <c r="C63" i="8"/>
  <c r="D63" i="8" s="1"/>
  <c r="C62" i="8"/>
  <c r="D62" i="8" s="1"/>
  <c r="C61" i="8"/>
  <c r="D61" i="8" s="1"/>
  <c r="C60" i="8"/>
  <c r="D60" i="8" s="1"/>
  <c r="C59" i="8"/>
  <c r="D59" i="8" s="1"/>
  <c r="C58" i="8"/>
  <c r="D58" i="8" s="1"/>
  <c r="C57" i="8"/>
  <c r="D57" i="8" s="1"/>
  <c r="C56" i="8"/>
  <c r="D56" i="8" s="1"/>
  <c r="C55" i="8"/>
  <c r="D55" i="8" s="1"/>
  <c r="C54" i="8"/>
  <c r="D54" i="8" s="1"/>
  <c r="C53" i="8"/>
  <c r="D53" i="8" s="1"/>
  <c r="C52" i="8"/>
  <c r="D52" i="8" s="1"/>
  <c r="C51" i="8"/>
  <c r="D51" i="8" s="1"/>
  <c r="C50" i="8"/>
  <c r="D50" i="8" s="1"/>
  <c r="C49" i="8"/>
  <c r="D49" i="8" s="1"/>
  <c r="C48" i="8"/>
  <c r="D48" i="8" s="1"/>
  <c r="C47" i="8"/>
  <c r="D47" i="8" s="1"/>
  <c r="C46" i="8"/>
  <c r="D46" i="8" s="1"/>
  <c r="C45" i="8"/>
  <c r="D45" i="8" s="1"/>
  <c r="C44" i="8"/>
  <c r="D44" i="8" s="1"/>
  <c r="C43" i="8"/>
  <c r="D43" i="8" s="1"/>
  <c r="C42" i="8"/>
  <c r="D42" i="8" s="1"/>
  <c r="C41" i="8"/>
  <c r="D41" i="8" s="1"/>
  <c r="C40" i="8"/>
  <c r="D40" i="8" s="1"/>
  <c r="C39" i="8"/>
  <c r="D39" i="8" s="1"/>
  <c r="C38" i="8"/>
  <c r="D38" i="8" s="1"/>
  <c r="C37" i="8"/>
  <c r="D37" i="8" s="1"/>
  <c r="C36" i="8"/>
  <c r="D36" i="8" s="1"/>
  <c r="C35" i="8"/>
  <c r="D35" i="8" s="1"/>
  <c r="C34" i="8"/>
  <c r="D34" i="8" s="1"/>
  <c r="C33" i="8"/>
  <c r="D33" i="8" s="1"/>
  <c r="C32" i="8"/>
  <c r="D32" i="8" s="1"/>
  <c r="C31" i="8"/>
  <c r="D31" i="8" s="1"/>
  <c r="C30" i="8"/>
  <c r="D30" i="8" s="1"/>
  <c r="C29" i="8"/>
  <c r="D29" i="8" s="1"/>
  <c r="C28" i="8"/>
  <c r="D28" i="8" s="1"/>
  <c r="C27" i="8"/>
  <c r="D27" i="8" s="1"/>
  <c r="C26" i="8"/>
  <c r="D26" i="8" s="1"/>
  <c r="C25" i="8"/>
  <c r="D25" i="8" s="1"/>
  <c r="C24" i="8"/>
  <c r="D24" i="8" s="1"/>
  <c r="C23" i="8"/>
  <c r="D23" i="8" s="1"/>
  <c r="C22" i="8"/>
  <c r="D22" i="8" s="1"/>
  <c r="C21" i="8"/>
  <c r="D21" i="8" s="1"/>
  <c r="C20" i="8"/>
  <c r="D20" i="8" s="1"/>
  <c r="C19" i="8"/>
  <c r="D19" i="8" s="1"/>
  <c r="C18" i="8"/>
  <c r="D18" i="8" s="1"/>
  <c r="C17" i="8"/>
  <c r="D17" i="8" s="1"/>
  <c r="C16" i="8"/>
  <c r="D16" i="8" s="1"/>
  <c r="C15" i="8"/>
  <c r="D15" i="8" s="1"/>
  <c r="C14" i="8"/>
  <c r="D14" i="8" s="1"/>
  <c r="C13" i="8"/>
  <c r="D13" i="8" s="1"/>
  <c r="C12" i="8"/>
  <c r="D12" i="8" s="1"/>
  <c r="C11" i="8"/>
  <c r="D11" i="8" s="1"/>
  <c r="C10" i="8"/>
  <c r="D10" i="8" s="1"/>
  <c r="C9" i="8"/>
  <c r="D9" i="8" s="1"/>
  <c r="C8" i="8"/>
  <c r="D8" i="8" s="1"/>
  <c r="C7" i="8"/>
  <c r="D7" i="8" s="1"/>
  <c r="C6" i="8"/>
  <c r="D6" i="8" s="1"/>
  <c r="F2091" i="7"/>
  <c r="C2091" i="7"/>
  <c r="F2090" i="7"/>
  <c r="C2090" i="7"/>
  <c r="F2089" i="7"/>
  <c r="C2089" i="7"/>
  <c r="F2088" i="7"/>
  <c r="C2088" i="7"/>
  <c r="F2087" i="7"/>
  <c r="C2087" i="7"/>
  <c r="F2086" i="7"/>
  <c r="C2086" i="7"/>
  <c r="F2085" i="7"/>
  <c r="C2085" i="7"/>
  <c r="F2084" i="7"/>
  <c r="C2084" i="7"/>
  <c r="F2083" i="7"/>
  <c r="C2083" i="7"/>
  <c r="D2082" i="7"/>
  <c r="C2082" i="7"/>
  <c r="D2081" i="7"/>
  <c r="C2081" i="7"/>
  <c r="E2081" i="7" s="1"/>
  <c r="F2081" i="7" s="1"/>
  <c r="D2080" i="7"/>
  <c r="C2080" i="7"/>
  <c r="D2079" i="7"/>
  <c r="C2079" i="7"/>
  <c r="D2078" i="7"/>
  <c r="C2078" i="7"/>
  <c r="D2077" i="7"/>
  <c r="C2077" i="7"/>
  <c r="E2077" i="7" s="1"/>
  <c r="F2077" i="7" s="1"/>
  <c r="D2076" i="7"/>
  <c r="C2076" i="7"/>
  <c r="D2073" i="7"/>
  <c r="C2073" i="7"/>
  <c r="E2073" i="7" s="1"/>
  <c r="F2073" i="7" s="1"/>
  <c r="D2072" i="7"/>
  <c r="C2072" i="7"/>
  <c r="D2071" i="7"/>
  <c r="C2071" i="7"/>
  <c r="E2071" i="7" s="1"/>
  <c r="F2071" i="7" s="1"/>
  <c r="D2069" i="7"/>
  <c r="C2069" i="7"/>
  <c r="E2069" i="7" s="1"/>
  <c r="F2069" i="7" s="1"/>
  <c r="D2068" i="7"/>
  <c r="C2068" i="7"/>
  <c r="D2067" i="7"/>
  <c r="C2067" i="7"/>
  <c r="C2066" i="7"/>
  <c r="C2065" i="7"/>
  <c r="D2064" i="7"/>
  <c r="C2064" i="7"/>
  <c r="D2063" i="7"/>
  <c r="C2063" i="7"/>
  <c r="D2062" i="7"/>
  <c r="C2062" i="7"/>
  <c r="C2061" i="7"/>
  <c r="D2060" i="7"/>
  <c r="C2060" i="7"/>
  <c r="D2059" i="7"/>
  <c r="C2059" i="7"/>
  <c r="D2058" i="7"/>
  <c r="C2058" i="7"/>
  <c r="D2057" i="7"/>
  <c r="C2057" i="7"/>
  <c r="D2056" i="7"/>
  <c r="C2056" i="7"/>
  <c r="E2056" i="7" s="1"/>
  <c r="F2056" i="7" s="1"/>
  <c r="D2055" i="7"/>
  <c r="C2055" i="7"/>
  <c r="E2055" i="7" s="1"/>
  <c r="F2055" i="7" s="1"/>
  <c r="D2054" i="7"/>
  <c r="C2054" i="7"/>
  <c r="D2053" i="7"/>
  <c r="C2053" i="7"/>
  <c r="D2052" i="7"/>
  <c r="C2052" i="7"/>
  <c r="D2051" i="7"/>
  <c r="C2051" i="7"/>
  <c r="D2050" i="7"/>
  <c r="C2050" i="7"/>
  <c r="D2049" i="7"/>
  <c r="C2049" i="7"/>
  <c r="E2049" i="7" s="1"/>
  <c r="F2049" i="7" s="1"/>
  <c r="D2048" i="7"/>
  <c r="C2048" i="7"/>
  <c r="D2047" i="7"/>
  <c r="C2047" i="7"/>
  <c r="D2046" i="7"/>
  <c r="C2046" i="7"/>
  <c r="D2045" i="7"/>
  <c r="C2045" i="7"/>
  <c r="D2044" i="7"/>
  <c r="C2044" i="7"/>
  <c r="D2043" i="7"/>
  <c r="C2043" i="7"/>
  <c r="D2042" i="7"/>
  <c r="C2042" i="7"/>
  <c r="D2041" i="7"/>
  <c r="C2041" i="7"/>
  <c r="D2040" i="7"/>
  <c r="C2040" i="7"/>
  <c r="D2039" i="7"/>
  <c r="C2039" i="7"/>
  <c r="D2038" i="7"/>
  <c r="C2038" i="7"/>
  <c r="D2037" i="7"/>
  <c r="C2037" i="7"/>
  <c r="E2037" i="7" s="1"/>
  <c r="F2037" i="7" s="1"/>
  <c r="D2036" i="7"/>
  <c r="C2036" i="7"/>
  <c r="D2035" i="7"/>
  <c r="C2035" i="7"/>
  <c r="E2035" i="7" s="1"/>
  <c r="F2035" i="7" s="1"/>
  <c r="D2034" i="7"/>
  <c r="C2034" i="7"/>
  <c r="E2033" i="7"/>
  <c r="F2033" i="7" s="1"/>
  <c r="D2033" i="7"/>
  <c r="C2033" i="7"/>
  <c r="D2032" i="7"/>
  <c r="C2032" i="7"/>
  <c r="E2032" i="7" s="1"/>
  <c r="F2032" i="7" s="1"/>
  <c r="E2031" i="7"/>
  <c r="F2031" i="7" s="1"/>
  <c r="D2031" i="7"/>
  <c r="C2031" i="7"/>
  <c r="D2030" i="7"/>
  <c r="C2030" i="7"/>
  <c r="D2029" i="7"/>
  <c r="C2029" i="7"/>
  <c r="E2029" i="7" s="1"/>
  <c r="F2029" i="7" s="1"/>
  <c r="D2028" i="7"/>
  <c r="C2028" i="7"/>
  <c r="E2028" i="7" s="1"/>
  <c r="F2028" i="7" s="1"/>
  <c r="D2027" i="7"/>
  <c r="C2027" i="7"/>
  <c r="E2027" i="7" s="1"/>
  <c r="F2027" i="7" s="1"/>
  <c r="D2026" i="7"/>
  <c r="C2026" i="7"/>
  <c r="D2025" i="7"/>
  <c r="C2025" i="7"/>
  <c r="E2025" i="7" s="1"/>
  <c r="F2025" i="7" s="1"/>
  <c r="D2024" i="7"/>
  <c r="C2024" i="7"/>
  <c r="E2024" i="7" s="1"/>
  <c r="F2024" i="7" s="1"/>
  <c r="D2023" i="7"/>
  <c r="C2023" i="7"/>
  <c r="D2022" i="7"/>
  <c r="C2022" i="7"/>
  <c r="E2022" i="7" s="1"/>
  <c r="F2022" i="7" s="1"/>
  <c r="D2021" i="7"/>
  <c r="C2021" i="7"/>
  <c r="D2020" i="7"/>
  <c r="C2020" i="7"/>
  <c r="E2020" i="7" s="1"/>
  <c r="F2020" i="7" s="1"/>
  <c r="D2019" i="7"/>
  <c r="C2019" i="7"/>
  <c r="D2018" i="7"/>
  <c r="C2018" i="7"/>
  <c r="E2018" i="7" s="1"/>
  <c r="F2018" i="7" s="1"/>
  <c r="D2017" i="7"/>
  <c r="C2017" i="7"/>
  <c r="D2016" i="7"/>
  <c r="C2016" i="7"/>
  <c r="E2016" i="7" s="1"/>
  <c r="F2016" i="7" s="1"/>
  <c r="D2015" i="7"/>
  <c r="C2015" i="7"/>
  <c r="D2014" i="7"/>
  <c r="C2014" i="7"/>
  <c r="E2014" i="7" s="1"/>
  <c r="F2014" i="7" s="1"/>
  <c r="D2013" i="7"/>
  <c r="C2013" i="7"/>
  <c r="D2010" i="7"/>
  <c r="C2010" i="7"/>
  <c r="D2009" i="7"/>
  <c r="C2009" i="7"/>
  <c r="D2008" i="7"/>
  <c r="C2008" i="7"/>
  <c r="D2007" i="7"/>
  <c r="C2007" i="7"/>
  <c r="D2006" i="7"/>
  <c r="C2006" i="7"/>
  <c r="D2005" i="7"/>
  <c r="C2005" i="7"/>
  <c r="E2004" i="7"/>
  <c r="F2004" i="7" s="1"/>
  <c r="D2004" i="7"/>
  <c r="C2004" i="7"/>
  <c r="C2003" i="7"/>
  <c r="C2002" i="7"/>
  <c r="D2001" i="7"/>
  <c r="C2001" i="7"/>
  <c r="D2000" i="7"/>
  <c r="C2000" i="7"/>
  <c r="D1999" i="7"/>
  <c r="C1999" i="7"/>
  <c r="E1999" i="7" s="1"/>
  <c r="F1999" i="7" s="1"/>
  <c r="D1998" i="7"/>
  <c r="C1998" i="7"/>
  <c r="E1998" i="7" s="1"/>
  <c r="F1998" i="7" s="1"/>
  <c r="D1997" i="7"/>
  <c r="C1997" i="7"/>
  <c r="D1996" i="7"/>
  <c r="C1996" i="7"/>
  <c r="E1996" i="7" s="1"/>
  <c r="F1996" i="7" s="1"/>
  <c r="D1995" i="7"/>
  <c r="C1995" i="7"/>
  <c r="E1995" i="7" s="1"/>
  <c r="F1995" i="7" s="1"/>
  <c r="D1994" i="7"/>
  <c r="C1994" i="7"/>
  <c r="D1993" i="7"/>
  <c r="C1993" i="7"/>
  <c r="D1992" i="7"/>
  <c r="C1992" i="7"/>
  <c r="E1992" i="7" s="1"/>
  <c r="F1992" i="7" s="1"/>
  <c r="D1991" i="7"/>
  <c r="C1991" i="7"/>
  <c r="D1990" i="7"/>
  <c r="C1990" i="7"/>
  <c r="D1989" i="7"/>
  <c r="C1989" i="7"/>
  <c r="D1988" i="7"/>
  <c r="C1988" i="7"/>
  <c r="E1988" i="7" s="1"/>
  <c r="F1988" i="7" s="1"/>
  <c r="D1987" i="7"/>
  <c r="C1987" i="7"/>
  <c r="D1986" i="7"/>
  <c r="C1986" i="7"/>
  <c r="D1985" i="7"/>
  <c r="C1985" i="7"/>
  <c r="D1984" i="7"/>
  <c r="C1984" i="7"/>
  <c r="E1984" i="7" s="1"/>
  <c r="F1984" i="7" s="1"/>
  <c r="D1983" i="7"/>
  <c r="C1983" i="7"/>
  <c r="D1982" i="7"/>
  <c r="C1982" i="7"/>
  <c r="E1980" i="7"/>
  <c r="F1980" i="7" s="1"/>
  <c r="D1980" i="7"/>
  <c r="C1980" i="7"/>
  <c r="D1979" i="7"/>
  <c r="C1979" i="7"/>
  <c r="D1978" i="7"/>
  <c r="C1978" i="7"/>
  <c r="D1977" i="7"/>
  <c r="C1977" i="7"/>
  <c r="D1976" i="7"/>
  <c r="C1976" i="7"/>
  <c r="D1975" i="7"/>
  <c r="C1975" i="7"/>
  <c r="D1974" i="7"/>
  <c r="C1974" i="7"/>
  <c r="E1974" i="7" s="1"/>
  <c r="F1974" i="7" s="1"/>
  <c r="D1973" i="7"/>
  <c r="C1973" i="7"/>
  <c r="C1972" i="7"/>
  <c r="D1971" i="7"/>
  <c r="C1971" i="7"/>
  <c r="E1971" i="7" s="1"/>
  <c r="F1971" i="7" s="1"/>
  <c r="D1970" i="7"/>
  <c r="C1970" i="7"/>
  <c r="D1969" i="7"/>
  <c r="C1969" i="7"/>
  <c r="E1969" i="7" s="1"/>
  <c r="F1969" i="7" s="1"/>
  <c r="D1968" i="7"/>
  <c r="C1968" i="7"/>
  <c r="D1967" i="7"/>
  <c r="C1967" i="7"/>
  <c r="D1965" i="7"/>
  <c r="C1965" i="7"/>
  <c r="D1964" i="7"/>
  <c r="C1964" i="7"/>
  <c r="E1964" i="7" s="1"/>
  <c r="F1964" i="7" s="1"/>
  <c r="D1963" i="7"/>
  <c r="C1963" i="7"/>
  <c r="E1963" i="7" s="1"/>
  <c r="F1963" i="7" s="1"/>
  <c r="D1962" i="7"/>
  <c r="C1962" i="7"/>
  <c r="E1962" i="7" s="1"/>
  <c r="F1962" i="7" s="1"/>
  <c r="D1961" i="7"/>
  <c r="C1961" i="7"/>
  <c r="E1961" i="7" s="1"/>
  <c r="F1961" i="7" s="1"/>
  <c r="D1960" i="7"/>
  <c r="C1960" i="7"/>
  <c r="E1960" i="7" s="1"/>
  <c r="F1960" i="7" s="1"/>
  <c r="D1959" i="7"/>
  <c r="C1959" i="7"/>
  <c r="D1958" i="7"/>
  <c r="C1958" i="7"/>
  <c r="E1958" i="7" s="1"/>
  <c r="F1958" i="7" s="1"/>
  <c r="C1957" i="7"/>
  <c r="D1956" i="7"/>
  <c r="C1956" i="7"/>
  <c r="E1947" i="7" s="1"/>
  <c r="F1947" i="7" s="1"/>
  <c r="D1955" i="7"/>
  <c r="C1955" i="7"/>
  <c r="D1954" i="7"/>
  <c r="C1954" i="7"/>
  <c r="D1953" i="7"/>
  <c r="C1953" i="7"/>
  <c r="D1952" i="7"/>
  <c r="C1952" i="7"/>
  <c r="D1951" i="7"/>
  <c r="C1951" i="7"/>
  <c r="D1950" i="7"/>
  <c r="C1950" i="7"/>
  <c r="D1949" i="7"/>
  <c r="C1949" i="7"/>
  <c r="D1948" i="7"/>
  <c r="C1948" i="7"/>
  <c r="D1947" i="7"/>
  <c r="C1947" i="7"/>
  <c r="D1946" i="7"/>
  <c r="C1946" i="7"/>
  <c r="E1946" i="7" s="1"/>
  <c r="F1946" i="7" s="1"/>
  <c r="D1945" i="7"/>
  <c r="C1945" i="7"/>
  <c r="D1944" i="7"/>
  <c r="C1944" i="7"/>
  <c r="D1943" i="7"/>
  <c r="C1943" i="7"/>
  <c r="D1942" i="7"/>
  <c r="C1942" i="7"/>
  <c r="E1942" i="7" s="1"/>
  <c r="F1942" i="7" s="1"/>
  <c r="D1941" i="7"/>
  <c r="C1941" i="7"/>
  <c r="D1940" i="7"/>
  <c r="C1940" i="7"/>
  <c r="D1939" i="7"/>
  <c r="C1939" i="7"/>
  <c r="D1938" i="7"/>
  <c r="C1938" i="7"/>
  <c r="E1938" i="7" s="1"/>
  <c r="F1938" i="7" s="1"/>
  <c r="D1937" i="7"/>
  <c r="C1937" i="7"/>
  <c r="D1936" i="7"/>
  <c r="C1936" i="7"/>
  <c r="E1936" i="7" s="1"/>
  <c r="F1936" i="7" s="1"/>
  <c r="D1935" i="7"/>
  <c r="C1935" i="7"/>
  <c r="D1934" i="7"/>
  <c r="C1934" i="7"/>
  <c r="E1934" i="7" s="1"/>
  <c r="F1934" i="7" s="1"/>
  <c r="D1933" i="7"/>
  <c r="C1933" i="7"/>
  <c r="D1932" i="7"/>
  <c r="C1932" i="7"/>
  <c r="E1932" i="7" s="1"/>
  <c r="F1932" i="7" s="1"/>
  <c r="D1931" i="7"/>
  <c r="C1931" i="7"/>
  <c r="D1930" i="7"/>
  <c r="C1930" i="7"/>
  <c r="E1930" i="7" s="1"/>
  <c r="F1930" i="7" s="1"/>
  <c r="D1929" i="7"/>
  <c r="C1929" i="7"/>
  <c r="D1928" i="7"/>
  <c r="C1928" i="7"/>
  <c r="D1927" i="7"/>
  <c r="C1927" i="7"/>
  <c r="D1926" i="7"/>
  <c r="C1926" i="7"/>
  <c r="D1925" i="7"/>
  <c r="C1925" i="7"/>
  <c r="D1924" i="7"/>
  <c r="C1924" i="7"/>
  <c r="D1923" i="7"/>
  <c r="C1923" i="7"/>
  <c r="D1922" i="7"/>
  <c r="C1922" i="7"/>
  <c r="D1921" i="7"/>
  <c r="C1921" i="7"/>
  <c r="D1920" i="7"/>
  <c r="C1920" i="7"/>
  <c r="D1919" i="7"/>
  <c r="C1919" i="7"/>
  <c r="D1918" i="7"/>
  <c r="C1918" i="7"/>
  <c r="D1917" i="7"/>
  <c r="C1917" i="7"/>
  <c r="E1916" i="7"/>
  <c r="F1916" i="7" s="1"/>
  <c r="D1916" i="7"/>
  <c r="C1916" i="7"/>
  <c r="D1915" i="7"/>
  <c r="C1915" i="7"/>
  <c r="E1915" i="7" s="1"/>
  <c r="F1915" i="7" s="1"/>
  <c r="D1914" i="7"/>
  <c r="C1914" i="7"/>
  <c r="D1913" i="7"/>
  <c r="C1913" i="7"/>
  <c r="E1913" i="7" s="1"/>
  <c r="F1913" i="7" s="1"/>
  <c r="D1912" i="7"/>
  <c r="C1912" i="7"/>
  <c r="E1912" i="7" s="1"/>
  <c r="F1912" i="7" s="1"/>
  <c r="D1911" i="7"/>
  <c r="C1911" i="7"/>
  <c r="D1910" i="7"/>
  <c r="C1910" i="7"/>
  <c r="D1909" i="7"/>
  <c r="C1909" i="7"/>
  <c r="E1908" i="7"/>
  <c r="F1908" i="7" s="1"/>
  <c r="D1908" i="7"/>
  <c r="C1908" i="7"/>
  <c r="D1907" i="7"/>
  <c r="C1907" i="7"/>
  <c r="E1907" i="7" s="1"/>
  <c r="F1907" i="7" s="1"/>
  <c r="D1906" i="7"/>
  <c r="C1906" i="7"/>
  <c r="D1905" i="7"/>
  <c r="C1905" i="7"/>
  <c r="E1905" i="7" s="1"/>
  <c r="F1905" i="7" s="1"/>
  <c r="D1904" i="7"/>
  <c r="C1904" i="7"/>
  <c r="D1903" i="7"/>
  <c r="C1903" i="7"/>
  <c r="E1903" i="7" s="1"/>
  <c r="F1903" i="7" s="1"/>
  <c r="D1902" i="7"/>
  <c r="C1902" i="7"/>
  <c r="D1900" i="7"/>
  <c r="C1900" i="7"/>
  <c r="D1899" i="7"/>
  <c r="C1899" i="7"/>
  <c r="E1899" i="7" s="1"/>
  <c r="F1899" i="7" s="1"/>
  <c r="D1898" i="7"/>
  <c r="C1898" i="7"/>
  <c r="D1897" i="7"/>
  <c r="C1897" i="7"/>
  <c r="E1897" i="7" s="1"/>
  <c r="F1897" i="7" s="1"/>
  <c r="D1896" i="7"/>
  <c r="C1896" i="7"/>
  <c r="D1895" i="7"/>
  <c r="C1895" i="7"/>
  <c r="E1895" i="7" s="1"/>
  <c r="F1895" i="7" s="1"/>
  <c r="D1894" i="7"/>
  <c r="C1894" i="7"/>
  <c r="D1893" i="7"/>
  <c r="C1893" i="7"/>
  <c r="C1892" i="7"/>
  <c r="D1891" i="7"/>
  <c r="C1891" i="7"/>
  <c r="D1890" i="7"/>
  <c r="C1890" i="7"/>
  <c r="D1889" i="7"/>
  <c r="C1889" i="7"/>
  <c r="D1888" i="7"/>
  <c r="C1888" i="7"/>
  <c r="D1887" i="7"/>
  <c r="C1887" i="7"/>
  <c r="D1886" i="7"/>
  <c r="C1886" i="7"/>
  <c r="D1885" i="7"/>
  <c r="C1885" i="7"/>
  <c r="D1884" i="7"/>
  <c r="C1884" i="7"/>
  <c r="D1883" i="7"/>
  <c r="C1883" i="7"/>
  <c r="D1882" i="7"/>
  <c r="C1882" i="7"/>
  <c r="E1882" i="7" s="1"/>
  <c r="F1882" i="7" s="1"/>
  <c r="D1881" i="7"/>
  <c r="C1881" i="7"/>
  <c r="E1881" i="7" s="1"/>
  <c r="F1881" i="7" s="1"/>
  <c r="D1880" i="7"/>
  <c r="C1880" i="7"/>
  <c r="E1880" i="7" s="1"/>
  <c r="F1880" i="7" s="1"/>
  <c r="D1879" i="7"/>
  <c r="C1879" i="7"/>
  <c r="D1878" i="7"/>
  <c r="C1878" i="7"/>
  <c r="E1878" i="7" s="1"/>
  <c r="F1878" i="7" s="1"/>
  <c r="D1877" i="7"/>
  <c r="C1877" i="7"/>
  <c r="E1877" i="7" s="1"/>
  <c r="F1877" i="7" s="1"/>
  <c r="D1876" i="7"/>
  <c r="C1876" i="7"/>
  <c r="E1876" i="7" s="1"/>
  <c r="F1876" i="7" s="1"/>
  <c r="D1875" i="7"/>
  <c r="C1875" i="7"/>
  <c r="E1875" i="7" s="1"/>
  <c r="F1875" i="7" s="1"/>
  <c r="D1874" i="7"/>
  <c r="C1874" i="7"/>
  <c r="D1873" i="7"/>
  <c r="C1873" i="7"/>
  <c r="D1872" i="7"/>
  <c r="C1872" i="7"/>
  <c r="D1871" i="7"/>
  <c r="C1871" i="7"/>
  <c r="E1871" i="7" s="1"/>
  <c r="F1871" i="7" s="1"/>
  <c r="D1870" i="7"/>
  <c r="C1870" i="7"/>
  <c r="D1869" i="7"/>
  <c r="C1869" i="7"/>
  <c r="E1869" i="7" s="1"/>
  <c r="F1869" i="7" s="1"/>
  <c r="D1868" i="7"/>
  <c r="C1868" i="7"/>
  <c r="E1867" i="7"/>
  <c r="F1867" i="7" s="1"/>
  <c r="D1867" i="7"/>
  <c r="C1867" i="7"/>
  <c r="D1866" i="7"/>
  <c r="C1866" i="7"/>
  <c r="E1865" i="7"/>
  <c r="F1865" i="7" s="1"/>
  <c r="D1865" i="7"/>
  <c r="C1865" i="7"/>
  <c r="D1864" i="7"/>
  <c r="C1864" i="7"/>
  <c r="D1863" i="7"/>
  <c r="C1863" i="7"/>
  <c r="E1863" i="7" s="1"/>
  <c r="F1863" i="7" s="1"/>
  <c r="D1862" i="7"/>
  <c r="C1862" i="7"/>
  <c r="D1861" i="7"/>
  <c r="C1861" i="7"/>
  <c r="E1861" i="7" s="1"/>
  <c r="F1861" i="7" s="1"/>
  <c r="D1860" i="7"/>
  <c r="C1860" i="7"/>
  <c r="D1859" i="7"/>
  <c r="C1859" i="7"/>
  <c r="E1859" i="7" s="1"/>
  <c r="F1859" i="7" s="1"/>
  <c r="D1858" i="7"/>
  <c r="C1858" i="7"/>
  <c r="E1858" i="7" s="1"/>
  <c r="F1858" i="7" s="1"/>
  <c r="D1857" i="7"/>
  <c r="C1857" i="7"/>
  <c r="E1857" i="7" s="1"/>
  <c r="F1857" i="7" s="1"/>
  <c r="D1856" i="7"/>
  <c r="C1856" i="7"/>
  <c r="E1856" i="7" s="1"/>
  <c r="F1856" i="7" s="1"/>
  <c r="D1855" i="7"/>
  <c r="C1855" i="7"/>
  <c r="D1854" i="7"/>
  <c r="C1854" i="7"/>
  <c r="D1853" i="7"/>
  <c r="C1853" i="7"/>
  <c r="D1852" i="7"/>
  <c r="C1852" i="7"/>
  <c r="D1851" i="7"/>
  <c r="C1851" i="7"/>
  <c r="E1851" i="7" s="1"/>
  <c r="F1851" i="7" s="1"/>
  <c r="D1850" i="7"/>
  <c r="C1850" i="7"/>
  <c r="D1849" i="7"/>
  <c r="C1849" i="7"/>
  <c r="D1848" i="7"/>
  <c r="C1848" i="7"/>
  <c r="D1847" i="7"/>
  <c r="C1847" i="7"/>
  <c r="D1846" i="7"/>
  <c r="C1846" i="7"/>
  <c r="D1845" i="7"/>
  <c r="C1845" i="7"/>
  <c r="D1844" i="7"/>
  <c r="C1844" i="7"/>
  <c r="D1843" i="7"/>
  <c r="C1843" i="7"/>
  <c r="D1842" i="7"/>
  <c r="C1842" i="7"/>
  <c r="D1841" i="7"/>
  <c r="C1841" i="7"/>
  <c r="E1841" i="7" s="1"/>
  <c r="F1841" i="7" s="1"/>
  <c r="D1840" i="7"/>
  <c r="C1840" i="7"/>
  <c r="D1839" i="7"/>
  <c r="C1839" i="7"/>
  <c r="E1839" i="7" s="1"/>
  <c r="F1839" i="7" s="1"/>
  <c r="D1838" i="7"/>
  <c r="C1838" i="7"/>
  <c r="D1837" i="7"/>
  <c r="C1837" i="7"/>
  <c r="E1837" i="7" s="1"/>
  <c r="F1837" i="7" s="1"/>
  <c r="D1836" i="7"/>
  <c r="C1836" i="7"/>
  <c r="D1835" i="7"/>
  <c r="C1835" i="7"/>
  <c r="E1835" i="7" s="1"/>
  <c r="F1835" i="7" s="1"/>
  <c r="D1834" i="7"/>
  <c r="C1834" i="7"/>
  <c r="D1833" i="7"/>
  <c r="C1833" i="7"/>
  <c r="E1833" i="7" s="1"/>
  <c r="F1833" i="7" s="1"/>
  <c r="D1832" i="7"/>
  <c r="C1832" i="7"/>
  <c r="D1831" i="7"/>
  <c r="C1831" i="7"/>
  <c r="E1831" i="7" s="1"/>
  <c r="F1831" i="7" s="1"/>
  <c r="D1830" i="7"/>
  <c r="C1830" i="7"/>
  <c r="D1829" i="7"/>
  <c r="C1829" i="7"/>
  <c r="E1829" i="7" s="1"/>
  <c r="F1829" i="7" s="1"/>
  <c r="D1828" i="7"/>
  <c r="C1828" i="7"/>
  <c r="D1827" i="7"/>
  <c r="C1827" i="7"/>
  <c r="D1826" i="7"/>
  <c r="C1826" i="7"/>
  <c r="D1825" i="7"/>
  <c r="C1825" i="7"/>
  <c r="E1825" i="7" s="1"/>
  <c r="F1825" i="7" s="1"/>
  <c r="D1824" i="7"/>
  <c r="C1824" i="7"/>
  <c r="D1823" i="7"/>
  <c r="C1823" i="7"/>
  <c r="E1823" i="7" s="1"/>
  <c r="F1823" i="7" s="1"/>
  <c r="D1822" i="7"/>
  <c r="C1822" i="7"/>
  <c r="D1821" i="7"/>
  <c r="C1821" i="7"/>
  <c r="E1821" i="7" s="1"/>
  <c r="F1821" i="7" s="1"/>
  <c r="D1820" i="7"/>
  <c r="C1820" i="7"/>
  <c r="D1819" i="7"/>
  <c r="C1819" i="7"/>
  <c r="E1819" i="7" s="1"/>
  <c r="F1819" i="7" s="1"/>
  <c r="D1818" i="7"/>
  <c r="C1818" i="7"/>
  <c r="D1817" i="7"/>
  <c r="C1817" i="7"/>
  <c r="D1816" i="7"/>
  <c r="C1816" i="7"/>
  <c r="D1815" i="7"/>
  <c r="C1815" i="7"/>
  <c r="D1814" i="7"/>
  <c r="C1814" i="7"/>
  <c r="D1811" i="7"/>
  <c r="C1811" i="7"/>
  <c r="E1811" i="7" s="1"/>
  <c r="F1811" i="7" s="1"/>
  <c r="D1810" i="7"/>
  <c r="C1810" i="7"/>
  <c r="D1809" i="7"/>
  <c r="C1809" i="7"/>
  <c r="D1807" i="7"/>
  <c r="C1807" i="7"/>
  <c r="E1807" i="7" s="1"/>
  <c r="F1807" i="7" s="1"/>
  <c r="D1806" i="7"/>
  <c r="C1806" i="7"/>
  <c r="E1806" i="7" s="1"/>
  <c r="F1806" i="7" s="1"/>
  <c r="D1805" i="7"/>
  <c r="C1805" i="7"/>
  <c r="E1805" i="7" s="1"/>
  <c r="F1805" i="7" s="1"/>
  <c r="C1804" i="7"/>
  <c r="C1803" i="7"/>
  <c r="D1802" i="7"/>
  <c r="C1802" i="7"/>
  <c r="D1801" i="7"/>
  <c r="C1801" i="7"/>
  <c r="D1800" i="7"/>
  <c r="C1800" i="7"/>
  <c r="C1799" i="7"/>
  <c r="D1798" i="7"/>
  <c r="C1798" i="7"/>
  <c r="E1798" i="7" s="1"/>
  <c r="F1798" i="7" s="1"/>
  <c r="D1797" i="7"/>
  <c r="C1797" i="7"/>
  <c r="D1796" i="7"/>
  <c r="C1796" i="7"/>
  <c r="D1795" i="7"/>
  <c r="C1795" i="7"/>
  <c r="D1794" i="7"/>
  <c r="C1794" i="7"/>
  <c r="D1793" i="7"/>
  <c r="C1793" i="7"/>
  <c r="D1792" i="7"/>
  <c r="C1792" i="7"/>
  <c r="D1791" i="7"/>
  <c r="C1791" i="7"/>
  <c r="D1790" i="7"/>
  <c r="C1790" i="7"/>
  <c r="E1790" i="7" s="1"/>
  <c r="F1790" i="7" s="1"/>
  <c r="D1789" i="7"/>
  <c r="C1789" i="7"/>
  <c r="D1788" i="7"/>
  <c r="C1788" i="7"/>
  <c r="D1787" i="7"/>
  <c r="C1787" i="7"/>
  <c r="D1786" i="7"/>
  <c r="C1786" i="7"/>
  <c r="E1786" i="7" s="1"/>
  <c r="F1786" i="7" s="1"/>
  <c r="D1785" i="7"/>
  <c r="C1785" i="7"/>
  <c r="D1784" i="7"/>
  <c r="C1784" i="7"/>
  <c r="E1784" i="7" s="1"/>
  <c r="F1784" i="7" s="1"/>
  <c r="D1783" i="7"/>
  <c r="C1783" i="7"/>
  <c r="D1782" i="7"/>
  <c r="C1782" i="7"/>
  <c r="E1782" i="7" s="1"/>
  <c r="F1782" i="7" s="1"/>
  <c r="D1781" i="7"/>
  <c r="C1781" i="7"/>
  <c r="D1780" i="7"/>
  <c r="C1780" i="7"/>
  <c r="E1780" i="7" s="1"/>
  <c r="F1780" i="7" s="1"/>
  <c r="D1779" i="7"/>
  <c r="C1779" i="7"/>
  <c r="D1778" i="7"/>
  <c r="C1778" i="7"/>
  <c r="E1778" i="7" s="1"/>
  <c r="F1778" i="7" s="1"/>
  <c r="D1777" i="7"/>
  <c r="C1777" i="7"/>
  <c r="D1776" i="7"/>
  <c r="C1776" i="7"/>
  <c r="E1776" i="7" s="1"/>
  <c r="F1776" i="7" s="1"/>
  <c r="D1775" i="7"/>
  <c r="C1775" i="7"/>
  <c r="D1774" i="7"/>
  <c r="C1774" i="7"/>
  <c r="E1774" i="7" s="1"/>
  <c r="F1774" i="7" s="1"/>
  <c r="D1773" i="7"/>
  <c r="C1773" i="7"/>
  <c r="D1772" i="7"/>
  <c r="C1772" i="7"/>
  <c r="E1772" i="7" s="1"/>
  <c r="F1772" i="7" s="1"/>
  <c r="D1771" i="7"/>
  <c r="C1771" i="7"/>
  <c r="D1770" i="7"/>
  <c r="C1770" i="7"/>
  <c r="D1769" i="7"/>
  <c r="C1769" i="7"/>
  <c r="D1768" i="7"/>
  <c r="C1768" i="7"/>
  <c r="D1767" i="7"/>
  <c r="C1767" i="7"/>
  <c r="D1766" i="7"/>
  <c r="C1766" i="7"/>
  <c r="E1766" i="7" s="1"/>
  <c r="F1766" i="7" s="1"/>
  <c r="D1765" i="7"/>
  <c r="C1765" i="7"/>
  <c r="E1764" i="7"/>
  <c r="F1764" i="7" s="1"/>
  <c r="D1764" i="7"/>
  <c r="C1764" i="7"/>
  <c r="D1763" i="7"/>
  <c r="C1763" i="7"/>
  <c r="D1762" i="7"/>
  <c r="C1762" i="7"/>
  <c r="D1761" i="7"/>
  <c r="C1761" i="7"/>
  <c r="D1760" i="7"/>
  <c r="C1760" i="7"/>
  <c r="D1759" i="7"/>
  <c r="C1759" i="7"/>
  <c r="E1759" i="7" s="1"/>
  <c r="F1759" i="7" s="1"/>
  <c r="E1758" i="7"/>
  <c r="F1758" i="7" s="1"/>
  <c r="D1758" i="7"/>
  <c r="C1758" i="7"/>
  <c r="D1757" i="7"/>
  <c r="C1757" i="7"/>
  <c r="D1756" i="7"/>
  <c r="C1756" i="7"/>
  <c r="D1755" i="7"/>
  <c r="C1755" i="7"/>
  <c r="E1755" i="7" s="1"/>
  <c r="F1755" i="7" s="1"/>
  <c r="D1754" i="7"/>
  <c r="C1754" i="7"/>
  <c r="D1753" i="7"/>
  <c r="C1753" i="7"/>
  <c r="D1752" i="7"/>
  <c r="C1752" i="7"/>
  <c r="D1751" i="7"/>
  <c r="C1751" i="7"/>
  <c r="D1750" i="7"/>
  <c r="C1750" i="7"/>
  <c r="D1749" i="7"/>
  <c r="C1749" i="7"/>
  <c r="E1749" i="7" s="1"/>
  <c r="F1749" i="7" s="1"/>
  <c r="D1748" i="7"/>
  <c r="C1748" i="7"/>
  <c r="D1747" i="7"/>
  <c r="C1747" i="7"/>
  <c r="E1747" i="7" s="1"/>
  <c r="F1747" i="7" s="1"/>
  <c r="D1746" i="7"/>
  <c r="C1746" i="7"/>
  <c r="D1745" i="7"/>
  <c r="C1745" i="7"/>
  <c r="D1744" i="7"/>
  <c r="C1744" i="7"/>
  <c r="E1744" i="7" s="1"/>
  <c r="F1744" i="7" s="1"/>
  <c r="D1743" i="7"/>
  <c r="C1743" i="7"/>
  <c r="E1743" i="7" s="1"/>
  <c r="F1743" i="7" s="1"/>
  <c r="D1742" i="7"/>
  <c r="C1742" i="7"/>
  <c r="D1741" i="7"/>
  <c r="C1741" i="7"/>
  <c r="D1740" i="7"/>
  <c r="C1740" i="7"/>
  <c r="D1739" i="7"/>
  <c r="C1739" i="7"/>
  <c r="D1738" i="7"/>
  <c r="C1738" i="7"/>
  <c r="D1735" i="7"/>
  <c r="C1735" i="7"/>
  <c r="D1734" i="7"/>
  <c r="C1734" i="7"/>
  <c r="E1734" i="7" s="1"/>
  <c r="F1734" i="7" s="1"/>
  <c r="D1733" i="7"/>
  <c r="C1733" i="7"/>
  <c r="D1732" i="7"/>
  <c r="C1732" i="7"/>
  <c r="D1731" i="7"/>
  <c r="C1731" i="7"/>
  <c r="D1730" i="7"/>
  <c r="C1730" i="7"/>
  <c r="E1730" i="7" s="1"/>
  <c r="F1730" i="7" s="1"/>
  <c r="D1729" i="7"/>
  <c r="C1729" i="7"/>
  <c r="C1728" i="7"/>
  <c r="C1727" i="7"/>
  <c r="D1726" i="7"/>
  <c r="C1726" i="7"/>
  <c r="D1725" i="7"/>
  <c r="C1725" i="7"/>
  <c r="E1725" i="7" s="1"/>
  <c r="F1725" i="7" s="1"/>
  <c r="D1724" i="7"/>
  <c r="C1724" i="7"/>
  <c r="E1724" i="7" s="1"/>
  <c r="F1724" i="7" s="1"/>
  <c r="D1723" i="7"/>
  <c r="C1723" i="7"/>
  <c r="D1722" i="7"/>
  <c r="C1722" i="7"/>
  <c r="E1722" i="7" s="1"/>
  <c r="F1722" i="7" s="1"/>
  <c r="D1720" i="7"/>
  <c r="C1720" i="7"/>
  <c r="D1719" i="7"/>
  <c r="C1719" i="7"/>
  <c r="E1719" i="7" s="1"/>
  <c r="F1719" i="7" s="1"/>
  <c r="D1718" i="7"/>
  <c r="C1718" i="7"/>
  <c r="D1717" i="7"/>
  <c r="C1717" i="7"/>
  <c r="E1717" i="7" s="1"/>
  <c r="F1717" i="7" s="1"/>
  <c r="D1716" i="7"/>
  <c r="C1716" i="7"/>
  <c r="D1715" i="7"/>
  <c r="C1715" i="7"/>
  <c r="E1715" i="7" s="1"/>
  <c r="F1715" i="7" s="1"/>
  <c r="D1714" i="7"/>
  <c r="C1714" i="7"/>
  <c r="E1714" i="7" s="1"/>
  <c r="F1714" i="7" s="1"/>
  <c r="D1713" i="7"/>
  <c r="C1713" i="7"/>
  <c r="E1713" i="7" s="1"/>
  <c r="F1713" i="7" s="1"/>
  <c r="C1712" i="7"/>
  <c r="D1711" i="7"/>
  <c r="C1711" i="7"/>
  <c r="D1710" i="7"/>
  <c r="C1710" i="7"/>
  <c r="D1709" i="7"/>
  <c r="C1709" i="7"/>
  <c r="D1708" i="7"/>
  <c r="C1708" i="7"/>
  <c r="D1707" i="7"/>
  <c r="C1707" i="7"/>
  <c r="D1705" i="7"/>
  <c r="C1705" i="7"/>
  <c r="D1704" i="7"/>
  <c r="C1704" i="7"/>
  <c r="E1695" i="7" s="1"/>
  <c r="F1695" i="7" s="1"/>
  <c r="D1703" i="7"/>
  <c r="C1703" i="7"/>
  <c r="E1703" i="7" s="1"/>
  <c r="F1703" i="7" s="1"/>
  <c r="E1702" i="7"/>
  <c r="F1702" i="7" s="1"/>
  <c r="D1702" i="7"/>
  <c r="C1702" i="7"/>
  <c r="D1701" i="7"/>
  <c r="C1701" i="7"/>
  <c r="E1701" i="7" s="1"/>
  <c r="F1701" i="7" s="1"/>
  <c r="D1700" i="7"/>
  <c r="C1700" i="7"/>
  <c r="D1699" i="7"/>
  <c r="C1699" i="7"/>
  <c r="E1699" i="7" s="1"/>
  <c r="F1699" i="7" s="1"/>
  <c r="D1698" i="7"/>
  <c r="C1698" i="7"/>
  <c r="E1698" i="7" s="1"/>
  <c r="F1698" i="7" s="1"/>
  <c r="C1697" i="7"/>
  <c r="D1696" i="7"/>
  <c r="C1696" i="7"/>
  <c r="D1695" i="7"/>
  <c r="C1695" i="7"/>
  <c r="E1694" i="7"/>
  <c r="F1694" i="7" s="1"/>
  <c r="D1694" i="7"/>
  <c r="C1694" i="7"/>
  <c r="D1693" i="7"/>
  <c r="C1693" i="7"/>
  <c r="E1693" i="7" s="1"/>
  <c r="F1693" i="7" s="1"/>
  <c r="D1692" i="7"/>
  <c r="C1692" i="7"/>
  <c r="D1691" i="7"/>
  <c r="C1691" i="7"/>
  <c r="E1682" i="7" s="1"/>
  <c r="F1682" i="7" s="1"/>
  <c r="D1690" i="7"/>
  <c r="C1690" i="7"/>
  <c r="D1689" i="7"/>
  <c r="C1689" i="7"/>
  <c r="D1688" i="7"/>
  <c r="C1688" i="7"/>
  <c r="D1687" i="7"/>
  <c r="C1687" i="7"/>
  <c r="D1686" i="7"/>
  <c r="C1686" i="7"/>
  <c r="E1686" i="7" s="1"/>
  <c r="F1686" i="7" s="1"/>
  <c r="D1685" i="7"/>
  <c r="C1685" i="7"/>
  <c r="E1685" i="7" s="1"/>
  <c r="F1685" i="7" s="1"/>
  <c r="D1684" i="7"/>
  <c r="C1684" i="7"/>
  <c r="D1683" i="7"/>
  <c r="C1683" i="7"/>
  <c r="D1682" i="7"/>
  <c r="C1682" i="7"/>
  <c r="D1681" i="7"/>
  <c r="C1681" i="7"/>
  <c r="E1681" i="7" s="1"/>
  <c r="F1681" i="7" s="1"/>
  <c r="D1680" i="7"/>
  <c r="C1680" i="7"/>
  <c r="D1679" i="7"/>
  <c r="C1679" i="7"/>
  <c r="D1678" i="7"/>
  <c r="C1678" i="7"/>
  <c r="D1677" i="7"/>
  <c r="C1677" i="7"/>
  <c r="D1676" i="7"/>
  <c r="C1676" i="7"/>
  <c r="D1675" i="7"/>
  <c r="C1675" i="7"/>
  <c r="E1675" i="7" s="1"/>
  <c r="F1675" i="7" s="1"/>
  <c r="D1674" i="7"/>
  <c r="C1674" i="7"/>
  <c r="D1673" i="7"/>
  <c r="C1673" i="7"/>
  <c r="D1672" i="7"/>
  <c r="C1672" i="7"/>
  <c r="E1672" i="7" s="1"/>
  <c r="F1672" i="7" s="1"/>
  <c r="D1671" i="7"/>
  <c r="C1671" i="7"/>
  <c r="E1671" i="7" s="1"/>
  <c r="F1671" i="7" s="1"/>
  <c r="D1670" i="7"/>
  <c r="C1670" i="7"/>
  <c r="E1670" i="7" s="1"/>
  <c r="F1670" i="7" s="1"/>
  <c r="D1669" i="7"/>
  <c r="C1669" i="7"/>
  <c r="D1668" i="7"/>
  <c r="C1668" i="7"/>
  <c r="E1668" i="7" s="1"/>
  <c r="F1668" i="7" s="1"/>
  <c r="D1667" i="7"/>
  <c r="C1667" i="7"/>
  <c r="D1666" i="7"/>
  <c r="C1666" i="7"/>
  <c r="D1665" i="7"/>
  <c r="C1665" i="7"/>
  <c r="D1664" i="7"/>
  <c r="C1664" i="7"/>
  <c r="D1663" i="7"/>
  <c r="C1663" i="7"/>
  <c r="D1662" i="7"/>
  <c r="C1662" i="7"/>
  <c r="E1662" i="7" s="1"/>
  <c r="F1662" i="7" s="1"/>
  <c r="D1661" i="7"/>
  <c r="C1661" i="7"/>
  <c r="E1661" i="7" s="1"/>
  <c r="F1661" i="7" s="1"/>
  <c r="D1660" i="7"/>
  <c r="C1660" i="7"/>
  <c r="E1660" i="7" s="1"/>
  <c r="F1660" i="7" s="1"/>
  <c r="D1659" i="7"/>
  <c r="C1659" i="7"/>
  <c r="E1659" i="7" s="1"/>
  <c r="F1659" i="7" s="1"/>
  <c r="D1658" i="7"/>
  <c r="C1658" i="7"/>
  <c r="E1658" i="7" s="1"/>
  <c r="F1658" i="7" s="1"/>
  <c r="D1657" i="7"/>
  <c r="C1657" i="7"/>
  <c r="D1656" i="7"/>
  <c r="C1656" i="7"/>
  <c r="D1655" i="7"/>
  <c r="C1655" i="7"/>
  <c r="E1654" i="7"/>
  <c r="F1654" i="7" s="1"/>
  <c r="D1654" i="7"/>
  <c r="C1654" i="7"/>
  <c r="D1653" i="7"/>
  <c r="C1653" i="7"/>
  <c r="D1652" i="7"/>
  <c r="C1652" i="7"/>
  <c r="D1651" i="7"/>
  <c r="C1651" i="7"/>
  <c r="D1650" i="7"/>
  <c r="C1650" i="7"/>
  <c r="D1649" i="7"/>
  <c r="C1649" i="7"/>
  <c r="D1648" i="7"/>
  <c r="C1648" i="7"/>
  <c r="D1647" i="7"/>
  <c r="C1647" i="7"/>
  <c r="E1647" i="7" s="1"/>
  <c r="F1647" i="7" s="1"/>
  <c r="D1646" i="7"/>
  <c r="C1646" i="7"/>
  <c r="D1645" i="7"/>
  <c r="C1645" i="7"/>
  <c r="E1645" i="7" s="1"/>
  <c r="F1645" i="7" s="1"/>
  <c r="D1644" i="7"/>
  <c r="C1644" i="7"/>
  <c r="D1643" i="7"/>
  <c r="C1643" i="7"/>
  <c r="D1642" i="7"/>
  <c r="C1642" i="7"/>
  <c r="D1641" i="7"/>
  <c r="C1641" i="7"/>
  <c r="D1640" i="7"/>
  <c r="C1640" i="7"/>
  <c r="D1639" i="7"/>
  <c r="C1639" i="7"/>
  <c r="D1638" i="7"/>
  <c r="C1638" i="7"/>
  <c r="E1638" i="7" s="1"/>
  <c r="F1638" i="7" s="1"/>
  <c r="D1637" i="7"/>
  <c r="C1637" i="7"/>
  <c r="D1635" i="7"/>
  <c r="C1635" i="7"/>
  <c r="D1634" i="7"/>
  <c r="C1634" i="7"/>
  <c r="D1633" i="7"/>
  <c r="C1633" i="7"/>
  <c r="D1632" i="7"/>
  <c r="C1632" i="7"/>
  <c r="E1632" i="7" s="1"/>
  <c r="F1632" i="7" s="1"/>
  <c r="D1631" i="7"/>
  <c r="C1631" i="7"/>
  <c r="D1630" i="7"/>
  <c r="C1630" i="7"/>
  <c r="D1629" i="7"/>
  <c r="C1629" i="7"/>
  <c r="D1628" i="7"/>
  <c r="C1628" i="7"/>
  <c r="E1628" i="7" s="1"/>
  <c r="F1628" i="7" s="1"/>
  <c r="C1627" i="7"/>
  <c r="D1626" i="7"/>
  <c r="C1626" i="7"/>
  <c r="D1625" i="7"/>
  <c r="C1625" i="7"/>
  <c r="E1624" i="7"/>
  <c r="F1624" i="7" s="1"/>
  <c r="D1624" i="7"/>
  <c r="C1624" i="7"/>
  <c r="D1623" i="7"/>
  <c r="C1623" i="7"/>
  <c r="D1622" i="7"/>
  <c r="C1622" i="7"/>
  <c r="D1621" i="7"/>
  <c r="C1621" i="7"/>
  <c r="D1620" i="7"/>
  <c r="C1620" i="7"/>
  <c r="D1619" i="7"/>
  <c r="C1619" i="7"/>
  <c r="E1619" i="7" s="1"/>
  <c r="F1619" i="7" s="1"/>
  <c r="D1618" i="7"/>
  <c r="C1618" i="7"/>
  <c r="D1617" i="7"/>
  <c r="C1617" i="7"/>
  <c r="E1617" i="7" s="1"/>
  <c r="F1617" i="7" s="1"/>
  <c r="D1616" i="7"/>
  <c r="C1616" i="7"/>
  <c r="D1615" i="7"/>
  <c r="C1615" i="7"/>
  <c r="E1615" i="7" s="1"/>
  <c r="F1615" i="7" s="1"/>
  <c r="D1614" i="7"/>
  <c r="C1614" i="7"/>
  <c r="D1613" i="7"/>
  <c r="C1613" i="7"/>
  <c r="D1612" i="7"/>
  <c r="C1612" i="7"/>
  <c r="D1611" i="7"/>
  <c r="C1611" i="7"/>
  <c r="E1611" i="7" s="1"/>
  <c r="F1611" i="7" s="1"/>
  <c r="D1610" i="7"/>
  <c r="C1610" i="7"/>
  <c r="D1609" i="7"/>
  <c r="C1609" i="7"/>
  <c r="E1609" i="7" s="1"/>
  <c r="F1609" i="7" s="1"/>
  <c r="D1608" i="7"/>
  <c r="C1608" i="7"/>
  <c r="D1607" i="7"/>
  <c r="C1607" i="7"/>
  <c r="E1607" i="7" s="1"/>
  <c r="F1607" i="7" s="1"/>
  <c r="D1606" i="7"/>
  <c r="C1606" i="7"/>
  <c r="D1605" i="7"/>
  <c r="C1605" i="7"/>
  <c r="D1604" i="7"/>
  <c r="C1604" i="7"/>
  <c r="D1603" i="7"/>
  <c r="C1603" i="7"/>
  <c r="D1602" i="7"/>
  <c r="C1602" i="7"/>
  <c r="D1601" i="7"/>
  <c r="C1601" i="7"/>
  <c r="D1600" i="7"/>
  <c r="C1600" i="7"/>
  <c r="D1599" i="7"/>
  <c r="C1599" i="7"/>
  <c r="D1598" i="7"/>
  <c r="C1598" i="7"/>
  <c r="D1597" i="7"/>
  <c r="C1597" i="7"/>
  <c r="E1597" i="7" s="1"/>
  <c r="F1597" i="7" s="1"/>
  <c r="D1596" i="7"/>
  <c r="C1596" i="7"/>
  <c r="D1595" i="7"/>
  <c r="C1595" i="7"/>
  <c r="E1595" i="7" s="1"/>
  <c r="F1595" i="7" s="1"/>
  <c r="D1594" i="7"/>
  <c r="C1594" i="7"/>
  <c r="D1593" i="7"/>
  <c r="C1593" i="7"/>
  <c r="D1592" i="7"/>
  <c r="C1592" i="7"/>
  <c r="D1591" i="7"/>
  <c r="C1591" i="7"/>
  <c r="E1591" i="7" s="1"/>
  <c r="F1591" i="7" s="1"/>
  <c r="D1590" i="7"/>
  <c r="C1590" i="7"/>
  <c r="D1589" i="7"/>
  <c r="C1589" i="7"/>
  <c r="E1589" i="7" s="1"/>
  <c r="F1589" i="7" s="1"/>
  <c r="D1588" i="7"/>
  <c r="C1588" i="7"/>
  <c r="D1587" i="7"/>
  <c r="C1587" i="7"/>
  <c r="E1587" i="7" s="1"/>
  <c r="F1587" i="7" s="1"/>
  <c r="D1586" i="7"/>
  <c r="C1586" i="7"/>
  <c r="D1585" i="7"/>
  <c r="C1585" i="7"/>
  <c r="D1584" i="7"/>
  <c r="C1584" i="7"/>
  <c r="D1583" i="7"/>
  <c r="C1583" i="7"/>
  <c r="D1582" i="7"/>
  <c r="C1582" i="7"/>
  <c r="E1582" i="7" s="1"/>
  <c r="F1582" i="7" s="1"/>
  <c r="D1581" i="7"/>
  <c r="C1581" i="7"/>
  <c r="E1581" i="7" s="1"/>
  <c r="F1581" i="7" s="1"/>
  <c r="D1580" i="7"/>
  <c r="C1580" i="7"/>
  <c r="E1580" i="7" s="1"/>
  <c r="F1580" i="7" s="1"/>
  <c r="D1579" i="7"/>
  <c r="C1579" i="7"/>
  <c r="D1578" i="7"/>
  <c r="C1578" i="7"/>
  <c r="D1577" i="7"/>
  <c r="C1577" i="7"/>
  <c r="D1576" i="7"/>
  <c r="C1576" i="7"/>
  <c r="E1576" i="7" s="1"/>
  <c r="F1576" i="7" s="1"/>
  <c r="D1575" i="7"/>
  <c r="C1575" i="7"/>
  <c r="E1575" i="7" s="1"/>
  <c r="F1575" i="7" s="1"/>
  <c r="D1574" i="7"/>
  <c r="C1574" i="7"/>
  <c r="D1573" i="7"/>
  <c r="C1573" i="7"/>
  <c r="D1572" i="7"/>
  <c r="C1572" i="7"/>
  <c r="E1572" i="7" s="1"/>
  <c r="F1572" i="7" s="1"/>
  <c r="D1571" i="7"/>
  <c r="C1571" i="7"/>
  <c r="D1570" i="7"/>
  <c r="C1570" i="7"/>
  <c r="E1570" i="7" s="1"/>
  <c r="F1570" i="7" s="1"/>
  <c r="D1569" i="7"/>
  <c r="C1569" i="7"/>
  <c r="D1568" i="7"/>
  <c r="C1568" i="7"/>
  <c r="D1567" i="7"/>
  <c r="C1567" i="7"/>
  <c r="E1566" i="7"/>
  <c r="F1566" i="7" s="1"/>
  <c r="D1566" i="7"/>
  <c r="C1566" i="7"/>
  <c r="D1565" i="7"/>
  <c r="C1565" i="7"/>
  <c r="D1564" i="7"/>
  <c r="C1564" i="7"/>
  <c r="E1564" i="7" s="1"/>
  <c r="F1564" i="7" s="1"/>
  <c r="D1563" i="7"/>
  <c r="C1563" i="7"/>
  <c r="E1563" i="7" s="1"/>
  <c r="F1563" i="7" s="1"/>
  <c r="D1562" i="7"/>
  <c r="C1562" i="7"/>
  <c r="E1562" i="7" s="1"/>
  <c r="F1562" i="7" s="1"/>
  <c r="D1561" i="7"/>
  <c r="C1561" i="7"/>
  <c r="D1560" i="7"/>
  <c r="C1560" i="7"/>
  <c r="D1559" i="7"/>
  <c r="C1559" i="7"/>
  <c r="E1559" i="7" s="1"/>
  <c r="F1559" i="7" s="1"/>
  <c r="D1558" i="7"/>
  <c r="C1558" i="7"/>
  <c r="E1558" i="7" s="1"/>
  <c r="F1558" i="7" s="1"/>
  <c r="D1557" i="7"/>
  <c r="C1557" i="7"/>
  <c r="E1557" i="7" s="1"/>
  <c r="F1557" i="7" s="1"/>
  <c r="D1556" i="7"/>
  <c r="C1556" i="7"/>
  <c r="D1555" i="7"/>
  <c r="C1555" i="7"/>
  <c r="D1554" i="7"/>
  <c r="C1554" i="7"/>
  <c r="D1553" i="7"/>
  <c r="C1553" i="7"/>
  <c r="D1550" i="7"/>
  <c r="C1550" i="7"/>
  <c r="D1549" i="7"/>
  <c r="C1549" i="7"/>
  <c r="D1548" i="7"/>
  <c r="C1548" i="7"/>
  <c r="D1546" i="7"/>
  <c r="C1546" i="7"/>
  <c r="D1545" i="7"/>
  <c r="C1545" i="7"/>
  <c r="D1544" i="7"/>
  <c r="C1544" i="7"/>
  <c r="E1544" i="7" s="1"/>
  <c r="F1544" i="7" s="1"/>
  <c r="C1543" i="7"/>
  <c r="C1542" i="7"/>
  <c r="D1541" i="7"/>
  <c r="C1541" i="7"/>
  <c r="E1541" i="7" s="1"/>
  <c r="F1541" i="7" s="1"/>
  <c r="D1540" i="7"/>
  <c r="C1540" i="7"/>
  <c r="D1539" i="7"/>
  <c r="C1539" i="7"/>
  <c r="C1538" i="7"/>
  <c r="D1537" i="7"/>
  <c r="C1537" i="7"/>
  <c r="D1536" i="7"/>
  <c r="C1536" i="7"/>
  <c r="D1535" i="7"/>
  <c r="C1535" i="7"/>
  <c r="D1534" i="7"/>
  <c r="C1534" i="7"/>
  <c r="D1533" i="7"/>
  <c r="C1533" i="7"/>
  <c r="D1532" i="7"/>
  <c r="C1532" i="7"/>
  <c r="D1531" i="7"/>
  <c r="C1531" i="7"/>
  <c r="D1530" i="7"/>
  <c r="C1530" i="7"/>
  <c r="D1529" i="7"/>
  <c r="C1529" i="7"/>
  <c r="D1528" i="7"/>
  <c r="C1528" i="7"/>
  <c r="E1528" i="7" s="1"/>
  <c r="F1528" i="7" s="1"/>
  <c r="D1527" i="7"/>
  <c r="C1527" i="7"/>
  <c r="D1526" i="7"/>
  <c r="C1526" i="7"/>
  <c r="D1525" i="7"/>
  <c r="C1525" i="7"/>
  <c r="D1524" i="7"/>
  <c r="C1524" i="7"/>
  <c r="D1523" i="7"/>
  <c r="C1523" i="7"/>
  <c r="D1522" i="7"/>
  <c r="C1522" i="7"/>
  <c r="D1521" i="7"/>
  <c r="C1521" i="7"/>
  <c r="D1520" i="7"/>
  <c r="C1520" i="7"/>
  <c r="D1519" i="7"/>
  <c r="C1519" i="7"/>
  <c r="E1519" i="7" s="1"/>
  <c r="F1519" i="7" s="1"/>
  <c r="D1518" i="7"/>
  <c r="C1518" i="7"/>
  <c r="D1517" i="7"/>
  <c r="C1517" i="7"/>
  <c r="E1517" i="7" s="1"/>
  <c r="F1517" i="7" s="1"/>
  <c r="D1516" i="7"/>
  <c r="C1516" i="7"/>
  <c r="E1516" i="7" s="1"/>
  <c r="F1516" i="7" s="1"/>
  <c r="D1515" i="7"/>
  <c r="C1515" i="7"/>
  <c r="E1515" i="7" s="1"/>
  <c r="F1515" i="7" s="1"/>
  <c r="D1514" i="7"/>
  <c r="C1514" i="7"/>
  <c r="E1514" i="7" s="1"/>
  <c r="F1514" i="7" s="1"/>
  <c r="D1513" i="7"/>
  <c r="C1513" i="7"/>
  <c r="E1513" i="7" s="1"/>
  <c r="F1513" i="7" s="1"/>
  <c r="D1512" i="7"/>
  <c r="C1512" i="7"/>
  <c r="D1511" i="7"/>
  <c r="C1511" i="7"/>
  <c r="E1511" i="7" s="1"/>
  <c r="F1511" i="7" s="1"/>
  <c r="D1510" i="7"/>
  <c r="C1510" i="7"/>
  <c r="E1510" i="7" s="1"/>
  <c r="F1510" i="7" s="1"/>
  <c r="D1509" i="7"/>
  <c r="C1509" i="7"/>
  <c r="E1509" i="7" s="1"/>
  <c r="F1509" i="7" s="1"/>
  <c r="D1508" i="7"/>
  <c r="C1508" i="7"/>
  <c r="D1507" i="7"/>
  <c r="C1507" i="7"/>
  <c r="E1507" i="7" s="1"/>
  <c r="F1507" i="7" s="1"/>
  <c r="D1506" i="7"/>
  <c r="C1506" i="7"/>
  <c r="E1506" i="7" s="1"/>
  <c r="F1506" i="7" s="1"/>
  <c r="D1505" i="7"/>
  <c r="C1505" i="7"/>
  <c r="D1504" i="7"/>
  <c r="C1504" i="7"/>
  <c r="E1504" i="7" s="1"/>
  <c r="F1504" i="7" s="1"/>
  <c r="D1503" i="7"/>
  <c r="C1503" i="7"/>
  <c r="D1502" i="7"/>
  <c r="C1502" i="7"/>
  <c r="D1501" i="7"/>
  <c r="C1501" i="7"/>
  <c r="D1500" i="7"/>
  <c r="C1500" i="7"/>
  <c r="D1499" i="7"/>
  <c r="C1499" i="7"/>
  <c r="E1499" i="7" s="1"/>
  <c r="F1499" i="7" s="1"/>
  <c r="E1498" i="7"/>
  <c r="F1498" i="7" s="1"/>
  <c r="D1498" i="7"/>
  <c r="C1498" i="7"/>
  <c r="D1497" i="7"/>
  <c r="C1497" i="7"/>
  <c r="D1496" i="7"/>
  <c r="C1496" i="7"/>
  <c r="D1495" i="7"/>
  <c r="C1495" i="7"/>
  <c r="E1495" i="7" s="1"/>
  <c r="F1495" i="7" s="1"/>
  <c r="D1494" i="7"/>
  <c r="C1494" i="7"/>
  <c r="E1494" i="7" s="1"/>
  <c r="F1494" i="7" s="1"/>
  <c r="D1493" i="7"/>
  <c r="C1493" i="7"/>
  <c r="E1493" i="7" s="1"/>
  <c r="F1493" i="7" s="1"/>
  <c r="D1492" i="7"/>
  <c r="C1492" i="7"/>
  <c r="E1492" i="7" s="1"/>
  <c r="F1492" i="7" s="1"/>
  <c r="D1491" i="7"/>
  <c r="C1491" i="7"/>
  <c r="D1490" i="7"/>
  <c r="C1490" i="7"/>
  <c r="E1490" i="7" s="1"/>
  <c r="F1490" i="7" s="1"/>
  <c r="D1489" i="7"/>
  <c r="C1489" i="7"/>
  <c r="E1489" i="7" s="1"/>
  <c r="F1489" i="7" s="1"/>
  <c r="D1488" i="7"/>
  <c r="C1488" i="7"/>
  <c r="D1487" i="7"/>
  <c r="C1487" i="7"/>
  <c r="E1487" i="7" s="1"/>
  <c r="F1487" i="7" s="1"/>
  <c r="D1486" i="7"/>
  <c r="C1486" i="7"/>
  <c r="D1485" i="7"/>
  <c r="C1485" i="7"/>
  <c r="D1484" i="7"/>
  <c r="C1484" i="7"/>
  <c r="D1483" i="7"/>
  <c r="C1483" i="7"/>
  <c r="E1483" i="7" s="1"/>
  <c r="F1483" i="7" s="1"/>
  <c r="D1480" i="7"/>
  <c r="C1480" i="7"/>
  <c r="D1479" i="7"/>
  <c r="C1479" i="7"/>
  <c r="D1478" i="7"/>
  <c r="C1478" i="7"/>
  <c r="D1477" i="7"/>
  <c r="C1477" i="7"/>
  <c r="D1476" i="7"/>
  <c r="C1476" i="7"/>
  <c r="D1475" i="7"/>
  <c r="C1475" i="7"/>
  <c r="E1475" i="7" s="1"/>
  <c r="F1475" i="7" s="1"/>
  <c r="D1474" i="7"/>
  <c r="C1474" i="7"/>
  <c r="E1474" i="7" s="1"/>
  <c r="F1474" i="7" s="1"/>
  <c r="C1473" i="7"/>
  <c r="E1464" i="7" s="1"/>
  <c r="F1464" i="7" s="1"/>
  <c r="C1472" i="7"/>
  <c r="D1471" i="7"/>
  <c r="C1471" i="7"/>
  <c r="D1470" i="7"/>
  <c r="C1470" i="7"/>
  <c r="E1470" i="7" s="1"/>
  <c r="F1470" i="7" s="1"/>
  <c r="D1469" i="7"/>
  <c r="C1469" i="7"/>
  <c r="D1468" i="7"/>
  <c r="C1468" i="7"/>
  <c r="E1468" i="7" s="1"/>
  <c r="F1468" i="7" s="1"/>
  <c r="D1467" i="7"/>
  <c r="C1467" i="7"/>
  <c r="E1467" i="7" s="1"/>
  <c r="F1467" i="7" s="1"/>
  <c r="D1466" i="7"/>
  <c r="C1466" i="7"/>
  <c r="D1465" i="7"/>
  <c r="C1465" i="7"/>
  <c r="E1465" i="7" s="1"/>
  <c r="F1465" i="7" s="1"/>
  <c r="D1464" i="7"/>
  <c r="C1464" i="7"/>
  <c r="D1463" i="7"/>
  <c r="C1463" i="7"/>
  <c r="E1463" i="7" s="1"/>
  <c r="F1463" i="7" s="1"/>
  <c r="D1462" i="7"/>
  <c r="C1462" i="7"/>
  <c r="D1460" i="7"/>
  <c r="C1460" i="7"/>
  <c r="E1460" i="7" s="1"/>
  <c r="F1460" i="7" s="1"/>
  <c r="D1459" i="7"/>
  <c r="C1459" i="7"/>
  <c r="D1458" i="7"/>
  <c r="C1458" i="7"/>
  <c r="E1458" i="7" s="1"/>
  <c r="F1458" i="7" s="1"/>
  <c r="D1457" i="7"/>
  <c r="C1457" i="7"/>
  <c r="D1456" i="7"/>
  <c r="C1456" i="7"/>
  <c r="D1455" i="7"/>
  <c r="C1455" i="7"/>
  <c r="E1455" i="7" s="1"/>
  <c r="F1455" i="7" s="1"/>
  <c r="E1454" i="7"/>
  <c r="F1454" i="7" s="1"/>
  <c r="D1454" i="7"/>
  <c r="C1454" i="7"/>
  <c r="D1453" i="7"/>
  <c r="C1453" i="7"/>
  <c r="C1452" i="7"/>
  <c r="D1451" i="7"/>
  <c r="C1451" i="7"/>
  <c r="D1450" i="7"/>
  <c r="C1450" i="7"/>
  <c r="D1449" i="7"/>
  <c r="C1449" i="7"/>
  <c r="E1449" i="7" s="1"/>
  <c r="F1449" i="7" s="1"/>
  <c r="D1448" i="7"/>
  <c r="C1448" i="7"/>
  <c r="D1447" i="7"/>
  <c r="C1447" i="7"/>
  <c r="E1446" i="7"/>
  <c r="F1446" i="7" s="1"/>
  <c r="D1446" i="7"/>
  <c r="C1446" i="7"/>
  <c r="D1445" i="7"/>
  <c r="C1445" i="7"/>
  <c r="D1444" i="7"/>
  <c r="C1444" i="7"/>
  <c r="E1444" i="7" s="1"/>
  <c r="F1444" i="7" s="1"/>
  <c r="D1443" i="7"/>
  <c r="C1443" i="7"/>
  <c r="D1442" i="7"/>
  <c r="C1442" i="7"/>
  <c r="D1440" i="7"/>
  <c r="C1440" i="7"/>
  <c r="D1439" i="7"/>
  <c r="C1439" i="7"/>
  <c r="E1439" i="7" s="1"/>
  <c r="F1439" i="7" s="1"/>
  <c r="D1438" i="7"/>
  <c r="C1438" i="7"/>
  <c r="D1437" i="7"/>
  <c r="C1437" i="7"/>
  <c r="E1437" i="7" s="1"/>
  <c r="F1437" i="7" s="1"/>
  <c r="D1436" i="7"/>
  <c r="C1436" i="7"/>
  <c r="E1436" i="7" s="1"/>
  <c r="F1436" i="7" s="1"/>
  <c r="D1435" i="7"/>
  <c r="C1435" i="7"/>
  <c r="E1435" i="7" s="1"/>
  <c r="F1435" i="7" s="1"/>
  <c r="D1434" i="7"/>
  <c r="C1434" i="7"/>
  <c r="E1434" i="7" s="1"/>
  <c r="F1434" i="7" s="1"/>
  <c r="D1433" i="7"/>
  <c r="C1433" i="7"/>
  <c r="C1432" i="7"/>
  <c r="D1431" i="7"/>
  <c r="C1431" i="7"/>
  <c r="D1430" i="7"/>
  <c r="C1430" i="7"/>
  <c r="D1429" i="7"/>
  <c r="C1429" i="7"/>
  <c r="D1428" i="7"/>
  <c r="C1428" i="7"/>
  <c r="D1427" i="7"/>
  <c r="C1427" i="7"/>
  <c r="D1426" i="7"/>
  <c r="C1426" i="7"/>
  <c r="D1425" i="7"/>
  <c r="C1425" i="7"/>
  <c r="D1424" i="7"/>
  <c r="C1424" i="7"/>
  <c r="D1423" i="7"/>
  <c r="C1423" i="7"/>
  <c r="E1423" i="7" s="1"/>
  <c r="F1423" i="7" s="1"/>
  <c r="D1422" i="7"/>
  <c r="C1422" i="7"/>
  <c r="E1422" i="7" s="1"/>
  <c r="F1422" i="7" s="1"/>
  <c r="D1421" i="7"/>
  <c r="C1421" i="7"/>
  <c r="D1420" i="7"/>
  <c r="C1420" i="7"/>
  <c r="E1420" i="7" s="1"/>
  <c r="F1420" i="7" s="1"/>
  <c r="D1419" i="7"/>
  <c r="C1419" i="7"/>
  <c r="D1418" i="7"/>
  <c r="C1418" i="7"/>
  <c r="D1417" i="7"/>
  <c r="C1417" i="7"/>
  <c r="D1416" i="7"/>
  <c r="C1416" i="7"/>
  <c r="E1416" i="7" s="1"/>
  <c r="F1416" i="7" s="1"/>
  <c r="D1415" i="7"/>
  <c r="C1415" i="7"/>
  <c r="D1414" i="7"/>
  <c r="C1414" i="7"/>
  <c r="E1414" i="7" s="1"/>
  <c r="F1414" i="7" s="1"/>
  <c r="D1413" i="7"/>
  <c r="C1413" i="7"/>
  <c r="E1413" i="7" s="1"/>
  <c r="F1413" i="7" s="1"/>
  <c r="D1412" i="7"/>
  <c r="C1412" i="7"/>
  <c r="D1411" i="7"/>
  <c r="C1411" i="7"/>
  <c r="D1410" i="7"/>
  <c r="C1410" i="7"/>
  <c r="D1409" i="7"/>
  <c r="C1409" i="7"/>
  <c r="D1408" i="7"/>
  <c r="C1408" i="7"/>
  <c r="D1407" i="7"/>
  <c r="C1407" i="7"/>
  <c r="D1406" i="7"/>
  <c r="C1406" i="7"/>
  <c r="E1406" i="7" s="1"/>
  <c r="F1406" i="7" s="1"/>
  <c r="D1405" i="7"/>
  <c r="C1405" i="7"/>
  <c r="D1404" i="7"/>
  <c r="C1404" i="7"/>
  <c r="D1403" i="7"/>
  <c r="C1403" i="7"/>
  <c r="E1403" i="7" s="1"/>
  <c r="F1403" i="7" s="1"/>
  <c r="D1402" i="7"/>
  <c r="C1402" i="7"/>
  <c r="D1401" i="7"/>
  <c r="C1401" i="7"/>
  <c r="E1401" i="7" s="1"/>
  <c r="F1401" i="7" s="1"/>
  <c r="E1400" i="7"/>
  <c r="F1400" i="7" s="1"/>
  <c r="D1400" i="7"/>
  <c r="C1400" i="7"/>
  <c r="D1399" i="7"/>
  <c r="C1399" i="7"/>
  <c r="E1399" i="7" s="1"/>
  <c r="F1399" i="7" s="1"/>
  <c r="D1398" i="7"/>
  <c r="C1398" i="7"/>
  <c r="E1398" i="7" s="1"/>
  <c r="F1398" i="7" s="1"/>
  <c r="D1397" i="7"/>
  <c r="C1397" i="7"/>
  <c r="D1396" i="7"/>
  <c r="C1396" i="7"/>
  <c r="D1395" i="7"/>
  <c r="C1395" i="7"/>
  <c r="E1395" i="7" s="1"/>
  <c r="F1395" i="7" s="1"/>
  <c r="D1394" i="7"/>
  <c r="C1394" i="7"/>
  <c r="E1394" i="7" s="1"/>
  <c r="F1394" i="7" s="1"/>
  <c r="D1393" i="7"/>
  <c r="C1393" i="7"/>
  <c r="E1393" i="7" s="1"/>
  <c r="F1393" i="7" s="1"/>
  <c r="D1392" i="7"/>
  <c r="C1392" i="7"/>
  <c r="D1391" i="7"/>
  <c r="C1391" i="7"/>
  <c r="D1390" i="7"/>
  <c r="C1390" i="7"/>
  <c r="D1389" i="7"/>
  <c r="C1389" i="7"/>
  <c r="E1388" i="7"/>
  <c r="F1388" i="7" s="1"/>
  <c r="D1388" i="7"/>
  <c r="C1388" i="7"/>
  <c r="D1387" i="7"/>
  <c r="C1387" i="7"/>
  <c r="E1387" i="7" s="1"/>
  <c r="F1387" i="7" s="1"/>
  <c r="D1386" i="7"/>
  <c r="C1386" i="7"/>
  <c r="D1385" i="7"/>
  <c r="C1385" i="7"/>
  <c r="D1384" i="7"/>
  <c r="C1384" i="7"/>
  <c r="D1383" i="7"/>
  <c r="C1383" i="7"/>
  <c r="E1383" i="7" s="1"/>
  <c r="F1383" i="7" s="1"/>
  <c r="D1382" i="7"/>
  <c r="C1382" i="7"/>
  <c r="D1381" i="7"/>
  <c r="C1381" i="7"/>
  <c r="E1381" i="7" s="1"/>
  <c r="F1381" i="7" s="1"/>
  <c r="D1380" i="7"/>
  <c r="C1380" i="7"/>
  <c r="E1380" i="7" s="1"/>
  <c r="F1380" i="7" s="1"/>
  <c r="D1379" i="7"/>
  <c r="C1379" i="7"/>
  <c r="D1378" i="7"/>
  <c r="C1378" i="7"/>
  <c r="D1377" i="7"/>
  <c r="C1377" i="7"/>
  <c r="D1375" i="7"/>
  <c r="C1375" i="7"/>
  <c r="D1374" i="7"/>
  <c r="C1374" i="7"/>
  <c r="D1373" i="7"/>
  <c r="C1373" i="7"/>
  <c r="D1372" i="7"/>
  <c r="C1372" i="7"/>
  <c r="D1371" i="7"/>
  <c r="C1371" i="7"/>
  <c r="E1371" i="7" s="1"/>
  <c r="F1371" i="7" s="1"/>
  <c r="D1370" i="7"/>
  <c r="C1370" i="7"/>
  <c r="D1369" i="7"/>
  <c r="C1369" i="7"/>
  <c r="E1369" i="7" s="1"/>
  <c r="F1369" i="7" s="1"/>
  <c r="D1368" i="7"/>
  <c r="C1368" i="7"/>
  <c r="E1368" i="7" s="1"/>
  <c r="F1368" i="7" s="1"/>
  <c r="C1367" i="7"/>
  <c r="D1366" i="7"/>
  <c r="C1366" i="7"/>
  <c r="E1366" i="7" s="1"/>
  <c r="F1366" i="7" s="1"/>
  <c r="D1365" i="7"/>
  <c r="C1365" i="7"/>
  <c r="D1364" i="7"/>
  <c r="C1364" i="7"/>
  <c r="D1363" i="7"/>
  <c r="C1363" i="7"/>
  <c r="E1363" i="7" s="1"/>
  <c r="F1363" i="7" s="1"/>
  <c r="D1362" i="7"/>
  <c r="C1362" i="7"/>
  <c r="D1361" i="7"/>
  <c r="C1361" i="7"/>
  <c r="E1361" i="7" s="1"/>
  <c r="F1361" i="7" s="1"/>
  <c r="D1360" i="7"/>
  <c r="C1360" i="7"/>
  <c r="E1360" i="7" s="1"/>
  <c r="F1360" i="7" s="1"/>
  <c r="D1359" i="7"/>
  <c r="C1359" i="7"/>
  <c r="D1358" i="7"/>
  <c r="C1358" i="7"/>
  <c r="D1357" i="7"/>
  <c r="C1357" i="7"/>
  <c r="D1356" i="7"/>
  <c r="C1356" i="7"/>
  <c r="D1355" i="7"/>
  <c r="C1355" i="7"/>
  <c r="D1354" i="7"/>
  <c r="C1354" i="7"/>
  <c r="D1353" i="7"/>
  <c r="C1353" i="7"/>
  <c r="D1352" i="7"/>
  <c r="C1352" i="7"/>
  <c r="E1352" i="7" s="1"/>
  <c r="F1352" i="7" s="1"/>
  <c r="D1351" i="7"/>
  <c r="C1351" i="7"/>
  <c r="D1350" i="7"/>
  <c r="C1350" i="7"/>
  <c r="E1350" i="7" s="1"/>
  <c r="F1350" i="7" s="1"/>
  <c r="D1349" i="7"/>
  <c r="C1349" i="7"/>
  <c r="D1348" i="7"/>
  <c r="C1348" i="7"/>
  <c r="E1348" i="7" s="1"/>
  <c r="F1348" i="7" s="1"/>
  <c r="D1347" i="7"/>
  <c r="C1347" i="7"/>
  <c r="D1346" i="7"/>
  <c r="C1346" i="7"/>
  <c r="D1345" i="7"/>
  <c r="C1345" i="7"/>
  <c r="D1344" i="7"/>
  <c r="C1344" i="7"/>
  <c r="D1343" i="7"/>
  <c r="C1343" i="7"/>
  <c r="D1342" i="7"/>
  <c r="C1342" i="7"/>
  <c r="D1341" i="7"/>
  <c r="C1341" i="7"/>
  <c r="D1340" i="7"/>
  <c r="C1340" i="7"/>
  <c r="D1339" i="7"/>
  <c r="C1339" i="7"/>
  <c r="D1338" i="7"/>
  <c r="C1338" i="7"/>
  <c r="E1338" i="7" s="1"/>
  <c r="F1338" i="7" s="1"/>
  <c r="D1337" i="7"/>
  <c r="C1337" i="7"/>
  <c r="E1337" i="7" s="1"/>
  <c r="F1337" i="7" s="1"/>
  <c r="D1336" i="7"/>
  <c r="C1336" i="7"/>
  <c r="E1336" i="7" s="1"/>
  <c r="F1336" i="7" s="1"/>
  <c r="D1335" i="7"/>
  <c r="C1335" i="7"/>
  <c r="E1335" i="7" s="1"/>
  <c r="F1335" i="7" s="1"/>
  <c r="D1334" i="7"/>
  <c r="C1334" i="7"/>
  <c r="D1333" i="7"/>
  <c r="C1333" i="7"/>
  <c r="E1333" i="7" s="1"/>
  <c r="F1333" i="7" s="1"/>
  <c r="D1332" i="7"/>
  <c r="C1332" i="7"/>
  <c r="D1331" i="7"/>
  <c r="C1331" i="7"/>
  <c r="D1330" i="7"/>
  <c r="C1330" i="7"/>
  <c r="E1330" i="7" s="1"/>
  <c r="F1330" i="7" s="1"/>
  <c r="D1329" i="7"/>
  <c r="C1329" i="7"/>
  <c r="E1329" i="7" s="1"/>
  <c r="F1329" i="7" s="1"/>
  <c r="D1328" i="7"/>
  <c r="C1328" i="7"/>
  <c r="D1327" i="7"/>
  <c r="C1327" i="7"/>
  <c r="D1326" i="7"/>
  <c r="C1326" i="7"/>
  <c r="D1325" i="7"/>
  <c r="C1325" i="7"/>
  <c r="E1325" i="7" s="1"/>
  <c r="F1325" i="7" s="1"/>
  <c r="D1324" i="7"/>
  <c r="C1324" i="7"/>
  <c r="D1323" i="7"/>
  <c r="C1323" i="7"/>
  <c r="E1323" i="7" s="1"/>
  <c r="F1323" i="7" s="1"/>
  <c r="D1322" i="7"/>
  <c r="C1322" i="7"/>
  <c r="D1321" i="7"/>
  <c r="C1321" i="7"/>
  <c r="E1321" i="7" s="1"/>
  <c r="F1321" i="7" s="1"/>
  <c r="D1320" i="7"/>
  <c r="C1320" i="7"/>
  <c r="D1319" i="7"/>
  <c r="C1319" i="7"/>
  <c r="E1319" i="7" s="1"/>
  <c r="F1319" i="7" s="1"/>
  <c r="D1318" i="7"/>
  <c r="C1318" i="7"/>
  <c r="D1317" i="7"/>
  <c r="C1317" i="7"/>
  <c r="E1317" i="7" s="1"/>
  <c r="F1317" i="7" s="1"/>
  <c r="D1316" i="7"/>
  <c r="C1316" i="7"/>
  <c r="D1315" i="7"/>
  <c r="C1315" i="7"/>
  <c r="D1314" i="7"/>
  <c r="C1314" i="7"/>
  <c r="D1313" i="7"/>
  <c r="C1313" i="7"/>
  <c r="E1313" i="7" s="1"/>
  <c r="F1313" i="7" s="1"/>
  <c r="D1312" i="7"/>
  <c r="C1312" i="7"/>
  <c r="D1311" i="7"/>
  <c r="C1311" i="7"/>
  <c r="D1310" i="7"/>
  <c r="C1310" i="7"/>
  <c r="D1309" i="7"/>
  <c r="C1309" i="7"/>
  <c r="D1308" i="7"/>
  <c r="C1308" i="7"/>
  <c r="D1307" i="7"/>
  <c r="C1307" i="7"/>
  <c r="E1307" i="7" s="1"/>
  <c r="F1307" i="7" s="1"/>
  <c r="D1306" i="7"/>
  <c r="C1306" i="7"/>
  <c r="E1306" i="7" s="1"/>
  <c r="F1306" i="7" s="1"/>
  <c r="D1305" i="7"/>
  <c r="C1305" i="7"/>
  <c r="D1304" i="7"/>
  <c r="C1304" i="7"/>
  <c r="D1303" i="7"/>
  <c r="C1303" i="7"/>
  <c r="E1303" i="7" s="1"/>
  <c r="F1303" i="7" s="1"/>
  <c r="D1302" i="7"/>
  <c r="C1302" i="7"/>
  <c r="E1302" i="7" s="1"/>
  <c r="F1302" i="7" s="1"/>
  <c r="D1301" i="7"/>
  <c r="C1301" i="7"/>
  <c r="E1301" i="7" s="1"/>
  <c r="F1301" i="7" s="1"/>
  <c r="D1300" i="7"/>
  <c r="C1300" i="7"/>
  <c r="E1300" i="7" s="1"/>
  <c r="F1300" i="7" s="1"/>
  <c r="D1299" i="7"/>
  <c r="C1299" i="7"/>
  <c r="D1298" i="7"/>
  <c r="C1298" i="7"/>
  <c r="E1298" i="7" s="1"/>
  <c r="F1298" i="7" s="1"/>
  <c r="D1297" i="7"/>
  <c r="C1297" i="7"/>
  <c r="E1297" i="7" s="1"/>
  <c r="F1297" i="7" s="1"/>
  <c r="D1296" i="7"/>
  <c r="C1296" i="7"/>
  <c r="D1295" i="7"/>
  <c r="C1295" i="7"/>
  <c r="E1295" i="7" s="1"/>
  <c r="F1295" i="7" s="1"/>
  <c r="D1294" i="7"/>
  <c r="C1294" i="7"/>
  <c r="D1293" i="7"/>
  <c r="C1293" i="7"/>
  <c r="D1292" i="7"/>
  <c r="C1292" i="7"/>
  <c r="E1292" i="7" s="1"/>
  <c r="F1292" i="7" s="1"/>
  <c r="D1289" i="7"/>
  <c r="C1289" i="7"/>
  <c r="E1289" i="7" s="1"/>
  <c r="F1289" i="7" s="1"/>
  <c r="D1288" i="7"/>
  <c r="C1288" i="7"/>
  <c r="D1287" i="7"/>
  <c r="C1287" i="7"/>
  <c r="D1285" i="7"/>
  <c r="C1285" i="7"/>
  <c r="D1284" i="7"/>
  <c r="C1284" i="7"/>
  <c r="E1284" i="7" s="1"/>
  <c r="F1284" i="7" s="1"/>
  <c r="D1283" i="7"/>
  <c r="C1283" i="7"/>
  <c r="C1282" i="7"/>
  <c r="C1281" i="7"/>
  <c r="D1280" i="7"/>
  <c r="C1280" i="7"/>
  <c r="D1279" i="7"/>
  <c r="C1279" i="7"/>
  <c r="D1278" i="7"/>
  <c r="C1278" i="7"/>
  <c r="C1277" i="7"/>
  <c r="D1276" i="7"/>
  <c r="C1276" i="7"/>
  <c r="D1275" i="7"/>
  <c r="C1275" i="7"/>
  <c r="D1274" i="7"/>
  <c r="C1274" i="7"/>
  <c r="D1273" i="7"/>
  <c r="C1273" i="7"/>
  <c r="D1272" i="7"/>
  <c r="C1272" i="7"/>
  <c r="D1271" i="7"/>
  <c r="C1271" i="7"/>
  <c r="E1271" i="7" s="1"/>
  <c r="F1271" i="7" s="1"/>
  <c r="D1270" i="7"/>
  <c r="C1270" i="7"/>
  <c r="D1269" i="7"/>
  <c r="C1269" i="7"/>
  <c r="E1269" i="7" s="1"/>
  <c r="F1269" i="7" s="1"/>
  <c r="D1268" i="7"/>
  <c r="C1268" i="7"/>
  <c r="D1267" i="7"/>
  <c r="C1267" i="7"/>
  <c r="D1266" i="7"/>
  <c r="C1266" i="7"/>
  <c r="D1265" i="7"/>
  <c r="C1265" i="7"/>
  <c r="E1265" i="7" s="1"/>
  <c r="F1265" i="7" s="1"/>
  <c r="D1264" i="7"/>
  <c r="C1264" i="7"/>
  <c r="E1263" i="7"/>
  <c r="F1263" i="7" s="1"/>
  <c r="D1263" i="7"/>
  <c r="C1263" i="7"/>
  <c r="D1262" i="7"/>
  <c r="C1262" i="7"/>
  <c r="E1262" i="7" s="1"/>
  <c r="F1262" i="7" s="1"/>
  <c r="D1261" i="7"/>
  <c r="C1261" i="7"/>
  <c r="D1260" i="7"/>
  <c r="C1260" i="7"/>
  <c r="D1259" i="7"/>
  <c r="C1259" i="7"/>
  <c r="D1258" i="7"/>
  <c r="C1258" i="7"/>
  <c r="D1257" i="7"/>
  <c r="C1257" i="7"/>
  <c r="D1256" i="7"/>
  <c r="C1256" i="7"/>
  <c r="E1256" i="7" s="1"/>
  <c r="F1256" i="7" s="1"/>
  <c r="D1255" i="7"/>
  <c r="C1255" i="7"/>
  <c r="D1254" i="7"/>
  <c r="C1254" i="7"/>
  <c r="E1254" i="7" s="1"/>
  <c r="F1254" i="7" s="1"/>
  <c r="D1253" i="7"/>
  <c r="C1253" i="7"/>
  <c r="D1252" i="7"/>
  <c r="C1252" i="7"/>
  <c r="D1251" i="7"/>
  <c r="C1251" i="7"/>
  <c r="D1250" i="7"/>
  <c r="C1250" i="7"/>
  <c r="E1250" i="7" s="1"/>
  <c r="F1250" i="7" s="1"/>
  <c r="D1249" i="7"/>
  <c r="C1249" i="7"/>
  <c r="D1248" i="7"/>
  <c r="C1248" i="7"/>
  <c r="E1248" i="7" s="1"/>
  <c r="F1248" i="7" s="1"/>
  <c r="D1247" i="7"/>
  <c r="C1247" i="7"/>
  <c r="D1246" i="7"/>
  <c r="C1246" i="7"/>
  <c r="E1246" i="7" s="1"/>
  <c r="F1246" i="7" s="1"/>
  <c r="D1245" i="7"/>
  <c r="C1245" i="7"/>
  <c r="D1244" i="7"/>
  <c r="C1244" i="7"/>
  <c r="E1244" i="7" s="1"/>
  <c r="F1244" i="7" s="1"/>
  <c r="D1243" i="7"/>
  <c r="C1243" i="7"/>
  <c r="D1242" i="7"/>
  <c r="C1242" i="7"/>
  <c r="D1241" i="7"/>
  <c r="C1241" i="7"/>
  <c r="D1240" i="7"/>
  <c r="C1240" i="7"/>
  <c r="D1239" i="7"/>
  <c r="C1239" i="7"/>
  <c r="D1238" i="7"/>
  <c r="C1238" i="7"/>
  <c r="D1237" i="7"/>
  <c r="C1237" i="7"/>
  <c r="D1236" i="7"/>
  <c r="C1236" i="7"/>
  <c r="D1235" i="7"/>
  <c r="C1235" i="7"/>
  <c r="D1234" i="7"/>
  <c r="C1234" i="7"/>
  <c r="D1233" i="7"/>
  <c r="C1233" i="7"/>
  <c r="D1232" i="7"/>
  <c r="C1232" i="7"/>
  <c r="E1232" i="7" s="1"/>
  <c r="F1232" i="7" s="1"/>
  <c r="D1231" i="7"/>
  <c r="C1231" i="7"/>
  <c r="D1230" i="7"/>
  <c r="C1230" i="7"/>
  <c r="E1230" i="7" s="1"/>
  <c r="F1230" i="7" s="1"/>
  <c r="D1229" i="7"/>
  <c r="C1229" i="7"/>
  <c r="D1228" i="7"/>
  <c r="C1228" i="7"/>
  <c r="D1227" i="7"/>
  <c r="C1227" i="7"/>
  <c r="D1226" i="7"/>
  <c r="C1226" i="7"/>
  <c r="D1225" i="7"/>
  <c r="C1225" i="7"/>
  <c r="D1224" i="7"/>
  <c r="C1224" i="7"/>
  <c r="E1224" i="7" s="1"/>
  <c r="F1224" i="7" s="1"/>
  <c r="D1223" i="7"/>
  <c r="C1223" i="7"/>
  <c r="D1222" i="7"/>
  <c r="C1222" i="7"/>
  <c r="E1222" i="7" s="1"/>
  <c r="F1222" i="7" s="1"/>
  <c r="D1221" i="7"/>
  <c r="C1221" i="7"/>
  <c r="D1220" i="7"/>
  <c r="C1220" i="7"/>
  <c r="D1219" i="7"/>
  <c r="C1219" i="7"/>
  <c r="D1218" i="7"/>
  <c r="C1218" i="7"/>
  <c r="D1217" i="7"/>
  <c r="C1217" i="7"/>
  <c r="D1216" i="7"/>
  <c r="C1216" i="7"/>
  <c r="E1216" i="7" s="1"/>
  <c r="F1216" i="7" s="1"/>
  <c r="D1215" i="7"/>
  <c r="C1215" i="7"/>
  <c r="D1214" i="7"/>
  <c r="C1214" i="7"/>
  <c r="D1213" i="7"/>
  <c r="C1213" i="7"/>
  <c r="D1212" i="7"/>
  <c r="C1212" i="7"/>
  <c r="D1211" i="7"/>
  <c r="C1211" i="7"/>
  <c r="D1210" i="7"/>
  <c r="C1210" i="7"/>
  <c r="D1209" i="7"/>
  <c r="C1209" i="7"/>
  <c r="D1208" i="7"/>
  <c r="C1208" i="7"/>
  <c r="E1208" i="7" s="1"/>
  <c r="F1208" i="7" s="1"/>
  <c r="D1205" i="7"/>
  <c r="C1205" i="7"/>
  <c r="D1204" i="7"/>
  <c r="C1204" i="7"/>
  <c r="D1203" i="7"/>
  <c r="C1203" i="7"/>
  <c r="D1200" i="7"/>
  <c r="C1200" i="7"/>
  <c r="E1200" i="7" s="1"/>
  <c r="F1200" i="7" s="1"/>
  <c r="D1199" i="7"/>
  <c r="C1199" i="7"/>
  <c r="C1198" i="7"/>
  <c r="C1197" i="7"/>
  <c r="D1196" i="7"/>
  <c r="C1196" i="7"/>
  <c r="D1195" i="7"/>
  <c r="C1195" i="7"/>
  <c r="D1194" i="7"/>
  <c r="C1194" i="7"/>
  <c r="C1193" i="7"/>
  <c r="C1192" i="7"/>
  <c r="D1191" i="7"/>
  <c r="C1191" i="7"/>
  <c r="D1190" i="7"/>
  <c r="C1190" i="7"/>
  <c r="E1190" i="7" s="1"/>
  <c r="F1190" i="7" s="1"/>
  <c r="D1189" i="7"/>
  <c r="C1189" i="7"/>
  <c r="D1188" i="7"/>
  <c r="C1188" i="7"/>
  <c r="D1187" i="7"/>
  <c r="C1187" i="7"/>
  <c r="E1187" i="7" s="1"/>
  <c r="F1187" i="7" s="1"/>
  <c r="D1186" i="7"/>
  <c r="C1186" i="7"/>
  <c r="D1185" i="7"/>
  <c r="C1185" i="7"/>
  <c r="E1185" i="7" s="1"/>
  <c r="F1185" i="7" s="1"/>
  <c r="D1184" i="7"/>
  <c r="C1184" i="7"/>
  <c r="D1183" i="7"/>
  <c r="C1183" i="7"/>
  <c r="E1183" i="7" s="1"/>
  <c r="F1183" i="7" s="1"/>
  <c r="D1182" i="7"/>
  <c r="C1182" i="7"/>
  <c r="D1180" i="7"/>
  <c r="C1180" i="7"/>
  <c r="E1180" i="7" s="1"/>
  <c r="F1180" i="7" s="1"/>
  <c r="D1179" i="7"/>
  <c r="C1179" i="7"/>
  <c r="D1178" i="7"/>
  <c r="C1178" i="7"/>
  <c r="E1178" i="7" s="1"/>
  <c r="F1178" i="7" s="1"/>
  <c r="D1177" i="7"/>
  <c r="C1177" i="7"/>
  <c r="D1176" i="7"/>
  <c r="C1176" i="7"/>
  <c r="E1176" i="7" s="1"/>
  <c r="F1176" i="7" s="1"/>
  <c r="D1175" i="7"/>
  <c r="C1175" i="7"/>
  <c r="D1174" i="7"/>
  <c r="C1174" i="7"/>
  <c r="D1173" i="7"/>
  <c r="C1173" i="7"/>
  <c r="E1173" i="7" s="1"/>
  <c r="F1173" i="7" s="1"/>
  <c r="C1172" i="7"/>
  <c r="D1171" i="7"/>
  <c r="C1171" i="7"/>
  <c r="D1170" i="7"/>
  <c r="C1170" i="7"/>
  <c r="E1170" i="7" s="1"/>
  <c r="F1170" i="7" s="1"/>
  <c r="D1169" i="7"/>
  <c r="C1169" i="7"/>
  <c r="D1168" i="7"/>
  <c r="C1168" i="7"/>
  <c r="E1168" i="7" s="1"/>
  <c r="F1168" i="7" s="1"/>
  <c r="D1167" i="7"/>
  <c r="C1167" i="7"/>
  <c r="D1166" i="7"/>
  <c r="C1166" i="7"/>
  <c r="E1166" i="7" s="1"/>
  <c r="F1166" i="7" s="1"/>
  <c r="D1165" i="7"/>
  <c r="C1165" i="7"/>
  <c r="D1164" i="7"/>
  <c r="C1164" i="7"/>
  <c r="E1164" i="7" s="1"/>
  <c r="F1164" i="7" s="1"/>
  <c r="D1163" i="7"/>
  <c r="C1163" i="7"/>
  <c r="D1162" i="7"/>
  <c r="C1162" i="7"/>
  <c r="D1161" i="7"/>
  <c r="C1161" i="7"/>
  <c r="D1160" i="7"/>
  <c r="C1160" i="7"/>
  <c r="E1160" i="7" s="1"/>
  <c r="F1160" i="7" s="1"/>
  <c r="D1159" i="7"/>
  <c r="C1159" i="7"/>
  <c r="D1158" i="7"/>
  <c r="C1158" i="7"/>
  <c r="E1158" i="7" s="1"/>
  <c r="F1158" i="7" s="1"/>
  <c r="D1157" i="7"/>
  <c r="C1157" i="7"/>
  <c r="D1156" i="7"/>
  <c r="C1156" i="7"/>
  <c r="D1155" i="7"/>
  <c r="C1155" i="7"/>
  <c r="D1154" i="7"/>
  <c r="C1154" i="7"/>
  <c r="D1153" i="7"/>
  <c r="C1153" i="7"/>
  <c r="D1152" i="7"/>
  <c r="C1152" i="7"/>
  <c r="D1151" i="7"/>
  <c r="C1151" i="7"/>
  <c r="D1150" i="7"/>
  <c r="C1150" i="7"/>
  <c r="D1149" i="7"/>
  <c r="C1149" i="7"/>
  <c r="D1148" i="7"/>
  <c r="C1148" i="7"/>
  <c r="D1147" i="7"/>
  <c r="C1147" i="7"/>
  <c r="D1146" i="7"/>
  <c r="C1146" i="7"/>
  <c r="D1145" i="7"/>
  <c r="C1145" i="7"/>
  <c r="D1144" i="7"/>
  <c r="C1144" i="7"/>
  <c r="D1143" i="7"/>
  <c r="C1143" i="7"/>
  <c r="D1142" i="7"/>
  <c r="C1142" i="7"/>
  <c r="D1141" i="7"/>
  <c r="C1141" i="7"/>
  <c r="D1140" i="7"/>
  <c r="C1140" i="7"/>
  <c r="D1139" i="7"/>
  <c r="C1139" i="7"/>
  <c r="D1138" i="7"/>
  <c r="C1138" i="7"/>
  <c r="E1138" i="7" s="1"/>
  <c r="F1138" i="7" s="1"/>
  <c r="D1137" i="7"/>
  <c r="C1137" i="7"/>
  <c r="D1136" i="7"/>
  <c r="C1136" i="7"/>
  <c r="E1136" i="7" s="1"/>
  <c r="F1136" i="7" s="1"/>
  <c r="D1135" i="7"/>
  <c r="C1135" i="7"/>
  <c r="E1135" i="7" s="1"/>
  <c r="F1135" i="7" s="1"/>
  <c r="D1134" i="7"/>
  <c r="C1134" i="7"/>
  <c r="E1134" i="7" s="1"/>
  <c r="F1134" i="7" s="1"/>
  <c r="D1133" i="7"/>
  <c r="C1133" i="7"/>
  <c r="D1132" i="7"/>
  <c r="C1132" i="7"/>
  <c r="D1131" i="7"/>
  <c r="C1131" i="7"/>
  <c r="E1131" i="7" s="1"/>
  <c r="F1131" i="7" s="1"/>
  <c r="D1130" i="7"/>
  <c r="C1130" i="7"/>
  <c r="E1130" i="7" s="1"/>
  <c r="F1130" i="7" s="1"/>
  <c r="D1129" i="7"/>
  <c r="C1129" i="7"/>
  <c r="D1128" i="7"/>
  <c r="C1128" i="7"/>
  <c r="D1127" i="7"/>
  <c r="C1127" i="7"/>
  <c r="E1127" i="7" s="1"/>
  <c r="F1127" i="7" s="1"/>
  <c r="D1126" i="7"/>
  <c r="C1126" i="7"/>
  <c r="D1125" i="7"/>
  <c r="C1125" i="7"/>
  <c r="D1124" i="7"/>
  <c r="C1124" i="7"/>
  <c r="D1123" i="7"/>
  <c r="C1123" i="7"/>
  <c r="D1122" i="7"/>
  <c r="C1122" i="7"/>
  <c r="D1121" i="7"/>
  <c r="C1121" i="7"/>
  <c r="D1120" i="7"/>
  <c r="C1120" i="7"/>
  <c r="D1119" i="7"/>
  <c r="C1119" i="7"/>
  <c r="D1118" i="7"/>
  <c r="C1118" i="7"/>
  <c r="E1118" i="7" s="1"/>
  <c r="F1118" i="7" s="1"/>
  <c r="D1117" i="7"/>
  <c r="C1117" i="7"/>
  <c r="D1115" i="7"/>
  <c r="C1115" i="7"/>
  <c r="E1115" i="7" s="1"/>
  <c r="F1115" i="7" s="1"/>
  <c r="D1114" i="7"/>
  <c r="C1114" i="7"/>
  <c r="E1114" i="7" s="1"/>
  <c r="F1114" i="7" s="1"/>
  <c r="D1113" i="7"/>
  <c r="C1113" i="7"/>
  <c r="D1112" i="7"/>
  <c r="C1112" i="7"/>
  <c r="E1112" i="7" s="1"/>
  <c r="F1112" i="7" s="1"/>
  <c r="E1111" i="7"/>
  <c r="F1111" i="7" s="1"/>
  <c r="D1111" i="7"/>
  <c r="C1111" i="7"/>
  <c r="D1110" i="7"/>
  <c r="C1110" i="7"/>
  <c r="E1110" i="7" s="1"/>
  <c r="F1110" i="7" s="1"/>
  <c r="D1109" i="7"/>
  <c r="C1109" i="7"/>
  <c r="E1109" i="7" s="1"/>
  <c r="F1109" i="7" s="1"/>
  <c r="D1108" i="7"/>
  <c r="C1108" i="7"/>
  <c r="C1107" i="7"/>
  <c r="D1106" i="7"/>
  <c r="C1106" i="7"/>
  <c r="D1105" i="7"/>
  <c r="C1105" i="7"/>
  <c r="E1105" i="7" s="1"/>
  <c r="F1105" i="7" s="1"/>
  <c r="D1104" i="7"/>
  <c r="C1104" i="7"/>
  <c r="D1103" i="7"/>
  <c r="C1103" i="7"/>
  <c r="E1103" i="7" s="1"/>
  <c r="F1103" i="7" s="1"/>
  <c r="D1102" i="7"/>
  <c r="C1102" i="7"/>
  <c r="E1102" i="7" s="1"/>
  <c r="F1102" i="7" s="1"/>
  <c r="D1101" i="7"/>
  <c r="C1101" i="7"/>
  <c r="D1100" i="7"/>
  <c r="C1100" i="7"/>
  <c r="E1100" i="7" s="1"/>
  <c r="F1100" i="7" s="1"/>
  <c r="D1099" i="7"/>
  <c r="C1099" i="7"/>
  <c r="E1099" i="7" s="1"/>
  <c r="F1099" i="7" s="1"/>
  <c r="D1098" i="7"/>
  <c r="C1098" i="7"/>
  <c r="E1098" i="7" s="1"/>
  <c r="F1098" i="7" s="1"/>
  <c r="D1097" i="7"/>
  <c r="C1097" i="7"/>
  <c r="E1097" i="7" s="1"/>
  <c r="F1097" i="7" s="1"/>
  <c r="D1096" i="7"/>
  <c r="C1096" i="7"/>
  <c r="D1095" i="7"/>
  <c r="C1095" i="7"/>
  <c r="D1094" i="7"/>
  <c r="C1094" i="7"/>
  <c r="D1093" i="7"/>
  <c r="C1093" i="7"/>
  <c r="D1092" i="7"/>
  <c r="C1092" i="7"/>
  <c r="E1091" i="7"/>
  <c r="F1091" i="7" s="1"/>
  <c r="D1091" i="7"/>
  <c r="C1091" i="7"/>
  <c r="D1090" i="7"/>
  <c r="C1090" i="7"/>
  <c r="D1089" i="7"/>
  <c r="C1089" i="7"/>
  <c r="D1088" i="7"/>
  <c r="C1088" i="7"/>
  <c r="D1087" i="7"/>
  <c r="C1087" i="7"/>
  <c r="E1087" i="7" s="1"/>
  <c r="F1087" i="7" s="1"/>
  <c r="D1086" i="7"/>
  <c r="C1086" i="7"/>
  <c r="D1085" i="7"/>
  <c r="C1085" i="7"/>
  <c r="D1084" i="7"/>
  <c r="C1084" i="7"/>
  <c r="E1084" i="7" s="1"/>
  <c r="F1084" i="7" s="1"/>
  <c r="D1083" i="7"/>
  <c r="C1083" i="7"/>
  <c r="D1082" i="7"/>
  <c r="C1082" i="7"/>
  <c r="E1082" i="7" s="1"/>
  <c r="F1082" i="7" s="1"/>
  <c r="D1081" i="7"/>
  <c r="C1081" i="7"/>
  <c r="D1080" i="7"/>
  <c r="C1080" i="7"/>
  <c r="D1079" i="7"/>
  <c r="C1079" i="7"/>
  <c r="D1078" i="7"/>
  <c r="C1078" i="7"/>
  <c r="E1078" i="7" s="1"/>
  <c r="F1078" i="7" s="1"/>
  <c r="D1077" i="7"/>
  <c r="C1077" i="7"/>
  <c r="D1076" i="7"/>
  <c r="C1076" i="7"/>
  <c r="D1075" i="7"/>
  <c r="C1075" i="7"/>
  <c r="D1074" i="7"/>
  <c r="C1074" i="7"/>
  <c r="E1074" i="7" s="1"/>
  <c r="F1074" i="7" s="1"/>
  <c r="D1073" i="7"/>
  <c r="C1073" i="7"/>
  <c r="D1072" i="7"/>
  <c r="C1072" i="7"/>
  <c r="E1072" i="7" s="1"/>
  <c r="F1072" i="7" s="1"/>
  <c r="D1071" i="7"/>
  <c r="C1071" i="7"/>
  <c r="D1070" i="7"/>
  <c r="C1070" i="7"/>
  <c r="D1069" i="7"/>
  <c r="C1069" i="7"/>
  <c r="E1069" i="7" s="1"/>
  <c r="F1069" i="7" s="1"/>
  <c r="D1068" i="7"/>
  <c r="C1068" i="7"/>
  <c r="E1068" i="7" s="1"/>
  <c r="F1068" i="7" s="1"/>
  <c r="D1067" i="7"/>
  <c r="C1067" i="7"/>
  <c r="E1067" i="7" s="1"/>
  <c r="F1067" i="7" s="1"/>
  <c r="D1066" i="7"/>
  <c r="C1066" i="7"/>
  <c r="D1065" i="7"/>
  <c r="C1065" i="7"/>
  <c r="E1065" i="7" s="1"/>
  <c r="F1065" i="7" s="1"/>
  <c r="D1064" i="7"/>
  <c r="C1064" i="7"/>
  <c r="D1063" i="7"/>
  <c r="C1063" i="7"/>
  <c r="E1063" i="7" s="1"/>
  <c r="F1063" i="7" s="1"/>
  <c r="D1062" i="7"/>
  <c r="C1062" i="7"/>
  <c r="D1061" i="7"/>
  <c r="C1061" i="7"/>
  <c r="D1060" i="7"/>
  <c r="C1060" i="7"/>
  <c r="E1060" i="7" s="1"/>
  <c r="F1060" i="7" s="1"/>
  <c r="D1059" i="7"/>
  <c r="C1059" i="7"/>
  <c r="D1058" i="7"/>
  <c r="C1058" i="7"/>
  <c r="D1057" i="7"/>
  <c r="C1057" i="7"/>
  <c r="E1057" i="7" s="1"/>
  <c r="F1057" i="7" s="1"/>
  <c r="D1056" i="7"/>
  <c r="C1056" i="7"/>
  <c r="D1055" i="7"/>
  <c r="C1055" i="7"/>
  <c r="E1055" i="7" s="1"/>
  <c r="F1055" i="7" s="1"/>
  <c r="D1054" i="7"/>
  <c r="C1054" i="7"/>
  <c r="D1053" i="7"/>
  <c r="C1053" i="7"/>
  <c r="D1052" i="7"/>
  <c r="C1052" i="7"/>
  <c r="D1051" i="7"/>
  <c r="C1051" i="7"/>
  <c r="D1050" i="7"/>
  <c r="C1050" i="7"/>
  <c r="E1050" i="7" s="1"/>
  <c r="F1050" i="7" s="1"/>
  <c r="D1049" i="7"/>
  <c r="C1049" i="7"/>
  <c r="D1048" i="7"/>
  <c r="C1048" i="7"/>
  <c r="D1047" i="7"/>
  <c r="C1047" i="7"/>
  <c r="D1046" i="7"/>
  <c r="C1046" i="7"/>
  <c r="E1046" i="7" s="1"/>
  <c r="F1046" i="7" s="1"/>
  <c r="D1045" i="7"/>
  <c r="C1045" i="7"/>
  <c r="D1044" i="7"/>
  <c r="C1044" i="7"/>
  <c r="E1044" i="7" s="1"/>
  <c r="F1044" i="7" s="1"/>
  <c r="D1043" i="7"/>
  <c r="C1043" i="7"/>
  <c r="D1042" i="7"/>
  <c r="C1042" i="7"/>
  <c r="D1041" i="7"/>
  <c r="C1041" i="7"/>
  <c r="D1040" i="7"/>
  <c r="C1040" i="7"/>
  <c r="D1039" i="7"/>
  <c r="C1039" i="7"/>
  <c r="E1039" i="7" s="1"/>
  <c r="F1039" i="7" s="1"/>
  <c r="D1038" i="7"/>
  <c r="C1038" i="7"/>
  <c r="E1038" i="7" s="1"/>
  <c r="F1038" i="7" s="1"/>
  <c r="D1037" i="7"/>
  <c r="C1037" i="7"/>
  <c r="D1036" i="7"/>
  <c r="C1036" i="7"/>
  <c r="E1036" i="7" s="1"/>
  <c r="F1036" i="7" s="1"/>
  <c r="D1035" i="7"/>
  <c r="C1035" i="7"/>
  <c r="D1034" i="7"/>
  <c r="C1034" i="7"/>
  <c r="D1033" i="7"/>
  <c r="C1033" i="7"/>
  <c r="D1032" i="7"/>
  <c r="C1032" i="7"/>
  <c r="D1029" i="7"/>
  <c r="C1029" i="7"/>
  <c r="E1029" i="7" s="1"/>
  <c r="F1029" i="7" s="1"/>
  <c r="D1028" i="7"/>
  <c r="C1028" i="7"/>
  <c r="D1027" i="7"/>
  <c r="C1027" i="7"/>
  <c r="E1027" i="7" s="1"/>
  <c r="F1027" i="7" s="1"/>
  <c r="D1025" i="7"/>
  <c r="C1025" i="7"/>
  <c r="D1024" i="7"/>
  <c r="C1024" i="7"/>
  <c r="E1024" i="7" s="1"/>
  <c r="F1024" i="7" s="1"/>
  <c r="D1023" i="7"/>
  <c r="C1023" i="7"/>
  <c r="C1022" i="7"/>
  <c r="C1021" i="7"/>
  <c r="E1012" i="7" s="1"/>
  <c r="F1012" i="7" s="1"/>
  <c r="D1020" i="7"/>
  <c r="C1020" i="7"/>
  <c r="E1020" i="7" s="1"/>
  <c r="F1020" i="7" s="1"/>
  <c r="D1019" i="7"/>
  <c r="C1019" i="7"/>
  <c r="E1018" i="7"/>
  <c r="F1018" i="7" s="1"/>
  <c r="D1018" i="7"/>
  <c r="C1018" i="7"/>
  <c r="C1017" i="7"/>
  <c r="D1016" i="7"/>
  <c r="C1016" i="7"/>
  <c r="D1015" i="7"/>
  <c r="C1015" i="7"/>
  <c r="E1015" i="7" s="1"/>
  <c r="F1015" i="7" s="1"/>
  <c r="E1014" i="7"/>
  <c r="F1014" i="7" s="1"/>
  <c r="D1014" i="7"/>
  <c r="C1014" i="7"/>
  <c r="D1013" i="7"/>
  <c r="C1013" i="7"/>
  <c r="E1013" i="7" s="1"/>
  <c r="F1013" i="7" s="1"/>
  <c r="D1012" i="7"/>
  <c r="C1012" i="7"/>
  <c r="D1011" i="7"/>
  <c r="C1011" i="7"/>
  <c r="E1011" i="7" s="1"/>
  <c r="F1011" i="7" s="1"/>
  <c r="D1010" i="7"/>
  <c r="C1010" i="7"/>
  <c r="D1009" i="7"/>
  <c r="C1009" i="7"/>
  <c r="E1009" i="7" s="1"/>
  <c r="F1009" i="7" s="1"/>
  <c r="D1008" i="7"/>
  <c r="C1008" i="7"/>
  <c r="D1007" i="7"/>
  <c r="C1007" i="7"/>
  <c r="D1006" i="7"/>
  <c r="C1006" i="7"/>
  <c r="D1005" i="7"/>
  <c r="C1005" i="7"/>
  <c r="E1005" i="7" s="1"/>
  <c r="F1005" i="7" s="1"/>
  <c r="D1004" i="7"/>
  <c r="C1004" i="7"/>
  <c r="D1003" i="7"/>
  <c r="C1003" i="7"/>
  <c r="E1003" i="7" s="1"/>
  <c r="F1003" i="7" s="1"/>
  <c r="D1002" i="7"/>
  <c r="C1002" i="7"/>
  <c r="E1002" i="7" s="1"/>
  <c r="F1002" i="7" s="1"/>
  <c r="D1001" i="7"/>
  <c r="C1001" i="7"/>
  <c r="E1001" i="7" s="1"/>
  <c r="F1001" i="7" s="1"/>
  <c r="D1000" i="7"/>
  <c r="C1000" i="7"/>
  <c r="E1000" i="7" s="1"/>
  <c r="F1000" i="7" s="1"/>
  <c r="D999" i="7"/>
  <c r="C999" i="7"/>
  <c r="D998" i="7"/>
  <c r="C998" i="7"/>
  <c r="D997" i="7"/>
  <c r="C997" i="7"/>
  <c r="D996" i="7"/>
  <c r="C996" i="7"/>
  <c r="D995" i="7"/>
  <c r="C995" i="7"/>
  <c r="D994" i="7"/>
  <c r="C994" i="7"/>
  <c r="E994" i="7" s="1"/>
  <c r="F994" i="7" s="1"/>
  <c r="D993" i="7"/>
  <c r="C993" i="7"/>
  <c r="D992" i="7"/>
  <c r="C992" i="7"/>
  <c r="E992" i="7" s="1"/>
  <c r="F992" i="7" s="1"/>
  <c r="D991" i="7"/>
  <c r="C991" i="7"/>
  <c r="D990" i="7"/>
  <c r="C990" i="7"/>
  <c r="E990" i="7" s="1"/>
  <c r="F990" i="7" s="1"/>
  <c r="D989" i="7"/>
  <c r="C989" i="7"/>
  <c r="D988" i="7"/>
  <c r="C988" i="7"/>
  <c r="E988" i="7" s="1"/>
  <c r="F988" i="7" s="1"/>
  <c r="D987" i="7"/>
  <c r="C987" i="7"/>
  <c r="D986" i="7"/>
  <c r="C986" i="7"/>
  <c r="E986" i="7" s="1"/>
  <c r="F986" i="7" s="1"/>
  <c r="D985" i="7"/>
  <c r="C985" i="7"/>
  <c r="D984" i="7"/>
  <c r="C984" i="7"/>
  <c r="D983" i="7"/>
  <c r="C983" i="7"/>
  <c r="D982" i="7"/>
  <c r="C982" i="7"/>
  <c r="D981" i="7"/>
  <c r="C981" i="7"/>
  <c r="D980" i="7"/>
  <c r="C980" i="7"/>
  <c r="D979" i="7"/>
  <c r="C979" i="7"/>
  <c r="D978" i="7"/>
  <c r="C978" i="7"/>
  <c r="E978" i="7" s="1"/>
  <c r="F978" i="7" s="1"/>
  <c r="D977" i="7"/>
  <c r="C977" i="7"/>
  <c r="D976" i="7"/>
  <c r="C976" i="7"/>
  <c r="E976" i="7" s="1"/>
  <c r="F976" i="7" s="1"/>
  <c r="D975" i="7"/>
  <c r="C975" i="7"/>
  <c r="D974" i="7"/>
  <c r="C974" i="7"/>
  <c r="E974" i="7" s="1"/>
  <c r="F974" i="7" s="1"/>
  <c r="D973" i="7"/>
  <c r="C973" i="7"/>
  <c r="D972" i="7"/>
  <c r="C972" i="7"/>
  <c r="E972" i="7" s="1"/>
  <c r="F972" i="7" s="1"/>
  <c r="D971" i="7"/>
  <c r="C971" i="7"/>
  <c r="D970" i="7"/>
  <c r="C970" i="7"/>
  <c r="D969" i="7"/>
  <c r="C969" i="7"/>
  <c r="D968" i="7"/>
  <c r="C968" i="7"/>
  <c r="D967" i="7"/>
  <c r="C967" i="7"/>
  <c r="D966" i="7"/>
  <c r="C966" i="7"/>
  <c r="E966" i="7" s="1"/>
  <c r="F966" i="7" s="1"/>
  <c r="D965" i="7"/>
  <c r="C965" i="7"/>
  <c r="D964" i="7"/>
  <c r="C964" i="7"/>
  <c r="E964" i="7" s="1"/>
  <c r="F964" i="7" s="1"/>
  <c r="D963" i="7"/>
  <c r="C963" i="7"/>
  <c r="D962" i="7"/>
  <c r="C962" i="7"/>
  <c r="E962" i="7" s="1"/>
  <c r="F962" i="7" s="1"/>
  <c r="D961" i="7"/>
  <c r="C961" i="7"/>
  <c r="E960" i="7"/>
  <c r="F960" i="7" s="1"/>
  <c r="D960" i="7"/>
  <c r="C960" i="7"/>
  <c r="D959" i="7"/>
  <c r="C959" i="7"/>
  <c r="D958" i="7"/>
  <c r="C958" i="7"/>
  <c r="D955" i="7"/>
  <c r="C955" i="7"/>
  <c r="D954" i="7"/>
  <c r="C954" i="7"/>
  <c r="E954" i="7" s="1"/>
  <c r="F954" i="7" s="1"/>
  <c r="D953" i="7"/>
  <c r="C953" i="7"/>
  <c r="E953" i="7" s="1"/>
  <c r="F953" i="7" s="1"/>
  <c r="D952" i="7"/>
  <c r="C952" i="7"/>
  <c r="D951" i="7"/>
  <c r="C951" i="7"/>
  <c r="E951" i="7" s="1"/>
  <c r="F951" i="7" s="1"/>
  <c r="D950" i="7"/>
  <c r="C950" i="7"/>
  <c r="D949" i="7"/>
  <c r="C949" i="7"/>
  <c r="C948" i="7"/>
  <c r="C947" i="7"/>
  <c r="D946" i="7"/>
  <c r="C946" i="7"/>
  <c r="D945" i="7"/>
  <c r="C945" i="7"/>
  <c r="E945" i="7" s="1"/>
  <c r="F945" i="7" s="1"/>
  <c r="D944" i="7"/>
  <c r="C944" i="7"/>
  <c r="D943" i="7"/>
  <c r="C943" i="7"/>
  <c r="E943" i="7" s="1"/>
  <c r="F943" i="7" s="1"/>
  <c r="D942" i="7"/>
  <c r="C942" i="7"/>
  <c r="E942" i="7" s="1"/>
  <c r="F942" i="7" s="1"/>
  <c r="D941" i="7"/>
  <c r="C941" i="7"/>
  <c r="E941" i="7" s="1"/>
  <c r="F941" i="7" s="1"/>
  <c r="D940" i="7"/>
  <c r="C940" i="7"/>
  <c r="E940" i="7" s="1"/>
  <c r="F940" i="7" s="1"/>
  <c r="D939" i="7"/>
  <c r="C939" i="7"/>
  <c r="D938" i="7"/>
  <c r="C938" i="7"/>
  <c r="E938" i="7" s="1"/>
  <c r="F938" i="7" s="1"/>
  <c r="D937" i="7"/>
  <c r="C937" i="7"/>
  <c r="D935" i="7"/>
  <c r="C935" i="7"/>
  <c r="D934" i="7"/>
  <c r="C934" i="7"/>
  <c r="D933" i="7"/>
  <c r="C933" i="7"/>
  <c r="D932" i="7"/>
  <c r="C932" i="7"/>
  <c r="D931" i="7"/>
  <c r="C931" i="7"/>
  <c r="E931" i="7" s="1"/>
  <c r="F931" i="7" s="1"/>
  <c r="D930" i="7"/>
  <c r="C930" i="7"/>
  <c r="D929" i="7"/>
  <c r="C929" i="7"/>
  <c r="D928" i="7"/>
  <c r="C928" i="7"/>
  <c r="C927" i="7"/>
  <c r="D926" i="7"/>
  <c r="C926" i="7"/>
  <c r="D925" i="7"/>
  <c r="C925" i="7"/>
  <c r="E925" i="7" s="1"/>
  <c r="F925" i="7" s="1"/>
  <c r="D924" i="7"/>
  <c r="C924" i="7"/>
  <c r="D923" i="7"/>
  <c r="C923" i="7"/>
  <c r="D922" i="7"/>
  <c r="C922" i="7"/>
  <c r="D921" i="7"/>
  <c r="C921" i="7"/>
  <c r="E921" i="7" s="1"/>
  <c r="F921" i="7" s="1"/>
  <c r="D920" i="7"/>
  <c r="C920" i="7"/>
  <c r="D919" i="7"/>
  <c r="C919" i="7"/>
  <c r="E919" i="7" s="1"/>
  <c r="F919" i="7" s="1"/>
  <c r="D918" i="7"/>
  <c r="C918" i="7"/>
  <c r="D917" i="7"/>
  <c r="C917" i="7"/>
  <c r="D914" i="7"/>
  <c r="C914" i="7"/>
  <c r="D913" i="7"/>
  <c r="C913" i="7"/>
  <c r="D912" i="7"/>
  <c r="C912" i="7"/>
  <c r="D911" i="7"/>
  <c r="C911" i="7"/>
  <c r="E911" i="7" s="1"/>
  <c r="F911" i="7" s="1"/>
  <c r="D910" i="7"/>
  <c r="C910" i="7"/>
  <c r="D909" i="7"/>
  <c r="C909" i="7"/>
  <c r="E909" i="7" s="1"/>
  <c r="F909" i="7" s="1"/>
  <c r="D908" i="7"/>
  <c r="C908" i="7"/>
  <c r="C907" i="7"/>
  <c r="C906" i="7"/>
  <c r="D905" i="7"/>
  <c r="C905" i="7"/>
  <c r="E905" i="7" s="1"/>
  <c r="F905" i="7" s="1"/>
  <c r="D904" i="7"/>
  <c r="C904" i="7"/>
  <c r="E904" i="7" s="1"/>
  <c r="F904" i="7" s="1"/>
  <c r="D903" i="7"/>
  <c r="C903" i="7"/>
  <c r="D902" i="7"/>
  <c r="C902" i="7"/>
  <c r="E902" i="7" s="1"/>
  <c r="F902" i="7" s="1"/>
  <c r="D901" i="7"/>
  <c r="C901" i="7"/>
  <c r="D900" i="7"/>
  <c r="C900" i="7"/>
  <c r="D899" i="7"/>
  <c r="C899" i="7"/>
  <c r="D898" i="7"/>
  <c r="C898" i="7"/>
  <c r="D897" i="7"/>
  <c r="C897" i="7"/>
  <c r="E897" i="7" s="1"/>
  <c r="F897" i="7" s="1"/>
  <c r="D896" i="7"/>
  <c r="C896" i="7"/>
  <c r="D895" i="7"/>
  <c r="C895" i="7"/>
  <c r="D894" i="7"/>
  <c r="C894" i="7"/>
  <c r="D893" i="7"/>
  <c r="C893" i="7"/>
  <c r="E893" i="7" s="1"/>
  <c r="F893" i="7" s="1"/>
  <c r="D892" i="7"/>
  <c r="C892" i="7"/>
  <c r="D891" i="7"/>
  <c r="C891" i="7"/>
  <c r="D890" i="7"/>
  <c r="C890" i="7"/>
  <c r="D889" i="7"/>
  <c r="C889" i="7"/>
  <c r="D888" i="7"/>
  <c r="C888" i="7"/>
  <c r="D887" i="7"/>
  <c r="C887" i="7"/>
  <c r="D886" i="7"/>
  <c r="C886" i="7"/>
  <c r="D885" i="7"/>
  <c r="C885" i="7"/>
  <c r="D884" i="7"/>
  <c r="C884" i="7"/>
  <c r="D883" i="7"/>
  <c r="C883" i="7"/>
  <c r="D882" i="7"/>
  <c r="C882" i="7"/>
  <c r="D881" i="7"/>
  <c r="C881" i="7"/>
  <c r="D880" i="7"/>
  <c r="C880" i="7"/>
  <c r="D879" i="7"/>
  <c r="C879" i="7"/>
  <c r="D878" i="7"/>
  <c r="C878" i="7"/>
  <c r="D877" i="7"/>
  <c r="C877" i="7"/>
  <c r="D876" i="7"/>
  <c r="C876" i="7"/>
  <c r="D875" i="7"/>
  <c r="C875" i="7"/>
  <c r="D874" i="7"/>
  <c r="C874" i="7"/>
  <c r="D873" i="7"/>
  <c r="C873" i="7"/>
  <c r="D872" i="7"/>
  <c r="C872" i="7"/>
  <c r="D871" i="7"/>
  <c r="C871" i="7"/>
  <c r="D870" i="7"/>
  <c r="C870" i="7"/>
  <c r="D869" i="7"/>
  <c r="C869" i="7"/>
  <c r="E869" i="7" s="1"/>
  <c r="F869" i="7" s="1"/>
  <c r="D868" i="7"/>
  <c r="C868" i="7"/>
  <c r="D867" i="7"/>
  <c r="C867" i="7"/>
  <c r="E867" i="7" s="1"/>
  <c r="F867" i="7" s="1"/>
  <c r="D866" i="7"/>
  <c r="C866" i="7"/>
  <c r="D865" i="7"/>
  <c r="C865" i="7"/>
  <c r="E865" i="7" s="1"/>
  <c r="F865" i="7" s="1"/>
  <c r="E864" i="7"/>
  <c r="F864" i="7" s="1"/>
  <c r="D864" i="7"/>
  <c r="C864" i="7"/>
  <c r="D863" i="7"/>
  <c r="C863" i="7"/>
  <c r="D862" i="7"/>
  <c r="C862" i="7"/>
  <c r="E862" i="7" s="1"/>
  <c r="F862" i="7" s="1"/>
  <c r="D861" i="7"/>
  <c r="C861" i="7"/>
  <c r="D860" i="7"/>
  <c r="C860" i="7"/>
  <c r="E860" i="7" s="1"/>
  <c r="F860" i="7" s="1"/>
  <c r="D859" i="7"/>
  <c r="C859" i="7"/>
  <c r="D858" i="7"/>
  <c r="C858" i="7"/>
  <c r="E858" i="7" s="1"/>
  <c r="F858" i="7" s="1"/>
  <c r="D857" i="7"/>
  <c r="C857" i="7"/>
  <c r="E857" i="7" s="1"/>
  <c r="F857" i="7" s="1"/>
  <c r="D855" i="7"/>
  <c r="C855" i="7"/>
  <c r="E855" i="7" s="1"/>
  <c r="F855" i="7" s="1"/>
  <c r="D854" i="7"/>
  <c r="C854" i="7"/>
  <c r="E854" i="7" s="1"/>
  <c r="F854" i="7" s="1"/>
  <c r="D853" i="7"/>
  <c r="C853" i="7"/>
  <c r="E853" i="7" s="1"/>
  <c r="F853" i="7" s="1"/>
  <c r="D852" i="7"/>
  <c r="C852" i="7"/>
  <c r="E852" i="7" s="1"/>
  <c r="F852" i="7" s="1"/>
  <c r="D851" i="7"/>
  <c r="C851" i="7"/>
  <c r="D850" i="7"/>
  <c r="C850" i="7"/>
  <c r="D849" i="7"/>
  <c r="C849" i="7"/>
  <c r="E849" i="7" s="1"/>
  <c r="F849" i="7" s="1"/>
  <c r="D848" i="7"/>
  <c r="C848" i="7"/>
  <c r="E848" i="7" s="1"/>
  <c r="F848" i="7" s="1"/>
  <c r="C847" i="7"/>
  <c r="E846" i="7"/>
  <c r="F846" i="7" s="1"/>
  <c r="D846" i="7"/>
  <c r="C846" i="7"/>
  <c r="D845" i="7"/>
  <c r="C845" i="7"/>
  <c r="D844" i="7"/>
  <c r="C844" i="7"/>
  <c r="D843" i="7"/>
  <c r="C843" i="7"/>
  <c r="D842" i="7"/>
  <c r="C842" i="7"/>
  <c r="D841" i="7"/>
  <c r="C841" i="7"/>
  <c r="D840" i="7"/>
  <c r="C840" i="7"/>
  <c r="D839" i="7"/>
  <c r="C839" i="7"/>
  <c r="D838" i="7"/>
  <c r="C838" i="7"/>
  <c r="E838" i="7" s="1"/>
  <c r="F838" i="7" s="1"/>
  <c r="D837" i="7"/>
  <c r="C837" i="7"/>
  <c r="D836" i="7"/>
  <c r="C836" i="7"/>
  <c r="D835" i="7"/>
  <c r="C835" i="7"/>
  <c r="E835" i="7" s="1"/>
  <c r="F835" i="7" s="1"/>
  <c r="D834" i="7"/>
  <c r="C834" i="7"/>
  <c r="D833" i="7"/>
  <c r="C833" i="7"/>
  <c r="E833" i="7" s="1"/>
  <c r="F833" i="7" s="1"/>
  <c r="D832" i="7"/>
  <c r="C832" i="7"/>
  <c r="D831" i="7"/>
  <c r="C831" i="7"/>
  <c r="E831" i="7" s="1"/>
  <c r="F831" i="7" s="1"/>
  <c r="D830" i="7"/>
  <c r="C830" i="7"/>
  <c r="D829" i="7"/>
  <c r="C829" i="7"/>
  <c r="D828" i="7"/>
  <c r="C828" i="7"/>
  <c r="D827" i="7"/>
  <c r="C827" i="7"/>
  <c r="E827" i="7" s="1"/>
  <c r="F827" i="7" s="1"/>
  <c r="D826" i="7"/>
  <c r="C826" i="7"/>
  <c r="D825" i="7"/>
  <c r="C825" i="7"/>
  <c r="E825" i="7" s="1"/>
  <c r="F825" i="7" s="1"/>
  <c r="D824" i="7"/>
  <c r="C824" i="7"/>
  <c r="E824" i="7" s="1"/>
  <c r="F824" i="7" s="1"/>
  <c r="D823" i="7"/>
  <c r="C823" i="7"/>
  <c r="D822" i="7"/>
  <c r="C822" i="7"/>
  <c r="E822" i="7" s="1"/>
  <c r="F822" i="7" s="1"/>
  <c r="D821" i="7"/>
  <c r="C821" i="7"/>
  <c r="D820" i="7"/>
  <c r="C820" i="7"/>
  <c r="E820" i="7" s="1"/>
  <c r="F820" i="7" s="1"/>
  <c r="D819" i="7"/>
  <c r="C819" i="7"/>
  <c r="E819" i="7" s="1"/>
  <c r="F819" i="7" s="1"/>
  <c r="D818" i="7"/>
  <c r="C818" i="7"/>
  <c r="E818" i="7" s="1"/>
  <c r="F818" i="7" s="1"/>
  <c r="D817" i="7"/>
  <c r="C817" i="7"/>
  <c r="E817" i="7" s="1"/>
  <c r="F817" i="7" s="1"/>
  <c r="D816" i="7"/>
  <c r="C816" i="7"/>
  <c r="E816" i="7" s="1"/>
  <c r="F816" i="7" s="1"/>
  <c r="D815" i="7"/>
  <c r="C815" i="7"/>
  <c r="E814" i="7"/>
  <c r="F814" i="7" s="1"/>
  <c r="D814" i="7"/>
  <c r="C814" i="7"/>
  <c r="D813" i="7"/>
  <c r="C813" i="7"/>
  <c r="E812" i="7"/>
  <c r="F812" i="7" s="1"/>
  <c r="D812" i="7"/>
  <c r="C812" i="7"/>
  <c r="D811" i="7"/>
  <c r="C811" i="7"/>
  <c r="D810" i="7"/>
  <c r="C810" i="7"/>
  <c r="D809" i="7"/>
  <c r="C809" i="7"/>
  <c r="E809" i="7" s="1"/>
  <c r="F809" i="7" s="1"/>
  <c r="D808" i="7"/>
  <c r="C808" i="7"/>
  <c r="D807" i="7"/>
  <c r="C807" i="7"/>
  <c r="E807" i="7" s="1"/>
  <c r="F807" i="7" s="1"/>
  <c r="D806" i="7"/>
  <c r="C806" i="7"/>
  <c r="E806" i="7" s="1"/>
  <c r="F806" i="7" s="1"/>
  <c r="D805" i="7"/>
  <c r="C805" i="7"/>
  <c r="E805" i="7" s="1"/>
  <c r="F805" i="7" s="1"/>
  <c r="D804" i="7"/>
  <c r="C804" i="7"/>
  <c r="D803" i="7"/>
  <c r="C803" i="7"/>
  <c r="E803" i="7" s="1"/>
  <c r="F803" i="7" s="1"/>
  <c r="D802" i="7"/>
  <c r="C802" i="7"/>
  <c r="D801" i="7"/>
  <c r="C801" i="7"/>
  <c r="D800" i="7"/>
  <c r="C800" i="7"/>
  <c r="D799" i="7"/>
  <c r="C799" i="7"/>
  <c r="D798" i="7"/>
  <c r="C798" i="7"/>
  <c r="D797" i="7"/>
  <c r="C797" i="7"/>
  <c r="D796" i="7"/>
  <c r="C796" i="7"/>
  <c r="D795" i="7"/>
  <c r="C795" i="7"/>
  <c r="D794" i="7"/>
  <c r="C794" i="7"/>
  <c r="D793" i="7"/>
  <c r="C793" i="7"/>
  <c r="E793" i="7" s="1"/>
  <c r="F793" i="7" s="1"/>
  <c r="D792" i="7"/>
  <c r="C792" i="7"/>
  <c r="D791" i="7"/>
  <c r="C791" i="7"/>
  <c r="D790" i="7"/>
  <c r="C790" i="7"/>
  <c r="E790" i="7" s="1"/>
  <c r="F790" i="7" s="1"/>
  <c r="D789" i="7"/>
  <c r="C789" i="7"/>
  <c r="D788" i="7"/>
  <c r="C788" i="7"/>
  <c r="D787" i="7"/>
  <c r="C787" i="7"/>
  <c r="D786" i="7"/>
  <c r="C786" i="7"/>
  <c r="D785" i="7"/>
  <c r="C785" i="7"/>
  <c r="D784" i="7"/>
  <c r="C784" i="7"/>
  <c r="D783" i="7"/>
  <c r="C783" i="7"/>
  <c r="D782" i="7"/>
  <c r="C782" i="7"/>
  <c r="D781" i="7"/>
  <c r="C781" i="7"/>
  <c r="D780" i="7"/>
  <c r="C780" i="7"/>
  <c r="E780" i="7" s="1"/>
  <c r="F780" i="7" s="1"/>
  <c r="D779" i="7"/>
  <c r="C779" i="7"/>
  <c r="D778" i="7"/>
  <c r="C778" i="7"/>
  <c r="E778" i="7" s="1"/>
  <c r="F778" i="7" s="1"/>
  <c r="D777" i="7"/>
  <c r="C777" i="7"/>
  <c r="D776" i="7"/>
  <c r="C776" i="7"/>
  <c r="D775" i="7"/>
  <c r="C775" i="7"/>
  <c r="D774" i="7"/>
  <c r="C774" i="7"/>
  <c r="E774" i="7" s="1"/>
  <c r="F774" i="7" s="1"/>
  <c r="D773" i="7"/>
  <c r="C773" i="7"/>
  <c r="D772" i="7"/>
  <c r="C772" i="7"/>
  <c r="E772" i="7" s="1"/>
  <c r="F772" i="7" s="1"/>
  <c r="D771" i="7"/>
  <c r="C771" i="7"/>
  <c r="D768" i="7"/>
  <c r="C768" i="7"/>
  <c r="E768" i="7" s="1"/>
  <c r="F768" i="7" s="1"/>
  <c r="D767" i="7"/>
  <c r="C767" i="7"/>
  <c r="D766" i="7"/>
  <c r="C766" i="7"/>
  <c r="E766" i="7" s="1"/>
  <c r="F766" i="7" s="1"/>
  <c r="D764" i="7"/>
  <c r="C764" i="7"/>
  <c r="D763" i="7"/>
  <c r="C763" i="7"/>
  <c r="D762" i="7"/>
  <c r="C762" i="7"/>
  <c r="E762" i="7" s="1"/>
  <c r="F762" i="7" s="1"/>
  <c r="C761" i="7"/>
  <c r="C760" i="7"/>
  <c r="D759" i="7"/>
  <c r="C759" i="7"/>
  <c r="E758" i="7"/>
  <c r="F758" i="7" s="1"/>
  <c r="D758" i="7"/>
  <c r="C758" i="7"/>
  <c r="D757" i="7"/>
  <c r="C757" i="7"/>
  <c r="C756" i="7"/>
  <c r="D755" i="7"/>
  <c r="C755" i="7"/>
  <c r="D754" i="7"/>
  <c r="C754" i="7"/>
  <c r="E754" i="7" s="1"/>
  <c r="F754" i="7" s="1"/>
  <c r="D753" i="7"/>
  <c r="C753" i="7"/>
  <c r="D752" i="7"/>
  <c r="C752" i="7"/>
  <c r="E752" i="7" s="1"/>
  <c r="F752" i="7" s="1"/>
  <c r="D751" i="7"/>
  <c r="C751" i="7"/>
  <c r="D750" i="7"/>
  <c r="C750" i="7"/>
  <c r="D749" i="7"/>
  <c r="C749" i="7"/>
  <c r="E749" i="7" s="1"/>
  <c r="F749" i="7" s="1"/>
  <c r="D748" i="7"/>
  <c r="C748" i="7"/>
  <c r="E748" i="7" s="1"/>
  <c r="F748" i="7" s="1"/>
  <c r="D747" i="7"/>
  <c r="C747" i="7"/>
  <c r="D746" i="7"/>
  <c r="C746" i="7"/>
  <c r="E746" i="7" s="1"/>
  <c r="F746" i="7" s="1"/>
  <c r="D745" i="7"/>
  <c r="C745" i="7"/>
  <c r="D744" i="7"/>
  <c r="C744" i="7"/>
  <c r="D743" i="7"/>
  <c r="C743" i="7"/>
  <c r="D742" i="7"/>
  <c r="C742" i="7"/>
  <c r="E742" i="7" s="1"/>
  <c r="F742" i="7" s="1"/>
  <c r="D741" i="7"/>
  <c r="C741" i="7"/>
  <c r="D740" i="7"/>
  <c r="C740" i="7"/>
  <c r="E740" i="7" s="1"/>
  <c r="F740" i="7" s="1"/>
  <c r="D739" i="7"/>
  <c r="C739" i="7"/>
  <c r="D738" i="7"/>
  <c r="C738" i="7"/>
  <c r="E738" i="7" s="1"/>
  <c r="F738" i="7" s="1"/>
  <c r="D737" i="7"/>
  <c r="C737" i="7"/>
  <c r="D736" i="7"/>
  <c r="C736" i="7"/>
  <c r="E736" i="7" s="1"/>
  <c r="F736" i="7" s="1"/>
  <c r="D735" i="7"/>
  <c r="C735" i="7"/>
  <c r="E734" i="7"/>
  <c r="F734" i="7" s="1"/>
  <c r="D734" i="7"/>
  <c r="C734" i="7"/>
  <c r="D733" i="7"/>
  <c r="C733" i="7"/>
  <c r="E732" i="7"/>
  <c r="F732" i="7" s="1"/>
  <c r="D732" i="7"/>
  <c r="C732" i="7"/>
  <c r="D731" i="7"/>
  <c r="C731" i="7"/>
  <c r="D730" i="7"/>
  <c r="C730" i="7"/>
  <c r="E730" i="7" s="1"/>
  <c r="F730" i="7" s="1"/>
  <c r="D729" i="7"/>
  <c r="C729" i="7"/>
  <c r="D728" i="7"/>
  <c r="C728" i="7"/>
  <c r="E728" i="7" s="1"/>
  <c r="F728" i="7" s="1"/>
  <c r="D727" i="7"/>
  <c r="C727" i="7"/>
  <c r="D726" i="7"/>
  <c r="C726" i="7"/>
  <c r="E726" i="7" s="1"/>
  <c r="F726" i="7" s="1"/>
  <c r="D725" i="7"/>
  <c r="C725" i="7"/>
  <c r="E725" i="7" s="1"/>
  <c r="F725" i="7" s="1"/>
  <c r="D724" i="7"/>
  <c r="C724" i="7"/>
  <c r="E724" i="7" s="1"/>
  <c r="F724" i="7" s="1"/>
  <c r="D723" i="7"/>
  <c r="C723" i="7"/>
  <c r="D722" i="7"/>
  <c r="C722" i="7"/>
  <c r="D721" i="7"/>
  <c r="C721" i="7"/>
  <c r="D720" i="7"/>
  <c r="C720" i="7"/>
  <c r="E720" i="7" s="1"/>
  <c r="F720" i="7" s="1"/>
  <c r="D719" i="7"/>
  <c r="C719" i="7"/>
  <c r="E718" i="7"/>
  <c r="F718" i="7" s="1"/>
  <c r="D718" i="7"/>
  <c r="C718" i="7"/>
  <c r="D717" i="7"/>
  <c r="C717" i="7"/>
  <c r="D716" i="7"/>
  <c r="C716" i="7"/>
  <c r="D715" i="7"/>
  <c r="C715" i="7"/>
  <c r="D714" i="7"/>
  <c r="C714" i="7"/>
  <c r="D713" i="7"/>
  <c r="C713" i="7"/>
  <c r="D712" i="7"/>
  <c r="C712" i="7"/>
  <c r="D711" i="7"/>
  <c r="C711" i="7"/>
  <c r="D710" i="7"/>
  <c r="C710" i="7"/>
  <c r="D709" i="7"/>
  <c r="C709" i="7"/>
  <c r="E709" i="7" s="1"/>
  <c r="F709" i="7" s="1"/>
  <c r="D708" i="7"/>
  <c r="C708" i="7"/>
  <c r="D707" i="7"/>
  <c r="C707" i="7"/>
  <c r="E706" i="7"/>
  <c r="F706" i="7" s="1"/>
  <c r="D706" i="7"/>
  <c r="C706" i="7"/>
  <c r="D705" i="7"/>
  <c r="C705" i="7"/>
  <c r="D704" i="7"/>
  <c r="C704" i="7"/>
  <c r="D703" i="7"/>
  <c r="C703" i="7"/>
  <c r="D700" i="7"/>
  <c r="C700" i="7"/>
  <c r="D699" i="7"/>
  <c r="C699" i="7"/>
  <c r="E699" i="7" s="1"/>
  <c r="F699" i="7" s="1"/>
  <c r="D698" i="7"/>
  <c r="C698" i="7"/>
  <c r="D697" i="7"/>
  <c r="C697" i="7"/>
  <c r="D696" i="7"/>
  <c r="C696" i="7"/>
  <c r="D695" i="7"/>
  <c r="C695" i="7"/>
  <c r="D694" i="7"/>
  <c r="C694" i="7"/>
  <c r="E694" i="7" s="1"/>
  <c r="F694" i="7" s="1"/>
  <c r="C693" i="7"/>
  <c r="C692" i="7"/>
  <c r="D691" i="7"/>
  <c r="C691" i="7"/>
  <c r="E691" i="7" s="1"/>
  <c r="F691" i="7" s="1"/>
  <c r="D690" i="7"/>
  <c r="C690" i="7"/>
  <c r="E690" i="7" s="1"/>
  <c r="F690" i="7" s="1"/>
  <c r="D689" i="7"/>
  <c r="C689" i="7"/>
  <c r="E689" i="7" s="1"/>
  <c r="F689" i="7" s="1"/>
  <c r="D688" i="7"/>
  <c r="C688" i="7"/>
  <c r="D687" i="7"/>
  <c r="C687" i="7"/>
  <c r="D686" i="7"/>
  <c r="C686" i="7"/>
  <c r="D685" i="7"/>
  <c r="C685" i="7"/>
  <c r="E685" i="7" s="1"/>
  <c r="F685" i="7" s="1"/>
  <c r="D684" i="7"/>
  <c r="C684" i="7"/>
  <c r="D683" i="7"/>
  <c r="C683" i="7"/>
  <c r="E683" i="7" s="1"/>
  <c r="F683" i="7" s="1"/>
  <c r="D682" i="7"/>
  <c r="C682" i="7"/>
  <c r="D681" i="7"/>
  <c r="C681" i="7"/>
  <c r="D680" i="7"/>
  <c r="C680" i="7"/>
  <c r="D679" i="7"/>
  <c r="C679" i="7"/>
  <c r="D678" i="7"/>
  <c r="C678" i="7"/>
  <c r="D677" i="7"/>
  <c r="C677" i="7"/>
  <c r="E677" i="7" s="1"/>
  <c r="F677" i="7" s="1"/>
  <c r="D675" i="7"/>
  <c r="C675" i="7"/>
  <c r="E675" i="7" s="1"/>
  <c r="F675" i="7" s="1"/>
  <c r="E674" i="7"/>
  <c r="F674" i="7" s="1"/>
  <c r="D674" i="7"/>
  <c r="C674" i="7"/>
  <c r="D673" i="7"/>
  <c r="C673" i="7"/>
  <c r="E664" i="7" s="1"/>
  <c r="F664" i="7" s="1"/>
  <c r="E672" i="7"/>
  <c r="F672" i="7" s="1"/>
  <c r="D672" i="7"/>
  <c r="C672" i="7"/>
  <c r="D671" i="7"/>
  <c r="C671" i="7"/>
  <c r="D670" i="7"/>
  <c r="C670" i="7"/>
  <c r="D669" i="7"/>
  <c r="C669" i="7"/>
  <c r="D668" i="7"/>
  <c r="C668" i="7"/>
  <c r="C667" i="7"/>
  <c r="D666" i="7"/>
  <c r="C666" i="7"/>
  <c r="E666" i="7" s="1"/>
  <c r="F666" i="7" s="1"/>
  <c r="D665" i="7"/>
  <c r="C665" i="7"/>
  <c r="E665" i="7" s="1"/>
  <c r="F665" i="7" s="1"/>
  <c r="D664" i="7"/>
  <c r="C664" i="7"/>
  <c r="D663" i="7"/>
  <c r="C663" i="7"/>
  <c r="E663" i="7" s="1"/>
  <c r="F663" i="7" s="1"/>
  <c r="D662" i="7"/>
  <c r="C662" i="7"/>
  <c r="D660" i="7"/>
  <c r="C660" i="7"/>
  <c r="E660" i="7" s="1"/>
  <c r="F660" i="7" s="1"/>
  <c r="D659" i="7"/>
  <c r="C659" i="7"/>
  <c r="D658" i="7"/>
  <c r="C658" i="7"/>
  <c r="D657" i="7"/>
  <c r="C657" i="7"/>
  <c r="D656" i="7"/>
  <c r="C656" i="7"/>
  <c r="D655" i="7"/>
  <c r="C655" i="7"/>
  <c r="E655" i="7" s="1"/>
  <c r="F655" i="7" s="1"/>
  <c r="D654" i="7"/>
  <c r="C654" i="7"/>
  <c r="D653" i="7"/>
  <c r="C653" i="7"/>
  <c r="C652" i="7"/>
  <c r="D651" i="7"/>
  <c r="C651" i="7"/>
  <c r="E651" i="7" s="1"/>
  <c r="F651" i="7" s="1"/>
  <c r="D650" i="7"/>
  <c r="C650" i="7"/>
  <c r="E650" i="7" s="1"/>
  <c r="F650" i="7" s="1"/>
  <c r="D649" i="7"/>
  <c r="C649" i="7"/>
  <c r="E649" i="7" s="1"/>
  <c r="F649" i="7" s="1"/>
  <c r="D648" i="7"/>
  <c r="C648" i="7"/>
  <c r="D647" i="7"/>
  <c r="C647" i="7"/>
  <c r="D646" i="7"/>
  <c r="C646" i="7"/>
  <c r="D645" i="7"/>
  <c r="C645" i="7"/>
  <c r="D644" i="7"/>
  <c r="C644" i="7"/>
  <c r="D643" i="7"/>
  <c r="C643" i="7"/>
  <c r="D642" i="7"/>
  <c r="C642" i="7"/>
  <c r="D641" i="7"/>
  <c r="C641" i="7"/>
  <c r="D640" i="7"/>
  <c r="C640" i="7"/>
  <c r="E640" i="7" s="1"/>
  <c r="F640" i="7" s="1"/>
  <c r="D639" i="7"/>
  <c r="C639" i="7"/>
  <c r="D638" i="7"/>
  <c r="C638" i="7"/>
  <c r="E638" i="7" s="1"/>
  <c r="F638" i="7" s="1"/>
  <c r="D637" i="7"/>
  <c r="C637" i="7"/>
  <c r="D636" i="7"/>
  <c r="C636" i="7"/>
  <c r="E636" i="7" s="1"/>
  <c r="F636" i="7" s="1"/>
  <c r="D635" i="7"/>
  <c r="C635" i="7"/>
  <c r="D634" i="7"/>
  <c r="C634" i="7"/>
  <c r="E634" i="7" s="1"/>
  <c r="F634" i="7" s="1"/>
  <c r="D633" i="7"/>
  <c r="C633" i="7"/>
  <c r="D632" i="7"/>
  <c r="C632" i="7"/>
  <c r="D631" i="7"/>
  <c r="C631" i="7"/>
  <c r="D630" i="7"/>
  <c r="C630" i="7"/>
  <c r="D629" i="7"/>
  <c r="C629" i="7"/>
  <c r="D628" i="7"/>
  <c r="C628" i="7"/>
  <c r="D627" i="7"/>
  <c r="C627" i="7"/>
  <c r="D626" i="7"/>
  <c r="C626" i="7"/>
  <c r="D625" i="7"/>
  <c r="C625" i="7"/>
  <c r="D624" i="7"/>
  <c r="C624" i="7"/>
  <c r="E624" i="7" s="1"/>
  <c r="F624" i="7" s="1"/>
  <c r="D623" i="7"/>
  <c r="C623" i="7"/>
  <c r="D622" i="7"/>
  <c r="C622" i="7"/>
  <c r="D621" i="7"/>
  <c r="C621" i="7"/>
  <c r="D620" i="7"/>
  <c r="C620" i="7"/>
  <c r="E620" i="7" s="1"/>
  <c r="F620" i="7" s="1"/>
  <c r="D619" i="7"/>
  <c r="C619" i="7"/>
  <c r="D618" i="7"/>
  <c r="C618" i="7"/>
  <c r="D617" i="7"/>
  <c r="C617" i="7"/>
  <c r="D616" i="7"/>
  <c r="C616" i="7"/>
  <c r="E616" i="7" s="1"/>
  <c r="F616" i="7" s="1"/>
  <c r="D615" i="7"/>
  <c r="C615" i="7"/>
  <c r="D614" i="7"/>
  <c r="C614" i="7"/>
  <c r="E614" i="7" s="1"/>
  <c r="F614" i="7" s="1"/>
  <c r="D613" i="7"/>
  <c r="C613" i="7"/>
  <c r="D612" i="7"/>
  <c r="C612" i="7"/>
  <c r="E612" i="7" s="1"/>
  <c r="F612" i="7" s="1"/>
  <c r="D611" i="7"/>
  <c r="C611" i="7"/>
  <c r="D610" i="7"/>
  <c r="C610" i="7"/>
  <c r="E610" i="7" s="1"/>
  <c r="F610" i="7" s="1"/>
  <c r="D609" i="7"/>
  <c r="C609" i="7"/>
  <c r="D608" i="7"/>
  <c r="C608" i="7"/>
  <c r="E608" i="7" s="1"/>
  <c r="F608" i="7" s="1"/>
  <c r="D607" i="7"/>
  <c r="C607" i="7"/>
  <c r="D606" i="7"/>
  <c r="C606" i="7"/>
  <c r="E606" i="7" s="1"/>
  <c r="F606" i="7" s="1"/>
  <c r="D605" i="7"/>
  <c r="C605" i="7"/>
  <c r="D604" i="7"/>
  <c r="C604" i="7"/>
  <c r="E604" i="7" s="1"/>
  <c r="F604" i="7" s="1"/>
  <c r="D603" i="7"/>
  <c r="C603" i="7"/>
  <c r="D602" i="7"/>
  <c r="C602" i="7"/>
  <c r="E602" i="7" s="1"/>
  <c r="F602" i="7" s="1"/>
  <c r="D601" i="7"/>
  <c r="C601" i="7"/>
  <c r="D600" i="7"/>
  <c r="C600" i="7"/>
  <c r="E600" i="7" s="1"/>
  <c r="F600" i="7" s="1"/>
  <c r="D599" i="7"/>
  <c r="C599" i="7"/>
  <c r="D598" i="7"/>
  <c r="C598" i="7"/>
  <c r="E598" i="7" s="1"/>
  <c r="F598" i="7" s="1"/>
  <c r="D597" i="7"/>
  <c r="C597" i="7"/>
  <c r="D595" i="7"/>
  <c r="C595" i="7"/>
  <c r="D594" i="7"/>
  <c r="C594" i="7"/>
  <c r="D593" i="7"/>
  <c r="C593" i="7"/>
  <c r="D592" i="7"/>
  <c r="C592" i="7"/>
  <c r="D591" i="7"/>
  <c r="C591" i="7"/>
  <c r="D590" i="7"/>
  <c r="C590" i="7"/>
  <c r="D589" i="7"/>
  <c r="C589" i="7"/>
  <c r="D588" i="7"/>
  <c r="C588" i="7"/>
  <c r="C587" i="7"/>
  <c r="E586" i="7"/>
  <c r="F586" i="7" s="1"/>
  <c r="D586" i="7"/>
  <c r="C586" i="7"/>
  <c r="D585" i="7"/>
  <c r="C585" i="7"/>
  <c r="D584" i="7"/>
  <c r="C584" i="7"/>
  <c r="D583" i="7"/>
  <c r="C583" i="7"/>
  <c r="D582" i="7"/>
  <c r="C582" i="7"/>
  <c r="D581" i="7"/>
  <c r="C581" i="7"/>
  <c r="E581" i="7" s="1"/>
  <c r="F581" i="7" s="1"/>
  <c r="D580" i="7"/>
  <c r="C580" i="7"/>
  <c r="D579" i="7"/>
  <c r="C579" i="7"/>
  <c r="D578" i="7"/>
  <c r="C578" i="7"/>
  <c r="E577" i="7"/>
  <c r="F577" i="7" s="1"/>
  <c r="D577" i="7"/>
  <c r="C577" i="7"/>
  <c r="D576" i="7"/>
  <c r="C576" i="7"/>
  <c r="E575" i="7"/>
  <c r="F575" i="7" s="1"/>
  <c r="D575" i="7"/>
  <c r="C575" i="7"/>
  <c r="D574" i="7"/>
  <c r="C574" i="7"/>
  <c r="E574" i="7" s="1"/>
  <c r="F574" i="7" s="1"/>
  <c r="D573" i="7"/>
  <c r="C573" i="7"/>
  <c r="E573" i="7" s="1"/>
  <c r="F573" i="7" s="1"/>
  <c r="D572" i="7"/>
  <c r="C572" i="7"/>
  <c r="E572" i="7" s="1"/>
  <c r="F572" i="7" s="1"/>
  <c r="D571" i="7"/>
  <c r="C571" i="7"/>
  <c r="E571" i="7" s="1"/>
  <c r="F571" i="7" s="1"/>
  <c r="D570" i="7"/>
  <c r="C570" i="7"/>
  <c r="E570" i="7" s="1"/>
  <c r="F570" i="7" s="1"/>
  <c r="D569" i="7"/>
  <c r="C569" i="7"/>
  <c r="E569" i="7" s="1"/>
  <c r="F569" i="7" s="1"/>
  <c r="E568" i="7"/>
  <c r="F568" i="7" s="1"/>
  <c r="D568" i="7"/>
  <c r="C568" i="7"/>
  <c r="D567" i="7"/>
  <c r="C567" i="7"/>
  <c r="D566" i="7"/>
  <c r="C566" i="7"/>
  <c r="E566" i="7" s="1"/>
  <c r="F566" i="7" s="1"/>
  <c r="D565" i="7"/>
  <c r="C565" i="7"/>
  <c r="E556" i="7" s="1"/>
  <c r="F556" i="7" s="1"/>
  <c r="D564" i="7"/>
  <c r="C564" i="7"/>
  <c r="D563" i="7"/>
  <c r="C563" i="7"/>
  <c r="D562" i="7"/>
  <c r="C562" i="7"/>
  <c r="D561" i="7"/>
  <c r="C561" i="7"/>
  <c r="E561" i="7" s="1"/>
  <c r="F561" i="7" s="1"/>
  <c r="D560" i="7"/>
  <c r="C560" i="7"/>
  <c r="D559" i="7"/>
  <c r="C559" i="7"/>
  <c r="E559" i="7" s="1"/>
  <c r="F559" i="7" s="1"/>
  <c r="D558" i="7"/>
  <c r="C558" i="7"/>
  <c r="D557" i="7"/>
  <c r="C557" i="7"/>
  <c r="E557" i="7" s="1"/>
  <c r="F557" i="7" s="1"/>
  <c r="D556" i="7"/>
  <c r="C556" i="7"/>
  <c r="D555" i="7"/>
  <c r="C555" i="7"/>
  <c r="E555" i="7" s="1"/>
  <c r="F555" i="7" s="1"/>
  <c r="D554" i="7"/>
  <c r="C554" i="7"/>
  <c r="E554" i="7" s="1"/>
  <c r="F554" i="7" s="1"/>
  <c r="D553" i="7"/>
  <c r="C553" i="7"/>
  <c r="E553" i="7" s="1"/>
  <c r="F553" i="7" s="1"/>
  <c r="D552" i="7"/>
  <c r="C552" i="7"/>
  <c r="D551" i="7"/>
  <c r="C551" i="7"/>
  <c r="D550" i="7"/>
  <c r="C550" i="7"/>
  <c r="E550" i="7" s="1"/>
  <c r="F550" i="7" s="1"/>
  <c r="D549" i="7"/>
  <c r="C549" i="7"/>
  <c r="D548" i="7"/>
  <c r="C548" i="7"/>
  <c r="D547" i="7"/>
  <c r="C547" i="7"/>
  <c r="E547" i="7" s="1"/>
  <c r="F547" i="7" s="1"/>
  <c r="D546" i="7"/>
  <c r="C546" i="7"/>
  <c r="E546" i="7" s="1"/>
  <c r="F546" i="7" s="1"/>
  <c r="D545" i="7"/>
  <c r="C545" i="7"/>
  <c r="D544" i="7"/>
  <c r="C544" i="7"/>
  <c r="E544" i="7" s="1"/>
  <c r="F544" i="7" s="1"/>
  <c r="D543" i="7"/>
  <c r="C543" i="7"/>
  <c r="D542" i="7"/>
  <c r="C542" i="7"/>
  <c r="E542" i="7" s="1"/>
  <c r="F542" i="7" s="1"/>
  <c r="D541" i="7"/>
  <c r="C541" i="7"/>
  <c r="D540" i="7"/>
  <c r="C540" i="7"/>
  <c r="E540" i="7" s="1"/>
  <c r="F540" i="7" s="1"/>
  <c r="D539" i="7"/>
  <c r="C539" i="7"/>
  <c r="D538" i="7"/>
  <c r="C538" i="7"/>
  <c r="D537" i="7"/>
  <c r="C537" i="7"/>
  <c r="D536" i="7"/>
  <c r="C536" i="7"/>
  <c r="D535" i="7"/>
  <c r="C535" i="7"/>
  <c r="D534" i="7"/>
  <c r="C534" i="7"/>
  <c r="E534" i="7" s="1"/>
  <c r="F534" i="7" s="1"/>
  <c r="D533" i="7"/>
  <c r="C533" i="7"/>
  <c r="D532" i="7"/>
  <c r="C532" i="7"/>
  <c r="E532" i="7" s="1"/>
  <c r="F532" i="7" s="1"/>
  <c r="D531" i="7"/>
  <c r="C531" i="7"/>
  <c r="D530" i="7"/>
  <c r="C530" i="7"/>
  <c r="E530" i="7" s="1"/>
  <c r="F530" i="7" s="1"/>
  <c r="D529" i="7"/>
  <c r="C529" i="7"/>
  <c r="D528" i="7"/>
  <c r="C528" i="7"/>
  <c r="E528" i="7" s="1"/>
  <c r="F528" i="7" s="1"/>
  <c r="D527" i="7"/>
  <c r="C527" i="7"/>
  <c r="D526" i="7"/>
  <c r="C526" i="7"/>
  <c r="D525" i="7"/>
  <c r="C525" i="7"/>
  <c r="D524" i="7"/>
  <c r="C524" i="7"/>
  <c r="E524" i="7" s="1"/>
  <c r="F524" i="7" s="1"/>
  <c r="D523" i="7"/>
  <c r="C523" i="7"/>
  <c r="E522" i="7"/>
  <c r="F522" i="7" s="1"/>
  <c r="D522" i="7"/>
  <c r="C522" i="7"/>
  <c r="D521" i="7"/>
  <c r="C521" i="7"/>
  <c r="D520" i="7"/>
  <c r="C520" i="7"/>
  <c r="D519" i="7"/>
  <c r="C519" i="7"/>
  <c r="D518" i="7"/>
  <c r="C518" i="7"/>
  <c r="D517" i="7"/>
  <c r="C517" i="7"/>
  <c r="D516" i="7"/>
  <c r="C516" i="7"/>
  <c r="E516" i="7" s="1"/>
  <c r="F516" i="7" s="1"/>
  <c r="D515" i="7"/>
  <c r="C515" i="7"/>
  <c r="D514" i="7"/>
  <c r="C514" i="7"/>
  <c r="D513" i="7"/>
  <c r="C513" i="7"/>
  <c r="E513" i="7" s="1"/>
  <c r="F513" i="7" s="1"/>
  <c r="D512" i="7"/>
  <c r="C512" i="7"/>
  <c r="D511" i="7"/>
  <c r="C511" i="7"/>
  <c r="E511" i="7" s="1"/>
  <c r="F511" i="7" s="1"/>
  <c r="D510" i="7"/>
  <c r="C510" i="7"/>
  <c r="D507" i="7"/>
  <c r="C507" i="7"/>
  <c r="D506" i="7"/>
  <c r="C506" i="7"/>
  <c r="D505" i="7"/>
  <c r="C505" i="7"/>
  <c r="D503" i="7"/>
  <c r="C503" i="7"/>
  <c r="D502" i="7"/>
  <c r="C502" i="7"/>
  <c r="E502" i="7" s="1"/>
  <c r="F502" i="7" s="1"/>
  <c r="D501" i="7"/>
  <c r="C501" i="7"/>
  <c r="E501" i="7" s="1"/>
  <c r="F501" i="7" s="1"/>
  <c r="C500" i="7"/>
  <c r="C499" i="7"/>
  <c r="D498" i="7"/>
  <c r="C498" i="7"/>
  <c r="D497" i="7"/>
  <c r="C497" i="7"/>
  <c r="E497" i="7" s="1"/>
  <c r="F497" i="7" s="1"/>
  <c r="D496" i="7"/>
  <c r="C496" i="7"/>
  <c r="C495" i="7"/>
  <c r="D494" i="7"/>
  <c r="C494" i="7"/>
  <c r="D493" i="7"/>
  <c r="C493" i="7"/>
  <c r="D492" i="7"/>
  <c r="C492" i="7"/>
  <c r="E492" i="7" s="1"/>
  <c r="F492" i="7" s="1"/>
  <c r="D491" i="7"/>
  <c r="C491" i="7"/>
  <c r="D490" i="7"/>
  <c r="C490" i="7"/>
  <c r="E490" i="7" s="1"/>
  <c r="F490" i="7" s="1"/>
  <c r="D489" i="7"/>
  <c r="C489" i="7"/>
  <c r="E489" i="7" s="1"/>
  <c r="F489" i="7" s="1"/>
  <c r="D488" i="7"/>
  <c r="C488" i="7"/>
  <c r="E488" i="7" s="1"/>
  <c r="F488" i="7" s="1"/>
  <c r="D487" i="7"/>
  <c r="C487" i="7"/>
  <c r="D486" i="7"/>
  <c r="C486" i="7"/>
  <c r="D485" i="7"/>
  <c r="C485" i="7"/>
  <c r="D484" i="7"/>
  <c r="C484" i="7"/>
  <c r="D483" i="7"/>
  <c r="C483" i="7"/>
  <c r="D482" i="7"/>
  <c r="C482" i="7"/>
  <c r="E482" i="7" s="1"/>
  <c r="F482" i="7" s="1"/>
  <c r="D481" i="7"/>
  <c r="C481" i="7"/>
  <c r="D480" i="7"/>
  <c r="C480" i="7"/>
  <c r="D479" i="7"/>
  <c r="C479" i="7"/>
  <c r="D478" i="7"/>
  <c r="C478" i="7"/>
  <c r="D477" i="7"/>
  <c r="C477" i="7"/>
  <c r="D476" i="7"/>
  <c r="C476" i="7"/>
  <c r="D475" i="7"/>
  <c r="C475" i="7"/>
  <c r="D474" i="7"/>
  <c r="C474" i="7"/>
  <c r="D473" i="7"/>
  <c r="C473" i="7"/>
  <c r="D472" i="7"/>
  <c r="C472" i="7"/>
  <c r="D471" i="7"/>
  <c r="C471" i="7"/>
  <c r="D470" i="7"/>
  <c r="C470" i="7"/>
  <c r="D469" i="7"/>
  <c r="C469" i="7"/>
  <c r="D468" i="7"/>
  <c r="C468" i="7"/>
  <c r="E468" i="7" s="1"/>
  <c r="F468" i="7" s="1"/>
  <c r="D467" i="7"/>
  <c r="C467" i="7"/>
  <c r="D466" i="7"/>
  <c r="C466" i="7"/>
  <c r="D465" i="7"/>
  <c r="C465" i="7"/>
  <c r="D464" i="7"/>
  <c r="C464" i="7"/>
  <c r="E464" i="7" s="1"/>
  <c r="F464" i="7" s="1"/>
  <c r="D463" i="7"/>
  <c r="C463" i="7"/>
  <c r="D462" i="7"/>
  <c r="C462" i="7"/>
  <c r="E462" i="7" s="1"/>
  <c r="F462" i="7" s="1"/>
  <c r="D461" i="7"/>
  <c r="C461" i="7"/>
  <c r="D460" i="7"/>
  <c r="C460" i="7"/>
  <c r="D459" i="7"/>
  <c r="C459" i="7"/>
  <c r="D458" i="7"/>
  <c r="C458" i="7"/>
  <c r="E458" i="7" s="1"/>
  <c r="F458" i="7" s="1"/>
  <c r="D457" i="7"/>
  <c r="C457" i="7"/>
  <c r="D456" i="7"/>
  <c r="C456" i="7"/>
  <c r="D455" i="7"/>
  <c r="C455" i="7"/>
  <c r="D454" i="7"/>
  <c r="C454" i="7"/>
  <c r="E454" i="7" s="1"/>
  <c r="F454" i="7" s="1"/>
  <c r="D453" i="7"/>
  <c r="C453" i="7"/>
  <c r="E452" i="7"/>
  <c r="F452" i="7" s="1"/>
  <c r="D452" i="7"/>
  <c r="C452" i="7"/>
  <c r="D451" i="7"/>
  <c r="C451" i="7"/>
  <c r="D450" i="7"/>
  <c r="C450" i="7"/>
  <c r="D449" i="7"/>
  <c r="C449" i="7"/>
  <c r="D448" i="7"/>
  <c r="C448" i="7"/>
  <c r="D447" i="7"/>
  <c r="C447" i="7"/>
  <c r="D446" i="7"/>
  <c r="C446" i="7"/>
  <c r="D445" i="7"/>
  <c r="C445" i="7"/>
  <c r="D444" i="7"/>
  <c r="C444" i="7"/>
  <c r="D443" i="7"/>
  <c r="C443" i="7"/>
  <c r="E443" i="7" s="1"/>
  <c r="F443" i="7" s="1"/>
  <c r="D442" i="7"/>
  <c r="C442" i="7"/>
  <c r="D441" i="7"/>
  <c r="C441" i="7"/>
  <c r="E441" i="7" s="1"/>
  <c r="F441" i="7" s="1"/>
  <c r="E440" i="7"/>
  <c r="F440" i="7" s="1"/>
  <c r="D440" i="7"/>
  <c r="C440" i="7"/>
  <c r="D439" i="7"/>
  <c r="C439" i="7"/>
  <c r="E439" i="7" s="1"/>
  <c r="F439" i="7" s="1"/>
  <c r="D438" i="7"/>
  <c r="C438" i="7"/>
  <c r="D437" i="7"/>
  <c r="C437" i="7"/>
  <c r="E437" i="7" s="1"/>
  <c r="F437" i="7" s="1"/>
  <c r="D436" i="7"/>
  <c r="C436" i="7"/>
  <c r="D435" i="7"/>
  <c r="C435" i="7"/>
  <c r="D434" i="7"/>
  <c r="C434" i="7"/>
  <c r="D433" i="7"/>
  <c r="C433" i="7"/>
  <c r="D432" i="7"/>
  <c r="C432" i="7"/>
  <c r="D431" i="7"/>
  <c r="C431" i="7"/>
  <c r="E431" i="7" s="1"/>
  <c r="F431" i="7" s="1"/>
  <c r="D430" i="7"/>
  <c r="C430" i="7"/>
  <c r="D429" i="7"/>
  <c r="C429" i="7"/>
  <c r="E429" i="7" s="1"/>
  <c r="F429" i="7" s="1"/>
  <c r="D428" i="7"/>
  <c r="C428" i="7"/>
  <c r="E425" i="7"/>
  <c r="F425" i="7" s="1"/>
  <c r="D425" i="7"/>
  <c r="C425" i="7"/>
  <c r="D424" i="7"/>
  <c r="C424" i="7"/>
  <c r="D423" i="7"/>
  <c r="C423" i="7"/>
  <c r="D422" i="7"/>
  <c r="C422" i="7"/>
  <c r="D421" i="7"/>
  <c r="C421" i="7"/>
  <c r="D420" i="7"/>
  <c r="C420" i="7"/>
  <c r="D419" i="7"/>
  <c r="C419" i="7"/>
  <c r="C418" i="7"/>
  <c r="C417" i="7"/>
  <c r="D415" i="7"/>
  <c r="C415" i="7"/>
  <c r="D414" i="7"/>
  <c r="C414" i="7"/>
  <c r="D413" i="7"/>
  <c r="C413" i="7"/>
  <c r="D412" i="7"/>
  <c r="C412" i="7"/>
  <c r="D411" i="7"/>
  <c r="C411" i="7"/>
  <c r="D410" i="7"/>
  <c r="C410" i="7"/>
  <c r="E410" i="7" s="1"/>
  <c r="F410" i="7" s="1"/>
  <c r="D409" i="7"/>
  <c r="C409" i="7"/>
  <c r="D408" i="7"/>
  <c r="C408" i="7"/>
  <c r="E408" i="7" s="1"/>
  <c r="F408" i="7" s="1"/>
  <c r="C407" i="7"/>
  <c r="D406" i="7"/>
  <c r="C406" i="7"/>
  <c r="E406" i="7" s="1"/>
  <c r="F406" i="7" s="1"/>
  <c r="D405" i="7"/>
  <c r="C405" i="7"/>
  <c r="D404" i="7"/>
  <c r="C404" i="7"/>
  <c r="E404" i="7" s="1"/>
  <c r="F404" i="7" s="1"/>
  <c r="D403" i="7"/>
  <c r="C403" i="7"/>
  <c r="D402" i="7"/>
  <c r="C402" i="7"/>
  <c r="E402" i="7" s="1"/>
  <c r="F402" i="7" s="1"/>
  <c r="D400" i="7"/>
  <c r="C400" i="7"/>
  <c r="E400" i="7" s="1"/>
  <c r="F400" i="7" s="1"/>
  <c r="D399" i="7"/>
  <c r="C399" i="7"/>
  <c r="D398" i="7"/>
  <c r="C398" i="7"/>
  <c r="D397" i="7"/>
  <c r="C397" i="7"/>
  <c r="D396" i="7"/>
  <c r="C396" i="7"/>
  <c r="E396" i="7" s="1"/>
  <c r="F396" i="7" s="1"/>
  <c r="D395" i="7"/>
  <c r="C395" i="7"/>
  <c r="E395" i="7" s="1"/>
  <c r="F395" i="7" s="1"/>
  <c r="D394" i="7"/>
  <c r="C394" i="7"/>
  <c r="D393" i="7"/>
  <c r="C393" i="7"/>
  <c r="C392" i="7"/>
  <c r="D391" i="7"/>
  <c r="C391" i="7"/>
  <c r="D390" i="7"/>
  <c r="C390" i="7"/>
  <c r="D389" i="7"/>
  <c r="C389" i="7"/>
  <c r="D388" i="7"/>
  <c r="C388" i="7"/>
  <c r="D387" i="7"/>
  <c r="C387" i="7"/>
  <c r="D386" i="7"/>
  <c r="C386" i="7"/>
  <c r="D385" i="7"/>
  <c r="C385" i="7"/>
  <c r="D384" i="7"/>
  <c r="C384" i="7"/>
  <c r="D383" i="7"/>
  <c r="C383" i="7"/>
  <c r="D382" i="7"/>
  <c r="C382" i="7"/>
  <c r="E382" i="7" s="1"/>
  <c r="F382" i="7" s="1"/>
  <c r="D381" i="7"/>
  <c r="C381" i="7"/>
  <c r="D380" i="7"/>
  <c r="C380" i="7"/>
  <c r="E380" i="7" s="1"/>
  <c r="F380" i="7" s="1"/>
  <c r="D379" i="7"/>
  <c r="C379" i="7"/>
  <c r="D378" i="7"/>
  <c r="C378" i="7"/>
  <c r="D377" i="7"/>
  <c r="C377" i="7"/>
  <c r="D376" i="7"/>
  <c r="C376" i="7"/>
  <c r="E376" i="7" s="1"/>
  <c r="F376" i="7" s="1"/>
  <c r="D375" i="7"/>
  <c r="C375" i="7"/>
  <c r="E374" i="7"/>
  <c r="F374" i="7" s="1"/>
  <c r="D374" i="7"/>
  <c r="C374" i="7"/>
  <c r="D373" i="7"/>
  <c r="C373" i="7"/>
  <c r="D372" i="7"/>
  <c r="C372" i="7"/>
  <c r="D371" i="7"/>
  <c r="C371" i="7"/>
  <c r="D370" i="7"/>
  <c r="C370" i="7"/>
  <c r="E370" i="7" s="1"/>
  <c r="F370" i="7" s="1"/>
  <c r="D369" i="7"/>
  <c r="C369" i="7"/>
  <c r="E368" i="7"/>
  <c r="F368" i="7" s="1"/>
  <c r="D368" i="7"/>
  <c r="C368" i="7"/>
  <c r="D367" i="7"/>
  <c r="C367" i="7"/>
  <c r="D366" i="7"/>
  <c r="C366" i="7"/>
  <c r="D365" i="7"/>
  <c r="C365" i="7"/>
  <c r="E365" i="7" s="1"/>
  <c r="F365" i="7" s="1"/>
  <c r="D364" i="7"/>
  <c r="C364" i="7"/>
  <c r="D363" i="7"/>
  <c r="C363" i="7"/>
  <c r="D362" i="7"/>
  <c r="C362" i="7"/>
  <c r="E362" i="7" s="1"/>
  <c r="F362" i="7" s="1"/>
  <c r="D361" i="7"/>
  <c r="C361" i="7"/>
  <c r="D360" i="7"/>
  <c r="C360" i="7"/>
  <c r="E360" i="7" s="1"/>
  <c r="F360" i="7" s="1"/>
  <c r="D359" i="7"/>
  <c r="C359" i="7"/>
  <c r="E359" i="7" s="1"/>
  <c r="F359" i="7" s="1"/>
  <c r="D358" i="7"/>
  <c r="C358" i="7"/>
  <c r="E358" i="7" s="1"/>
  <c r="F358" i="7" s="1"/>
  <c r="D357" i="7"/>
  <c r="C357" i="7"/>
  <c r="E357" i="7" s="1"/>
  <c r="F357" i="7" s="1"/>
  <c r="D356" i="7"/>
  <c r="C356" i="7"/>
  <c r="E356" i="7" s="1"/>
  <c r="F356" i="7" s="1"/>
  <c r="D355" i="7"/>
  <c r="C355" i="7"/>
  <c r="E355" i="7" s="1"/>
  <c r="F355" i="7" s="1"/>
  <c r="D354" i="7"/>
  <c r="C354" i="7"/>
  <c r="E354" i="7" s="1"/>
  <c r="F354" i="7" s="1"/>
  <c r="D353" i="7"/>
  <c r="C353" i="7"/>
  <c r="D352" i="7"/>
  <c r="C352" i="7"/>
  <c r="D351" i="7"/>
  <c r="C351" i="7"/>
  <c r="D350" i="7"/>
  <c r="C350" i="7"/>
  <c r="E350" i="7" s="1"/>
  <c r="F350" i="7" s="1"/>
  <c r="D349" i="7"/>
  <c r="C349" i="7"/>
  <c r="D348" i="7"/>
  <c r="C348" i="7"/>
  <c r="E348" i="7" s="1"/>
  <c r="F348" i="7" s="1"/>
  <c r="D347" i="7"/>
  <c r="C347" i="7"/>
  <c r="D346" i="7"/>
  <c r="C346" i="7"/>
  <c r="D345" i="7"/>
  <c r="C345" i="7"/>
  <c r="D344" i="7"/>
  <c r="C344" i="7"/>
  <c r="E344" i="7" s="1"/>
  <c r="F344" i="7" s="1"/>
  <c r="D343" i="7"/>
  <c r="C343" i="7"/>
  <c r="D342" i="7"/>
  <c r="C342" i="7"/>
  <c r="D341" i="7"/>
  <c r="C341" i="7"/>
  <c r="D340" i="7"/>
  <c r="C340" i="7"/>
  <c r="D339" i="7"/>
  <c r="C339" i="7"/>
  <c r="E338" i="7"/>
  <c r="F338" i="7" s="1"/>
  <c r="D338" i="7"/>
  <c r="C338" i="7"/>
  <c r="D337" i="7"/>
  <c r="C337" i="7"/>
  <c r="D335" i="7"/>
  <c r="C335" i="7"/>
  <c r="D334" i="7"/>
  <c r="C334" i="7"/>
  <c r="E334" i="7" s="1"/>
  <c r="F334" i="7" s="1"/>
  <c r="D333" i="7"/>
  <c r="C333" i="7"/>
  <c r="D332" i="7"/>
  <c r="C332" i="7"/>
  <c r="D331" i="7"/>
  <c r="C331" i="7"/>
  <c r="D330" i="7"/>
  <c r="C330" i="7"/>
  <c r="D329" i="7"/>
  <c r="C329" i="7"/>
  <c r="E329" i="7" s="1"/>
  <c r="F329" i="7" s="1"/>
  <c r="D328" i="7"/>
  <c r="C328" i="7"/>
  <c r="C327" i="7"/>
  <c r="D326" i="7"/>
  <c r="C326" i="7"/>
  <c r="D325" i="7"/>
  <c r="C325" i="7"/>
  <c r="D324" i="7"/>
  <c r="C324" i="7"/>
  <c r="D323" i="7"/>
  <c r="C323" i="7"/>
  <c r="D322" i="7"/>
  <c r="C322" i="7"/>
  <c r="D321" i="7"/>
  <c r="C321" i="7"/>
  <c r="D320" i="7"/>
  <c r="C320" i="7"/>
  <c r="D319" i="7"/>
  <c r="C319" i="7"/>
  <c r="D318" i="7"/>
  <c r="C318" i="7"/>
  <c r="E318" i="7" s="1"/>
  <c r="F318" i="7" s="1"/>
  <c r="D317" i="7"/>
  <c r="C317" i="7"/>
  <c r="E317" i="7" s="1"/>
  <c r="F317" i="7" s="1"/>
  <c r="D316" i="7"/>
  <c r="C316" i="7"/>
  <c r="D315" i="7"/>
  <c r="C315" i="7"/>
  <c r="D314" i="7"/>
  <c r="C314" i="7"/>
  <c r="D313" i="7"/>
  <c r="C313" i="7"/>
  <c r="E313" i="7" s="1"/>
  <c r="F313" i="7" s="1"/>
  <c r="D312" i="7"/>
  <c r="C312" i="7"/>
  <c r="D311" i="7"/>
  <c r="C311" i="7"/>
  <c r="E311" i="7" s="1"/>
  <c r="F311" i="7" s="1"/>
  <c r="D310" i="7"/>
  <c r="C310" i="7"/>
  <c r="D309" i="7"/>
  <c r="C309" i="7"/>
  <c r="D308" i="7"/>
  <c r="C308" i="7"/>
  <c r="E308" i="7" s="1"/>
  <c r="F308" i="7" s="1"/>
  <c r="D307" i="7"/>
  <c r="C307" i="7"/>
  <c r="D306" i="7"/>
  <c r="C306" i="7"/>
  <c r="D305" i="7"/>
  <c r="C305" i="7"/>
  <c r="D304" i="7"/>
  <c r="C304" i="7"/>
  <c r="D303" i="7"/>
  <c r="C303" i="7"/>
  <c r="D302" i="7"/>
  <c r="C302" i="7"/>
  <c r="D301" i="7"/>
  <c r="C301" i="7"/>
  <c r="D300" i="7"/>
  <c r="C300" i="7"/>
  <c r="D299" i="7"/>
  <c r="C299" i="7"/>
  <c r="D298" i="7"/>
  <c r="C298" i="7"/>
  <c r="E298" i="7" s="1"/>
  <c r="F298" i="7" s="1"/>
  <c r="D297" i="7"/>
  <c r="C297" i="7"/>
  <c r="E297" i="7" s="1"/>
  <c r="F297" i="7" s="1"/>
  <c r="D296" i="7"/>
  <c r="C296" i="7"/>
  <c r="E296" i="7" s="1"/>
  <c r="F296" i="7" s="1"/>
  <c r="D295" i="7"/>
  <c r="C295" i="7"/>
  <c r="D294" i="7"/>
  <c r="C294" i="7"/>
  <c r="D293" i="7"/>
  <c r="C293" i="7"/>
  <c r="D292" i="7"/>
  <c r="C292" i="7"/>
  <c r="E292" i="7" s="1"/>
  <c r="F292" i="7" s="1"/>
  <c r="D291" i="7"/>
  <c r="C291" i="7"/>
  <c r="D290" i="7"/>
  <c r="C290" i="7"/>
  <c r="D289" i="7"/>
  <c r="C289" i="7"/>
  <c r="D288" i="7"/>
  <c r="C288" i="7"/>
  <c r="D287" i="7"/>
  <c r="C287" i="7"/>
  <c r="D286" i="7"/>
  <c r="C286" i="7"/>
  <c r="D285" i="7"/>
  <c r="C285" i="7"/>
  <c r="E285" i="7" s="1"/>
  <c r="F285" i="7" s="1"/>
  <c r="D284" i="7"/>
  <c r="C284" i="7"/>
  <c r="D283" i="7"/>
  <c r="C283" i="7"/>
  <c r="D282" i="7"/>
  <c r="C282" i="7"/>
  <c r="D281" i="7"/>
  <c r="C281" i="7"/>
  <c r="D280" i="7"/>
  <c r="C280" i="7"/>
  <c r="D279" i="7"/>
  <c r="C279" i="7"/>
  <c r="D278" i="7"/>
  <c r="C278" i="7"/>
  <c r="D277" i="7"/>
  <c r="C277" i="7"/>
  <c r="E277" i="7" s="1"/>
  <c r="F277" i="7" s="1"/>
  <c r="D276" i="7"/>
  <c r="C276" i="7"/>
  <c r="D275" i="7"/>
  <c r="C275" i="7"/>
  <c r="E275" i="7" s="1"/>
  <c r="F275" i="7" s="1"/>
  <c r="D274" i="7"/>
  <c r="C274" i="7"/>
  <c r="D273" i="7"/>
  <c r="C273" i="7"/>
  <c r="E273" i="7" s="1"/>
  <c r="F273" i="7" s="1"/>
  <c r="D272" i="7"/>
  <c r="C272" i="7"/>
  <c r="D271" i="7"/>
  <c r="C271" i="7"/>
  <c r="D270" i="7"/>
  <c r="C270" i="7"/>
  <c r="E269" i="7"/>
  <c r="F269" i="7" s="1"/>
  <c r="D269" i="7"/>
  <c r="C269" i="7"/>
  <c r="D268" i="7"/>
  <c r="C268" i="7"/>
  <c r="D267" i="7"/>
  <c r="C267" i="7"/>
  <c r="D266" i="7"/>
  <c r="C266" i="7"/>
  <c r="E265" i="7"/>
  <c r="F265" i="7" s="1"/>
  <c r="D265" i="7"/>
  <c r="C265" i="7"/>
  <c r="D264" i="7"/>
  <c r="C264" i="7"/>
  <c r="D263" i="7"/>
  <c r="C263" i="7"/>
  <c r="D262" i="7"/>
  <c r="C262" i="7"/>
  <c r="D261" i="7"/>
  <c r="C261" i="7"/>
  <c r="E261" i="7" s="1"/>
  <c r="F261" i="7" s="1"/>
  <c r="D260" i="7"/>
  <c r="C260" i="7"/>
  <c r="E260" i="7" s="1"/>
  <c r="F260" i="7" s="1"/>
  <c r="D259" i="7"/>
  <c r="C259" i="7"/>
  <c r="E259" i="7" s="1"/>
  <c r="F259" i="7" s="1"/>
  <c r="D258" i="7"/>
  <c r="C258" i="7"/>
  <c r="D257" i="7"/>
  <c r="C257" i="7"/>
  <c r="D256" i="7"/>
  <c r="C256" i="7"/>
  <c r="E256" i="7" s="1"/>
  <c r="F256" i="7" s="1"/>
  <c r="D255" i="7"/>
  <c r="C255" i="7"/>
  <c r="E255" i="7" s="1"/>
  <c r="F255" i="7" s="1"/>
  <c r="D254" i="7"/>
  <c r="C254" i="7"/>
  <c r="E254" i="7" s="1"/>
  <c r="F254" i="7" s="1"/>
  <c r="D253" i="7"/>
  <c r="C253" i="7"/>
  <c r="E253" i="7" s="1"/>
  <c r="F253" i="7" s="1"/>
  <c r="D252" i="7"/>
  <c r="C252" i="7"/>
  <c r="D251" i="7"/>
  <c r="C251" i="7"/>
  <c r="E251" i="7" s="1"/>
  <c r="F251" i="7" s="1"/>
  <c r="D250" i="7"/>
  <c r="C250" i="7"/>
  <c r="D249" i="7"/>
  <c r="C249" i="7"/>
  <c r="E249" i="7" s="1"/>
  <c r="F249" i="7" s="1"/>
  <c r="D246" i="7"/>
  <c r="C246" i="7"/>
  <c r="D245" i="7"/>
  <c r="C245" i="7"/>
  <c r="D244" i="7"/>
  <c r="C244" i="7"/>
  <c r="D242" i="7"/>
  <c r="C242" i="7"/>
  <c r="E242" i="7" s="1"/>
  <c r="F242" i="7" s="1"/>
  <c r="D241" i="7"/>
  <c r="C241" i="7"/>
  <c r="D240" i="7"/>
  <c r="C240" i="7"/>
  <c r="C239" i="7"/>
  <c r="C238" i="7"/>
  <c r="D237" i="7"/>
  <c r="C237" i="7"/>
  <c r="D236" i="7"/>
  <c r="C236" i="7"/>
  <c r="D235" i="7"/>
  <c r="C235" i="7"/>
  <c r="C234" i="7"/>
  <c r="D233" i="7"/>
  <c r="C233" i="7"/>
  <c r="D232" i="7"/>
  <c r="C232" i="7"/>
  <c r="E232" i="7" s="1"/>
  <c r="F232" i="7" s="1"/>
  <c r="D231" i="7"/>
  <c r="C231" i="7"/>
  <c r="D230" i="7"/>
  <c r="C230" i="7"/>
  <c r="E230" i="7" s="1"/>
  <c r="F230" i="7" s="1"/>
  <c r="D229" i="7"/>
  <c r="C229" i="7"/>
  <c r="E229" i="7" s="1"/>
  <c r="F229" i="7" s="1"/>
  <c r="D228" i="7"/>
  <c r="C228" i="7"/>
  <c r="D227" i="7"/>
  <c r="C227" i="7"/>
  <c r="E227" i="7" s="1"/>
  <c r="F227" i="7" s="1"/>
  <c r="D226" i="7"/>
  <c r="C226" i="7"/>
  <c r="D225" i="7"/>
  <c r="C225" i="7"/>
  <c r="D224" i="7"/>
  <c r="C224" i="7"/>
  <c r="E223" i="7"/>
  <c r="F223" i="7" s="1"/>
  <c r="D223" i="7"/>
  <c r="C223" i="7"/>
  <c r="D222" i="7"/>
  <c r="C222" i="7"/>
  <c r="D221" i="7"/>
  <c r="C221" i="7"/>
  <c r="D220" i="7"/>
  <c r="C220" i="7"/>
  <c r="E219" i="7"/>
  <c r="F219" i="7" s="1"/>
  <c r="D219" i="7"/>
  <c r="C219" i="7"/>
  <c r="D218" i="7"/>
  <c r="C218" i="7"/>
  <c r="E218" i="7" s="1"/>
  <c r="F218" i="7" s="1"/>
  <c r="D217" i="7"/>
  <c r="C217" i="7"/>
  <c r="D216" i="7"/>
  <c r="C216" i="7"/>
  <c r="D215" i="7"/>
  <c r="C215" i="7"/>
  <c r="E215" i="7" s="1"/>
  <c r="F215" i="7" s="1"/>
  <c r="D214" i="7"/>
  <c r="C214" i="7"/>
  <c r="E214" i="7" s="1"/>
  <c r="F214" i="7" s="1"/>
  <c r="D213" i="7"/>
  <c r="C213" i="7"/>
  <c r="D212" i="7"/>
  <c r="C212" i="7"/>
  <c r="D211" i="7"/>
  <c r="C211" i="7"/>
  <c r="D210" i="7"/>
  <c r="C210" i="7"/>
  <c r="E210" i="7" s="1"/>
  <c r="F210" i="7" s="1"/>
  <c r="D209" i="7"/>
  <c r="C209" i="7"/>
  <c r="D208" i="7"/>
  <c r="C208" i="7"/>
  <c r="E208" i="7" s="1"/>
  <c r="F208" i="7" s="1"/>
  <c r="D207" i="7"/>
  <c r="C207" i="7"/>
  <c r="D206" i="7"/>
  <c r="C206" i="7"/>
  <c r="E206" i="7" s="1"/>
  <c r="F206" i="7" s="1"/>
  <c r="D205" i="7"/>
  <c r="C205" i="7"/>
  <c r="E205" i="7" s="1"/>
  <c r="F205" i="7" s="1"/>
  <c r="D204" i="7"/>
  <c r="C204" i="7"/>
  <c r="D203" i="7"/>
  <c r="C203" i="7"/>
  <c r="D202" i="7"/>
  <c r="C202" i="7"/>
  <c r="D201" i="7"/>
  <c r="C201" i="7"/>
  <c r="E201" i="7" s="1"/>
  <c r="F201" i="7" s="1"/>
  <c r="D200" i="7"/>
  <c r="C200" i="7"/>
  <c r="D199" i="7"/>
  <c r="C199" i="7"/>
  <c r="D198" i="7"/>
  <c r="C198" i="7"/>
  <c r="D197" i="7"/>
  <c r="C197" i="7"/>
  <c r="D196" i="7"/>
  <c r="C196" i="7"/>
  <c r="D195" i="7"/>
  <c r="C195" i="7"/>
  <c r="E195" i="7" s="1"/>
  <c r="F195" i="7" s="1"/>
  <c r="D194" i="7"/>
  <c r="C194" i="7"/>
  <c r="D193" i="7"/>
  <c r="C193" i="7"/>
  <c r="E193" i="7" s="1"/>
  <c r="F193" i="7" s="1"/>
  <c r="D192" i="7"/>
  <c r="C192" i="7"/>
  <c r="D191" i="7"/>
  <c r="C191" i="7"/>
  <c r="E191" i="7" s="1"/>
  <c r="F191" i="7" s="1"/>
  <c r="D190" i="7"/>
  <c r="C190" i="7"/>
  <c r="E189" i="7"/>
  <c r="F189" i="7" s="1"/>
  <c r="D189" i="7"/>
  <c r="C189" i="7"/>
  <c r="D188" i="7"/>
  <c r="C188" i="7"/>
  <c r="D187" i="7"/>
  <c r="C187" i="7"/>
  <c r="D186" i="7"/>
  <c r="C186" i="7"/>
  <c r="D185" i="7"/>
  <c r="C185" i="7"/>
  <c r="E185" i="7" s="1"/>
  <c r="F185" i="7" s="1"/>
  <c r="D184" i="7"/>
  <c r="C184" i="7"/>
  <c r="D183" i="7"/>
  <c r="C183" i="7"/>
  <c r="E183" i="7" s="1"/>
  <c r="F183" i="7" s="1"/>
  <c r="D182" i="7"/>
  <c r="C182" i="7"/>
  <c r="E181" i="7"/>
  <c r="F181" i="7" s="1"/>
  <c r="D181" i="7"/>
  <c r="C181" i="7"/>
  <c r="D180" i="7"/>
  <c r="C180" i="7"/>
  <c r="E180" i="7" s="1"/>
  <c r="F180" i="7" s="1"/>
  <c r="D179" i="7"/>
  <c r="C179" i="7"/>
  <c r="D178" i="7"/>
  <c r="C178" i="7"/>
  <c r="D175" i="7"/>
  <c r="C175" i="7"/>
  <c r="D174" i="7"/>
  <c r="C174" i="7"/>
  <c r="D173" i="7"/>
  <c r="C173" i="7"/>
  <c r="D172" i="7"/>
  <c r="C172" i="7"/>
  <c r="E172" i="7" s="1"/>
  <c r="F172" i="7" s="1"/>
  <c r="D171" i="7"/>
  <c r="C171" i="7"/>
  <c r="E171" i="7" s="1"/>
  <c r="F171" i="7" s="1"/>
  <c r="D170" i="7"/>
  <c r="C170" i="7"/>
  <c r="E170" i="7" s="1"/>
  <c r="F170" i="7" s="1"/>
  <c r="D169" i="7"/>
  <c r="C169" i="7"/>
  <c r="E169" i="7" s="1"/>
  <c r="F169" i="7" s="1"/>
  <c r="C168" i="7"/>
  <c r="C167" i="7"/>
  <c r="D166" i="7"/>
  <c r="C166" i="7"/>
  <c r="E166" i="7" s="1"/>
  <c r="F166" i="7" s="1"/>
  <c r="D165" i="7"/>
  <c r="C165" i="7"/>
  <c r="D164" i="7"/>
  <c r="C164" i="7"/>
  <c r="D163" i="7"/>
  <c r="C163" i="7"/>
  <c r="D162" i="7"/>
  <c r="C162" i="7"/>
  <c r="E162" i="7" s="1"/>
  <c r="F162" i="7" s="1"/>
  <c r="D161" i="7"/>
  <c r="C161" i="7"/>
  <c r="D160" i="7"/>
  <c r="C160" i="7"/>
  <c r="E160" i="7" s="1"/>
  <c r="F160" i="7" s="1"/>
  <c r="D159" i="7"/>
  <c r="C159" i="7"/>
  <c r="E159" i="7" s="1"/>
  <c r="F159" i="7" s="1"/>
  <c r="D158" i="7"/>
  <c r="C158" i="7"/>
  <c r="D157" i="7"/>
  <c r="C157" i="7"/>
  <c r="E157" i="7" s="1"/>
  <c r="F157" i="7" s="1"/>
  <c r="D155" i="7"/>
  <c r="C155" i="7"/>
  <c r="D154" i="7"/>
  <c r="C154" i="7"/>
  <c r="E154" i="7" s="1"/>
  <c r="F154" i="7" s="1"/>
  <c r="D153" i="7"/>
  <c r="C153" i="7"/>
  <c r="D152" i="7"/>
  <c r="C152" i="7"/>
  <c r="E152" i="7" s="1"/>
  <c r="F152" i="7" s="1"/>
  <c r="D151" i="7"/>
  <c r="C151" i="7"/>
  <c r="E151" i="7" s="1"/>
  <c r="F151" i="7" s="1"/>
  <c r="D150" i="7"/>
  <c r="C150" i="7"/>
  <c r="D149" i="7"/>
  <c r="C149" i="7"/>
  <c r="D148" i="7"/>
  <c r="C148" i="7"/>
  <c r="C147" i="7"/>
  <c r="D146" i="7"/>
  <c r="C146" i="7"/>
  <c r="D145" i="7"/>
  <c r="C145" i="7"/>
  <c r="D144" i="7"/>
  <c r="C144" i="7"/>
  <c r="E135" i="7" s="1"/>
  <c r="F135" i="7" s="1"/>
  <c r="D143" i="7"/>
  <c r="C143" i="7"/>
  <c r="D142" i="7"/>
  <c r="C142" i="7"/>
  <c r="E142" i="7" s="1"/>
  <c r="F142" i="7" s="1"/>
  <c r="D140" i="7"/>
  <c r="C140" i="7"/>
  <c r="D139" i="7"/>
  <c r="C139" i="7"/>
  <c r="E139" i="7" s="1"/>
  <c r="F139" i="7" s="1"/>
  <c r="D138" i="7"/>
  <c r="C138" i="7"/>
  <c r="E138" i="7" s="1"/>
  <c r="F138" i="7" s="1"/>
  <c r="D137" i="7"/>
  <c r="C137" i="7"/>
  <c r="E137" i="7" s="1"/>
  <c r="F137" i="7" s="1"/>
  <c r="D136" i="7"/>
  <c r="C136" i="7"/>
  <c r="E136" i="7" s="1"/>
  <c r="F136" i="7" s="1"/>
  <c r="D135" i="7"/>
  <c r="C135" i="7"/>
  <c r="D134" i="7"/>
  <c r="C134" i="7"/>
  <c r="D133" i="7"/>
  <c r="C133" i="7"/>
  <c r="C132" i="7"/>
  <c r="D131" i="7"/>
  <c r="C131" i="7"/>
  <c r="E131" i="7" s="1"/>
  <c r="F131" i="7" s="1"/>
  <c r="D130" i="7"/>
  <c r="C130" i="7"/>
  <c r="D129" i="7"/>
  <c r="C129" i="7"/>
  <c r="E129" i="7" s="1"/>
  <c r="F129" i="7" s="1"/>
  <c r="D128" i="7"/>
  <c r="C128" i="7"/>
  <c r="D127" i="7"/>
  <c r="C127" i="7"/>
  <c r="E127" i="7" s="1"/>
  <c r="F127" i="7" s="1"/>
  <c r="D126" i="7"/>
  <c r="C126" i="7"/>
  <c r="E126" i="7" s="1"/>
  <c r="F126" i="7" s="1"/>
  <c r="E125" i="7"/>
  <c r="F125" i="7" s="1"/>
  <c r="D125" i="7"/>
  <c r="C125" i="7"/>
  <c r="D124" i="7"/>
  <c r="C124" i="7"/>
  <c r="E124" i="7" s="1"/>
  <c r="F124" i="7" s="1"/>
  <c r="D123" i="7"/>
  <c r="C123" i="7"/>
  <c r="D122" i="7"/>
  <c r="C122" i="7"/>
  <c r="D121" i="7"/>
  <c r="C121" i="7"/>
  <c r="E121" i="7" s="1"/>
  <c r="F121" i="7" s="1"/>
  <c r="D120" i="7"/>
  <c r="C120" i="7"/>
  <c r="E120" i="7" s="1"/>
  <c r="F120" i="7" s="1"/>
  <c r="D119" i="7"/>
  <c r="C119" i="7"/>
  <c r="E119" i="7" s="1"/>
  <c r="F119" i="7" s="1"/>
  <c r="D118" i="7"/>
  <c r="C118" i="7"/>
  <c r="D117" i="7"/>
  <c r="C117" i="7"/>
  <c r="E117" i="7" s="1"/>
  <c r="F117" i="7" s="1"/>
  <c r="D116" i="7"/>
  <c r="C116" i="7"/>
  <c r="E116" i="7" s="1"/>
  <c r="F116" i="7" s="1"/>
  <c r="D115" i="7"/>
  <c r="C115" i="7"/>
  <c r="D114" i="7"/>
  <c r="C114" i="7"/>
  <c r="D113" i="7"/>
  <c r="C113" i="7"/>
  <c r="E113" i="7" s="1"/>
  <c r="F113" i="7" s="1"/>
  <c r="D112" i="7"/>
  <c r="C112" i="7"/>
  <c r="D111" i="7"/>
  <c r="C111" i="7"/>
  <c r="D110" i="7"/>
  <c r="C110" i="7"/>
  <c r="D109" i="7"/>
  <c r="C109" i="7"/>
  <c r="E109" i="7" s="1"/>
  <c r="F109" i="7" s="1"/>
  <c r="D108" i="7"/>
  <c r="C108" i="7"/>
  <c r="D107" i="7"/>
  <c r="C107" i="7"/>
  <c r="E107" i="7" s="1"/>
  <c r="F107" i="7" s="1"/>
  <c r="D106" i="7"/>
  <c r="C106" i="7"/>
  <c r="D105" i="7"/>
  <c r="C105" i="7"/>
  <c r="E105" i="7" s="1"/>
  <c r="F105" i="7" s="1"/>
  <c r="D104" i="7"/>
  <c r="C104" i="7"/>
  <c r="D103" i="7"/>
  <c r="C103" i="7"/>
  <c r="E103" i="7" s="1"/>
  <c r="F103" i="7" s="1"/>
  <c r="D102" i="7"/>
  <c r="C102" i="7"/>
  <c r="D101" i="7"/>
  <c r="C101" i="7"/>
  <c r="E101" i="7" s="1"/>
  <c r="F101" i="7" s="1"/>
  <c r="D100" i="7"/>
  <c r="C100" i="7"/>
  <c r="D99" i="7"/>
  <c r="C99" i="7"/>
  <c r="E99" i="7" s="1"/>
  <c r="F99" i="7" s="1"/>
  <c r="D98" i="7"/>
  <c r="C98" i="7"/>
  <c r="D97" i="7"/>
  <c r="C97" i="7"/>
  <c r="D96" i="7"/>
  <c r="C96" i="7"/>
  <c r="E95" i="7"/>
  <c r="F95" i="7" s="1"/>
  <c r="D95" i="7"/>
  <c r="C95" i="7"/>
  <c r="D94" i="7"/>
  <c r="C94" i="7"/>
  <c r="D93" i="7"/>
  <c r="C93" i="7"/>
  <c r="D92" i="7"/>
  <c r="C92" i="7"/>
  <c r="D91" i="7"/>
  <c r="C91" i="7"/>
  <c r="D90" i="7"/>
  <c r="C90" i="7"/>
  <c r="D89" i="7"/>
  <c r="C89" i="7"/>
  <c r="D88" i="7"/>
  <c r="C88" i="7"/>
  <c r="D87" i="7"/>
  <c r="C87" i="7"/>
  <c r="E87" i="7" s="1"/>
  <c r="F87" i="7" s="1"/>
  <c r="D86" i="7"/>
  <c r="C86" i="7"/>
  <c r="E86" i="7" s="1"/>
  <c r="F86" i="7" s="1"/>
  <c r="D85" i="7"/>
  <c r="C85" i="7"/>
  <c r="D84" i="7"/>
  <c r="C84" i="7"/>
  <c r="E75" i="7" s="1"/>
  <c r="F75" i="7" s="1"/>
  <c r="D83" i="7"/>
  <c r="C83" i="7"/>
  <c r="D82" i="7"/>
  <c r="C82" i="7"/>
  <c r="E82" i="7" s="1"/>
  <c r="F82" i="7" s="1"/>
  <c r="D81" i="7"/>
  <c r="C81" i="7"/>
  <c r="D80" i="7"/>
  <c r="C80" i="7"/>
  <c r="E79" i="7"/>
  <c r="F79" i="7" s="1"/>
  <c r="D79" i="7"/>
  <c r="C79" i="7"/>
  <c r="D78" i="7"/>
  <c r="C78" i="7"/>
  <c r="D77" i="7"/>
  <c r="C77" i="7"/>
  <c r="D76" i="7"/>
  <c r="C76" i="7"/>
  <c r="E67" i="7" s="1"/>
  <c r="F67" i="7" s="1"/>
  <c r="D75" i="7"/>
  <c r="C75" i="7"/>
  <c r="D74" i="7"/>
  <c r="C74" i="7"/>
  <c r="D73" i="7"/>
  <c r="C73" i="7"/>
  <c r="D72" i="7"/>
  <c r="C72" i="7"/>
  <c r="D70" i="7"/>
  <c r="C70" i="7"/>
  <c r="E70" i="7" s="1"/>
  <c r="F70" i="7" s="1"/>
  <c r="D69" i="7"/>
  <c r="C69" i="7"/>
  <c r="E69" i="7" s="1"/>
  <c r="F69" i="7" s="1"/>
  <c r="D68" i="7"/>
  <c r="C68" i="7"/>
  <c r="D67" i="7"/>
  <c r="C67" i="7"/>
  <c r="D66" i="7"/>
  <c r="C66" i="7"/>
  <c r="E66" i="7" s="1"/>
  <c r="F66" i="7" s="1"/>
  <c r="D65" i="7"/>
  <c r="C65" i="7"/>
  <c r="D64" i="7"/>
  <c r="C64" i="7"/>
  <c r="D63" i="7"/>
  <c r="C63" i="7"/>
  <c r="C62" i="7"/>
  <c r="D61" i="7"/>
  <c r="C61" i="7"/>
  <c r="E61" i="7" s="1"/>
  <c r="F61" i="7" s="1"/>
  <c r="D60" i="7"/>
  <c r="C60" i="7"/>
  <c r="D59" i="7"/>
  <c r="C59" i="7"/>
  <c r="E59" i="7" s="1"/>
  <c r="F59" i="7" s="1"/>
  <c r="D58" i="7"/>
  <c r="C58" i="7"/>
  <c r="E58" i="7" s="1"/>
  <c r="F58" i="7" s="1"/>
  <c r="D57" i="7"/>
  <c r="C57" i="7"/>
  <c r="E57" i="7" s="1"/>
  <c r="F57" i="7" s="1"/>
  <c r="D56" i="7"/>
  <c r="C56" i="7"/>
  <c r="E56" i="7" s="1"/>
  <c r="F56" i="7" s="1"/>
  <c r="D55" i="7"/>
  <c r="C55" i="7"/>
  <c r="E55" i="7" s="1"/>
  <c r="F55" i="7" s="1"/>
  <c r="D54" i="7"/>
  <c r="C54" i="7"/>
  <c r="E54" i="7" s="1"/>
  <c r="F54" i="7" s="1"/>
  <c r="D53" i="7"/>
  <c r="C53" i="7"/>
  <c r="E53" i="7" s="1"/>
  <c r="F53" i="7" s="1"/>
  <c r="D52" i="7"/>
  <c r="C52" i="7"/>
  <c r="E51" i="7"/>
  <c r="F51" i="7" s="1"/>
  <c r="D51" i="7"/>
  <c r="C51" i="7"/>
  <c r="D50" i="7"/>
  <c r="C50" i="7"/>
  <c r="D49" i="7"/>
  <c r="C49" i="7"/>
  <c r="D48" i="7"/>
  <c r="C48" i="7"/>
  <c r="D47" i="7"/>
  <c r="C47" i="7"/>
  <c r="D46" i="7"/>
  <c r="C46" i="7"/>
  <c r="D45" i="7"/>
  <c r="C45" i="7"/>
  <c r="D44" i="7"/>
  <c r="C44" i="7"/>
  <c r="D43" i="7"/>
  <c r="C43" i="7"/>
  <c r="E43" i="7" s="1"/>
  <c r="F43" i="7" s="1"/>
  <c r="D42" i="7"/>
  <c r="C42" i="7"/>
  <c r="E42" i="7" s="1"/>
  <c r="F42" i="7" s="1"/>
  <c r="D41" i="7"/>
  <c r="C41" i="7"/>
  <c r="D40" i="7"/>
  <c r="C40" i="7"/>
  <c r="E40" i="7" s="1"/>
  <c r="F40" i="7" s="1"/>
  <c r="D39" i="7"/>
  <c r="C39" i="7"/>
  <c r="D38" i="7"/>
  <c r="C38" i="7"/>
  <c r="E29" i="7" s="1"/>
  <c r="F29" i="7" s="1"/>
  <c r="D37" i="7"/>
  <c r="C37" i="7"/>
  <c r="D36" i="7"/>
  <c r="C36" i="7"/>
  <c r="E36" i="7" s="1"/>
  <c r="F36" i="7" s="1"/>
  <c r="E35" i="7"/>
  <c r="F35" i="7" s="1"/>
  <c r="D35" i="7"/>
  <c r="C35" i="7"/>
  <c r="D34" i="7"/>
  <c r="C34" i="7"/>
  <c r="D33" i="7"/>
  <c r="C33" i="7"/>
  <c r="D32" i="7"/>
  <c r="C32" i="7"/>
  <c r="D31" i="7"/>
  <c r="C31" i="7"/>
  <c r="D30" i="7"/>
  <c r="C30" i="7"/>
  <c r="D29" i="7"/>
  <c r="C29" i="7"/>
  <c r="D28" i="7"/>
  <c r="C28" i="7"/>
  <c r="D27" i="7"/>
  <c r="C27" i="7"/>
  <c r="D26" i="7"/>
  <c r="C26" i="7"/>
  <c r="E26" i="7" s="1"/>
  <c r="F26" i="7" s="1"/>
  <c r="D25" i="7"/>
  <c r="C25" i="7"/>
  <c r="D24" i="7"/>
  <c r="C24" i="7"/>
  <c r="E24" i="7" s="1"/>
  <c r="F24" i="7" s="1"/>
  <c r="D23" i="7"/>
  <c r="C23" i="7"/>
  <c r="D22" i="7"/>
  <c r="C22" i="7"/>
  <c r="E13" i="7" s="1"/>
  <c r="F13" i="7" s="1"/>
  <c r="D21" i="7"/>
  <c r="C21" i="7"/>
  <c r="D20" i="7"/>
  <c r="C20" i="7"/>
  <c r="E20" i="7" s="1"/>
  <c r="F20" i="7" s="1"/>
  <c r="D19" i="7"/>
  <c r="C19" i="7"/>
  <c r="E19" i="7" s="1"/>
  <c r="F19" i="7" s="1"/>
  <c r="D18" i="7"/>
  <c r="C18" i="7"/>
  <c r="D17" i="7"/>
  <c r="C17" i="7"/>
  <c r="D16" i="7"/>
  <c r="C16" i="7"/>
  <c r="D15" i="7"/>
  <c r="C15" i="7"/>
  <c r="D14" i="7"/>
  <c r="C14" i="7"/>
  <c r="D13" i="7"/>
  <c r="C13" i="7"/>
  <c r="D12" i="7"/>
  <c r="C12" i="7"/>
  <c r="D11" i="7"/>
  <c r="C11" i="7"/>
  <c r="D10" i="7"/>
  <c r="C10" i="7"/>
  <c r="D9" i="7"/>
  <c r="C9" i="7"/>
  <c r="E9" i="7" s="1"/>
  <c r="F9" i="7" s="1"/>
  <c r="D8" i="7"/>
  <c r="C8" i="7"/>
  <c r="D7" i="7"/>
  <c r="C7" i="7"/>
  <c r="E7" i="7" s="1"/>
  <c r="F7" i="7" s="1"/>
  <c r="D6" i="7"/>
  <c r="C6" i="7"/>
  <c r="D3" i="2"/>
  <c r="G3" i="2"/>
  <c r="J3" i="2"/>
  <c r="M3" i="2"/>
  <c r="P3" i="2"/>
  <c r="P7" i="2" s="1"/>
  <c r="Y7" i="2"/>
  <c r="V7" i="2"/>
  <c r="S7" i="2"/>
  <c r="Y6" i="2"/>
  <c r="Y5" i="2"/>
  <c r="Y4" i="2"/>
  <c r="Y8" i="2" s="1"/>
  <c r="V6" i="2"/>
  <c r="V5" i="2"/>
  <c r="V4" i="2"/>
  <c r="V8" i="2" s="1"/>
  <c r="S6" i="2"/>
  <c r="S5" i="2"/>
  <c r="S4" i="2"/>
  <c r="S8" i="2" s="1"/>
  <c r="P6" i="2"/>
  <c r="P5" i="2"/>
  <c r="P4" i="2"/>
  <c r="P8" i="2" s="1"/>
  <c r="E2024" i="16" l="1"/>
  <c r="F2024" i="16"/>
  <c r="H2024" i="16" s="1"/>
  <c r="H236" i="16"/>
  <c r="H1086" i="16"/>
  <c r="H1014" i="16"/>
  <c r="H918" i="16"/>
  <c r="H1504" i="16"/>
  <c r="H1873" i="16"/>
  <c r="F1846" i="16"/>
  <c r="H1846" i="16" s="1"/>
  <c r="G1656" i="16"/>
  <c r="H1656" i="16" s="1"/>
  <c r="H1766" i="16"/>
  <c r="E1647" i="16"/>
  <c r="G1647" i="16"/>
  <c r="H1764" i="16"/>
  <c r="E1865" i="16"/>
  <c r="F1865" i="16"/>
  <c r="H420" i="16"/>
  <c r="H813" i="16"/>
  <c r="H829" i="16"/>
  <c r="H902" i="16"/>
  <c r="H982" i="16"/>
  <c r="H1428" i="16"/>
  <c r="H1492" i="16"/>
  <c r="H1508" i="16"/>
  <c r="H1524" i="16"/>
  <c r="H1861" i="16"/>
  <c r="H1893" i="16"/>
  <c r="E1546" i="16"/>
  <c r="G1607" i="16"/>
  <c r="H1607" i="16" s="1"/>
  <c r="H797" i="16"/>
  <c r="H1083" i="16"/>
  <c r="H1962" i="16"/>
  <c r="H1094" i="16"/>
  <c r="H966" i="16"/>
  <c r="H1917" i="16"/>
  <c r="G1623" i="16"/>
  <c r="E1821" i="16"/>
  <c r="F1821" i="16"/>
  <c r="E1888" i="16"/>
  <c r="F1888" i="16"/>
  <c r="H1888" i="16" s="1"/>
  <c r="E1914" i="16"/>
  <c r="F1914" i="16"/>
  <c r="H1914" i="16" s="1"/>
  <c r="E1928" i="16"/>
  <c r="F1928" i="16"/>
  <c r="E1944" i="16"/>
  <c r="F1944" i="16"/>
  <c r="H1944" i="16" s="1"/>
  <c r="E1960" i="16"/>
  <c r="F1960" i="16"/>
  <c r="H1960" i="16" s="1"/>
  <c r="E1976" i="16"/>
  <c r="F1976" i="16"/>
  <c r="E1992" i="16"/>
  <c r="F1992" i="16"/>
  <c r="E2040" i="16"/>
  <c r="F2040" i="16"/>
  <c r="E1289" i="16"/>
  <c r="F1289" i="16"/>
  <c r="H1289" i="16" s="1"/>
  <c r="E1254" i="16"/>
  <c r="F1254" i="16"/>
  <c r="H1254" i="16" s="1"/>
  <c r="E1830" i="16"/>
  <c r="F1830" i="16"/>
  <c r="E1814" i="16"/>
  <c r="F1814" i="16"/>
  <c r="E1798" i="16"/>
  <c r="F1798" i="16"/>
  <c r="H1753" i="16"/>
  <c r="H1737" i="16"/>
  <c r="E1720" i="16"/>
  <c r="G1720" i="16"/>
  <c r="E1704" i="16"/>
  <c r="G1704" i="16"/>
  <c r="E1688" i="16"/>
  <c r="G1688" i="16"/>
  <c r="H1688" i="16" s="1"/>
  <c r="E1672" i="16"/>
  <c r="G1672" i="16"/>
  <c r="E1640" i="16"/>
  <c r="G1640" i="16"/>
  <c r="H1623" i="16"/>
  <c r="E1591" i="16"/>
  <c r="H1591" i="16" s="1"/>
  <c r="G1591" i="16"/>
  <c r="E1559" i="16"/>
  <c r="H1559" i="16" s="1"/>
  <c r="G1559" i="16"/>
  <c r="E1278" i="16"/>
  <c r="F1278" i="16"/>
  <c r="H1887" i="16"/>
  <c r="H1849" i="16"/>
  <c r="H1754" i="16"/>
  <c r="H1957" i="16"/>
  <c r="H2013" i="16"/>
  <c r="H64" i="16"/>
  <c r="H14" i="16"/>
  <c r="H37" i="16"/>
  <c r="H115" i="16"/>
  <c r="H525" i="16"/>
  <c r="H1002" i="16"/>
  <c r="H1010" i="16"/>
  <c r="H1477" i="16"/>
  <c r="G1596" i="16"/>
  <c r="H1596" i="16" s="1"/>
  <c r="G1631" i="16"/>
  <c r="G1742" i="16"/>
  <c r="H1742" i="16" s="1"/>
  <c r="G1709" i="16"/>
  <c r="H1709" i="16" s="1"/>
  <c r="F1903" i="16"/>
  <c r="H1903" i="16" s="1"/>
  <c r="H1853" i="16"/>
  <c r="H1758" i="16"/>
  <c r="H1790" i="16"/>
  <c r="H1913" i="16"/>
  <c r="H24" i="16"/>
  <c r="H597" i="16"/>
  <c r="F1807" i="16"/>
  <c r="H1807" i="16" s="1"/>
  <c r="F1823" i="16"/>
  <c r="H1823" i="16" s="1"/>
  <c r="F1839" i="16"/>
  <c r="H1839" i="16" s="1"/>
  <c r="F1855" i="16"/>
  <c r="H1855" i="16" s="1"/>
  <c r="H1939" i="16"/>
  <c r="H719" i="16"/>
  <c r="G1661" i="16"/>
  <c r="H1661" i="16" s="1"/>
  <c r="G1693" i="16"/>
  <c r="H1693" i="16" s="1"/>
  <c r="G1725" i="16"/>
  <c r="H1725" i="16" s="1"/>
  <c r="G1677" i="16"/>
  <c r="H1677" i="16" s="1"/>
  <c r="H1631" i="16"/>
  <c r="H60" i="16"/>
  <c r="H436" i="16"/>
  <c r="H484" i="16"/>
  <c r="H500" i="16"/>
  <c r="H1464" i="16"/>
  <c r="H1480" i="16"/>
  <c r="H1496" i="16"/>
  <c r="H1528" i="16"/>
  <c r="H1805" i="16"/>
  <c r="H1821" i="16"/>
  <c r="H1837" i="16"/>
  <c r="H1869" i="16"/>
  <c r="H1885" i="16"/>
  <c r="H1909" i="16"/>
  <c r="H206" i="16"/>
  <c r="H557" i="16"/>
  <c r="F1956" i="16"/>
  <c r="H1956" i="16" s="1"/>
  <c r="F2004" i="16"/>
  <c r="H2004" i="16" s="1"/>
  <c r="H424" i="16"/>
  <c r="H922" i="16"/>
  <c r="H998" i="16"/>
  <c r="H1841" i="16"/>
  <c r="H1929" i="16"/>
  <c r="H166" i="16"/>
  <c r="F1857" i="16"/>
  <c r="H1857" i="16" s="1"/>
  <c r="G1748" i="16"/>
  <c r="H1748" i="16" s="1"/>
  <c r="F1940" i="16"/>
  <c r="H1940" i="16" s="1"/>
  <c r="F1924" i="16"/>
  <c r="H1924" i="16" s="1"/>
  <c r="G1711" i="16"/>
  <c r="H1711" i="16" s="1"/>
  <c r="H416" i="16"/>
  <c r="H432" i="16"/>
  <c r="H837" i="16"/>
  <c r="H978" i="16"/>
  <c r="H958" i="16"/>
  <c r="H1364" i="16"/>
  <c r="H1396" i="16"/>
  <c r="H1444" i="16"/>
  <c r="H1476" i="16"/>
  <c r="H1801" i="16"/>
  <c r="H1817" i="16"/>
  <c r="H1865" i="16"/>
  <c r="H1881" i="16"/>
  <c r="H1774" i="16"/>
  <c r="H167" i="16"/>
  <c r="H547" i="16"/>
  <c r="G1545" i="16"/>
  <c r="H1545" i="16" s="1"/>
  <c r="F1904" i="16"/>
  <c r="H1904" i="16" s="1"/>
  <c r="F1988" i="16"/>
  <c r="H1988" i="16" s="1"/>
  <c r="F1972" i="16"/>
  <c r="H1972" i="16" s="1"/>
  <c r="H2029" i="16"/>
  <c r="H2045" i="16"/>
  <c r="H581" i="16"/>
  <c r="H1329" i="16"/>
  <c r="H142" i="16"/>
  <c r="H504" i="16"/>
  <c r="H1297" i="16"/>
  <c r="H154" i="16"/>
  <c r="H95" i="16"/>
  <c r="H785" i="16"/>
  <c r="H1074" i="16"/>
  <c r="H1090" i="16"/>
  <c r="H1106" i="16"/>
  <c r="H1122" i="16"/>
  <c r="H1602" i="16"/>
  <c r="H1997" i="16"/>
  <c r="H573" i="16"/>
  <c r="H48" i="16"/>
  <c r="H99" i="16"/>
  <c r="H278" i="16"/>
  <c r="H480" i="16"/>
  <c r="H496" i="16"/>
  <c r="H1022" i="16"/>
  <c r="H934" i="16"/>
  <c r="H950" i="16"/>
  <c r="H1372" i="16"/>
  <c r="H1436" i="16"/>
  <c r="H1468" i="16"/>
  <c r="H1809" i="16"/>
  <c r="H198" i="16"/>
  <c r="H1409" i="16"/>
  <c r="H1978" i="16"/>
  <c r="H53" i="16"/>
  <c r="H251" i="16"/>
  <c r="H849" i="16"/>
  <c r="H1578" i="16"/>
  <c r="H109" i="16"/>
  <c r="H371" i="16"/>
  <c r="H33" i="16"/>
  <c r="H81" i="16"/>
  <c r="H45" i="16"/>
  <c r="H244" i="16"/>
  <c r="H216" i="16"/>
  <c r="H232" i="16"/>
  <c r="H512" i="16"/>
  <c r="H1945" i="16"/>
  <c r="H54" i="16"/>
  <c r="H1598" i="16"/>
  <c r="H2033" i="16"/>
  <c r="H1995" i="16"/>
  <c r="H66" i="16"/>
  <c r="H117" i="16"/>
  <c r="H2006" i="16"/>
  <c r="H1489" i="16"/>
  <c r="H605" i="16"/>
  <c r="H1310" i="16"/>
  <c r="H91" i="16"/>
  <c r="H1301" i="16"/>
  <c r="H1321" i="16"/>
  <c r="H1574" i="16"/>
  <c r="H1953" i="16"/>
  <c r="H1973" i="16"/>
  <c r="H1993" i="16"/>
  <c r="H589" i="16"/>
  <c r="H1425" i="16"/>
  <c r="H36" i="16"/>
  <c r="H56" i="16"/>
  <c r="H163" i="16"/>
  <c r="H93" i="16"/>
  <c r="H516" i="16"/>
  <c r="H409" i="16"/>
  <c r="H425" i="16"/>
  <c r="H441" i="16"/>
  <c r="H457" i="16"/>
  <c r="H473" i="16"/>
  <c r="H489" i="16"/>
  <c r="H518" i="16"/>
  <c r="H882" i="16"/>
  <c r="H890" i="16"/>
  <c r="H1566" i="16"/>
  <c r="H1512" i="16"/>
  <c r="H182" i="16"/>
  <c r="H1361" i="16"/>
  <c r="H508" i="16"/>
  <c r="H874" i="16"/>
  <c r="H854" i="16"/>
  <c r="H870" i="16"/>
  <c r="H886" i="16"/>
  <c r="H1542" i="16"/>
  <c r="H1606" i="16"/>
  <c r="H1546" i="16"/>
  <c r="H1570" i="16"/>
  <c r="H879" i="16"/>
  <c r="H1377" i="16"/>
  <c r="H1441" i="16"/>
  <c r="H1979" i="16"/>
  <c r="H2041" i="16"/>
  <c r="H1963" i="16"/>
  <c r="H52" i="16"/>
  <c r="H97" i="16"/>
  <c r="H101" i="16"/>
  <c r="H174" i="16"/>
  <c r="H178" i="16"/>
  <c r="H228" i="16"/>
  <c r="H224" i="16"/>
  <c r="H240" i="16"/>
  <c r="H531" i="16"/>
  <c r="H535" i="16"/>
  <c r="H1293" i="16"/>
  <c r="H1313" i="16"/>
  <c r="H1985" i="16"/>
  <c r="H1941" i="16"/>
  <c r="H2005" i="16"/>
  <c r="H2021" i="16"/>
  <c r="H2037" i="16"/>
  <c r="H1977" i="16"/>
  <c r="H1965" i="16"/>
  <c r="H2025" i="16"/>
  <c r="H65" i="16"/>
  <c r="H28" i="16"/>
  <c r="H34" i="16"/>
  <c r="H151" i="16"/>
  <c r="H220" i="16"/>
  <c r="H255" i="16"/>
  <c r="H523" i="16"/>
  <c r="H527" i="16"/>
  <c r="H417" i="16"/>
  <c r="H433" i="16"/>
  <c r="H449" i="16"/>
  <c r="H465" i="16"/>
  <c r="H481" i="16"/>
  <c r="H497" i="16"/>
  <c r="H841" i="16"/>
  <c r="H866" i="16"/>
  <c r="H862" i="16"/>
  <c r="H878" i="16"/>
  <c r="H845" i="16"/>
  <c r="H1317" i="16"/>
  <c r="H1305" i="16"/>
  <c r="H1516" i="16"/>
  <c r="H1558" i="16"/>
  <c r="H1590" i="16"/>
  <c r="H1562" i="16"/>
  <c r="H1594" i="16"/>
  <c r="H1610" i="16"/>
  <c r="H2001" i="16"/>
  <c r="H1989" i="16"/>
  <c r="H1961" i="16"/>
  <c r="H1949" i="16"/>
  <c r="H2017" i="16"/>
  <c r="H1947" i="16"/>
  <c r="H2009" i="16"/>
  <c r="H399" i="16"/>
  <c r="H858" i="16"/>
  <c r="H1550" i="16"/>
  <c r="H1582" i="16"/>
  <c r="H1614" i="16"/>
  <c r="H1554" i="16"/>
  <c r="H1586" i="16"/>
  <c r="E115" i="7"/>
  <c r="F115" i="7" s="1"/>
  <c r="E289" i="7"/>
  <c r="F289" i="7" s="1"/>
  <c r="E295" i="7"/>
  <c r="F295" i="7" s="1"/>
  <c r="E312" i="7"/>
  <c r="F312" i="7" s="1"/>
  <c r="E369" i="7"/>
  <c r="F369" i="7" s="1"/>
  <c r="E519" i="7"/>
  <c r="F519" i="7" s="1"/>
  <c r="E786" i="7"/>
  <c r="F786" i="7" s="1"/>
  <c r="E788" i="7"/>
  <c r="F788" i="7" s="1"/>
  <c r="E813" i="7"/>
  <c r="F813" i="7" s="1"/>
  <c r="E955" i="7"/>
  <c r="F955" i="7" s="1"/>
  <c r="E875" i="7"/>
  <c r="F875" i="7" s="1"/>
  <c r="E866" i="7"/>
  <c r="F866" i="7" s="1"/>
  <c r="E188" i="7"/>
  <c r="F188" i="7" s="1"/>
  <c r="E291" i="7"/>
  <c r="F291" i="7" s="1"/>
  <c r="E316" i="7"/>
  <c r="F316" i="7" s="1"/>
  <c r="E371" i="7"/>
  <c r="F371" i="7" s="1"/>
  <c r="E517" i="7"/>
  <c r="F517" i="7" s="1"/>
  <c r="E21" i="7"/>
  <c r="F21" i="7" s="1"/>
  <c r="E23" i="7"/>
  <c r="F23" i="7" s="1"/>
  <c r="E25" i="7"/>
  <c r="F25" i="7" s="1"/>
  <c r="E27" i="7"/>
  <c r="F27" i="7" s="1"/>
  <c r="E100" i="7"/>
  <c r="F100" i="7" s="1"/>
  <c r="E102" i="7"/>
  <c r="F102" i="7" s="1"/>
  <c r="E104" i="7"/>
  <c r="F104" i="7" s="1"/>
  <c r="E106" i="7"/>
  <c r="F106" i="7" s="1"/>
  <c r="E108" i="7"/>
  <c r="F108" i="7" s="1"/>
  <c r="E128" i="7"/>
  <c r="F128" i="7" s="1"/>
  <c r="E130" i="7"/>
  <c r="F130" i="7" s="1"/>
  <c r="E163" i="7"/>
  <c r="F163" i="7" s="1"/>
  <c r="E165" i="7"/>
  <c r="F165" i="7" s="1"/>
  <c r="E179" i="7"/>
  <c r="F179" i="7" s="1"/>
  <c r="E192" i="7"/>
  <c r="F192" i="7" s="1"/>
  <c r="E196" i="7"/>
  <c r="F196" i="7" s="1"/>
  <c r="E207" i="7"/>
  <c r="F207" i="7" s="1"/>
  <c r="E209" i="7"/>
  <c r="F209" i="7" s="1"/>
  <c r="E211" i="7"/>
  <c r="F211" i="7" s="1"/>
  <c r="E213" i="7"/>
  <c r="F213" i="7" s="1"/>
  <c r="E226" i="7"/>
  <c r="F226" i="7" s="1"/>
  <c r="E244" i="7"/>
  <c r="F244" i="7" s="1"/>
  <c r="E246" i="7"/>
  <c r="F246" i="7" s="1"/>
  <c r="E250" i="7"/>
  <c r="F250" i="7" s="1"/>
  <c r="E252" i="7"/>
  <c r="F252" i="7" s="1"/>
  <c r="E272" i="7"/>
  <c r="F272" i="7" s="1"/>
  <c r="E276" i="7"/>
  <c r="F276" i="7" s="1"/>
  <c r="E299" i="7"/>
  <c r="F299" i="7" s="1"/>
  <c r="E345" i="7"/>
  <c r="F345" i="7" s="1"/>
  <c r="E351" i="7"/>
  <c r="F351" i="7" s="1"/>
  <c r="E353" i="7"/>
  <c r="F353" i="7" s="1"/>
  <c r="E375" i="7"/>
  <c r="F375" i="7" s="1"/>
  <c r="E377" i="7"/>
  <c r="F377" i="7" s="1"/>
  <c r="E381" i="7"/>
  <c r="F381" i="7" s="1"/>
  <c r="E383" i="7"/>
  <c r="F383" i="7" s="1"/>
  <c r="E428" i="7"/>
  <c r="F428" i="7" s="1"/>
  <c r="E434" i="7"/>
  <c r="F434" i="7" s="1"/>
  <c r="E436" i="7"/>
  <c r="F436" i="7" s="1"/>
  <c r="E438" i="7"/>
  <c r="F438" i="7" s="1"/>
  <c r="E457" i="7"/>
  <c r="F457" i="7" s="1"/>
  <c r="E459" i="7"/>
  <c r="F459" i="7" s="1"/>
  <c r="E465" i="7"/>
  <c r="F465" i="7" s="1"/>
  <c r="E467" i="7"/>
  <c r="F467" i="7" s="1"/>
  <c r="E471" i="7"/>
  <c r="F471" i="7" s="1"/>
  <c r="E483" i="7"/>
  <c r="F483" i="7" s="1"/>
  <c r="E493" i="7"/>
  <c r="F493" i="7" s="1"/>
  <c r="E523" i="7"/>
  <c r="F523" i="7" s="1"/>
  <c r="E525" i="7"/>
  <c r="F525" i="7" s="1"/>
  <c r="E529" i="7"/>
  <c r="F529" i="7" s="1"/>
  <c r="E531" i="7"/>
  <c r="F531" i="7" s="1"/>
  <c r="E558" i="7"/>
  <c r="F558" i="7" s="1"/>
  <c r="E735" i="7"/>
  <c r="F735" i="7" s="1"/>
  <c r="E747" i="7"/>
  <c r="F747" i="7" s="1"/>
  <c r="E751" i="7"/>
  <c r="F751" i="7" s="1"/>
  <c r="E744" i="7"/>
  <c r="F744" i="7" s="1"/>
  <c r="E767" i="7"/>
  <c r="F767" i="7" s="1"/>
  <c r="E773" i="7"/>
  <c r="F773" i="7" s="1"/>
  <c r="E868" i="7"/>
  <c r="F868" i="7" s="1"/>
  <c r="E870" i="7"/>
  <c r="F870" i="7" s="1"/>
  <c r="E872" i="7"/>
  <c r="F872" i="7" s="1"/>
  <c r="E874" i="7"/>
  <c r="F874" i="7" s="1"/>
  <c r="E1143" i="7"/>
  <c r="F1143" i="7" s="1"/>
  <c r="E11" i="7"/>
  <c r="F11" i="7" s="1"/>
  <c r="E184" i="7"/>
  <c r="F184" i="7" s="1"/>
  <c r="E231" i="7"/>
  <c r="F231" i="7" s="1"/>
  <c r="E293" i="7"/>
  <c r="F293" i="7" s="1"/>
  <c r="E310" i="7"/>
  <c r="F310" i="7" s="1"/>
  <c r="E314" i="7"/>
  <c r="F314" i="7" s="1"/>
  <c r="E515" i="7"/>
  <c r="F515" i="7" s="1"/>
  <c r="E722" i="7"/>
  <c r="F722" i="7" s="1"/>
  <c r="E6" i="7"/>
  <c r="F6" i="7" s="1"/>
  <c r="E8" i="7"/>
  <c r="F8" i="7" s="1"/>
  <c r="E10" i="7"/>
  <c r="F10" i="7" s="1"/>
  <c r="E37" i="7"/>
  <c r="F37" i="7" s="1"/>
  <c r="E39" i="7"/>
  <c r="F39" i="7" s="1"/>
  <c r="E41" i="7"/>
  <c r="F41" i="7" s="1"/>
  <c r="E63" i="7"/>
  <c r="F63" i="7" s="1"/>
  <c r="E81" i="7"/>
  <c r="F81" i="7" s="1"/>
  <c r="E83" i="7"/>
  <c r="F83" i="7" s="1"/>
  <c r="E85" i="7"/>
  <c r="F85" i="7" s="1"/>
  <c r="E133" i="7"/>
  <c r="F133" i="7" s="1"/>
  <c r="E148" i="7"/>
  <c r="F148" i="7" s="1"/>
  <c r="E153" i="7"/>
  <c r="F153" i="7" s="1"/>
  <c r="E155" i="7"/>
  <c r="F155" i="7" s="1"/>
  <c r="E288" i="7"/>
  <c r="F288" i="7" s="1"/>
  <c r="E281" i="7"/>
  <c r="F281" i="7" s="1"/>
  <c r="E309" i="7"/>
  <c r="F309" i="7" s="1"/>
  <c r="E331" i="7"/>
  <c r="F331" i="7" s="1"/>
  <c r="E335" i="7"/>
  <c r="F335" i="7" s="1"/>
  <c r="E413" i="7"/>
  <c r="F413" i="7" s="1"/>
  <c r="E415" i="7"/>
  <c r="F415" i="7" s="1"/>
  <c r="E442" i="7"/>
  <c r="F442" i="7" s="1"/>
  <c r="E498" i="7"/>
  <c r="F498" i="7" s="1"/>
  <c r="E510" i="7"/>
  <c r="F510" i="7" s="1"/>
  <c r="E512" i="7"/>
  <c r="F512" i="7" s="1"/>
  <c r="E696" i="7"/>
  <c r="F696" i="7" s="1"/>
  <c r="E698" i="7"/>
  <c r="F698" i="7" s="1"/>
  <c r="E700" i="7"/>
  <c r="F700" i="7" s="1"/>
  <c r="E704" i="7"/>
  <c r="F704" i="7" s="1"/>
  <c r="E719" i="7"/>
  <c r="F719" i="7" s="1"/>
  <c r="E721" i="7"/>
  <c r="F721" i="7" s="1"/>
  <c r="E723" i="7"/>
  <c r="F723" i="7" s="1"/>
  <c r="E837" i="7"/>
  <c r="F837" i="7" s="1"/>
  <c r="E844" i="7"/>
  <c r="F844" i="7" s="1"/>
  <c r="E859" i="7"/>
  <c r="F859" i="7" s="1"/>
  <c r="E861" i="7"/>
  <c r="F861" i="7" s="1"/>
  <c r="E863" i="7"/>
  <c r="F863" i="7" s="1"/>
  <c r="E1075" i="7"/>
  <c r="F1075" i="7" s="1"/>
  <c r="E1048" i="7"/>
  <c r="F1048" i="7" s="1"/>
  <c r="E1071" i="7"/>
  <c r="F1071" i="7" s="1"/>
  <c r="E1073" i="7"/>
  <c r="F1073" i="7" s="1"/>
  <c r="E1139" i="7"/>
  <c r="F1139" i="7" s="1"/>
  <c r="E1141" i="7"/>
  <c r="F1141" i="7" s="1"/>
  <c r="E1260" i="7"/>
  <c r="F1260" i="7" s="1"/>
  <c r="E2051" i="7"/>
  <c r="F2051" i="7" s="1"/>
  <c r="E2042" i="7"/>
  <c r="F2042" i="7" s="1"/>
  <c r="E535" i="7"/>
  <c r="F535" i="7" s="1"/>
  <c r="E541" i="7"/>
  <c r="F541" i="7" s="1"/>
  <c r="E543" i="7"/>
  <c r="F543" i="7" s="1"/>
  <c r="E545" i="7"/>
  <c r="F545" i="7" s="1"/>
  <c r="E580" i="7"/>
  <c r="F580" i="7" s="1"/>
  <c r="E582" i="7"/>
  <c r="F582" i="7" s="1"/>
  <c r="E635" i="7"/>
  <c r="F635" i="7" s="1"/>
  <c r="E637" i="7"/>
  <c r="F637" i="7" s="1"/>
  <c r="E641" i="7"/>
  <c r="F641" i="7" s="1"/>
  <c r="E643" i="7"/>
  <c r="F643" i="7" s="1"/>
  <c r="E695" i="7"/>
  <c r="F695" i="7" s="1"/>
  <c r="E697" i="7"/>
  <c r="F697" i="7" s="1"/>
  <c r="E708" i="7"/>
  <c r="F708" i="7" s="1"/>
  <c r="E775" i="7"/>
  <c r="F775" i="7" s="1"/>
  <c r="E779" i="7"/>
  <c r="F779" i="7" s="1"/>
  <c r="E781" i="7"/>
  <c r="F781" i="7" s="1"/>
  <c r="E792" i="7"/>
  <c r="F792" i="7" s="1"/>
  <c r="E802" i="7"/>
  <c r="F802" i="7" s="1"/>
  <c r="E804" i="7"/>
  <c r="F804" i="7" s="1"/>
  <c r="E815" i="7"/>
  <c r="F815" i="7" s="1"/>
  <c r="E826" i="7"/>
  <c r="F826" i="7" s="1"/>
  <c r="E828" i="7"/>
  <c r="F828" i="7" s="1"/>
  <c r="E830" i="7"/>
  <c r="F830" i="7" s="1"/>
  <c r="E834" i="7"/>
  <c r="F834" i="7" s="1"/>
  <c r="E836" i="7"/>
  <c r="F836" i="7" s="1"/>
  <c r="E840" i="7"/>
  <c r="F840" i="7" s="1"/>
  <c r="E842" i="7"/>
  <c r="F842" i="7" s="1"/>
  <c r="E876" i="7"/>
  <c r="F876" i="7" s="1"/>
  <c r="E882" i="7"/>
  <c r="F882" i="7" s="1"/>
  <c r="E886" i="7"/>
  <c r="F886" i="7" s="1"/>
  <c r="E888" i="7"/>
  <c r="F888" i="7" s="1"/>
  <c r="E890" i="7"/>
  <c r="F890" i="7" s="1"/>
  <c r="E892" i="7"/>
  <c r="F892" i="7" s="1"/>
  <c r="E908" i="7"/>
  <c r="F908" i="7" s="1"/>
  <c r="E910" i="7"/>
  <c r="F910" i="7" s="1"/>
  <c r="E912" i="7"/>
  <c r="F912" i="7" s="1"/>
  <c r="E914" i="7"/>
  <c r="F914" i="7" s="1"/>
  <c r="E922" i="7"/>
  <c r="F922" i="7" s="1"/>
  <c r="E926" i="7"/>
  <c r="F926" i="7" s="1"/>
  <c r="E937" i="7"/>
  <c r="F937" i="7" s="1"/>
  <c r="E939" i="7"/>
  <c r="F939" i="7" s="1"/>
  <c r="E950" i="7"/>
  <c r="F950" i="7" s="1"/>
  <c r="E963" i="7"/>
  <c r="F963" i="7" s="1"/>
  <c r="E967" i="7"/>
  <c r="F967" i="7" s="1"/>
  <c r="E969" i="7"/>
  <c r="F969" i="7" s="1"/>
  <c r="E983" i="7"/>
  <c r="F983" i="7" s="1"/>
  <c r="E985" i="7"/>
  <c r="F985" i="7" s="1"/>
  <c r="E989" i="7"/>
  <c r="F989" i="7" s="1"/>
  <c r="E991" i="7"/>
  <c r="F991" i="7" s="1"/>
  <c r="E993" i="7"/>
  <c r="F993" i="7" s="1"/>
  <c r="E1004" i="7"/>
  <c r="F1004" i="7" s="1"/>
  <c r="E1006" i="7"/>
  <c r="F1006" i="7" s="1"/>
  <c r="E1041" i="7"/>
  <c r="F1041" i="7" s="1"/>
  <c r="E1056" i="7"/>
  <c r="F1056" i="7" s="1"/>
  <c r="E1058" i="7"/>
  <c r="F1058" i="7" s="1"/>
  <c r="E1062" i="7"/>
  <c r="F1062" i="7" s="1"/>
  <c r="E1064" i="7"/>
  <c r="F1064" i="7" s="1"/>
  <c r="E1066" i="7"/>
  <c r="F1066" i="7" s="1"/>
  <c r="E1079" i="7"/>
  <c r="F1079" i="7" s="1"/>
  <c r="E1145" i="7"/>
  <c r="F1145" i="7" s="1"/>
  <c r="E1147" i="7"/>
  <c r="F1147" i="7" s="1"/>
  <c r="E1163" i="7"/>
  <c r="F1163" i="7" s="1"/>
  <c r="E1165" i="7"/>
  <c r="F1165" i="7" s="1"/>
  <c r="E1171" i="7"/>
  <c r="F1171" i="7" s="1"/>
  <c r="E1266" i="7"/>
  <c r="F1266" i="7" s="1"/>
  <c r="E1268" i="7"/>
  <c r="F1268" i="7" s="1"/>
  <c r="E1345" i="7"/>
  <c r="F1345" i="7" s="1"/>
  <c r="E1384" i="7"/>
  <c r="F1384" i="7" s="1"/>
  <c r="E1386" i="7"/>
  <c r="F1386" i="7" s="1"/>
  <c r="E1593" i="7"/>
  <c r="F1593" i="7" s="1"/>
  <c r="E1584" i="7"/>
  <c r="F1584" i="7" s="1"/>
  <c r="E1648" i="7"/>
  <c r="F1648" i="7" s="1"/>
  <c r="E1650" i="7"/>
  <c r="F1650" i="7" s="1"/>
  <c r="E1652" i="7"/>
  <c r="F1652" i="7" s="1"/>
  <c r="E1101" i="7"/>
  <c r="F1101" i="7" s="1"/>
  <c r="E1191" i="7"/>
  <c r="F1191" i="7" s="1"/>
  <c r="E1203" i="7"/>
  <c r="F1203" i="7" s="1"/>
  <c r="E1211" i="7"/>
  <c r="F1211" i="7" s="1"/>
  <c r="E1213" i="7"/>
  <c r="F1213" i="7" s="1"/>
  <c r="E1219" i="7"/>
  <c r="F1219" i="7" s="1"/>
  <c r="E1221" i="7"/>
  <c r="F1221" i="7" s="1"/>
  <c r="E1227" i="7"/>
  <c r="F1227" i="7" s="1"/>
  <c r="E1229" i="7"/>
  <c r="F1229" i="7" s="1"/>
  <c r="E1243" i="7"/>
  <c r="F1243" i="7" s="1"/>
  <c r="E1249" i="7"/>
  <c r="F1249" i="7" s="1"/>
  <c r="E1251" i="7"/>
  <c r="F1251" i="7" s="1"/>
  <c r="E1253" i="7"/>
  <c r="F1253" i="7" s="1"/>
  <c r="E1347" i="7"/>
  <c r="F1347" i="7" s="1"/>
  <c r="E1349" i="7"/>
  <c r="F1349" i="7" s="1"/>
  <c r="E1353" i="7"/>
  <c r="F1353" i="7" s="1"/>
  <c r="E1390" i="7"/>
  <c r="F1390" i="7" s="1"/>
  <c r="E1448" i="7"/>
  <c r="F1448" i="7" s="1"/>
  <c r="E1484" i="7"/>
  <c r="F1484" i="7" s="1"/>
  <c r="E1674" i="7"/>
  <c r="F1674" i="7" s="1"/>
  <c r="E1676" i="7"/>
  <c r="F1676" i="7" s="1"/>
  <c r="E1678" i="7"/>
  <c r="F1678" i="7" s="1"/>
  <c r="E1032" i="7"/>
  <c r="F1032" i="7" s="1"/>
  <c r="E1034" i="7"/>
  <c r="F1034" i="7" s="1"/>
  <c r="E1052" i="7"/>
  <c r="F1052" i="7" s="1"/>
  <c r="E1076" i="7"/>
  <c r="F1076" i="7" s="1"/>
  <c r="E1287" i="7"/>
  <c r="F1287" i="7" s="1"/>
  <c r="E1309" i="7"/>
  <c r="F1309" i="7" s="1"/>
  <c r="E1339" i="7"/>
  <c r="F1339" i="7" s="1"/>
  <c r="E1341" i="7"/>
  <c r="F1341" i="7" s="1"/>
  <c r="E1343" i="7"/>
  <c r="F1343" i="7" s="1"/>
  <c r="E1377" i="7"/>
  <c r="F1377" i="7" s="1"/>
  <c r="E1379" i="7"/>
  <c r="F1379" i="7" s="1"/>
  <c r="E1409" i="7"/>
  <c r="F1409" i="7" s="1"/>
  <c r="E1411" i="7"/>
  <c r="F1411" i="7" s="1"/>
  <c r="E1428" i="7"/>
  <c r="F1428" i="7" s="1"/>
  <c r="E1447" i="7"/>
  <c r="F1447" i="7" s="1"/>
  <c r="E1480" i="7"/>
  <c r="F1480" i="7" s="1"/>
  <c r="E1529" i="7"/>
  <c r="F1529" i="7" s="1"/>
  <c r="E1533" i="7"/>
  <c r="F1533" i="7" s="1"/>
  <c r="E1535" i="7"/>
  <c r="F1535" i="7" s="1"/>
  <c r="E1567" i="7"/>
  <c r="F1567" i="7" s="1"/>
  <c r="E1569" i="7"/>
  <c r="F1569" i="7" s="1"/>
  <c r="E1571" i="7"/>
  <c r="F1571" i="7" s="1"/>
  <c r="E1573" i="7"/>
  <c r="F1573" i="7" s="1"/>
  <c r="E1625" i="7"/>
  <c r="F1625" i="7" s="1"/>
  <c r="E1663" i="7"/>
  <c r="F1663" i="7" s="1"/>
  <c r="E1665" i="7"/>
  <c r="F1665" i="7" s="1"/>
  <c r="E1667" i="7"/>
  <c r="F1667" i="7" s="1"/>
  <c r="E1669" i="7"/>
  <c r="F1669" i="7" s="1"/>
  <c r="E1680" i="7"/>
  <c r="F1680" i="7" s="1"/>
  <c r="E1705" i="7"/>
  <c r="F1705" i="7" s="1"/>
  <c r="E1708" i="7"/>
  <c r="F1708" i="7" s="1"/>
  <c r="E1746" i="7"/>
  <c r="F1746" i="7" s="1"/>
  <c r="E1748" i="7"/>
  <c r="F1748" i="7" s="1"/>
  <c r="E1750" i="7"/>
  <c r="F1750" i="7" s="1"/>
  <c r="E1752" i="7"/>
  <c r="F1752" i="7" s="1"/>
  <c r="E1754" i="7"/>
  <c r="F1754" i="7" s="1"/>
  <c r="E1765" i="7"/>
  <c r="F1765" i="7" s="1"/>
  <c r="E1767" i="7"/>
  <c r="F1767" i="7" s="1"/>
  <c r="E1773" i="7"/>
  <c r="F1773" i="7" s="1"/>
  <c r="E1785" i="7"/>
  <c r="F1785" i="7" s="1"/>
  <c r="E1791" i="7"/>
  <c r="F1791" i="7" s="1"/>
  <c r="E1793" i="7"/>
  <c r="F1793" i="7" s="1"/>
  <c r="E1797" i="7"/>
  <c r="F1797" i="7" s="1"/>
  <c r="E1870" i="7"/>
  <c r="F1870" i="7" s="1"/>
  <c r="E1872" i="7"/>
  <c r="F1872" i="7" s="1"/>
  <c r="E1883" i="7"/>
  <c r="F1883" i="7" s="1"/>
  <c r="E1885" i="7"/>
  <c r="F1885" i="7" s="1"/>
  <c r="E1887" i="7"/>
  <c r="F1887" i="7" s="1"/>
  <c r="E1904" i="7"/>
  <c r="F1904" i="7" s="1"/>
  <c r="E1906" i="7"/>
  <c r="F1906" i="7" s="1"/>
  <c r="E1917" i="7"/>
  <c r="F1917" i="7" s="1"/>
  <c r="E1919" i="7"/>
  <c r="F1919" i="7" s="1"/>
  <c r="E1929" i="7"/>
  <c r="F1929" i="7" s="1"/>
  <c r="E1931" i="7"/>
  <c r="F1931" i="7" s="1"/>
  <c r="E1935" i="7"/>
  <c r="F1935" i="7" s="1"/>
  <c r="E1939" i="7"/>
  <c r="F1939" i="7" s="1"/>
  <c r="E1941" i="7"/>
  <c r="F1941" i="7" s="1"/>
  <c r="E1943" i="7"/>
  <c r="F1943" i="7" s="1"/>
  <c r="E1945" i="7"/>
  <c r="F1945" i="7" s="1"/>
  <c r="E1965" i="7"/>
  <c r="F1965" i="7" s="1"/>
  <c r="E1968" i="7"/>
  <c r="F1968" i="7" s="1"/>
  <c r="E1970" i="7"/>
  <c r="F1970" i="7" s="1"/>
  <c r="E1978" i="7"/>
  <c r="F1978" i="7" s="1"/>
  <c r="E2013" i="7"/>
  <c r="F2013" i="7" s="1"/>
  <c r="E2017" i="7"/>
  <c r="F2017" i="7" s="1"/>
  <c r="E2019" i="7"/>
  <c r="F2019" i="7" s="1"/>
  <c r="E2021" i="7"/>
  <c r="F2021" i="7" s="1"/>
  <c r="E2036" i="7"/>
  <c r="F2036" i="7" s="1"/>
  <c r="E2038" i="7"/>
  <c r="F2038" i="7" s="1"/>
  <c r="E2062" i="7"/>
  <c r="F2062" i="7" s="1"/>
  <c r="E2078" i="7"/>
  <c r="F2078" i="7" s="1"/>
  <c r="E2082" i="7"/>
  <c r="F2082" i="7" s="1"/>
  <c r="E1486" i="7"/>
  <c r="F1486" i="7" s="1"/>
  <c r="E1488" i="7"/>
  <c r="F1488" i="7" s="1"/>
  <c r="E1550" i="7"/>
  <c r="F1550" i="7" s="1"/>
  <c r="E1556" i="7"/>
  <c r="F1556" i="7" s="1"/>
  <c r="E1586" i="7"/>
  <c r="F1586" i="7" s="1"/>
  <c r="E1588" i="7"/>
  <c r="F1588" i="7" s="1"/>
  <c r="E1590" i="7"/>
  <c r="F1590" i="7" s="1"/>
  <c r="E1592" i="7"/>
  <c r="F1592" i="7" s="1"/>
  <c r="E1594" i="7"/>
  <c r="F1594" i="7" s="1"/>
  <c r="E1608" i="7"/>
  <c r="F1608" i="7" s="1"/>
  <c r="E1612" i="7"/>
  <c r="F1612" i="7" s="1"/>
  <c r="E1614" i="7"/>
  <c r="F1614" i="7" s="1"/>
  <c r="E1620" i="7"/>
  <c r="F1620" i="7" s="1"/>
  <c r="E1622" i="7"/>
  <c r="F1622" i="7" s="1"/>
  <c r="E1639" i="7"/>
  <c r="F1639" i="7" s="1"/>
  <c r="E1641" i="7"/>
  <c r="F1641" i="7" s="1"/>
  <c r="E1643" i="7"/>
  <c r="F1643" i="7" s="1"/>
  <c r="E1684" i="7"/>
  <c r="F1684" i="7" s="1"/>
  <c r="E1690" i="7"/>
  <c r="F1690" i="7" s="1"/>
  <c r="E1731" i="7"/>
  <c r="F1731" i="7" s="1"/>
  <c r="E1733" i="7"/>
  <c r="F1733" i="7" s="1"/>
  <c r="E1735" i="7"/>
  <c r="F1735" i="7" s="1"/>
  <c r="E1802" i="7"/>
  <c r="F1802" i="7" s="1"/>
  <c r="E1810" i="7"/>
  <c r="F1810" i="7" s="1"/>
  <c r="E1814" i="7"/>
  <c r="F1814" i="7" s="1"/>
  <c r="E1822" i="7"/>
  <c r="F1822" i="7" s="1"/>
  <c r="E1824" i="7"/>
  <c r="F1824" i="7" s="1"/>
  <c r="E1826" i="7"/>
  <c r="F1826" i="7" s="1"/>
  <c r="E1828" i="7"/>
  <c r="F1828" i="7" s="1"/>
  <c r="E1830" i="7"/>
  <c r="F1830" i="7" s="1"/>
  <c r="E1832" i="7"/>
  <c r="F1832" i="7" s="1"/>
  <c r="E1834" i="7"/>
  <c r="F1834" i="7" s="1"/>
  <c r="E1838" i="7"/>
  <c r="F1838" i="7" s="1"/>
  <c r="E1840" i="7"/>
  <c r="F1840" i="7" s="1"/>
  <c r="E1852" i="7"/>
  <c r="F1852" i="7" s="1"/>
  <c r="E1854" i="7"/>
  <c r="F1854" i="7" s="1"/>
  <c r="E1894" i="7"/>
  <c r="F1894" i="7" s="1"/>
  <c r="E1896" i="7"/>
  <c r="F1896" i="7" s="1"/>
  <c r="E1983" i="7"/>
  <c r="F1983" i="7" s="1"/>
  <c r="E1985" i="7"/>
  <c r="F1985" i="7" s="1"/>
  <c r="E1987" i="7"/>
  <c r="F1987" i="7" s="1"/>
  <c r="E1989" i="7"/>
  <c r="F1989" i="7" s="1"/>
  <c r="E1991" i="7"/>
  <c r="F1991" i="7" s="1"/>
  <c r="E2001" i="7"/>
  <c r="F2001" i="7" s="1"/>
  <c r="E2050" i="7"/>
  <c r="F2050" i="7" s="1"/>
  <c r="E2052" i="7"/>
  <c r="F2052" i="7" s="1"/>
  <c r="E1035" i="7"/>
  <c r="F1035" i="7" s="1"/>
  <c r="E1051" i="7"/>
  <c r="F1051" i="7" s="1"/>
  <c r="E1288" i="7"/>
  <c r="F1288" i="7" s="1"/>
  <c r="E1315" i="7"/>
  <c r="F1315" i="7" s="1"/>
  <c r="E1342" i="7"/>
  <c r="F1342" i="7" s="1"/>
  <c r="E1344" i="7"/>
  <c r="F1344" i="7" s="1"/>
  <c r="E1373" i="7"/>
  <c r="F1373" i="7" s="1"/>
  <c r="E1378" i="7"/>
  <c r="F1378" i="7" s="1"/>
  <c r="E1389" i="7"/>
  <c r="F1389" i="7" s="1"/>
  <c r="E1410" i="7"/>
  <c r="F1410" i="7" s="1"/>
  <c r="E1427" i="7"/>
  <c r="F1427" i="7" s="1"/>
  <c r="E1431" i="7"/>
  <c r="F1431" i="7" s="1"/>
  <c r="E1532" i="7"/>
  <c r="F1532" i="7" s="1"/>
  <c r="E1626" i="7"/>
  <c r="F1626" i="7" s="1"/>
  <c r="E1792" i="7"/>
  <c r="F1792" i="7" s="1"/>
  <c r="E1794" i="7"/>
  <c r="F1794" i="7" s="1"/>
  <c r="E1884" i="7"/>
  <c r="F1884" i="7" s="1"/>
  <c r="E1886" i="7"/>
  <c r="F1886" i="7" s="1"/>
  <c r="E1900" i="7"/>
  <c r="F1900" i="7" s="1"/>
  <c r="E1975" i="7"/>
  <c r="F1975" i="7" s="1"/>
  <c r="E1977" i="7"/>
  <c r="F1977" i="7" s="1"/>
  <c r="E1979" i="7"/>
  <c r="F1979" i="7" s="1"/>
  <c r="E45" i="7"/>
  <c r="F45" i="7" s="1"/>
  <c r="E52" i="7"/>
  <c r="F52" i="7" s="1"/>
  <c r="E91" i="7"/>
  <c r="F91" i="7" s="1"/>
  <c r="E96" i="7"/>
  <c r="F96" i="7" s="1"/>
  <c r="E97" i="7"/>
  <c r="F97" i="7" s="1"/>
  <c r="E98" i="7"/>
  <c r="F98" i="7" s="1"/>
  <c r="E173" i="7"/>
  <c r="F173" i="7" s="1"/>
  <c r="E174" i="7"/>
  <c r="F174" i="7" s="1"/>
  <c r="E197" i="7"/>
  <c r="F197" i="7" s="1"/>
  <c r="E235" i="7"/>
  <c r="F235" i="7" s="1"/>
  <c r="E267" i="7"/>
  <c r="F267" i="7" s="1"/>
  <c r="E268" i="7"/>
  <c r="F268" i="7" s="1"/>
  <c r="E340" i="7"/>
  <c r="F340" i="7" s="1"/>
  <c r="E342" i="7"/>
  <c r="F342" i="7" s="1"/>
  <c r="E343" i="7"/>
  <c r="F343" i="7" s="1"/>
  <c r="E372" i="7"/>
  <c r="F372" i="7" s="1"/>
  <c r="E419" i="7"/>
  <c r="F419" i="7" s="1"/>
  <c r="E453" i="7"/>
  <c r="F453" i="7" s="1"/>
  <c r="E485" i="7"/>
  <c r="F485" i="7" s="1"/>
  <c r="E537" i="7"/>
  <c r="F537" i="7" s="1"/>
  <c r="E592" i="7"/>
  <c r="F592" i="7" s="1"/>
  <c r="E593" i="7"/>
  <c r="F593" i="7" s="1"/>
  <c r="E594" i="7"/>
  <c r="F594" i="7" s="1"/>
  <c r="E657" i="7"/>
  <c r="F657" i="7" s="1"/>
  <c r="E12" i="7"/>
  <c r="F12" i="7" s="1"/>
  <c r="E28" i="7"/>
  <c r="F28" i="7" s="1"/>
  <c r="E44" i="7"/>
  <c r="F44" i="7" s="1"/>
  <c r="E73" i="7"/>
  <c r="F73" i="7" s="1"/>
  <c r="E74" i="7"/>
  <c r="F74" i="7" s="1"/>
  <c r="E89" i="7"/>
  <c r="F89" i="7" s="1"/>
  <c r="E90" i="7"/>
  <c r="F90" i="7" s="1"/>
  <c r="E111" i="7"/>
  <c r="F111" i="7" s="1"/>
  <c r="E123" i="7"/>
  <c r="F123" i="7" s="1"/>
  <c r="E149" i="7"/>
  <c r="F149" i="7" s="1"/>
  <c r="E257" i="7"/>
  <c r="F257" i="7" s="1"/>
  <c r="E280" i="7"/>
  <c r="F280" i="7" s="1"/>
  <c r="E324" i="7"/>
  <c r="F324" i="7" s="1"/>
  <c r="E387" i="7"/>
  <c r="F387" i="7" s="1"/>
  <c r="E389" i="7"/>
  <c r="F389" i="7" s="1"/>
  <c r="E391" i="7"/>
  <c r="F391" i="7" s="1"/>
  <c r="E475" i="7"/>
  <c r="F475" i="7" s="1"/>
  <c r="E478" i="7"/>
  <c r="F478" i="7" s="1"/>
  <c r="E479" i="7"/>
  <c r="F479" i="7" s="1"/>
  <c r="E481" i="7"/>
  <c r="F481" i="7" s="1"/>
  <c r="E491" i="7"/>
  <c r="F491" i="7" s="1"/>
  <c r="E588" i="7"/>
  <c r="F588" i="7" s="1"/>
  <c r="E590" i="7"/>
  <c r="F590" i="7" s="1"/>
  <c r="E15" i="7"/>
  <c r="F15" i="7" s="1"/>
  <c r="E16" i="7"/>
  <c r="F16" i="7" s="1"/>
  <c r="E17" i="7"/>
  <c r="F17" i="7" s="1"/>
  <c r="E18" i="7"/>
  <c r="F18" i="7" s="1"/>
  <c r="E31" i="7"/>
  <c r="F31" i="7" s="1"/>
  <c r="E32" i="7"/>
  <c r="F32" i="7" s="1"/>
  <c r="E33" i="7"/>
  <c r="F33" i="7" s="1"/>
  <c r="E34" i="7"/>
  <c r="F34" i="7" s="1"/>
  <c r="E47" i="7"/>
  <c r="F47" i="7" s="1"/>
  <c r="E48" i="7"/>
  <c r="F48" i="7" s="1"/>
  <c r="E49" i="7"/>
  <c r="F49" i="7" s="1"/>
  <c r="E50" i="7"/>
  <c r="F50" i="7" s="1"/>
  <c r="E77" i="7"/>
  <c r="F77" i="7" s="1"/>
  <c r="E78" i="7"/>
  <c r="F78" i="7" s="1"/>
  <c r="E93" i="7"/>
  <c r="F93" i="7" s="1"/>
  <c r="E94" i="7"/>
  <c r="F94" i="7" s="1"/>
  <c r="E112" i="7"/>
  <c r="F112" i="7" s="1"/>
  <c r="E143" i="7"/>
  <c r="F143" i="7" s="1"/>
  <c r="E144" i="7"/>
  <c r="F144" i="7" s="1"/>
  <c r="E146" i="7"/>
  <c r="F146" i="7" s="1"/>
  <c r="E199" i="7"/>
  <c r="F199" i="7" s="1"/>
  <c r="E200" i="7"/>
  <c r="F200" i="7" s="1"/>
  <c r="E203" i="7"/>
  <c r="F203" i="7" s="1"/>
  <c r="E221" i="7"/>
  <c r="F221" i="7" s="1"/>
  <c r="E222" i="7"/>
  <c r="F222" i="7" s="1"/>
  <c r="E224" i="7"/>
  <c r="F224" i="7" s="1"/>
  <c r="E225" i="7"/>
  <c r="F225" i="7" s="1"/>
  <c r="E236" i="7"/>
  <c r="F236" i="7" s="1"/>
  <c r="E237" i="7"/>
  <c r="F237" i="7" s="1"/>
  <c r="E264" i="7"/>
  <c r="F264" i="7" s="1"/>
  <c r="E283" i="7"/>
  <c r="F283" i="7" s="1"/>
  <c r="E284" i="7"/>
  <c r="F284" i="7" s="1"/>
  <c r="E301" i="7"/>
  <c r="F301" i="7" s="1"/>
  <c r="E304" i="7"/>
  <c r="F304" i="7" s="1"/>
  <c r="E306" i="7"/>
  <c r="F306" i="7" s="1"/>
  <c r="E307" i="7"/>
  <c r="F307" i="7" s="1"/>
  <c r="E319" i="7"/>
  <c r="F319" i="7" s="1"/>
  <c r="E320" i="7"/>
  <c r="F320" i="7" s="1"/>
  <c r="E337" i="7"/>
  <c r="F337" i="7" s="1"/>
  <c r="E361" i="7"/>
  <c r="F361" i="7" s="1"/>
  <c r="E373" i="7"/>
  <c r="F373" i="7" s="1"/>
  <c r="E420" i="7"/>
  <c r="F420" i="7" s="1"/>
  <c r="E421" i="7"/>
  <c r="F421" i="7" s="1"/>
  <c r="E423" i="7"/>
  <c r="F423" i="7" s="1"/>
  <c r="E449" i="7"/>
  <c r="F449" i="7" s="1"/>
  <c r="E551" i="7"/>
  <c r="F551" i="7" s="1"/>
  <c r="E564" i="7"/>
  <c r="F564" i="7" s="1"/>
  <c r="E583" i="7"/>
  <c r="F583" i="7" s="1"/>
  <c r="E625" i="7"/>
  <c r="F625" i="7" s="1"/>
  <c r="E627" i="7"/>
  <c r="F627" i="7" s="1"/>
  <c r="E630" i="7"/>
  <c r="F630" i="7" s="1"/>
  <c r="E631" i="7"/>
  <c r="F631" i="7" s="1"/>
  <c r="E632" i="7"/>
  <c r="F632" i="7" s="1"/>
  <c r="E645" i="7"/>
  <c r="F645" i="7" s="1"/>
  <c r="E647" i="7"/>
  <c r="F647" i="7" s="1"/>
  <c r="E1560" i="7"/>
  <c r="F1560" i="7" s="1"/>
  <c r="E1561" i="7"/>
  <c r="F1561" i="7" s="1"/>
  <c r="E1777" i="7"/>
  <c r="F1777" i="7" s="1"/>
  <c r="E1768" i="7"/>
  <c r="F1768" i="7" s="1"/>
  <c r="E1921" i="7"/>
  <c r="F1921" i="7" s="1"/>
  <c r="E671" i="7"/>
  <c r="F671" i="7" s="1"/>
  <c r="E710" i="7"/>
  <c r="F710" i="7" s="1"/>
  <c r="E711" i="7"/>
  <c r="F711" i="7" s="1"/>
  <c r="E794" i="7"/>
  <c r="F794" i="7" s="1"/>
  <c r="E796" i="7"/>
  <c r="F796" i="7" s="1"/>
  <c r="E798" i="7"/>
  <c r="F798" i="7" s="1"/>
  <c r="E800" i="7"/>
  <c r="F800" i="7" s="1"/>
  <c r="E821" i="7"/>
  <c r="F821" i="7" s="1"/>
  <c r="E843" i="7"/>
  <c r="F843" i="7" s="1"/>
  <c r="E850" i="7"/>
  <c r="F850" i="7" s="1"/>
  <c r="E851" i="7"/>
  <c r="F851" i="7" s="1"/>
  <c r="E871" i="7"/>
  <c r="F871" i="7" s="1"/>
  <c r="E895" i="7"/>
  <c r="F895" i="7" s="1"/>
  <c r="E896" i="7"/>
  <c r="F896" i="7" s="1"/>
  <c r="E917" i="7"/>
  <c r="F917" i="7" s="1"/>
  <c r="E958" i="7"/>
  <c r="F958" i="7" s="1"/>
  <c r="E959" i="7"/>
  <c r="F959" i="7" s="1"/>
  <c r="E980" i="7"/>
  <c r="F980" i="7" s="1"/>
  <c r="E981" i="7"/>
  <c r="F981" i="7" s="1"/>
  <c r="E995" i="7"/>
  <c r="F995" i="7" s="1"/>
  <c r="E996" i="7"/>
  <c r="F996" i="7" s="1"/>
  <c r="E998" i="7"/>
  <c r="F998" i="7" s="1"/>
  <c r="E1008" i="7"/>
  <c r="F1008" i="7" s="1"/>
  <c r="E1089" i="7"/>
  <c r="F1089" i="7" s="1"/>
  <c r="E1090" i="7"/>
  <c r="F1090" i="7" s="1"/>
  <c r="E1258" i="7"/>
  <c r="F1258" i="7" s="1"/>
  <c r="E1308" i="7"/>
  <c r="F1308" i="7" s="1"/>
  <c r="E1374" i="7"/>
  <c r="F1374" i="7" s="1"/>
  <c r="E1375" i="7"/>
  <c r="F1375" i="7" s="1"/>
  <c r="E1391" i="7"/>
  <c r="F1391" i="7" s="1"/>
  <c r="E1382" i="7"/>
  <c r="F1382" i="7" s="1"/>
  <c r="E1508" i="7"/>
  <c r="F1508" i="7" s="1"/>
  <c r="E1548" i="7"/>
  <c r="F1548" i="7" s="1"/>
  <c r="E1577" i="7"/>
  <c r="F1577" i="7" s="1"/>
  <c r="E1568" i="7"/>
  <c r="F1568" i="7" s="1"/>
  <c r="E1578" i="7"/>
  <c r="F1578" i="7" s="1"/>
  <c r="E658" i="7"/>
  <c r="F658" i="7" s="1"/>
  <c r="E669" i="7"/>
  <c r="F669" i="7" s="1"/>
  <c r="E673" i="7"/>
  <c r="F673" i="7" s="1"/>
  <c r="E712" i="7"/>
  <c r="F712" i="7" s="1"/>
  <c r="E713" i="7"/>
  <c r="F713" i="7" s="1"/>
  <c r="E714" i="7"/>
  <c r="F714" i="7" s="1"/>
  <c r="E715" i="7"/>
  <c r="F715" i="7" s="1"/>
  <c r="E716" i="7"/>
  <c r="F716" i="7" s="1"/>
  <c r="E717" i="7"/>
  <c r="F717" i="7" s="1"/>
  <c r="E729" i="7"/>
  <c r="F729" i="7" s="1"/>
  <c r="E733" i="7"/>
  <c r="F733" i="7" s="1"/>
  <c r="E743" i="7"/>
  <c r="F743" i="7" s="1"/>
  <c r="E759" i="7"/>
  <c r="F759" i="7" s="1"/>
  <c r="E776" i="7"/>
  <c r="F776" i="7" s="1"/>
  <c r="E777" i="7"/>
  <c r="F777" i="7" s="1"/>
  <c r="E782" i="7"/>
  <c r="F782" i="7" s="1"/>
  <c r="E783" i="7"/>
  <c r="F783" i="7" s="1"/>
  <c r="E811" i="7"/>
  <c r="F811" i="7" s="1"/>
  <c r="E823" i="7"/>
  <c r="F823" i="7" s="1"/>
  <c r="E845" i="7"/>
  <c r="F845" i="7" s="1"/>
  <c r="E873" i="7"/>
  <c r="F873" i="7" s="1"/>
  <c r="E899" i="7"/>
  <c r="F899" i="7" s="1"/>
  <c r="E901" i="7"/>
  <c r="F901" i="7" s="1"/>
  <c r="E930" i="7"/>
  <c r="F930" i="7" s="1"/>
  <c r="E933" i="7"/>
  <c r="F933" i="7" s="1"/>
  <c r="E935" i="7"/>
  <c r="F935" i="7" s="1"/>
  <c r="E1019" i="7"/>
  <c r="F1019" i="7" s="1"/>
  <c r="E1023" i="7"/>
  <c r="F1023" i="7" s="1"/>
  <c r="E1043" i="7"/>
  <c r="F1043" i="7" s="1"/>
  <c r="E1049" i="7"/>
  <c r="F1049" i="7" s="1"/>
  <c r="E1054" i="7"/>
  <c r="F1054" i="7" s="1"/>
  <c r="E1095" i="7"/>
  <c r="F1095" i="7" s="1"/>
  <c r="E1096" i="7"/>
  <c r="F1096" i="7" s="1"/>
  <c r="E1119" i="7"/>
  <c r="F1119" i="7" s="1"/>
  <c r="E1120" i="7"/>
  <c r="F1120" i="7" s="1"/>
  <c r="E1148" i="7"/>
  <c r="F1148" i="7" s="1"/>
  <c r="E1149" i="7"/>
  <c r="F1149" i="7" s="1"/>
  <c r="E1150" i="7"/>
  <c r="F1150" i="7" s="1"/>
  <c r="E1152" i="7"/>
  <c r="F1152" i="7" s="1"/>
  <c r="E1154" i="7"/>
  <c r="F1154" i="7" s="1"/>
  <c r="E1155" i="7"/>
  <c r="F1155" i="7" s="1"/>
  <c r="E1156" i="7"/>
  <c r="F1156" i="7" s="1"/>
  <c r="E1184" i="7"/>
  <c r="F1184" i="7" s="1"/>
  <c r="E1189" i="7"/>
  <c r="F1189" i="7" s="1"/>
  <c r="E1194" i="7"/>
  <c r="F1194" i="7" s="1"/>
  <c r="E1264" i="7"/>
  <c r="F1264" i="7" s="1"/>
  <c r="E1279" i="7"/>
  <c r="F1279" i="7" s="1"/>
  <c r="E1283" i="7"/>
  <c r="F1283" i="7" s="1"/>
  <c r="E1296" i="7"/>
  <c r="F1296" i="7" s="1"/>
  <c r="E1311" i="7"/>
  <c r="F1311" i="7" s="1"/>
  <c r="E1312" i="7"/>
  <c r="F1312" i="7" s="1"/>
  <c r="E1322" i="7"/>
  <c r="F1322" i="7" s="1"/>
  <c r="E1324" i="7"/>
  <c r="F1324" i="7" s="1"/>
  <c r="E1440" i="7"/>
  <c r="F1440" i="7" s="1"/>
  <c r="E1656" i="7"/>
  <c r="F1656" i="7" s="1"/>
  <c r="E1770" i="7"/>
  <c r="F1770" i="7" s="1"/>
  <c r="E1788" i="7"/>
  <c r="F1788" i="7" s="1"/>
  <c r="E1789" i="7"/>
  <c r="F1789" i="7" s="1"/>
  <c r="E745" i="7"/>
  <c r="F745" i="7" s="1"/>
  <c r="E808" i="7"/>
  <c r="F808" i="7" s="1"/>
  <c r="E1273" i="7"/>
  <c r="F1273" i="7" s="1"/>
  <c r="E1305" i="7"/>
  <c r="F1305" i="7" s="1"/>
  <c r="E1327" i="7"/>
  <c r="F1327" i="7" s="1"/>
  <c r="E1332" i="7"/>
  <c r="F1332" i="7" s="1"/>
  <c r="E1673" i="7"/>
  <c r="F1673" i="7" s="1"/>
  <c r="E1664" i="7"/>
  <c r="F1664" i="7" s="1"/>
  <c r="E1385" i="7"/>
  <c r="F1385" i="7" s="1"/>
  <c r="E1579" i="7"/>
  <c r="F1579" i="7" s="1"/>
  <c r="E1598" i="7"/>
  <c r="F1598" i="7" s="1"/>
  <c r="E1599" i="7"/>
  <c r="F1599" i="7" s="1"/>
  <c r="E1600" i="7"/>
  <c r="F1600" i="7" s="1"/>
  <c r="E1601" i="7"/>
  <c r="F1601" i="7" s="1"/>
  <c r="E1603" i="7"/>
  <c r="F1603" i="7" s="1"/>
  <c r="E1604" i="7"/>
  <c r="F1604" i="7" s="1"/>
  <c r="E1605" i="7"/>
  <c r="F1605" i="7" s="1"/>
  <c r="E1606" i="7"/>
  <c r="F1606" i="7" s="1"/>
  <c r="E1633" i="7"/>
  <c r="F1633" i="7" s="1"/>
  <c r="E1689" i="7"/>
  <c r="F1689" i="7" s="1"/>
  <c r="E1707" i="7"/>
  <c r="F1707" i="7" s="1"/>
  <c r="E1771" i="7"/>
  <c r="F1771" i="7" s="1"/>
  <c r="E1781" i="7"/>
  <c r="F1781" i="7" s="1"/>
  <c r="E1801" i="7"/>
  <c r="F1801" i="7" s="1"/>
  <c r="E1816" i="7"/>
  <c r="F1816" i="7" s="1"/>
  <c r="E1817" i="7"/>
  <c r="F1817" i="7" s="1"/>
  <c r="E1827" i="7"/>
  <c r="F1827" i="7" s="1"/>
  <c r="E1860" i="7"/>
  <c r="F1860" i="7" s="1"/>
  <c r="E1920" i="7"/>
  <c r="F1920" i="7" s="1"/>
  <c r="E1355" i="7"/>
  <c r="F1355" i="7" s="1"/>
  <c r="E1358" i="7"/>
  <c r="F1358" i="7" s="1"/>
  <c r="E1442" i="7"/>
  <c r="F1442" i="7" s="1"/>
  <c r="E1443" i="7"/>
  <c r="F1443" i="7" s="1"/>
  <c r="E1477" i="7"/>
  <c r="F1477" i="7" s="1"/>
  <c r="E1478" i="7"/>
  <c r="F1478" i="7" s="1"/>
  <c r="E1479" i="7"/>
  <c r="F1479" i="7" s="1"/>
  <c r="E1497" i="7"/>
  <c r="F1497" i="7" s="1"/>
  <c r="E1520" i="7"/>
  <c r="F1520" i="7" s="1"/>
  <c r="E1521" i="7"/>
  <c r="F1521" i="7" s="1"/>
  <c r="E1522" i="7"/>
  <c r="F1522" i="7" s="1"/>
  <c r="E1524" i="7"/>
  <c r="F1524" i="7" s="1"/>
  <c r="E1525" i="7"/>
  <c r="F1525" i="7" s="1"/>
  <c r="E1527" i="7"/>
  <c r="F1527" i="7" s="1"/>
  <c r="E1537" i="7"/>
  <c r="F1537" i="7" s="1"/>
  <c r="E1623" i="7"/>
  <c r="F1623" i="7" s="1"/>
  <c r="E1630" i="7"/>
  <c r="F1630" i="7" s="1"/>
  <c r="E1631" i="7"/>
  <c r="F1631" i="7" s="1"/>
  <c r="E1634" i="7"/>
  <c r="F1634" i="7" s="1"/>
  <c r="E1635" i="7"/>
  <c r="F1635" i="7" s="1"/>
  <c r="E1709" i="7"/>
  <c r="F1709" i="7" s="1"/>
  <c r="E1710" i="7"/>
  <c r="F1710" i="7" s="1"/>
  <c r="E1711" i="7"/>
  <c r="F1711" i="7" s="1"/>
  <c r="E1757" i="7"/>
  <c r="F1757" i="7" s="1"/>
  <c r="E1783" i="7"/>
  <c r="F1783" i="7" s="1"/>
  <c r="E1796" i="7"/>
  <c r="F1796" i="7" s="1"/>
  <c r="E1922" i="7"/>
  <c r="F1922" i="7" s="1"/>
  <c r="E1925" i="7"/>
  <c r="F1925" i="7" s="1"/>
  <c r="E1926" i="7"/>
  <c r="F1926" i="7" s="1"/>
  <c r="E1927" i="7"/>
  <c r="F1927" i="7" s="1"/>
  <c r="E1973" i="7"/>
  <c r="F1973" i="7" s="1"/>
  <c r="E2039" i="7"/>
  <c r="F2039" i="7" s="1"/>
  <c r="E2040" i="7"/>
  <c r="F2040" i="7" s="1"/>
  <c r="E2041" i="7"/>
  <c r="F2041" i="7" s="1"/>
  <c r="E2079" i="7"/>
  <c r="F2079" i="7" s="1"/>
  <c r="E2080" i="7"/>
  <c r="F2080" i="7" s="1"/>
  <c r="E1424" i="7"/>
  <c r="F1424" i="7" s="1"/>
  <c r="E1425" i="7"/>
  <c r="F1425" i="7" s="1"/>
  <c r="E1501" i="7"/>
  <c r="F1501" i="7" s="1"/>
  <c r="E1502" i="7"/>
  <c r="F1502" i="7" s="1"/>
  <c r="E1503" i="7"/>
  <c r="F1503" i="7" s="1"/>
  <c r="E1539" i="7"/>
  <c r="F1539" i="7" s="1"/>
  <c r="E1637" i="7"/>
  <c r="F1637" i="7" s="1"/>
  <c r="E1677" i="7"/>
  <c r="F1677" i="7" s="1"/>
  <c r="E1738" i="7"/>
  <c r="F1738" i="7" s="1"/>
  <c r="E1739" i="7"/>
  <c r="F1739" i="7" s="1"/>
  <c r="E1740" i="7"/>
  <c r="F1740" i="7" s="1"/>
  <c r="E1741" i="7"/>
  <c r="F1741" i="7" s="1"/>
  <c r="E1761" i="7"/>
  <c r="F1761" i="7" s="1"/>
  <c r="E1843" i="7"/>
  <c r="F1843" i="7" s="1"/>
  <c r="E1844" i="7"/>
  <c r="F1844" i="7" s="1"/>
  <c r="E1846" i="7"/>
  <c r="F1846" i="7" s="1"/>
  <c r="E1848" i="7"/>
  <c r="F1848" i="7" s="1"/>
  <c r="E1849" i="7"/>
  <c r="F1849" i="7" s="1"/>
  <c r="E1850" i="7"/>
  <c r="F1850" i="7" s="1"/>
  <c r="E1873" i="7"/>
  <c r="F1873" i="7" s="1"/>
  <c r="E1874" i="7"/>
  <c r="F1874" i="7" s="1"/>
  <c r="E1889" i="7"/>
  <c r="F1889" i="7" s="1"/>
  <c r="E1890" i="7"/>
  <c r="F1890" i="7" s="1"/>
  <c r="E1891" i="7"/>
  <c r="F1891" i="7" s="1"/>
  <c r="E1910" i="7"/>
  <c r="F1910" i="7" s="1"/>
  <c r="E1949" i="7"/>
  <c r="F1949" i="7" s="1"/>
  <c r="E1950" i="7"/>
  <c r="F1950" i="7" s="1"/>
  <c r="E1952" i="7"/>
  <c r="F1952" i="7" s="1"/>
  <c r="E1953" i="7"/>
  <c r="F1953" i="7" s="1"/>
  <c r="E1954" i="7"/>
  <c r="F1954" i="7" s="1"/>
  <c r="E1956" i="7"/>
  <c r="F1956" i="7" s="1"/>
  <c r="E1994" i="7"/>
  <c r="F1994" i="7" s="1"/>
  <c r="E2005" i="7"/>
  <c r="F2005" i="7" s="1"/>
  <c r="E2006" i="7"/>
  <c r="F2006" i="7" s="1"/>
  <c r="E2008" i="7"/>
  <c r="F2008" i="7" s="1"/>
  <c r="E2009" i="7"/>
  <c r="F2009" i="7" s="1"/>
  <c r="E2010" i="7"/>
  <c r="F2010" i="7" s="1"/>
  <c r="E2043" i="7"/>
  <c r="F2043" i="7" s="1"/>
  <c r="E2044" i="7"/>
  <c r="F2044" i="7" s="1"/>
  <c r="E2045" i="7"/>
  <c r="F2045" i="7" s="1"/>
  <c r="E2046" i="7"/>
  <c r="F2046" i="7" s="1"/>
  <c r="E2047" i="7"/>
  <c r="F2047" i="7" s="1"/>
  <c r="E2057" i="7"/>
  <c r="F2057" i="7" s="1"/>
  <c r="E2059" i="7"/>
  <c r="F2059" i="7" s="1"/>
  <c r="E2060" i="7"/>
  <c r="F2060" i="7" s="1"/>
  <c r="E2063" i="7"/>
  <c r="F2063" i="7" s="1"/>
  <c r="E2064" i="7"/>
  <c r="F2064" i="7" s="1"/>
  <c r="E2076" i="7"/>
  <c r="F2076" i="7" s="1"/>
  <c r="E403" i="7"/>
  <c r="F403" i="7" s="1"/>
  <c r="E412" i="7"/>
  <c r="F412" i="7" s="1"/>
  <c r="E929" i="7"/>
  <c r="F929" i="7" s="1"/>
  <c r="E920" i="7"/>
  <c r="F920" i="7" s="1"/>
  <c r="E961" i="7"/>
  <c r="F961" i="7" s="1"/>
  <c r="E952" i="7"/>
  <c r="F952" i="7" s="1"/>
  <c r="E134" i="7"/>
  <c r="F134" i="7" s="1"/>
  <c r="E164" i="7"/>
  <c r="F164" i="7" s="1"/>
  <c r="E339" i="7"/>
  <c r="F339" i="7" s="1"/>
  <c r="E390" i="7"/>
  <c r="F390" i="7" s="1"/>
  <c r="E399" i="7"/>
  <c r="F399" i="7" s="1"/>
  <c r="E579" i="7"/>
  <c r="F579" i="7" s="1"/>
  <c r="E618" i="7"/>
  <c r="F618" i="7" s="1"/>
  <c r="E622" i="7"/>
  <c r="F622" i="7" s="1"/>
  <c r="E642" i="7"/>
  <c r="F642" i="7" s="1"/>
  <c r="E644" i="7"/>
  <c r="F644" i="7" s="1"/>
  <c r="E680" i="7"/>
  <c r="F680" i="7" s="1"/>
  <c r="E682" i="7"/>
  <c r="F682" i="7" s="1"/>
  <c r="E924" i="7"/>
  <c r="F924" i="7" s="1"/>
  <c r="E979" i="7"/>
  <c r="F979" i="7" s="1"/>
  <c r="E970" i="7"/>
  <c r="F970" i="7" s="1"/>
  <c r="E1025" i="7"/>
  <c r="F1025" i="7" s="1"/>
  <c r="E1294" i="7"/>
  <c r="F1294" i="7" s="1"/>
  <c r="E1285" i="7"/>
  <c r="F1285" i="7" s="1"/>
  <c r="E1405" i="7"/>
  <c r="F1405" i="7" s="1"/>
  <c r="E1396" i="7"/>
  <c r="F1396" i="7" s="1"/>
  <c r="E1132" i="7"/>
  <c r="F1132" i="7" s="1"/>
  <c r="E1123" i="7"/>
  <c r="F1123" i="7" s="1"/>
  <c r="E1679" i="7"/>
  <c r="F1679" i="7" s="1"/>
  <c r="E1688" i="7"/>
  <c r="F1688" i="7" s="1"/>
  <c r="E1729" i="7"/>
  <c r="F1729" i="7" s="1"/>
  <c r="E1720" i="7"/>
  <c r="F1720" i="7" s="1"/>
  <c r="E68" i="7"/>
  <c r="F68" i="7" s="1"/>
  <c r="E72" i="7"/>
  <c r="F72" i="7" s="1"/>
  <c r="E76" i="7"/>
  <c r="F76" i="7" s="1"/>
  <c r="E80" i="7"/>
  <c r="F80" i="7" s="1"/>
  <c r="E84" i="7"/>
  <c r="F84" i="7" s="1"/>
  <c r="E88" i="7"/>
  <c r="F88" i="7" s="1"/>
  <c r="E92" i="7"/>
  <c r="F92" i="7" s="1"/>
  <c r="E187" i="7"/>
  <c r="F187" i="7" s="1"/>
  <c r="E217" i="7"/>
  <c r="F217" i="7" s="1"/>
  <c r="E245" i="7"/>
  <c r="F245" i="7" s="1"/>
  <c r="E258" i="7"/>
  <c r="F258" i="7" s="1"/>
  <c r="E263" i="7"/>
  <c r="F263" i="7" s="1"/>
  <c r="E271" i="7"/>
  <c r="F271" i="7" s="1"/>
  <c r="E279" i="7"/>
  <c r="F279" i="7" s="1"/>
  <c r="E287" i="7"/>
  <c r="F287" i="7" s="1"/>
  <c r="E300" i="7"/>
  <c r="F300" i="7" s="1"/>
  <c r="E302" i="7"/>
  <c r="F302" i="7" s="1"/>
  <c r="E303" i="7"/>
  <c r="F303" i="7" s="1"/>
  <c r="E330" i="7"/>
  <c r="F330" i="7" s="1"/>
  <c r="E323" i="7"/>
  <c r="F323" i="7" s="1"/>
  <c r="E332" i="7"/>
  <c r="F332" i="7" s="1"/>
  <c r="E352" i="7"/>
  <c r="F352" i="7" s="1"/>
  <c r="E405" i="7"/>
  <c r="F405" i="7" s="1"/>
  <c r="E414" i="7"/>
  <c r="F414" i="7" s="1"/>
  <c r="E432" i="7"/>
  <c r="F432" i="7" s="1"/>
  <c r="E433" i="7"/>
  <c r="F433" i="7" s="1"/>
  <c r="E447" i="7"/>
  <c r="F447" i="7" s="1"/>
  <c r="E451" i="7"/>
  <c r="F451" i="7" s="1"/>
  <c r="E472" i="7"/>
  <c r="F472" i="7" s="1"/>
  <c r="E474" i="7"/>
  <c r="F474" i="7" s="1"/>
  <c r="E536" i="7"/>
  <c r="F536" i="7" s="1"/>
  <c r="E538" i="7"/>
  <c r="F538" i="7" s="1"/>
  <c r="E539" i="7"/>
  <c r="F539" i="7" s="1"/>
  <c r="E562" i="7"/>
  <c r="F562" i="7" s="1"/>
  <c r="E563" i="7"/>
  <c r="F563" i="7" s="1"/>
  <c r="E578" i="7"/>
  <c r="F578" i="7" s="1"/>
  <c r="E584" i="7"/>
  <c r="F584" i="7" s="1"/>
  <c r="E585" i="7"/>
  <c r="F585" i="7" s="1"/>
  <c r="E688" i="7"/>
  <c r="F688" i="7" s="1"/>
  <c r="E841" i="7"/>
  <c r="F841" i="7" s="1"/>
  <c r="E889" i="7"/>
  <c r="F889" i="7" s="1"/>
  <c r="E880" i="7"/>
  <c r="F880" i="7" s="1"/>
  <c r="E900" i="7"/>
  <c r="F900" i="7" s="1"/>
  <c r="E903" i="7"/>
  <c r="F903" i="7" s="1"/>
  <c r="E977" i="7"/>
  <c r="F977" i="7" s="1"/>
  <c r="E968" i="7"/>
  <c r="F968" i="7" s="1"/>
  <c r="E1070" i="7"/>
  <c r="F1070" i="7" s="1"/>
  <c r="E1061" i="7"/>
  <c r="F1061" i="7" s="1"/>
  <c r="E1081" i="7"/>
  <c r="F1081" i="7" s="1"/>
  <c r="E1188" i="7"/>
  <c r="F1188" i="7" s="1"/>
  <c r="E1179" i="7"/>
  <c r="F1179" i="7" s="1"/>
  <c r="E14" i="7"/>
  <c r="F14" i="7" s="1"/>
  <c r="E22" i="7"/>
  <c r="F22" i="7" s="1"/>
  <c r="E30" i="7"/>
  <c r="F30" i="7" s="1"/>
  <c r="E38" i="7"/>
  <c r="F38" i="7" s="1"/>
  <c r="E46" i="7"/>
  <c r="F46" i="7" s="1"/>
  <c r="E60" i="7"/>
  <c r="F60" i="7" s="1"/>
  <c r="E64" i="7"/>
  <c r="F64" i="7" s="1"/>
  <c r="E65" i="7"/>
  <c r="F65" i="7" s="1"/>
  <c r="E145" i="7"/>
  <c r="F145" i="7" s="1"/>
  <c r="E150" i="7"/>
  <c r="F150" i="7" s="1"/>
  <c r="E161" i="7"/>
  <c r="F161" i="7" s="1"/>
  <c r="E175" i="7"/>
  <c r="F175" i="7" s="1"/>
  <c r="E204" i="7"/>
  <c r="F204" i="7" s="1"/>
  <c r="E233" i="7"/>
  <c r="F233" i="7" s="1"/>
  <c r="E241" i="7"/>
  <c r="F241" i="7" s="1"/>
  <c r="E328" i="7"/>
  <c r="F328" i="7" s="1"/>
  <c r="E346" i="7"/>
  <c r="F346" i="7" s="1"/>
  <c r="E347" i="7"/>
  <c r="F347" i="7" s="1"/>
  <c r="E363" i="7"/>
  <c r="F363" i="7" s="1"/>
  <c r="E364" i="7"/>
  <c r="F364" i="7" s="1"/>
  <c r="E366" i="7"/>
  <c r="F366" i="7" s="1"/>
  <c r="E367" i="7"/>
  <c r="F367" i="7" s="1"/>
  <c r="E378" i="7"/>
  <c r="F378" i="7" s="1"/>
  <c r="E393" i="7"/>
  <c r="F393" i="7" s="1"/>
  <c r="E394" i="7"/>
  <c r="F394" i="7" s="1"/>
  <c r="E388" i="7"/>
  <c r="F388" i="7" s="1"/>
  <c r="E397" i="7"/>
  <c r="F397" i="7" s="1"/>
  <c r="E411" i="7"/>
  <c r="F411" i="7" s="1"/>
  <c r="E430" i="7"/>
  <c r="F430" i="7" s="1"/>
  <c r="E444" i="7"/>
  <c r="F444" i="7" s="1"/>
  <c r="E448" i="7"/>
  <c r="F448" i="7" s="1"/>
  <c r="E484" i="7"/>
  <c r="F484" i="7" s="1"/>
  <c r="E505" i="7"/>
  <c r="F505" i="7" s="1"/>
  <c r="E506" i="7"/>
  <c r="F506" i="7" s="1"/>
  <c r="E533" i="7"/>
  <c r="F533" i="7" s="1"/>
  <c r="E560" i="7"/>
  <c r="F560" i="7" s="1"/>
  <c r="E576" i="7"/>
  <c r="F576" i="7" s="1"/>
  <c r="E629" i="7"/>
  <c r="F629" i="7" s="1"/>
  <c r="E686" i="7"/>
  <c r="F686" i="7" s="1"/>
  <c r="E703" i="7"/>
  <c r="F703" i="7" s="1"/>
  <c r="E727" i="7"/>
  <c r="F727" i="7" s="1"/>
  <c r="E750" i="7"/>
  <c r="F750" i="7" s="1"/>
  <c r="E764" i="7"/>
  <c r="F764" i="7" s="1"/>
  <c r="E887" i="7"/>
  <c r="F887" i="7" s="1"/>
  <c r="E878" i="7"/>
  <c r="F878" i="7" s="1"/>
  <c r="E1037" i="7"/>
  <c r="F1037" i="7" s="1"/>
  <c r="E1028" i="7"/>
  <c r="F1028" i="7" s="1"/>
  <c r="E1040" i="7"/>
  <c r="F1040" i="7" s="1"/>
  <c r="E1092" i="7"/>
  <c r="F1092" i="7" s="1"/>
  <c r="E1083" i="7"/>
  <c r="F1083" i="7" s="1"/>
  <c r="E1151" i="7"/>
  <c r="F1151" i="7" s="1"/>
  <c r="E1159" i="7"/>
  <c r="F1159" i="7" s="1"/>
  <c r="E1162" i="7"/>
  <c r="F1162" i="7" s="1"/>
  <c r="E1174" i="7"/>
  <c r="F1174" i="7" s="1"/>
  <c r="E1471" i="7"/>
  <c r="F1471" i="7" s="1"/>
  <c r="E1462" i="7"/>
  <c r="F1462" i="7" s="1"/>
  <c r="E1485" i="7"/>
  <c r="F1485" i="7" s="1"/>
  <c r="E1476" i="7"/>
  <c r="F1476" i="7" s="1"/>
  <c r="E1505" i="7"/>
  <c r="F1505" i="7" s="1"/>
  <c r="E1496" i="7"/>
  <c r="F1496" i="7" s="1"/>
  <c r="E1523" i="7"/>
  <c r="F1523" i="7" s="1"/>
  <c r="E1545" i="7"/>
  <c r="F1545" i="7" s="1"/>
  <c r="E1536" i="7"/>
  <c r="F1536" i="7" s="1"/>
  <c r="E1923" i="7"/>
  <c r="F1923" i="7" s="1"/>
  <c r="E1914" i="7"/>
  <c r="F1914" i="7" s="1"/>
  <c r="E1933" i="7"/>
  <c r="F1933" i="7" s="1"/>
  <c r="E1937" i="7"/>
  <c r="F1937" i="7" s="1"/>
  <c r="E114" i="7"/>
  <c r="F114" i="7" s="1"/>
  <c r="E118" i="7"/>
  <c r="F118" i="7" s="1"/>
  <c r="E122" i="7"/>
  <c r="F122" i="7" s="1"/>
  <c r="E140" i="7"/>
  <c r="F140" i="7" s="1"/>
  <c r="E158" i="7"/>
  <c r="F158" i="7" s="1"/>
  <c r="E178" i="7"/>
  <c r="F178" i="7" s="1"/>
  <c r="E182" i="7"/>
  <c r="F182" i="7" s="1"/>
  <c r="E228" i="7"/>
  <c r="F228" i="7" s="1"/>
  <c r="E240" i="7"/>
  <c r="F240" i="7" s="1"/>
  <c r="E270" i="7"/>
  <c r="F270" i="7" s="1"/>
  <c r="E274" i="7"/>
  <c r="F274" i="7" s="1"/>
  <c r="E278" i="7"/>
  <c r="F278" i="7" s="1"/>
  <c r="E282" i="7"/>
  <c r="F282" i="7" s="1"/>
  <c r="E286" i="7"/>
  <c r="F286" i="7" s="1"/>
  <c r="E290" i="7"/>
  <c r="F290" i="7" s="1"/>
  <c r="E294" i="7"/>
  <c r="F294" i="7" s="1"/>
  <c r="E315" i="7"/>
  <c r="F315" i="7" s="1"/>
  <c r="E326" i="7"/>
  <c r="F326" i="7" s="1"/>
  <c r="E321" i="7"/>
  <c r="F321" i="7" s="1"/>
  <c r="E333" i="7"/>
  <c r="F333" i="7" s="1"/>
  <c r="E379" i="7"/>
  <c r="F379" i="7" s="1"/>
  <c r="E385" i="7"/>
  <c r="F385" i="7" s="1"/>
  <c r="E386" i="7"/>
  <c r="F386" i="7" s="1"/>
  <c r="E409" i="7"/>
  <c r="F409" i="7" s="1"/>
  <c r="E424" i="7"/>
  <c r="F424" i="7" s="1"/>
  <c r="E445" i="7"/>
  <c r="F445" i="7" s="1"/>
  <c r="E461" i="7"/>
  <c r="F461" i="7" s="1"/>
  <c r="E473" i="7"/>
  <c r="F473" i="7" s="1"/>
  <c r="E487" i="7"/>
  <c r="F487" i="7" s="1"/>
  <c r="E521" i="7"/>
  <c r="F521" i="7" s="1"/>
  <c r="E527" i="7"/>
  <c r="F527" i="7" s="1"/>
  <c r="E549" i="7"/>
  <c r="F549" i="7" s="1"/>
  <c r="E567" i="7"/>
  <c r="F567" i="7" s="1"/>
  <c r="E589" i="7"/>
  <c r="F589" i="7" s="1"/>
  <c r="E591" i="7"/>
  <c r="F591" i="7" s="1"/>
  <c r="E626" i="7"/>
  <c r="F626" i="7" s="1"/>
  <c r="E628" i="7"/>
  <c r="F628" i="7" s="1"/>
  <c r="E648" i="7"/>
  <c r="F648" i="7" s="1"/>
  <c r="E654" i="7"/>
  <c r="F654" i="7" s="1"/>
  <c r="E656" i="7"/>
  <c r="F656" i="7" s="1"/>
  <c r="E705" i="7"/>
  <c r="F705" i="7" s="1"/>
  <c r="E707" i="7"/>
  <c r="F707" i="7" s="1"/>
  <c r="E731" i="7"/>
  <c r="F731" i="7" s="1"/>
  <c r="E753" i="7"/>
  <c r="F753" i="7" s="1"/>
  <c r="E755" i="7"/>
  <c r="F755" i="7" s="1"/>
  <c r="E757" i="7"/>
  <c r="F757" i="7" s="1"/>
  <c r="E771" i="7"/>
  <c r="F771" i="7" s="1"/>
  <c r="E784" i="7"/>
  <c r="F784" i="7" s="1"/>
  <c r="E810" i="7"/>
  <c r="F810" i="7" s="1"/>
  <c r="E839" i="7"/>
  <c r="F839" i="7" s="1"/>
  <c r="E918" i="7"/>
  <c r="F918" i="7" s="1"/>
  <c r="E971" i="7"/>
  <c r="F971" i="7" s="1"/>
  <c r="E1042" i="7"/>
  <c r="F1042" i="7" s="1"/>
  <c r="E1086" i="7"/>
  <c r="F1086" i="7" s="1"/>
  <c r="E1106" i="7"/>
  <c r="F1106" i="7" s="1"/>
  <c r="E1186" i="7"/>
  <c r="F1186" i="7" s="1"/>
  <c r="E1177" i="7"/>
  <c r="F1177" i="7" s="1"/>
  <c r="E1276" i="7"/>
  <c r="F1276" i="7" s="1"/>
  <c r="E1267" i="7"/>
  <c r="F1267" i="7" s="1"/>
  <c r="E1304" i="7"/>
  <c r="F1304" i="7" s="1"/>
  <c r="E1392" i="7"/>
  <c r="F1392" i="7" s="1"/>
  <c r="E110" i="7"/>
  <c r="F110" i="7" s="1"/>
  <c r="E186" i="7"/>
  <c r="F186" i="7" s="1"/>
  <c r="E190" i="7"/>
  <c r="F190" i="7" s="1"/>
  <c r="E194" i="7"/>
  <c r="F194" i="7" s="1"/>
  <c r="E198" i="7"/>
  <c r="F198" i="7" s="1"/>
  <c r="E202" i="7"/>
  <c r="F202" i="7" s="1"/>
  <c r="E212" i="7"/>
  <c r="F212" i="7" s="1"/>
  <c r="E216" i="7"/>
  <c r="F216" i="7" s="1"/>
  <c r="E220" i="7"/>
  <c r="F220" i="7" s="1"/>
  <c r="E262" i="7"/>
  <c r="F262" i="7" s="1"/>
  <c r="E266" i="7"/>
  <c r="F266" i="7" s="1"/>
  <c r="E305" i="7"/>
  <c r="F305" i="7" s="1"/>
  <c r="E322" i="7"/>
  <c r="F322" i="7" s="1"/>
  <c r="E325" i="7"/>
  <c r="F325" i="7" s="1"/>
  <c r="E341" i="7"/>
  <c r="F341" i="7" s="1"/>
  <c r="E349" i="7"/>
  <c r="F349" i="7" s="1"/>
  <c r="E384" i="7"/>
  <c r="F384" i="7" s="1"/>
  <c r="E398" i="7"/>
  <c r="F398" i="7" s="1"/>
  <c r="E422" i="7"/>
  <c r="F422" i="7" s="1"/>
  <c r="E435" i="7"/>
  <c r="F435" i="7" s="1"/>
  <c r="E455" i="7"/>
  <c r="F455" i="7" s="1"/>
  <c r="E463" i="7"/>
  <c r="F463" i="7" s="1"/>
  <c r="E469" i="7"/>
  <c r="F469" i="7" s="1"/>
  <c r="E477" i="7"/>
  <c r="F477" i="7" s="1"/>
  <c r="E503" i="7"/>
  <c r="F503" i="7" s="1"/>
  <c r="E507" i="7"/>
  <c r="F507" i="7" s="1"/>
  <c r="E565" i="7"/>
  <c r="F565" i="7" s="1"/>
  <c r="E595" i="7"/>
  <c r="F595" i="7" s="1"/>
  <c r="E597" i="7"/>
  <c r="F597" i="7" s="1"/>
  <c r="E599" i="7"/>
  <c r="F599" i="7" s="1"/>
  <c r="E601" i="7"/>
  <c r="F601" i="7" s="1"/>
  <c r="E603" i="7"/>
  <c r="F603" i="7" s="1"/>
  <c r="E605" i="7"/>
  <c r="F605" i="7" s="1"/>
  <c r="E607" i="7"/>
  <c r="F607" i="7" s="1"/>
  <c r="E609" i="7"/>
  <c r="F609" i="7" s="1"/>
  <c r="E611" i="7"/>
  <c r="F611" i="7" s="1"/>
  <c r="E613" i="7"/>
  <c r="F613" i="7" s="1"/>
  <c r="E615" i="7"/>
  <c r="F615" i="7" s="1"/>
  <c r="E617" i="7"/>
  <c r="F617" i="7" s="1"/>
  <c r="E619" i="7"/>
  <c r="F619" i="7" s="1"/>
  <c r="E621" i="7"/>
  <c r="F621" i="7" s="1"/>
  <c r="E623" i="7"/>
  <c r="F623" i="7" s="1"/>
  <c r="E633" i="7"/>
  <c r="F633" i="7" s="1"/>
  <c r="E639" i="7"/>
  <c r="F639" i="7" s="1"/>
  <c r="E646" i="7"/>
  <c r="F646" i="7" s="1"/>
  <c r="E659" i="7"/>
  <c r="F659" i="7" s="1"/>
  <c r="E662" i="7"/>
  <c r="F662" i="7" s="1"/>
  <c r="E681" i="7"/>
  <c r="F681" i="7" s="1"/>
  <c r="E737" i="7"/>
  <c r="F737" i="7" s="1"/>
  <c r="E739" i="7"/>
  <c r="F739" i="7" s="1"/>
  <c r="E741" i="7"/>
  <c r="F741" i="7" s="1"/>
  <c r="E763" i="7"/>
  <c r="F763" i="7" s="1"/>
  <c r="E829" i="7"/>
  <c r="F829" i="7" s="1"/>
  <c r="E832" i="7"/>
  <c r="F832" i="7" s="1"/>
  <c r="E884" i="7"/>
  <c r="F884" i="7" s="1"/>
  <c r="E891" i="7"/>
  <c r="F891" i="7" s="1"/>
  <c r="E894" i="7"/>
  <c r="F894" i="7" s="1"/>
  <c r="E913" i="7"/>
  <c r="F913" i="7" s="1"/>
  <c r="E932" i="7"/>
  <c r="F932" i="7" s="1"/>
  <c r="E946" i="7"/>
  <c r="F946" i="7" s="1"/>
  <c r="E982" i="7"/>
  <c r="F982" i="7" s="1"/>
  <c r="E984" i="7"/>
  <c r="F984" i="7" s="1"/>
  <c r="E1010" i="7"/>
  <c r="F1010" i="7" s="1"/>
  <c r="E1016" i="7"/>
  <c r="F1016" i="7" s="1"/>
  <c r="E1053" i="7"/>
  <c r="F1053" i="7" s="1"/>
  <c r="E1059" i="7"/>
  <c r="F1059" i="7" s="1"/>
  <c r="E1094" i="7"/>
  <c r="F1094" i="7" s="1"/>
  <c r="E1104" i="7"/>
  <c r="F1104" i="7" s="1"/>
  <c r="E1108" i="7"/>
  <c r="F1108" i="7" s="1"/>
  <c r="E1270" i="7"/>
  <c r="F1270" i="7" s="1"/>
  <c r="E1261" i="7"/>
  <c r="F1261" i="7" s="1"/>
  <c r="E1340" i="7"/>
  <c r="F1340" i="7" s="1"/>
  <c r="E1331" i="7"/>
  <c r="F1331" i="7" s="1"/>
  <c r="E1421" i="7"/>
  <c r="F1421" i="7" s="1"/>
  <c r="E1412" i="7"/>
  <c r="F1412" i="7" s="1"/>
  <c r="E785" i="7"/>
  <c r="F785" i="7" s="1"/>
  <c r="E787" i="7"/>
  <c r="F787" i="7" s="1"/>
  <c r="E789" i="7"/>
  <c r="F789" i="7" s="1"/>
  <c r="E791" i="7"/>
  <c r="F791" i="7" s="1"/>
  <c r="E877" i="7"/>
  <c r="F877" i="7" s="1"/>
  <c r="E879" i="7"/>
  <c r="F879" i="7" s="1"/>
  <c r="E881" i="7"/>
  <c r="F881" i="7" s="1"/>
  <c r="E883" i="7"/>
  <c r="F883" i="7" s="1"/>
  <c r="E885" i="7"/>
  <c r="F885" i="7" s="1"/>
  <c r="E898" i="7"/>
  <c r="F898" i="7" s="1"/>
  <c r="E923" i="7"/>
  <c r="F923" i="7" s="1"/>
  <c r="E944" i="7"/>
  <c r="F944" i="7" s="1"/>
  <c r="E975" i="7"/>
  <c r="F975" i="7" s="1"/>
  <c r="E987" i="7"/>
  <c r="F987" i="7" s="1"/>
  <c r="E999" i="7"/>
  <c r="F999" i="7" s="1"/>
  <c r="E1007" i="7"/>
  <c r="F1007" i="7" s="1"/>
  <c r="E1047" i="7"/>
  <c r="F1047" i="7" s="1"/>
  <c r="E1169" i="7"/>
  <c r="F1169" i="7" s="1"/>
  <c r="E1204" i="7"/>
  <c r="F1204" i="7" s="1"/>
  <c r="E1247" i="7"/>
  <c r="F1247" i="7" s="1"/>
  <c r="E1259" i="7"/>
  <c r="F1259" i="7" s="1"/>
  <c r="E1275" i="7"/>
  <c r="F1275" i="7" s="1"/>
  <c r="E1293" i="7"/>
  <c r="F1293" i="7" s="1"/>
  <c r="E1404" i="7"/>
  <c r="F1404" i="7" s="1"/>
  <c r="E1418" i="7"/>
  <c r="F1418" i="7" s="1"/>
  <c r="E1419" i="7"/>
  <c r="F1419" i="7" s="1"/>
  <c r="E1430" i="7"/>
  <c r="F1430" i="7" s="1"/>
  <c r="E1433" i="7"/>
  <c r="F1433" i="7" s="1"/>
  <c r="E1466" i="7"/>
  <c r="F1466" i="7" s="1"/>
  <c r="E1847" i="7"/>
  <c r="F1847" i="7" s="1"/>
  <c r="E795" i="7"/>
  <c r="F795" i="7" s="1"/>
  <c r="E797" i="7"/>
  <c r="F797" i="7" s="1"/>
  <c r="E799" i="7"/>
  <c r="F799" i="7" s="1"/>
  <c r="E801" i="7"/>
  <c r="F801" i="7" s="1"/>
  <c r="E928" i="7"/>
  <c r="F928" i="7" s="1"/>
  <c r="E934" i="7"/>
  <c r="F934" i="7" s="1"/>
  <c r="E949" i="7"/>
  <c r="F949" i="7" s="1"/>
  <c r="E965" i="7"/>
  <c r="F965" i="7" s="1"/>
  <c r="E973" i="7"/>
  <c r="F973" i="7" s="1"/>
  <c r="E997" i="7"/>
  <c r="F997" i="7" s="1"/>
  <c r="E1033" i="7"/>
  <c r="F1033" i="7" s="1"/>
  <c r="E1045" i="7"/>
  <c r="F1045" i="7" s="1"/>
  <c r="E1080" i="7"/>
  <c r="F1080" i="7" s="1"/>
  <c r="E1088" i="7"/>
  <c r="F1088" i="7" s="1"/>
  <c r="E1126" i="7"/>
  <c r="F1126" i="7" s="1"/>
  <c r="E1128" i="7"/>
  <c r="F1128" i="7" s="1"/>
  <c r="E1153" i="7"/>
  <c r="F1153" i="7" s="1"/>
  <c r="E1167" i="7"/>
  <c r="F1167" i="7" s="1"/>
  <c r="E1175" i="7"/>
  <c r="F1175" i="7" s="1"/>
  <c r="E1182" i="7"/>
  <c r="F1182" i="7" s="1"/>
  <c r="E1199" i="7"/>
  <c r="F1199" i="7" s="1"/>
  <c r="E1299" i="7"/>
  <c r="F1299" i="7" s="1"/>
  <c r="E1320" i="7"/>
  <c r="F1320" i="7" s="1"/>
  <c r="E1397" i="7"/>
  <c r="F1397" i="7" s="1"/>
  <c r="E1657" i="7"/>
  <c r="F1657" i="7" s="1"/>
  <c r="E1666" i="7"/>
  <c r="F1666" i="7" s="1"/>
  <c r="E1683" i="7"/>
  <c r="F1683" i="7" s="1"/>
  <c r="E1692" i="7"/>
  <c r="F1692" i="7" s="1"/>
  <c r="E1691" i="7"/>
  <c r="F1691" i="7" s="1"/>
  <c r="E1700" i="7"/>
  <c r="F1700" i="7" s="1"/>
  <c r="E1751" i="7"/>
  <c r="F1751" i="7" s="1"/>
  <c r="E1742" i="7"/>
  <c r="F1742" i="7" s="1"/>
  <c r="E1122" i="7"/>
  <c r="F1122" i="7" s="1"/>
  <c r="E1124" i="7"/>
  <c r="F1124" i="7" s="1"/>
  <c r="E1140" i="7"/>
  <c r="F1140" i="7" s="1"/>
  <c r="E1142" i="7"/>
  <c r="F1142" i="7" s="1"/>
  <c r="E1144" i="7"/>
  <c r="F1144" i="7" s="1"/>
  <c r="E1146" i="7"/>
  <c r="F1146" i="7" s="1"/>
  <c r="E1196" i="7"/>
  <c r="F1196" i="7" s="1"/>
  <c r="E1209" i="7"/>
  <c r="F1209" i="7" s="1"/>
  <c r="E1212" i="7"/>
  <c r="F1212" i="7" s="1"/>
  <c r="E1217" i="7"/>
  <c r="F1217" i="7" s="1"/>
  <c r="E1220" i="7"/>
  <c r="F1220" i="7" s="1"/>
  <c r="E1225" i="7"/>
  <c r="F1225" i="7" s="1"/>
  <c r="E1228" i="7"/>
  <c r="F1228" i="7" s="1"/>
  <c r="E1233" i="7"/>
  <c r="F1233" i="7" s="1"/>
  <c r="E1245" i="7"/>
  <c r="F1245" i="7" s="1"/>
  <c r="E1252" i="7"/>
  <c r="F1252" i="7" s="1"/>
  <c r="E1257" i="7"/>
  <c r="F1257" i="7" s="1"/>
  <c r="E1272" i="7"/>
  <c r="F1272" i="7" s="1"/>
  <c r="E1310" i="7"/>
  <c r="F1310" i="7" s="1"/>
  <c r="E1314" i="7"/>
  <c r="F1314" i="7" s="1"/>
  <c r="E1316" i="7"/>
  <c r="F1316" i="7" s="1"/>
  <c r="E1326" i="7"/>
  <c r="F1326" i="7" s="1"/>
  <c r="E1334" i="7"/>
  <c r="F1334" i="7" s="1"/>
  <c r="E1346" i="7"/>
  <c r="F1346" i="7" s="1"/>
  <c r="E1351" i="7"/>
  <c r="F1351" i="7" s="1"/>
  <c r="E1356" i="7"/>
  <c r="F1356" i="7" s="1"/>
  <c r="E1359" i="7"/>
  <c r="F1359" i="7" s="1"/>
  <c r="E1362" i="7"/>
  <c r="F1362" i="7" s="1"/>
  <c r="E1364" i="7"/>
  <c r="F1364" i="7" s="1"/>
  <c r="E1370" i="7"/>
  <c r="F1370" i="7" s="1"/>
  <c r="E1372" i="7"/>
  <c r="F1372" i="7" s="1"/>
  <c r="E1417" i="7"/>
  <c r="F1417" i="7" s="1"/>
  <c r="E1445" i="7"/>
  <c r="F1445" i="7" s="1"/>
  <c r="E1451" i="7"/>
  <c r="F1451" i="7" s="1"/>
  <c r="E1453" i="7"/>
  <c r="F1453" i="7" s="1"/>
  <c r="E1459" i="7"/>
  <c r="F1459" i="7" s="1"/>
  <c r="E1469" i="7"/>
  <c r="F1469" i="7" s="1"/>
  <c r="E1649" i="7"/>
  <c r="F1649" i="7" s="1"/>
  <c r="E1640" i="7"/>
  <c r="F1640" i="7" s="1"/>
  <c r="E1651" i="7"/>
  <c r="F1651" i="7" s="1"/>
  <c r="E1642" i="7"/>
  <c r="F1642" i="7" s="1"/>
  <c r="E1653" i="7"/>
  <c r="F1653" i="7" s="1"/>
  <c r="E1644" i="7"/>
  <c r="F1644" i="7" s="1"/>
  <c r="E1655" i="7"/>
  <c r="F1655" i="7" s="1"/>
  <c r="E1646" i="7"/>
  <c r="F1646" i="7" s="1"/>
  <c r="E1769" i="7"/>
  <c r="F1769" i="7" s="1"/>
  <c r="E1760" i="7"/>
  <c r="F1760" i="7" s="1"/>
  <c r="E1879" i="7"/>
  <c r="F1879" i="7" s="1"/>
  <c r="E1888" i="7"/>
  <c r="F1888" i="7" s="1"/>
  <c r="E1893" i="7"/>
  <c r="F1893" i="7" s="1"/>
  <c r="E1902" i="7"/>
  <c r="F1902" i="7" s="1"/>
  <c r="E1918" i="7"/>
  <c r="F1918" i="7" s="1"/>
  <c r="E1976" i="7"/>
  <c r="F1976" i="7" s="1"/>
  <c r="E1210" i="7"/>
  <c r="F1210" i="7" s="1"/>
  <c r="E1215" i="7"/>
  <c r="F1215" i="7" s="1"/>
  <c r="E1218" i="7"/>
  <c r="F1218" i="7" s="1"/>
  <c r="E1223" i="7"/>
  <c r="F1223" i="7" s="1"/>
  <c r="E1226" i="7"/>
  <c r="F1226" i="7" s="1"/>
  <c r="E1231" i="7"/>
  <c r="F1231" i="7" s="1"/>
  <c r="E1255" i="7"/>
  <c r="F1255" i="7" s="1"/>
  <c r="E1274" i="7"/>
  <c r="F1274" i="7" s="1"/>
  <c r="E1278" i="7"/>
  <c r="F1278" i="7" s="1"/>
  <c r="E1280" i="7"/>
  <c r="F1280" i="7" s="1"/>
  <c r="E1318" i="7"/>
  <c r="F1318" i="7" s="1"/>
  <c r="E1328" i="7"/>
  <c r="F1328" i="7" s="1"/>
  <c r="E1354" i="7"/>
  <c r="F1354" i="7" s="1"/>
  <c r="E1357" i="7"/>
  <c r="F1357" i="7" s="1"/>
  <c r="E1365" i="7"/>
  <c r="F1365" i="7" s="1"/>
  <c r="E1407" i="7"/>
  <c r="F1407" i="7" s="1"/>
  <c r="E1415" i="7"/>
  <c r="F1415" i="7" s="1"/>
  <c r="E1429" i="7"/>
  <c r="F1429" i="7" s="1"/>
  <c r="E1457" i="7"/>
  <c r="F1457" i="7" s="1"/>
  <c r="E1500" i="7"/>
  <c r="F1500" i="7" s="1"/>
  <c r="E1518" i="7"/>
  <c r="F1518" i="7" s="1"/>
  <c r="E1687" i="7"/>
  <c r="F1687" i="7" s="1"/>
  <c r="E1696" i="7"/>
  <c r="F1696" i="7" s="1"/>
  <c r="E1756" i="7"/>
  <c r="F1756" i="7" s="1"/>
  <c r="E1800" i="7"/>
  <c r="F1800" i="7" s="1"/>
  <c r="E1809" i="7"/>
  <c r="F1809" i="7" s="1"/>
  <c r="E1845" i="7"/>
  <c r="F1845" i="7" s="1"/>
  <c r="E1862" i="7"/>
  <c r="F1862" i="7" s="1"/>
  <c r="E1853" i="7"/>
  <c r="F1853" i="7" s="1"/>
  <c r="E1864" i="7"/>
  <c r="F1864" i="7" s="1"/>
  <c r="E1855" i="7"/>
  <c r="F1855" i="7" s="1"/>
  <c r="E2067" i="7"/>
  <c r="F2067" i="7" s="1"/>
  <c r="E1512" i="7"/>
  <c r="F1512" i="7" s="1"/>
  <c r="E1549" i="7"/>
  <c r="F1549" i="7" s="1"/>
  <c r="E1553" i="7"/>
  <c r="F1553" i="7" s="1"/>
  <c r="E1565" i="7"/>
  <c r="F1565" i="7" s="1"/>
  <c r="E1763" i="7"/>
  <c r="F1763" i="7" s="1"/>
  <c r="E1775" i="7"/>
  <c r="F1775" i="7" s="1"/>
  <c r="E1779" i="7"/>
  <c r="F1779" i="7" s="1"/>
  <c r="E1787" i="7"/>
  <c r="F1787" i="7" s="1"/>
  <c r="E1815" i="7"/>
  <c r="F1815" i="7" s="1"/>
  <c r="E1820" i="7"/>
  <c r="F1820" i="7" s="1"/>
  <c r="E1866" i="7"/>
  <c r="F1866" i="7" s="1"/>
  <c r="E1868" i="7"/>
  <c r="F1868" i="7" s="1"/>
  <c r="E1924" i="7"/>
  <c r="F1924" i="7" s="1"/>
  <c r="E1928" i="7"/>
  <c r="F1928" i="7" s="1"/>
  <c r="E2000" i="7"/>
  <c r="F2000" i="7" s="1"/>
  <c r="E2030" i="7"/>
  <c r="F2030" i="7" s="1"/>
  <c r="E2048" i="7"/>
  <c r="F2048" i="7" s="1"/>
  <c r="E2068" i="7"/>
  <c r="F2068" i="7" s="1"/>
  <c r="E1610" i="7"/>
  <c r="F1610" i="7" s="1"/>
  <c r="E1618" i="7"/>
  <c r="F1618" i="7" s="1"/>
  <c r="E1629" i="7"/>
  <c r="F1629" i="7" s="1"/>
  <c r="E1723" i="7"/>
  <c r="F1723" i="7" s="1"/>
  <c r="E1818" i="7"/>
  <c r="F1818" i="7" s="1"/>
  <c r="E1836" i="7"/>
  <c r="F1836" i="7" s="1"/>
  <c r="E1842" i="7"/>
  <c r="F1842" i="7" s="1"/>
  <c r="E1911" i="7"/>
  <c r="F1911" i="7" s="1"/>
  <c r="E1940" i="7"/>
  <c r="F1940" i="7" s="1"/>
  <c r="E1944" i="7"/>
  <c r="F1944" i="7" s="1"/>
  <c r="E1951" i="7"/>
  <c r="F1951" i="7" s="1"/>
  <c r="E1955" i="7"/>
  <c r="F1955" i="7" s="1"/>
  <c r="E1982" i="7"/>
  <c r="F1982" i="7" s="1"/>
  <c r="E1986" i="7"/>
  <c r="F1986" i="7" s="1"/>
  <c r="E1993" i="7"/>
  <c r="F1993" i="7" s="1"/>
  <c r="E1997" i="7"/>
  <c r="F1997" i="7" s="1"/>
  <c r="E2007" i="7"/>
  <c r="F2007" i="7" s="1"/>
  <c r="E2026" i="7"/>
  <c r="F2026" i="7" s="1"/>
  <c r="E2053" i="7"/>
  <c r="F2053" i="7" s="1"/>
  <c r="E2058" i="7"/>
  <c r="F2058" i="7" s="1"/>
  <c r="E2072" i="7"/>
  <c r="F2072" i="7" s="1"/>
  <c r="E1491" i="7"/>
  <c r="F1491" i="7" s="1"/>
  <c r="E1531" i="7"/>
  <c r="F1531" i="7" s="1"/>
  <c r="E1555" i="7"/>
  <c r="F1555" i="7" s="1"/>
  <c r="E1596" i="7"/>
  <c r="F1596" i="7" s="1"/>
  <c r="E1602" i="7"/>
  <c r="F1602" i="7" s="1"/>
  <c r="E1613" i="7"/>
  <c r="F1613" i="7" s="1"/>
  <c r="E1616" i="7"/>
  <c r="F1616" i="7" s="1"/>
  <c r="E1621" i="7"/>
  <c r="F1621" i="7" s="1"/>
  <c r="E1718" i="7"/>
  <c r="F1718" i="7" s="1"/>
  <c r="E1745" i="7"/>
  <c r="F1745" i="7" s="1"/>
  <c r="E1753" i="7"/>
  <c r="F1753" i="7" s="1"/>
  <c r="E1795" i="7"/>
  <c r="F1795" i="7" s="1"/>
  <c r="E1898" i="7"/>
  <c r="F1898" i="7" s="1"/>
  <c r="E1909" i="7"/>
  <c r="F1909" i="7" s="1"/>
  <c r="E1948" i="7"/>
  <c r="F1948" i="7" s="1"/>
  <c r="E1959" i="7"/>
  <c r="F1959" i="7" s="1"/>
  <c r="E1967" i="7"/>
  <c r="F1967" i="7" s="1"/>
  <c r="E1990" i="7"/>
  <c r="F1990" i="7" s="1"/>
  <c r="E2015" i="7"/>
  <c r="F2015" i="7" s="1"/>
  <c r="E2023" i="7"/>
  <c r="F2023" i="7" s="1"/>
  <c r="E2034" i="7"/>
  <c r="F2034" i="7" s="1"/>
  <c r="E2054" i="7"/>
  <c r="F2054" i="7" s="1"/>
  <c r="D270" i="9"/>
  <c r="D302" i="9"/>
  <c r="D261" i="9"/>
  <c r="D700" i="9"/>
  <c r="D750" i="9"/>
  <c r="D690" i="9"/>
  <c r="D860" i="9"/>
  <c r="D530" i="9"/>
  <c r="D670" i="9"/>
  <c r="D704" i="9"/>
  <c r="D732" i="9"/>
  <c r="D740" i="9"/>
  <c r="D833" i="9"/>
  <c r="D956" i="9"/>
  <c r="D970" i="9"/>
  <c r="D984" i="9"/>
  <c r="D781" i="9"/>
  <c r="D896" i="9"/>
  <c r="D992" i="9"/>
  <c r="D930" i="9"/>
  <c r="D946" i="9"/>
  <c r="D1050" i="9"/>
  <c r="D1086" i="9"/>
  <c r="D1146" i="9"/>
  <c r="D1190" i="9"/>
  <c r="D1206" i="9"/>
  <c r="D1222" i="9"/>
  <c r="D1252" i="9"/>
  <c r="D1715" i="9"/>
  <c r="D1310" i="9"/>
  <c r="D1346" i="9"/>
  <c r="D1412" i="9"/>
  <c r="D1607" i="9"/>
  <c r="D1355" i="9"/>
  <c r="D1380" i="9"/>
  <c r="D1739" i="9"/>
  <c r="D1645" i="9"/>
  <c r="D1735" i="9"/>
  <c r="D1446" i="9"/>
  <c r="D1466" i="9"/>
  <c r="D1486" i="9"/>
  <c r="D1512" i="9"/>
  <c r="D1667" i="9"/>
  <c r="D1743" i="9"/>
  <c r="D1752" i="9"/>
  <c r="D1772" i="9"/>
  <c r="D1747" i="9"/>
  <c r="D1763" i="9"/>
  <c r="D1867" i="9"/>
  <c r="D1826" i="9"/>
  <c r="D1930" i="9"/>
  <c r="D1876" i="9"/>
  <c r="D1940" i="9"/>
  <c r="D1942" i="9"/>
  <c r="D1944" i="9"/>
  <c r="D1952" i="9"/>
  <c r="D1910" i="9"/>
  <c r="D1901" i="9"/>
  <c r="D1935" i="9"/>
  <c r="D699" i="8"/>
  <c r="D340" i="8"/>
  <c r="D346" i="8"/>
  <c r="D348" i="8"/>
  <c r="D356" i="8"/>
  <c r="D366" i="8"/>
  <c r="D410" i="8"/>
  <c r="D430" i="8"/>
  <c r="D434" i="8"/>
  <c r="D438" i="8"/>
  <c r="D440" i="8"/>
  <c r="D444" i="8"/>
  <c r="D448" i="8"/>
  <c r="D458" i="8"/>
  <c r="D480" i="8"/>
  <c r="D526" i="8"/>
  <c r="D530" i="8"/>
  <c r="D572" i="8"/>
  <c r="D600" i="8"/>
  <c r="D606" i="8"/>
  <c r="D618" i="8"/>
  <c r="D640" i="8"/>
  <c r="D690" i="8"/>
  <c r="D781" i="8"/>
  <c r="D705" i="8"/>
  <c r="D709" i="8"/>
  <c r="D723" i="8"/>
  <c r="D795" i="8"/>
  <c r="D992" i="8"/>
  <c r="D1001" i="8"/>
  <c r="D1041" i="8"/>
  <c r="D833" i="8"/>
  <c r="D845" i="8"/>
  <c r="D855" i="8"/>
  <c r="D875" i="8"/>
  <c r="D879" i="8"/>
  <c r="D887" i="8"/>
  <c r="D895" i="8"/>
  <c r="D961" i="8"/>
  <c r="D965" i="8"/>
  <c r="D969" i="8"/>
  <c r="D1025" i="8"/>
  <c r="D1055" i="8"/>
  <c r="D1095" i="8"/>
  <c r="D1412" i="8"/>
  <c r="D1131" i="8"/>
  <c r="D1137" i="8"/>
  <c r="D1141" i="8"/>
  <c r="D1145" i="8"/>
  <c r="D1215" i="8"/>
  <c r="D1216" i="8"/>
  <c r="D1217" i="8"/>
  <c r="D1220" i="8"/>
  <c r="D1221" i="8"/>
  <c r="D1222" i="8"/>
  <c r="D1225" i="8"/>
  <c r="D1229" i="8"/>
  <c r="D1230" i="8"/>
  <c r="D1231" i="8"/>
  <c r="D1243" i="8"/>
  <c r="D1252" i="8"/>
  <c r="D1253" i="8"/>
  <c r="D1301" i="8"/>
  <c r="D1307" i="8"/>
  <c r="D1402" i="8"/>
  <c r="D1136" i="8"/>
  <c r="D1285" i="8"/>
  <c r="D1311" i="8"/>
  <c r="D1315" i="8"/>
  <c r="D1420" i="8"/>
  <c r="D1455" i="8"/>
  <c r="D1411" i="8"/>
  <c r="D1421" i="8"/>
  <c r="D1391" i="8"/>
  <c r="D1466" i="8"/>
  <c r="D1475" i="8"/>
  <c r="D1477" i="8"/>
  <c r="D1483" i="8"/>
  <c r="D1487" i="8"/>
  <c r="D1491" i="8"/>
  <c r="D1503" i="8"/>
  <c r="D1523" i="8"/>
  <c r="D1545" i="8"/>
  <c r="D1784" i="8"/>
  <c r="D1652" i="8"/>
  <c r="D1660" i="8"/>
  <c r="D1666" i="8"/>
  <c r="D1676" i="8"/>
  <c r="D1726" i="8"/>
  <c r="D1738" i="8"/>
  <c r="D1748" i="8"/>
  <c r="D1752" i="8"/>
  <c r="D1772" i="8"/>
  <c r="D1831" i="8"/>
  <c r="D1835" i="8"/>
  <c r="D1840" i="8"/>
  <c r="D1867" i="8"/>
  <c r="D1905" i="8"/>
  <c r="D1911" i="8"/>
  <c r="D1913" i="8"/>
  <c r="D1921" i="8"/>
  <c r="D1935" i="8"/>
  <c r="D1939" i="8"/>
  <c r="D1941" i="8"/>
  <c r="D1945" i="8"/>
  <c r="D1949" i="8"/>
  <c r="D1951" i="8"/>
  <c r="E456" i="7"/>
  <c r="F456" i="7" s="1"/>
  <c r="E470" i="7"/>
  <c r="F470" i="7" s="1"/>
  <c r="E476" i="7"/>
  <c r="F476" i="7" s="1"/>
  <c r="E514" i="7"/>
  <c r="F514" i="7" s="1"/>
  <c r="E520" i="7"/>
  <c r="F520" i="7" s="1"/>
  <c r="E548" i="7"/>
  <c r="F548" i="7" s="1"/>
  <c r="E494" i="7"/>
  <c r="F494" i="7" s="1"/>
  <c r="E526" i="7"/>
  <c r="F526" i="7" s="1"/>
  <c r="E653" i="7"/>
  <c r="F653" i="7" s="1"/>
  <c r="E679" i="7"/>
  <c r="F679" i="7" s="1"/>
  <c r="E670" i="7"/>
  <c r="F670" i="7" s="1"/>
  <c r="E687" i="7"/>
  <c r="F687" i="7" s="1"/>
  <c r="E678" i="7"/>
  <c r="F678" i="7" s="1"/>
  <c r="E446" i="7"/>
  <c r="F446" i="7" s="1"/>
  <c r="E450" i="7"/>
  <c r="F450" i="7" s="1"/>
  <c r="E460" i="7"/>
  <c r="F460" i="7" s="1"/>
  <c r="E466" i="7"/>
  <c r="F466" i="7" s="1"/>
  <c r="E480" i="7"/>
  <c r="F480" i="7" s="1"/>
  <c r="E486" i="7"/>
  <c r="F486" i="7" s="1"/>
  <c r="E496" i="7"/>
  <c r="F496" i="7" s="1"/>
  <c r="E518" i="7"/>
  <c r="F518" i="7" s="1"/>
  <c r="E552" i="7"/>
  <c r="F552" i="7" s="1"/>
  <c r="E684" i="7"/>
  <c r="F684" i="7" s="1"/>
  <c r="E668" i="7"/>
  <c r="F668" i="7" s="1"/>
  <c r="E1077" i="7"/>
  <c r="F1077" i="7" s="1"/>
  <c r="E1195" i="7"/>
  <c r="F1195" i="7" s="1"/>
  <c r="E1085" i="7"/>
  <c r="F1085" i="7" s="1"/>
  <c r="E1093" i="7"/>
  <c r="F1093" i="7" s="1"/>
  <c r="E1117" i="7"/>
  <c r="F1117" i="7" s="1"/>
  <c r="E1121" i="7"/>
  <c r="F1121" i="7" s="1"/>
  <c r="E1125" i="7"/>
  <c r="F1125" i="7" s="1"/>
  <c r="E1129" i="7"/>
  <c r="F1129" i="7" s="1"/>
  <c r="E1133" i="7"/>
  <c r="F1133" i="7" s="1"/>
  <c r="E1137" i="7"/>
  <c r="F1137" i="7" s="1"/>
  <c r="E1157" i="7"/>
  <c r="F1157" i="7" s="1"/>
  <c r="E1161" i="7"/>
  <c r="F1161" i="7" s="1"/>
  <c r="E1235" i="7"/>
  <c r="F1235" i="7" s="1"/>
  <c r="E1237" i="7"/>
  <c r="F1237" i="7" s="1"/>
  <c r="E1239" i="7"/>
  <c r="F1239" i="7" s="1"/>
  <c r="E1241" i="7"/>
  <c r="F1241" i="7" s="1"/>
  <c r="E1113" i="7"/>
  <c r="F1113" i="7" s="1"/>
  <c r="E1205" i="7"/>
  <c r="F1205" i="7" s="1"/>
  <c r="E1214" i="7"/>
  <c r="F1214" i="7" s="1"/>
  <c r="E1234" i="7"/>
  <c r="F1234" i="7" s="1"/>
  <c r="E1236" i="7"/>
  <c r="F1236" i="7" s="1"/>
  <c r="E1238" i="7"/>
  <c r="F1238" i="7" s="1"/>
  <c r="E1240" i="7"/>
  <c r="F1240" i="7" s="1"/>
  <c r="E1242" i="7"/>
  <c r="F1242" i="7" s="1"/>
  <c r="E1456" i="7"/>
  <c r="F1456" i="7" s="1"/>
  <c r="E1426" i="7"/>
  <c r="F1426" i="7" s="1"/>
  <c r="E1438" i="7"/>
  <c r="F1438" i="7" s="1"/>
  <c r="E1450" i="7"/>
  <c r="F1450" i="7" s="1"/>
  <c r="E1402" i="7"/>
  <c r="F1402" i="7" s="1"/>
  <c r="E1408" i="7"/>
  <c r="F1408" i="7" s="1"/>
  <c r="E1534" i="7"/>
  <c r="F1534" i="7" s="1"/>
  <c r="E1583" i="7"/>
  <c r="F1583" i="7" s="1"/>
  <c r="E1585" i="7"/>
  <c r="F1585" i="7" s="1"/>
  <c r="E1526" i="7"/>
  <c r="F1526" i="7" s="1"/>
  <c r="E1530" i="7"/>
  <c r="F1530" i="7" s="1"/>
  <c r="E1540" i="7"/>
  <c r="F1540" i="7" s="1"/>
  <c r="E1546" i="7"/>
  <c r="F1546" i="7" s="1"/>
  <c r="E1554" i="7"/>
  <c r="F1554" i="7" s="1"/>
  <c r="E1574" i="7"/>
  <c r="F1574" i="7" s="1"/>
  <c r="E1732" i="7"/>
  <c r="F1732" i="7" s="1"/>
  <c r="E1762" i="7"/>
  <c r="F1762" i="7" s="1"/>
  <c r="E1716" i="7"/>
  <c r="F1716" i="7" s="1"/>
  <c r="E1704" i="7"/>
  <c r="F1704" i="7" s="1"/>
  <c r="E1726" i="7"/>
  <c r="F1726" i="7" s="1"/>
  <c r="H1278" i="16" l="1"/>
  <c r="H1640" i="16"/>
  <c r="H1720" i="16"/>
  <c r="H1798" i="16"/>
  <c r="H1830" i="16"/>
  <c r="H1992" i="16"/>
  <c r="H1928" i="16"/>
  <c r="H1672" i="16"/>
  <c r="H1704" i="16"/>
  <c r="H1814" i="16"/>
  <c r="H2040" i="16"/>
  <c r="H1976" i="16"/>
  <c r="H1647" i="16"/>
  <c r="M6" i="2"/>
  <c r="M5" i="2"/>
  <c r="J6" i="2"/>
  <c r="J5" i="2"/>
  <c r="G6" i="2"/>
  <c r="G5" i="2"/>
  <c r="D6" i="2"/>
  <c r="D5" i="2"/>
  <c r="M4" i="2"/>
  <c r="J4" i="2"/>
  <c r="G4" i="2"/>
  <c r="D4" i="2"/>
  <c r="C6" i="5"/>
  <c r="D6" i="5" s="1"/>
  <c r="C7" i="5"/>
  <c r="D7" i="5" s="1"/>
  <c r="C8" i="5"/>
  <c r="D8" i="5" s="1"/>
  <c r="C9" i="5"/>
  <c r="D9" i="5" s="1"/>
  <c r="C10" i="5"/>
  <c r="D10" i="5" s="1"/>
  <c r="C11" i="5"/>
  <c r="D11" i="5" s="1"/>
  <c r="C12" i="5"/>
  <c r="D12" i="5" s="1"/>
  <c r="C13" i="5"/>
  <c r="D13" i="5" s="1"/>
  <c r="C14" i="5"/>
  <c r="D14" i="5" s="1"/>
  <c r="C15" i="5"/>
  <c r="D15" i="5" s="1"/>
  <c r="C16" i="5"/>
  <c r="D16" i="5" s="1"/>
  <c r="C17" i="5"/>
  <c r="D17" i="5" s="1"/>
  <c r="C18" i="5"/>
  <c r="D18" i="5" s="1"/>
  <c r="C19" i="5"/>
  <c r="D19" i="5" s="1"/>
  <c r="C20" i="5"/>
  <c r="D20" i="5" s="1"/>
  <c r="C21" i="5"/>
  <c r="D21" i="5" s="1"/>
  <c r="C22" i="5"/>
  <c r="D22" i="5" s="1"/>
  <c r="C23" i="5"/>
  <c r="D23" i="5" s="1"/>
  <c r="C24" i="5"/>
  <c r="D24" i="5" s="1"/>
  <c r="C25" i="5"/>
  <c r="D25" i="5" s="1"/>
  <c r="C26" i="5"/>
  <c r="D26" i="5" s="1"/>
  <c r="C27" i="5"/>
  <c r="D27" i="5" s="1"/>
  <c r="C28" i="5"/>
  <c r="D28" i="5" s="1"/>
  <c r="C29" i="5"/>
  <c r="D29" i="5" s="1"/>
  <c r="C30" i="5"/>
  <c r="D30" i="5" s="1"/>
  <c r="C31" i="5"/>
  <c r="D31" i="5" s="1"/>
  <c r="C32" i="5"/>
  <c r="D32" i="5" s="1"/>
  <c r="C33" i="5"/>
  <c r="D33" i="5" s="1"/>
  <c r="C34" i="5"/>
  <c r="D34" i="5" s="1"/>
  <c r="C35" i="5"/>
  <c r="D35" i="5" s="1"/>
  <c r="C36" i="5"/>
  <c r="D36" i="5" s="1"/>
  <c r="C37" i="5"/>
  <c r="D37" i="5" s="1"/>
  <c r="C38" i="5"/>
  <c r="D38" i="5" s="1"/>
  <c r="C39" i="5"/>
  <c r="D39" i="5" s="1"/>
  <c r="C40" i="5"/>
  <c r="D40" i="5" s="1"/>
  <c r="C41" i="5"/>
  <c r="D41" i="5" s="1"/>
  <c r="C42" i="5"/>
  <c r="D42" i="5" s="1"/>
  <c r="C43" i="5"/>
  <c r="D43" i="5" s="1"/>
  <c r="C44" i="5"/>
  <c r="D44" i="5" s="1"/>
  <c r="C45" i="5"/>
  <c r="D45" i="5" s="1"/>
  <c r="C46" i="5"/>
  <c r="D46" i="5" s="1"/>
  <c r="C47" i="5"/>
  <c r="D47" i="5" s="1"/>
  <c r="C48" i="5"/>
  <c r="D48" i="5" s="1"/>
  <c r="C49" i="5"/>
  <c r="D49" i="5" s="1"/>
  <c r="C50" i="5"/>
  <c r="D50" i="5" s="1"/>
  <c r="C51" i="5"/>
  <c r="D51" i="5" s="1"/>
  <c r="C52" i="5"/>
  <c r="D52" i="5" s="1"/>
  <c r="C53" i="5"/>
  <c r="D53" i="5" s="1"/>
  <c r="C54" i="5"/>
  <c r="D54" i="5" s="1"/>
  <c r="C55" i="5"/>
  <c r="D55" i="5" s="1"/>
  <c r="C56" i="5"/>
  <c r="D56" i="5" s="1"/>
  <c r="C57" i="5"/>
  <c r="D57" i="5" s="1"/>
  <c r="C58" i="5"/>
  <c r="D58" i="5" s="1"/>
  <c r="C59" i="5"/>
  <c r="D59" i="5" s="1"/>
  <c r="C60" i="5"/>
  <c r="D60" i="5" s="1"/>
  <c r="C61" i="5"/>
  <c r="D61" i="5" s="1"/>
  <c r="C62" i="5"/>
  <c r="D62" i="5" s="1"/>
  <c r="C63" i="5"/>
  <c r="D63" i="5" s="1"/>
  <c r="C64" i="5"/>
  <c r="D64" i="5" s="1"/>
  <c r="C65" i="5"/>
  <c r="D65" i="5" s="1"/>
  <c r="C66" i="5"/>
  <c r="D66" i="5" s="1"/>
  <c r="C67" i="5"/>
  <c r="D67" i="5" s="1"/>
  <c r="C68" i="5"/>
  <c r="D68" i="5" s="1"/>
  <c r="C69" i="5"/>
  <c r="D69" i="5" s="1"/>
  <c r="C70" i="5"/>
  <c r="D70" i="5" s="1"/>
  <c r="C71" i="5"/>
  <c r="D71" i="5" s="1"/>
  <c r="C72" i="5"/>
  <c r="D72" i="5" s="1"/>
  <c r="C73" i="5"/>
  <c r="D73" i="5" s="1"/>
  <c r="C74" i="5"/>
  <c r="D74" i="5" s="1"/>
  <c r="C75" i="5"/>
  <c r="D75" i="5" s="1"/>
  <c r="C76" i="5"/>
  <c r="D76" i="5" s="1"/>
  <c r="C77" i="5"/>
  <c r="D77" i="5" s="1"/>
  <c r="C78" i="5"/>
  <c r="D78" i="5" s="1"/>
  <c r="C79" i="5"/>
  <c r="D79" i="5" s="1"/>
  <c r="C80" i="5"/>
  <c r="D80" i="5" s="1"/>
  <c r="C81" i="5"/>
  <c r="D81" i="5" s="1"/>
  <c r="C82" i="5"/>
  <c r="D82" i="5" s="1"/>
  <c r="C83" i="5"/>
  <c r="D83" i="5" s="1"/>
  <c r="C84" i="5"/>
  <c r="D84" i="5" s="1"/>
  <c r="C85" i="5"/>
  <c r="D85" i="5" s="1"/>
  <c r="C86" i="5"/>
  <c r="D86" i="5" s="1"/>
  <c r="C87" i="5"/>
  <c r="D87" i="5" s="1"/>
  <c r="C88" i="5"/>
  <c r="D88" i="5" s="1"/>
  <c r="C89" i="5"/>
  <c r="D89" i="5" s="1"/>
  <c r="C90" i="5"/>
  <c r="D90" i="5" s="1"/>
  <c r="C91" i="5"/>
  <c r="D91" i="5" s="1"/>
  <c r="C92" i="5"/>
  <c r="D92" i="5" s="1"/>
  <c r="C93" i="5"/>
  <c r="D93" i="5" s="1"/>
  <c r="C94" i="5"/>
  <c r="D94" i="5" s="1"/>
  <c r="C95" i="5"/>
  <c r="D95" i="5" s="1"/>
  <c r="C96" i="5"/>
  <c r="D96" i="5" s="1"/>
  <c r="C97" i="5"/>
  <c r="D97" i="5" s="1"/>
  <c r="C98" i="5"/>
  <c r="D98" i="5" s="1"/>
  <c r="C99" i="5"/>
  <c r="D99" i="5" s="1"/>
  <c r="C100" i="5"/>
  <c r="D100" i="5" s="1"/>
  <c r="C101" i="5"/>
  <c r="D101" i="5" s="1"/>
  <c r="C102" i="5"/>
  <c r="D102" i="5" s="1"/>
  <c r="C103" i="5"/>
  <c r="D103" i="5" s="1"/>
  <c r="C104" i="5"/>
  <c r="D104" i="5" s="1"/>
  <c r="C105" i="5"/>
  <c r="D105" i="5" s="1"/>
  <c r="C106" i="5"/>
  <c r="D106" i="5" s="1"/>
  <c r="C107" i="5"/>
  <c r="D107" i="5"/>
  <c r="C108" i="5"/>
  <c r="D108" i="5" s="1"/>
  <c r="C109" i="5"/>
  <c r="D109" i="5" s="1"/>
  <c r="C110" i="5"/>
  <c r="D110" i="5" s="1"/>
  <c r="C111" i="5"/>
  <c r="D111" i="5" s="1"/>
  <c r="C112" i="5"/>
  <c r="D112" i="5" s="1"/>
  <c r="C113" i="5"/>
  <c r="D113" i="5" s="1"/>
  <c r="C114" i="5"/>
  <c r="D114" i="5" s="1"/>
  <c r="C115" i="5"/>
  <c r="D115" i="5" s="1"/>
  <c r="C116" i="5"/>
  <c r="D116" i="5" s="1"/>
  <c r="C117" i="5"/>
  <c r="D117" i="5" s="1"/>
  <c r="C118" i="5"/>
  <c r="D118" i="5" s="1"/>
  <c r="C119" i="5"/>
  <c r="D119" i="5" s="1"/>
  <c r="C120" i="5"/>
  <c r="D120" i="5" s="1"/>
  <c r="C121" i="5"/>
  <c r="D121" i="5" s="1"/>
  <c r="C122" i="5"/>
  <c r="D122" i="5" s="1"/>
  <c r="C123" i="5"/>
  <c r="D123" i="5" s="1"/>
  <c r="C124" i="5"/>
  <c r="D124" i="5" s="1"/>
  <c r="C125" i="5"/>
  <c r="D125" i="5" s="1"/>
  <c r="C126" i="5"/>
  <c r="D126" i="5" s="1"/>
  <c r="C127" i="5"/>
  <c r="D127" i="5" s="1"/>
  <c r="C128" i="5"/>
  <c r="D128" i="5" s="1"/>
  <c r="C129" i="5"/>
  <c r="D129" i="5" s="1"/>
  <c r="C130" i="5"/>
  <c r="D130" i="5" s="1"/>
  <c r="C131" i="5"/>
  <c r="D131" i="5" s="1"/>
  <c r="C132" i="5"/>
  <c r="D132" i="5" s="1"/>
  <c r="C133" i="5"/>
  <c r="D133" i="5" s="1"/>
  <c r="C134" i="5"/>
  <c r="D134" i="5" s="1"/>
  <c r="C135" i="5"/>
  <c r="D135" i="5" s="1"/>
  <c r="C136" i="5"/>
  <c r="D136" i="5" s="1"/>
  <c r="C137" i="5"/>
  <c r="D137" i="5" s="1"/>
  <c r="C138" i="5"/>
  <c r="D138" i="5" s="1"/>
  <c r="C139" i="5"/>
  <c r="D139" i="5" s="1"/>
  <c r="C140" i="5"/>
  <c r="D140" i="5" s="1"/>
  <c r="C141" i="5"/>
  <c r="D141" i="5" s="1"/>
  <c r="C142" i="5"/>
  <c r="D142" i="5" s="1"/>
  <c r="C143" i="5"/>
  <c r="D143" i="5" s="1"/>
  <c r="C144" i="5"/>
  <c r="D144" i="5" s="1"/>
  <c r="C145" i="5"/>
  <c r="D145" i="5" s="1"/>
  <c r="C146" i="5"/>
  <c r="D146" i="5" s="1"/>
  <c r="C147" i="5"/>
  <c r="D147" i="5" s="1"/>
  <c r="C148" i="5"/>
  <c r="D148" i="5" s="1"/>
  <c r="C149" i="5"/>
  <c r="D149" i="5" s="1"/>
  <c r="C150" i="5"/>
  <c r="D150" i="5" s="1"/>
  <c r="C151" i="5"/>
  <c r="D151" i="5" s="1"/>
  <c r="C152" i="5"/>
  <c r="D152" i="5" s="1"/>
  <c r="C153" i="5"/>
  <c r="D153" i="5" s="1"/>
  <c r="C154" i="5"/>
  <c r="D154" i="5" s="1"/>
  <c r="C155" i="5"/>
  <c r="D155" i="5" s="1"/>
  <c r="C156" i="5"/>
  <c r="D156" i="5" s="1"/>
  <c r="C157" i="5"/>
  <c r="D157" i="5" s="1"/>
  <c r="C158" i="5"/>
  <c r="D158" i="5" s="1"/>
  <c r="C159" i="5"/>
  <c r="D159" i="5" s="1"/>
  <c r="C160" i="5"/>
  <c r="D160" i="5" s="1"/>
  <c r="C161" i="5"/>
  <c r="D161" i="5" s="1"/>
  <c r="C162" i="5"/>
  <c r="D162" i="5" s="1"/>
  <c r="C163" i="5"/>
  <c r="D163" i="5" s="1"/>
  <c r="C164" i="5"/>
  <c r="D164" i="5" s="1"/>
  <c r="C165" i="5"/>
  <c r="D165" i="5" s="1"/>
  <c r="C166" i="5"/>
  <c r="D166" i="5" s="1"/>
  <c r="C167" i="5"/>
  <c r="D167" i="5" s="1"/>
  <c r="C168" i="5"/>
  <c r="D168" i="5" s="1"/>
  <c r="C169" i="5"/>
  <c r="D169" i="5" s="1"/>
  <c r="C170" i="5"/>
  <c r="D170" i="5" s="1"/>
  <c r="C171" i="5"/>
  <c r="D171" i="5" s="1"/>
  <c r="C172" i="5"/>
  <c r="D172" i="5" s="1"/>
  <c r="C173" i="5"/>
  <c r="D173" i="5" s="1"/>
  <c r="C174" i="5"/>
  <c r="D174" i="5" s="1"/>
  <c r="C175" i="5"/>
  <c r="D175" i="5" s="1"/>
  <c r="C176" i="5"/>
  <c r="D176" i="5" s="1"/>
  <c r="C177" i="5"/>
  <c r="D177" i="5" s="1"/>
  <c r="C178" i="5"/>
  <c r="D178" i="5" s="1"/>
  <c r="C179" i="5"/>
  <c r="D179" i="5" s="1"/>
  <c r="C180" i="5"/>
  <c r="D180" i="5" s="1"/>
  <c r="C181" i="5"/>
  <c r="D181" i="5" s="1"/>
  <c r="C182" i="5"/>
  <c r="D182" i="5" s="1"/>
  <c r="C183" i="5"/>
  <c r="D183" i="5" s="1"/>
  <c r="C184" i="5"/>
  <c r="D184" i="5" s="1"/>
  <c r="C185" i="5"/>
  <c r="D185" i="5" s="1"/>
  <c r="C186" i="5"/>
  <c r="D186" i="5" s="1"/>
  <c r="C187" i="5"/>
  <c r="D187" i="5" s="1"/>
  <c r="C188" i="5"/>
  <c r="D188" i="5" s="1"/>
  <c r="C189" i="5"/>
  <c r="D189" i="5" s="1"/>
  <c r="C190" i="5"/>
  <c r="D190" i="5" s="1"/>
  <c r="C191" i="5"/>
  <c r="D191" i="5" s="1"/>
  <c r="C192" i="5"/>
  <c r="D192" i="5" s="1"/>
  <c r="C193" i="5"/>
  <c r="D193" i="5" s="1"/>
  <c r="C194" i="5"/>
  <c r="D194" i="5" s="1"/>
  <c r="C195" i="5"/>
  <c r="D195" i="5" s="1"/>
  <c r="C196" i="5"/>
  <c r="D196" i="5" s="1"/>
  <c r="C197" i="5"/>
  <c r="D197" i="5" s="1"/>
  <c r="C198" i="5"/>
  <c r="D198" i="5" s="1"/>
  <c r="C199" i="5"/>
  <c r="D199" i="5" s="1"/>
  <c r="C200" i="5"/>
  <c r="D200" i="5" s="1"/>
  <c r="C201" i="5"/>
  <c r="D201" i="5" s="1"/>
  <c r="C202" i="5"/>
  <c r="D202" i="5" s="1"/>
  <c r="C203" i="5"/>
  <c r="D203" i="5" s="1"/>
  <c r="C204" i="5"/>
  <c r="D204" i="5" s="1"/>
  <c r="C205" i="5"/>
  <c r="D205" i="5" s="1"/>
  <c r="C206" i="5"/>
  <c r="D206" i="5" s="1"/>
  <c r="C207" i="5"/>
  <c r="D207" i="5" s="1"/>
  <c r="C208" i="5"/>
  <c r="D208" i="5" s="1"/>
  <c r="C209" i="5"/>
  <c r="D209" i="5" s="1"/>
  <c r="C210" i="5"/>
  <c r="D210" i="5" s="1"/>
  <c r="C211" i="5"/>
  <c r="D211" i="5" s="1"/>
  <c r="C212" i="5"/>
  <c r="D212" i="5" s="1"/>
  <c r="C213" i="5"/>
  <c r="D213" i="5" s="1"/>
  <c r="C214" i="5"/>
  <c r="D214" i="5" s="1"/>
  <c r="C215" i="5"/>
  <c r="D215" i="5" s="1"/>
  <c r="C216" i="5"/>
  <c r="D216" i="5" s="1"/>
  <c r="C217" i="5"/>
  <c r="D217" i="5" s="1"/>
  <c r="C218" i="5"/>
  <c r="D218" i="5" s="1"/>
  <c r="C219" i="5"/>
  <c r="D219" i="5" s="1"/>
  <c r="C220" i="5"/>
  <c r="D220" i="5" s="1"/>
  <c r="C221" i="5"/>
  <c r="D221" i="5" s="1"/>
  <c r="C222" i="5"/>
  <c r="D222" i="5" s="1"/>
  <c r="C223" i="5"/>
  <c r="D223" i="5" s="1"/>
  <c r="C224" i="5"/>
  <c r="D224" i="5" s="1"/>
  <c r="C225" i="5"/>
  <c r="D225" i="5" s="1"/>
  <c r="C226" i="5"/>
  <c r="D226" i="5" s="1"/>
  <c r="C227" i="5"/>
  <c r="D227" i="5" s="1"/>
  <c r="C228" i="5"/>
  <c r="D228" i="5" s="1"/>
  <c r="C229" i="5"/>
  <c r="D229" i="5" s="1"/>
  <c r="C230" i="5"/>
  <c r="D230" i="5" s="1"/>
  <c r="C231" i="5"/>
  <c r="D231" i="5" s="1"/>
  <c r="C232" i="5"/>
  <c r="D232" i="5" s="1"/>
  <c r="C233" i="5"/>
  <c r="D233" i="5" s="1"/>
  <c r="C234" i="5"/>
  <c r="D234" i="5" s="1"/>
  <c r="C235" i="5"/>
  <c r="D235" i="5" s="1"/>
  <c r="C236" i="5"/>
  <c r="D236" i="5" s="1"/>
  <c r="C237" i="5"/>
  <c r="D237" i="5" s="1"/>
  <c r="C238" i="5"/>
  <c r="D238" i="5" s="1"/>
  <c r="C239" i="5"/>
  <c r="D239" i="5" s="1"/>
  <c r="C240" i="5"/>
  <c r="D240" i="5" s="1"/>
  <c r="C241" i="5"/>
  <c r="D241" i="5" s="1"/>
  <c r="C242" i="5"/>
  <c r="D242" i="5" s="1"/>
  <c r="C243" i="5"/>
  <c r="D243" i="5" s="1"/>
  <c r="C244" i="5"/>
  <c r="D244" i="5" s="1"/>
  <c r="C245" i="5"/>
  <c r="D245" i="5" s="1"/>
  <c r="C246" i="5"/>
  <c r="D246" i="5" s="1"/>
  <c r="C247" i="5"/>
  <c r="D247" i="5" s="1"/>
  <c r="C248" i="5"/>
  <c r="D248" i="5" s="1"/>
  <c r="C249" i="5"/>
  <c r="D249" i="5" s="1"/>
  <c r="C250" i="5"/>
  <c r="D250" i="5" s="1"/>
  <c r="C251" i="5"/>
  <c r="D251" i="5" s="1"/>
  <c r="C252" i="5"/>
  <c r="D252" i="5" s="1"/>
  <c r="C253" i="5"/>
  <c r="D253" i="5" s="1"/>
  <c r="C254" i="5"/>
  <c r="D254" i="5" s="1"/>
  <c r="C255" i="5"/>
  <c r="D255" i="5" s="1"/>
  <c r="C256" i="5"/>
  <c r="D256" i="5" s="1"/>
  <c r="C257" i="5"/>
  <c r="D257" i="5" s="1"/>
  <c r="C258" i="5"/>
  <c r="D258" i="5" s="1"/>
  <c r="C259" i="5"/>
  <c r="D259" i="5" s="1"/>
  <c r="C260" i="5"/>
  <c r="D260" i="5" s="1"/>
  <c r="C261" i="5"/>
  <c r="D261" i="5" s="1"/>
  <c r="C262" i="5"/>
  <c r="D262" i="5" s="1"/>
  <c r="C263" i="5"/>
  <c r="D263" i="5" s="1"/>
  <c r="C264" i="5"/>
  <c r="D264" i="5" s="1"/>
  <c r="C265" i="5"/>
  <c r="D265" i="5" s="1"/>
  <c r="C266" i="5"/>
  <c r="D266" i="5" s="1"/>
  <c r="C267" i="5"/>
  <c r="D267" i="5" s="1"/>
  <c r="C268" i="5"/>
  <c r="D268" i="5" s="1"/>
  <c r="C269" i="5"/>
  <c r="D269" i="5" s="1"/>
  <c r="C270" i="5"/>
  <c r="D270" i="5" s="1"/>
  <c r="C271" i="5"/>
  <c r="D271" i="5" s="1"/>
  <c r="C272" i="5"/>
  <c r="D272" i="5" s="1"/>
  <c r="C273" i="5"/>
  <c r="D273" i="5" s="1"/>
  <c r="C274" i="5"/>
  <c r="D274" i="5" s="1"/>
  <c r="C275" i="5"/>
  <c r="D275" i="5" s="1"/>
  <c r="C276" i="5"/>
  <c r="D276" i="5" s="1"/>
  <c r="C277" i="5"/>
  <c r="D277" i="5" s="1"/>
  <c r="C278" i="5"/>
  <c r="D278" i="5" s="1"/>
  <c r="C279" i="5"/>
  <c r="D279" i="5" s="1"/>
  <c r="C280" i="5"/>
  <c r="D280" i="5" s="1"/>
  <c r="C281" i="5"/>
  <c r="D281" i="5" s="1"/>
  <c r="C282" i="5"/>
  <c r="D282" i="5" s="1"/>
  <c r="C283" i="5"/>
  <c r="D283" i="5" s="1"/>
  <c r="C284" i="5"/>
  <c r="D284" i="5" s="1"/>
  <c r="C285" i="5"/>
  <c r="D285" i="5" s="1"/>
  <c r="C286" i="5"/>
  <c r="D286" i="5" s="1"/>
  <c r="C287" i="5"/>
  <c r="D287" i="5" s="1"/>
  <c r="C288" i="5"/>
  <c r="D288" i="5" s="1"/>
  <c r="C289" i="5"/>
  <c r="D289" i="5" s="1"/>
  <c r="C290" i="5"/>
  <c r="D290" i="5" s="1"/>
  <c r="C291" i="5"/>
  <c r="D291" i="5" s="1"/>
  <c r="C292" i="5"/>
  <c r="D292" i="5" s="1"/>
  <c r="C293" i="5"/>
  <c r="D293" i="5" s="1"/>
  <c r="C294" i="5"/>
  <c r="D294" i="5" s="1"/>
  <c r="C295" i="5"/>
  <c r="D295" i="5" s="1"/>
  <c r="C296" i="5"/>
  <c r="D296" i="5" s="1"/>
  <c r="C297" i="5"/>
  <c r="D297" i="5" s="1"/>
  <c r="C298" i="5"/>
  <c r="D298" i="5" s="1"/>
  <c r="C299" i="5"/>
  <c r="D299" i="5" s="1"/>
  <c r="C300" i="5"/>
  <c r="D300" i="5" s="1"/>
  <c r="C301" i="5"/>
  <c r="D301" i="5" s="1"/>
  <c r="C302" i="5"/>
  <c r="D302" i="5" s="1"/>
  <c r="C303" i="5"/>
  <c r="D303" i="5" s="1"/>
  <c r="C304" i="5"/>
  <c r="D304" i="5" s="1"/>
  <c r="C305" i="5"/>
  <c r="D305" i="5" s="1"/>
  <c r="C306" i="5"/>
  <c r="D306" i="5" s="1"/>
  <c r="C307" i="5"/>
  <c r="D307" i="5" s="1"/>
  <c r="C308" i="5"/>
  <c r="D308" i="5" s="1"/>
  <c r="C309" i="5"/>
  <c r="D309" i="5" s="1"/>
  <c r="C310" i="5"/>
  <c r="D310" i="5" s="1"/>
  <c r="C311" i="5"/>
  <c r="D311" i="5" s="1"/>
  <c r="C312" i="5"/>
  <c r="D312" i="5" s="1"/>
  <c r="C313" i="5"/>
  <c r="D313" i="5" s="1"/>
  <c r="C314" i="5"/>
  <c r="D314" i="5" s="1"/>
  <c r="C315" i="5"/>
  <c r="D315" i="5" s="1"/>
  <c r="C316" i="5"/>
  <c r="D316" i="5" s="1"/>
  <c r="C317" i="5"/>
  <c r="D317" i="5" s="1"/>
  <c r="C318" i="5"/>
  <c r="D318" i="5" s="1"/>
  <c r="C319" i="5"/>
  <c r="D319" i="5" s="1"/>
  <c r="C320" i="5"/>
  <c r="D320" i="5" s="1"/>
  <c r="C321" i="5"/>
  <c r="D321" i="5" s="1"/>
  <c r="C322" i="5"/>
  <c r="D322" i="5" s="1"/>
  <c r="C323" i="5"/>
  <c r="D323" i="5" s="1"/>
  <c r="C324" i="5"/>
  <c r="D324" i="5" s="1"/>
  <c r="C325" i="5"/>
  <c r="D325" i="5" s="1"/>
  <c r="C326" i="5"/>
  <c r="D326" i="5" s="1"/>
  <c r="C327" i="5"/>
  <c r="D327" i="5" s="1"/>
  <c r="C328" i="5"/>
  <c r="D328" i="5" s="1"/>
  <c r="C329" i="5"/>
  <c r="D329" i="5" s="1"/>
  <c r="C330" i="5"/>
  <c r="D330" i="5" s="1"/>
  <c r="C331" i="5"/>
  <c r="D331" i="5" s="1"/>
  <c r="C332" i="5"/>
  <c r="D332" i="5"/>
  <c r="C333" i="5"/>
  <c r="D333" i="5" s="1"/>
  <c r="C334" i="5"/>
  <c r="D334" i="5" s="1"/>
  <c r="C335" i="5"/>
  <c r="D335" i="5" s="1"/>
  <c r="C336" i="5"/>
  <c r="D336" i="5" s="1"/>
  <c r="C337" i="5"/>
  <c r="D337" i="5" s="1"/>
  <c r="C338" i="5"/>
  <c r="D338" i="5" s="1"/>
  <c r="C339" i="5"/>
  <c r="D339" i="5" s="1"/>
  <c r="C340" i="5"/>
  <c r="D340" i="5" s="1"/>
  <c r="C341" i="5"/>
  <c r="D341" i="5" s="1"/>
  <c r="C342" i="5"/>
  <c r="D342" i="5" s="1"/>
  <c r="C343" i="5"/>
  <c r="D343" i="5" s="1"/>
  <c r="C344" i="5"/>
  <c r="D344" i="5" s="1"/>
  <c r="C345" i="5"/>
  <c r="D345" i="5" s="1"/>
  <c r="C346" i="5"/>
  <c r="D346" i="5" s="1"/>
  <c r="C347" i="5"/>
  <c r="D347" i="5" s="1"/>
  <c r="C348" i="5"/>
  <c r="D348" i="5" s="1"/>
  <c r="C349" i="5"/>
  <c r="D349" i="5" s="1"/>
  <c r="C350" i="5"/>
  <c r="D350" i="5" s="1"/>
  <c r="C351" i="5"/>
  <c r="D351" i="5" s="1"/>
  <c r="C352" i="5"/>
  <c r="D352" i="5" s="1"/>
  <c r="C353" i="5"/>
  <c r="D353" i="5" s="1"/>
  <c r="C354" i="5"/>
  <c r="D354" i="5" s="1"/>
  <c r="C355" i="5"/>
  <c r="D355" i="5" s="1"/>
  <c r="C356" i="5"/>
  <c r="D356" i="5" s="1"/>
  <c r="C357" i="5"/>
  <c r="D357" i="5" s="1"/>
  <c r="C358" i="5"/>
  <c r="D358" i="5" s="1"/>
  <c r="C359" i="5"/>
  <c r="D359" i="5" s="1"/>
  <c r="C360" i="5"/>
  <c r="D360" i="5" s="1"/>
  <c r="C361" i="5"/>
  <c r="D361" i="5" s="1"/>
  <c r="C362" i="5"/>
  <c r="D362" i="5" s="1"/>
  <c r="C363" i="5"/>
  <c r="D363" i="5" s="1"/>
  <c r="C364" i="5"/>
  <c r="D364" i="5" s="1"/>
  <c r="C365" i="5"/>
  <c r="D365" i="5" s="1"/>
  <c r="C366" i="5"/>
  <c r="D366" i="5" s="1"/>
  <c r="C367" i="5"/>
  <c r="D367" i="5" s="1"/>
  <c r="C368" i="5"/>
  <c r="D368" i="5" s="1"/>
  <c r="C369" i="5"/>
  <c r="D369" i="5" s="1"/>
  <c r="C370" i="5"/>
  <c r="D370" i="5" s="1"/>
  <c r="C371" i="5"/>
  <c r="D371" i="5" s="1"/>
  <c r="C372" i="5"/>
  <c r="D372" i="5" s="1"/>
  <c r="C373" i="5"/>
  <c r="D373" i="5" s="1"/>
  <c r="C374" i="5"/>
  <c r="D374" i="5" s="1"/>
  <c r="C375" i="5"/>
  <c r="D375" i="5" s="1"/>
  <c r="C376" i="5"/>
  <c r="D376" i="5" s="1"/>
  <c r="C377" i="5"/>
  <c r="D377" i="5" s="1"/>
  <c r="C378" i="5"/>
  <c r="D378" i="5" s="1"/>
  <c r="C379" i="5"/>
  <c r="D379" i="5" s="1"/>
  <c r="C380" i="5"/>
  <c r="D380" i="5" s="1"/>
  <c r="C381" i="5"/>
  <c r="D381" i="5" s="1"/>
  <c r="C382" i="5"/>
  <c r="D382" i="5" s="1"/>
  <c r="C383" i="5"/>
  <c r="D383" i="5" s="1"/>
  <c r="C384" i="5"/>
  <c r="D384" i="5" s="1"/>
  <c r="C385" i="5"/>
  <c r="D385" i="5" s="1"/>
  <c r="C386" i="5"/>
  <c r="D386" i="5" s="1"/>
  <c r="C387" i="5"/>
  <c r="D387" i="5" s="1"/>
  <c r="C388" i="5"/>
  <c r="D388" i="5" s="1"/>
  <c r="C389" i="5"/>
  <c r="D389" i="5" s="1"/>
  <c r="C390" i="5"/>
  <c r="D390" i="5" s="1"/>
  <c r="C391" i="5"/>
  <c r="D391" i="5" s="1"/>
  <c r="C392" i="5"/>
  <c r="D392" i="5" s="1"/>
  <c r="C393" i="5"/>
  <c r="D393" i="5" s="1"/>
  <c r="C394" i="5"/>
  <c r="D394" i="5" s="1"/>
  <c r="C395" i="5"/>
  <c r="D395" i="5" s="1"/>
  <c r="C396" i="5"/>
  <c r="D396" i="5" s="1"/>
  <c r="C397" i="5"/>
  <c r="D397" i="5" s="1"/>
  <c r="C398" i="5"/>
  <c r="D398" i="5" s="1"/>
  <c r="C399" i="5"/>
  <c r="D399" i="5" s="1"/>
  <c r="C400" i="5"/>
  <c r="D400" i="5" s="1"/>
  <c r="C401" i="5"/>
  <c r="D401" i="5" s="1"/>
  <c r="C402" i="5"/>
  <c r="D402" i="5" s="1"/>
  <c r="C403" i="5"/>
  <c r="D403" i="5" s="1"/>
  <c r="C404" i="5"/>
  <c r="D404" i="5" s="1"/>
  <c r="C405" i="5"/>
  <c r="D405" i="5" s="1"/>
  <c r="C406" i="5"/>
  <c r="D406" i="5" s="1"/>
  <c r="C407" i="5"/>
  <c r="D407" i="5" s="1"/>
  <c r="C408" i="5"/>
  <c r="D408" i="5" s="1"/>
  <c r="C409" i="5"/>
  <c r="D409" i="5" s="1"/>
  <c r="C410" i="5"/>
  <c r="D410" i="5" s="1"/>
  <c r="C411" i="5"/>
  <c r="D411" i="5" s="1"/>
  <c r="C412" i="5"/>
  <c r="D412" i="5" s="1"/>
  <c r="C413" i="5"/>
  <c r="D413" i="5" s="1"/>
  <c r="C414" i="5"/>
  <c r="D414" i="5" s="1"/>
  <c r="C415" i="5"/>
  <c r="D415" i="5" s="1"/>
  <c r="C416" i="5"/>
  <c r="D416" i="5" s="1"/>
  <c r="C417" i="5"/>
  <c r="D417" i="5" s="1"/>
  <c r="C418" i="5"/>
  <c r="D418" i="5" s="1"/>
  <c r="C419" i="5"/>
  <c r="D419" i="5" s="1"/>
  <c r="C420" i="5"/>
  <c r="D420" i="5" s="1"/>
  <c r="C421" i="5"/>
  <c r="D421" i="5" s="1"/>
  <c r="C422" i="5"/>
  <c r="D422" i="5" s="1"/>
  <c r="C423" i="5"/>
  <c r="D423" i="5" s="1"/>
  <c r="C424" i="5"/>
  <c r="D424" i="5" s="1"/>
  <c r="C425" i="5"/>
  <c r="D425" i="5" s="1"/>
  <c r="C426" i="5"/>
  <c r="D426" i="5" s="1"/>
  <c r="C427" i="5"/>
  <c r="D427" i="5" s="1"/>
  <c r="C428" i="5"/>
  <c r="D428" i="5" s="1"/>
  <c r="C429" i="5"/>
  <c r="D429" i="5" s="1"/>
  <c r="C430" i="5"/>
  <c r="D430" i="5" s="1"/>
  <c r="C431" i="5"/>
  <c r="D431" i="5" s="1"/>
  <c r="C432" i="5"/>
  <c r="D432" i="5" s="1"/>
  <c r="C433" i="5"/>
  <c r="D433" i="5" s="1"/>
  <c r="C434" i="5"/>
  <c r="D434" i="5" s="1"/>
  <c r="C435" i="5"/>
  <c r="D435" i="5" s="1"/>
  <c r="C436" i="5"/>
  <c r="D436" i="5" s="1"/>
  <c r="C437" i="5"/>
  <c r="D437" i="5" s="1"/>
  <c r="C438" i="5"/>
  <c r="D438" i="5" s="1"/>
  <c r="C439" i="5"/>
  <c r="D439" i="5" s="1"/>
  <c r="C440" i="5"/>
  <c r="D440" i="5" s="1"/>
  <c r="C441" i="5"/>
  <c r="D441" i="5" s="1"/>
  <c r="C442" i="5"/>
  <c r="D442" i="5" s="1"/>
  <c r="C443" i="5"/>
  <c r="D443" i="5" s="1"/>
  <c r="C444" i="5"/>
  <c r="D444" i="5" s="1"/>
  <c r="C445" i="5"/>
  <c r="D445" i="5" s="1"/>
  <c r="C446" i="5"/>
  <c r="D446" i="5" s="1"/>
  <c r="C447" i="5"/>
  <c r="D447" i="5" s="1"/>
  <c r="C448" i="5"/>
  <c r="D448" i="5" s="1"/>
  <c r="C449" i="5"/>
  <c r="D449" i="5" s="1"/>
  <c r="C450" i="5"/>
  <c r="D450" i="5" s="1"/>
  <c r="C451" i="5"/>
  <c r="D451" i="5" s="1"/>
  <c r="C452" i="5"/>
  <c r="D452" i="5" s="1"/>
  <c r="C453" i="5"/>
  <c r="D453" i="5" s="1"/>
  <c r="C454" i="5"/>
  <c r="D454" i="5" s="1"/>
  <c r="C455" i="5"/>
  <c r="D455" i="5" s="1"/>
  <c r="C456" i="5"/>
  <c r="D456" i="5" s="1"/>
  <c r="C457" i="5"/>
  <c r="D457" i="5" s="1"/>
  <c r="C458" i="5"/>
  <c r="D458" i="5" s="1"/>
  <c r="C459" i="5"/>
  <c r="D459" i="5" s="1"/>
  <c r="C460" i="5"/>
  <c r="D460" i="5" s="1"/>
  <c r="C461" i="5"/>
  <c r="D461" i="5" s="1"/>
  <c r="C462" i="5"/>
  <c r="D462" i="5" s="1"/>
  <c r="C463" i="5"/>
  <c r="D463" i="5" s="1"/>
  <c r="C464" i="5"/>
  <c r="D464" i="5" s="1"/>
  <c r="C465" i="5"/>
  <c r="D465" i="5" s="1"/>
  <c r="C466" i="5"/>
  <c r="D466" i="5" s="1"/>
  <c r="C467" i="5"/>
  <c r="D467" i="5" s="1"/>
  <c r="C468" i="5"/>
  <c r="D468" i="5" s="1"/>
  <c r="C469" i="5"/>
  <c r="D469" i="5" s="1"/>
  <c r="C470" i="5"/>
  <c r="D470" i="5" s="1"/>
  <c r="C471" i="5"/>
  <c r="D471" i="5" s="1"/>
  <c r="C472" i="5"/>
  <c r="D472" i="5" s="1"/>
  <c r="C473" i="5"/>
  <c r="D473" i="5" s="1"/>
  <c r="C474" i="5"/>
  <c r="D474" i="5" s="1"/>
  <c r="C475" i="5"/>
  <c r="D475" i="5" s="1"/>
  <c r="C476" i="5"/>
  <c r="D476" i="5" s="1"/>
  <c r="C477" i="5"/>
  <c r="D477" i="5" s="1"/>
  <c r="C478" i="5"/>
  <c r="D478" i="5" s="1"/>
  <c r="C479" i="5"/>
  <c r="D479" i="5" s="1"/>
  <c r="C480" i="5"/>
  <c r="D480" i="5" s="1"/>
  <c r="C481" i="5"/>
  <c r="D481" i="5" s="1"/>
  <c r="C482" i="5"/>
  <c r="D482" i="5" s="1"/>
  <c r="C483" i="5"/>
  <c r="D483" i="5" s="1"/>
  <c r="C484" i="5"/>
  <c r="D484" i="5" s="1"/>
  <c r="C485" i="5"/>
  <c r="D485" i="5" s="1"/>
  <c r="C486" i="5"/>
  <c r="D486" i="5" s="1"/>
  <c r="C487" i="5"/>
  <c r="D487" i="5" s="1"/>
  <c r="C488" i="5"/>
  <c r="D488" i="5" s="1"/>
  <c r="C489" i="5"/>
  <c r="D489" i="5" s="1"/>
  <c r="C490" i="5"/>
  <c r="D490" i="5" s="1"/>
  <c r="C491" i="5"/>
  <c r="D491" i="5" s="1"/>
  <c r="C492" i="5"/>
  <c r="D492" i="5" s="1"/>
  <c r="C493" i="5"/>
  <c r="D493" i="5" s="1"/>
  <c r="C494" i="5"/>
  <c r="D494" i="5" s="1"/>
  <c r="C495" i="5"/>
  <c r="D495" i="5" s="1"/>
  <c r="C496" i="5"/>
  <c r="D496" i="5" s="1"/>
  <c r="C497" i="5"/>
  <c r="D497" i="5" s="1"/>
  <c r="C498" i="5"/>
  <c r="D498" i="5" s="1"/>
  <c r="C499" i="5"/>
  <c r="D499" i="5" s="1"/>
  <c r="C500" i="5"/>
  <c r="D500" i="5" s="1"/>
  <c r="C501" i="5"/>
  <c r="D501" i="5" s="1"/>
  <c r="C502" i="5"/>
  <c r="D502" i="5" s="1"/>
  <c r="C503" i="5"/>
  <c r="D503" i="5" s="1"/>
  <c r="C504" i="5"/>
  <c r="D504" i="5" s="1"/>
  <c r="C505" i="5"/>
  <c r="D505" i="5" s="1"/>
  <c r="C506" i="5"/>
  <c r="D506" i="5" s="1"/>
  <c r="C507" i="5"/>
  <c r="D507" i="5" s="1"/>
  <c r="C508" i="5"/>
  <c r="D508" i="5" s="1"/>
  <c r="C509" i="5"/>
  <c r="D509" i="5" s="1"/>
  <c r="C510" i="5"/>
  <c r="D510" i="5" s="1"/>
  <c r="C511" i="5"/>
  <c r="D511" i="5" s="1"/>
  <c r="C512" i="5"/>
  <c r="D512" i="5" s="1"/>
  <c r="C513" i="5"/>
  <c r="D513" i="5" s="1"/>
  <c r="C514" i="5"/>
  <c r="D514" i="5" s="1"/>
  <c r="C515" i="5"/>
  <c r="D515" i="5" s="1"/>
  <c r="C516" i="5"/>
  <c r="D516" i="5" s="1"/>
  <c r="C517" i="5"/>
  <c r="D517" i="5" s="1"/>
  <c r="C518" i="5"/>
  <c r="D518" i="5" s="1"/>
  <c r="C519" i="5"/>
  <c r="D519" i="5" s="1"/>
  <c r="C520" i="5"/>
  <c r="D520" i="5" s="1"/>
  <c r="C521" i="5"/>
  <c r="D521" i="5" s="1"/>
  <c r="C522" i="5"/>
  <c r="D522" i="5" s="1"/>
  <c r="C523" i="5"/>
  <c r="D523" i="5" s="1"/>
  <c r="C524" i="5"/>
  <c r="D524" i="5" s="1"/>
  <c r="C525" i="5"/>
  <c r="D525" i="5" s="1"/>
  <c r="C526" i="5"/>
  <c r="D526" i="5" s="1"/>
  <c r="C527" i="5"/>
  <c r="D527" i="5" s="1"/>
  <c r="C528" i="5"/>
  <c r="D528" i="5" s="1"/>
  <c r="C529" i="5"/>
  <c r="D529" i="5" s="1"/>
  <c r="C530" i="5"/>
  <c r="D530" i="5" s="1"/>
  <c r="C531" i="5"/>
  <c r="D531" i="5" s="1"/>
  <c r="C532" i="5"/>
  <c r="D532" i="5" s="1"/>
  <c r="C533" i="5"/>
  <c r="D533" i="5" s="1"/>
  <c r="C534" i="5"/>
  <c r="D534" i="5" s="1"/>
  <c r="C535" i="5"/>
  <c r="D535" i="5" s="1"/>
  <c r="C536" i="5"/>
  <c r="D536" i="5" s="1"/>
  <c r="C537" i="5"/>
  <c r="D537" i="5" s="1"/>
  <c r="C538" i="5"/>
  <c r="D538" i="5" s="1"/>
  <c r="C539" i="5"/>
  <c r="D539" i="5" s="1"/>
  <c r="C540" i="5"/>
  <c r="D540" i="5" s="1"/>
  <c r="C541" i="5"/>
  <c r="D541" i="5" s="1"/>
  <c r="C542" i="5"/>
  <c r="D542" i="5" s="1"/>
  <c r="C543" i="5"/>
  <c r="D543" i="5" s="1"/>
  <c r="C544" i="5"/>
  <c r="D544" i="5" s="1"/>
  <c r="C545" i="5"/>
  <c r="D545" i="5" s="1"/>
  <c r="C546" i="5"/>
  <c r="D546" i="5" s="1"/>
  <c r="C547" i="5"/>
  <c r="D547" i="5" s="1"/>
  <c r="C548" i="5"/>
  <c r="D548" i="5" s="1"/>
  <c r="C549" i="5"/>
  <c r="D549" i="5" s="1"/>
  <c r="C550" i="5"/>
  <c r="D550" i="5" s="1"/>
  <c r="C551" i="5"/>
  <c r="D551" i="5" s="1"/>
  <c r="C552" i="5"/>
  <c r="D552" i="5" s="1"/>
  <c r="C553" i="5"/>
  <c r="D553" i="5" s="1"/>
  <c r="C554" i="5"/>
  <c r="D554" i="5" s="1"/>
  <c r="C555" i="5"/>
  <c r="D555" i="5" s="1"/>
  <c r="C556" i="5"/>
  <c r="D556" i="5" s="1"/>
  <c r="C557" i="5"/>
  <c r="D557" i="5" s="1"/>
  <c r="C558" i="5"/>
  <c r="D558" i="5" s="1"/>
  <c r="C559" i="5"/>
  <c r="D559" i="5" s="1"/>
  <c r="C560" i="5"/>
  <c r="D560" i="5" s="1"/>
  <c r="C561" i="5"/>
  <c r="D561" i="5" s="1"/>
  <c r="C562" i="5"/>
  <c r="D562" i="5" s="1"/>
  <c r="C563" i="5"/>
  <c r="D563" i="5" s="1"/>
  <c r="C564" i="5"/>
  <c r="D564" i="5" s="1"/>
  <c r="C565" i="5"/>
  <c r="D565" i="5" s="1"/>
  <c r="C566" i="5"/>
  <c r="D566" i="5" s="1"/>
  <c r="C567" i="5"/>
  <c r="D567" i="5" s="1"/>
  <c r="C568" i="5"/>
  <c r="D568" i="5" s="1"/>
  <c r="C569" i="5"/>
  <c r="D569" i="5" s="1"/>
  <c r="C570" i="5"/>
  <c r="D570" i="5" s="1"/>
  <c r="C571" i="5"/>
  <c r="D571" i="5" s="1"/>
  <c r="C572" i="5"/>
  <c r="D572" i="5" s="1"/>
  <c r="C573" i="5"/>
  <c r="D573" i="5" s="1"/>
  <c r="C574" i="5"/>
  <c r="D574" i="5" s="1"/>
  <c r="C575" i="5"/>
  <c r="D575" i="5" s="1"/>
  <c r="C576" i="5"/>
  <c r="D576" i="5" s="1"/>
  <c r="C577" i="5"/>
  <c r="D577" i="5" s="1"/>
  <c r="C578" i="5"/>
  <c r="D578" i="5" s="1"/>
  <c r="C579" i="5"/>
  <c r="D579" i="5" s="1"/>
  <c r="C580" i="5"/>
  <c r="D580" i="5" s="1"/>
  <c r="C581" i="5"/>
  <c r="D581" i="5" s="1"/>
  <c r="C582" i="5"/>
  <c r="D582" i="5" s="1"/>
  <c r="C583" i="5"/>
  <c r="D583" i="5" s="1"/>
  <c r="C584" i="5"/>
  <c r="D584" i="5" s="1"/>
  <c r="C585" i="5"/>
  <c r="D585" i="5" s="1"/>
  <c r="C586" i="5"/>
  <c r="D586" i="5" s="1"/>
  <c r="C587" i="5"/>
  <c r="D587" i="5" s="1"/>
  <c r="C588" i="5"/>
  <c r="D588" i="5" s="1"/>
  <c r="C589" i="5"/>
  <c r="D589" i="5" s="1"/>
  <c r="C590" i="5"/>
  <c r="D590" i="5" s="1"/>
  <c r="C591" i="5"/>
  <c r="D591" i="5" s="1"/>
  <c r="C592" i="5"/>
  <c r="D592" i="5" s="1"/>
  <c r="C593" i="5"/>
  <c r="D593" i="5" s="1"/>
  <c r="C594" i="5"/>
  <c r="D594" i="5" s="1"/>
  <c r="C595" i="5"/>
  <c r="D595" i="5" s="1"/>
  <c r="C596" i="5"/>
  <c r="D596" i="5" s="1"/>
  <c r="C597" i="5"/>
  <c r="D597" i="5" s="1"/>
  <c r="C598" i="5"/>
  <c r="D598" i="5"/>
  <c r="C599" i="5"/>
  <c r="D599" i="5" s="1"/>
  <c r="C600" i="5"/>
  <c r="D600" i="5" s="1"/>
  <c r="C601" i="5"/>
  <c r="D601" i="5" s="1"/>
  <c r="C602" i="5"/>
  <c r="D602" i="5" s="1"/>
  <c r="C603" i="5"/>
  <c r="D603" i="5" s="1"/>
  <c r="C604" i="5"/>
  <c r="D604" i="5" s="1"/>
  <c r="C605" i="5"/>
  <c r="D605" i="5" s="1"/>
  <c r="C606" i="5"/>
  <c r="D606" i="5" s="1"/>
  <c r="C607" i="5"/>
  <c r="D607" i="5" s="1"/>
  <c r="C608" i="5"/>
  <c r="D608" i="5" s="1"/>
  <c r="C609" i="5"/>
  <c r="D609" i="5" s="1"/>
  <c r="C610" i="5"/>
  <c r="D610" i="5" s="1"/>
  <c r="C611" i="5"/>
  <c r="D611" i="5" s="1"/>
  <c r="C612" i="5"/>
  <c r="D612" i="5" s="1"/>
  <c r="C613" i="5"/>
  <c r="D613" i="5" s="1"/>
  <c r="C614" i="5"/>
  <c r="D614" i="5" s="1"/>
  <c r="C615" i="5"/>
  <c r="D615" i="5" s="1"/>
  <c r="C616" i="5"/>
  <c r="D616" i="5" s="1"/>
  <c r="C617" i="5"/>
  <c r="D617" i="5" s="1"/>
  <c r="C618" i="5"/>
  <c r="D618" i="5" s="1"/>
  <c r="C619" i="5"/>
  <c r="D619" i="5" s="1"/>
  <c r="C620" i="5"/>
  <c r="D620" i="5" s="1"/>
  <c r="C621" i="5"/>
  <c r="D621" i="5" s="1"/>
  <c r="C622" i="5"/>
  <c r="D622" i="5" s="1"/>
  <c r="C623" i="5"/>
  <c r="D623" i="5" s="1"/>
  <c r="C624" i="5"/>
  <c r="D624" i="5" s="1"/>
  <c r="C625" i="5"/>
  <c r="D625" i="5" s="1"/>
  <c r="C626" i="5"/>
  <c r="D626" i="5" s="1"/>
  <c r="C627" i="5"/>
  <c r="D627" i="5" s="1"/>
  <c r="C628" i="5"/>
  <c r="D628" i="5" s="1"/>
  <c r="C629" i="5"/>
  <c r="D629" i="5" s="1"/>
  <c r="C630" i="5"/>
  <c r="D630" i="5" s="1"/>
  <c r="C631" i="5"/>
  <c r="D631" i="5" s="1"/>
  <c r="C632" i="5"/>
  <c r="D632" i="5" s="1"/>
  <c r="C633" i="5"/>
  <c r="D633" i="5" s="1"/>
  <c r="C634" i="5"/>
  <c r="D634" i="5" s="1"/>
  <c r="C635" i="5"/>
  <c r="D635" i="5" s="1"/>
  <c r="C636" i="5"/>
  <c r="D636" i="5" s="1"/>
  <c r="C637" i="5"/>
  <c r="D637" i="5" s="1"/>
  <c r="C638" i="5"/>
  <c r="D638" i="5" s="1"/>
  <c r="C639" i="5"/>
  <c r="D639" i="5" s="1"/>
  <c r="C640" i="5"/>
  <c r="D640" i="5" s="1"/>
  <c r="C641" i="5"/>
  <c r="D641" i="5" s="1"/>
  <c r="C642" i="5"/>
  <c r="D642" i="5" s="1"/>
  <c r="C643" i="5"/>
  <c r="D643" i="5" s="1"/>
  <c r="C644" i="5"/>
  <c r="D644" i="5" s="1"/>
  <c r="C645" i="5"/>
  <c r="D645" i="5" s="1"/>
  <c r="C646" i="5"/>
  <c r="D646" i="5" s="1"/>
  <c r="C647" i="5"/>
  <c r="D647" i="5" s="1"/>
  <c r="C648" i="5"/>
  <c r="D648" i="5"/>
  <c r="C649" i="5"/>
  <c r="D649" i="5" s="1"/>
  <c r="C650" i="5"/>
  <c r="D650" i="5" s="1"/>
  <c r="C651" i="5"/>
  <c r="D651" i="5" s="1"/>
  <c r="C652" i="5"/>
  <c r="D652" i="5" s="1"/>
  <c r="C653" i="5"/>
  <c r="D653" i="5" s="1"/>
  <c r="C654" i="5"/>
  <c r="D654" i="5" s="1"/>
  <c r="C655" i="5"/>
  <c r="D655" i="5" s="1"/>
  <c r="C656" i="5"/>
  <c r="D656" i="5" s="1"/>
  <c r="C657" i="5"/>
  <c r="D657" i="5" s="1"/>
  <c r="C658" i="5"/>
  <c r="D658" i="5" s="1"/>
  <c r="C659" i="5"/>
  <c r="D659" i="5" s="1"/>
  <c r="C660" i="5"/>
  <c r="D660" i="5" s="1"/>
  <c r="C661" i="5"/>
  <c r="D661" i="5" s="1"/>
  <c r="C662" i="5"/>
  <c r="D662" i="5" s="1"/>
  <c r="C663" i="5"/>
  <c r="D663" i="5" s="1"/>
  <c r="C664" i="5"/>
  <c r="D664" i="5" s="1"/>
  <c r="C665" i="5"/>
  <c r="D665" i="5" s="1"/>
  <c r="C666" i="5"/>
  <c r="D666" i="5" s="1"/>
  <c r="C667" i="5"/>
  <c r="D667" i="5" s="1"/>
  <c r="C668" i="5"/>
  <c r="D668" i="5" s="1"/>
  <c r="C669" i="5"/>
  <c r="D669" i="5" s="1"/>
  <c r="C670" i="5"/>
  <c r="D670" i="5" s="1"/>
  <c r="C671" i="5"/>
  <c r="D671" i="5" s="1"/>
  <c r="C672" i="5"/>
  <c r="D672" i="5" s="1"/>
  <c r="C673" i="5"/>
  <c r="D673" i="5" s="1"/>
  <c r="C674" i="5"/>
  <c r="D674" i="5" s="1"/>
  <c r="C675" i="5"/>
  <c r="D675" i="5" s="1"/>
  <c r="C676" i="5"/>
  <c r="D676" i="5" s="1"/>
  <c r="C677" i="5"/>
  <c r="D677" i="5" s="1"/>
  <c r="C678" i="5"/>
  <c r="D678" i="5" s="1"/>
  <c r="C679" i="5"/>
  <c r="D679" i="5" s="1"/>
  <c r="C680" i="5"/>
  <c r="D680" i="5" s="1"/>
  <c r="C681" i="5"/>
  <c r="D681" i="5" s="1"/>
  <c r="C682" i="5"/>
  <c r="D682" i="5" s="1"/>
  <c r="C683" i="5"/>
  <c r="D683" i="5" s="1"/>
  <c r="C684" i="5"/>
  <c r="D684" i="5" s="1"/>
  <c r="C685" i="5"/>
  <c r="D685" i="5" s="1"/>
  <c r="C686" i="5"/>
  <c r="D686" i="5" s="1"/>
  <c r="C687" i="5"/>
  <c r="D687" i="5" s="1"/>
  <c r="C688" i="5"/>
  <c r="D688" i="5" s="1"/>
  <c r="C689" i="5"/>
  <c r="D689" i="5" s="1"/>
  <c r="C690" i="5"/>
  <c r="D690" i="5" s="1"/>
  <c r="C691" i="5"/>
  <c r="D691" i="5" s="1"/>
  <c r="C692" i="5"/>
  <c r="D692" i="5" s="1"/>
  <c r="C693" i="5"/>
  <c r="D693" i="5" s="1"/>
  <c r="C694" i="5"/>
  <c r="D694" i="5" s="1"/>
  <c r="C695" i="5"/>
  <c r="D695" i="5" s="1"/>
  <c r="C696" i="5"/>
  <c r="D696" i="5" s="1"/>
  <c r="C697" i="5"/>
  <c r="D697" i="5" s="1"/>
  <c r="C698" i="5"/>
  <c r="D698" i="5" s="1"/>
  <c r="C699" i="5"/>
  <c r="D699" i="5" s="1"/>
  <c r="C700" i="5"/>
  <c r="D700" i="5" s="1"/>
  <c r="C701" i="5"/>
  <c r="D701" i="5" s="1"/>
  <c r="C702" i="5"/>
  <c r="D702" i="5" s="1"/>
  <c r="C703" i="5"/>
  <c r="D703" i="5" s="1"/>
  <c r="C704" i="5"/>
  <c r="D704" i="5" s="1"/>
  <c r="C705" i="5"/>
  <c r="D705" i="5" s="1"/>
  <c r="C706" i="5"/>
  <c r="D706" i="5" s="1"/>
  <c r="C707" i="5"/>
  <c r="D707" i="5" s="1"/>
  <c r="C708" i="5"/>
  <c r="D708" i="5" s="1"/>
  <c r="C709" i="5"/>
  <c r="D709" i="5" s="1"/>
  <c r="C710" i="5"/>
  <c r="D710" i="5" s="1"/>
  <c r="C711" i="5"/>
  <c r="D711" i="5" s="1"/>
  <c r="C712" i="5"/>
  <c r="D712" i="5" s="1"/>
  <c r="C713" i="5"/>
  <c r="D713" i="5" s="1"/>
  <c r="C714" i="5"/>
  <c r="D714" i="5" s="1"/>
  <c r="C715" i="5"/>
  <c r="D715" i="5" s="1"/>
  <c r="C716" i="5"/>
  <c r="D716" i="5" s="1"/>
  <c r="C717" i="5"/>
  <c r="D717" i="5" s="1"/>
  <c r="C718" i="5"/>
  <c r="D718" i="5" s="1"/>
  <c r="C719" i="5"/>
  <c r="D719" i="5" s="1"/>
  <c r="C720" i="5"/>
  <c r="D720" i="5" s="1"/>
  <c r="C721" i="5"/>
  <c r="D721" i="5" s="1"/>
  <c r="C722" i="5"/>
  <c r="D722" i="5" s="1"/>
  <c r="C723" i="5"/>
  <c r="D723" i="5" s="1"/>
  <c r="C724" i="5"/>
  <c r="D724" i="5" s="1"/>
  <c r="C725" i="5"/>
  <c r="D725" i="5" s="1"/>
  <c r="C726" i="5"/>
  <c r="D726" i="5" s="1"/>
  <c r="C727" i="5"/>
  <c r="D727" i="5" s="1"/>
  <c r="C728" i="5"/>
  <c r="D728" i="5" s="1"/>
  <c r="C729" i="5"/>
  <c r="D729" i="5" s="1"/>
  <c r="C730" i="5"/>
  <c r="D730" i="5" s="1"/>
  <c r="C731" i="5"/>
  <c r="D731" i="5" s="1"/>
  <c r="C732" i="5"/>
  <c r="D732" i="5" s="1"/>
  <c r="C733" i="5"/>
  <c r="D733" i="5" s="1"/>
  <c r="C734" i="5"/>
  <c r="D734" i="5" s="1"/>
  <c r="C735" i="5"/>
  <c r="D735" i="5" s="1"/>
  <c r="C736" i="5"/>
  <c r="D736" i="5" s="1"/>
  <c r="C737" i="5"/>
  <c r="D737" i="5" s="1"/>
  <c r="C738" i="5"/>
  <c r="D738" i="5" s="1"/>
  <c r="C739" i="5"/>
  <c r="D739" i="5" s="1"/>
  <c r="C740" i="5"/>
  <c r="D740" i="5" s="1"/>
  <c r="C741" i="5"/>
  <c r="D741" i="5" s="1"/>
  <c r="C742" i="5"/>
  <c r="D742" i="5" s="1"/>
  <c r="C743" i="5"/>
  <c r="D743" i="5" s="1"/>
  <c r="C744" i="5"/>
  <c r="D744" i="5" s="1"/>
  <c r="C745" i="5"/>
  <c r="D745" i="5" s="1"/>
  <c r="C746" i="5"/>
  <c r="D746" i="5" s="1"/>
  <c r="C747" i="5"/>
  <c r="D747" i="5" s="1"/>
  <c r="C748" i="5"/>
  <c r="D748" i="5" s="1"/>
  <c r="C749" i="5"/>
  <c r="D749" i="5" s="1"/>
  <c r="C750" i="5"/>
  <c r="D750" i="5" s="1"/>
  <c r="C751" i="5"/>
  <c r="D751" i="5" s="1"/>
  <c r="C752" i="5"/>
  <c r="D752" i="5" s="1"/>
  <c r="C753" i="5"/>
  <c r="D753" i="5" s="1"/>
  <c r="C754" i="5"/>
  <c r="D754" i="5" s="1"/>
  <c r="C755" i="5"/>
  <c r="D755" i="5" s="1"/>
  <c r="C756" i="5"/>
  <c r="D756" i="5" s="1"/>
  <c r="C757" i="5"/>
  <c r="D757" i="5" s="1"/>
  <c r="C758" i="5"/>
  <c r="D758" i="5" s="1"/>
  <c r="C759" i="5"/>
  <c r="D759" i="5" s="1"/>
  <c r="C760" i="5"/>
  <c r="D760" i="5" s="1"/>
  <c r="C761" i="5"/>
  <c r="D761" i="5" s="1"/>
  <c r="C762" i="5"/>
  <c r="D762" i="5" s="1"/>
  <c r="C763" i="5"/>
  <c r="D763" i="5" s="1"/>
  <c r="C764" i="5"/>
  <c r="D764" i="5" s="1"/>
  <c r="C765" i="5"/>
  <c r="D765" i="5" s="1"/>
  <c r="C766" i="5"/>
  <c r="D766" i="5" s="1"/>
  <c r="C767" i="5"/>
  <c r="D767" i="5" s="1"/>
  <c r="C768" i="5"/>
  <c r="D768" i="5" s="1"/>
  <c r="C769" i="5"/>
  <c r="D769" i="5" s="1"/>
  <c r="C770" i="5"/>
  <c r="D770" i="5" s="1"/>
  <c r="C771" i="5"/>
  <c r="D771" i="5" s="1"/>
  <c r="C772" i="5"/>
  <c r="D772" i="5" s="1"/>
  <c r="C773" i="5"/>
  <c r="D773" i="5" s="1"/>
  <c r="C774" i="5"/>
  <c r="D774" i="5" s="1"/>
  <c r="C775" i="5"/>
  <c r="D775" i="5" s="1"/>
  <c r="C776" i="5"/>
  <c r="D776" i="5" s="1"/>
  <c r="C777" i="5"/>
  <c r="D777" i="5" s="1"/>
  <c r="C778" i="5"/>
  <c r="D778" i="5" s="1"/>
  <c r="C779" i="5"/>
  <c r="D779" i="5" s="1"/>
  <c r="C780" i="5"/>
  <c r="D780" i="5" s="1"/>
  <c r="C781" i="5"/>
  <c r="D781" i="5" s="1"/>
  <c r="C782" i="5"/>
  <c r="D782" i="5" s="1"/>
  <c r="C783" i="5"/>
  <c r="D783" i="5" s="1"/>
  <c r="C784" i="5"/>
  <c r="D784" i="5" s="1"/>
  <c r="C785" i="5"/>
  <c r="D785" i="5" s="1"/>
  <c r="C786" i="5"/>
  <c r="D786" i="5" s="1"/>
  <c r="C787" i="5"/>
  <c r="D787" i="5" s="1"/>
  <c r="C788" i="5"/>
  <c r="D788" i="5" s="1"/>
  <c r="C789" i="5"/>
  <c r="D789" i="5" s="1"/>
  <c r="C790" i="5"/>
  <c r="D790" i="5" s="1"/>
  <c r="C791" i="5"/>
  <c r="D791" i="5" s="1"/>
  <c r="C792" i="5"/>
  <c r="D792" i="5" s="1"/>
  <c r="C793" i="5"/>
  <c r="D793" i="5" s="1"/>
  <c r="C794" i="5"/>
  <c r="D794" i="5" s="1"/>
  <c r="C795" i="5"/>
  <c r="D795" i="5" s="1"/>
  <c r="C796" i="5"/>
  <c r="D796" i="5" s="1"/>
  <c r="C797" i="5"/>
  <c r="D797" i="5" s="1"/>
  <c r="C798" i="5"/>
  <c r="D798" i="5" s="1"/>
  <c r="C799" i="5"/>
  <c r="D799" i="5" s="1"/>
  <c r="C800" i="5"/>
  <c r="D800" i="5" s="1"/>
  <c r="C801" i="5"/>
  <c r="D801" i="5" s="1"/>
  <c r="C802" i="5"/>
  <c r="D802" i="5" s="1"/>
  <c r="C803" i="5"/>
  <c r="D803" i="5" s="1"/>
  <c r="C804" i="5"/>
  <c r="D804" i="5" s="1"/>
  <c r="C805" i="5"/>
  <c r="D805" i="5" s="1"/>
  <c r="C806" i="5"/>
  <c r="D806" i="5" s="1"/>
  <c r="C807" i="5"/>
  <c r="D807" i="5" s="1"/>
  <c r="C808" i="5"/>
  <c r="D808" i="5" s="1"/>
  <c r="C809" i="5"/>
  <c r="D809" i="5" s="1"/>
  <c r="C810" i="5"/>
  <c r="D810" i="5" s="1"/>
  <c r="C811" i="5"/>
  <c r="D811" i="5" s="1"/>
  <c r="C812" i="5"/>
  <c r="D812" i="5" s="1"/>
  <c r="C813" i="5"/>
  <c r="D813" i="5" s="1"/>
  <c r="C814" i="5"/>
  <c r="D814" i="5" s="1"/>
  <c r="C815" i="5"/>
  <c r="D815" i="5" s="1"/>
  <c r="C816" i="5"/>
  <c r="D816" i="5" s="1"/>
  <c r="C817" i="5"/>
  <c r="D817" i="5" s="1"/>
  <c r="C818" i="5"/>
  <c r="D818" i="5" s="1"/>
  <c r="C819" i="5"/>
  <c r="D819" i="5" s="1"/>
  <c r="C820" i="5"/>
  <c r="D820" i="5" s="1"/>
  <c r="C821" i="5"/>
  <c r="D821" i="5" s="1"/>
  <c r="C822" i="5"/>
  <c r="D822" i="5" s="1"/>
  <c r="C823" i="5"/>
  <c r="D823" i="5" s="1"/>
  <c r="C824" i="5"/>
  <c r="D824" i="5" s="1"/>
  <c r="C825" i="5"/>
  <c r="D825" i="5" s="1"/>
  <c r="C826" i="5"/>
  <c r="D826" i="5" s="1"/>
  <c r="C827" i="5"/>
  <c r="D827" i="5" s="1"/>
  <c r="C828" i="5"/>
  <c r="D828" i="5" s="1"/>
  <c r="C829" i="5"/>
  <c r="D829" i="5" s="1"/>
  <c r="C830" i="5"/>
  <c r="D830" i="5" s="1"/>
  <c r="C831" i="5"/>
  <c r="D831" i="5" s="1"/>
  <c r="C832" i="5"/>
  <c r="D832" i="5" s="1"/>
  <c r="C833" i="5"/>
  <c r="D833" i="5" s="1"/>
  <c r="C834" i="5"/>
  <c r="D834" i="5" s="1"/>
  <c r="C835" i="5"/>
  <c r="D835" i="5" s="1"/>
  <c r="C836" i="5"/>
  <c r="D836" i="5" s="1"/>
  <c r="C837" i="5"/>
  <c r="D837" i="5" s="1"/>
  <c r="C838" i="5"/>
  <c r="D838" i="5" s="1"/>
  <c r="C839" i="5"/>
  <c r="D839" i="5" s="1"/>
  <c r="C840" i="5"/>
  <c r="D840" i="5" s="1"/>
  <c r="C841" i="5"/>
  <c r="D841" i="5" s="1"/>
  <c r="C842" i="5"/>
  <c r="D842" i="5" s="1"/>
  <c r="C843" i="5"/>
  <c r="D843" i="5" s="1"/>
  <c r="C844" i="5"/>
  <c r="D844" i="5" s="1"/>
  <c r="C845" i="5"/>
  <c r="D845" i="5" s="1"/>
  <c r="C846" i="5"/>
  <c r="D846" i="5" s="1"/>
  <c r="C847" i="5"/>
  <c r="D847" i="5" s="1"/>
  <c r="C848" i="5"/>
  <c r="D848" i="5" s="1"/>
  <c r="C849" i="5"/>
  <c r="D849" i="5" s="1"/>
  <c r="C850" i="5"/>
  <c r="D850" i="5" s="1"/>
  <c r="C851" i="5"/>
  <c r="D851" i="5" s="1"/>
  <c r="C852" i="5"/>
  <c r="D852" i="5" s="1"/>
  <c r="C853" i="5"/>
  <c r="D853" i="5" s="1"/>
  <c r="C854" i="5"/>
  <c r="D854" i="5" s="1"/>
  <c r="C855" i="5"/>
  <c r="D855" i="5" s="1"/>
  <c r="C856" i="5"/>
  <c r="D856" i="5" s="1"/>
  <c r="C857" i="5"/>
  <c r="D857" i="5" s="1"/>
  <c r="C858" i="5"/>
  <c r="D858" i="5" s="1"/>
  <c r="C859" i="5"/>
  <c r="D859" i="5" s="1"/>
  <c r="C860" i="5"/>
  <c r="D860" i="5" s="1"/>
  <c r="C861" i="5"/>
  <c r="D861" i="5" s="1"/>
  <c r="C862" i="5"/>
  <c r="D862" i="5" s="1"/>
  <c r="C863" i="5"/>
  <c r="D863" i="5" s="1"/>
  <c r="C864" i="5"/>
  <c r="D864" i="5" s="1"/>
  <c r="C865" i="5"/>
  <c r="D865" i="5" s="1"/>
  <c r="C866" i="5"/>
  <c r="D866" i="5" s="1"/>
  <c r="C867" i="5"/>
  <c r="D867" i="5" s="1"/>
  <c r="C868" i="5"/>
  <c r="D868" i="5" s="1"/>
  <c r="C869" i="5"/>
  <c r="D869" i="5" s="1"/>
  <c r="C870" i="5"/>
  <c r="D870" i="5" s="1"/>
  <c r="C871" i="5"/>
  <c r="D871" i="5" s="1"/>
  <c r="C872" i="5"/>
  <c r="D872" i="5" s="1"/>
  <c r="C873" i="5"/>
  <c r="D873" i="5" s="1"/>
  <c r="C874" i="5"/>
  <c r="D874" i="5" s="1"/>
  <c r="C875" i="5"/>
  <c r="D875" i="5" s="1"/>
  <c r="C876" i="5"/>
  <c r="D876" i="5" s="1"/>
  <c r="C877" i="5"/>
  <c r="D877" i="5" s="1"/>
  <c r="C878" i="5"/>
  <c r="D878" i="5" s="1"/>
  <c r="C879" i="5"/>
  <c r="D879" i="5" s="1"/>
  <c r="C880" i="5"/>
  <c r="D880" i="5" s="1"/>
  <c r="C881" i="5"/>
  <c r="D881" i="5" s="1"/>
  <c r="C882" i="5"/>
  <c r="D882" i="5" s="1"/>
  <c r="C883" i="5"/>
  <c r="D883" i="5" s="1"/>
  <c r="C884" i="5"/>
  <c r="D884" i="5" s="1"/>
  <c r="C885" i="5"/>
  <c r="D885" i="5" s="1"/>
  <c r="C886" i="5"/>
  <c r="D886" i="5" s="1"/>
  <c r="C887" i="5"/>
  <c r="D887" i="5" s="1"/>
  <c r="C888" i="5"/>
  <c r="D888" i="5" s="1"/>
  <c r="C889" i="5"/>
  <c r="D889" i="5" s="1"/>
  <c r="C890" i="5"/>
  <c r="D890" i="5" s="1"/>
  <c r="C891" i="5"/>
  <c r="D891" i="5" s="1"/>
  <c r="C892" i="5"/>
  <c r="D892" i="5" s="1"/>
  <c r="C893" i="5"/>
  <c r="D893" i="5" s="1"/>
  <c r="C894" i="5"/>
  <c r="D894" i="5" s="1"/>
  <c r="C895" i="5"/>
  <c r="D895" i="5" s="1"/>
  <c r="C896" i="5"/>
  <c r="D896" i="5" s="1"/>
  <c r="C897" i="5"/>
  <c r="D897" i="5" s="1"/>
  <c r="C898" i="5"/>
  <c r="D898" i="5" s="1"/>
  <c r="C899" i="5"/>
  <c r="D899" i="5" s="1"/>
  <c r="C900" i="5"/>
  <c r="D900" i="5" s="1"/>
  <c r="C901" i="5"/>
  <c r="D901" i="5" s="1"/>
  <c r="C902" i="5"/>
  <c r="D902" i="5" s="1"/>
  <c r="C903" i="5"/>
  <c r="D903" i="5" s="1"/>
  <c r="C904" i="5"/>
  <c r="D904" i="5" s="1"/>
  <c r="C905" i="5"/>
  <c r="D905" i="5" s="1"/>
  <c r="C906" i="5"/>
  <c r="D906" i="5" s="1"/>
  <c r="C907" i="5"/>
  <c r="D907" i="5" s="1"/>
  <c r="C908" i="5"/>
  <c r="D908" i="5" s="1"/>
  <c r="C909" i="5"/>
  <c r="D909" i="5" s="1"/>
  <c r="C910" i="5"/>
  <c r="D910" i="5" s="1"/>
  <c r="C911" i="5"/>
  <c r="D911" i="5" s="1"/>
  <c r="C912" i="5"/>
  <c r="D912" i="5" s="1"/>
  <c r="C913" i="5"/>
  <c r="D913" i="5" s="1"/>
  <c r="C914" i="5"/>
  <c r="D914" i="5" s="1"/>
  <c r="C915" i="5"/>
  <c r="D915" i="5" s="1"/>
  <c r="C916" i="5"/>
  <c r="D916" i="5" s="1"/>
  <c r="C917" i="5"/>
  <c r="D917" i="5" s="1"/>
  <c r="C918" i="5"/>
  <c r="D918" i="5" s="1"/>
  <c r="C919" i="5"/>
  <c r="D919" i="5" s="1"/>
  <c r="C920" i="5"/>
  <c r="D920" i="5" s="1"/>
  <c r="C921" i="5"/>
  <c r="D921" i="5" s="1"/>
  <c r="C922" i="5"/>
  <c r="D922" i="5" s="1"/>
  <c r="C923" i="5"/>
  <c r="D923" i="5" s="1"/>
  <c r="C924" i="5"/>
  <c r="D924" i="5" s="1"/>
  <c r="C925" i="5"/>
  <c r="D925" i="5" s="1"/>
  <c r="C926" i="5"/>
  <c r="D926" i="5" s="1"/>
  <c r="C927" i="5"/>
  <c r="D927" i="5" s="1"/>
  <c r="C928" i="5"/>
  <c r="D928" i="5" s="1"/>
  <c r="C929" i="5"/>
  <c r="D929" i="5" s="1"/>
  <c r="C930" i="5"/>
  <c r="D930" i="5" s="1"/>
  <c r="C931" i="5"/>
  <c r="D931" i="5" s="1"/>
  <c r="C932" i="5"/>
  <c r="D932" i="5" s="1"/>
  <c r="C933" i="5"/>
  <c r="D933" i="5" s="1"/>
  <c r="C934" i="5"/>
  <c r="D934" i="5" s="1"/>
  <c r="C935" i="5"/>
  <c r="D935" i="5" s="1"/>
  <c r="C936" i="5"/>
  <c r="D936" i="5" s="1"/>
  <c r="C937" i="5"/>
  <c r="D937" i="5" s="1"/>
  <c r="C938" i="5"/>
  <c r="D938" i="5" s="1"/>
  <c r="C939" i="5"/>
  <c r="D939" i="5" s="1"/>
  <c r="C940" i="5"/>
  <c r="D940" i="5" s="1"/>
  <c r="C941" i="5"/>
  <c r="D941" i="5" s="1"/>
  <c r="C942" i="5"/>
  <c r="D942" i="5" s="1"/>
  <c r="C943" i="5"/>
  <c r="D943" i="5" s="1"/>
  <c r="C944" i="5"/>
  <c r="D944" i="5" s="1"/>
  <c r="C945" i="5"/>
  <c r="D945" i="5" s="1"/>
  <c r="C946" i="5"/>
  <c r="D946" i="5" s="1"/>
  <c r="C947" i="5"/>
  <c r="D947" i="5" s="1"/>
  <c r="C948" i="5"/>
  <c r="D948" i="5" s="1"/>
  <c r="C949" i="5"/>
  <c r="D949" i="5" s="1"/>
  <c r="C950" i="5"/>
  <c r="D950" i="5" s="1"/>
  <c r="C951" i="5"/>
  <c r="D951" i="5" s="1"/>
  <c r="C952" i="5"/>
  <c r="D952" i="5" s="1"/>
  <c r="C953" i="5"/>
  <c r="D953" i="5" s="1"/>
  <c r="C954" i="5"/>
  <c r="D954" i="5" s="1"/>
  <c r="C955" i="5"/>
  <c r="D955" i="5" s="1"/>
  <c r="C956" i="5"/>
  <c r="D956" i="5" s="1"/>
  <c r="C957" i="5"/>
  <c r="D957" i="5" s="1"/>
  <c r="C958" i="5"/>
  <c r="D958" i="5" s="1"/>
  <c r="C959" i="5"/>
  <c r="D959" i="5" s="1"/>
  <c r="C960" i="5"/>
  <c r="D960" i="5" s="1"/>
  <c r="C961" i="5"/>
  <c r="D961" i="5" s="1"/>
  <c r="C962" i="5"/>
  <c r="D962" i="5" s="1"/>
  <c r="C963" i="5"/>
  <c r="D963" i="5" s="1"/>
  <c r="C964" i="5"/>
  <c r="D964" i="5" s="1"/>
  <c r="C965" i="5"/>
  <c r="D965" i="5" s="1"/>
  <c r="C966" i="5"/>
  <c r="D966" i="5" s="1"/>
  <c r="C967" i="5"/>
  <c r="D967" i="5" s="1"/>
  <c r="C968" i="5"/>
  <c r="D968" i="5" s="1"/>
  <c r="C969" i="5"/>
  <c r="D969" i="5" s="1"/>
  <c r="C970" i="5"/>
  <c r="D970" i="5" s="1"/>
  <c r="C971" i="5"/>
  <c r="D971" i="5" s="1"/>
  <c r="C972" i="5"/>
  <c r="D972" i="5" s="1"/>
  <c r="C973" i="5"/>
  <c r="D973" i="5" s="1"/>
  <c r="C974" i="5"/>
  <c r="D974" i="5" s="1"/>
  <c r="C975" i="5"/>
  <c r="D975" i="5" s="1"/>
  <c r="C976" i="5"/>
  <c r="D976" i="5" s="1"/>
  <c r="C977" i="5"/>
  <c r="D977" i="5" s="1"/>
  <c r="C978" i="5"/>
  <c r="D978" i="5" s="1"/>
  <c r="C979" i="5"/>
  <c r="D979" i="5" s="1"/>
  <c r="C980" i="5"/>
  <c r="D980" i="5" s="1"/>
  <c r="C981" i="5"/>
  <c r="D981" i="5" s="1"/>
  <c r="C982" i="5"/>
  <c r="D982" i="5" s="1"/>
  <c r="C983" i="5"/>
  <c r="D983" i="5" s="1"/>
  <c r="C984" i="5"/>
  <c r="D984" i="5" s="1"/>
  <c r="C985" i="5"/>
  <c r="D985" i="5" s="1"/>
  <c r="C986" i="5"/>
  <c r="D986" i="5" s="1"/>
  <c r="C987" i="5"/>
  <c r="D987" i="5" s="1"/>
  <c r="C988" i="5"/>
  <c r="D988" i="5" s="1"/>
  <c r="C989" i="5"/>
  <c r="D989" i="5" s="1"/>
  <c r="C990" i="5"/>
  <c r="D990" i="5" s="1"/>
  <c r="C991" i="5"/>
  <c r="D991" i="5" s="1"/>
  <c r="C992" i="5"/>
  <c r="D992" i="5" s="1"/>
  <c r="C993" i="5"/>
  <c r="D993" i="5" s="1"/>
  <c r="C994" i="5"/>
  <c r="D994" i="5" s="1"/>
  <c r="C995" i="5"/>
  <c r="D995" i="5" s="1"/>
  <c r="C996" i="5"/>
  <c r="D996" i="5"/>
  <c r="C997" i="5"/>
  <c r="D997" i="5" s="1"/>
  <c r="C998" i="5"/>
  <c r="D998" i="5" s="1"/>
  <c r="C999" i="5"/>
  <c r="D999" i="5" s="1"/>
  <c r="C1000" i="5"/>
  <c r="D1000" i="5" s="1"/>
  <c r="C1001" i="5"/>
  <c r="D1001" i="5" s="1"/>
  <c r="C1002" i="5"/>
  <c r="D1002" i="5" s="1"/>
  <c r="C1003" i="5"/>
  <c r="D1003" i="5" s="1"/>
  <c r="C1004" i="5"/>
  <c r="D1004" i="5" s="1"/>
  <c r="C1005" i="5"/>
  <c r="D1005" i="5" s="1"/>
  <c r="C1006" i="5"/>
  <c r="D1006" i="5" s="1"/>
  <c r="C1007" i="5"/>
  <c r="D1007" i="5" s="1"/>
  <c r="C1008" i="5"/>
  <c r="D1008" i="5" s="1"/>
  <c r="C1009" i="5"/>
  <c r="D1009" i="5" s="1"/>
  <c r="C1010" i="5"/>
  <c r="D1010" i="5" s="1"/>
  <c r="C1011" i="5"/>
  <c r="D1011" i="5" s="1"/>
  <c r="C1012" i="5"/>
  <c r="D1012" i="5" s="1"/>
  <c r="C1013" i="5"/>
  <c r="D1013" i="5" s="1"/>
  <c r="C1014" i="5"/>
  <c r="D1014" i="5" s="1"/>
  <c r="C1015" i="5"/>
  <c r="D1015" i="5" s="1"/>
  <c r="C1016" i="5"/>
  <c r="D1016" i="5" s="1"/>
  <c r="C1017" i="5"/>
  <c r="D1017" i="5" s="1"/>
  <c r="C1018" i="5"/>
  <c r="D1018" i="5" s="1"/>
  <c r="C1019" i="5"/>
  <c r="D1019" i="5" s="1"/>
  <c r="C1020" i="5"/>
  <c r="D1020" i="5" s="1"/>
  <c r="C1021" i="5"/>
  <c r="D1021" i="5" s="1"/>
  <c r="C1022" i="5"/>
  <c r="D1022" i="5" s="1"/>
  <c r="C1023" i="5"/>
  <c r="D1023" i="5" s="1"/>
  <c r="C1024" i="5"/>
  <c r="D1024" i="5" s="1"/>
  <c r="C1025" i="5"/>
  <c r="D1025" i="5" s="1"/>
  <c r="C1026" i="5"/>
  <c r="D1026" i="5" s="1"/>
  <c r="C1027" i="5"/>
  <c r="D1027" i="5" s="1"/>
  <c r="C1028" i="5"/>
  <c r="D1028" i="5" s="1"/>
  <c r="C1029" i="5"/>
  <c r="D1029" i="5" s="1"/>
  <c r="C1030" i="5"/>
  <c r="D1030" i="5" s="1"/>
  <c r="C1031" i="5"/>
  <c r="D1031" i="5" s="1"/>
  <c r="C1032" i="5"/>
  <c r="D1032" i="5" s="1"/>
  <c r="C1033" i="5"/>
  <c r="D1033" i="5" s="1"/>
  <c r="C1034" i="5"/>
  <c r="D1034" i="5" s="1"/>
  <c r="C1035" i="5"/>
  <c r="D1035" i="5" s="1"/>
  <c r="C1036" i="5"/>
  <c r="D1036" i="5" s="1"/>
  <c r="C1037" i="5"/>
  <c r="D1037" i="5" s="1"/>
  <c r="C1038" i="5"/>
  <c r="D1038" i="5" s="1"/>
  <c r="C1039" i="5"/>
  <c r="D1039" i="5" s="1"/>
  <c r="C1040" i="5"/>
  <c r="D1040" i="5" s="1"/>
  <c r="C1041" i="5"/>
  <c r="D1041" i="5" s="1"/>
  <c r="C1042" i="5"/>
  <c r="D1042" i="5" s="1"/>
  <c r="C1043" i="5"/>
  <c r="D1043" i="5" s="1"/>
  <c r="C1044" i="5"/>
  <c r="D1044" i="5" s="1"/>
  <c r="C1045" i="5"/>
  <c r="D1045" i="5" s="1"/>
  <c r="C1046" i="5"/>
  <c r="D1046" i="5" s="1"/>
  <c r="C1047" i="5"/>
  <c r="D1047" i="5" s="1"/>
  <c r="C1048" i="5"/>
  <c r="D1048" i="5" s="1"/>
  <c r="C1049" i="5"/>
  <c r="D1049" i="5" s="1"/>
  <c r="C1050" i="5"/>
  <c r="D1050" i="5" s="1"/>
  <c r="C1051" i="5"/>
  <c r="D1051" i="5" s="1"/>
  <c r="C1052" i="5"/>
  <c r="D1052" i="5" s="1"/>
  <c r="C1053" i="5"/>
  <c r="D1053" i="5" s="1"/>
  <c r="C1054" i="5"/>
  <c r="D1054" i="5" s="1"/>
  <c r="C1055" i="5"/>
  <c r="D1055" i="5" s="1"/>
  <c r="C1056" i="5"/>
  <c r="D1056" i="5" s="1"/>
  <c r="C1057" i="5"/>
  <c r="D1057" i="5" s="1"/>
  <c r="C1058" i="5"/>
  <c r="D1058" i="5" s="1"/>
  <c r="C1059" i="5"/>
  <c r="D1059" i="5" s="1"/>
  <c r="C1060" i="5"/>
  <c r="D1060" i="5" s="1"/>
  <c r="C1061" i="5"/>
  <c r="D1061" i="5" s="1"/>
  <c r="C1062" i="5"/>
  <c r="D1062" i="5" s="1"/>
  <c r="C1063" i="5"/>
  <c r="D1063" i="5" s="1"/>
  <c r="C1064" i="5"/>
  <c r="D1064" i="5" s="1"/>
  <c r="C1065" i="5"/>
  <c r="D1065" i="5" s="1"/>
  <c r="C1066" i="5"/>
  <c r="D1066" i="5"/>
  <c r="C1067" i="5"/>
  <c r="D1067" i="5" s="1"/>
  <c r="C1068" i="5"/>
  <c r="D1068" i="5" s="1"/>
  <c r="C1069" i="5"/>
  <c r="D1069" i="5" s="1"/>
  <c r="C1070" i="5"/>
  <c r="D1070" i="5" s="1"/>
  <c r="C1071" i="5"/>
  <c r="D1071" i="5" s="1"/>
  <c r="C1072" i="5"/>
  <c r="D1072" i="5" s="1"/>
  <c r="C1073" i="5"/>
  <c r="D1073" i="5" s="1"/>
  <c r="C1074" i="5"/>
  <c r="D1074" i="5" s="1"/>
  <c r="C1075" i="5"/>
  <c r="D1075" i="5" s="1"/>
  <c r="C1076" i="5"/>
  <c r="D1076" i="5" s="1"/>
  <c r="C1077" i="5"/>
  <c r="D1077" i="5" s="1"/>
  <c r="C1078" i="5"/>
  <c r="D1078" i="5" s="1"/>
  <c r="C1079" i="5"/>
  <c r="D1079" i="5" s="1"/>
  <c r="C1080" i="5"/>
  <c r="D1080" i="5" s="1"/>
  <c r="C1081" i="5"/>
  <c r="D1081" i="5" s="1"/>
  <c r="C1082" i="5"/>
  <c r="D1082" i="5" s="1"/>
  <c r="C1083" i="5"/>
  <c r="D1083" i="5" s="1"/>
  <c r="C1084" i="5"/>
  <c r="D1084" i="5" s="1"/>
  <c r="C1085" i="5"/>
  <c r="D1085" i="5" s="1"/>
  <c r="C1086" i="5"/>
  <c r="D1086" i="5" s="1"/>
  <c r="C1087" i="5"/>
  <c r="D1087" i="5" s="1"/>
  <c r="C1088" i="5"/>
  <c r="D1088" i="5" s="1"/>
  <c r="C1089" i="5"/>
  <c r="D1089" i="5" s="1"/>
  <c r="C1090" i="5"/>
  <c r="D1090" i="5" s="1"/>
  <c r="C1091" i="5"/>
  <c r="D1091" i="5" s="1"/>
  <c r="C1092" i="5"/>
  <c r="D1092" i="5" s="1"/>
  <c r="C1093" i="5"/>
  <c r="D1093" i="5" s="1"/>
  <c r="C1094" i="5"/>
  <c r="D1094" i="5" s="1"/>
  <c r="C1095" i="5"/>
  <c r="D1095" i="5" s="1"/>
  <c r="C1096" i="5"/>
  <c r="D1096" i="5" s="1"/>
  <c r="C1097" i="5"/>
  <c r="D1097" i="5" s="1"/>
  <c r="C1098" i="5"/>
  <c r="D1098" i="5" s="1"/>
  <c r="C1099" i="5"/>
  <c r="D1099" i="5" s="1"/>
  <c r="C1100" i="5"/>
  <c r="D1100" i="5" s="1"/>
  <c r="C1101" i="5"/>
  <c r="D1101" i="5" s="1"/>
  <c r="C1102" i="5"/>
  <c r="D1102" i="5" s="1"/>
  <c r="C1103" i="5"/>
  <c r="D1103" i="5" s="1"/>
  <c r="C1104" i="5"/>
  <c r="D1104" i="5" s="1"/>
  <c r="C1105" i="5"/>
  <c r="D1105" i="5" s="1"/>
  <c r="C1106" i="5"/>
  <c r="D1106" i="5" s="1"/>
  <c r="C1107" i="5"/>
  <c r="D1107" i="5" s="1"/>
  <c r="C1108" i="5"/>
  <c r="D1108" i="5" s="1"/>
  <c r="C1109" i="5"/>
  <c r="D1109" i="5" s="1"/>
  <c r="C1110" i="5"/>
  <c r="D1110" i="5" s="1"/>
  <c r="C1111" i="5"/>
  <c r="D1111" i="5" s="1"/>
  <c r="C1112" i="5"/>
  <c r="D1112" i="5" s="1"/>
  <c r="C1113" i="5"/>
  <c r="D1113" i="5" s="1"/>
  <c r="C1114" i="5"/>
  <c r="D1114" i="5" s="1"/>
  <c r="C1115" i="5"/>
  <c r="D1115" i="5" s="1"/>
  <c r="C1116" i="5"/>
  <c r="D1116" i="5" s="1"/>
  <c r="C1117" i="5"/>
  <c r="D1117" i="5" s="1"/>
  <c r="C1118" i="5"/>
  <c r="D1118" i="5" s="1"/>
  <c r="C1119" i="5"/>
  <c r="D1119" i="5" s="1"/>
  <c r="C1120" i="5"/>
  <c r="D1120" i="5" s="1"/>
  <c r="C1121" i="5"/>
  <c r="D1121" i="5" s="1"/>
  <c r="C1122" i="5"/>
  <c r="D1122" i="5" s="1"/>
  <c r="C1123" i="5"/>
  <c r="D1123" i="5" s="1"/>
  <c r="C1124" i="5"/>
  <c r="D1124" i="5" s="1"/>
  <c r="C1125" i="5"/>
  <c r="D1125" i="5" s="1"/>
  <c r="C1126" i="5"/>
  <c r="D1126" i="5" s="1"/>
  <c r="C1127" i="5"/>
  <c r="D1127" i="5" s="1"/>
  <c r="C1128" i="5"/>
  <c r="D1128" i="5" s="1"/>
  <c r="C1129" i="5"/>
  <c r="D1129" i="5" s="1"/>
  <c r="C1130" i="5"/>
  <c r="D1130" i="5" s="1"/>
  <c r="C1131" i="5"/>
  <c r="D1131" i="5" s="1"/>
  <c r="C1132" i="5"/>
  <c r="D1132" i="5" s="1"/>
  <c r="C1133" i="5"/>
  <c r="D1133" i="5" s="1"/>
  <c r="C1134" i="5"/>
  <c r="D1134" i="5" s="1"/>
  <c r="C1135" i="5"/>
  <c r="D1135" i="5" s="1"/>
  <c r="C1136" i="5"/>
  <c r="D1136" i="5" s="1"/>
  <c r="C1137" i="5"/>
  <c r="D1137" i="5" s="1"/>
  <c r="C1138" i="5"/>
  <c r="D1138" i="5" s="1"/>
  <c r="C1139" i="5"/>
  <c r="D1139" i="5" s="1"/>
  <c r="C1140" i="5"/>
  <c r="D1140" i="5" s="1"/>
  <c r="C1141" i="5"/>
  <c r="D1141" i="5" s="1"/>
  <c r="C1142" i="5"/>
  <c r="D1142" i="5" s="1"/>
  <c r="C1143" i="5"/>
  <c r="D1143" i="5" s="1"/>
  <c r="C1144" i="5"/>
  <c r="D1144" i="5" s="1"/>
  <c r="C1145" i="5"/>
  <c r="D1145" i="5" s="1"/>
  <c r="C1146" i="5"/>
  <c r="D1146" i="5" s="1"/>
  <c r="C1147" i="5"/>
  <c r="D1147" i="5" s="1"/>
  <c r="C1148" i="5"/>
  <c r="D1148" i="5" s="1"/>
  <c r="C1149" i="5"/>
  <c r="D1149" i="5" s="1"/>
  <c r="C1150" i="5"/>
  <c r="D1150" i="5" s="1"/>
  <c r="C1151" i="5"/>
  <c r="D1151" i="5" s="1"/>
  <c r="C1152" i="5"/>
  <c r="D1152" i="5" s="1"/>
  <c r="C1153" i="5"/>
  <c r="D1153" i="5" s="1"/>
  <c r="C1154" i="5"/>
  <c r="D1154" i="5" s="1"/>
  <c r="C1155" i="5"/>
  <c r="D1155" i="5" s="1"/>
  <c r="C1156" i="5"/>
  <c r="D1156" i="5" s="1"/>
  <c r="C1157" i="5"/>
  <c r="D1157" i="5" s="1"/>
  <c r="C1158" i="5"/>
  <c r="D1158" i="5" s="1"/>
  <c r="C1159" i="5"/>
  <c r="D1159" i="5" s="1"/>
  <c r="C1160" i="5"/>
  <c r="D1160" i="5" s="1"/>
  <c r="C1161" i="5"/>
  <c r="D1161" i="5" s="1"/>
  <c r="C1162" i="5"/>
  <c r="D1162" i="5" s="1"/>
  <c r="C1163" i="5"/>
  <c r="D1163" i="5" s="1"/>
  <c r="C1164" i="5"/>
  <c r="D1164" i="5" s="1"/>
  <c r="C1165" i="5"/>
  <c r="D1165" i="5" s="1"/>
  <c r="C1166" i="5"/>
  <c r="D1166" i="5" s="1"/>
  <c r="C1167" i="5"/>
  <c r="D1167" i="5" s="1"/>
  <c r="C1168" i="5"/>
  <c r="D1168" i="5" s="1"/>
  <c r="C1169" i="5"/>
  <c r="D1169" i="5" s="1"/>
  <c r="C1170" i="5"/>
  <c r="D1170" i="5" s="1"/>
  <c r="C1171" i="5"/>
  <c r="D1171" i="5" s="1"/>
  <c r="C1172" i="5"/>
  <c r="D1172" i="5" s="1"/>
  <c r="C1173" i="5"/>
  <c r="D1173" i="5" s="1"/>
  <c r="C1174" i="5"/>
  <c r="D1174" i="5" s="1"/>
  <c r="C1175" i="5"/>
  <c r="D1175" i="5" s="1"/>
  <c r="C1176" i="5"/>
  <c r="D1176" i="5" s="1"/>
  <c r="C1177" i="5"/>
  <c r="D1177" i="5" s="1"/>
  <c r="C1178" i="5"/>
  <c r="D1178" i="5" s="1"/>
  <c r="C1179" i="5"/>
  <c r="D1179" i="5"/>
  <c r="C1180" i="5"/>
  <c r="D1180" i="5" s="1"/>
  <c r="C1181" i="5"/>
  <c r="D1181" i="5" s="1"/>
  <c r="C1182" i="5"/>
  <c r="D1182" i="5" s="1"/>
  <c r="C1183" i="5"/>
  <c r="D1183" i="5" s="1"/>
  <c r="C1184" i="5"/>
  <c r="D1184" i="5" s="1"/>
  <c r="C1185" i="5"/>
  <c r="D1185" i="5" s="1"/>
  <c r="C1186" i="5"/>
  <c r="D1186" i="5" s="1"/>
  <c r="C1187" i="5"/>
  <c r="D1187" i="5" s="1"/>
  <c r="C1188" i="5"/>
  <c r="D1188" i="5" s="1"/>
  <c r="C1189" i="5"/>
  <c r="D1189" i="5" s="1"/>
  <c r="C1190" i="5"/>
  <c r="D1190" i="5" s="1"/>
  <c r="C1191" i="5"/>
  <c r="D1191" i="5" s="1"/>
  <c r="C1192" i="5"/>
  <c r="D1192" i="5" s="1"/>
  <c r="C1193" i="5"/>
  <c r="D1193" i="5" s="1"/>
  <c r="C1194" i="5"/>
  <c r="D1194" i="5" s="1"/>
  <c r="C1195" i="5"/>
  <c r="D1195" i="5" s="1"/>
  <c r="C1196" i="5"/>
  <c r="D1196" i="5" s="1"/>
  <c r="C1197" i="5"/>
  <c r="D1197" i="5" s="1"/>
  <c r="C1198" i="5"/>
  <c r="D1198" i="5" s="1"/>
  <c r="C1199" i="5"/>
  <c r="D1199" i="5" s="1"/>
  <c r="C1200" i="5"/>
  <c r="D1200" i="5" s="1"/>
  <c r="C1201" i="5"/>
  <c r="D1201" i="5" s="1"/>
  <c r="C1202" i="5"/>
  <c r="D1202" i="5" s="1"/>
  <c r="C1203" i="5"/>
  <c r="D1203" i="5" s="1"/>
  <c r="C1204" i="5"/>
  <c r="D1204" i="5" s="1"/>
  <c r="C1205" i="5"/>
  <c r="D1205" i="5" s="1"/>
  <c r="C1206" i="5"/>
  <c r="D1206" i="5" s="1"/>
  <c r="C1207" i="5"/>
  <c r="D1207" i="5" s="1"/>
  <c r="C1208" i="5"/>
  <c r="D1208" i="5" s="1"/>
  <c r="C1209" i="5"/>
  <c r="D1209" i="5" s="1"/>
  <c r="C1210" i="5"/>
  <c r="D1210" i="5" s="1"/>
  <c r="C1211" i="5"/>
  <c r="D1211" i="5" s="1"/>
  <c r="C1212" i="5"/>
  <c r="D1212" i="5" s="1"/>
  <c r="C1213" i="5"/>
  <c r="D1213" i="5" s="1"/>
  <c r="C1214" i="5"/>
  <c r="D1214" i="5" s="1"/>
  <c r="C1215" i="5"/>
  <c r="D1215" i="5" s="1"/>
  <c r="C1216" i="5"/>
  <c r="D1216" i="5" s="1"/>
  <c r="C1217" i="5"/>
  <c r="D1217" i="5" s="1"/>
  <c r="C1218" i="5"/>
  <c r="D1218" i="5" s="1"/>
  <c r="C1219" i="5"/>
  <c r="D1219" i="5" s="1"/>
  <c r="C1220" i="5"/>
  <c r="D1220" i="5" s="1"/>
  <c r="C1221" i="5"/>
  <c r="D1221" i="5" s="1"/>
  <c r="C1222" i="5"/>
  <c r="D1222" i="5" s="1"/>
  <c r="C1223" i="5"/>
  <c r="D1223" i="5" s="1"/>
  <c r="C1224" i="5"/>
  <c r="D1224" i="5" s="1"/>
  <c r="C1225" i="5"/>
  <c r="D1225" i="5" s="1"/>
  <c r="C1226" i="5"/>
  <c r="D1226" i="5" s="1"/>
  <c r="C1227" i="5"/>
  <c r="D1227" i="5" s="1"/>
  <c r="C1228" i="5"/>
  <c r="D1228" i="5" s="1"/>
  <c r="C1229" i="5"/>
  <c r="D1229" i="5" s="1"/>
  <c r="C1230" i="5"/>
  <c r="D1230" i="5" s="1"/>
  <c r="C1231" i="5"/>
  <c r="D1231" i="5" s="1"/>
  <c r="C1232" i="5"/>
  <c r="D1232" i="5" s="1"/>
  <c r="C1233" i="5"/>
  <c r="D1233" i="5" s="1"/>
  <c r="C1234" i="5"/>
  <c r="D1234" i="5" s="1"/>
  <c r="C1235" i="5"/>
  <c r="D1235" i="5" s="1"/>
  <c r="C1236" i="5"/>
  <c r="D1236" i="5" s="1"/>
  <c r="C1237" i="5"/>
  <c r="D1237" i="5" s="1"/>
  <c r="C1238" i="5"/>
  <c r="D1238" i="5" s="1"/>
  <c r="C1239" i="5"/>
  <c r="D1239" i="5" s="1"/>
  <c r="C1240" i="5"/>
  <c r="D1240" i="5" s="1"/>
  <c r="C1241" i="5"/>
  <c r="D1241" i="5" s="1"/>
  <c r="C1242" i="5"/>
  <c r="D1242" i="5" s="1"/>
  <c r="C1243" i="5"/>
  <c r="D1243" i="5" s="1"/>
  <c r="C1244" i="5"/>
  <c r="D1244" i="5" s="1"/>
  <c r="C1245" i="5"/>
  <c r="D1245" i="5" s="1"/>
  <c r="C1246" i="5"/>
  <c r="D1246" i="5" s="1"/>
  <c r="C1247" i="5"/>
  <c r="D1247" i="5" s="1"/>
  <c r="C1248" i="5"/>
  <c r="D1248" i="5" s="1"/>
  <c r="C1249" i="5"/>
  <c r="D1249" i="5" s="1"/>
  <c r="C1250" i="5"/>
  <c r="D1250" i="5" s="1"/>
  <c r="C1251" i="5"/>
  <c r="D1251" i="5" s="1"/>
  <c r="C1252" i="5"/>
  <c r="D1252" i="5" s="1"/>
  <c r="C1253" i="5"/>
  <c r="D1253" i="5" s="1"/>
  <c r="C1254" i="5"/>
  <c r="D1254" i="5" s="1"/>
  <c r="C1255" i="5"/>
  <c r="D1255" i="5" s="1"/>
  <c r="C1256" i="5"/>
  <c r="D1256" i="5" s="1"/>
  <c r="C1257" i="5"/>
  <c r="D1257" i="5" s="1"/>
  <c r="C1258" i="5"/>
  <c r="D1258" i="5" s="1"/>
  <c r="C1259" i="5"/>
  <c r="D1259" i="5" s="1"/>
  <c r="C1260" i="5"/>
  <c r="D1260" i="5" s="1"/>
  <c r="C1261" i="5"/>
  <c r="D1261" i="5" s="1"/>
  <c r="C1262" i="5"/>
  <c r="D1262" i="5" s="1"/>
  <c r="C1263" i="5"/>
  <c r="D1263" i="5" s="1"/>
  <c r="C1264" i="5"/>
  <c r="D1264" i="5" s="1"/>
  <c r="C1265" i="5"/>
  <c r="D1265" i="5" s="1"/>
  <c r="C1266" i="5"/>
  <c r="D1266" i="5" s="1"/>
  <c r="C1267" i="5"/>
  <c r="D1267" i="5" s="1"/>
  <c r="C1268" i="5"/>
  <c r="D1268" i="5" s="1"/>
  <c r="C1269" i="5"/>
  <c r="D1269" i="5" s="1"/>
  <c r="C1270" i="5"/>
  <c r="D1270" i="5" s="1"/>
  <c r="C1271" i="5"/>
  <c r="D1271" i="5" s="1"/>
  <c r="C1272" i="5"/>
  <c r="D1272" i="5" s="1"/>
  <c r="C1273" i="5"/>
  <c r="D1273" i="5" s="1"/>
  <c r="C1274" i="5"/>
  <c r="D1274" i="5" s="1"/>
  <c r="C1275" i="5"/>
  <c r="D1275" i="5" s="1"/>
  <c r="C1276" i="5"/>
  <c r="D1276" i="5" s="1"/>
  <c r="C1277" i="5"/>
  <c r="D1277" i="5" s="1"/>
  <c r="C1278" i="5"/>
  <c r="D1278" i="5" s="1"/>
  <c r="C1279" i="5"/>
  <c r="D1279" i="5" s="1"/>
  <c r="C1280" i="5"/>
  <c r="D1280" i="5" s="1"/>
  <c r="C1281" i="5"/>
  <c r="D1281" i="5" s="1"/>
  <c r="C1282" i="5"/>
  <c r="D1282" i="5" s="1"/>
  <c r="C1283" i="5"/>
  <c r="D1283" i="5" s="1"/>
  <c r="C1284" i="5"/>
  <c r="D1284" i="5" s="1"/>
  <c r="C1285" i="5"/>
  <c r="D1285" i="5" s="1"/>
  <c r="C1286" i="5"/>
  <c r="D1286" i="5" s="1"/>
  <c r="C1287" i="5"/>
  <c r="D1287" i="5" s="1"/>
  <c r="C1288" i="5"/>
  <c r="D1288" i="5" s="1"/>
  <c r="C1289" i="5"/>
  <c r="D1289" i="5" s="1"/>
  <c r="C1290" i="5"/>
  <c r="D1290" i="5" s="1"/>
  <c r="C1291" i="5"/>
  <c r="D1291" i="5" s="1"/>
  <c r="C1292" i="5"/>
  <c r="D1292" i="5" s="1"/>
  <c r="C1293" i="5"/>
  <c r="D1293" i="5" s="1"/>
  <c r="C1294" i="5"/>
  <c r="D1294" i="5" s="1"/>
  <c r="C1295" i="5"/>
  <c r="D1295" i="5" s="1"/>
  <c r="C1296" i="5"/>
  <c r="D1296" i="5" s="1"/>
  <c r="C1297" i="5"/>
  <c r="D1297" i="5" s="1"/>
  <c r="C1298" i="5"/>
  <c r="D1298" i="5" s="1"/>
  <c r="C1299" i="5"/>
  <c r="D1299" i="5" s="1"/>
  <c r="C1300" i="5"/>
  <c r="D1300" i="5" s="1"/>
  <c r="C1301" i="5"/>
  <c r="D1301" i="5" s="1"/>
  <c r="C1302" i="5"/>
  <c r="D1302" i="5" s="1"/>
  <c r="C1303" i="5"/>
  <c r="D1303" i="5" s="1"/>
  <c r="C1304" i="5"/>
  <c r="D1304" i="5" s="1"/>
  <c r="C1305" i="5"/>
  <c r="D1305" i="5" s="1"/>
  <c r="C1306" i="5"/>
  <c r="D1306" i="5" s="1"/>
  <c r="C1307" i="5"/>
  <c r="D1307" i="5" s="1"/>
  <c r="C1308" i="5"/>
  <c r="D1308" i="5" s="1"/>
  <c r="C1309" i="5"/>
  <c r="D1309" i="5" s="1"/>
  <c r="C1310" i="5"/>
  <c r="D1310" i="5" s="1"/>
  <c r="C1311" i="5"/>
  <c r="D1311" i="5" s="1"/>
  <c r="C1312" i="5"/>
  <c r="D1312" i="5" s="1"/>
  <c r="C1313" i="5"/>
  <c r="D1313" i="5" s="1"/>
  <c r="C1314" i="5"/>
  <c r="D1314" i="5" s="1"/>
  <c r="C1315" i="5"/>
  <c r="D1315" i="5" s="1"/>
  <c r="C1316" i="5"/>
  <c r="D1316" i="5" s="1"/>
  <c r="C1317" i="5"/>
  <c r="D1317" i="5" s="1"/>
  <c r="C1318" i="5"/>
  <c r="D1318" i="5" s="1"/>
  <c r="C1319" i="5"/>
  <c r="D1319" i="5" s="1"/>
  <c r="C1320" i="5"/>
  <c r="D1320" i="5" s="1"/>
  <c r="C1321" i="5"/>
  <c r="D1321" i="5" s="1"/>
  <c r="C1322" i="5"/>
  <c r="D1322" i="5" s="1"/>
  <c r="C1323" i="5"/>
  <c r="D1323" i="5" s="1"/>
  <c r="C1324" i="5"/>
  <c r="D1324" i="5" s="1"/>
  <c r="C1325" i="5"/>
  <c r="D1325" i="5" s="1"/>
  <c r="C1326" i="5"/>
  <c r="D1326" i="5" s="1"/>
  <c r="C1327" i="5"/>
  <c r="D1327" i="5" s="1"/>
  <c r="C1328" i="5"/>
  <c r="D1328" i="5" s="1"/>
  <c r="C1329" i="5"/>
  <c r="D1329" i="5" s="1"/>
  <c r="C1330" i="5"/>
  <c r="D1330" i="5" s="1"/>
  <c r="C1331" i="5"/>
  <c r="D1331" i="5" s="1"/>
  <c r="C1332" i="5"/>
  <c r="D1332" i="5" s="1"/>
  <c r="C1333" i="5"/>
  <c r="D1333" i="5" s="1"/>
  <c r="C1334" i="5"/>
  <c r="D1334" i="5" s="1"/>
  <c r="C1335" i="5"/>
  <c r="D1335" i="5" s="1"/>
  <c r="C1336" i="5"/>
  <c r="D1336" i="5" s="1"/>
  <c r="C1337" i="5"/>
  <c r="D1337" i="5" s="1"/>
  <c r="C1338" i="5"/>
  <c r="D1338" i="5" s="1"/>
  <c r="C1339" i="5"/>
  <c r="D1339" i="5" s="1"/>
  <c r="C1340" i="5"/>
  <c r="D1340" i="5" s="1"/>
  <c r="C1341" i="5"/>
  <c r="D1341" i="5" s="1"/>
  <c r="C1342" i="5"/>
  <c r="D1342" i="5" s="1"/>
  <c r="C1343" i="5"/>
  <c r="D1343" i="5" s="1"/>
  <c r="C1344" i="5"/>
  <c r="D1344" i="5" s="1"/>
  <c r="C1345" i="5"/>
  <c r="D1345" i="5" s="1"/>
  <c r="C1346" i="5"/>
  <c r="D1346" i="5" s="1"/>
  <c r="C1347" i="5"/>
  <c r="D1347" i="5" s="1"/>
  <c r="C1348" i="5"/>
  <c r="D1348" i="5" s="1"/>
  <c r="C1349" i="5"/>
  <c r="D1349" i="5" s="1"/>
  <c r="C1350" i="5"/>
  <c r="D1350" i="5" s="1"/>
  <c r="C1351" i="5"/>
  <c r="D1351" i="5" s="1"/>
  <c r="C1352" i="5"/>
  <c r="D1352" i="5" s="1"/>
  <c r="C1353" i="5"/>
  <c r="D1353" i="5" s="1"/>
  <c r="C1354" i="5"/>
  <c r="D1354" i="5" s="1"/>
  <c r="C1355" i="5"/>
  <c r="D1355" i="5" s="1"/>
  <c r="C1356" i="5"/>
  <c r="D1356" i="5" s="1"/>
  <c r="C1357" i="5"/>
  <c r="D1357" i="5" s="1"/>
  <c r="C1358" i="5"/>
  <c r="D1358" i="5" s="1"/>
  <c r="C1359" i="5"/>
  <c r="D1359" i="5" s="1"/>
  <c r="C1360" i="5"/>
  <c r="D1360" i="5" s="1"/>
  <c r="C1361" i="5"/>
  <c r="D1361" i="5" s="1"/>
  <c r="C1362" i="5"/>
  <c r="D1362" i="5" s="1"/>
  <c r="C1363" i="5"/>
  <c r="D1363" i="5" s="1"/>
  <c r="C1364" i="5"/>
  <c r="D1364" i="5" s="1"/>
  <c r="C1365" i="5"/>
  <c r="D1365" i="5" s="1"/>
  <c r="C1366" i="5"/>
  <c r="D1366" i="5" s="1"/>
  <c r="C1367" i="5"/>
  <c r="D1367" i="5" s="1"/>
  <c r="C1368" i="5"/>
  <c r="D1368" i="5" s="1"/>
  <c r="C1369" i="5"/>
  <c r="D1369" i="5" s="1"/>
  <c r="C1370" i="5"/>
  <c r="D1370" i="5" s="1"/>
  <c r="C1371" i="5"/>
  <c r="D1371" i="5" s="1"/>
  <c r="C1372" i="5"/>
  <c r="D1372" i="5" s="1"/>
  <c r="C1373" i="5"/>
  <c r="D1373" i="5" s="1"/>
  <c r="C1374" i="5"/>
  <c r="D1374" i="5" s="1"/>
  <c r="C1375" i="5"/>
  <c r="D1375" i="5" s="1"/>
  <c r="C1376" i="5"/>
  <c r="D1376" i="5" s="1"/>
  <c r="C1377" i="5"/>
  <c r="D1377" i="5" s="1"/>
  <c r="C1378" i="5"/>
  <c r="D1378" i="5" s="1"/>
  <c r="C1379" i="5"/>
  <c r="D1379" i="5" s="1"/>
  <c r="C1380" i="5"/>
  <c r="D1380" i="5" s="1"/>
  <c r="C1381" i="5"/>
  <c r="D1381" i="5" s="1"/>
  <c r="C1382" i="5"/>
  <c r="D1382" i="5" s="1"/>
  <c r="C1383" i="5"/>
  <c r="D1383" i="5" s="1"/>
  <c r="C1384" i="5"/>
  <c r="D1384" i="5" s="1"/>
  <c r="C1385" i="5"/>
  <c r="D1385" i="5" s="1"/>
  <c r="C1386" i="5"/>
  <c r="D1386" i="5"/>
  <c r="C1387" i="5"/>
  <c r="D1387" i="5" s="1"/>
  <c r="C1388" i="5"/>
  <c r="D1388" i="5" s="1"/>
  <c r="C1389" i="5"/>
  <c r="D1389" i="5" s="1"/>
  <c r="C1390" i="5"/>
  <c r="D1390" i="5" s="1"/>
  <c r="C1391" i="5"/>
  <c r="D1391" i="5" s="1"/>
  <c r="C1392" i="5"/>
  <c r="D1392" i="5" s="1"/>
  <c r="C1393" i="5"/>
  <c r="D1393" i="5" s="1"/>
  <c r="C1394" i="5"/>
  <c r="D1394" i="5" s="1"/>
  <c r="C1395" i="5"/>
  <c r="D1395" i="5" s="1"/>
  <c r="C1396" i="5"/>
  <c r="D1396" i="5" s="1"/>
  <c r="C1397" i="5"/>
  <c r="D1397" i="5" s="1"/>
  <c r="C1398" i="5"/>
  <c r="D1398" i="5" s="1"/>
  <c r="C1399" i="5"/>
  <c r="D1399" i="5" s="1"/>
  <c r="C1400" i="5"/>
  <c r="D1400" i="5" s="1"/>
  <c r="C1401" i="5"/>
  <c r="D1401" i="5" s="1"/>
  <c r="C1402" i="5"/>
  <c r="D1402" i="5" s="1"/>
  <c r="C1403" i="5"/>
  <c r="D1403" i="5" s="1"/>
  <c r="C1404" i="5"/>
  <c r="D1404" i="5" s="1"/>
  <c r="C1405" i="5"/>
  <c r="D1405" i="5" s="1"/>
  <c r="C1406" i="5"/>
  <c r="D1406" i="5" s="1"/>
  <c r="C1407" i="5"/>
  <c r="D1407" i="5" s="1"/>
  <c r="C1408" i="5"/>
  <c r="D1408" i="5" s="1"/>
  <c r="C1409" i="5"/>
  <c r="D1409" i="5" s="1"/>
  <c r="C1410" i="5"/>
  <c r="D1410" i="5" s="1"/>
  <c r="C1411" i="5"/>
  <c r="D1411" i="5" s="1"/>
  <c r="C1412" i="5"/>
  <c r="D1412" i="5" s="1"/>
  <c r="C1413" i="5"/>
  <c r="D1413" i="5" s="1"/>
  <c r="C1414" i="5"/>
  <c r="D1414" i="5" s="1"/>
  <c r="C1415" i="5"/>
  <c r="D1415" i="5" s="1"/>
  <c r="C1416" i="5"/>
  <c r="D1416" i="5" s="1"/>
  <c r="C1417" i="5"/>
  <c r="D1417" i="5" s="1"/>
  <c r="C1418" i="5"/>
  <c r="D1418" i="5" s="1"/>
  <c r="C1419" i="5"/>
  <c r="D1419" i="5" s="1"/>
  <c r="C1420" i="5"/>
  <c r="D1420" i="5" s="1"/>
  <c r="C1421" i="5"/>
  <c r="D1421" i="5" s="1"/>
  <c r="C1422" i="5"/>
  <c r="D1422" i="5" s="1"/>
  <c r="C1423" i="5"/>
  <c r="D1423" i="5" s="1"/>
  <c r="C1424" i="5"/>
  <c r="D1424" i="5" s="1"/>
  <c r="C1425" i="5"/>
  <c r="D1425" i="5" s="1"/>
  <c r="C1426" i="5"/>
  <c r="D1426" i="5" s="1"/>
  <c r="C1427" i="5"/>
  <c r="D1427" i="5" s="1"/>
  <c r="C1428" i="5"/>
  <c r="D1428" i="5" s="1"/>
  <c r="C1429" i="5"/>
  <c r="D1429" i="5" s="1"/>
  <c r="C1430" i="5"/>
  <c r="D1430" i="5" s="1"/>
  <c r="C1431" i="5"/>
  <c r="D1431" i="5" s="1"/>
  <c r="C1432" i="5"/>
  <c r="D1432" i="5" s="1"/>
  <c r="C1433" i="5"/>
  <c r="D1433" i="5" s="1"/>
  <c r="C1434" i="5"/>
  <c r="D1434" i="5" s="1"/>
  <c r="C1435" i="5"/>
  <c r="D1435" i="5" s="1"/>
  <c r="C1436" i="5"/>
  <c r="D1436" i="5" s="1"/>
  <c r="C1437" i="5"/>
  <c r="D1437" i="5" s="1"/>
  <c r="C1438" i="5"/>
  <c r="D1438" i="5" s="1"/>
  <c r="C1439" i="5"/>
  <c r="D1439" i="5" s="1"/>
  <c r="C1440" i="5"/>
  <c r="D1440" i="5" s="1"/>
  <c r="C1441" i="5"/>
  <c r="D1441" i="5" s="1"/>
  <c r="C1442" i="5"/>
  <c r="D1442" i="5" s="1"/>
  <c r="C1443" i="5"/>
  <c r="D1443" i="5" s="1"/>
  <c r="C1444" i="5"/>
  <c r="D1444" i="5" s="1"/>
  <c r="C1445" i="5"/>
  <c r="D1445" i="5" s="1"/>
  <c r="C1446" i="5"/>
  <c r="D1446" i="5" s="1"/>
  <c r="C1447" i="5"/>
  <c r="D1447" i="5" s="1"/>
  <c r="C1448" i="5"/>
  <c r="D1448" i="5" s="1"/>
  <c r="C1449" i="5"/>
  <c r="D1449" i="5" s="1"/>
  <c r="C1450" i="5"/>
  <c r="D1450" i="5" s="1"/>
  <c r="C1451" i="5"/>
  <c r="D1451" i="5" s="1"/>
  <c r="C1452" i="5"/>
  <c r="D1452" i="5" s="1"/>
  <c r="C1453" i="5"/>
  <c r="D1453" i="5" s="1"/>
  <c r="C1454" i="5"/>
  <c r="D1454" i="5" s="1"/>
  <c r="C1455" i="5"/>
  <c r="D1455" i="5" s="1"/>
  <c r="C1456" i="5"/>
  <c r="D1456" i="5" s="1"/>
  <c r="C1457" i="5"/>
  <c r="D1457" i="5" s="1"/>
  <c r="C1458" i="5"/>
  <c r="D1458" i="5" s="1"/>
  <c r="C1459" i="5"/>
  <c r="D1459" i="5" s="1"/>
  <c r="C1460" i="5"/>
  <c r="D1460" i="5" s="1"/>
  <c r="C1461" i="5"/>
  <c r="D1461" i="5" s="1"/>
  <c r="C1462" i="5"/>
  <c r="D1462" i="5" s="1"/>
  <c r="C1463" i="5"/>
  <c r="D1463" i="5" s="1"/>
  <c r="C1464" i="5"/>
  <c r="D1464" i="5" s="1"/>
  <c r="C1465" i="5"/>
  <c r="D1465" i="5" s="1"/>
  <c r="C1466" i="5"/>
  <c r="D1466" i="5" s="1"/>
  <c r="C1467" i="5"/>
  <c r="D1467" i="5" s="1"/>
  <c r="C1468" i="5"/>
  <c r="D1468" i="5" s="1"/>
  <c r="C1469" i="5"/>
  <c r="D1469" i="5" s="1"/>
  <c r="C1470" i="5"/>
  <c r="D1470" i="5" s="1"/>
  <c r="C1471" i="5"/>
  <c r="D1471" i="5" s="1"/>
  <c r="C1472" i="5"/>
  <c r="D1472" i="5" s="1"/>
  <c r="C1473" i="5"/>
  <c r="D1473" i="5" s="1"/>
  <c r="C1474" i="5"/>
  <c r="D1474" i="5" s="1"/>
  <c r="C1475" i="5"/>
  <c r="D1475" i="5" s="1"/>
  <c r="C1476" i="5"/>
  <c r="D1476" i="5" s="1"/>
  <c r="C1477" i="5"/>
  <c r="D1477" i="5" s="1"/>
  <c r="C1478" i="5"/>
  <c r="D1478" i="5" s="1"/>
  <c r="C1479" i="5"/>
  <c r="D1479" i="5" s="1"/>
  <c r="C1480" i="5"/>
  <c r="D1480" i="5" s="1"/>
  <c r="C1481" i="5"/>
  <c r="D1481" i="5" s="1"/>
  <c r="C1482" i="5"/>
  <c r="D1482" i="5" s="1"/>
  <c r="C1483" i="5"/>
  <c r="D1483" i="5" s="1"/>
  <c r="C1484" i="5"/>
  <c r="D1484" i="5" s="1"/>
  <c r="C1485" i="5"/>
  <c r="D1485" i="5" s="1"/>
  <c r="C1486" i="5"/>
  <c r="D1486" i="5" s="1"/>
  <c r="C1487" i="5"/>
  <c r="D1487" i="5" s="1"/>
  <c r="C1488" i="5"/>
  <c r="D1488" i="5" s="1"/>
  <c r="C1489" i="5"/>
  <c r="D1489" i="5" s="1"/>
  <c r="C1490" i="5"/>
  <c r="D1490" i="5" s="1"/>
  <c r="C1491" i="5"/>
  <c r="D1491" i="5" s="1"/>
  <c r="C1492" i="5"/>
  <c r="D1492" i="5" s="1"/>
  <c r="C1493" i="5"/>
  <c r="D1493" i="5" s="1"/>
  <c r="C1494" i="5"/>
  <c r="D1494" i="5" s="1"/>
  <c r="C1495" i="5"/>
  <c r="D1495" i="5" s="1"/>
  <c r="C1496" i="5"/>
  <c r="D1496" i="5" s="1"/>
  <c r="C1497" i="5"/>
  <c r="D1497" i="5" s="1"/>
  <c r="C1498" i="5"/>
  <c r="D1498" i="5" s="1"/>
  <c r="C1499" i="5"/>
  <c r="D1499" i="5" s="1"/>
  <c r="C1500" i="5"/>
  <c r="D1500" i="5" s="1"/>
  <c r="C1501" i="5"/>
  <c r="D1501" i="5" s="1"/>
  <c r="C1502" i="5"/>
  <c r="D1502" i="5" s="1"/>
  <c r="C1503" i="5"/>
  <c r="D1503" i="5" s="1"/>
  <c r="C1504" i="5"/>
  <c r="D1504" i="5" s="1"/>
  <c r="C1505" i="5"/>
  <c r="D1505" i="5" s="1"/>
  <c r="C1506" i="5"/>
  <c r="D1506" i="5" s="1"/>
  <c r="C1507" i="5"/>
  <c r="D1507" i="5" s="1"/>
  <c r="C1508" i="5"/>
  <c r="D1508" i="5" s="1"/>
  <c r="C1509" i="5"/>
  <c r="D1509" i="5" s="1"/>
  <c r="C1510" i="5"/>
  <c r="D1510" i="5" s="1"/>
  <c r="C1511" i="5"/>
  <c r="D1511" i="5" s="1"/>
  <c r="C1512" i="5"/>
  <c r="D1512" i="5" s="1"/>
  <c r="C1513" i="5"/>
  <c r="D1513" i="5" s="1"/>
  <c r="C1514" i="5"/>
  <c r="D1514" i="5" s="1"/>
  <c r="C1515" i="5"/>
  <c r="D1515" i="5" s="1"/>
  <c r="C1516" i="5"/>
  <c r="D1516" i="5" s="1"/>
  <c r="C1517" i="5"/>
  <c r="D1517" i="5" s="1"/>
  <c r="C1518" i="5"/>
  <c r="D1518" i="5" s="1"/>
  <c r="C1519" i="5"/>
  <c r="D1519" i="5" s="1"/>
  <c r="C1520" i="5"/>
  <c r="D1520" i="5" s="1"/>
  <c r="C1521" i="5"/>
  <c r="D1521" i="5" s="1"/>
  <c r="C1522" i="5"/>
  <c r="D1522" i="5" s="1"/>
  <c r="C1523" i="5"/>
  <c r="D1523" i="5" s="1"/>
  <c r="C1524" i="5"/>
  <c r="D1524" i="5" s="1"/>
  <c r="C1525" i="5"/>
  <c r="D1525" i="5" s="1"/>
  <c r="C1526" i="5"/>
  <c r="D1526" i="5" s="1"/>
  <c r="C1527" i="5"/>
  <c r="D1527" i="5" s="1"/>
  <c r="C1528" i="5"/>
  <c r="D1528" i="5" s="1"/>
  <c r="C1529" i="5"/>
  <c r="D1529" i="5" s="1"/>
  <c r="C1530" i="5"/>
  <c r="D1530" i="5" s="1"/>
  <c r="C1531" i="5"/>
  <c r="D1531" i="5" s="1"/>
  <c r="C1532" i="5"/>
  <c r="D1532" i="5" s="1"/>
  <c r="C1533" i="5"/>
  <c r="D1533" i="5" s="1"/>
  <c r="C1534" i="5"/>
  <c r="D1534" i="5" s="1"/>
  <c r="C1535" i="5"/>
  <c r="D1535" i="5" s="1"/>
  <c r="C1536" i="5"/>
  <c r="D1536" i="5" s="1"/>
  <c r="C1537" i="5"/>
  <c r="D1537" i="5" s="1"/>
  <c r="C1538" i="5"/>
  <c r="D1538" i="5" s="1"/>
  <c r="C1539" i="5"/>
  <c r="D1539" i="5" s="1"/>
  <c r="C1540" i="5"/>
  <c r="D1540" i="5" s="1"/>
  <c r="C1541" i="5"/>
  <c r="D1541" i="5" s="1"/>
  <c r="C1542" i="5"/>
  <c r="D1542" i="5" s="1"/>
  <c r="C1543" i="5"/>
  <c r="D1543" i="5" s="1"/>
  <c r="C1544" i="5"/>
  <c r="D1544" i="5" s="1"/>
  <c r="C1545" i="5"/>
  <c r="D1545" i="5" s="1"/>
  <c r="C1546" i="5"/>
  <c r="D1546" i="5" s="1"/>
  <c r="C1547" i="5"/>
  <c r="D1547" i="5" s="1"/>
  <c r="C1548" i="5"/>
  <c r="D1548" i="5" s="1"/>
  <c r="C1549" i="5"/>
  <c r="D1549" i="5" s="1"/>
  <c r="C1550" i="5"/>
  <c r="D1550" i="5" s="1"/>
  <c r="C1551" i="5"/>
  <c r="D1551" i="5" s="1"/>
  <c r="C1552" i="5"/>
  <c r="D1552" i="5" s="1"/>
  <c r="C1553" i="5"/>
  <c r="D1553" i="5" s="1"/>
  <c r="C1554" i="5"/>
  <c r="D1554" i="5" s="1"/>
  <c r="C1555" i="5"/>
  <c r="D1555" i="5" s="1"/>
  <c r="C1556" i="5"/>
  <c r="D1556" i="5" s="1"/>
  <c r="C1557" i="5"/>
  <c r="D1557" i="5" s="1"/>
  <c r="C1558" i="5"/>
  <c r="D1558" i="5" s="1"/>
  <c r="C1559" i="5"/>
  <c r="D1559" i="5" s="1"/>
  <c r="C1560" i="5"/>
  <c r="D1560" i="5" s="1"/>
  <c r="C1561" i="5"/>
  <c r="D1561" i="5" s="1"/>
  <c r="C1562" i="5"/>
  <c r="D1562" i="5" s="1"/>
  <c r="C1563" i="5"/>
  <c r="D1563" i="5" s="1"/>
  <c r="C1564" i="5"/>
  <c r="D1564" i="5" s="1"/>
  <c r="C1565" i="5"/>
  <c r="D1565" i="5" s="1"/>
  <c r="C1566" i="5"/>
  <c r="D1566" i="5" s="1"/>
  <c r="C1567" i="5"/>
  <c r="D1567" i="5" s="1"/>
  <c r="C1568" i="5"/>
  <c r="D1568" i="5" s="1"/>
  <c r="C1569" i="5"/>
  <c r="D1569" i="5" s="1"/>
  <c r="C1570" i="5"/>
  <c r="D1570" i="5" s="1"/>
  <c r="C1571" i="5"/>
  <c r="D1571" i="5" s="1"/>
  <c r="C1572" i="5"/>
  <c r="D1572" i="5" s="1"/>
  <c r="C1573" i="5"/>
  <c r="D1573" i="5" s="1"/>
  <c r="C1574" i="5"/>
  <c r="D1574" i="5" s="1"/>
  <c r="C1575" i="5"/>
  <c r="D1575" i="5" s="1"/>
  <c r="C1576" i="5"/>
  <c r="D1576" i="5" s="1"/>
  <c r="C1577" i="5"/>
  <c r="D1577" i="5" s="1"/>
  <c r="C1578" i="5"/>
  <c r="D1578" i="5" s="1"/>
  <c r="C1579" i="5"/>
  <c r="D1579" i="5" s="1"/>
  <c r="C1580" i="5"/>
  <c r="D1580" i="5" s="1"/>
  <c r="C1581" i="5"/>
  <c r="D1581" i="5" s="1"/>
  <c r="C1582" i="5"/>
  <c r="D1582" i="5" s="1"/>
  <c r="C1583" i="5"/>
  <c r="D1583" i="5" s="1"/>
  <c r="C1584" i="5"/>
  <c r="D1584" i="5" s="1"/>
  <c r="C1585" i="5"/>
  <c r="D1585" i="5" s="1"/>
  <c r="C1586" i="5"/>
  <c r="D1586" i="5" s="1"/>
  <c r="C1587" i="5"/>
  <c r="D1587" i="5" s="1"/>
  <c r="C1588" i="5"/>
  <c r="D1588" i="5" s="1"/>
  <c r="C1589" i="5"/>
  <c r="D1589" i="5" s="1"/>
  <c r="C1590" i="5"/>
  <c r="D1590" i="5" s="1"/>
  <c r="C1591" i="5"/>
  <c r="D1591" i="5" s="1"/>
  <c r="C1592" i="5"/>
  <c r="D1592" i="5" s="1"/>
  <c r="C1593" i="5"/>
  <c r="D1593" i="5" s="1"/>
  <c r="C1594" i="5"/>
  <c r="D1594" i="5" s="1"/>
  <c r="C1595" i="5"/>
  <c r="D1595" i="5" s="1"/>
  <c r="C1596" i="5"/>
  <c r="D1596" i="5" s="1"/>
  <c r="C1597" i="5"/>
  <c r="D1597" i="5" s="1"/>
  <c r="C1598" i="5"/>
  <c r="D1598" i="5" s="1"/>
  <c r="C1599" i="5"/>
  <c r="D1599" i="5" s="1"/>
  <c r="C1600" i="5"/>
  <c r="D1600" i="5" s="1"/>
  <c r="C1601" i="5"/>
  <c r="D1601" i="5" s="1"/>
  <c r="C1602" i="5"/>
  <c r="D1602" i="5" s="1"/>
  <c r="C1603" i="5"/>
  <c r="D1603" i="5" s="1"/>
  <c r="C1604" i="5"/>
  <c r="D1604" i="5" s="1"/>
  <c r="C1605" i="5"/>
  <c r="D1605" i="5" s="1"/>
  <c r="C1606" i="5"/>
  <c r="D1606" i="5" s="1"/>
  <c r="C1607" i="5"/>
  <c r="D1607" i="5" s="1"/>
  <c r="C1608" i="5"/>
  <c r="D1608" i="5" s="1"/>
  <c r="C1609" i="5"/>
  <c r="D1609" i="5" s="1"/>
  <c r="C1610" i="5"/>
  <c r="D1610" i="5" s="1"/>
  <c r="C1611" i="5"/>
  <c r="D1611" i="5" s="1"/>
  <c r="C1612" i="5"/>
  <c r="D1612" i="5" s="1"/>
  <c r="C1613" i="5"/>
  <c r="D1613" i="5" s="1"/>
  <c r="C1614" i="5"/>
  <c r="D1614" i="5" s="1"/>
  <c r="C1615" i="5"/>
  <c r="D1615" i="5" s="1"/>
  <c r="C1616" i="5"/>
  <c r="D1616" i="5" s="1"/>
  <c r="C1617" i="5"/>
  <c r="D1617" i="5" s="1"/>
  <c r="C1618" i="5"/>
  <c r="D1618" i="5" s="1"/>
  <c r="C1619" i="5"/>
  <c r="D1619" i="5" s="1"/>
  <c r="C1620" i="5"/>
  <c r="D1620" i="5" s="1"/>
  <c r="C1621" i="5"/>
  <c r="D1621" i="5" s="1"/>
  <c r="C1622" i="5"/>
  <c r="D1622" i="5" s="1"/>
  <c r="C1623" i="5"/>
  <c r="D1623" i="5" s="1"/>
  <c r="C1624" i="5"/>
  <c r="D1624" i="5" s="1"/>
  <c r="C1625" i="5"/>
  <c r="D1625" i="5" s="1"/>
  <c r="C1626" i="5"/>
  <c r="D1626" i="5" s="1"/>
  <c r="C1627" i="5"/>
  <c r="D1627" i="5" s="1"/>
  <c r="C1628" i="5"/>
  <c r="D1628" i="5" s="1"/>
  <c r="C1629" i="5"/>
  <c r="D1629" i="5" s="1"/>
  <c r="C1630" i="5"/>
  <c r="D1630" i="5"/>
  <c r="C1631" i="5"/>
  <c r="D1631" i="5" s="1"/>
  <c r="C1632" i="5"/>
  <c r="D1632" i="5" s="1"/>
  <c r="C1633" i="5"/>
  <c r="D1633" i="5" s="1"/>
  <c r="C1634" i="5"/>
  <c r="D1634" i="5"/>
  <c r="C1635" i="5"/>
  <c r="D1635" i="5" s="1"/>
  <c r="C1636" i="5"/>
  <c r="D1636" i="5" s="1"/>
  <c r="C1637" i="5"/>
  <c r="D1637" i="5" s="1"/>
  <c r="C1638" i="5"/>
  <c r="D1638" i="5" s="1"/>
  <c r="C1639" i="5"/>
  <c r="D1639" i="5" s="1"/>
  <c r="C1640" i="5"/>
  <c r="D1640" i="5" s="1"/>
  <c r="C1641" i="5"/>
  <c r="D1641" i="5" s="1"/>
  <c r="C1642" i="5"/>
  <c r="D1642" i="5" s="1"/>
  <c r="C1643" i="5"/>
  <c r="D1643" i="5" s="1"/>
  <c r="C1644" i="5"/>
  <c r="D1644" i="5" s="1"/>
  <c r="C1645" i="5"/>
  <c r="D1645" i="5" s="1"/>
  <c r="C1646" i="5"/>
  <c r="D1646" i="5" s="1"/>
  <c r="C1647" i="5"/>
  <c r="D1647" i="5" s="1"/>
  <c r="C1648" i="5"/>
  <c r="D1648" i="5" s="1"/>
  <c r="C1649" i="5"/>
  <c r="D1649" i="5" s="1"/>
  <c r="C1650" i="5"/>
  <c r="D1650" i="5" s="1"/>
  <c r="C1651" i="5"/>
  <c r="D1651" i="5" s="1"/>
  <c r="C1652" i="5"/>
  <c r="D1652" i="5" s="1"/>
  <c r="C1653" i="5"/>
  <c r="D1653" i="5" s="1"/>
  <c r="C1654" i="5"/>
  <c r="D1654" i="5" s="1"/>
  <c r="C1655" i="5"/>
  <c r="D1655" i="5" s="1"/>
  <c r="C1656" i="5"/>
  <c r="D1656" i="5" s="1"/>
  <c r="C1657" i="5"/>
  <c r="D1657" i="5" s="1"/>
  <c r="C1658" i="5"/>
  <c r="D1658" i="5" s="1"/>
  <c r="C1659" i="5"/>
  <c r="D1659" i="5" s="1"/>
  <c r="C1660" i="5"/>
  <c r="D1660" i="5" s="1"/>
  <c r="C1661" i="5"/>
  <c r="D1661" i="5" s="1"/>
  <c r="C1662" i="5"/>
  <c r="D1662" i="5" s="1"/>
  <c r="C1663" i="5"/>
  <c r="D1663" i="5" s="1"/>
  <c r="C1664" i="5"/>
  <c r="D1664" i="5" s="1"/>
  <c r="C1665" i="5"/>
  <c r="D1665" i="5" s="1"/>
  <c r="C1666" i="5"/>
  <c r="D1666" i="5" s="1"/>
  <c r="C1667" i="5"/>
  <c r="D1667" i="5" s="1"/>
  <c r="C1668" i="5"/>
  <c r="D1668" i="5" s="1"/>
  <c r="C1669" i="5"/>
  <c r="D1669" i="5" s="1"/>
  <c r="C1670" i="5"/>
  <c r="D1670" i="5" s="1"/>
  <c r="C1671" i="5"/>
  <c r="D1671" i="5" s="1"/>
  <c r="C1672" i="5"/>
  <c r="D1672" i="5" s="1"/>
  <c r="C1673" i="5"/>
  <c r="D1673" i="5" s="1"/>
  <c r="C1674" i="5"/>
  <c r="D1674" i="5" s="1"/>
  <c r="C1675" i="5"/>
  <c r="D1675" i="5" s="1"/>
  <c r="C1676" i="5"/>
  <c r="D1676" i="5" s="1"/>
  <c r="C1677" i="5"/>
  <c r="D1677" i="5" s="1"/>
  <c r="C1678" i="5"/>
  <c r="D1678" i="5" s="1"/>
  <c r="C1679" i="5"/>
  <c r="D1679" i="5" s="1"/>
  <c r="C1680" i="5"/>
  <c r="D1680" i="5" s="1"/>
  <c r="C1681" i="5"/>
  <c r="D1681" i="5" s="1"/>
  <c r="C1682" i="5"/>
  <c r="D1682" i="5" s="1"/>
  <c r="C1683" i="5"/>
  <c r="D1683" i="5" s="1"/>
  <c r="C1684" i="5"/>
  <c r="D1684" i="5" s="1"/>
  <c r="C1685" i="5"/>
  <c r="D1685" i="5" s="1"/>
  <c r="C1686" i="5"/>
  <c r="D1686" i="5" s="1"/>
  <c r="C1687" i="5"/>
  <c r="D1687" i="5" s="1"/>
  <c r="C1688" i="5"/>
  <c r="D1688" i="5" s="1"/>
  <c r="C1689" i="5"/>
  <c r="D1689" i="5" s="1"/>
  <c r="C1690" i="5"/>
  <c r="D1690" i="5" s="1"/>
  <c r="C1691" i="5"/>
  <c r="D1691" i="5" s="1"/>
  <c r="C1692" i="5"/>
  <c r="D1692" i="5" s="1"/>
  <c r="C1693" i="5"/>
  <c r="D1693" i="5" s="1"/>
  <c r="C1694" i="5"/>
  <c r="D1694" i="5" s="1"/>
  <c r="C1695" i="5"/>
  <c r="D1695" i="5" s="1"/>
  <c r="C1696" i="5"/>
  <c r="D1696" i="5" s="1"/>
  <c r="C1697" i="5"/>
  <c r="D1697" i="5" s="1"/>
  <c r="C1698" i="5"/>
  <c r="D1698" i="5" s="1"/>
  <c r="C1699" i="5"/>
  <c r="D1699" i="5" s="1"/>
  <c r="C1700" i="5"/>
  <c r="D1700" i="5" s="1"/>
  <c r="C1701" i="5"/>
  <c r="D1701" i="5" s="1"/>
  <c r="C1702" i="5"/>
  <c r="D1702" i="5" s="1"/>
  <c r="C1703" i="5"/>
  <c r="D1703" i="5" s="1"/>
  <c r="C1704" i="5"/>
  <c r="D1704" i="5" s="1"/>
  <c r="C1705" i="5"/>
  <c r="D1705" i="5" s="1"/>
  <c r="C1706" i="5"/>
  <c r="D1706" i="5" s="1"/>
  <c r="C1707" i="5"/>
  <c r="D1707" i="5" s="1"/>
  <c r="C1708" i="5"/>
  <c r="D1708" i="5" s="1"/>
  <c r="C1709" i="5"/>
  <c r="D1709" i="5" s="1"/>
  <c r="C1710" i="5"/>
  <c r="D1710" i="5" s="1"/>
  <c r="C1711" i="5"/>
  <c r="D1711" i="5" s="1"/>
  <c r="C1712" i="5"/>
  <c r="D1712" i="5" s="1"/>
  <c r="C1713" i="5"/>
  <c r="D1713" i="5" s="1"/>
  <c r="C1714" i="5"/>
  <c r="D1714" i="5" s="1"/>
  <c r="C1715" i="5"/>
  <c r="D1715" i="5" s="1"/>
  <c r="C1716" i="5"/>
  <c r="D1716" i="5" s="1"/>
  <c r="C1717" i="5"/>
  <c r="D1717" i="5" s="1"/>
  <c r="C1718" i="5"/>
  <c r="D1718" i="5" s="1"/>
  <c r="C1719" i="5"/>
  <c r="D1719" i="5" s="1"/>
  <c r="C1720" i="5"/>
  <c r="D1720" i="5" s="1"/>
  <c r="C1721" i="5"/>
  <c r="D1721" i="5" s="1"/>
  <c r="C1722" i="5"/>
  <c r="D1722" i="5" s="1"/>
  <c r="C1723" i="5"/>
  <c r="D1723" i="5" s="1"/>
  <c r="C1724" i="5"/>
  <c r="D1724" i="5" s="1"/>
  <c r="C1725" i="5"/>
  <c r="D1725" i="5" s="1"/>
  <c r="C1726" i="5"/>
  <c r="D1726" i="5" s="1"/>
  <c r="C1727" i="5"/>
  <c r="D1727" i="5" s="1"/>
  <c r="C1728" i="5"/>
  <c r="D1728" i="5" s="1"/>
  <c r="C1729" i="5"/>
  <c r="D1729" i="5" s="1"/>
  <c r="C1730" i="5"/>
  <c r="D1730" i="5" s="1"/>
  <c r="C1731" i="5"/>
  <c r="D1731" i="5" s="1"/>
  <c r="C1732" i="5"/>
  <c r="D1732" i="5" s="1"/>
  <c r="C1733" i="5"/>
  <c r="D1733" i="5" s="1"/>
  <c r="C1734" i="5"/>
  <c r="D1734" i="5" s="1"/>
  <c r="C1735" i="5"/>
  <c r="D1735" i="5" s="1"/>
  <c r="C1736" i="5"/>
  <c r="D1736" i="5" s="1"/>
  <c r="C1737" i="5"/>
  <c r="D1737" i="5" s="1"/>
  <c r="C1738" i="5"/>
  <c r="D1738" i="5" s="1"/>
  <c r="C1739" i="5"/>
  <c r="D1739" i="5" s="1"/>
  <c r="C1740" i="5"/>
  <c r="D1740" i="5" s="1"/>
  <c r="C1741" i="5"/>
  <c r="D1741" i="5" s="1"/>
  <c r="C1742" i="5"/>
  <c r="D1742" i="5" s="1"/>
  <c r="C1743" i="5"/>
  <c r="D1743" i="5" s="1"/>
  <c r="C1744" i="5"/>
  <c r="D1744" i="5" s="1"/>
  <c r="C1745" i="5"/>
  <c r="D1745" i="5" s="1"/>
  <c r="C1746" i="5"/>
  <c r="D1746" i="5" s="1"/>
  <c r="C1747" i="5"/>
  <c r="D1747" i="5" s="1"/>
  <c r="C1748" i="5"/>
  <c r="D1748" i="5" s="1"/>
  <c r="C1749" i="5"/>
  <c r="D1749" i="5" s="1"/>
  <c r="C1750" i="5"/>
  <c r="D1750" i="5" s="1"/>
  <c r="C1751" i="5"/>
  <c r="D1751" i="5" s="1"/>
  <c r="C1752" i="5"/>
  <c r="D1752" i="5" s="1"/>
  <c r="C1753" i="5"/>
  <c r="D1753" i="5" s="1"/>
  <c r="C1754" i="5"/>
  <c r="D1754" i="5" s="1"/>
  <c r="C1755" i="5"/>
  <c r="D1755" i="5" s="1"/>
  <c r="C1756" i="5"/>
  <c r="D1756" i="5" s="1"/>
  <c r="C1757" i="5"/>
  <c r="D1757" i="5" s="1"/>
  <c r="C1758" i="5"/>
  <c r="D1758" i="5" s="1"/>
  <c r="C1759" i="5"/>
  <c r="D1759" i="5" s="1"/>
  <c r="C1760" i="5"/>
  <c r="D1760" i="5" s="1"/>
  <c r="C1761" i="5"/>
  <c r="D1761" i="5" s="1"/>
  <c r="C1762" i="5"/>
  <c r="D1762" i="5" s="1"/>
  <c r="C1763" i="5"/>
  <c r="D1763" i="5" s="1"/>
  <c r="C1764" i="5"/>
  <c r="D1764" i="5" s="1"/>
  <c r="C1765" i="5"/>
  <c r="D1765" i="5" s="1"/>
  <c r="C1766" i="5"/>
  <c r="D1766" i="5" s="1"/>
  <c r="C1767" i="5"/>
  <c r="D1767" i="5" s="1"/>
  <c r="C1768" i="5"/>
  <c r="D1768" i="5" s="1"/>
  <c r="C1769" i="5"/>
  <c r="D1769" i="5" s="1"/>
  <c r="C1770" i="5"/>
  <c r="D1770" i="5" s="1"/>
  <c r="C1771" i="5"/>
  <c r="D1771" i="5" s="1"/>
  <c r="C1772" i="5"/>
  <c r="D1772" i="5" s="1"/>
  <c r="C1773" i="5"/>
  <c r="D1773" i="5" s="1"/>
  <c r="C1774" i="5"/>
  <c r="D1774" i="5" s="1"/>
  <c r="C1775" i="5"/>
  <c r="D1775" i="5" s="1"/>
  <c r="C1776" i="5"/>
  <c r="D1776" i="5" s="1"/>
  <c r="C1777" i="5"/>
  <c r="D1777" i="5" s="1"/>
  <c r="C1778" i="5"/>
  <c r="D1778" i="5" s="1"/>
  <c r="C1779" i="5"/>
  <c r="D1779" i="5" s="1"/>
  <c r="C1780" i="5"/>
  <c r="D1780" i="5" s="1"/>
  <c r="C1781" i="5"/>
  <c r="D1781" i="5" s="1"/>
  <c r="C1782" i="5"/>
  <c r="D1782" i="5" s="1"/>
  <c r="C1783" i="5"/>
  <c r="D1783" i="5" s="1"/>
  <c r="C1784" i="5"/>
  <c r="D1784" i="5" s="1"/>
  <c r="C1785" i="5"/>
  <c r="D1785" i="5" s="1"/>
  <c r="C1786" i="5"/>
  <c r="D1786" i="5" s="1"/>
  <c r="C1787" i="5"/>
  <c r="D1787" i="5" s="1"/>
  <c r="C1788" i="5"/>
  <c r="D1788" i="5" s="1"/>
  <c r="C1789" i="5"/>
  <c r="D1789" i="5" s="1"/>
  <c r="C1790" i="5"/>
  <c r="D1790" i="5" s="1"/>
  <c r="C1791" i="5"/>
  <c r="D1791" i="5" s="1"/>
  <c r="C1792" i="5"/>
  <c r="D1792" i="5" s="1"/>
  <c r="C1793" i="5"/>
  <c r="D1793" i="5" s="1"/>
  <c r="C1794" i="5"/>
  <c r="D1794" i="5" s="1"/>
  <c r="C1795" i="5"/>
  <c r="D1795" i="5" s="1"/>
  <c r="C1796" i="5"/>
  <c r="D1796" i="5" s="1"/>
  <c r="C1797" i="5"/>
  <c r="D1797" i="5" s="1"/>
  <c r="C1798" i="5"/>
  <c r="D1798" i="5" s="1"/>
  <c r="C1799" i="5"/>
  <c r="D1799" i="5" s="1"/>
  <c r="C1800" i="5"/>
  <c r="D1800" i="5" s="1"/>
  <c r="C1801" i="5"/>
  <c r="D1801" i="5" s="1"/>
  <c r="C1802" i="5"/>
  <c r="D1802" i="5" s="1"/>
  <c r="C1803" i="5"/>
  <c r="D1803" i="5" s="1"/>
  <c r="C1804" i="5"/>
  <c r="D1804" i="5" s="1"/>
  <c r="C1805" i="5"/>
  <c r="D1805" i="5" s="1"/>
  <c r="C1806" i="5"/>
  <c r="D1806" i="5" s="1"/>
  <c r="C1807" i="5"/>
  <c r="D1807" i="5" s="1"/>
  <c r="C1808" i="5"/>
  <c r="D1808" i="5" s="1"/>
  <c r="C1809" i="5"/>
  <c r="D1809" i="5" s="1"/>
  <c r="C1810" i="5"/>
  <c r="D1810" i="5" s="1"/>
  <c r="C1811" i="5"/>
  <c r="D1811" i="5" s="1"/>
  <c r="C1812" i="5"/>
  <c r="D1812" i="5" s="1"/>
  <c r="C1813" i="5"/>
  <c r="D1813" i="5" s="1"/>
  <c r="C1814" i="5"/>
  <c r="D1814" i="5" s="1"/>
  <c r="C1815" i="5"/>
  <c r="D1815" i="5" s="1"/>
  <c r="C1816" i="5"/>
  <c r="D1816" i="5" s="1"/>
  <c r="C1817" i="5"/>
  <c r="D1817" i="5" s="1"/>
  <c r="C1818" i="5"/>
  <c r="D1818" i="5" s="1"/>
  <c r="C1819" i="5"/>
  <c r="D1819" i="5" s="1"/>
  <c r="C1820" i="5"/>
  <c r="D1820" i="5" s="1"/>
  <c r="C1821" i="5"/>
  <c r="D1821" i="5" s="1"/>
  <c r="C1822" i="5"/>
  <c r="D1822" i="5" s="1"/>
  <c r="C1823" i="5"/>
  <c r="D1823" i="5" s="1"/>
  <c r="C1824" i="5"/>
  <c r="D1824" i="5" s="1"/>
  <c r="C1825" i="5"/>
  <c r="D1825" i="5" s="1"/>
  <c r="C1826" i="5"/>
  <c r="D1826" i="5" s="1"/>
  <c r="C1827" i="5"/>
  <c r="D1827" i="5" s="1"/>
  <c r="C1828" i="5"/>
  <c r="D1828" i="5" s="1"/>
  <c r="C1829" i="5"/>
  <c r="D1829" i="5" s="1"/>
  <c r="C1830" i="5"/>
  <c r="D1830" i="5" s="1"/>
  <c r="C1831" i="5"/>
  <c r="D1831" i="5" s="1"/>
  <c r="C1832" i="5"/>
  <c r="D1832" i="5" s="1"/>
  <c r="C1833" i="5"/>
  <c r="D1833" i="5" s="1"/>
  <c r="C1834" i="5"/>
  <c r="D1834" i="5" s="1"/>
  <c r="C1835" i="5"/>
  <c r="D1835" i="5" s="1"/>
  <c r="C1836" i="5"/>
  <c r="D1836" i="5" s="1"/>
  <c r="C1837" i="5"/>
  <c r="D1837" i="5" s="1"/>
  <c r="C1838" i="5"/>
  <c r="D1838" i="5" s="1"/>
  <c r="C1839" i="5"/>
  <c r="D1839" i="5" s="1"/>
  <c r="C1840" i="5"/>
  <c r="D1840" i="5" s="1"/>
  <c r="C1841" i="5"/>
  <c r="D1841" i="5" s="1"/>
  <c r="C1842" i="5"/>
  <c r="D1842" i="5" s="1"/>
  <c r="C1843" i="5"/>
  <c r="D1843" i="5" s="1"/>
  <c r="C1844" i="5"/>
  <c r="D1844" i="5" s="1"/>
  <c r="C1845" i="5"/>
  <c r="D1845" i="5" s="1"/>
  <c r="C1846" i="5"/>
  <c r="D1846" i="5" s="1"/>
  <c r="C1847" i="5"/>
  <c r="D1847" i="5" s="1"/>
  <c r="C1848" i="5"/>
  <c r="D1848" i="5" s="1"/>
  <c r="C1849" i="5"/>
  <c r="D1849" i="5" s="1"/>
  <c r="C1850" i="5"/>
  <c r="D1850" i="5" s="1"/>
  <c r="C1851" i="5"/>
  <c r="D1851" i="5" s="1"/>
  <c r="C1852" i="5"/>
  <c r="D1852" i="5" s="1"/>
  <c r="C1853" i="5"/>
  <c r="D1853" i="5" s="1"/>
  <c r="C1854" i="5"/>
  <c r="D1854" i="5" s="1"/>
  <c r="C1855" i="5"/>
  <c r="D1855" i="5" s="1"/>
  <c r="C1856" i="5"/>
  <c r="D1856" i="5" s="1"/>
  <c r="C1857" i="5"/>
  <c r="D1857" i="5" s="1"/>
  <c r="C1858" i="5"/>
  <c r="D1858" i="5" s="1"/>
  <c r="C1859" i="5"/>
  <c r="D1859" i="5" s="1"/>
  <c r="C1860" i="5"/>
  <c r="D1860" i="5" s="1"/>
  <c r="C1861" i="5"/>
  <c r="D1861" i="5" s="1"/>
  <c r="C1862" i="5"/>
  <c r="D1862" i="5" s="1"/>
  <c r="C1863" i="5"/>
  <c r="D1863" i="5" s="1"/>
  <c r="C1864" i="5"/>
  <c r="D1864" i="5" s="1"/>
  <c r="C1865" i="5"/>
  <c r="D1865" i="5" s="1"/>
  <c r="C1866" i="5"/>
  <c r="D1866" i="5" s="1"/>
  <c r="C1867" i="5"/>
  <c r="D1867" i="5" s="1"/>
  <c r="C1868" i="5"/>
  <c r="D1868" i="5" s="1"/>
  <c r="C1869" i="5"/>
  <c r="D1869" i="5" s="1"/>
  <c r="C1870" i="5"/>
  <c r="D1870" i="5" s="1"/>
  <c r="C1871" i="5"/>
  <c r="D1871" i="5" s="1"/>
  <c r="C1872" i="5"/>
  <c r="D1872" i="5" s="1"/>
  <c r="C1873" i="5"/>
  <c r="D1873" i="5" s="1"/>
  <c r="C1874" i="5"/>
  <c r="D1874" i="5" s="1"/>
  <c r="C1875" i="5"/>
  <c r="D1875" i="5" s="1"/>
  <c r="C1876" i="5"/>
  <c r="D1876" i="5" s="1"/>
  <c r="C1877" i="5"/>
  <c r="D1877" i="5" s="1"/>
  <c r="C1878" i="5"/>
  <c r="D1878" i="5" s="1"/>
  <c r="C1879" i="5"/>
  <c r="D1879" i="5" s="1"/>
  <c r="C1880" i="5"/>
  <c r="D1880" i="5" s="1"/>
  <c r="C1881" i="5"/>
  <c r="D1881" i="5" s="1"/>
  <c r="C1882" i="5"/>
  <c r="D1882" i="5" s="1"/>
  <c r="C1883" i="5"/>
  <c r="D1883" i="5" s="1"/>
  <c r="C1884" i="5"/>
  <c r="D1884" i="5" s="1"/>
  <c r="C1885" i="5"/>
  <c r="D1885" i="5" s="1"/>
  <c r="C1886" i="5"/>
  <c r="D1886" i="5" s="1"/>
  <c r="C1887" i="5"/>
  <c r="D1887" i="5" s="1"/>
  <c r="C1888" i="5"/>
  <c r="D1888" i="5" s="1"/>
  <c r="C1889" i="5"/>
  <c r="D1889" i="5" s="1"/>
  <c r="C1890" i="5"/>
  <c r="D1890" i="5" s="1"/>
  <c r="C1891" i="5"/>
  <c r="D1891" i="5" s="1"/>
  <c r="C1892" i="5"/>
  <c r="D1892" i="5" s="1"/>
  <c r="C1893" i="5"/>
  <c r="D1893" i="5" s="1"/>
  <c r="C1894" i="5"/>
  <c r="D1894" i="5" s="1"/>
  <c r="C1895" i="5"/>
  <c r="D1895" i="5" s="1"/>
  <c r="C1896" i="5"/>
  <c r="D1896" i="5" s="1"/>
  <c r="C1897" i="5"/>
  <c r="D1897" i="5" s="1"/>
  <c r="C1898" i="5"/>
  <c r="D1898" i="5" s="1"/>
  <c r="C1899" i="5"/>
  <c r="D1899" i="5" s="1"/>
  <c r="C1900" i="5"/>
  <c r="D1900" i="5" s="1"/>
  <c r="C1901" i="5"/>
  <c r="D1901" i="5" s="1"/>
  <c r="C1902" i="5"/>
  <c r="D1902" i="5" s="1"/>
  <c r="C1903" i="5"/>
  <c r="D1903" i="5" s="1"/>
  <c r="C1904" i="5"/>
  <c r="D1904" i="5" s="1"/>
  <c r="C1905" i="5"/>
  <c r="D1905" i="5" s="1"/>
  <c r="C1906" i="5"/>
  <c r="D1906" i="5" s="1"/>
  <c r="C1907" i="5"/>
  <c r="D1907" i="5" s="1"/>
  <c r="C1908" i="5"/>
  <c r="D1908" i="5" s="1"/>
  <c r="C1909" i="5"/>
  <c r="D1909" i="5" s="1"/>
  <c r="C1910" i="5"/>
  <c r="D1910" i="5" s="1"/>
  <c r="C1911" i="5"/>
  <c r="D1911" i="5" s="1"/>
  <c r="C1912" i="5"/>
  <c r="D1912" i="5" s="1"/>
  <c r="C1913" i="5"/>
  <c r="D1913" i="5" s="1"/>
  <c r="C1914" i="5"/>
  <c r="D1914" i="5" s="1"/>
  <c r="C1915" i="5"/>
  <c r="D1915" i="5" s="1"/>
  <c r="C1916" i="5"/>
  <c r="D1916" i="5" s="1"/>
  <c r="C1917" i="5"/>
  <c r="D1917" i="5" s="1"/>
  <c r="C1918" i="5"/>
  <c r="D1918" i="5" s="1"/>
  <c r="C1919" i="5"/>
  <c r="D1919" i="5" s="1"/>
  <c r="C1920" i="5"/>
  <c r="D1920" i="5" s="1"/>
  <c r="C1921" i="5"/>
  <c r="D1921" i="5" s="1"/>
  <c r="C1922" i="5"/>
  <c r="D1922" i="5" s="1"/>
  <c r="C1923" i="5"/>
  <c r="D1923" i="5" s="1"/>
  <c r="C1924" i="5"/>
  <c r="D1924" i="5" s="1"/>
  <c r="C1925" i="5"/>
  <c r="D1925" i="5" s="1"/>
  <c r="C1926" i="5"/>
  <c r="D1926" i="5" s="1"/>
  <c r="C1927" i="5"/>
  <c r="D1927" i="5" s="1"/>
  <c r="C1928" i="5"/>
  <c r="D1928" i="5" s="1"/>
  <c r="C1929" i="5"/>
  <c r="D1929" i="5" s="1"/>
  <c r="C1930" i="5"/>
  <c r="D1930" i="5" s="1"/>
  <c r="C1931" i="5"/>
  <c r="D1931" i="5" s="1"/>
  <c r="C1932" i="5"/>
  <c r="D1932" i="5" s="1"/>
  <c r="C1933" i="5"/>
  <c r="D1933" i="5" s="1"/>
  <c r="C1934" i="5"/>
  <c r="D1934" i="5" s="1"/>
  <c r="C1935" i="5"/>
  <c r="D1935" i="5" s="1"/>
  <c r="C1936" i="5"/>
  <c r="D1936" i="5" s="1"/>
  <c r="C1937" i="5"/>
  <c r="D1937" i="5" s="1"/>
  <c r="C1938" i="5"/>
  <c r="D1938" i="5" s="1"/>
  <c r="C1939" i="5"/>
  <c r="D1939" i="5" s="1"/>
  <c r="C1940" i="5"/>
  <c r="D1940" i="5" s="1"/>
  <c r="C1941" i="5"/>
  <c r="D1941" i="5" s="1"/>
  <c r="C1942" i="5"/>
  <c r="D1942" i="5" s="1"/>
  <c r="C1943" i="5"/>
  <c r="D1943" i="5" s="1"/>
  <c r="C1944" i="5"/>
  <c r="D1944" i="5" s="1"/>
  <c r="C1945" i="5"/>
  <c r="D1945" i="5" s="1"/>
  <c r="C1946" i="5"/>
  <c r="D1946" i="5" s="1"/>
  <c r="C1947" i="5"/>
  <c r="D1947" i="5" s="1"/>
  <c r="C1948" i="5"/>
  <c r="D1948" i="5" s="1"/>
  <c r="C1949" i="5"/>
  <c r="D1949" i="5" s="1"/>
  <c r="C1950" i="5"/>
  <c r="D1950" i="5" s="1"/>
  <c r="C1951" i="5"/>
  <c r="D1951" i="5" s="1"/>
  <c r="C1952" i="5"/>
  <c r="D1952" i="5" s="1"/>
  <c r="C1953" i="5"/>
  <c r="D1953" i="5" s="1"/>
  <c r="C1954" i="5"/>
  <c r="D1954" i="5" s="1"/>
  <c r="C1955" i="5"/>
  <c r="D1955" i="5" s="1"/>
  <c r="C1956" i="5"/>
  <c r="D1956" i="5" s="1"/>
  <c r="C1957" i="5"/>
  <c r="D1957" i="5" s="1"/>
  <c r="C1958" i="5"/>
  <c r="D1958" i="5" s="1"/>
  <c r="C1959" i="5"/>
  <c r="D1959" i="5" s="1"/>
  <c r="C1960" i="5"/>
  <c r="D1960" i="5" s="1"/>
  <c r="C1961" i="5"/>
  <c r="D1961" i="5" s="1"/>
  <c r="C1962" i="5"/>
  <c r="D1962" i="5" s="1"/>
  <c r="C1963" i="5"/>
  <c r="D1963" i="5" s="1"/>
  <c r="C1964" i="5"/>
  <c r="D1964" i="5" s="1"/>
  <c r="C1965" i="5"/>
  <c r="D1965" i="5" s="1"/>
  <c r="C1966" i="5"/>
  <c r="D1966" i="5" s="1"/>
  <c r="C1967" i="5"/>
  <c r="D1967" i="5" s="1"/>
  <c r="C1968" i="5"/>
  <c r="D1968" i="5" s="1"/>
  <c r="C1969" i="5"/>
  <c r="D1969" i="5" s="1"/>
  <c r="C1970" i="5"/>
  <c r="D1970" i="5" s="1"/>
  <c r="C1971" i="5"/>
  <c r="D1971" i="5" s="1"/>
  <c r="C1972" i="5"/>
  <c r="D1972" i="5" s="1"/>
  <c r="C1973" i="5"/>
  <c r="D1973" i="5" s="1"/>
  <c r="C1974" i="5"/>
  <c r="D1974" i="5" s="1"/>
  <c r="C1975" i="5"/>
  <c r="D1975" i="5" s="1"/>
  <c r="C1976" i="5"/>
  <c r="D1976" i="5" s="1"/>
  <c r="C1977" i="5"/>
  <c r="D1977" i="5" s="1"/>
  <c r="C1978" i="5"/>
  <c r="D1978" i="5" s="1"/>
  <c r="C1979" i="5"/>
  <c r="D1979" i="5" s="1"/>
  <c r="C1980" i="5"/>
  <c r="D1980" i="5" s="1"/>
  <c r="C1981" i="5"/>
  <c r="D1981" i="5" s="1"/>
  <c r="C1982" i="5"/>
  <c r="D1982" i="5" s="1"/>
  <c r="C1983" i="5"/>
  <c r="D1983" i="5" s="1"/>
  <c r="C1984" i="5"/>
  <c r="D1984" i="5" s="1"/>
  <c r="C1985" i="5"/>
  <c r="D1985" i="5" s="1"/>
  <c r="C1986" i="5"/>
  <c r="D1986" i="5" s="1"/>
  <c r="C1987" i="5"/>
  <c r="D1987" i="5" s="1"/>
  <c r="C1988" i="5"/>
  <c r="D1988" i="5" s="1"/>
  <c r="C1989" i="5"/>
  <c r="D1989" i="5" s="1"/>
  <c r="C1990" i="5"/>
  <c r="D1990" i="5" s="1"/>
  <c r="C1991" i="5"/>
  <c r="D1991" i="5" s="1"/>
  <c r="C1992" i="5"/>
  <c r="D1992" i="5" s="1"/>
  <c r="C1993" i="5"/>
  <c r="D1993" i="5" s="1"/>
  <c r="C1994" i="5"/>
  <c r="D1994" i="5" s="1"/>
  <c r="C1995" i="5"/>
  <c r="D1995" i="5" s="1"/>
  <c r="C1996" i="5"/>
  <c r="D1996" i="5" s="1"/>
  <c r="C1997" i="5"/>
  <c r="D1997" i="5" s="1"/>
  <c r="C1998" i="5"/>
  <c r="D1998" i="5" s="1"/>
  <c r="C1999" i="5"/>
  <c r="D1999" i="5" s="1"/>
  <c r="C2000" i="5"/>
  <c r="D2000" i="5" s="1"/>
  <c r="C2001" i="5"/>
  <c r="D2001" i="5" s="1"/>
  <c r="C2002" i="5"/>
  <c r="D2002" i="5" s="1"/>
  <c r="C2003" i="5"/>
  <c r="D2003" i="5" s="1"/>
  <c r="C2004" i="5"/>
  <c r="D2004" i="5" s="1"/>
  <c r="C2005" i="5"/>
  <c r="D2005" i="5" s="1"/>
  <c r="C2006" i="5"/>
  <c r="D2006" i="5" s="1"/>
  <c r="C2007" i="5"/>
  <c r="D2007" i="5" s="1"/>
  <c r="C2008" i="5"/>
  <c r="D2008" i="5" s="1"/>
  <c r="C2009" i="5"/>
  <c r="D2009" i="5" s="1"/>
  <c r="C2010" i="5"/>
  <c r="D2010" i="5" s="1"/>
  <c r="C2011" i="5"/>
  <c r="D2011" i="5" s="1"/>
  <c r="C2012" i="5"/>
  <c r="D2012" i="5" s="1"/>
  <c r="C2013" i="5"/>
  <c r="D2013" i="5" s="1"/>
  <c r="C2014" i="5"/>
  <c r="D2014" i="5" s="1"/>
  <c r="C2015" i="5"/>
  <c r="D2015" i="5" s="1"/>
  <c r="C2016" i="5"/>
  <c r="D2016" i="5" s="1"/>
  <c r="C2017" i="5"/>
  <c r="D2017" i="5" s="1"/>
  <c r="C2018" i="5"/>
  <c r="D2018" i="5" s="1"/>
  <c r="C2019" i="5"/>
  <c r="D2019" i="5" s="1"/>
  <c r="C2020" i="5"/>
  <c r="D2020" i="5" s="1"/>
  <c r="C2021" i="5"/>
  <c r="D2021" i="5" s="1"/>
  <c r="C2022" i="5"/>
  <c r="D2022" i="5" s="1"/>
  <c r="C2023" i="5"/>
  <c r="D2023" i="5" s="1"/>
  <c r="C2024" i="5"/>
  <c r="D2024" i="5" s="1"/>
  <c r="C2025" i="5"/>
  <c r="D2025" i="5" s="1"/>
  <c r="C2026" i="5"/>
  <c r="D2026" i="5" s="1"/>
  <c r="C2027" i="5"/>
  <c r="D2027" i="5" s="1"/>
  <c r="C2028" i="5"/>
  <c r="D2028" i="5" s="1"/>
  <c r="C2029" i="5"/>
  <c r="D2029" i="5" s="1"/>
  <c r="C2030" i="5"/>
  <c r="D2030" i="5" s="1"/>
  <c r="C2031" i="5"/>
  <c r="D2031" i="5" s="1"/>
  <c r="C2032" i="5"/>
  <c r="D2032" i="5" s="1"/>
  <c r="C2033" i="5"/>
  <c r="D2033" i="5" s="1"/>
  <c r="C2034" i="5"/>
  <c r="D2034" i="5" s="1"/>
  <c r="C2035" i="5"/>
  <c r="D2035" i="5" s="1"/>
  <c r="C2036" i="5"/>
  <c r="D2036" i="5" s="1"/>
  <c r="C2037" i="5"/>
  <c r="D2037" i="5" s="1"/>
  <c r="C2038" i="5"/>
  <c r="D2038" i="5" s="1"/>
  <c r="C2039" i="5"/>
  <c r="D2039" i="5" s="1"/>
  <c r="C2040" i="5"/>
  <c r="D2040" i="5" s="1"/>
  <c r="C2041" i="5"/>
  <c r="D2041" i="5" s="1"/>
  <c r="C2042" i="5"/>
  <c r="D2042" i="5" s="1"/>
  <c r="C2043" i="5"/>
  <c r="D2043" i="5" s="1"/>
  <c r="C2044" i="5"/>
  <c r="D2044" i="5" s="1"/>
  <c r="C2045" i="5"/>
  <c r="D2045" i="5" s="1"/>
  <c r="C2046" i="5"/>
  <c r="D2046" i="5" s="1"/>
  <c r="C2047" i="5"/>
  <c r="D2047" i="5" s="1"/>
  <c r="C2048" i="5"/>
  <c r="D2048" i="5" s="1"/>
  <c r="C2049" i="5"/>
  <c r="D2049" i="5" s="1"/>
  <c r="C2050" i="5"/>
  <c r="D2050" i="5" s="1"/>
  <c r="C2051" i="5"/>
  <c r="D2051" i="5" s="1"/>
  <c r="C2052" i="5"/>
  <c r="D2052" i="5" s="1"/>
  <c r="C2053" i="5"/>
  <c r="D2053" i="5" s="1"/>
  <c r="C2054" i="5"/>
  <c r="D2054" i="5" s="1"/>
  <c r="C2055" i="5"/>
  <c r="D2055" i="5" s="1"/>
  <c r="C2056" i="5"/>
  <c r="D2056" i="5" s="1"/>
  <c r="C2057" i="5"/>
  <c r="D2057" i="5" s="1"/>
  <c r="C2058" i="5"/>
  <c r="D2058" i="5" s="1"/>
  <c r="C2059" i="5"/>
  <c r="D2059" i="5" s="1"/>
  <c r="C2060" i="5"/>
  <c r="D2060" i="5" s="1"/>
  <c r="C2061" i="5"/>
  <c r="D2061" i="5" s="1"/>
  <c r="C2062" i="5"/>
  <c r="D2062" i="5" s="1"/>
  <c r="C2063" i="5"/>
  <c r="D2063" i="5" s="1"/>
  <c r="C2064" i="5"/>
  <c r="D2064" i="5" s="1"/>
  <c r="C2065" i="5"/>
  <c r="D2065" i="5" s="1"/>
  <c r="C2066" i="5"/>
  <c r="D2066" i="5" s="1"/>
  <c r="C2067" i="5"/>
  <c r="D2067" i="5" s="1"/>
  <c r="C2068" i="5"/>
  <c r="D2068" i="5" s="1"/>
  <c r="C2069" i="5"/>
  <c r="D2069" i="5" s="1"/>
  <c r="C2070" i="5"/>
  <c r="D2070" i="5" s="1"/>
  <c r="C2071" i="5"/>
  <c r="D2071" i="5" s="1"/>
  <c r="C2072" i="5"/>
  <c r="D2072" i="5" s="1"/>
  <c r="C2073" i="5"/>
  <c r="D2073" i="5" s="1"/>
  <c r="C2074" i="5"/>
  <c r="D2074" i="5" s="1"/>
  <c r="C2075" i="5"/>
  <c r="D2075" i="5" s="1"/>
  <c r="C2076" i="5"/>
  <c r="D2076" i="5" s="1"/>
  <c r="C2077" i="5"/>
  <c r="D2077" i="5" s="1"/>
  <c r="C2078" i="5"/>
  <c r="D2078" i="5" s="1"/>
  <c r="C2079" i="5"/>
  <c r="D2079" i="5" s="1"/>
  <c r="C2080" i="5"/>
  <c r="D2080" i="5" s="1"/>
  <c r="C2081" i="5"/>
  <c r="D2081" i="5" s="1"/>
  <c r="C2082" i="5"/>
  <c r="D2082" i="5" s="1"/>
  <c r="D7" i="2" l="1"/>
  <c r="G7" i="2"/>
  <c r="J7" i="2"/>
  <c r="M7" i="2"/>
  <c r="D8" i="2"/>
  <c r="G8" i="2"/>
  <c r="J8" i="2"/>
  <c r="M8" i="2"/>
  <c r="D9" i="2"/>
  <c r="G9" i="2"/>
  <c r="Z13" i="2"/>
  <c r="Z14" i="2"/>
  <c r="Z19" i="2"/>
  <c r="Z20" i="2"/>
  <c r="Z23" i="2"/>
  <c r="Z26" i="2"/>
  <c r="Z27" i="2"/>
  <c r="Z31" i="2"/>
  <c r="Z33" i="2"/>
  <c r="Z34" i="2"/>
  <c r="Z36" i="2"/>
  <c r="Z37" i="2"/>
  <c r="Z41" i="2"/>
  <c r="Z45" i="2"/>
  <c r="Z47" i="2"/>
  <c r="Z48" i="2"/>
  <c r="Z49" i="2"/>
  <c r="Z53" i="2"/>
  <c r="Z55" i="2"/>
  <c r="Z57" i="2"/>
  <c r="Z58" i="2"/>
  <c r="Z60" i="2"/>
  <c r="Z61" i="2"/>
  <c r="Z65" i="2"/>
  <c r="Z69" i="2"/>
  <c r="Z71" i="2"/>
  <c r="Z73" i="2"/>
  <c r="Z74" i="2"/>
  <c r="Z76" i="2"/>
  <c r="Z77" i="2"/>
  <c r="Z81" i="2"/>
  <c r="Z85" i="2"/>
  <c r="Z87" i="2"/>
  <c r="Z89" i="2"/>
  <c r="Z90" i="2"/>
  <c r="Z92" i="2"/>
  <c r="Z93" i="2"/>
  <c r="Z97" i="2"/>
  <c r="Z101" i="2"/>
  <c r="Z103" i="2"/>
  <c r="Z105" i="2"/>
  <c r="Z106" i="2"/>
  <c r="Z109" i="2"/>
  <c r="Z113" i="2"/>
  <c r="Z117" i="2"/>
  <c r="Z119" i="2"/>
  <c r="Z120" i="2"/>
  <c r="Z121" i="2"/>
  <c r="Z122" i="2"/>
  <c r="Z125" i="2"/>
  <c r="Z129" i="2"/>
  <c r="Z133" i="2"/>
  <c r="Z135" i="2"/>
  <c r="Z136" i="2"/>
  <c r="Z137" i="2"/>
  <c r="Z138" i="2"/>
  <c r="Z141" i="2"/>
  <c r="Z145" i="2"/>
  <c r="Z148" i="2"/>
  <c r="Z149" i="2"/>
  <c r="Z151" i="2"/>
  <c r="Z152" i="2"/>
  <c r="Z153" i="2"/>
  <c r="Z154" i="2"/>
  <c r="Z157" i="2"/>
  <c r="Z161" i="2"/>
  <c r="Z165" i="2"/>
  <c r="Z167" i="2"/>
  <c r="Z169" i="2"/>
  <c r="Z172" i="2"/>
  <c r="Z173" i="2"/>
  <c r="Z177" i="2"/>
  <c r="Z181" i="2"/>
  <c r="Z182" i="2"/>
  <c r="Z183" i="2"/>
  <c r="Z185" i="2"/>
  <c r="Z188" i="2"/>
  <c r="Z189" i="2"/>
  <c r="Z193" i="2"/>
  <c r="Z197" i="2"/>
  <c r="Z198" i="2"/>
  <c r="Z199" i="2"/>
  <c r="Z201" i="2"/>
  <c r="Z204" i="2"/>
  <c r="Z205" i="2"/>
  <c r="Z209" i="2"/>
  <c r="Z213" i="2"/>
  <c r="Z214" i="2"/>
  <c r="Z215" i="2"/>
  <c r="Z217" i="2"/>
  <c r="Z218" i="2"/>
  <c r="Z220" i="2"/>
  <c r="Z221" i="2"/>
  <c r="Z225" i="2"/>
  <c r="Z229" i="2"/>
  <c r="Z230" i="2"/>
  <c r="Z231" i="2"/>
  <c r="Z233" i="2"/>
  <c r="Z236" i="2"/>
  <c r="Z237" i="2"/>
  <c r="Z238" i="2"/>
  <c r="Z241" i="2"/>
  <c r="Z245" i="2"/>
  <c r="Z246" i="2"/>
  <c r="Z247" i="2"/>
  <c r="Z249" i="2"/>
  <c r="Z250" i="2"/>
  <c r="Z252" i="2"/>
  <c r="Z253" i="2"/>
  <c r="Z255" i="2"/>
  <c r="Z257" i="2"/>
  <c r="Z261" i="2"/>
  <c r="Z262" i="2"/>
  <c r="Z263" i="2"/>
  <c r="Z265" i="2"/>
  <c r="Z268" i="2"/>
  <c r="Z269" i="2"/>
  <c r="Z273" i="2"/>
  <c r="Z275" i="2"/>
  <c r="Z277" i="2"/>
  <c r="Z278" i="2"/>
  <c r="Z279" i="2"/>
  <c r="Z281" i="2"/>
  <c r="Z284" i="2"/>
  <c r="Z285" i="2"/>
  <c r="Z287" i="2"/>
  <c r="Z289" i="2"/>
  <c r="Z293" i="2"/>
  <c r="Z294" i="2"/>
  <c r="Z295" i="2"/>
  <c r="Z297" i="2"/>
  <c r="Z300" i="2"/>
  <c r="Z301" i="2"/>
  <c r="Z305" i="2"/>
  <c r="Z308" i="2"/>
  <c r="Z310" i="2"/>
  <c r="Z311" i="2"/>
  <c r="Z313" i="2"/>
  <c r="Z316" i="2"/>
  <c r="Z317" i="2"/>
  <c r="Z321" i="2"/>
  <c r="Z328" i="2"/>
  <c r="Z332" i="2"/>
  <c r="Z333" i="2"/>
  <c r="Z337" i="2"/>
  <c r="Z338" i="2"/>
  <c r="Z341" i="2"/>
  <c r="Z342" i="2"/>
  <c r="Z343" i="2"/>
  <c r="Z345" i="2"/>
  <c r="Z347" i="2"/>
  <c r="Z348" i="2"/>
  <c r="Z352" i="2"/>
  <c r="Z353" i="2"/>
  <c r="Z358" i="2"/>
  <c r="Z363" i="2"/>
  <c r="Z364" i="2"/>
  <c r="Z366" i="2"/>
  <c r="Z368" i="2"/>
  <c r="Z370" i="2"/>
  <c r="Z373" i="2"/>
  <c r="Z374" i="2"/>
  <c r="Z378" i="2"/>
  <c r="Z379" i="2"/>
  <c r="Z380" i="2"/>
  <c r="Z382" i="2"/>
  <c r="Z385" i="2"/>
  <c r="Z386" i="2"/>
  <c r="Z390" i="2"/>
  <c r="Z394" i="2"/>
  <c r="Z395" i="2"/>
  <c r="Z396" i="2"/>
  <c r="Z398" i="2"/>
  <c r="Z401" i="2"/>
  <c r="Z402" i="2"/>
  <c r="Z406" i="2"/>
  <c r="Z408" i="2"/>
  <c r="Z410" i="2"/>
  <c r="Z411" i="2"/>
  <c r="Z412" i="2"/>
  <c r="Z414" i="2"/>
  <c r="Z417" i="2"/>
  <c r="Z418" i="2"/>
  <c r="Z422" i="2"/>
  <c r="Z426" i="2"/>
  <c r="Z427" i="2"/>
  <c r="Z428" i="2"/>
  <c r="Z430" i="2"/>
  <c r="Z433" i="2"/>
  <c r="Z434" i="2"/>
  <c r="Z437" i="2"/>
  <c r="Z438" i="2"/>
  <c r="Z442" i="2"/>
  <c r="Z446" i="2"/>
  <c r="Z447" i="2"/>
  <c r="Z448" i="2"/>
  <c r="Z450" i="2"/>
  <c r="Z453" i="2"/>
  <c r="Z454" i="2"/>
  <c r="Z458" i="2"/>
  <c r="Z462" i="2"/>
  <c r="Z463" i="2"/>
  <c r="Z464" i="2"/>
  <c r="Z466" i="2"/>
  <c r="Z469" i="2"/>
  <c r="Z470" i="2"/>
  <c r="Z474" i="2"/>
  <c r="Z478" i="2"/>
  <c r="Z479" i="2"/>
  <c r="Z480" i="2"/>
  <c r="Z482" i="2"/>
  <c r="Z485" i="2"/>
  <c r="Z486" i="2"/>
  <c r="Z490" i="2"/>
  <c r="Z494" i="2"/>
  <c r="Z495" i="2"/>
  <c r="Z496" i="2"/>
  <c r="Z498" i="2"/>
  <c r="Z501" i="2"/>
  <c r="Z502" i="2"/>
  <c r="Z506" i="2"/>
  <c r="Z510" i="2"/>
  <c r="Z511" i="2"/>
  <c r="Z512" i="2"/>
  <c r="Z514" i="2"/>
  <c r="Z516" i="2"/>
  <c r="Z517" i="2"/>
  <c r="Z518" i="2"/>
  <c r="Z519" i="2"/>
  <c r="Z523" i="2"/>
  <c r="Z524" i="2"/>
  <c r="Z525" i="2"/>
  <c r="Z527" i="2"/>
  <c r="Z530" i="2"/>
  <c r="Z531" i="2"/>
  <c r="Z535" i="2"/>
  <c r="Z536" i="2"/>
  <c r="Z537" i="2"/>
  <c r="Z539" i="2"/>
  <c r="Z542" i="2"/>
  <c r="Z543" i="2"/>
  <c r="Z547" i="2"/>
  <c r="Z548" i="2"/>
  <c r="Z551" i="2"/>
  <c r="Z555" i="2"/>
  <c r="Z556" i="2"/>
  <c r="Z557" i="2"/>
  <c r="Z559" i="2"/>
  <c r="Z562" i="2"/>
  <c r="Z563" i="2"/>
  <c r="Z567" i="2"/>
  <c r="Z568" i="2"/>
  <c r="Z571" i="2"/>
  <c r="Z572" i="2"/>
  <c r="Z573" i="2"/>
  <c r="Z575" i="2"/>
  <c r="Z578" i="2"/>
  <c r="Z579" i="2"/>
  <c r="Z583" i="2"/>
  <c r="Z587" i="2"/>
  <c r="Z588" i="2"/>
  <c r="Z589" i="2"/>
  <c r="Z591" i="2"/>
  <c r="Z594" i="2"/>
  <c r="Z595" i="2"/>
  <c r="Z598" i="2"/>
  <c r="Z599" i="2"/>
  <c r="Z600" i="2"/>
  <c r="Z601" i="2"/>
  <c r="Z603" i="2"/>
  <c r="Z606" i="2"/>
  <c r="Z607" i="2"/>
  <c r="Z611" i="2"/>
  <c r="Z615" i="2"/>
  <c r="Z616" i="2"/>
  <c r="Z617" i="2"/>
  <c r="Z619" i="2"/>
  <c r="Z622" i="2"/>
  <c r="Z623" i="2"/>
  <c r="Z627" i="2"/>
  <c r="Z631" i="2"/>
  <c r="Z632" i="2"/>
  <c r="Z633" i="2"/>
  <c r="Z635" i="2"/>
  <c r="Z638" i="2"/>
  <c r="Z639" i="2"/>
  <c r="Z640" i="2"/>
  <c r="Z642" i="2"/>
  <c r="Z643" i="2"/>
  <c r="Z647" i="2"/>
  <c r="Z650" i="2"/>
  <c r="Z651" i="2"/>
  <c r="Z655" i="2"/>
  <c r="Z657" i="2"/>
  <c r="Z661" i="2"/>
  <c r="Z662" i="2"/>
  <c r="Z666" i="2"/>
  <c r="Z668" i="2"/>
  <c r="Z670" i="2"/>
  <c r="Z673" i="2"/>
  <c r="Z674" i="2"/>
  <c r="Z678" i="2"/>
  <c r="Z682" i="2"/>
  <c r="Z686" i="2"/>
  <c r="Z687" i="2"/>
  <c r="Z692" i="2"/>
  <c r="Z693" i="2"/>
  <c r="Z694" i="2"/>
  <c r="Z698" i="2"/>
  <c r="Z702" i="2"/>
  <c r="Z703" i="2"/>
  <c r="Z704" i="2"/>
  <c r="Z709" i="2"/>
  <c r="Z710" i="2"/>
  <c r="Z714" i="2"/>
  <c r="Z715" i="2"/>
  <c r="Z716" i="2"/>
  <c r="Z718" i="2"/>
  <c r="Z721" i="2"/>
  <c r="Z722" i="2"/>
  <c r="Z725" i="2"/>
  <c r="Z726" i="2"/>
  <c r="Z730" i="2"/>
  <c r="Z734" i="2"/>
  <c r="Z735" i="2"/>
  <c r="Z736" i="2"/>
  <c r="Z738" i="2"/>
  <c r="Z741" i="2"/>
  <c r="Z742" i="2"/>
  <c r="Z746" i="2"/>
  <c r="Z748" i="2"/>
  <c r="Z750" i="2"/>
  <c r="Z752" i="2"/>
  <c r="Z754" i="2"/>
  <c r="Z756" i="2"/>
  <c r="Z757" i="2"/>
  <c r="Z758" i="2"/>
  <c r="Z761" i="2"/>
  <c r="Z765" i="2"/>
  <c r="Z766" i="2"/>
  <c r="Z769" i="2"/>
  <c r="Z770" i="2"/>
  <c r="Z771" i="2"/>
  <c r="Z772" i="2"/>
  <c r="Z773" i="2"/>
  <c r="Z777" i="2"/>
  <c r="Z781" i="2"/>
  <c r="Z782" i="2"/>
  <c r="Z783" i="2"/>
  <c r="Z785" i="2"/>
  <c r="Z788" i="2"/>
  <c r="Z789" i="2"/>
  <c r="Z793" i="2"/>
  <c r="Z797" i="2"/>
  <c r="Z798" i="2"/>
  <c r="Z799" i="2"/>
  <c r="Z800" i="2"/>
  <c r="Z801" i="2"/>
  <c r="Z805" i="2"/>
  <c r="Z808" i="2"/>
  <c r="Z809" i="2"/>
  <c r="Z812" i="2"/>
  <c r="Z813" i="2"/>
  <c r="Z817" i="2"/>
  <c r="Z821" i="2"/>
  <c r="Z822" i="2"/>
  <c r="Z823" i="2"/>
  <c r="Z825" i="2"/>
  <c r="Z828" i="2"/>
  <c r="Z829" i="2"/>
  <c r="Z833" i="2"/>
  <c r="Z837" i="2"/>
  <c r="Z838" i="2"/>
  <c r="Z839" i="2"/>
  <c r="Z841" i="2"/>
  <c r="Z844" i="2"/>
  <c r="Z845" i="2"/>
  <c r="Z849" i="2"/>
  <c r="Z853" i="2"/>
  <c r="Z854" i="2"/>
  <c r="Z855" i="2"/>
  <c r="Z857" i="2"/>
  <c r="Z858" i="2"/>
  <c r="Z860" i="2"/>
  <c r="Z861" i="2"/>
  <c r="Z865" i="2"/>
  <c r="Z869" i="2"/>
  <c r="Z870" i="2"/>
  <c r="Z871" i="2"/>
  <c r="Z873" i="2"/>
  <c r="Z876" i="2"/>
  <c r="Z877" i="2"/>
  <c r="Z881" i="2"/>
  <c r="Z885" i="2"/>
  <c r="Z886" i="2"/>
  <c r="Z887" i="2"/>
  <c r="Z889" i="2"/>
  <c r="Z892" i="2"/>
  <c r="Z893" i="2"/>
  <c r="Z897" i="2"/>
  <c r="Z901" i="2"/>
  <c r="Z902" i="2"/>
  <c r="Z903" i="2"/>
  <c r="Z905" i="2"/>
  <c r="Z908" i="2"/>
  <c r="Z909" i="2"/>
  <c r="Z913" i="2"/>
  <c r="Z917" i="2"/>
  <c r="Z918" i="2"/>
  <c r="Z919" i="2"/>
  <c r="Z921" i="2"/>
  <c r="Z924" i="2"/>
  <c r="Z925" i="2"/>
  <c r="Z928" i="2"/>
  <c r="Z929" i="2"/>
  <c r="Z930" i="2"/>
  <c r="Z931" i="2"/>
  <c r="Z933" i="2"/>
  <c r="Z936" i="2"/>
  <c r="Z937" i="2"/>
  <c r="Z938" i="2"/>
  <c r="Z941" i="2"/>
  <c r="Z945" i="2"/>
  <c r="Z946" i="2"/>
  <c r="Z947" i="2"/>
  <c r="Z949" i="2"/>
  <c r="Z952" i="2"/>
  <c r="Z953" i="2"/>
  <c r="Z957" i="2"/>
  <c r="Z961" i="2"/>
  <c r="Z962" i="2"/>
  <c r="Z963" i="2"/>
  <c r="Z965" i="2"/>
  <c r="Z968" i="2"/>
  <c r="Z969" i="2"/>
  <c r="Z973" i="2"/>
  <c r="Z977" i="2"/>
  <c r="Z978" i="2"/>
  <c r="Z979" i="2"/>
  <c r="Z981" i="2"/>
  <c r="Z984" i="2"/>
  <c r="Z985" i="2"/>
  <c r="Z989" i="2"/>
  <c r="Z993" i="2"/>
  <c r="Z995" i="2"/>
  <c r="Z997" i="2"/>
  <c r="Z998" i="2"/>
  <c r="Z1000" i="2"/>
  <c r="Z1001" i="2"/>
  <c r="Z1009" i="2"/>
  <c r="Z1013" i="2"/>
  <c r="Z1014" i="2"/>
  <c r="Z1015" i="2"/>
  <c r="Z1017" i="2"/>
  <c r="Z1020" i="2"/>
  <c r="Z1021" i="2"/>
  <c r="Z1023" i="2"/>
  <c r="Z1025" i="2"/>
  <c r="Z1029" i="2"/>
  <c r="Z1030" i="2"/>
  <c r="Z1031" i="2"/>
  <c r="Z1033" i="2"/>
  <c r="Z1036" i="2"/>
  <c r="Z1037" i="2"/>
  <c r="Z1038" i="2"/>
  <c r="Z1055" i="2"/>
  <c r="Z1060" i="2"/>
  <c r="Z1069" i="2"/>
  <c r="Z1075" i="2"/>
  <c r="Z1091" i="2"/>
  <c r="Z1093" i="2"/>
  <c r="Z1095" i="2"/>
  <c r="Z1099" i="2"/>
  <c r="Z1100" i="2"/>
  <c r="Z1101" i="2"/>
  <c r="Z1103" i="2"/>
  <c r="Z1111" i="2"/>
  <c r="Z1118" i="2"/>
  <c r="Z1119" i="2"/>
  <c r="Z1135" i="2"/>
  <c r="Z1139" i="2"/>
  <c r="Z1151" i="2"/>
  <c r="Z1156" i="2"/>
  <c r="Z1157" i="2"/>
  <c r="Z1159" i="2"/>
  <c r="Z1163" i="2"/>
  <c r="Z1167" i="2"/>
  <c r="Z1178" i="2"/>
  <c r="Z1183" i="2"/>
  <c r="Z1188" i="2"/>
  <c r="Z1199" i="2"/>
  <c r="Z1203" i="2"/>
  <c r="Z1214" i="2"/>
  <c r="Z1215" i="2"/>
  <c r="Z1231" i="2"/>
  <c r="Z1239" i="2"/>
  <c r="Z1242" i="2"/>
  <c r="Z1243" i="2"/>
  <c r="Z1257" i="2"/>
  <c r="Z1258" i="2"/>
  <c r="Z1262" i="2"/>
  <c r="Z1269" i="2"/>
  <c r="Z1273" i="2"/>
  <c r="Z1283" i="2"/>
  <c r="Z1289" i="2"/>
  <c r="Z1293" i="2"/>
  <c r="Z1299" i="2"/>
  <c r="Z1309" i="2"/>
  <c r="Z1320" i="2"/>
  <c r="Z1325" i="2"/>
  <c r="Z1330" i="2"/>
  <c r="Z1333" i="2"/>
  <c r="Z1336" i="2"/>
  <c r="Z1353" i="2"/>
  <c r="Z1356" i="2"/>
  <c r="Z1357" i="2"/>
  <c r="Z1361" i="2"/>
  <c r="Z1363" i="2"/>
  <c r="Z1364" i="2"/>
  <c r="Z1365" i="2"/>
  <c r="Z1367" i="2"/>
  <c r="Z1368" i="2"/>
  <c r="Z1369" i="2"/>
  <c r="Z1373" i="2"/>
  <c r="Z1377" i="2"/>
  <c r="Z1378" i="2"/>
  <c r="Z1381" i="2"/>
  <c r="Z1397" i="2"/>
  <c r="Z1401" i="2"/>
  <c r="Z1402" i="2"/>
  <c r="Z1403" i="2"/>
  <c r="Z1405" i="2"/>
  <c r="Z1406" i="2"/>
  <c r="Z1407" i="2"/>
  <c r="Z1409" i="2"/>
  <c r="Z1410" i="2"/>
  <c r="Z1411" i="2"/>
  <c r="Z1413" i="2"/>
  <c r="Z1417" i="2"/>
  <c r="Z1421" i="2"/>
  <c r="Z1423" i="2"/>
  <c r="Z1429" i="2"/>
  <c r="Z1437" i="2"/>
  <c r="Z1441" i="2"/>
  <c r="Z1445" i="2"/>
  <c r="Z1448" i="2"/>
  <c r="Z1449" i="2"/>
  <c r="Z1453" i="2"/>
  <c r="Z1454" i="2"/>
  <c r="Z1455" i="2"/>
  <c r="Z1457" i="2"/>
  <c r="Z1460" i="2"/>
  <c r="Z1464" i="2"/>
  <c r="Z1465" i="2"/>
  <c r="Z1469" i="2"/>
  <c r="Z1473" i="2"/>
  <c r="Z1474" i="2"/>
  <c r="Z1475" i="2"/>
  <c r="Z1477" i="2"/>
  <c r="Z1478" i="2"/>
  <c r="Z1479" i="2"/>
  <c r="Z1481" i="2"/>
  <c r="Z1484" i="2"/>
  <c r="Z1485" i="2"/>
  <c r="Z1489" i="2"/>
  <c r="Z1497" i="2"/>
  <c r="Z1501" i="2"/>
  <c r="Z1505" i="2"/>
  <c r="Z1513" i="2"/>
  <c r="Z1517" i="2"/>
  <c r="Z1518" i="2"/>
  <c r="Z1519" i="2"/>
  <c r="Z1521" i="2"/>
  <c r="Z1523" i="2"/>
  <c r="Z1524" i="2"/>
  <c r="Z1528" i="2"/>
  <c r="Z1529" i="2"/>
  <c r="Z1530" i="2"/>
  <c r="Z1533" i="2"/>
  <c r="Z1537" i="2"/>
  <c r="Z1538" i="2"/>
  <c r="Z1539" i="2"/>
  <c r="Z1541" i="2"/>
  <c r="Z1542" i="2"/>
  <c r="Z1543" i="2"/>
  <c r="Z1545" i="2"/>
  <c r="Z1548" i="2"/>
  <c r="Z1549" i="2"/>
  <c r="Z1553" i="2"/>
  <c r="Z1554" i="2"/>
  <c r="Z1557" i="2"/>
  <c r="Z1558" i="2"/>
  <c r="Z1559" i="2"/>
  <c r="Z1561" i="2"/>
  <c r="Z1564" i="2"/>
  <c r="Z1565" i="2"/>
  <c r="Z1569" i="2"/>
  <c r="Z1573" i="2"/>
  <c r="Z1574" i="2"/>
  <c r="Z1575" i="2"/>
  <c r="Z1577" i="2"/>
  <c r="Z1580" i="2"/>
  <c r="Z1581" i="2"/>
  <c r="Z1585" i="2"/>
  <c r="Z1586" i="2"/>
  <c r="Z1587" i="2"/>
  <c r="Z1589" i="2"/>
  <c r="Z1591" i="2"/>
  <c r="Z1592" i="2"/>
  <c r="Z1593" i="2"/>
  <c r="Z1597" i="2"/>
  <c r="Z1601" i="2"/>
  <c r="Z1602" i="2"/>
  <c r="Z1603" i="2"/>
  <c r="Z1605" i="2"/>
  <c r="Z1608" i="2"/>
  <c r="Z1609" i="2"/>
  <c r="Z1613" i="2"/>
  <c r="Z1617" i="2"/>
  <c r="Z1618" i="2"/>
  <c r="Z1619" i="2"/>
  <c r="Z1621" i="2"/>
  <c r="Z1624" i="2"/>
  <c r="Z1625" i="2"/>
  <c r="Z1629" i="2"/>
  <c r="Z1633" i="2"/>
  <c r="Z1634" i="2"/>
  <c r="Z1635" i="2"/>
  <c r="Z1637" i="2"/>
  <c r="Z1638" i="2"/>
  <c r="Z1640" i="2"/>
  <c r="Z1641" i="2"/>
  <c r="Z1645" i="2"/>
  <c r="Z1661" i="2"/>
  <c r="Z1665" i="2"/>
  <c r="Z1677" i="2"/>
  <c r="Z1682" i="2"/>
  <c r="Z1683" i="2"/>
  <c r="Z1684" i="2"/>
  <c r="Z1689" i="2"/>
  <c r="Z1700" i="2"/>
  <c r="Z1701" i="2"/>
  <c r="Z1705" i="2"/>
  <c r="Z1713" i="2"/>
  <c r="Z1725" i="2"/>
  <c r="Z1728" i="2"/>
  <c r="Z1729" i="2"/>
  <c r="Z1744" i="2"/>
  <c r="Z1752" i="2"/>
  <c r="Z1768" i="2"/>
  <c r="Z1773" i="2"/>
  <c r="Z1783" i="2"/>
  <c r="Z1797" i="2"/>
  <c r="Z1800" i="2"/>
  <c r="Z1801" i="2"/>
  <c r="Z1803" i="2"/>
  <c r="Z1815" i="2"/>
  <c r="Z1820" i="2"/>
  <c r="Z1821" i="2"/>
  <c r="Z1824" i="2"/>
  <c r="Z1840" i="2"/>
  <c r="Z1841" i="2"/>
  <c r="Z1848" i="2"/>
  <c r="Z1852" i="2"/>
  <c r="Z1856" i="2"/>
  <c r="Z1864" i="2"/>
  <c r="Z1866" i="2"/>
  <c r="Z1872" i="2"/>
  <c r="Z1873" i="2"/>
  <c r="Z1880" i="2"/>
  <c r="Z1895" i="2"/>
  <c r="Z1903" i="2"/>
  <c r="Z1913" i="2"/>
  <c r="Z1944" i="2"/>
  <c r="Z1973" i="2"/>
  <c r="Z1974" i="2"/>
  <c r="Z1975" i="2"/>
  <c r="Z1978" i="2"/>
  <c r="Z1979" i="2"/>
  <c r="Z1982" i="2"/>
  <c r="Z1983" i="2"/>
  <c r="Z1986" i="2"/>
  <c r="Z1987" i="2"/>
  <c r="Z1990" i="2"/>
  <c r="Z1991" i="2"/>
  <c r="Z1992" i="2"/>
  <c r="Z2019" i="2"/>
  <c r="Z2020" i="2"/>
  <c r="Z2043" i="2"/>
  <c r="Z2044" i="2"/>
  <c r="Z2048" i="2"/>
  <c r="Z2063" i="2"/>
  <c r="Z2064" i="2"/>
  <c r="Z2068" i="2"/>
  <c r="Z2069" i="2"/>
  <c r="Z2070" i="2"/>
  <c r="Z2073" i="2"/>
  <c r="Z2074" i="2"/>
  <c r="Z2076" i="2"/>
  <c r="Z2077" i="2"/>
  <c r="Z2080" i="2"/>
  <c r="Z2082" i="2"/>
  <c r="Z2096" i="2"/>
  <c r="Z2097" i="2"/>
  <c r="Z1968" i="2" l="1"/>
  <c r="Z1918" i="2"/>
  <c r="Z1909" i="2"/>
  <c r="Z1832" i="2"/>
  <c r="Z1828" i="2"/>
  <c r="Z1808" i="2"/>
  <c r="Z1805" i="2"/>
  <c r="Z1741" i="2"/>
  <c r="Z1738" i="2"/>
  <c r="Z1736" i="2"/>
  <c r="Z1685" i="2"/>
  <c r="Z1669" i="2"/>
  <c r="Z1667" i="2"/>
  <c r="Z1666" i="2"/>
  <c r="Z1649" i="2"/>
  <c r="Z1636" i="2"/>
  <c r="Z1631" i="2"/>
  <c r="Z1630" i="2"/>
  <c r="Z1620" i="2"/>
  <c r="Z1615" i="2"/>
  <c r="Z1614" i="2"/>
  <c r="Z1604" i="2"/>
  <c r="Z1599" i="2"/>
  <c r="Z1598" i="2"/>
  <c r="Z1588" i="2"/>
  <c r="Z1583" i="2"/>
  <c r="Z1582" i="2"/>
  <c r="Z1576" i="2"/>
  <c r="Z1571" i="2"/>
  <c r="Z1570" i="2"/>
  <c r="Z1560" i="2"/>
  <c r="Z1555" i="2"/>
  <c r="Z1544" i="2"/>
  <c r="Z1540" i="2"/>
  <c r="Z1535" i="2"/>
  <c r="Z1534" i="2"/>
  <c r="Z1500" i="2"/>
  <c r="Z1495" i="2"/>
  <c r="Z1494" i="2"/>
  <c r="Z1493" i="2"/>
  <c r="Z1491" i="2"/>
  <c r="Z1490" i="2"/>
  <c r="Z1480" i="2"/>
  <c r="Z1476" i="2"/>
  <c r="Z1471" i="2"/>
  <c r="Z1470" i="2"/>
  <c r="Z1440" i="2"/>
  <c r="Z1435" i="2"/>
  <c r="Z1434" i="2"/>
  <c r="Z1433" i="2"/>
  <c r="Z1416" i="2"/>
  <c r="Z1412" i="2"/>
  <c r="Z1408" i="2"/>
  <c r="Z1337" i="2"/>
  <c r="Z1332" i="2"/>
  <c r="Z1304" i="2"/>
  <c r="Z1301" i="2"/>
  <c r="Z1298" i="2"/>
  <c r="Z1296" i="2"/>
  <c r="Z1247" i="2"/>
  <c r="Z1837" i="2"/>
  <c r="Z1816" i="2"/>
  <c r="Z1812" i="2"/>
  <c r="Z1784" i="2"/>
  <c r="Z1778" i="2"/>
  <c r="Z1776" i="2"/>
  <c r="Z1753" i="2"/>
  <c r="Z1749" i="2"/>
  <c r="Z1712" i="2"/>
  <c r="Z1673" i="2"/>
  <c r="Z1672" i="2"/>
  <c r="Z1653" i="2"/>
  <c r="Z1651" i="2"/>
  <c r="Z1650" i="2"/>
  <c r="Z1632" i="2"/>
  <c r="Z1627" i="2"/>
  <c r="Z1626" i="2"/>
  <c r="Z1616" i="2"/>
  <c r="Z1611" i="2"/>
  <c r="Z1610" i="2"/>
  <c r="Z1600" i="2"/>
  <c r="Z1595" i="2"/>
  <c r="Z1594" i="2"/>
  <c r="Z1584" i="2"/>
  <c r="Z1572" i="2"/>
  <c r="Z1567" i="2"/>
  <c r="Z1566" i="2"/>
  <c r="Z1556" i="2"/>
  <c r="Z1551" i="2"/>
  <c r="Z1550" i="2"/>
  <c r="Z1516" i="2"/>
  <c r="Z1511" i="2"/>
  <c r="Z1510" i="2"/>
  <c r="Z1509" i="2"/>
  <c r="Z1507" i="2"/>
  <c r="Z1506" i="2"/>
  <c r="Z1496" i="2"/>
  <c r="Z1492" i="2"/>
  <c r="Z1487" i="2"/>
  <c r="Z1486" i="2"/>
  <c r="Z1452" i="2"/>
  <c r="Z1447" i="2"/>
  <c r="Z1446" i="2"/>
  <c r="Z1432" i="2"/>
  <c r="Z1427" i="2"/>
  <c r="Z1426" i="2"/>
  <c r="Z1425" i="2"/>
  <c r="Z1422" i="2"/>
  <c r="Z1389" i="2"/>
  <c r="Z1387" i="2"/>
  <c r="Z1386" i="2"/>
  <c r="Z1385" i="2"/>
  <c r="Z1351" i="2"/>
  <c r="Z1349" i="2"/>
  <c r="Z1347" i="2"/>
  <c r="Z1346" i="2"/>
  <c r="Z1344" i="2"/>
  <c r="Z1341" i="2"/>
  <c r="Z1339" i="2"/>
  <c r="Z1338" i="2"/>
  <c r="Z1285" i="2"/>
  <c r="Z1281" i="2"/>
  <c r="Z1279" i="2"/>
  <c r="Z1277" i="2"/>
  <c r="Z1227" i="2"/>
  <c r="Z1226" i="2"/>
  <c r="Z1222" i="2"/>
  <c r="Z1792" i="2"/>
  <c r="Z1788" i="2"/>
  <c r="Z1765" i="2"/>
  <c r="Z1762" i="2"/>
  <c r="Z1760" i="2"/>
  <c r="Z1720" i="2"/>
  <c r="Z1716" i="2"/>
  <c r="Z1697" i="2"/>
  <c r="Z1695" i="2"/>
  <c r="Z1694" i="2"/>
  <c r="Z1693" i="2"/>
  <c r="Z1681" i="2"/>
  <c r="Z1657" i="2"/>
  <c r="Z1656" i="2"/>
  <c r="Z1628" i="2"/>
  <c r="Z1623" i="2"/>
  <c r="Z1622" i="2"/>
  <c r="Z1612" i="2"/>
  <c r="Z1607" i="2"/>
  <c r="Z1606" i="2"/>
  <c r="Z1596" i="2"/>
  <c r="Z1590" i="2"/>
  <c r="Z1579" i="2"/>
  <c r="Z1578" i="2"/>
  <c r="Z1568" i="2"/>
  <c r="Z1563" i="2"/>
  <c r="Z1562" i="2"/>
  <c r="Z1532" i="2"/>
  <c r="Z1527" i="2"/>
  <c r="Z1526" i="2"/>
  <c r="Z1525" i="2"/>
  <c r="Z1522" i="2"/>
  <c r="Z1512" i="2"/>
  <c r="Z1508" i="2"/>
  <c r="Z1503" i="2"/>
  <c r="Z1502" i="2"/>
  <c r="Z1468" i="2"/>
  <c r="Z1463" i="2"/>
  <c r="Z1462" i="2"/>
  <c r="Z1461" i="2"/>
  <c r="Z1459" i="2"/>
  <c r="Z1458" i="2"/>
  <c r="Z1443" i="2"/>
  <c r="Z1442" i="2"/>
  <c r="Z1396" i="2"/>
  <c r="Z1392" i="2"/>
  <c r="Z1362" i="2"/>
  <c r="Z1348" i="2"/>
  <c r="Z1317" i="2"/>
  <c r="Z1261" i="2"/>
  <c r="Z1259" i="2"/>
  <c r="Z2081" i="2"/>
  <c r="Z2049" i="2"/>
  <c r="Z2004" i="2"/>
  <c r="Z1943" i="2"/>
  <c r="Z1942" i="2"/>
  <c r="Z1939" i="2"/>
  <c r="Z1938" i="2"/>
  <c r="Z1935" i="2"/>
  <c r="Z1934" i="2"/>
  <c r="Z1931" i="2"/>
  <c r="Z1930" i="2"/>
  <c r="Z1927" i="2"/>
  <c r="Z1926" i="2"/>
  <c r="Z1925" i="2"/>
  <c r="Z1881" i="2"/>
  <c r="Z1877" i="2"/>
  <c r="Z1850" i="2"/>
  <c r="Z1833" i="2"/>
  <c r="Z1829" i="2"/>
  <c r="Z1817" i="2"/>
  <c r="Z1813" i="2"/>
  <c r="Z1802" i="2"/>
  <c r="Z1793" i="2"/>
  <c r="Z1789" i="2"/>
  <c r="Z1780" i="2"/>
  <c r="Z1769" i="2"/>
  <c r="Z1764" i="2"/>
  <c r="Z1754" i="2"/>
  <c r="Z1745" i="2"/>
  <c r="Z1740" i="2"/>
  <c r="Z1735" i="2"/>
  <c r="Z1730" i="2"/>
  <c r="Z1721" i="2"/>
  <c r="Z1717" i="2"/>
  <c r="Z1711" i="2"/>
  <c r="Z1707" i="2"/>
  <c r="Z1696" i="2"/>
  <c r="Z1691" i="2"/>
  <c r="Z1690" i="2"/>
  <c r="Z1679" i="2"/>
  <c r="Z1678" i="2"/>
  <c r="Z1668" i="2"/>
  <c r="Z1663" i="2"/>
  <c r="Z1662" i="2"/>
  <c r="Z1652" i="2"/>
  <c r="Z1647" i="2"/>
  <c r="Z1646" i="2"/>
  <c r="Z2088" i="2"/>
  <c r="Z2086" i="2"/>
  <c r="Z2085" i="2"/>
  <c r="Z2084" i="2"/>
  <c r="Z2056" i="2"/>
  <c r="Z2055" i="2"/>
  <c r="Z2054" i="2"/>
  <c r="Z2052" i="2"/>
  <c r="Z2021" i="2"/>
  <c r="Z2016" i="2"/>
  <c r="Z2012" i="2"/>
  <c r="Z2008" i="2"/>
  <c r="Z1948" i="2"/>
  <c r="Z1945" i="2"/>
  <c r="Z1897" i="2"/>
  <c r="Z1890" i="2"/>
  <c r="Z1888" i="2"/>
  <c r="Z1853" i="2"/>
  <c r="Z1834" i="2"/>
  <c r="Z1825" i="2"/>
  <c r="Z1818" i="2"/>
  <c r="Z1809" i="2"/>
  <c r="Z1804" i="2"/>
  <c r="Z1794" i="2"/>
  <c r="Z1785" i="2"/>
  <c r="Z1781" i="2"/>
  <c r="Z1770" i="2"/>
  <c r="Z1756" i="2"/>
  <c r="Z1746" i="2"/>
  <c r="Z1732" i="2"/>
  <c r="Z1727" i="2"/>
  <c r="Z1722" i="2"/>
  <c r="Z1708" i="2"/>
  <c r="Z1703" i="2"/>
  <c r="Z1702" i="2"/>
  <c r="Z1692" i="2"/>
  <c r="Z1687" i="2"/>
  <c r="Z1686" i="2"/>
  <c r="Z1680" i="2"/>
  <c r="Z1675" i="2"/>
  <c r="Z1674" i="2"/>
  <c r="Z1664" i="2"/>
  <c r="Z1659" i="2"/>
  <c r="Z1658" i="2"/>
  <c r="Z1648" i="2"/>
  <c r="Z1643" i="2"/>
  <c r="Z1642" i="2"/>
  <c r="Z2092" i="2"/>
  <c r="Z2091" i="2"/>
  <c r="Z2028" i="2"/>
  <c r="Z2027" i="2"/>
  <c r="Z2026" i="2"/>
  <c r="Z2024" i="2"/>
  <c r="Z1969" i="2"/>
  <c r="Z1964" i="2"/>
  <c r="Z1960" i="2"/>
  <c r="Z1956" i="2"/>
  <c r="Z1952" i="2"/>
  <c r="Z1905" i="2"/>
  <c r="Z1904" i="2"/>
  <c r="Z1900" i="2"/>
  <c r="Z1857" i="2"/>
  <c r="Z1836" i="2"/>
  <c r="Z1826" i="2"/>
  <c r="Z1810" i="2"/>
  <c r="Z1796" i="2"/>
  <c r="Z1786" i="2"/>
  <c r="Z1777" i="2"/>
  <c r="Z1772" i="2"/>
  <c r="Z1761" i="2"/>
  <c r="Z1757" i="2"/>
  <c r="Z1748" i="2"/>
  <c r="Z1743" i="2"/>
  <c r="Z1737" i="2"/>
  <c r="Z1733" i="2"/>
  <c r="Z1724" i="2"/>
  <c r="Z1719" i="2"/>
  <c r="Z1714" i="2"/>
  <c r="Z1709" i="2"/>
  <c r="Z1704" i="2"/>
  <c r="Z1699" i="2"/>
  <c r="Z1698" i="2"/>
  <c r="Z1688" i="2"/>
  <c r="Z1676" i="2"/>
  <c r="Z1671" i="2"/>
  <c r="Z1670" i="2"/>
  <c r="Z1660" i="2"/>
  <c r="Z1655" i="2"/>
  <c r="Z1654" i="2"/>
  <c r="Z1644" i="2"/>
  <c r="Z1639" i="2"/>
  <c r="Z1278" i="2"/>
  <c r="Z1275" i="2"/>
  <c r="Z1237" i="2"/>
  <c r="Z1236" i="2"/>
  <c r="Z1235" i="2"/>
  <c r="Z1233" i="2"/>
  <c r="Z1232" i="2"/>
  <c r="Z1211" i="2"/>
  <c r="Z1207" i="2"/>
  <c r="Z1205" i="2"/>
  <c r="Z1204" i="2"/>
  <c r="Z1187" i="2"/>
  <c r="Z1162" i="2"/>
  <c r="Z1147" i="2"/>
  <c r="Z1143" i="2"/>
  <c r="Z1141" i="2"/>
  <c r="Z1140" i="2"/>
  <c r="Z1123" i="2"/>
  <c r="Z1107" i="2"/>
  <c r="Z1106" i="2"/>
  <c r="Z1079" i="2"/>
  <c r="Z1047" i="2"/>
  <c r="Z1041" i="2"/>
  <c r="Z1039" i="2"/>
  <c r="Z1552" i="2"/>
  <c r="Z1547" i="2"/>
  <c r="Z1546" i="2"/>
  <c r="Z1536" i="2"/>
  <c r="Z1531" i="2"/>
  <c r="Z1520" i="2"/>
  <c r="Z1515" i="2"/>
  <c r="Z1514" i="2"/>
  <c r="Z1504" i="2"/>
  <c r="Z1499" i="2"/>
  <c r="Z1498" i="2"/>
  <c r="Z1488" i="2"/>
  <c r="Z1483" i="2"/>
  <c r="Z1482" i="2"/>
  <c r="Z1472" i="2"/>
  <c r="Z1467" i="2"/>
  <c r="Z1466" i="2"/>
  <c r="Z1456" i="2"/>
  <c r="Z1451" i="2"/>
  <c r="Z1450" i="2"/>
  <c r="Z1444" i="2"/>
  <c r="Z1439" i="2"/>
  <c r="Z1438" i="2"/>
  <c r="Z1428" i="2"/>
  <c r="Z1424" i="2"/>
  <c r="Z1419" i="2"/>
  <c r="Z1418" i="2"/>
  <c r="Z1384" i="2"/>
  <c r="Z1379" i="2"/>
  <c r="Z1374" i="2"/>
  <c r="Z1360" i="2"/>
  <c r="Z1359" i="2"/>
  <c r="Z1358" i="2"/>
  <c r="Z1352" i="2"/>
  <c r="Z1315" i="2"/>
  <c r="Z1314" i="2"/>
  <c r="Z1312" i="2"/>
  <c r="Z1305" i="2"/>
  <c r="Z1300" i="2"/>
  <c r="Z1291" i="2"/>
  <c r="Z1256" i="2"/>
  <c r="Z1255" i="2"/>
  <c r="Z1253" i="2"/>
  <c r="Z1252" i="2"/>
  <c r="Z1251" i="2"/>
  <c r="Z1249" i="2"/>
  <c r="Z1248" i="2"/>
  <c r="Z1238" i="2"/>
  <c r="Z1210" i="2"/>
  <c r="Z1195" i="2"/>
  <c r="Z1191" i="2"/>
  <c r="Z1189" i="2"/>
  <c r="Z1171" i="2"/>
  <c r="Z1146" i="2"/>
  <c r="Z1131" i="2"/>
  <c r="Z1127" i="2"/>
  <c r="Z1125" i="2"/>
  <c r="Z1124" i="2"/>
  <c r="Z1087" i="2"/>
  <c r="Z1083" i="2"/>
  <c r="Z1081" i="2"/>
  <c r="Z1080" i="2"/>
  <c r="Z1045" i="2"/>
  <c r="Z1044" i="2"/>
  <c r="Z1400" i="2"/>
  <c r="Z1395" i="2"/>
  <c r="Z1394" i="2"/>
  <c r="Z1393" i="2"/>
  <c r="Z1391" i="2"/>
  <c r="Z1390" i="2"/>
  <c r="Z1380" i="2"/>
  <c r="Z1376" i="2"/>
  <c r="Z1375" i="2"/>
  <c r="Z1370" i="2"/>
  <c r="Z1331" i="2"/>
  <c r="Z1328" i="2"/>
  <c r="Z1321" i="2"/>
  <c r="Z1316" i="2"/>
  <c r="Z1307" i="2"/>
  <c r="Z1306" i="2"/>
  <c r="Z1268" i="2"/>
  <c r="Z1267" i="2"/>
  <c r="Z1265" i="2"/>
  <c r="Z1263" i="2"/>
  <c r="Z1250" i="2"/>
  <c r="Z1245" i="2"/>
  <c r="Z1244" i="2"/>
  <c r="Z1223" i="2"/>
  <c r="Z1221" i="2"/>
  <c r="Z1220" i="2"/>
  <c r="Z1219" i="2"/>
  <c r="Z1217" i="2"/>
  <c r="Z1216" i="2"/>
  <c r="Z1194" i="2"/>
  <c r="Z1179" i="2"/>
  <c r="Z1175" i="2"/>
  <c r="Z1173" i="2"/>
  <c r="Z1172" i="2"/>
  <c r="Z1155" i="2"/>
  <c r="Z1130" i="2"/>
  <c r="Z1117" i="2"/>
  <c r="Z1116" i="2"/>
  <c r="Z1115" i="2"/>
  <c r="Z1086" i="2"/>
  <c r="Z1071" i="2"/>
  <c r="Z1067" i="2"/>
  <c r="Z1323" i="2"/>
  <c r="Z1322" i="2"/>
  <c r="Z1284" i="2"/>
  <c r="Z2098" i="2"/>
  <c r="Z2094" i="2"/>
  <c r="Z2093" i="2"/>
  <c r="Z2083" i="2"/>
  <c r="Z2072" i="2"/>
  <c r="Z2067" i="2"/>
  <c r="Z2061" i="2"/>
  <c r="Z2057" i="2"/>
  <c r="Z2047" i="2"/>
  <c r="Z2046" i="2"/>
  <c r="Z2041" i="2"/>
  <c r="Z2037" i="2"/>
  <c r="Z2033" i="2"/>
  <c r="Z2029" i="2"/>
  <c r="Z2018" i="2"/>
  <c r="Z2015" i="2"/>
  <c r="Z2014" i="2"/>
  <c r="Z2011" i="2"/>
  <c r="Z2010" i="2"/>
  <c r="Z2007" i="2"/>
  <c r="Z2006" i="2"/>
  <c r="Z2001" i="2"/>
  <c r="Z1997" i="2"/>
  <c r="Z1993" i="2"/>
  <c r="Z1988" i="2"/>
  <c r="Z1984" i="2"/>
  <c r="Z1980" i="2"/>
  <c r="Z1976" i="2"/>
  <c r="Z1967" i="2"/>
  <c r="Z1966" i="2"/>
  <c r="Z1965" i="2"/>
  <c r="Z1963" i="2"/>
  <c r="Z1962" i="2"/>
  <c r="Z1959" i="2"/>
  <c r="Z1958" i="2"/>
  <c r="Z1955" i="2"/>
  <c r="Z1954" i="2"/>
  <c r="Z1951" i="2"/>
  <c r="Z1950" i="2"/>
  <c r="Z1940" i="2"/>
  <c r="Z1936" i="2"/>
  <c r="Z1932" i="2"/>
  <c r="Z1928" i="2"/>
  <c r="Z1924" i="2"/>
  <c r="Z1921" i="2"/>
  <c r="Z1916" i="2"/>
  <c r="Z1893" i="2"/>
  <c r="Z1884" i="2"/>
  <c r="Z1874" i="2"/>
  <c r="Z1869" i="2"/>
  <c r="Z1860" i="2"/>
  <c r="Z1844" i="2"/>
  <c r="Z2087" i="2"/>
  <c r="Z2075" i="2"/>
  <c r="Z2071" i="2"/>
  <c r="Z2066" i="2"/>
  <c r="Z2065" i="2"/>
  <c r="Z2078" i="2"/>
  <c r="Z2095" i="2"/>
  <c r="Z2090" i="2"/>
  <c r="Z2089" i="2"/>
  <c r="Z2079" i="2"/>
  <c r="Z2062" i="2"/>
  <c r="Z2059" i="2"/>
  <c r="Z2058" i="2"/>
  <c r="Z2053" i="2"/>
  <c r="Z2042" i="2"/>
  <c r="Z2039" i="2"/>
  <c r="Z2038" i="2"/>
  <c r="Z2035" i="2"/>
  <c r="Z2034" i="2"/>
  <c r="Z2031" i="2"/>
  <c r="Z2030" i="2"/>
  <c r="Z2025" i="2"/>
  <c r="Z2003" i="2"/>
  <c r="Z2002" i="2"/>
  <c r="Z1999" i="2"/>
  <c r="Z1998" i="2"/>
  <c r="Z1995" i="2"/>
  <c r="Z1994" i="2"/>
  <c r="Z1989" i="2"/>
  <c r="Z1985" i="2"/>
  <c r="Z1981" i="2"/>
  <c r="Z1977" i="2"/>
  <c r="Z1972" i="2"/>
  <c r="Z1961" i="2"/>
  <c r="Z1957" i="2"/>
  <c r="Z1953" i="2"/>
  <c r="Z1949" i="2"/>
  <c r="Z1947" i="2"/>
  <c r="Z1946" i="2"/>
  <c r="Z1922" i="2"/>
  <c r="Z1917" i="2"/>
  <c r="Z1912" i="2"/>
  <c r="Z1908" i="2"/>
  <c r="Z1889" i="2"/>
  <c r="Z1885" i="2"/>
  <c r="Z1876" i="2"/>
  <c r="Z1865" i="2"/>
  <c r="Z1861" i="2"/>
  <c r="Z1849" i="2"/>
  <c r="Z1845" i="2"/>
  <c r="Z2060" i="2"/>
  <c r="Z2051" i="2"/>
  <c r="Z2050" i="2"/>
  <c r="Z2045" i="2"/>
  <c r="Z2040" i="2"/>
  <c r="Z2036" i="2"/>
  <c r="Z2032" i="2"/>
  <c r="Z2023" i="2"/>
  <c r="Z2022" i="2"/>
  <c r="Z2017" i="2"/>
  <c r="Z2013" i="2"/>
  <c r="Z2009" i="2"/>
  <c r="Z2005" i="2"/>
  <c r="Z2000" i="2"/>
  <c r="Z1996" i="2"/>
  <c r="Z1971" i="2"/>
  <c r="Z1970" i="2"/>
  <c r="Z1941" i="2"/>
  <c r="Z1937" i="2"/>
  <c r="Z1933" i="2"/>
  <c r="Z1929" i="2"/>
  <c r="Z1920" i="2"/>
  <c r="Z1919" i="2"/>
  <c r="Z1901" i="2"/>
  <c r="Z1896" i="2"/>
  <c r="Z1892" i="2"/>
  <c r="Z1882" i="2"/>
  <c r="Z1868" i="2"/>
  <c r="Z1858" i="2"/>
  <c r="Z1842" i="2"/>
  <c r="Z1113" i="2"/>
  <c r="Z1112" i="2"/>
  <c r="Z1102" i="2"/>
  <c r="Z1097" i="2"/>
  <c r="Z1096" i="2"/>
  <c r="Z1066" i="2"/>
  <c r="Z1065" i="2"/>
  <c r="Z1063" i="2"/>
  <c r="Z1062" i="2"/>
  <c r="Z1061" i="2"/>
  <c r="Z1436" i="2"/>
  <c r="Z1431" i="2"/>
  <c r="Z1430" i="2"/>
  <c r="Z1420" i="2"/>
  <c r="Z1415" i="2"/>
  <c r="Z1414" i="2"/>
  <c r="Z1404" i="2"/>
  <c r="Z1399" i="2"/>
  <c r="Z1398" i="2"/>
  <c r="Z1388" i="2"/>
  <c r="Z1383" i="2"/>
  <c r="Z1382" i="2"/>
  <c r="Z1372" i="2"/>
  <c r="Z1371" i="2"/>
  <c r="Z1366" i="2"/>
  <c r="Z1355" i="2"/>
  <c r="Z1345" i="2"/>
  <c r="Z1340" i="2"/>
  <c r="Z1329" i="2"/>
  <c r="Z1324" i="2"/>
  <c r="Z1313" i="2"/>
  <c r="Z1308" i="2"/>
  <c r="Z1297" i="2"/>
  <c r="Z1290" i="2"/>
  <c r="Z1288" i="2"/>
  <c r="Z1287" i="2"/>
  <c r="Z1274" i="2"/>
  <c r="Z1272" i="2"/>
  <c r="Z1271" i="2"/>
  <c r="Z1246" i="2"/>
  <c r="Z1234" i="2"/>
  <c r="Z1229" i="2"/>
  <c r="Z1228" i="2"/>
  <c r="Z1218" i="2"/>
  <c r="Z1206" i="2"/>
  <c r="Z1201" i="2"/>
  <c r="Z1200" i="2"/>
  <c r="Z1190" i="2"/>
  <c r="Z1185" i="2"/>
  <c r="Z1184" i="2"/>
  <c r="Z1174" i="2"/>
  <c r="Z1169" i="2"/>
  <c r="Z1168" i="2"/>
  <c r="Z1158" i="2"/>
  <c r="Z1153" i="2"/>
  <c r="Z1152" i="2"/>
  <c r="Z1142" i="2"/>
  <c r="Z1137" i="2"/>
  <c r="Z1136" i="2"/>
  <c r="Z1126" i="2"/>
  <c r="Z1121" i="2"/>
  <c r="Z1120" i="2"/>
  <c r="Z1114" i="2"/>
  <c r="Z1109" i="2"/>
  <c r="Z1108" i="2"/>
  <c r="Z1098" i="2"/>
  <c r="Z1092" i="2"/>
  <c r="Z1082" i="2"/>
  <c r="Z1077" i="2"/>
  <c r="Z1076" i="2"/>
  <c r="Z1241" i="2"/>
  <c r="Z1240" i="2"/>
  <c r="Z1230" i="2"/>
  <c r="Z1225" i="2"/>
  <c r="Z1224" i="2"/>
  <c r="Z1213" i="2"/>
  <c r="Z1212" i="2"/>
  <c r="Z1202" i="2"/>
  <c r="Z1197" i="2"/>
  <c r="Z1196" i="2"/>
  <c r="Z1186" i="2"/>
  <c r="Z1181" i="2"/>
  <c r="Z1180" i="2"/>
  <c r="Z1170" i="2"/>
  <c r="Z1165" i="2"/>
  <c r="Z1164" i="2"/>
  <c r="Z1154" i="2"/>
  <c r="Z1149" i="2"/>
  <c r="Z1148" i="2"/>
  <c r="Z1138" i="2"/>
  <c r="Z1133" i="2"/>
  <c r="Z1132" i="2"/>
  <c r="Z1122" i="2"/>
  <c r="Z1110" i="2"/>
  <c r="Z1105" i="2"/>
  <c r="Z1104" i="2"/>
  <c r="Z1094" i="2"/>
  <c r="Z1089" i="2"/>
  <c r="Z1088" i="2"/>
  <c r="Z1078" i="2"/>
  <c r="Z1073" i="2"/>
  <c r="Z1068" i="2"/>
  <c r="Z1059" i="2"/>
  <c r="Z1056" i="2"/>
  <c r="Z1053" i="2"/>
  <c r="Z1051" i="2"/>
  <c r="Z1209" i="2"/>
  <c r="Z1208" i="2"/>
  <c r="Z1198" i="2"/>
  <c r="Z1193" i="2"/>
  <c r="Z1192" i="2"/>
  <c r="Z1182" i="2"/>
  <c r="Z1177" i="2"/>
  <c r="Z1176" i="2"/>
  <c r="Z1166" i="2"/>
  <c r="Z1161" i="2"/>
  <c r="Z1160" i="2"/>
  <c r="Z1150" i="2"/>
  <c r="Z1145" i="2"/>
  <c r="Z1144" i="2"/>
  <c r="Z1134" i="2"/>
  <c r="Z1129" i="2"/>
  <c r="Z1128" i="2"/>
  <c r="Z1090" i="2"/>
  <c r="Z1085" i="2"/>
  <c r="Z1084" i="2"/>
  <c r="Z1074" i="2"/>
  <c r="Z1072" i="2"/>
  <c r="Z1070" i="2"/>
  <c r="Z1050" i="2"/>
  <c r="Z1048" i="2"/>
  <c r="Z1046" i="2"/>
  <c r="Z1064" i="2"/>
  <c r="Z1058" i="2"/>
  <c r="Z1057" i="2"/>
  <c r="Z1043" i="2"/>
  <c r="Z1042" i="2"/>
  <c r="Z1032" i="2"/>
  <c r="Z1027" i="2"/>
  <c r="Z1026" i="2"/>
  <c r="Z1016" i="2"/>
  <c r="Z1011" i="2"/>
  <c r="Z1010" i="2"/>
  <c r="Z1005" i="2"/>
  <c r="Z996" i="2"/>
  <c r="Z991" i="2"/>
  <c r="Z990" i="2"/>
  <c r="Z980" i="2"/>
  <c r="Z975" i="2"/>
  <c r="Z974" i="2"/>
  <c r="Z964" i="2"/>
  <c r="Z959" i="2"/>
  <c r="Z958" i="2"/>
  <c r="Z948" i="2"/>
  <c r="Z943" i="2"/>
  <c r="Z942" i="2"/>
  <c r="Z932" i="2"/>
  <c r="Z920" i="2"/>
  <c r="Z915" i="2"/>
  <c r="Z914" i="2"/>
  <c r="Z904" i="2"/>
  <c r="Z899" i="2"/>
  <c r="Z898" i="2"/>
  <c r="Z888" i="2"/>
  <c r="Z883" i="2"/>
  <c r="Z882" i="2"/>
  <c r="Z872" i="2"/>
  <c r="Z867" i="2"/>
  <c r="Z866" i="2"/>
  <c r="Z856" i="2"/>
  <c r="Z851" i="2"/>
  <c r="Z850" i="2"/>
  <c r="Z840" i="2"/>
  <c r="Z835" i="2"/>
  <c r="Z834" i="2"/>
  <c r="Z824" i="2"/>
  <c r="Z819" i="2"/>
  <c r="Z818" i="2"/>
  <c r="Z807" i="2"/>
  <c r="Z806" i="2"/>
  <c r="Z795" i="2"/>
  <c r="Z794" i="2"/>
  <c r="Z784" i="2"/>
  <c r="Z779" i="2"/>
  <c r="Z778" i="2"/>
  <c r="Z767" i="2"/>
  <c r="Z762" i="2"/>
  <c r="Z755" i="2"/>
  <c r="Z749" i="2"/>
  <c r="Z747" i="2"/>
  <c r="Z737" i="2"/>
  <c r="Z732" i="2"/>
  <c r="Z731" i="2"/>
  <c r="Z717" i="2"/>
  <c r="Z712" i="2"/>
  <c r="Z711" i="2"/>
  <c r="Z690" i="2"/>
  <c r="Z689" i="2"/>
  <c r="Z688" i="2"/>
  <c r="Z683" i="2"/>
  <c r="Z1028" i="2"/>
  <c r="Z1022" i="2"/>
  <c r="Z1012" i="2"/>
  <c r="Z1006" i="2"/>
  <c r="Z1003" i="2"/>
  <c r="Z1002" i="2"/>
  <c r="Z992" i="2"/>
  <c r="Z987" i="2"/>
  <c r="Z986" i="2"/>
  <c r="Z976" i="2"/>
  <c r="Z971" i="2"/>
  <c r="Z970" i="2"/>
  <c r="Z960" i="2"/>
  <c r="Z955" i="2"/>
  <c r="Z954" i="2"/>
  <c r="Z944" i="2"/>
  <c r="Z939" i="2"/>
  <c r="Z927" i="2"/>
  <c r="Z926" i="2"/>
  <c r="Z916" i="2"/>
  <c r="Z911" i="2"/>
  <c r="Z910" i="2"/>
  <c r="Z900" i="2"/>
  <c r="Z895" i="2"/>
  <c r="Z894" i="2"/>
  <c r="Z884" i="2"/>
  <c r="Z879" i="2"/>
  <c r="Z878" i="2"/>
  <c r="Z868" i="2"/>
  <c r="Z863" i="2"/>
  <c r="Z862" i="2"/>
  <c r="Z852" i="2"/>
  <c r="Z847" i="2"/>
  <c r="Z846" i="2"/>
  <c r="Z836" i="2"/>
  <c r="Z831" i="2"/>
  <c r="Z830" i="2"/>
  <c r="Z820" i="2"/>
  <c r="Z815" i="2"/>
  <c r="Z814" i="2"/>
  <c r="Z803" i="2"/>
  <c r="Z802" i="2"/>
  <c r="Z796" i="2"/>
  <c r="Z791" i="2"/>
  <c r="Z790" i="2"/>
  <c r="Z780" i="2"/>
  <c r="Z775" i="2"/>
  <c r="Z774" i="2"/>
  <c r="Z768" i="2"/>
  <c r="Z764" i="2"/>
  <c r="Z763" i="2"/>
  <c r="Z744" i="2"/>
  <c r="Z743" i="2"/>
  <c r="Z733" i="2"/>
  <c r="Z728" i="2"/>
  <c r="Z727" i="2"/>
  <c r="Z1054" i="2"/>
  <c r="Z1052" i="2"/>
  <c r="Z1049" i="2"/>
  <c r="Z1040" i="2"/>
  <c r="Z1035" i="2"/>
  <c r="Z1034" i="2"/>
  <c r="Z1024" i="2"/>
  <c r="Z1019" i="2"/>
  <c r="Z1018" i="2"/>
  <c r="Z1008" i="2"/>
  <c r="Z1004" i="2"/>
  <c r="Z999" i="2"/>
  <c r="Z988" i="2"/>
  <c r="Z983" i="2"/>
  <c r="Z982" i="2"/>
  <c r="Z972" i="2"/>
  <c r="Z967" i="2"/>
  <c r="Z966" i="2"/>
  <c r="Z956" i="2"/>
  <c r="Z951" i="2"/>
  <c r="Z950" i="2"/>
  <c r="Z940" i="2"/>
  <c r="Z935" i="2"/>
  <c r="Z934" i="2"/>
  <c r="Z923" i="2"/>
  <c r="Z922" i="2"/>
  <c r="Z912" i="2"/>
  <c r="Z907" i="2"/>
  <c r="Z906" i="2"/>
  <c r="Z896" i="2"/>
  <c r="Z891" i="2"/>
  <c r="Z890" i="2"/>
  <c r="Z880" i="2"/>
  <c r="Z875" i="2"/>
  <c r="Z874" i="2"/>
  <c r="Z864" i="2"/>
  <c r="Z859" i="2"/>
  <c r="Z848" i="2"/>
  <c r="Z843" i="2"/>
  <c r="Z842" i="2"/>
  <c r="Z832" i="2"/>
  <c r="Z827" i="2"/>
  <c r="Z826" i="2"/>
  <c r="Z816" i="2"/>
  <c r="Z811" i="2"/>
  <c r="Z810" i="2"/>
  <c r="Z804" i="2"/>
  <c r="Z792" i="2"/>
  <c r="Z787" i="2"/>
  <c r="Z786" i="2"/>
  <c r="Z776" i="2"/>
  <c r="Z760" i="2"/>
  <c r="Z759" i="2"/>
  <c r="Z753" i="2"/>
  <c r="Z751" i="2"/>
  <c r="Z745" i="2"/>
  <c r="Z740" i="2"/>
  <c r="Z739" i="2"/>
  <c r="Z720" i="2"/>
  <c r="Z719" i="2"/>
  <c r="Z706" i="2"/>
  <c r="Z705" i="2"/>
  <c r="Z699" i="2"/>
  <c r="Z701" i="2"/>
  <c r="Z700" i="2"/>
  <c r="Z695" i="2"/>
  <c r="Z685" i="2"/>
  <c r="Z684" i="2"/>
  <c r="Z679" i="2"/>
  <c r="Z669" i="2"/>
  <c r="Z667" i="2"/>
  <c r="Z645" i="2"/>
  <c r="Z634" i="2"/>
  <c r="Z629" i="2"/>
  <c r="Z628" i="2"/>
  <c r="Z618" i="2"/>
  <c r="Z613" i="2"/>
  <c r="Z612" i="2"/>
  <c r="Z602" i="2"/>
  <c r="Z590" i="2"/>
  <c r="Z585" i="2"/>
  <c r="Z584" i="2"/>
  <c r="Z574" i="2"/>
  <c r="Z569" i="2"/>
  <c r="Z558" i="2"/>
  <c r="Z553" i="2"/>
  <c r="Z552" i="2"/>
  <c r="Z526" i="2"/>
  <c r="Z521" i="2"/>
  <c r="Z520" i="2"/>
  <c r="Z513" i="2"/>
  <c r="Z508" i="2"/>
  <c r="Z507" i="2"/>
  <c r="Z497" i="2"/>
  <c r="Z492" i="2"/>
  <c r="Z491" i="2"/>
  <c r="Z481" i="2"/>
  <c r="Z476" i="2"/>
  <c r="Z475" i="2"/>
  <c r="Z465" i="2"/>
  <c r="Z460" i="2"/>
  <c r="Z459" i="2"/>
  <c r="Z449" i="2"/>
  <c r="Z444" i="2"/>
  <c r="Z443" i="2"/>
  <c r="Z369" i="2"/>
  <c r="Z362" i="2"/>
  <c r="Z360" i="2"/>
  <c r="Z359" i="2"/>
  <c r="Z344" i="2"/>
  <c r="Z339" i="2"/>
  <c r="Z309" i="2"/>
  <c r="Z729" i="2"/>
  <c r="Z724" i="2"/>
  <c r="Z723" i="2"/>
  <c r="Z713" i="2"/>
  <c r="Z708" i="2"/>
  <c r="Z707" i="2"/>
  <c r="Z697" i="2"/>
  <c r="Z696" i="2"/>
  <c r="Z691" i="2"/>
  <c r="Z681" i="2"/>
  <c r="Z680" i="2"/>
  <c r="Z676" i="2"/>
  <c r="Z675" i="2"/>
  <c r="Z664" i="2"/>
  <c r="Z663" i="2"/>
  <c r="Z653" i="2"/>
  <c r="Z646" i="2"/>
  <c r="Z630" i="2"/>
  <c r="Z625" i="2"/>
  <c r="Z624" i="2"/>
  <c r="Z614" i="2"/>
  <c r="Z609" i="2"/>
  <c r="Z608" i="2"/>
  <c r="Z597" i="2"/>
  <c r="Z596" i="2"/>
  <c r="Z586" i="2"/>
  <c r="Z581" i="2"/>
  <c r="Z580" i="2"/>
  <c r="Z570" i="2"/>
  <c r="Z565" i="2"/>
  <c r="Z564" i="2"/>
  <c r="Z554" i="2"/>
  <c r="Z549" i="2"/>
  <c r="Z538" i="2"/>
  <c r="Z533" i="2"/>
  <c r="Z532" i="2"/>
  <c r="Z522" i="2"/>
  <c r="Z509" i="2"/>
  <c r="Z504" i="2"/>
  <c r="Z503" i="2"/>
  <c r="Z493" i="2"/>
  <c r="Z488" i="2"/>
  <c r="Z487" i="2"/>
  <c r="Z477" i="2"/>
  <c r="Z472" i="2"/>
  <c r="Z471" i="2"/>
  <c r="Z461" i="2"/>
  <c r="Z456" i="2"/>
  <c r="Z455" i="2"/>
  <c r="Z445" i="2"/>
  <c r="Z440" i="2"/>
  <c r="Z439" i="2"/>
  <c r="Z429" i="2"/>
  <c r="Z424" i="2"/>
  <c r="Z423" i="2"/>
  <c r="Z413" i="2"/>
  <c r="Z407" i="2"/>
  <c r="Z397" i="2"/>
  <c r="Z392" i="2"/>
  <c r="Z391" i="2"/>
  <c r="Z381" i="2"/>
  <c r="Z376" i="2"/>
  <c r="Z375" i="2"/>
  <c r="Z365" i="2"/>
  <c r="Z361" i="2"/>
  <c r="Z356" i="2"/>
  <c r="Z355" i="2"/>
  <c r="Z349" i="2"/>
  <c r="Z312" i="2"/>
  <c r="Z677" i="2"/>
  <c r="Z672" i="2"/>
  <c r="Z671" i="2"/>
  <c r="Z665" i="2"/>
  <c r="Z659" i="2"/>
  <c r="Z658" i="2"/>
  <c r="Z654" i="2"/>
  <c r="Z637" i="2"/>
  <c r="Z636" i="2"/>
  <c r="Z626" i="2"/>
  <c r="Z621" i="2"/>
  <c r="Z620" i="2"/>
  <c r="Z610" i="2"/>
  <c r="Z605" i="2"/>
  <c r="Z604" i="2"/>
  <c r="Z593" i="2"/>
  <c r="Z592" i="2"/>
  <c r="Z582" i="2"/>
  <c r="Z577" i="2"/>
  <c r="Z576" i="2"/>
  <c r="Z566" i="2"/>
  <c r="Z561" i="2"/>
  <c r="Z560" i="2"/>
  <c r="Z550" i="2"/>
  <c r="Z545" i="2"/>
  <c r="Z544" i="2"/>
  <c r="Z534" i="2"/>
  <c r="Z529" i="2"/>
  <c r="Z528" i="2"/>
  <c r="Z515" i="2"/>
  <c r="Z505" i="2"/>
  <c r="Z500" i="2"/>
  <c r="Z499" i="2"/>
  <c r="Z489" i="2"/>
  <c r="Z484" i="2"/>
  <c r="Z483" i="2"/>
  <c r="Z473" i="2"/>
  <c r="Z468" i="2"/>
  <c r="Z467" i="2"/>
  <c r="Z457" i="2"/>
  <c r="Z452" i="2"/>
  <c r="Z451" i="2"/>
  <c r="Z441" i="2"/>
  <c r="Z436" i="2"/>
  <c r="Z435" i="2"/>
  <c r="Z425" i="2"/>
  <c r="Z420" i="2"/>
  <c r="Z419" i="2"/>
  <c r="Z409" i="2"/>
  <c r="Z404" i="2"/>
  <c r="Z403" i="2"/>
  <c r="Z393" i="2"/>
  <c r="Z388" i="2"/>
  <c r="Z387" i="2"/>
  <c r="Z377" i="2"/>
  <c r="Z372" i="2"/>
  <c r="Z371" i="2"/>
  <c r="Z329" i="2"/>
  <c r="Z327" i="2"/>
  <c r="Z326" i="2"/>
  <c r="Z325" i="2"/>
  <c r="Z323" i="2"/>
  <c r="Z322" i="2"/>
  <c r="Z546" i="2"/>
  <c r="Z541" i="2"/>
  <c r="Z540" i="2"/>
  <c r="Z432" i="2"/>
  <c r="Z431" i="2"/>
  <c r="Z421" i="2"/>
  <c r="Z416" i="2"/>
  <c r="Z415" i="2"/>
  <c r="Z405" i="2"/>
  <c r="Z400" i="2"/>
  <c r="Z399" i="2"/>
  <c r="Z389" i="2"/>
  <c r="Z384" i="2"/>
  <c r="Z383" i="2"/>
  <c r="Z46" i="2"/>
  <c r="Z43" i="2"/>
  <c r="Z32" i="2"/>
  <c r="Z29" i="2"/>
  <c r="Z22" i="2"/>
  <c r="Z17" i="2"/>
  <c r="Z367" i="2"/>
  <c r="Z357" i="2"/>
  <c r="Z351" i="2"/>
  <c r="Z350" i="2"/>
  <c r="Z340" i="2"/>
  <c r="Z335" i="2"/>
  <c r="Z324" i="2"/>
  <c r="Z319" i="2"/>
  <c r="Z307" i="2"/>
  <c r="Z296" i="2"/>
  <c r="Z291" i="2"/>
  <c r="Z280" i="2"/>
  <c r="Z264" i="2"/>
  <c r="Z259" i="2"/>
  <c r="Z248" i="2"/>
  <c r="Z243" i="2"/>
  <c r="Z232" i="2"/>
  <c r="Z227" i="2"/>
  <c r="Z226" i="2"/>
  <c r="Z216" i="2"/>
  <c r="Z211" i="2"/>
  <c r="Z210" i="2"/>
  <c r="Z200" i="2"/>
  <c r="Z195" i="2"/>
  <c r="Z194" i="2"/>
  <c r="Z184" i="2"/>
  <c r="Z179" i="2"/>
  <c r="Z178" i="2"/>
  <c r="Z168" i="2"/>
  <c r="Z166" i="2"/>
  <c r="Z164" i="2"/>
  <c r="Z163" i="2"/>
  <c r="Z150" i="2"/>
  <c r="Z147" i="2"/>
  <c r="Z134" i="2"/>
  <c r="Z132" i="2"/>
  <c r="Z131" i="2"/>
  <c r="Z118" i="2"/>
  <c r="Z116" i="2"/>
  <c r="Z115" i="2"/>
  <c r="Z104" i="2"/>
  <c r="Z102" i="2"/>
  <c r="Z99" i="2"/>
  <c r="Z88" i="2"/>
  <c r="Z86" i="2"/>
  <c r="Z83" i="2"/>
  <c r="Z72" i="2"/>
  <c r="Z70" i="2"/>
  <c r="Z67" i="2"/>
  <c r="Z56" i="2"/>
  <c r="Z54" i="2"/>
  <c r="Z51" i="2"/>
  <c r="Z44" i="2"/>
  <c r="Z42" i="2"/>
  <c r="Z39" i="2"/>
  <c r="Z30" i="2"/>
  <c r="Z28" i="2"/>
  <c r="Z18" i="2"/>
  <c r="Z336" i="2"/>
  <c r="Z331" i="2"/>
  <c r="Z320" i="2"/>
  <c r="Z315" i="2"/>
  <c r="Z303" i="2"/>
  <c r="Z292" i="2"/>
  <c r="Z276" i="2"/>
  <c r="Z271" i="2"/>
  <c r="Z260" i="2"/>
  <c r="Z244" i="2"/>
  <c r="Z239" i="2"/>
  <c r="Z228" i="2"/>
  <c r="Z223" i="2"/>
  <c r="Z222" i="2"/>
  <c r="Z212" i="2"/>
  <c r="Z207" i="2"/>
  <c r="Z206" i="2"/>
  <c r="Z196" i="2"/>
  <c r="Z191" i="2"/>
  <c r="Z190" i="2"/>
  <c r="Z180" i="2"/>
  <c r="Z175" i="2"/>
  <c r="Z174" i="2"/>
  <c r="Z162" i="2"/>
  <c r="Z160" i="2"/>
  <c r="Z159" i="2"/>
  <c r="Z146" i="2"/>
  <c r="Z144" i="2"/>
  <c r="Z143" i="2"/>
  <c r="Z130" i="2"/>
  <c r="Z128" i="2"/>
  <c r="Z127" i="2"/>
  <c r="Z114" i="2"/>
  <c r="Z112" i="2"/>
  <c r="Z111" i="2"/>
  <c r="Z100" i="2"/>
  <c r="Z98" i="2"/>
  <c r="Z95" i="2"/>
  <c r="Z84" i="2"/>
  <c r="Z82" i="2"/>
  <c r="Z79" i="2"/>
  <c r="Z68" i="2"/>
  <c r="Z66" i="2"/>
  <c r="Z63" i="2"/>
  <c r="Z52" i="2"/>
  <c r="Z50" i="2"/>
  <c r="Z40" i="2"/>
  <c r="Z38" i="2"/>
  <c r="Z35" i="2"/>
  <c r="Z25" i="2"/>
  <c r="Z304" i="2"/>
  <c r="Z299" i="2"/>
  <c r="Z298" i="2"/>
  <c r="Z288" i="2"/>
  <c r="Z283" i="2"/>
  <c r="Z282" i="2"/>
  <c r="Z272" i="2"/>
  <c r="Z267" i="2"/>
  <c r="Z266" i="2"/>
  <c r="Z256" i="2"/>
  <c r="Z251" i="2"/>
  <c r="Z240" i="2"/>
  <c r="Z235" i="2"/>
  <c r="Z234" i="2"/>
  <c r="Z224" i="2"/>
  <c r="Z219" i="2"/>
  <c r="Z208" i="2"/>
  <c r="Z203" i="2"/>
  <c r="Z202" i="2"/>
  <c r="Z192" i="2"/>
  <c r="Z187" i="2"/>
  <c r="Z186" i="2"/>
  <c r="Z176" i="2"/>
  <c r="Z171" i="2"/>
  <c r="Z170" i="2"/>
  <c r="Z158" i="2"/>
  <c r="Z156" i="2"/>
  <c r="Z155" i="2"/>
  <c r="Z142" i="2"/>
  <c r="Z140" i="2"/>
  <c r="Z139" i="2"/>
  <c r="Z126" i="2"/>
  <c r="Z124" i="2"/>
  <c r="Z123" i="2"/>
  <c r="Z110" i="2"/>
  <c r="Z108" i="2"/>
  <c r="Z107" i="2"/>
  <c r="Z96" i="2"/>
  <c r="Z94" i="2"/>
  <c r="Z91" i="2"/>
  <c r="Z80" i="2"/>
  <c r="Z78" i="2"/>
  <c r="Z75" i="2"/>
  <c r="Z64" i="2"/>
  <c r="Z62" i="2"/>
  <c r="Z59" i="2"/>
  <c r="Z24" i="2"/>
  <c r="Z21" i="2"/>
  <c r="Z16" i="2"/>
  <c r="Z15" i="2"/>
  <c r="Z4" i="2" s="1"/>
  <c r="Z8" i="2" s="1"/>
  <c r="Z1915" i="2"/>
  <c r="Z1914" i="2"/>
  <c r="Z1907" i="2"/>
  <c r="Z1906" i="2"/>
  <c r="Z1899" i="2"/>
  <c r="Z1898" i="2"/>
  <c r="Z1891" i="2"/>
  <c r="Z1883" i="2"/>
  <c r="Z1875" i="2"/>
  <c r="Z1867" i="2"/>
  <c r="Z1859" i="2"/>
  <c r="Z1851" i="2"/>
  <c r="Z1843" i="2"/>
  <c r="Z1835" i="2"/>
  <c r="Z1827" i="2"/>
  <c r="Z1819" i="2"/>
  <c r="Z1811" i="2"/>
  <c r="Z1795" i="2"/>
  <c r="Z1787" i="2"/>
  <c r="Z1779" i="2"/>
  <c r="Z1771" i="2"/>
  <c r="Z1763" i="2"/>
  <c r="Z1755" i="2"/>
  <c r="Z1747" i="2"/>
  <c r="Z1739" i="2"/>
  <c r="Z1731" i="2"/>
  <c r="Z1723" i="2"/>
  <c r="Z1715" i="2"/>
  <c r="Z1923" i="2"/>
  <c r="Z1911" i="2"/>
  <c r="Z1910" i="2"/>
  <c r="Z1902" i="2"/>
  <c r="Z1894" i="2"/>
  <c r="Z1887" i="2"/>
  <c r="Z1886" i="2"/>
  <c r="Z1879" i="2"/>
  <c r="Z1878" i="2"/>
  <c r="Z1871" i="2"/>
  <c r="Z1870" i="2"/>
  <c r="Z1863" i="2"/>
  <c r="Z1862" i="2"/>
  <c r="Z1855" i="2"/>
  <c r="Z1854" i="2"/>
  <c r="Z1847" i="2"/>
  <c r="Z1846" i="2"/>
  <c r="Z1839" i="2"/>
  <c r="Z1838" i="2"/>
  <c r="Z1831" i="2"/>
  <c r="Z1830" i="2"/>
  <c r="Z1823" i="2"/>
  <c r="Z1822" i="2"/>
  <c r="Z1814" i="2"/>
  <c r="Z1807" i="2"/>
  <c r="Z1806" i="2"/>
  <c r="Z1799" i="2"/>
  <c r="Z1798" i="2"/>
  <c r="Z1791" i="2"/>
  <c r="Z1790" i="2"/>
  <c r="Z1782" i="2"/>
  <c r="Z1775" i="2"/>
  <c r="Z1774" i="2"/>
  <c r="Z1767" i="2"/>
  <c r="Z1766" i="2"/>
  <c r="Z1759" i="2"/>
  <c r="Z1758" i="2"/>
  <c r="Z1751" i="2"/>
  <c r="Z1750" i="2"/>
  <c r="Z1742" i="2"/>
  <c r="Z1734" i="2"/>
  <c r="Z1726" i="2"/>
  <c r="Z1718" i="2"/>
  <c r="Z1710" i="2"/>
  <c r="Z1706" i="2"/>
  <c r="Z1286" i="2"/>
  <c r="Z1270" i="2"/>
  <c r="Z1350" i="2"/>
  <c r="Z1343" i="2"/>
  <c r="Z1342" i="2"/>
  <c r="Z1335" i="2"/>
  <c r="Z1334" i="2"/>
  <c r="Z1327" i="2"/>
  <c r="Z1326" i="2"/>
  <c r="Z1319" i="2"/>
  <c r="Z1318" i="2"/>
  <c r="Z1311" i="2"/>
  <c r="Z1310" i="2"/>
  <c r="Z1303" i="2"/>
  <c r="Z1302" i="2"/>
  <c r="Z1295" i="2"/>
  <c r="Z1282" i="2"/>
  <c r="Z1280" i="2"/>
  <c r="Z1266" i="2"/>
  <c r="Z1264" i="2"/>
  <c r="Z1254" i="2"/>
  <c r="Z1354" i="2"/>
  <c r="Z1294" i="2"/>
  <c r="Z1292" i="2"/>
  <c r="Z1276" i="2"/>
  <c r="Z1260" i="2"/>
  <c r="Z994" i="2"/>
  <c r="Z1007" i="2"/>
  <c r="Z660" i="2"/>
  <c r="Z652" i="2"/>
  <c r="Z644" i="2"/>
  <c r="Z656" i="2"/>
  <c r="Z649" i="2"/>
  <c r="Z648" i="2"/>
  <c r="Z641" i="2"/>
  <c r="Z354" i="2"/>
  <c r="Z334" i="2"/>
  <c r="Z318" i="2"/>
  <c r="Z306" i="2"/>
  <c r="Z290" i="2"/>
  <c r="Z274" i="2"/>
  <c r="Z258" i="2"/>
  <c r="Z242" i="2"/>
  <c r="Z346" i="2"/>
  <c r="Z330" i="2"/>
  <c r="Z314" i="2"/>
  <c r="Z302" i="2"/>
  <c r="Z286" i="2"/>
  <c r="Z270" i="2"/>
  <c r="Z254" i="2"/>
  <c r="Z5" i="2" l="1"/>
  <c r="Z6" i="2"/>
  <c r="Z7" i="2"/>
  <c r="E62" i="9" l="1"/>
  <c r="D1197" i="7" l="1"/>
  <c r="D1192" i="7"/>
  <c r="D1193" i="7"/>
  <c r="D1198" i="7"/>
  <c r="D2065" i="7"/>
  <c r="D1972" i="7"/>
  <c r="D2002" i="7"/>
  <c r="D2066" i="7"/>
  <c r="D2003" i="7"/>
  <c r="D2061" i="7"/>
  <c r="D948" i="7"/>
  <c r="D947" i="7"/>
  <c r="D927" i="7"/>
  <c r="D1472" i="7"/>
  <c r="D1452" i="7"/>
  <c r="D1473" i="7"/>
  <c r="D147" i="7"/>
  <c r="D168" i="7"/>
  <c r="D167" i="7"/>
  <c r="D1242" i="8"/>
  <c r="D417" i="7"/>
  <c r="D407" i="7"/>
  <c r="D418" i="7"/>
  <c r="D667" i="7"/>
  <c r="D692" i="7"/>
  <c r="D693" i="7"/>
  <c r="D1957" i="9"/>
  <c r="D1542" i="7"/>
  <c r="D1697" i="8"/>
  <c r="D1086" i="8"/>
  <c r="D496" i="8"/>
  <c r="D1022" i="7"/>
  <c r="D1021" i="7"/>
  <c r="D760" i="7"/>
  <c r="D761" i="7"/>
  <c r="D1727" i="7"/>
  <c r="D1728" i="7"/>
  <c r="D1712" i="7"/>
  <c r="D1736" i="8"/>
  <c r="D1482" i="8"/>
  <c r="D1281" i="7"/>
  <c r="D1282" i="7"/>
  <c r="C1291" i="8"/>
  <c r="D1291" i="8"/>
  <c r="D1371" i="9"/>
  <c r="D582" i="8"/>
  <c r="D1796" i="8"/>
  <c r="D500" i="7"/>
  <c r="D499" i="7"/>
  <c r="F1804" i="7"/>
  <c r="D491" i="8"/>
  <c r="D1767" i="8"/>
  <c r="D1573" i="9"/>
  <c r="D1957" i="8"/>
  <c r="D401" i="9"/>
  <c r="F1181" i="7"/>
  <c r="D1928" i="9"/>
  <c r="D624" i="9"/>
  <c r="D1803" i="7"/>
  <c r="D1804" i="7"/>
  <c r="C2075" i="9"/>
  <c r="D2075" i="9"/>
  <c r="C2066" i="8"/>
  <c r="D2066" i="8"/>
  <c r="D1242" i="9"/>
  <c r="D765" i="9"/>
  <c r="C1813" i="8"/>
  <c r="D1813" i="8"/>
  <c r="D1937" i="9"/>
  <c r="D701" i="8"/>
  <c r="C1736" i="8"/>
  <c r="C1796" i="8"/>
  <c r="C1857" i="8"/>
  <c r="D1857" i="8"/>
  <c r="D462" i="8"/>
  <c r="C496" i="8"/>
  <c r="D1866" i="8"/>
  <c r="F2012" i="7"/>
  <c r="D1543" i="7"/>
  <c r="D1767" i="9"/>
  <c r="D1416" i="8"/>
  <c r="F1116" i="7"/>
  <c r="F667" i="7"/>
  <c r="D742" i="9"/>
  <c r="D1805" i="8"/>
  <c r="C1805" i="8"/>
  <c r="C1866" i="8"/>
  <c r="D722" i="9"/>
  <c r="C765" i="9"/>
  <c r="D956" i="8"/>
  <c r="D1007" i="9"/>
  <c r="F1017" i="7"/>
  <c r="D1053" i="9"/>
  <c r="C505" i="8"/>
  <c r="D505" i="8"/>
  <c r="D1901" i="8"/>
  <c r="F336" i="7"/>
  <c r="F1291" i="7"/>
  <c r="D1044" i="9"/>
  <c r="D1111" i="9"/>
  <c r="D177" i="9"/>
  <c r="D1482" i="9"/>
  <c r="C2065" i="8"/>
  <c r="D2065" i="8"/>
  <c r="D1928" i="8"/>
  <c r="C1292" i="9"/>
  <c r="D1292" i="9"/>
  <c r="D1053" i="8"/>
  <c r="D751" i="9"/>
  <c r="D756" i="8"/>
  <c r="D801" i="8"/>
  <c r="F1172" i="7"/>
  <c r="D495" i="9"/>
  <c r="D1007" i="8"/>
  <c r="D1507" i="9"/>
  <c r="E1543" i="7"/>
  <c r="F1543" i="7"/>
  <c r="D1407" i="9"/>
  <c r="C1804" i="8"/>
  <c r="D1804" i="8"/>
  <c r="D500" i="8"/>
  <c r="E1367" i="7"/>
  <c r="F1367" i="7"/>
  <c r="D1147" i="8"/>
  <c r="D1181" i="9"/>
  <c r="D1538" i="8"/>
  <c r="D1573" i="8"/>
  <c r="C1538" i="8"/>
  <c r="D1481" i="8"/>
  <c r="F1290" i="7"/>
  <c r="D1147" i="9"/>
  <c r="D322" i="9"/>
  <c r="D1276" i="8"/>
  <c r="D921" i="9"/>
  <c r="D103" i="9"/>
  <c r="F147" i="7"/>
  <c r="D1267" i="9"/>
  <c r="C1290" i="8"/>
  <c r="D1290" i="8"/>
  <c r="E1181" i="7"/>
  <c r="E1172" i="7"/>
  <c r="D991" i="8"/>
  <c r="C2047" i="9"/>
  <c r="D2047" i="9"/>
  <c r="D1737" i="9"/>
  <c r="D982" i="8"/>
  <c r="D1937" i="8"/>
  <c r="C1278" i="8"/>
  <c r="D1278" i="8"/>
  <c r="C2011" i="8"/>
  <c r="D2011" i="8"/>
  <c r="D202" i="9"/>
  <c r="D1286" i="8"/>
  <c r="D462" i="9"/>
  <c r="C495" i="9"/>
  <c r="E495" i="7"/>
  <c r="F495" i="7"/>
  <c r="D769" i="8"/>
  <c r="D652" i="8"/>
  <c r="D633" i="9"/>
  <c r="C770" i="9"/>
  <c r="D770" i="9"/>
  <c r="D1472" i="8"/>
  <c r="C2002" i="8"/>
  <c r="D2002" i="8"/>
  <c r="D1507" i="8"/>
  <c r="C1441" i="9"/>
  <c r="D1441" i="9"/>
  <c r="D528" i="9"/>
  <c r="D392" i="8"/>
  <c r="C1712" i="8"/>
  <c r="D1712" i="8"/>
  <c r="D427" i="9"/>
  <c r="C500" i="9"/>
  <c r="D500" i="9"/>
  <c r="C409" i="8"/>
  <c r="D409" i="8"/>
  <c r="D426" i="8"/>
  <c r="C2061" i="9"/>
  <c r="D2061" i="9"/>
  <c r="E1721" i="7"/>
  <c r="F1721" i="7"/>
  <c r="D541" i="8"/>
  <c r="C2012" i="8"/>
  <c r="D2012" i="8"/>
  <c r="D582" i="9"/>
  <c r="D482" i="8"/>
  <c r="D1706" i="9"/>
  <c r="D1527" i="9"/>
  <c r="D587" i="8"/>
  <c r="C2056" i="8"/>
  <c r="D2056" i="8"/>
  <c r="C1983" i="8"/>
  <c r="D1983" i="8"/>
  <c r="C587" i="8"/>
  <c r="D528" i="8"/>
  <c r="D722" i="8"/>
  <c r="C769" i="8"/>
  <c r="C510" i="8"/>
  <c r="D510" i="8"/>
  <c r="F1812" i="7"/>
  <c r="F1966" i="7"/>
  <c r="C1813" i="9"/>
  <c r="D1813" i="9"/>
  <c r="C2075" i="8"/>
  <c r="D2075" i="8"/>
  <c r="D661" i="9"/>
  <c r="C624" i="9"/>
  <c r="C661" i="9"/>
  <c r="C722" i="9"/>
  <c r="C1552" i="8"/>
  <c r="D1552" i="8"/>
  <c r="C248" i="9"/>
  <c r="D248" i="9"/>
  <c r="F156" i="7"/>
  <c r="C2012" i="9"/>
  <c r="D2012" i="9"/>
  <c r="F1737" i="7"/>
  <c r="D1016" i="8"/>
  <c r="E407" i="7"/>
  <c r="F407" i="7"/>
  <c r="C1539" i="8"/>
  <c r="D1539" i="8"/>
  <c r="F499" i="7"/>
  <c r="C1538" i="9"/>
  <c r="D1538" i="9"/>
  <c r="E239" i="7"/>
  <c r="F239" i="7"/>
  <c r="D1887" i="9"/>
  <c r="D1416" i="9"/>
  <c r="D1102" i="9"/>
  <c r="C1473" i="8"/>
  <c r="D1473" i="8"/>
  <c r="E1198" i="7"/>
  <c r="F1198" i="7"/>
  <c r="C1527" i="9"/>
  <c r="D1473" i="9"/>
  <c r="F1473" i="7"/>
  <c r="D907" i="7"/>
  <c r="C259" i="9"/>
  <c r="D259" i="9"/>
  <c r="C1292" i="8"/>
  <c r="D1292" i="8"/>
  <c r="D418" i="9"/>
  <c r="D982" i="9"/>
  <c r="D1362" i="9"/>
  <c r="C1407" i="9"/>
  <c r="D1304" i="9"/>
  <c r="F247" i="7"/>
  <c r="C1022" i="8"/>
  <c r="D1022" i="8"/>
  <c r="C1277" i="8"/>
  <c r="D1277" i="8"/>
  <c r="F856" i="7"/>
  <c r="C1547" i="9"/>
  <c r="D1547" i="9"/>
  <c r="F847" i="7"/>
  <c r="C1713" i="8"/>
  <c r="D1713" i="8"/>
  <c r="D731" i="9"/>
  <c r="C1287" i="8"/>
  <c r="D1287" i="8"/>
  <c r="E760" i="7"/>
  <c r="F760" i="7"/>
  <c r="D416" i="8"/>
  <c r="D1516" i="9"/>
  <c r="F1728" i="7"/>
  <c r="F693" i="7"/>
  <c r="D894" i="9"/>
  <c r="D1622" i="9"/>
  <c r="D1776" i="9"/>
  <c r="E499" i="7"/>
  <c r="E1812" i="7"/>
  <c r="F243" i="7"/>
  <c r="C2062" i="8"/>
  <c r="D2062" i="8"/>
  <c r="D885" i="9"/>
  <c r="F1030" i="7"/>
  <c r="C2067" i="8"/>
  <c r="D2067" i="8"/>
  <c r="C811" i="9"/>
  <c r="D811" i="9"/>
  <c r="D591" i="8"/>
  <c r="C2061" i="8"/>
  <c r="D2061" i="8"/>
  <c r="D1432" i="9"/>
  <c r="D1323" i="8"/>
  <c r="E1966" i="7"/>
  <c r="D1062" i="8"/>
  <c r="F1706" i="7"/>
  <c r="C427" i="8"/>
  <c r="D427" i="8"/>
  <c r="C1800" i="8"/>
  <c r="D1800" i="8"/>
  <c r="D851" i="8"/>
  <c r="D1251" i="8"/>
  <c r="D1432" i="8"/>
  <c r="D372" i="9"/>
  <c r="C1283" i="8"/>
  <c r="D1283" i="8"/>
  <c r="F62" i="7"/>
  <c r="E769" i="7"/>
  <c r="F769" i="7"/>
  <c r="C1021" i="8"/>
  <c r="D1021" i="8"/>
  <c r="F1981" i="7"/>
  <c r="C757" i="8"/>
  <c r="D757" i="8"/>
  <c r="D1575" i="8"/>
  <c r="D168" i="9"/>
  <c r="D670" i="8"/>
  <c r="C810" i="9"/>
  <c r="D810" i="9"/>
  <c r="D894" i="8"/>
  <c r="D1776" i="8"/>
  <c r="E1552" i="7"/>
  <c r="F1552" i="7"/>
  <c r="D1527" i="8"/>
  <c r="D957" i="9"/>
  <c r="C702" i="8"/>
  <c r="D702" i="8"/>
  <c r="D1564" i="8"/>
  <c r="C1799" i="9"/>
  <c r="D1799" i="9"/>
  <c r="F141" i="7"/>
  <c r="F936" i="7"/>
  <c r="E336" i="7"/>
  <c r="E62" i="7"/>
  <c r="F392" i="7"/>
  <c r="D851" i="9"/>
  <c r="D1346" i="8"/>
  <c r="E147" i="7"/>
  <c r="E156" i="7"/>
  <c r="C1026" i="9"/>
  <c r="D1026" i="9"/>
  <c r="C407" i="8"/>
  <c r="D407" i="8"/>
  <c r="D885" i="8"/>
  <c r="F1021" i="7"/>
  <c r="E1981" i="7"/>
  <c r="F176" i="7"/>
  <c r="D1367" i="8"/>
  <c r="D331" i="9"/>
  <c r="D1677" i="9"/>
  <c r="D1836" i="8"/>
  <c r="E765" i="7"/>
  <c r="F765" i="7"/>
  <c r="D132" i="9"/>
  <c r="C2070" i="8"/>
  <c r="D2070" i="8"/>
  <c r="D784" i="8"/>
  <c r="E141" i="7"/>
  <c r="D1207" i="9"/>
  <c r="D906" i="8"/>
  <c r="D1313" i="8"/>
  <c r="C1367" i="8"/>
  <c r="E1737" i="7"/>
  <c r="E1728" i="7"/>
  <c r="E1473" i="7"/>
  <c r="C500" i="8"/>
  <c r="C561" i="8"/>
  <c r="D561" i="8"/>
  <c r="F2075" i="7"/>
  <c r="C1808" i="9"/>
  <c r="D1808" i="9"/>
  <c r="C2036" i="9"/>
  <c r="D2036" i="9"/>
  <c r="D847" i="8"/>
  <c r="E247" i="7"/>
  <c r="D742" i="8"/>
  <c r="C762" i="8"/>
  <c r="D762" i="8"/>
  <c r="D1721" i="8"/>
  <c r="D1896" i="9"/>
  <c r="D1482" i="7"/>
  <c r="C1482" i="7"/>
  <c r="E1482" i="7"/>
  <c r="F1482" i="7"/>
  <c r="D1833" i="9"/>
  <c r="C234" i="9"/>
  <c r="D234" i="9"/>
  <c r="C519" i="9"/>
  <c r="D519" i="9"/>
  <c r="F1206" i="7"/>
  <c r="F1031" i="7"/>
  <c r="E508" i="7"/>
  <c r="F508" i="7"/>
  <c r="D141" i="9"/>
  <c r="D792" i="8"/>
  <c r="D1547" i="8"/>
  <c r="C495" i="8"/>
  <c r="D495" i="8"/>
  <c r="F1192" i="7"/>
  <c r="D363" i="9"/>
  <c r="D856" i="8"/>
  <c r="C1548" i="8"/>
  <c r="D1548" i="8"/>
  <c r="C1017" i="8"/>
  <c r="D1017" i="8"/>
  <c r="E856" i="7"/>
  <c r="E847" i="7"/>
  <c r="D1516" i="8"/>
  <c r="C1808" i="8"/>
  <c r="D1808" i="8"/>
  <c r="E1291" i="7"/>
  <c r="E915" i="7"/>
  <c r="F915" i="7"/>
  <c r="C239" i="9"/>
  <c r="D239" i="9"/>
  <c r="C1201" i="8"/>
  <c r="D1201" i="8"/>
  <c r="E1017" i="7"/>
  <c r="F587" i="7"/>
  <c r="C1544" i="8"/>
  <c r="D1544" i="8"/>
  <c r="D661" i="8"/>
  <c r="C1737" i="8"/>
  <c r="D1737" i="8"/>
  <c r="E1030" i="7"/>
  <c r="E1021" i="7"/>
  <c r="C1547" i="8"/>
  <c r="C1606" i="8"/>
  <c r="D1606" i="8"/>
  <c r="E1803" i="7"/>
  <c r="F1803" i="7"/>
  <c r="C1824" i="8"/>
  <c r="D1824" i="8"/>
  <c r="C1966" i="8"/>
  <c r="D1966" i="8"/>
  <c r="E1193" i="7"/>
  <c r="F1193" i="7"/>
  <c r="D633" i="8"/>
  <c r="E2012" i="7"/>
  <c r="E756" i="7"/>
  <c r="F756" i="7"/>
  <c r="C1814" i="8"/>
  <c r="D1814" i="8"/>
  <c r="E1542" i="7"/>
  <c r="F1542" i="7"/>
  <c r="C1197" i="8"/>
  <c r="D1197" i="8"/>
  <c r="C801" i="9"/>
  <c r="D801" i="9"/>
  <c r="E392" i="7"/>
  <c r="E1957" i="7"/>
  <c r="F1957" i="7"/>
  <c r="C2076" i="8"/>
  <c r="D2076" i="8"/>
  <c r="C2027" i="8"/>
  <c r="D2027" i="8"/>
  <c r="C1564" i="8"/>
  <c r="C1622" i="8"/>
  <c r="D1622" i="8"/>
  <c r="C1937" i="8"/>
  <c r="D1887" i="8"/>
  <c r="E1706" i="7"/>
  <c r="D1102" i="8"/>
  <c r="D1251" i="9"/>
  <c r="E667" i="7"/>
  <c r="C793" i="8"/>
  <c r="D793" i="8"/>
  <c r="D1787" i="8"/>
  <c r="E956" i="7"/>
  <c r="F956" i="7"/>
  <c r="C693" i="8"/>
  <c r="D693" i="8"/>
  <c r="E1376" i="7"/>
  <c r="F1376" i="7"/>
  <c r="D1636" i="8"/>
  <c r="E936" i="7"/>
  <c r="E504" i="7"/>
  <c r="F504" i="7"/>
  <c r="E1901" i="7"/>
  <c r="F1901" i="7"/>
  <c r="E906" i="7"/>
  <c r="F906" i="7"/>
  <c r="E1697" i="7"/>
  <c r="F1697" i="7"/>
  <c r="C1016" i="9"/>
  <c r="D1016" i="9"/>
  <c r="E1551" i="7"/>
  <c r="F1551" i="7"/>
  <c r="D1728" i="9"/>
  <c r="C519" i="8"/>
  <c r="D519" i="8"/>
  <c r="C1824" i="9"/>
  <c r="D1824" i="9"/>
  <c r="C915" i="7"/>
  <c r="F2002" i="7"/>
  <c r="C802" i="9"/>
  <c r="D802" i="9"/>
  <c r="D1111" i="8"/>
  <c r="C851" i="8"/>
  <c r="C912" i="8"/>
  <c r="D912" i="8"/>
  <c r="D1727" i="8"/>
  <c r="F702" i="7"/>
  <c r="D1896" i="8"/>
  <c r="D921" i="8"/>
  <c r="D1267" i="8"/>
  <c r="F417" i="7"/>
  <c r="D591" i="9"/>
  <c r="D1198" i="9"/>
  <c r="F1538" i="7"/>
  <c r="C1283" i="9"/>
  <c r="D1283" i="9"/>
  <c r="E1799" i="7"/>
  <c r="F1799" i="7"/>
  <c r="C1181" i="9"/>
  <c r="C1242" i="9"/>
  <c r="C1276" i="9"/>
  <c r="D1276" i="9"/>
  <c r="E1808" i="7"/>
  <c r="F1808" i="7"/>
  <c r="C907" i="8"/>
  <c r="D907" i="8"/>
  <c r="D1206" i="8"/>
  <c r="C1276" i="8"/>
  <c r="C1337" i="8"/>
  <c r="D1337" i="8"/>
  <c r="D238" i="7"/>
  <c r="C2074" i="8"/>
  <c r="D2074" i="8"/>
  <c r="E1192" i="7"/>
  <c r="C1314" i="8"/>
  <c r="D1314" i="8"/>
  <c r="F2011" i="7"/>
  <c r="E1207" i="7"/>
  <c r="F1207" i="7"/>
  <c r="C2070" i="9"/>
  <c r="D2070" i="9"/>
  <c r="D401" i="8"/>
  <c r="D1833" i="8"/>
  <c r="C1787" i="9"/>
  <c r="D1787" i="9"/>
  <c r="D57" i="9"/>
  <c r="F1627" i="7"/>
  <c r="C1198" i="8"/>
  <c r="D1198" i="8"/>
  <c r="E238" i="7"/>
  <c r="F238" i="7"/>
  <c r="D731" i="8"/>
  <c r="C1937" i="9"/>
  <c r="C2056" i="9"/>
  <c r="D2056" i="9"/>
  <c r="C1111" i="8"/>
  <c r="C1172" i="8"/>
  <c r="D1172" i="8"/>
  <c r="C1552" i="7"/>
  <c r="D1706" i="8"/>
  <c r="D1371" i="8"/>
  <c r="D532" i="8"/>
  <c r="D1452" i="8"/>
  <c r="D793" i="9"/>
  <c r="C504" i="9"/>
  <c r="D504" i="9"/>
  <c r="D508" i="7"/>
  <c r="C508" i="7"/>
  <c r="D1564" i="9"/>
  <c r="D1192" i="8"/>
  <c r="E702" i="7"/>
  <c r="E693" i="7"/>
  <c r="D1552" i="7"/>
  <c r="C1156" i="9"/>
  <c r="D1156" i="9"/>
  <c r="E401" i="7"/>
  <c r="F401" i="7"/>
  <c r="E1290" i="7"/>
  <c r="D702" i="9"/>
  <c r="E907" i="7"/>
  <c r="F907" i="7"/>
  <c r="C499" i="8"/>
  <c r="D499" i="8"/>
  <c r="C1281" i="8"/>
  <c r="D1281" i="8"/>
  <c r="D1313" i="9"/>
  <c r="F652" i="7"/>
  <c r="C1022" i="9"/>
  <c r="D1022" i="9"/>
  <c r="E417" i="7"/>
  <c r="E243" i="7"/>
  <c r="E947" i="7"/>
  <c r="F947" i="7"/>
  <c r="D652" i="9"/>
  <c r="E676" i="7"/>
  <c r="F676" i="7"/>
  <c r="E2065" i="7"/>
  <c r="F2065" i="7"/>
  <c r="D268" i="9"/>
  <c r="F1727" i="7"/>
  <c r="D112" i="9"/>
  <c r="C2027" i="9"/>
  <c r="D2027" i="9"/>
  <c r="E916" i="7"/>
  <c r="F916" i="7"/>
  <c r="D1551" i="7"/>
  <c r="C1551" i="7"/>
  <c r="D931" i="8"/>
  <c r="D1304" i="8"/>
  <c r="C2047" i="8"/>
  <c r="D2047" i="8"/>
  <c r="C8" i="9"/>
  <c r="D8" i="9"/>
  <c r="E1281" i="7"/>
  <c r="F1281" i="7"/>
  <c r="C1974" i="8"/>
  <c r="D1974" i="8"/>
  <c r="F168" i="7"/>
  <c r="F948" i="7"/>
  <c r="D692" i="8"/>
  <c r="E2011" i="7"/>
  <c r="E2002" i="7"/>
  <c r="C1376" i="7"/>
  <c r="C509" i="8"/>
  <c r="D509" i="8"/>
  <c r="D1845" i="8"/>
  <c r="C1727" i="8"/>
  <c r="C1787" i="8"/>
  <c r="C1845" i="8"/>
  <c r="C1901" i="8"/>
  <c r="E176" i="7"/>
  <c r="D915" i="7"/>
  <c r="C856" i="7"/>
  <c r="C956" i="7"/>
  <c r="E587" i="7"/>
  <c r="E1202" i="7"/>
  <c r="F1202" i="7"/>
  <c r="C509" i="9"/>
  <c r="D509" i="9"/>
  <c r="D1407" i="8"/>
  <c r="C1030" i="8"/>
  <c r="D1030" i="8"/>
  <c r="C401" i="9"/>
  <c r="C462" i="9"/>
  <c r="C491" i="9"/>
  <c r="D491" i="9"/>
  <c r="D693" i="9"/>
  <c r="C751" i="9"/>
  <c r="C504" i="8"/>
  <c r="D504" i="8"/>
  <c r="D948" i="9"/>
  <c r="D624" i="8"/>
  <c r="C1981" i="8"/>
  <c r="D1981" i="8"/>
  <c r="D471" i="8"/>
  <c r="C1901" i="7"/>
  <c r="E1892" i="7"/>
  <c r="F1892" i="7"/>
  <c r="E1116" i="7"/>
  <c r="F1472" i="7"/>
  <c r="D239" i="7"/>
  <c r="E234" i="7"/>
  <c r="F234" i="7"/>
  <c r="C1156" i="8"/>
  <c r="D1156" i="8"/>
  <c r="D66" i="9"/>
  <c r="D947" i="8"/>
  <c r="C1053" i="8"/>
  <c r="C1107" i="8"/>
  <c r="D1107" i="8"/>
  <c r="C1543" i="9"/>
  <c r="D1543" i="9"/>
  <c r="C1551" i="8"/>
  <c r="D1551" i="8"/>
  <c r="E416" i="7"/>
  <c r="F416" i="7"/>
  <c r="C927" i="8"/>
  <c r="D927" i="8"/>
  <c r="E1627" i="7"/>
  <c r="F1277" i="7"/>
  <c r="C508" i="8"/>
  <c r="D508" i="8"/>
  <c r="D1536" i="8"/>
  <c r="F1432" i="7"/>
  <c r="C1812" i="8"/>
  <c r="D1812" i="8"/>
  <c r="D1706" i="7"/>
  <c r="C1706" i="7"/>
  <c r="D912" i="9"/>
  <c r="E168" i="7"/>
  <c r="C1722" i="8"/>
  <c r="D1722" i="8"/>
  <c r="D1207" i="7"/>
  <c r="C1207" i="7"/>
  <c r="C1728" i="8"/>
  <c r="D1728" i="8"/>
  <c r="E1031" i="7"/>
  <c r="E1206" i="7"/>
  <c r="E1712" i="7"/>
  <c r="F1712" i="7"/>
  <c r="D156" i="7"/>
  <c r="C156" i="7"/>
  <c r="C1631" i="8"/>
  <c r="D1631" i="8"/>
  <c r="D842" i="9"/>
  <c r="D1362" i="8"/>
  <c r="C132" i="9"/>
  <c r="C177" i="9"/>
  <c r="C231" i="9"/>
  <c r="D231" i="9"/>
  <c r="C596" i="7"/>
  <c r="E596" i="7"/>
  <c r="F596" i="7"/>
  <c r="D1668" i="9"/>
  <c r="C2003" i="9"/>
  <c r="D2003" i="9"/>
  <c r="C770" i="8"/>
  <c r="D770" i="8"/>
  <c r="C1516" i="9"/>
  <c r="C1573" i="9"/>
  <c r="C1631" i="9"/>
  <c r="D1631" i="9"/>
  <c r="C1892" i="8"/>
  <c r="D1892" i="8"/>
  <c r="C372" i="9"/>
  <c r="C427" i="9"/>
  <c r="C482" i="9"/>
  <c r="D482" i="9"/>
  <c r="C1192" i="8"/>
  <c r="C1251" i="8"/>
  <c r="C1304" i="8"/>
  <c r="C1362" i="8"/>
  <c r="C1416" i="8"/>
  <c r="C1472" i="8"/>
  <c r="C1527" i="8"/>
  <c r="C1584" i="8"/>
  <c r="D1584" i="8"/>
  <c r="F418" i="7"/>
  <c r="C1928" i="9"/>
  <c r="C1966" i="9"/>
  <c r="D1966" i="9"/>
  <c r="D401" i="7"/>
  <c r="C401" i="7"/>
  <c r="E500" i="7"/>
  <c r="F500" i="7"/>
  <c r="C1193" i="8"/>
  <c r="D1193" i="8"/>
  <c r="D1181" i="8"/>
  <c r="D784" i="9"/>
  <c r="C916" i="8"/>
  <c r="D916" i="8"/>
  <c r="E652" i="7"/>
  <c r="C1536" i="8"/>
  <c r="C1597" i="8"/>
  <c r="D1597" i="8"/>
  <c r="D1026" i="8"/>
  <c r="F770" i="7"/>
  <c r="E1804" i="7"/>
  <c r="E132" i="7"/>
  <c r="F132" i="7"/>
  <c r="E2003" i="7"/>
  <c r="F2003" i="7"/>
  <c r="C222" i="9"/>
  <c r="D222" i="9"/>
  <c r="D702" i="7"/>
  <c r="C702" i="7"/>
  <c r="D1030" i="7"/>
  <c r="C1030" i="7"/>
  <c r="E1472" i="7"/>
  <c r="E1727" i="7"/>
  <c r="D842" i="8"/>
  <c r="C1799" i="8"/>
  <c r="D1799" i="8"/>
  <c r="E1452" i="7"/>
  <c r="F1452" i="7"/>
  <c r="D177" i="7"/>
  <c r="C177" i="7"/>
  <c r="E177" i="7"/>
  <c r="F177" i="7"/>
  <c r="D243" i="7"/>
  <c r="C243" i="7"/>
  <c r="C667" i="8"/>
  <c r="D667" i="8"/>
  <c r="C676" i="8"/>
  <c r="D676" i="8"/>
  <c r="D471" i="9"/>
  <c r="C331" i="9"/>
  <c r="C392" i="9"/>
  <c r="D392" i="9"/>
  <c r="C742" i="8"/>
  <c r="C801" i="8"/>
  <c r="C856" i="8"/>
  <c r="C915" i="8"/>
  <c r="D915" i="8"/>
  <c r="C1552" i="9"/>
  <c r="D1552" i="9"/>
  <c r="C1207" i="9"/>
  <c r="C1267" i="9"/>
  <c r="C1313" i="9"/>
  <c r="C1371" i="9"/>
  <c r="C1432" i="9"/>
  <c r="C1482" i="9"/>
  <c r="C1536" i="9"/>
  <c r="D1536" i="9"/>
  <c r="D1181" i="7"/>
  <c r="C1181" i="7"/>
  <c r="D247" i="7"/>
  <c r="C247" i="7"/>
  <c r="E1022" i="7"/>
  <c r="F1022" i="7"/>
  <c r="E1432" i="7"/>
  <c r="E948" i="7"/>
  <c r="E2075" i="7"/>
  <c r="E1197" i="7"/>
  <c r="F1197" i="7"/>
  <c r="C1697" i="9"/>
  <c r="D1697" i="9"/>
  <c r="C417" i="8"/>
  <c r="D417" i="8"/>
  <c r="E167" i="7"/>
  <c r="F167" i="7"/>
  <c r="C176" i="7"/>
  <c r="D1026" i="7"/>
  <c r="C1026" i="7"/>
  <c r="E1026" i="7"/>
  <c r="F1026" i="7"/>
  <c r="C957" i="8"/>
  <c r="D957" i="8"/>
  <c r="E2074" i="7"/>
  <c r="F2074" i="7"/>
  <c r="C742" i="9"/>
  <c r="C793" i="9"/>
  <c r="C851" i="9"/>
  <c r="C912" i="9"/>
  <c r="C957" i="9"/>
  <c r="C1017" i="9"/>
  <c r="D1017" i="9"/>
  <c r="C1007" i="9"/>
  <c r="C1053" i="9"/>
  <c r="C1111" i="9"/>
  <c r="C1172" i="9"/>
  <c r="D1172" i="9"/>
  <c r="D1290" i="7"/>
  <c r="C1290" i="7"/>
  <c r="D765" i="7"/>
  <c r="C765" i="7"/>
  <c r="D856" i="7"/>
  <c r="D916" i="7"/>
  <c r="C916" i="7"/>
  <c r="D826" i="8"/>
  <c r="C1282" i="8"/>
  <c r="D1282" i="8"/>
  <c r="D991" i="9"/>
  <c r="D1044" i="8"/>
  <c r="C931" i="8"/>
  <c r="C991" i="8"/>
  <c r="C1044" i="8"/>
  <c r="C1102" i="8"/>
  <c r="C1677" i="9"/>
  <c r="C1737" i="9"/>
  <c r="C1796" i="9"/>
  <c r="D1796" i="9"/>
  <c r="D765" i="8"/>
  <c r="C1706" i="9"/>
  <c r="C1767" i="9"/>
  <c r="C1804" i="9"/>
  <c r="D1804" i="9"/>
  <c r="D1737" i="7"/>
  <c r="C1737" i="7"/>
  <c r="E1813" i="7"/>
  <c r="F1813" i="7"/>
  <c r="C1481" i="7"/>
  <c r="E1481" i="7"/>
  <c r="F1481" i="7"/>
  <c r="D141" i="7"/>
  <c r="C141" i="7"/>
  <c r="C1116" i="7"/>
  <c r="E1107" i="7"/>
  <c r="F1107" i="7"/>
  <c r="D211" i="9"/>
  <c r="C491" i="8"/>
  <c r="C552" i="8"/>
  <c r="D552" i="8"/>
  <c r="D416" i="7"/>
  <c r="C416" i="7"/>
  <c r="E2061" i="7"/>
  <c r="F2061" i="7"/>
  <c r="C894" i="9"/>
  <c r="C948" i="9"/>
  <c r="C991" i="9"/>
  <c r="C1044" i="9"/>
  <c r="C1102" i="9"/>
  <c r="C1147" i="9"/>
  <c r="C1198" i="9"/>
  <c r="C1251" i="9"/>
  <c r="C1304" i="9"/>
  <c r="C1362" i="9"/>
  <c r="C1416" i="9"/>
  <c r="C1473" i="9"/>
  <c r="C1507" i="9"/>
  <c r="C1564" i="9"/>
  <c r="C1622" i="9"/>
  <c r="C1668" i="9"/>
  <c r="C1728" i="9"/>
  <c r="C1776" i="9"/>
  <c r="C1833" i="9"/>
  <c r="C1887" i="9"/>
  <c r="C1896" i="9"/>
  <c r="C1957" i="9"/>
  <c r="C2066" i="9"/>
  <c r="D2066" i="9"/>
  <c r="D1813" i="7"/>
  <c r="C1813" i="7"/>
  <c r="E1538" i="7"/>
  <c r="C426" i="8"/>
  <c r="C482" i="8"/>
  <c r="C541" i="8"/>
  <c r="C596" i="8"/>
  <c r="D596" i="8"/>
  <c r="D957" i="7"/>
  <c r="C957" i="7"/>
  <c r="E957" i="7"/>
  <c r="F957" i="7"/>
  <c r="D2075" i="7"/>
  <c r="C2075" i="7"/>
  <c r="E2066" i="7"/>
  <c r="F2066" i="7"/>
  <c r="E418" i="7"/>
  <c r="C766" i="8"/>
  <c r="D766" i="8"/>
  <c r="C401" i="8"/>
  <c r="C462" i="8"/>
  <c r="C501" i="8"/>
  <c r="D501" i="8"/>
  <c r="D1981" i="7"/>
  <c r="C1981" i="7"/>
  <c r="E1972" i="7"/>
  <c r="F1972" i="7"/>
  <c r="C1972" i="8"/>
  <c r="D1972" i="8"/>
  <c r="C418" i="8"/>
  <c r="D418" i="8"/>
  <c r="D426" i="7"/>
  <c r="C426" i="7"/>
  <c r="E426" i="7"/>
  <c r="F426" i="7"/>
  <c r="C679" i="8"/>
  <c r="D679" i="8"/>
  <c r="D2012" i="7"/>
  <c r="C2012" i="7"/>
  <c r="C947" i="8"/>
  <c r="C1007" i="8"/>
  <c r="C1062" i="8"/>
  <c r="C1116" i="8"/>
  <c r="D1116" i="8"/>
  <c r="D1206" i="7"/>
  <c r="C1206" i="7"/>
  <c r="E1277" i="7"/>
  <c r="E692" i="7"/>
  <c r="F692" i="7"/>
  <c r="C1833" i="8"/>
  <c r="C1887" i="8"/>
  <c r="C1928" i="8"/>
  <c r="C2036" i="8"/>
  <c r="D2036" i="8"/>
  <c r="C633" i="8"/>
  <c r="C692" i="8"/>
  <c r="C751" i="8"/>
  <c r="D751" i="8"/>
  <c r="C2003" i="8"/>
  <c r="D2003" i="8"/>
  <c r="D769" i="7"/>
  <c r="C769" i="7"/>
  <c r="E2070" i="7"/>
  <c r="F2070" i="7"/>
  <c r="F761" i="7"/>
  <c r="D1721" i="7"/>
  <c r="C1721" i="7"/>
  <c r="C1323" i="8"/>
  <c r="C1376" i="8"/>
  <c r="D1376" i="8"/>
  <c r="D956" i="7"/>
  <c r="D1017" i="7"/>
  <c r="D1031" i="7"/>
  <c r="C1031" i="7"/>
  <c r="E1547" i="7"/>
  <c r="F1547" i="7"/>
  <c r="C792" i="8"/>
  <c r="C847" i="8"/>
  <c r="C906" i="8"/>
  <c r="C956" i="8"/>
  <c r="C1016" i="8"/>
  <c r="C1077" i="8"/>
  <c r="D1077" i="8"/>
  <c r="C761" i="8"/>
  <c r="D761" i="8"/>
  <c r="C1452" i="8"/>
  <c r="C1507" i="8"/>
  <c r="C1553" i="8"/>
  <c r="D1553" i="8"/>
  <c r="D1202" i="7"/>
  <c r="C1202" i="7"/>
  <c r="D676" i="7"/>
  <c r="C676" i="7"/>
  <c r="D2011" i="7"/>
  <c r="C2011" i="7"/>
  <c r="C1721" i="8"/>
  <c r="C1776" i="8"/>
  <c r="C1836" i="8"/>
  <c r="C1896" i="8"/>
  <c r="C1957" i="8"/>
  <c r="C2071" i="8"/>
  <c r="D2071" i="8"/>
  <c r="C760" i="8"/>
  <c r="D760" i="8"/>
  <c r="C1482" i="8"/>
  <c r="C1543" i="8"/>
  <c r="D1543" i="8"/>
  <c r="E327" i="7"/>
  <c r="F327" i="7"/>
  <c r="E248" i="7"/>
  <c r="F248" i="7"/>
  <c r="C141" i="9"/>
  <c r="C202" i="9"/>
  <c r="C243" i="9"/>
  <c r="D243" i="9"/>
  <c r="E1441" i="7"/>
  <c r="F1441" i="7"/>
  <c r="C1803" i="8"/>
  <c r="D1803" i="8"/>
  <c r="C71" i="7"/>
  <c r="E71" i="7"/>
  <c r="F71" i="7"/>
  <c r="C1441" i="8"/>
  <c r="D1441" i="8"/>
  <c r="D1107" i="7"/>
  <c r="D1116" i="7"/>
  <c r="D1172" i="7"/>
  <c r="D1201" i="7"/>
  <c r="C1201" i="7"/>
  <c r="E1201" i="7"/>
  <c r="F1201" i="7"/>
  <c r="D847" i="7"/>
  <c r="D906" i="7"/>
  <c r="D936" i="7"/>
  <c r="C936" i="7"/>
  <c r="E927" i="7"/>
  <c r="F927" i="7"/>
  <c r="C1031" i="8"/>
  <c r="D1031" i="8"/>
  <c r="C1202" i="8"/>
  <c r="D1202" i="8"/>
  <c r="D509" i="7"/>
  <c r="C509" i="7"/>
  <c r="E509" i="7"/>
  <c r="F509" i="7"/>
  <c r="C701" i="7"/>
  <c r="E701" i="7"/>
  <c r="F701" i="7"/>
  <c r="D1461" i="8"/>
  <c r="D1481" i="7"/>
  <c r="D1538" i="7"/>
  <c r="D1547" i="7"/>
  <c r="C1547" i="7"/>
  <c r="D2074" i="7"/>
  <c r="C2074" i="7"/>
  <c r="C633" i="9"/>
  <c r="C693" i="9"/>
  <c r="C731" i="9"/>
  <c r="C784" i="9"/>
  <c r="C842" i="9"/>
  <c r="C885" i="9"/>
  <c r="C921" i="9"/>
  <c r="C982" i="9"/>
  <c r="C1031" i="9"/>
  <c r="D1031" i="9"/>
  <c r="D1812" i="7"/>
  <c r="C1812" i="7"/>
  <c r="E770" i="7"/>
  <c r="D701" i="7"/>
  <c r="D756" i="7"/>
  <c r="D770" i="7"/>
  <c r="C770" i="7"/>
  <c r="E761" i="7"/>
  <c r="C771" i="8"/>
  <c r="D771" i="8"/>
  <c r="C336" i="7"/>
  <c r="D327" i="7"/>
  <c r="D336" i="7"/>
  <c r="D392" i="7"/>
  <c r="D427" i="7"/>
  <c r="C427" i="7"/>
  <c r="E427" i="7"/>
  <c r="F427" i="7"/>
  <c r="D1697" i="7"/>
  <c r="D1736" i="7"/>
  <c r="C1736" i="7"/>
  <c r="E1736" i="7"/>
  <c r="F1736" i="7"/>
  <c r="D587" i="7"/>
  <c r="D596" i="7"/>
  <c r="D652" i="7"/>
  <c r="D661" i="7"/>
  <c r="C661" i="7"/>
  <c r="E661" i="7"/>
  <c r="F661" i="7"/>
  <c r="D495" i="7"/>
  <c r="D504" i="7"/>
  <c r="C504" i="7"/>
  <c r="C756" i="9"/>
  <c r="D756" i="9"/>
  <c r="C1573" i="8"/>
  <c r="C1627" i="8"/>
  <c r="D1627" i="8"/>
  <c r="D1799" i="7"/>
  <c r="D1808" i="7"/>
  <c r="C1808" i="7"/>
  <c r="E1461" i="7"/>
  <c r="F1461" i="7"/>
  <c r="C1206" i="8"/>
  <c r="C1267" i="8"/>
  <c r="C1313" i="8"/>
  <c r="C1371" i="8"/>
  <c r="C1432" i="8"/>
  <c r="C1481" i="8"/>
  <c r="C1542" i="8"/>
  <c r="D1542" i="8"/>
  <c r="C1181" i="8"/>
  <c r="C1242" i="8"/>
  <c r="C1286" i="8"/>
  <c r="C1346" i="8"/>
  <c r="C1407" i="8"/>
  <c r="C1461" i="8"/>
  <c r="C1516" i="8"/>
  <c r="C1575" i="8"/>
  <c r="C1636" i="8"/>
  <c r="C1697" i="8"/>
  <c r="C1706" i="8"/>
  <c r="C1767" i="8"/>
  <c r="C1809" i="8"/>
  <c r="D1809" i="8"/>
  <c r="C940" i="8"/>
  <c r="D940" i="8"/>
  <c r="D1627" i="7"/>
  <c r="D1636" i="7"/>
  <c r="C1636" i="7"/>
  <c r="E1636" i="7"/>
  <c r="F1636" i="7"/>
  <c r="D1461" i="7"/>
  <c r="C1461" i="7"/>
  <c r="D1367" i="7"/>
  <c r="D1376" i="7"/>
  <c r="D1432" i="7"/>
  <c r="D1441" i="7"/>
  <c r="C1441" i="7"/>
  <c r="D2070" i="7"/>
  <c r="C2070" i="7"/>
  <c r="C936" i="8"/>
  <c r="D936" i="8"/>
  <c r="C103" i="9"/>
  <c r="C66" i="9"/>
  <c r="C57" i="9"/>
  <c r="C112" i="9"/>
  <c r="C168" i="9"/>
  <c r="C211" i="9"/>
  <c r="C268" i="9"/>
  <c r="C322" i="9"/>
  <c r="C363" i="9"/>
  <c r="C418" i="9"/>
  <c r="C471" i="9"/>
  <c r="C528" i="9"/>
  <c r="C582" i="9"/>
  <c r="C591" i="9"/>
  <c r="C652" i="9"/>
  <c r="C702" i="9"/>
  <c r="C761" i="9"/>
  <c r="D761" i="9"/>
  <c r="D1892" i="7"/>
  <c r="D1901" i="7"/>
  <c r="D1957" i="7"/>
  <c r="D1966" i="7"/>
  <c r="C1966" i="7"/>
  <c r="C661" i="8"/>
  <c r="C722" i="8"/>
  <c r="C765" i="8"/>
  <c r="C826" i="8"/>
  <c r="C885" i="8"/>
  <c r="C921" i="8"/>
  <c r="C982" i="8"/>
  <c r="C1026" i="8"/>
  <c r="C1086" i="8"/>
  <c r="C1147" i="8"/>
  <c r="C1207" i="8"/>
  <c r="D1207" i="8"/>
  <c r="C532" i="8"/>
  <c r="C591" i="8"/>
  <c r="C652" i="8"/>
  <c r="C701" i="8"/>
  <c r="C756" i="8"/>
  <c r="C817" i="8"/>
  <c r="D817" i="8"/>
  <c r="D1291" i="7"/>
  <c r="C1291" i="7"/>
  <c r="E1282" i="7"/>
  <c r="F1282" i="7"/>
  <c r="C392" i="8"/>
  <c r="C416" i="8"/>
  <c r="C471" i="8"/>
  <c r="C528" i="8"/>
  <c r="C582" i="8"/>
  <c r="C624" i="8"/>
  <c r="C670" i="8"/>
  <c r="C731" i="8"/>
  <c r="C784" i="8"/>
  <c r="C842" i="8"/>
  <c r="C894" i="8"/>
  <c r="C948" i="8"/>
  <c r="D948" i="8"/>
  <c r="D62" i="7"/>
  <c r="D71" i="7"/>
  <c r="D132" i="7"/>
  <c r="D176" i="7"/>
  <c r="D234" i="7"/>
  <c r="D248" i="7"/>
  <c r="C248" i="7"/>
  <c r="D1277" i="7"/>
  <c r="D1286" i="7"/>
  <c r="C1286" i="7"/>
  <c r="E1286" i="7"/>
  <c r="F1286" i="7"/>
</calcChain>
</file>

<file path=xl/sharedStrings.xml><?xml version="1.0" encoding="utf-8"?>
<sst xmlns="http://schemas.openxmlformats.org/spreadsheetml/2006/main" count="675" uniqueCount="78">
  <si>
    <t>Missing data</t>
  </si>
  <si>
    <t>Loss</t>
  </si>
  <si>
    <t>Change/Return</t>
  </si>
  <si>
    <t>PX_LAST</t>
  </si>
  <si>
    <t>Change</t>
  </si>
  <si>
    <t>Return</t>
  </si>
  <si>
    <t>Date</t>
  </si>
  <si>
    <t>FX</t>
  </si>
  <si>
    <t>Interest Rates</t>
  </si>
  <si>
    <t>06/30/08-12/31/08</t>
  </si>
  <si>
    <t>Actual losses</t>
  </si>
  <si>
    <t>(iii)</t>
  </si>
  <si>
    <t>(ii) (b)</t>
  </si>
  <si>
    <t>(ii) (a)</t>
  </si>
  <si>
    <t>Negative loss represents gain</t>
  </si>
  <si>
    <t>USD</t>
  </si>
  <si>
    <t>Currency</t>
  </si>
  <si>
    <t>S&amp;P 500 implied correlation</t>
  </si>
  <si>
    <t>Private Equity (Real Estate)</t>
  </si>
  <si>
    <t>Residential MBS</t>
  </si>
  <si>
    <t>Credit Spread (corporate)</t>
  </si>
  <si>
    <t>Volatility</t>
  </si>
  <si>
    <t>Equities</t>
  </si>
  <si>
    <t>PnL due to Market Moves</t>
  </si>
  <si>
    <t>(iii) 6/30/2008 - 12/31/2008</t>
  </si>
  <si>
    <t>Risk Factor</t>
  </si>
  <si>
    <t>Normal</t>
  </si>
  <si>
    <t>End Date</t>
  </si>
  <si>
    <t>Start Date</t>
  </si>
  <si>
    <t>Price</t>
  </si>
  <si>
    <t>Returns</t>
  </si>
  <si>
    <t>(a) Historical</t>
  </si>
  <si>
    <t>(b) Parametric</t>
  </si>
  <si>
    <t>Mean</t>
  </si>
  <si>
    <t>SD</t>
  </si>
  <si>
    <t>Note:</t>
  </si>
  <si>
    <t>Summary:</t>
  </si>
  <si>
    <t>Currency:</t>
  </si>
  <si>
    <t>(i)  (a)</t>
  </si>
  <si>
    <t>(i)  (b)</t>
  </si>
  <si>
    <t>VaR 95%, 8yr lookback</t>
  </si>
  <si>
    <t xml:space="preserve"> 10 day Time horizon</t>
  </si>
  <si>
    <t>6 month Time horizon</t>
  </si>
  <si>
    <t>Private Equity (real Estate)</t>
  </si>
  <si>
    <t>S&amp;P 500 Implied Correlation</t>
  </si>
  <si>
    <t>Portfolio</t>
  </si>
  <si>
    <t>Total Portfolio</t>
  </si>
  <si>
    <t>Missing Data</t>
  </si>
  <si>
    <t>(i) 10-day VaR</t>
  </si>
  <si>
    <t>(ii) 6-month VaR</t>
  </si>
  <si>
    <t>ii.</t>
  </si>
  <si>
    <t>i.</t>
  </si>
  <si>
    <t>10 day Loss($MM)</t>
  </si>
  <si>
    <t>Relative Return</t>
  </si>
  <si>
    <t>level</t>
  </si>
  <si>
    <t>Loss($MM)</t>
  </si>
  <si>
    <t>ref</t>
  </si>
  <si>
    <t>Difference</t>
  </si>
  <si>
    <t>Implied correlation</t>
  </si>
  <si>
    <t>kcj_raw</t>
  </si>
  <si>
    <t>icj_raw</t>
  </si>
  <si>
    <t>jcj_raw</t>
  </si>
  <si>
    <t>IC</t>
  </si>
  <si>
    <t>JCJ_new</t>
  </si>
  <si>
    <t>KCJ_new</t>
  </si>
  <si>
    <t>ICJ_new</t>
  </si>
  <si>
    <t>JCJ</t>
  </si>
  <si>
    <t>KCJ</t>
  </si>
  <si>
    <t>ICJ</t>
  </si>
  <si>
    <t>This is a brief CCAR style Value at Risk Calculation sheet</t>
  </si>
  <si>
    <t xml:space="preserve">The next eight tabs named by risk factor type are consist of three parts: </t>
  </si>
  <si>
    <t>Data tab includes the prices, returns and calculated losses for each asset type, with a table on top indicating our VaR results.</t>
  </si>
  <si>
    <t>This sheet contains data for three benchmarks ICJ, JCJ, KCJ. We filled the missing values in a series the average of the corresponding values in the other two series. To get the final implied volatility factor we took the average of the series ICJ_new, KCJ_new and JCJ_new.</t>
  </si>
  <si>
    <t>Formula/link can be seen in the cell itself.</t>
  </si>
  <si>
    <t>Preprocess tab explains the data refining process used to get the missing Implied Correlation factors.</t>
  </si>
  <si>
    <t>Summary tab contains a table stating our calculation results of VaR.</t>
  </si>
  <si>
    <t>VaR calculated using two methods stated in the question, the data we used comes from the Data tab, with no missing return values.</t>
  </si>
  <si>
    <t>Raw data from Bloomberg(containing mismatches, missing values, etc).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</si>
</sst>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(* #,##0_);_(* \(#,##0\);_(* &quot;-&quot;??_);_(@_)"/>
    <numFmt numFmtId="165" formatCode="0.0000"/>
    <numFmt numFmtId="166" formatCode="_(* #,##0.0000_);_(* \(#,##0.0000\);_(* &quot;-&quot;??_);_(@_)"/>
    <numFmt numFmtId="167" formatCode="_(* #,##0.0_);_(* \(#,##0.0\);_(* &quot;-&quot;??_);_(@_)"/>
    <numFmt numFmtId="168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0"/>
      <name val="Calibri"/>
      <family val="2"/>
    </font>
    <font>
      <b/>
      <sz val="11"/>
      <color rgb="FFFFFFFF"/>
      <name val="Times New Roman"/>
      <family val="1"/>
    </font>
    <font>
      <sz val="11"/>
      <color theme="1"/>
      <name val="Times New Roman"/>
      <family val="1"/>
    </font>
    <font>
      <sz val="11"/>
      <color rgb="FFFFFFFF"/>
      <name val="Times New Roman"/>
      <family val="1"/>
    </font>
    <font>
      <sz val="11"/>
      <color rgb="FF000000"/>
      <name val="Times New Roman"/>
      <family val="1"/>
    </font>
    <font>
      <b/>
      <sz val="11"/>
      <color rgb="FF000000"/>
      <name val="Times New Roman"/>
      <family val="1"/>
    </font>
    <font>
      <b/>
      <sz val="11"/>
      <name val="Times New Roman"/>
      <family val="1"/>
    </font>
    <font>
      <sz val="10"/>
      <name val="Times New Roman"/>
      <family val="1"/>
    </font>
    <font>
      <sz val="11"/>
      <name val="Times New Roman"/>
      <family val="1"/>
    </font>
    <font>
      <b/>
      <sz val="11"/>
      <color theme="0"/>
      <name val="Times New Roman"/>
      <family val="1"/>
    </font>
    <font>
      <sz val="14"/>
      <color rgb="FF993300"/>
      <name val="Times New Roman"/>
      <family val="1"/>
    </font>
    <font>
      <sz val="11"/>
      <color theme="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73763"/>
        <bgColor rgb="FF073763"/>
      </patternFill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</fills>
  <borders count="45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39">
    <xf numFmtId="0" fontId="0" fillId="0" borderId="0" xfId="0"/>
    <xf numFmtId="0" fontId="2" fillId="0" borderId="29" xfId="3" applyFont="1" applyBorder="1" applyAlignment="1"/>
    <xf numFmtId="0" fontId="2" fillId="4" borderId="0" xfId="3" applyFont="1" applyFill="1" applyAlignment="1"/>
    <xf numFmtId="0" fontId="3" fillId="5" borderId="29" xfId="3" applyFont="1" applyFill="1" applyBorder="1" applyAlignment="1">
      <alignment horizontal="center" vertical="center"/>
    </xf>
    <xf numFmtId="0" fontId="2" fillId="4" borderId="29" xfId="3" applyFont="1" applyFill="1" applyBorder="1" applyAlignment="1"/>
    <xf numFmtId="14" fontId="2" fillId="4" borderId="29" xfId="3" applyNumberFormat="1" applyFont="1" applyFill="1" applyBorder="1" applyAlignment="1"/>
    <xf numFmtId="167" fontId="5" fillId="4" borderId="17" xfId="4" applyNumberFormat="1" applyFont="1" applyFill="1" applyBorder="1" applyAlignment="1">
      <alignment horizontal="center"/>
    </xf>
    <xf numFmtId="167" fontId="5" fillId="4" borderId="32" xfId="4" applyNumberFormat="1" applyFont="1" applyFill="1" applyBorder="1" applyAlignment="1">
      <alignment horizontal="center"/>
    </xf>
    <xf numFmtId="167" fontId="5" fillId="4" borderId="31" xfId="4" applyNumberFormat="1" applyFont="1" applyFill="1" applyBorder="1" applyAlignment="1">
      <alignment horizontal="center"/>
    </xf>
    <xf numFmtId="167" fontId="5" fillId="4" borderId="30" xfId="4" applyNumberFormat="1" applyFont="1" applyFill="1" applyBorder="1" applyAlignment="1">
      <alignment horizontal="center"/>
    </xf>
    <xf numFmtId="167" fontId="5" fillId="4" borderId="29" xfId="4" applyNumberFormat="1" applyFont="1" applyFill="1" applyBorder="1" applyAlignment="1">
      <alignment horizontal="center"/>
    </xf>
    <xf numFmtId="167" fontId="5" fillId="4" borderId="28" xfId="4" applyNumberFormat="1" applyFont="1" applyFill="1" applyBorder="1" applyAlignment="1">
      <alignment horizontal="center"/>
    </xf>
    <xf numFmtId="167" fontId="5" fillId="4" borderId="22" xfId="4" applyNumberFormat="1" applyFont="1" applyFill="1" applyBorder="1" applyAlignment="1">
      <alignment horizontal="center"/>
    </xf>
    <xf numFmtId="167" fontId="5" fillId="4" borderId="42" xfId="4" applyNumberFormat="1" applyFont="1" applyFill="1" applyBorder="1" applyAlignment="1">
      <alignment horizontal="center"/>
    </xf>
    <xf numFmtId="167" fontId="5" fillId="4" borderId="43" xfId="4" applyNumberFormat="1" applyFont="1" applyFill="1" applyBorder="1" applyAlignment="1">
      <alignment horizontal="center"/>
    </xf>
    <xf numFmtId="167" fontId="5" fillId="4" borderId="27" xfId="4" applyNumberFormat="1" applyFont="1" applyFill="1" applyBorder="1" applyAlignment="1">
      <alignment horizontal="center"/>
    </xf>
    <xf numFmtId="167" fontId="5" fillId="4" borderId="26" xfId="4" applyNumberFormat="1" applyFont="1" applyFill="1" applyBorder="1" applyAlignment="1">
      <alignment horizontal="center"/>
    </xf>
    <xf numFmtId="167" fontId="5" fillId="4" borderId="25" xfId="4" applyNumberFormat="1" applyFont="1" applyFill="1" applyBorder="1" applyAlignment="1">
      <alignment horizontal="center"/>
    </xf>
    <xf numFmtId="0" fontId="6" fillId="3" borderId="44" xfId="3" applyFont="1" applyFill="1" applyBorder="1" applyAlignment="1">
      <alignment horizontal="center" vertical="center"/>
    </xf>
    <xf numFmtId="0" fontId="6" fillId="3" borderId="36" xfId="3" applyFont="1" applyFill="1" applyBorder="1" applyAlignment="1">
      <alignment horizontal="center" vertical="center"/>
    </xf>
    <xf numFmtId="0" fontId="6" fillId="3" borderId="7" xfId="3" applyFont="1" applyFill="1" applyBorder="1" applyAlignment="1">
      <alignment horizontal="center" vertical="center"/>
    </xf>
    <xf numFmtId="0" fontId="7" fillId="0" borderId="0" xfId="3" applyFont="1" applyAlignment="1"/>
    <xf numFmtId="0" fontId="4" fillId="3" borderId="7" xfId="3" applyFont="1" applyFill="1" applyBorder="1" applyAlignment="1">
      <alignment horizontal="center" vertical="center"/>
    </xf>
    <xf numFmtId="0" fontId="4" fillId="3" borderId="16" xfId="3" applyFont="1" applyFill="1" applyBorder="1" applyAlignment="1">
      <alignment horizontal="center" vertical="center"/>
    </xf>
    <xf numFmtId="0" fontId="5" fillId="0" borderId="0" xfId="3" applyFont="1" applyAlignment="1"/>
    <xf numFmtId="0" fontId="6" fillId="3" borderId="7" xfId="3" applyFont="1" applyFill="1" applyBorder="1" applyAlignment="1">
      <alignment horizontal="center" vertical="center"/>
    </xf>
    <xf numFmtId="0" fontId="6" fillId="3" borderId="16" xfId="3" applyFont="1" applyFill="1" applyBorder="1" applyAlignment="1">
      <alignment horizontal="center" vertical="center"/>
    </xf>
    <xf numFmtId="0" fontId="6" fillId="3" borderId="7" xfId="3" applyFont="1" applyFill="1" applyBorder="1" applyAlignment="1">
      <alignment vertical="center"/>
    </xf>
    <xf numFmtId="0" fontId="7" fillId="0" borderId="0" xfId="3" applyFont="1" applyAlignment="1">
      <alignment horizontal="right"/>
    </xf>
    <xf numFmtId="0" fontId="7" fillId="4" borderId="0" xfId="3" applyFont="1" applyFill="1" applyAlignment="1">
      <alignment horizontal="left" vertical="center" wrapText="1"/>
    </xf>
    <xf numFmtId="0" fontId="8" fillId="0" borderId="0" xfId="3" applyFont="1" applyAlignment="1"/>
    <xf numFmtId="10" fontId="9" fillId="0" borderId="0" xfId="3" applyNumberFormat="1" applyFont="1" applyBorder="1"/>
    <xf numFmtId="164" fontId="7" fillId="0" borderId="0" xfId="4" applyNumberFormat="1" applyFont="1" applyAlignment="1"/>
    <xf numFmtId="0" fontId="7" fillId="4" borderId="24" xfId="3" applyFont="1" applyFill="1" applyBorder="1" applyAlignment="1"/>
    <xf numFmtId="22" fontId="10" fillId="4" borderId="23" xfId="3" applyNumberFormat="1" applyFont="1" applyFill="1" applyBorder="1"/>
    <xf numFmtId="0" fontId="7" fillId="4" borderId="23" xfId="3" applyFont="1" applyFill="1" applyBorder="1" applyAlignment="1"/>
    <xf numFmtId="167" fontId="7" fillId="4" borderId="23" xfId="1" applyNumberFormat="1" applyFont="1" applyFill="1" applyBorder="1" applyAlignment="1"/>
    <xf numFmtId="167" fontId="11" fillId="4" borderId="23" xfId="1" applyNumberFormat="1" applyFont="1" applyFill="1" applyBorder="1"/>
    <xf numFmtId="167" fontId="7" fillId="4" borderId="22" xfId="1" applyNumberFormat="1" applyFont="1" applyFill="1" applyBorder="1" applyAlignment="1"/>
    <xf numFmtId="0" fontId="7" fillId="4" borderId="21" xfId="3" applyFont="1" applyFill="1" applyBorder="1" applyAlignment="1"/>
    <xf numFmtId="22" fontId="10" fillId="4" borderId="0" xfId="3" applyNumberFormat="1" applyFont="1" applyFill="1" applyBorder="1"/>
    <xf numFmtId="0" fontId="7" fillId="4" borderId="0" xfId="3" applyFont="1" applyFill="1" applyBorder="1" applyAlignment="1"/>
    <xf numFmtId="167" fontId="11" fillId="4" borderId="0" xfId="1" applyNumberFormat="1" applyFont="1" applyFill="1" applyBorder="1"/>
    <xf numFmtId="167" fontId="7" fillId="4" borderId="0" xfId="1" applyNumberFormat="1" applyFont="1" applyFill="1" applyBorder="1" applyAlignment="1"/>
    <xf numFmtId="167" fontId="11" fillId="4" borderId="20" xfId="1" applyNumberFormat="1" applyFont="1" applyFill="1" applyBorder="1"/>
    <xf numFmtId="0" fontId="11" fillId="4" borderId="0" xfId="3" applyFont="1" applyFill="1" applyBorder="1" applyAlignment="1"/>
    <xf numFmtId="167" fontId="7" fillId="4" borderId="20" xfId="1" applyNumberFormat="1" applyFont="1" applyFill="1" applyBorder="1" applyAlignment="1"/>
    <xf numFmtId="167" fontId="11" fillId="4" borderId="0" xfId="1" applyNumberFormat="1" applyFont="1" applyFill="1" applyBorder="1" applyAlignment="1"/>
    <xf numFmtId="0" fontId="7" fillId="4" borderId="19" xfId="3" applyFont="1" applyFill="1" applyBorder="1" applyAlignment="1"/>
    <xf numFmtId="0" fontId="7" fillId="4" borderId="18" xfId="3" applyFont="1" applyFill="1" applyBorder="1" applyAlignment="1"/>
    <xf numFmtId="0" fontId="11" fillId="4" borderId="18" xfId="3" applyFont="1" applyFill="1" applyBorder="1" applyAlignment="1"/>
    <xf numFmtId="167" fontId="7" fillId="4" borderId="18" xfId="1" applyNumberFormat="1" applyFont="1" applyFill="1" applyBorder="1" applyAlignment="1"/>
    <xf numFmtId="167" fontId="11" fillId="4" borderId="18" xfId="1" applyNumberFormat="1" applyFont="1" applyFill="1" applyBorder="1"/>
    <xf numFmtId="167" fontId="11" fillId="4" borderId="18" xfId="1" applyNumberFormat="1" applyFont="1" applyFill="1" applyBorder="1" applyAlignment="1"/>
    <xf numFmtId="167" fontId="7" fillId="4" borderId="17" xfId="1" applyNumberFormat="1" applyFont="1" applyFill="1" applyBorder="1" applyAlignment="1"/>
    <xf numFmtId="0" fontId="7" fillId="0" borderId="0" xfId="3" applyFont="1" applyFill="1" applyAlignment="1"/>
    <xf numFmtId="0" fontId="11" fillId="0" borderId="0" xfId="3" applyFont="1" applyFill="1" applyAlignment="1"/>
    <xf numFmtId="2" fontId="7" fillId="0" borderId="0" xfId="3" applyNumberFormat="1" applyFont="1" applyFill="1" applyAlignment="1"/>
    <xf numFmtId="10" fontId="11" fillId="0" borderId="0" xfId="3" applyNumberFormat="1" applyFont="1" applyFill="1" applyBorder="1"/>
    <xf numFmtId="4" fontId="11" fillId="0" borderId="0" xfId="3" applyNumberFormat="1" applyFont="1" applyFill="1"/>
    <xf numFmtId="166" fontId="7" fillId="0" borderId="0" xfId="3" applyNumberFormat="1" applyFont="1" applyFill="1" applyAlignment="1"/>
    <xf numFmtId="165" fontId="7" fillId="0" borderId="0" xfId="3" applyNumberFormat="1" applyFont="1" applyFill="1" applyAlignment="1"/>
    <xf numFmtId="164" fontId="7" fillId="0" borderId="0" xfId="3" applyNumberFormat="1" applyFont="1" applyFill="1" applyAlignment="1"/>
    <xf numFmtId="164" fontId="7" fillId="0" borderId="0" xfId="4" applyNumberFormat="1" applyFont="1" applyFill="1" applyAlignment="1"/>
    <xf numFmtId="0" fontId="11" fillId="0" borderId="8" xfId="3" applyFont="1" applyBorder="1"/>
    <xf numFmtId="0" fontId="4" fillId="3" borderId="14" xfId="3" applyFont="1" applyFill="1" applyBorder="1" applyAlignment="1">
      <alignment horizontal="center" vertical="center"/>
    </xf>
    <xf numFmtId="0" fontId="4" fillId="3" borderId="13" xfId="3" applyFont="1" applyFill="1" applyBorder="1" applyAlignment="1">
      <alignment horizontal="center" vertical="center"/>
    </xf>
    <xf numFmtId="0" fontId="4" fillId="3" borderId="15" xfId="3" applyFont="1" applyFill="1" applyBorder="1" applyAlignment="1">
      <alignment horizontal="center"/>
    </xf>
    <xf numFmtId="0" fontId="4" fillId="3" borderId="14" xfId="3" applyFont="1" applyFill="1" applyBorder="1" applyAlignment="1">
      <alignment horizontal="center"/>
    </xf>
    <xf numFmtId="0" fontId="4" fillId="3" borderId="13" xfId="3" applyFont="1" applyFill="1" applyBorder="1" applyAlignment="1">
      <alignment horizontal="center"/>
    </xf>
    <xf numFmtId="0" fontId="12" fillId="5" borderId="38" xfId="3" applyFont="1" applyFill="1" applyBorder="1" applyAlignment="1">
      <alignment horizontal="center" vertical="center"/>
    </xf>
    <xf numFmtId="0" fontId="11" fillId="0" borderId="8" xfId="3" applyFont="1" applyBorder="1" applyAlignment="1"/>
    <xf numFmtId="0" fontId="11" fillId="0" borderId="7" xfId="3" applyFont="1" applyBorder="1" applyAlignment="1"/>
    <xf numFmtId="0" fontId="11" fillId="0" borderId="12" xfId="3" applyFont="1" applyBorder="1"/>
    <xf numFmtId="0" fontId="11" fillId="0" borderId="11" xfId="3" applyFont="1" applyBorder="1" applyAlignment="1"/>
    <xf numFmtId="0" fontId="7" fillId="0" borderId="33" xfId="3" applyFont="1" applyBorder="1" applyAlignment="1"/>
    <xf numFmtId="14" fontId="7" fillId="0" borderId="8" xfId="3" applyNumberFormat="1" applyFont="1" applyBorder="1"/>
    <xf numFmtId="167" fontId="11" fillId="0" borderId="8" xfId="1" applyNumberFormat="1" applyFont="1" applyBorder="1"/>
    <xf numFmtId="167" fontId="11" fillId="0" borderId="7" xfId="1" applyNumberFormat="1" applyFont="1" applyBorder="1"/>
    <xf numFmtId="167" fontId="11" fillId="0" borderId="11" xfId="1" applyNumberFormat="1" applyFont="1" applyBorder="1"/>
    <xf numFmtId="167" fontId="11" fillId="0" borderId="12" xfId="1" applyNumberFormat="1" applyFont="1" applyBorder="1"/>
    <xf numFmtId="167" fontId="7" fillId="0" borderId="10" xfId="1" applyNumberFormat="1" applyFont="1" applyBorder="1" applyAlignment="1"/>
    <xf numFmtId="167" fontId="7" fillId="0" borderId="0" xfId="1" applyNumberFormat="1" applyFont="1" applyBorder="1" applyAlignment="1"/>
    <xf numFmtId="167" fontId="7" fillId="0" borderId="9" xfId="1" applyNumberFormat="1" applyFont="1" applyBorder="1" applyAlignment="1"/>
    <xf numFmtId="167" fontId="7" fillId="0" borderId="39" xfId="1" applyNumberFormat="1" applyFont="1" applyBorder="1" applyAlignment="1"/>
    <xf numFmtId="167" fontId="11" fillId="0" borderId="5" xfId="1" applyNumberFormat="1" applyFont="1" applyBorder="1"/>
    <xf numFmtId="167" fontId="11" fillId="0" borderId="4" xfId="1" applyNumberFormat="1" applyFont="1" applyBorder="1"/>
    <xf numFmtId="167" fontId="11" fillId="0" borderId="6" xfId="1" applyNumberFormat="1" applyFont="1" applyBorder="1"/>
    <xf numFmtId="167" fontId="7" fillId="0" borderId="3" xfId="1" applyNumberFormat="1" applyFont="1" applyBorder="1" applyAlignment="1"/>
    <xf numFmtId="167" fontId="7" fillId="0" borderId="2" xfId="1" applyNumberFormat="1" applyFont="1" applyBorder="1" applyAlignment="1"/>
    <xf numFmtId="167" fontId="7" fillId="0" borderId="1" xfId="1" applyNumberFormat="1" applyFont="1" applyBorder="1" applyAlignment="1"/>
    <xf numFmtId="167" fontId="7" fillId="0" borderId="40" xfId="1" applyNumberFormat="1" applyFont="1" applyBorder="1" applyAlignment="1"/>
    <xf numFmtId="0" fontId="7" fillId="0" borderId="29" xfId="3" applyFont="1" applyBorder="1" applyAlignment="1"/>
    <xf numFmtId="14" fontId="7" fillId="0" borderId="29" xfId="3" applyNumberFormat="1" applyFont="1" applyBorder="1"/>
    <xf numFmtId="4" fontId="11" fillId="0" borderId="0" xfId="3" applyNumberFormat="1" applyFont="1"/>
    <xf numFmtId="0" fontId="11" fillId="0" borderId="36" xfId="3" applyFont="1" applyBorder="1"/>
    <xf numFmtId="0" fontId="4" fillId="3" borderId="37" xfId="3" applyFont="1" applyFill="1" applyBorder="1" applyAlignment="1">
      <alignment horizontal="center"/>
    </xf>
    <xf numFmtId="0" fontId="11" fillId="0" borderId="16" xfId="3" applyFont="1" applyBorder="1"/>
    <xf numFmtId="0" fontId="11" fillId="0" borderId="34" xfId="3" applyFont="1" applyBorder="1"/>
    <xf numFmtId="10" fontId="11" fillId="0" borderId="8" xfId="3" applyNumberFormat="1" applyFont="1" applyBorder="1"/>
    <xf numFmtId="10" fontId="11" fillId="0" borderId="0" xfId="3" applyNumberFormat="1" applyFont="1" applyBorder="1"/>
    <xf numFmtId="0" fontId="11" fillId="0" borderId="0" xfId="3" applyFont="1" applyAlignment="1"/>
    <xf numFmtId="0" fontId="4" fillId="3" borderId="7" xfId="3" applyFont="1" applyFill="1" applyBorder="1" applyAlignment="1">
      <alignment horizontal="center"/>
    </xf>
    <xf numFmtId="0" fontId="4" fillId="3" borderId="35" xfId="3" applyFont="1" applyFill="1" applyBorder="1" applyAlignment="1">
      <alignment horizontal="center"/>
    </xf>
    <xf numFmtId="165" fontId="11" fillId="0" borderId="8" xfId="3" applyNumberFormat="1" applyFont="1" applyBorder="1"/>
    <xf numFmtId="0" fontId="13" fillId="2" borderId="0" xfId="3" applyFont="1" applyFill="1" applyAlignment="1"/>
    <xf numFmtId="14" fontId="7" fillId="0" borderId="24" xfId="3" applyNumberFormat="1" applyFont="1" applyBorder="1" applyAlignment="1"/>
    <xf numFmtId="0" fontId="7" fillId="0" borderId="22" xfId="3" applyFont="1" applyBorder="1" applyAlignment="1"/>
    <xf numFmtId="0" fontId="7" fillId="0" borderId="21" xfId="3" applyFont="1" applyBorder="1" applyAlignment="1"/>
    <xf numFmtId="0" fontId="7" fillId="0" borderId="20" xfId="3" applyFont="1" applyBorder="1" applyAlignment="1"/>
    <xf numFmtId="14" fontId="7" fillId="0" borderId="19" xfId="3" applyNumberFormat="1" applyFont="1" applyBorder="1" applyAlignment="1"/>
    <xf numFmtId="0" fontId="7" fillId="0" borderId="17" xfId="3" applyFont="1" applyBorder="1" applyAlignment="1"/>
    <xf numFmtId="43" fontId="14" fillId="5" borderId="29" xfId="1" applyFont="1" applyFill="1" applyBorder="1" applyAlignment="1"/>
    <xf numFmtId="14" fontId="7" fillId="0" borderId="29" xfId="1" applyNumberFormat="1" applyFont="1" applyBorder="1"/>
    <xf numFmtId="43" fontId="7" fillId="0" borderId="29" xfId="1" applyFont="1" applyBorder="1"/>
    <xf numFmtId="43" fontId="7" fillId="0" borderId="29" xfId="1" applyFont="1" applyBorder="1" applyAlignment="1"/>
    <xf numFmtId="168" fontId="7" fillId="0" borderId="29" xfId="2" applyNumberFormat="1" applyFont="1" applyBorder="1" applyAlignment="1"/>
    <xf numFmtId="14" fontId="7" fillId="0" borderId="29" xfId="1" applyNumberFormat="1" applyFont="1" applyBorder="1" applyAlignment="1"/>
    <xf numFmtId="14" fontId="7" fillId="0" borderId="0" xfId="3" applyNumberFormat="1" applyFont="1" applyAlignment="1"/>
    <xf numFmtId="0" fontId="7" fillId="0" borderId="24" xfId="3" applyFont="1" applyBorder="1" applyAlignment="1"/>
    <xf numFmtId="14" fontId="14" fillId="5" borderId="29" xfId="3" applyNumberFormat="1" applyFont="1" applyFill="1" applyBorder="1" applyAlignment="1"/>
    <xf numFmtId="0" fontId="14" fillId="5" borderId="29" xfId="3" applyFont="1" applyFill="1" applyBorder="1" applyAlignment="1"/>
    <xf numFmtId="14" fontId="7" fillId="0" borderId="29" xfId="3" applyNumberFormat="1" applyFont="1" applyBorder="1" applyAlignment="1"/>
    <xf numFmtId="14" fontId="7" fillId="0" borderId="24" xfId="3" applyNumberFormat="1" applyFont="1" applyBorder="1" applyAlignment="1">
      <alignment horizontal="left"/>
    </xf>
    <xf numFmtId="0" fontId="7" fillId="0" borderId="22" xfId="3" applyFont="1" applyBorder="1" applyAlignment="1">
      <alignment horizontal="left"/>
    </xf>
    <xf numFmtId="0" fontId="7" fillId="0" borderId="19" xfId="3" applyFont="1" applyBorder="1" applyAlignment="1">
      <alignment horizontal="left"/>
    </xf>
    <xf numFmtId="0" fontId="7" fillId="0" borderId="17" xfId="3" applyFont="1" applyBorder="1" applyAlignment="1">
      <alignment horizontal="left"/>
    </xf>
    <xf numFmtId="0" fontId="7" fillId="0" borderId="0" xfId="3" applyFont="1" applyAlignment="1">
      <alignment horizontal="left"/>
    </xf>
    <xf numFmtId="14" fontId="7" fillId="0" borderId="0" xfId="3" applyNumberFormat="1" applyFont="1" applyAlignment="1">
      <alignment horizontal="left"/>
    </xf>
    <xf numFmtId="0" fontId="7" fillId="0" borderId="21" xfId="3" applyFont="1" applyBorder="1" applyAlignment="1">
      <alignment horizontal="left"/>
    </xf>
    <xf numFmtId="0" fontId="7" fillId="0" borderId="20" xfId="3" applyFont="1" applyBorder="1" applyAlignment="1">
      <alignment horizontal="left"/>
    </xf>
    <xf numFmtId="14" fontId="7" fillId="0" borderId="19" xfId="3" applyNumberFormat="1" applyFont="1" applyBorder="1" applyAlignment="1">
      <alignment horizontal="left"/>
    </xf>
    <xf numFmtId="14" fontId="7" fillId="0" borderId="29" xfId="3" applyNumberFormat="1" applyFont="1" applyBorder="1" applyAlignment="1">
      <alignment horizontal="left"/>
    </xf>
    <xf numFmtId="0" fontId="7" fillId="0" borderId="29" xfId="3" applyFont="1" applyBorder="1" applyAlignment="1">
      <alignment horizontal="left"/>
    </xf>
    <xf numFmtId="14" fontId="7" fillId="0" borderId="41" xfId="3" applyNumberFormat="1" applyFont="1" applyBorder="1" applyAlignment="1">
      <alignment horizontal="left"/>
    </xf>
    <xf numFmtId="14" fontId="14" fillId="5" borderId="29" xfId="3" applyNumberFormat="1" applyFont="1" applyFill="1" applyBorder="1" applyAlignment="1">
      <alignment horizontal="left"/>
    </xf>
    <xf numFmtId="0" fontId="14" fillId="5" borderId="29" xfId="3" applyFont="1" applyFill="1" applyBorder="1" applyAlignment="1">
      <alignment horizontal="left"/>
    </xf>
    <xf numFmtId="0" fontId="7" fillId="0" borderId="41" xfId="3" applyFont="1" applyBorder="1" applyAlignment="1">
      <alignment horizontal="left"/>
    </xf>
    <xf numFmtId="43" fontId="7" fillId="0" borderId="29" xfId="1" applyFont="1" applyBorder="1" applyAlignment="1">
      <alignment horizontal="left"/>
    </xf>
  </cellXfs>
  <cellStyles count="6">
    <cellStyle name="Comma" xfId="1" builtinId="3"/>
    <cellStyle name="Comma 2" xfId="4" xr:uid="{50EA38C5-FBA4-40EA-90A7-FEC9B58D9914}"/>
    <cellStyle name="Comma 3" xfId="5" xr:uid="{70DFDEA6-C375-45A8-9547-18CA414E654B}"/>
    <cellStyle name="Normal" xfId="0" builtinId="0"/>
    <cellStyle name="Normal 2" xfId="3" xr:uid="{66DC8811-024F-4A92-AC1A-43334E250414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histogram of ABX_AAA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of ABX_AAA</a:t>
          </a:r>
        </a:p>
      </cx:txPr>
    </cx:title>
    <cx:plotArea>
      <cx:plotAreaRegion>
        <cx:series layoutId="clusteredColumn" uniqueId="{71EBDBDF-A330-42DC-B195-4D42A91AF9E8}">
          <cx:tx>
            <cx:txData>
              <cx:f>_xlchart.v1.1</cx:f>
              <cx:v>PX_LAST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txData>
          <cx:v>histogram of REIT index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of REIT index</a:t>
          </a:r>
        </a:p>
      </cx:txPr>
    </cx:title>
    <cx:plotArea>
      <cx:plotAreaRegion>
        <cx:series layoutId="clusteredColumn" uniqueId="{0F542B29-9BD2-45E1-8767-FD441D683099}">
          <cx:tx>
            <cx:txData>
              <cx:f>_xlchart.v1.4</cx:f>
              <cx:v> PX_LAST 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</cx:chartData>
  <cx:chart>
    <cx:title pos="t" align="ctr" overlay="0">
      <cx:tx>
        <cx:txData>
          <cx:v>histogram of IMPLIED CORRELATION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of IMPLIED CORRELATION</a:t>
          </a:r>
        </a:p>
      </cx:txPr>
    </cx:title>
    <cx:plotArea>
      <cx:plotAreaRegion>
        <cx:series layoutId="clusteredColumn" uniqueId="{E76D0A11-F1CC-42E8-ADD4-1F09A8F47ADD}">
          <cx:tx>
            <cx:txData>
              <cx:f>_xlchart.v1.7</cx:f>
              <cx:v>Implied correlation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1978</xdr:row>
      <xdr:rowOff>79375</xdr:rowOff>
    </xdr:from>
    <xdr:to>
      <xdr:col>4</xdr:col>
      <xdr:colOff>76200</xdr:colOff>
      <xdr:row>1993</xdr:row>
      <xdr:rowOff>60325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911D3FE-9E4E-4018-82C0-D489579FE3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62250" y="364328075"/>
              <a:ext cx="762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2037</xdr:row>
      <xdr:rowOff>79375</xdr:rowOff>
    </xdr:from>
    <xdr:to>
      <xdr:col>4</xdr:col>
      <xdr:colOff>76200</xdr:colOff>
      <xdr:row>2052</xdr:row>
      <xdr:rowOff>60325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6415B53-3716-4679-87C8-F7E0B66C39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29000" y="375192925"/>
              <a:ext cx="762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260350</xdr:colOff>
      <xdr:row>2037</xdr:row>
      <xdr:rowOff>79375</xdr:rowOff>
    </xdr:from>
    <xdr:to>
      <xdr:col>11</xdr:col>
      <xdr:colOff>596900</xdr:colOff>
      <xdr:row>2052</xdr:row>
      <xdr:rowOff>60325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AD5A614-F8C4-4217-9147-3242397640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83000" y="375192925"/>
              <a:ext cx="51435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6DEB5-4C33-401A-A4F2-EAF735327E6E}">
  <dimension ref="B2:G12"/>
  <sheetViews>
    <sheetView tabSelected="1" workbookViewId="0"/>
  </sheetViews>
  <sheetFormatPr defaultRowHeight="14.5" x14ac:dyDescent="0.35"/>
  <cols>
    <col min="1" max="1" width="2.1796875" style="2" customWidth="1"/>
    <col min="2" max="2" width="24" style="2" bestFit="1" customWidth="1"/>
    <col min="3" max="3" width="12.90625" style="2" bestFit="1" customWidth="1"/>
    <col min="4" max="4" width="12.6328125" style="2" bestFit="1" customWidth="1"/>
    <col min="5" max="5" width="11.26953125" style="2" bestFit="1" customWidth="1"/>
    <col min="6" max="6" width="12.1796875" style="2" bestFit="1" customWidth="1"/>
    <col min="7" max="7" width="23.453125" style="2" bestFit="1" customWidth="1"/>
    <col min="8" max="16384" width="8.7265625" style="2"/>
  </cols>
  <sheetData>
    <row r="2" spans="2:7" x14ac:dyDescent="0.35">
      <c r="B2" s="18" t="s">
        <v>25</v>
      </c>
      <c r="C2" s="20" t="s">
        <v>48</v>
      </c>
      <c r="D2" s="20"/>
      <c r="E2" s="20" t="s">
        <v>49</v>
      </c>
      <c r="F2" s="20"/>
      <c r="G2" s="20" t="s">
        <v>24</v>
      </c>
    </row>
    <row r="3" spans="2:7" x14ac:dyDescent="0.35">
      <c r="B3" s="19"/>
      <c r="C3" s="20" t="s">
        <v>31</v>
      </c>
      <c r="D3" s="20" t="s">
        <v>32</v>
      </c>
      <c r="E3" s="20" t="s">
        <v>31</v>
      </c>
      <c r="F3" s="20" t="s">
        <v>32</v>
      </c>
      <c r="G3" s="20" t="s">
        <v>23</v>
      </c>
    </row>
    <row r="4" spans="2:7" x14ac:dyDescent="0.35">
      <c r="B4" s="20" t="s">
        <v>8</v>
      </c>
      <c r="C4" s="6">
        <v>86.375999999999806</v>
      </c>
      <c r="D4" s="7">
        <v>196.27260111309459</v>
      </c>
      <c r="E4" s="7">
        <v>306.60438440700676</v>
      </c>
      <c r="F4" s="7">
        <v>696.69862045293246</v>
      </c>
      <c r="G4" s="8">
        <v>-1306.8800000000001</v>
      </c>
    </row>
    <row r="5" spans="2:7" x14ac:dyDescent="0.35">
      <c r="B5" s="20" t="s">
        <v>7</v>
      </c>
      <c r="C5" s="9">
        <v>151.09556882774501</v>
      </c>
      <c r="D5" s="10">
        <v>144.02319641509936</v>
      </c>
      <c r="E5" s="10">
        <v>536.33606403465535</v>
      </c>
      <c r="F5" s="10">
        <v>511.23163236525266</v>
      </c>
      <c r="G5" s="11">
        <v>-1034.8102768675506</v>
      </c>
    </row>
    <row r="6" spans="2:7" x14ac:dyDescent="0.35">
      <c r="B6" s="20" t="s">
        <v>22</v>
      </c>
      <c r="C6" s="9">
        <v>58.292272257775203</v>
      </c>
      <c r="D6" s="10">
        <v>56.147167458147479</v>
      </c>
      <c r="E6" s="10">
        <v>206.91704004909749</v>
      </c>
      <c r="F6" s="10">
        <v>199.30267336647299</v>
      </c>
      <c r="G6" s="11">
        <v>343.69138382318334</v>
      </c>
    </row>
    <row r="7" spans="2:7" x14ac:dyDescent="0.35">
      <c r="B7" s="20" t="s">
        <v>21</v>
      </c>
      <c r="C7" s="9">
        <v>480.37635920011206</v>
      </c>
      <c r="D7" s="10">
        <v>512.32876712328778</v>
      </c>
      <c r="E7" s="10">
        <v>1705.1669201656694</v>
      </c>
      <c r="F7" s="10">
        <v>1818.5867168870604</v>
      </c>
      <c r="G7" s="11">
        <v>1005.2</v>
      </c>
    </row>
    <row r="8" spans="2:7" x14ac:dyDescent="0.35">
      <c r="B8" s="20" t="s">
        <v>20</v>
      </c>
      <c r="C8" s="9">
        <v>318.19571758273383</v>
      </c>
      <c r="D8" s="10">
        <v>307.31702771751702</v>
      </c>
      <c r="E8" s="10">
        <v>1129.482751116052</v>
      </c>
      <c r="F8" s="10">
        <v>1090.8672328091202</v>
      </c>
      <c r="G8" s="11">
        <v>842.85390817019652</v>
      </c>
    </row>
    <row r="9" spans="2:7" x14ac:dyDescent="0.35">
      <c r="B9" s="20" t="s">
        <v>19</v>
      </c>
      <c r="C9" s="9">
        <v>993.4136021066015</v>
      </c>
      <c r="D9" s="10">
        <v>939.43705654080065</v>
      </c>
      <c r="E9" s="10">
        <v>3526.268476607419</v>
      </c>
      <c r="F9" s="10">
        <v>3334.6707466173852</v>
      </c>
      <c r="G9" s="11">
        <v>1789.0148212728864</v>
      </c>
    </row>
    <row r="10" spans="2:7" x14ac:dyDescent="0.35">
      <c r="B10" s="20" t="s">
        <v>18</v>
      </c>
      <c r="C10" s="9">
        <v>79.997016252493495</v>
      </c>
      <c r="D10" s="10">
        <v>84.726716153621041</v>
      </c>
      <c r="E10" s="10">
        <v>283.96123833580094</v>
      </c>
      <c r="F10" s="10">
        <v>300.75000751491427</v>
      </c>
      <c r="G10" s="11">
        <v>352.59931728922226</v>
      </c>
    </row>
    <row r="11" spans="2:7" x14ac:dyDescent="0.35">
      <c r="B11" s="20" t="s">
        <v>17</v>
      </c>
      <c r="C11" s="12">
        <v>123.03722355906851</v>
      </c>
      <c r="D11" s="13">
        <v>135.36605650427592</v>
      </c>
      <c r="E11" s="13">
        <v>436.7388185199078</v>
      </c>
      <c r="F11" s="13">
        <v>480.50183412172026</v>
      </c>
      <c r="G11" s="14">
        <v>496.9336870026525</v>
      </c>
    </row>
    <row r="12" spans="2:7" ht="15" thickBot="1" x14ac:dyDescent="0.4">
      <c r="B12" s="20" t="s">
        <v>46</v>
      </c>
      <c r="C12" s="15">
        <v>1531.286126359877</v>
      </c>
      <c r="D12" s="16">
        <v>1496.6691039676357</v>
      </c>
      <c r="E12" s="16">
        <v>5435.5265365791556</v>
      </c>
      <c r="F12" s="16">
        <v>5312.6482967836482</v>
      </c>
      <c r="G12" s="17">
        <v>2488.6220473711751</v>
      </c>
    </row>
  </sheetData>
  <mergeCells count="1">
    <mergeCell ref="B2:B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6B838-26EA-4297-AC2E-A07C6DB6637B}">
  <dimension ref="B1:P9"/>
  <sheetViews>
    <sheetView showGridLines="0" zoomScale="91" workbookViewId="0">
      <selection activeCell="F16" sqref="F16"/>
    </sheetView>
  </sheetViews>
  <sheetFormatPr defaultColWidth="8.81640625" defaultRowHeight="14" x14ac:dyDescent="0.3"/>
  <cols>
    <col min="1" max="1" width="2.54296875" style="21" customWidth="1"/>
    <col min="2" max="2" width="2.7265625" style="21" customWidth="1"/>
    <col min="3" max="3" width="3.453125" style="21" customWidth="1"/>
    <col min="4" max="16384" width="8.81640625" style="21"/>
  </cols>
  <sheetData>
    <row r="1" spans="2:16" ht="12.5" customHeight="1" x14ac:dyDescent="0.3"/>
    <row r="2" spans="2:16" x14ac:dyDescent="0.3">
      <c r="B2" s="25" t="s">
        <v>69</v>
      </c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</row>
    <row r="3" spans="2:16" x14ac:dyDescent="0.3">
      <c r="B3" s="27">
        <v>1</v>
      </c>
      <c r="C3" s="24" t="s">
        <v>71</v>
      </c>
    </row>
    <row r="4" spans="2:16" x14ac:dyDescent="0.3">
      <c r="B4" s="27">
        <v>2</v>
      </c>
      <c r="C4" s="21" t="s">
        <v>70</v>
      </c>
    </row>
    <row r="5" spans="2:16" x14ac:dyDescent="0.3">
      <c r="B5" s="27"/>
      <c r="C5" s="28" t="s">
        <v>51</v>
      </c>
      <c r="D5" s="21" t="s">
        <v>77</v>
      </c>
    </row>
    <row r="6" spans="2:16" x14ac:dyDescent="0.3">
      <c r="B6" s="27"/>
      <c r="C6" s="28" t="s">
        <v>50</v>
      </c>
      <c r="D6" s="21" t="s">
        <v>76</v>
      </c>
    </row>
    <row r="7" spans="2:16" x14ac:dyDescent="0.3">
      <c r="B7" s="27">
        <v>3</v>
      </c>
      <c r="C7" s="21" t="s">
        <v>75</v>
      </c>
    </row>
    <row r="8" spans="2:16" x14ac:dyDescent="0.3">
      <c r="B8" s="27">
        <v>4</v>
      </c>
      <c r="C8" s="21" t="s">
        <v>74</v>
      </c>
    </row>
    <row r="9" spans="2:16" x14ac:dyDescent="0.3">
      <c r="B9" s="27">
        <v>5</v>
      </c>
      <c r="C9" s="21" t="s">
        <v>73</v>
      </c>
    </row>
  </sheetData>
  <mergeCells count="1">
    <mergeCell ref="B2:P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2F501-CADF-4297-8A78-484D2389ED6E}">
  <dimension ref="A1:Z2098"/>
  <sheetViews>
    <sheetView workbookViewId="0">
      <pane xSplit="1" topLeftCell="B1" activePane="topRight" state="frozen"/>
      <selection activeCell="A1985" sqref="A1985"/>
      <selection pane="topRight" activeCell="D5" sqref="D5"/>
    </sheetView>
  </sheetViews>
  <sheetFormatPr defaultColWidth="12.6328125" defaultRowHeight="14" x14ac:dyDescent="0.3"/>
  <cols>
    <col min="1" max="1" width="10.453125" style="21" bestFit="1" customWidth="1"/>
    <col min="2" max="2" width="19.81640625" style="21" customWidth="1"/>
    <col min="3" max="3" width="18.6328125" style="21" customWidth="1"/>
    <col min="4" max="4" width="8.26953125" style="21" bestFit="1" customWidth="1"/>
    <col min="5" max="5" width="12.6328125" style="21" customWidth="1"/>
    <col min="6" max="6" width="9.6328125" style="21" bestFit="1" customWidth="1"/>
    <col min="7" max="7" width="9.7265625" style="21" bestFit="1" customWidth="1"/>
    <col min="8" max="8" width="11.36328125" style="21" bestFit="1" customWidth="1"/>
    <col min="9" max="9" width="9.6328125" style="21" bestFit="1" customWidth="1"/>
    <col min="10" max="10" width="12.54296875" style="21" bestFit="1" customWidth="1"/>
    <col min="11" max="11" width="11.36328125" style="21" bestFit="1" customWidth="1"/>
    <col min="12" max="12" width="9.6328125" style="21" bestFit="1" customWidth="1"/>
    <col min="13" max="13" width="12.54296875" style="21" bestFit="1" customWidth="1"/>
    <col min="14" max="14" width="10.08984375" style="32" bestFit="1" customWidth="1"/>
    <col min="15" max="15" width="15.90625" style="21" bestFit="1" customWidth="1"/>
    <col min="16" max="16" width="12.54296875" style="21" bestFit="1" customWidth="1"/>
    <col min="17" max="17" width="10.08984375" style="21" bestFit="1" customWidth="1"/>
    <col min="18" max="18" width="15.90625" style="21" bestFit="1" customWidth="1"/>
    <col min="19" max="19" width="12.54296875" style="21" bestFit="1" customWidth="1"/>
    <col min="20" max="20" width="10.08984375" style="21" bestFit="1" customWidth="1"/>
    <col min="21" max="21" width="15.90625" style="21" bestFit="1" customWidth="1"/>
    <col min="22" max="22" width="12.54296875" style="21" bestFit="1" customWidth="1"/>
    <col min="23" max="23" width="11.90625" style="21" bestFit="1" customWidth="1"/>
    <col min="24" max="24" width="15.90625" style="21" bestFit="1" customWidth="1"/>
    <col min="25" max="26" width="12.54296875" style="21" bestFit="1" customWidth="1"/>
    <col min="27" max="16384" width="12.6328125" style="21"/>
  </cols>
  <sheetData>
    <row r="1" spans="1:26" x14ac:dyDescent="0.3">
      <c r="A1" s="30" t="s">
        <v>37</v>
      </c>
      <c r="B1" s="30" t="s">
        <v>15</v>
      </c>
      <c r="D1" s="30" t="s">
        <v>35</v>
      </c>
      <c r="E1" s="31" t="s">
        <v>14</v>
      </c>
      <c r="F1" s="30"/>
    </row>
    <row r="2" spans="1:26" x14ac:dyDescent="0.3">
      <c r="A2" s="21" t="s">
        <v>36</v>
      </c>
      <c r="D2" s="30"/>
      <c r="E2" s="31"/>
      <c r="F2" s="30"/>
    </row>
    <row r="3" spans="1:26" x14ac:dyDescent="0.3">
      <c r="A3" s="33" t="s">
        <v>38</v>
      </c>
      <c r="B3" s="34" t="s">
        <v>40</v>
      </c>
      <c r="C3" s="35" t="s">
        <v>41</v>
      </c>
      <c r="D3" s="36">
        <f>PERCENTILE(D13:D2089,0.95)</f>
        <v>56.064612882016768</v>
      </c>
      <c r="E3" s="37"/>
      <c r="F3" s="36"/>
      <c r="G3" s="36">
        <f>PERCENTILE(G13:G2089,0.95)</f>
        <v>86.375999999999806</v>
      </c>
      <c r="H3" s="36"/>
      <c r="I3" s="36"/>
      <c r="J3" s="36">
        <f>PERCENTILE(J13:J2089,0.95)</f>
        <v>143.77871674566074</v>
      </c>
      <c r="K3" s="36"/>
      <c r="L3" s="36"/>
      <c r="M3" s="36">
        <f>PERCENTILE(M13:M2089,0.95)</f>
        <v>510.19895787124943</v>
      </c>
      <c r="N3" s="36"/>
      <c r="O3" s="36"/>
      <c r="P3" s="36">
        <f>PERCENTILE(P13:P2089,0.95)</f>
        <v>318.19571758273383</v>
      </c>
      <c r="Q3" s="36"/>
      <c r="R3" s="36"/>
      <c r="S3" s="36">
        <f>PERCENTILE(S13:S2089,0.95)</f>
        <v>993.4136021066015</v>
      </c>
      <c r="T3" s="36"/>
      <c r="U3" s="36"/>
      <c r="V3" s="36">
        <f>PERCENTILE(V13:V2089,0.95)</f>
        <v>79.997016252493495</v>
      </c>
      <c r="W3" s="36"/>
      <c r="X3" s="36"/>
      <c r="Y3" s="36">
        <f>PERCENTILE(Y13:Y2089,0.95)</f>
        <v>123.03722355906851</v>
      </c>
      <c r="Z3" s="38">
        <f>PERCENTILE(Z13:Z2089,0.95)</f>
        <v>1531.286126359877</v>
      </c>
    </row>
    <row r="4" spans="1:26" x14ac:dyDescent="0.3">
      <c r="A4" s="39" t="s">
        <v>39</v>
      </c>
      <c r="B4" s="40" t="s">
        <v>40</v>
      </c>
      <c r="C4" s="41" t="s">
        <v>41</v>
      </c>
      <c r="D4" s="42">
        <f>AVERAGE(D13:D2089)+_xlfn.STDEV.S(D13:D2089)*1.65</f>
        <v>58.292272257775203</v>
      </c>
      <c r="E4" s="42"/>
      <c r="F4" s="43"/>
      <c r="G4" s="42">
        <f>AVERAGE(G13:G2089)+_xlfn.STDEV.S(G13:G2089)*1.65</f>
        <v>196.27260111309459</v>
      </c>
      <c r="H4" s="43"/>
      <c r="I4" s="43"/>
      <c r="J4" s="42">
        <f>AVERAGE(J13:J2089)+_xlfn.STDEV.S(J13:J2089)*1.65</f>
        <v>151.09556882774501</v>
      </c>
      <c r="K4" s="43"/>
      <c r="L4" s="43"/>
      <c r="M4" s="42">
        <f>AVERAGE(M13:M2089)+_xlfn.STDEV.S(M13:M2089)*1.65</f>
        <v>480.37635920011206</v>
      </c>
      <c r="N4" s="43"/>
      <c r="O4" s="43"/>
      <c r="P4" s="42">
        <f>AVERAGE(P13:P2089)+_xlfn.STDEV.S(P13:P2089)*1.65</f>
        <v>307.31702771751702</v>
      </c>
      <c r="Q4" s="43"/>
      <c r="R4" s="43"/>
      <c r="S4" s="42">
        <f>AVERAGE(S13:S2089)+_xlfn.STDEV.S(S13:S2089)*1.65</f>
        <v>939.43705654080065</v>
      </c>
      <c r="T4" s="43"/>
      <c r="U4" s="43"/>
      <c r="V4" s="42">
        <f>AVERAGE(V13:V2089)+_xlfn.STDEV.S(V13:V2089)*1.65</f>
        <v>84.726716153621041</v>
      </c>
      <c r="W4" s="43"/>
      <c r="X4" s="43"/>
      <c r="Y4" s="42">
        <f>AVERAGE(Y13:Y2089)+_xlfn.STDEV.S(Y13:Y2089)*1.65</f>
        <v>135.36605650427592</v>
      </c>
      <c r="Z4" s="44">
        <f>AVERAGE(Z13:Z2089)+_xlfn.STDEV.S(Z13:Z2089)*1.65</f>
        <v>1496.6691039676357</v>
      </c>
    </row>
    <row r="5" spans="1:26" x14ac:dyDescent="0.3">
      <c r="A5" s="39"/>
      <c r="B5" s="40"/>
      <c r="C5" s="41" t="s">
        <v>33</v>
      </c>
      <c r="D5" s="42">
        <f>AVERAGE(D13:D2089)</f>
        <v>-0.87473685172839077</v>
      </c>
      <c r="E5" s="42"/>
      <c r="F5" s="43"/>
      <c r="G5" s="42">
        <f>AVERAGE(G13:G2089)</f>
        <v>-10.306446798266741</v>
      </c>
      <c r="H5" s="43"/>
      <c r="I5" s="43"/>
      <c r="J5" s="42">
        <f>AVERAGE(J13:J2089)</f>
        <v>-9.3522036343957424</v>
      </c>
      <c r="K5" s="43"/>
      <c r="L5" s="43"/>
      <c r="M5" s="42">
        <f>AVERAGE(M13:M2089)</f>
        <v>6.2827544371769894</v>
      </c>
      <c r="N5" s="43"/>
      <c r="O5" s="43"/>
      <c r="P5" s="42">
        <f>AVERAGE(P13:P2089)</f>
        <v>8.8141116198717206</v>
      </c>
      <c r="Q5" s="43"/>
      <c r="R5" s="43"/>
      <c r="S5" s="42">
        <f>AVERAGE(S13:S2089)</f>
        <v>-9.0068686328433856</v>
      </c>
      <c r="T5" s="43"/>
      <c r="U5" s="43"/>
      <c r="V5" s="42">
        <f>AVERAGE(V13:V2089)</f>
        <v>-3.7063178257021017</v>
      </c>
      <c r="W5" s="43"/>
      <c r="X5" s="43"/>
      <c r="Y5" s="42">
        <f>AVERAGE(Y13:Y2089)</f>
        <v>-0.84904000457289031</v>
      </c>
      <c r="Z5" s="44">
        <f>AVERAGE(Z13:Z2089)</f>
        <v>-18.998747690460462</v>
      </c>
    </row>
    <row r="6" spans="1:26" x14ac:dyDescent="0.3">
      <c r="A6" s="39"/>
      <c r="B6" s="40"/>
      <c r="C6" s="41" t="s">
        <v>34</v>
      </c>
      <c r="D6" s="42">
        <f>_xlfn.STDEV.S(D13:D2089)</f>
        <v>35.858793399699152</v>
      </c>
      <c r="E6" s="42"/>
      <c r="F6" s="43"/>
      <c r="G6" s="42">
        <f>_xlfn.STDEV.S(G13:G2089)</f>
        <v>125.19942297658262</v>
      </c>
      <c r="H6" s="43"/>
      <c r="I6" s="43"/>
      <c r="J6" s="42">
        <f>_xlfn.STDEV.S(J13:J2089)</f>
        <v>97.241074219479259</v>
      </c>
      <c r="K6" s="43"/>
      <c r="L6" s="43"/>
      <c r="M6" s="42">
        <f>_xlfn.STDEV.S(M13:M2089)</f>
        <v>287.32945743208188</v>
      </c>
      <c r="N6" s="43"/>
      <c r="O6" s="43"/>
      <c r="P6" s="42">
        <f>_xlfn.STDEV.S(P13:P2089)</f>
        <v>180.91085824099716</v>
      </c>
      <c r="Q6" s="43"/>
      <c r="R6" s="43"/>
      <c r="S6" s="42">
        <f>_xlfn.STDEV.S(S13:S2089)</f>
        <v>574.81450010523884</v>
      </c>
      <c r="T6" s="43"/>
      <c r="U6" s="43"/>
      <c r="V6" s="42">
        <f>_xlfn.STDEV.S(V13:V2089)</f>
        <v>53.595778169286753</v>
      </c>
      <c r="W6" s="43"/>
      <c r="X6" s="43"/>
      <c r="Y6" s="42">
        <f>_xlfn.STDEV.S(Y13:Y2089)</f>
        <v>82.554603944756849</v>
      </c>
      <c r="Z6" s="44">
        <f>_xlfn.STDEV.S(Z13:Z2089)</f>
        <v>918.58657676248265</v>
      </c>
    </row>
    <row r="7" spans="1:26" x14ac:dyDescent="0.3">
      <c r="A7" s="39" t="s">
        <v>13</v>
      </c>
      <c r="B7" s="40" t="s">
        <v>40</v>
      </c>
      <c r="C7" s="45" t="s">
        <v>42</v>
      </c>
      <c r="D7" s="43">
        <f>D3*SQRT(12.6)</f>
        <v>199.00963369116343</v>
      </c>
      <c r="E7" s="42"/>
      <c r="F7" s="43"/>
      <c r="G7" s="43">
        <f>G3*SQRT(12.6)</f>
        <v>306.60438440700676</v>
      </c>
      <c r="H7" s="43"/>
      <c r="I7" s="43"/>
      <c r="J7" s="43">
        <f>J3*SQRT(12.6)</f>
        <v>510.36381562740587</v>
      </c>
      <c r="K7" s="43"/>
      <c r="L7" s="43"/>
      <c r="M7" s="43">
        <f>M3*SQRT(12.6)</f>
        <v>1811.0266440123551</v>
      </c>
      <c r="N7" s="43"/>
      <c r="O7" s="43"/>
      <c r="P7" s="43">
        <f>P3*SQRT(12.6)</f>
        <v>1129.482751116052</v>
      </c>
      <c r="Q7" s="43"/>
      <c r="R7" s="43"/>
      <c r="S7" s="43">
        <f>S3*SQRT(12.6)</f>
        <v>3526.268476607419</v>
      </c>
      <c r="T7" s="43"/>
      <c r="U7" s="43"/>
      <c r="V7" s="43">
        <f>V3*SQRT(12.6)</f>
        <v>283.96123833580094</v>
      </c>
      <c r="W7" s="43"/>
      <c r="X7" s="43"/>
      <c r="Y7" s="43">
        <f>Y3*SQRT(12.6)</f>
        <v>436.7388185199078</v>
      </c>
      <c r="Z7" s="46">
        <f>Z3*SQRT(12.6)</f>
        <v>5435.5265365791556</v>
      </c>
    </row>
    <row r="8" spans="1:26" x14ac:dyDescent="0.3">
      <c r="A8" s="39" t="s">
        <v>12</v>
      </c>
      <c r="B8" s="40" t="s">
        <v>40</v>
      </c>
      <c r="C8" s="45" t="s">
        <v>42</v>
      </c>
      <c r="D8" s="43">
        <f>D4*SQRT(12.6)</f>
        <v>206.91704004909749</v>
      </c>
      <c r="E8" s="42"/>
      <c r="F8" s="42"/>
      <c r="G8" s="43">
        <f>G4*SQRT(12.6)</f>
        <v>696.69862045293246</v>
      </c>
      <c r="H8" s="43"/>
      <c r="I8" s="47"/>
      <c r="J8" s="43">
        <f>J4*SQRT(12.6)</f>
        <v>536.33606403465535</v>
      </c>
      <c r="K8" s="43"/>
      <c r="L8" s="47"/>
      <c r="M8" s="43">
        <f>M4*SQRT(12.6)</f>
        <v>1705.1669201656694</v>
      </c>
      <c r="N8" s="43"/>
      <c r="O8" s="47"/>
      <c r="P8" s="43">
        <f>P4*SQRT(12.6)</f>
        <v>1090.8672328091202</v>
      </c>
      <c r="Q8" s="43"/>
      <c r="R8" s="47"/>
      <c r="S8" s="43">
        <f>S4*SQRT(12.6)</f>
        <v>3334.6707466173852</v>
      </c>
      <c r="T8" s="43"/>
      <c r="U8" s="47"/>
      <c r="V8" s="43">
        <f>V4*SQRT(12.6)</f>
        <v>300.75000751491427</v>
      </c>
      <c r="W8" s="43"/>
      <c r="X8" s="47"/>
      <c r="Y8" s="43">
        <f>Y4*SQRT(12.6)</f>
        <v>480.50183412172026</v>
      </c>
      <c r="Z8" s="46">
        <f>Z4*SQRT(12.6)</f>
        <v>5312.6482967836482</v>
      </c>
    </row>
    <row r="9" spans="1:26" s="55" customFormat="1" x14ac:dyDescent="0.3">
      <c r="A9" s="48" t="s">
        <v>11</v>
      </c>
      <c r="B9" s="49" t="s">
        <v>10</v>
      </c>
      <c r="C9" s="50" t="s">
        <v>9</v>
      </c>
      <c r="D9" s="51">
        <f>-1000*(B1816-B1948)/B1948</f>
        <v>343.69138382318334</v>
      </c>
      <c r="E9" s="52"/>
      <c r="F9" s="52"/>
      <c r="G9" s="51">
        <f>1000*(E1816-E1948)</f>
        <v>-1306.8800000000001</v>
      </c>
      <c r="H9" s="51"/>
      <c r="I9" s="53"/>
      <c r="J9" s="51">
        <f>-5000*(H1817-H1948)/H1948</f>
        <v>-1034.8102768675506</v>
      </c>
      <c r="K9" s="51"/>
      <c r="L9" s="53"/>
      <c r="M9" s="51">
        <f>15*100*(K1816-K1948)/K1948</f>
        <v>1005.2192066805845</v>
      </c>
      <c r="N9" s="51"/>
      <c r="O9" s="53"/>
      <c r="P9" s="51">
        <f>20*100*(N1816-N1948)/N1948</f>
        <v>842.85390817019663</v>
      </c>
      <c r="Q9" s="51"/>
      <c r="R9" s="53"/>
      <c r="S9" s="51">
        <f>-12000*(Q1816-Q1948)/Q1948</f>
        <v>1789.0148212728866</v>
      </c>
      <c r="T9" s="51"/>
      <c r="U9" s="53"/>
      <c r="V9" s="51">
        <f>-1000*(T1816-T1948)/T1948</f>
        <v>352.59931728922226</v>
      </c>
      <c r="W9" s="51"/>
      <c r="X9" s="53"/>
      <c r="Y9" s="51">
        <f>1200*(W1816-W1948)/W1948</f>
        <v>496.9336870026525</v>
      </c>
      <c r="Z9" s="54">
        <f>SUM(D9:Y9)</f>
        <v>2488.6220473711751</v>
      </c>
    </row>
    <row r="10" spans="1:26" s="55" customFormat="1" ht="14.5" thickBot="1" x14ac:dyDescent="0.35">
      <c r="C10" s="56"/>
      <c r="D10" s="57"/>
      <c r="E10" s="58"/>
      <c r="F10" s="59"/>
      <c r="G10" s="60"/>
      <c r="H10" s="61"/>
      <c r="I10" s="56"/>
      <c r="J10" s="62"/>
      <c r="L10" s="56"/>
      <c r="N10" s="63"/>
    </row>
    <row r="11" spans="1:26" x14ac:dyDescent="0.3">
      <c r="A11" s="64"/>
      <c r="B11" s="22" t="s">
        <v>22</v>
      </c>
      <c r="C11" s="23"/>
      <c r="D11" s="23"/>
      <c r="E11" s="65" t="s">
        <v>8</v>
      </c>
      <c r="F11" s="65"/>
      <c r="G11" s="66"/>
      <c r="H11" s="67" t="s">
        <v>7</v>
      </c>
      <c r="I11" s="68"/>
      <c r="J11" s="69"/>
      <c r="K11" s="67" t="s">
        <v>21</v>
      </c>
      <c r="L11" s="68"/>
      <c r="M11" s="69"/>
      <c r="N11" s="67" t="s">
        <v>20</v>
      </c>
      <c r="O11" s="68"/>
      <c r="P11" s="69"/>
      <c r="Q11" s="67" t="s">
        <v>19</v>
      </c>
      <c r="R11" s="68"/>
      <c r="S11" s="69"/>
      <c r="T11" s="67" t="s">
        <v>43</v>
      </c>
      <c r="U11" s="68"/>
      <c r="V11" s="69"/>
      <c r="W11" s="67" t="s">
        <v>44</v>
      </c>
      <c r="X11" s="68"/>
      <c r="Y11" s="69"/>
      <c r="Z11" s="70" t="s">
        <v>45</v>
      </c>
    </row>
    <row r="12" spans="1:26" x14ac:dyDescent="0.3">
      <c r="A12" s="64" t="s">
        <v>6</v>
      </c>
      <c r="B12" s="64" t="s">
        <v>29</v>
      </c>
      <c r="C12" s="71" t="s">
        <v>30</v>
      </c>
      <c r="D12" s="72" t="s">
        <v>1</v>
      </c>
      <c r="E12" s="64" t="s">
        <v>29</v>
      </c>
      <c r="F12" s="71" t="s">
        <v>30</v>
      </c>
      <c r="G12" s="72" t="s">
        <v>1</v>
      </c>
      <c r="H12" s="64" t="s">
        <v>29</v>
      </c>
      <c r="I12" s="71" t="s">
        <v>30</v>
      </c>
      <c r="J12" s="72" t="s">
        <v>1</v>
      </c>
      <c r="K12" s="64" t="s">
        <v>29</v>
      </c>
      <c r="L12" s="71" t="s">
        <v>30</v>
      </c>
      <c r="M12" s="72" t="s">
        <v>1</v>
      </c>
      <c r="N12" s="73" t="s">
        <v>3</v>
      </c>
      <c r="O12" s="71" t="s">
        <v>2</v>
      </c>
      <c r="P12" s="74" t="s">
        <v>1</v>
      </c>
      <c r="Q12" s="73" t="s">
        <v>3</v>
      </c>
      <c r="R12" s="71" t="s">
        <v>2</v>
      </c>
      <c r="S12" s="74" t="s">
        <v>1</v>
      </c>
      <c r="T12" s="73" t="s">
        <v>3</v>
      </c>
      <c r="U12" s="71" t="s">
        <v>2</v>
      </c>
      <c r="V12" s="74" t="s">
        <v>1</v>
      </c>
      <c r="W12" s="73" t="s">
        <v>3</v>
      </c>
      <c r="X12" s="71" t="s">
        <v>2</v>
      </c>
      <c r="Y12" s="74" t="s">
        <v>1</v>
      </c>
      <c r="Z12" s="75" t="s">
        <v>1</v>
      </c>
    </row>
    <row r="13" spans="1:26" x14ac:dyDescent="0.3">
      <c r="A13" s="76">
        <v>42338</v>
      </c>
      <c r="B13" s="77">
        <v>1694.4</v>
      </c>
      <c r="C13" s="77">
        <v>1.0918202971183212E-2</v>
      </c>
      <c r="D13" s="78">
        <v>-10.918202971183213</v>
      </c>
      <c r="E13" s="77">
        <v>0.98060000000000003</v>
      </c>
      <c r="F13" s="77">
        <v>4.9750000000000068</v>
      </c>
      <c r="G13" s="79">
        <v>49.750000000000071</v>
      </c>
      <c r="H13" s="80">
        <v>87.947000000000003</v>
      </c>
      <c r="I13" s="77">
        <v>1.5730207310735222E-2</v>
      </c>
      <c r="J13" s="79">
        <v>-78.651036553676107</v>
      </c>
      <c r="K13" s="80">
        <v>16.13</v>
      </c>
      <c r="L13" s="77">
        <v>-0.14384288747346077</v>
      </c>
      <c r="M13" s="79">
        <v>-215.76433121019116</v>
      </c>
      <c r="N13" s="81">
        <v>83.968999999999994</v>
      </c>
      <c r="O13" s="82">
        <v>6.9070545489428774E-3</v>
      </c>
      <c r="P13" s="83">
        <v>13.814109097885753</v>
      </c>
      <c r="Q13" s="81">
        <v>65.95</v>
      </c>
      <c r="R13" s="82">
        <v>0</v>
      </c>
      <c r="S13" s="83">
        <v>0</v>
      </c>
      <c r="T13" s="81">
        <v>1489.16</v>
      </c>
      <c r="U13" s="82">
        <v>2.6101096962681297E-2</v>
      </c>
      <c r="V13" s="83">
        <v>-26.101096962681297</v>
      </c>
      <c r="W13" s="81">
        <v>29.403333333333332</v>
      </c>
      <c r="X13" s="82">
        <v>3.7520583392143002E-2</v>
      </c>
      <c r="Y13" s="83">
        <v>45.024700070571598</v>
      </c>
      <c r="Z13" s="84">
        <f t="shared" ref="Z13:Z76" si="0">SUM(D13,G13,J13,M13,P13,S13,V13,Y13)</f>
        <v>-222.84585852927432</v>
      </c>
    </row>
    <row r="14" spans="1:26" x14ac:dyDescent="0.3">
      <c r="A14" s="76">
        <v>42335</v>
      </c>
      <c r="B14" s="77">
        <v>1700.29</v>
      </c>
      <c r="C14" s="77">
        <v>1.9694743470568783E-2</v>
      </c>
      <c r="D14" s="78">
        <v>-19.694743470568781</v>
      </c>
      <c r="E14" s="77">
        <v>0.97384999999999999</v>
      </c>
      <c r="F14" s="77">
        <v>4.1499999999999986</v>
      </c>
      <c r="G14" s="79">
        <v>41.499999999999986</v>
      </c>
      <c r="H14" s="80">
        <v>87.652000000000001</v>
      </c>
      <c r="I14" s="77">
        <v>2.2753261300786479E-2</v>
      </c>
      <c r="J14" s="79">
        <v>-113.7663065039324</v>
      </c>
      <c r="K14" s="80">
        <v>15.12</v>
      </c>
      <c r="L14" s="77">
        <v>-0.16740088105726877</v>
      </c>
      <c r="M14" s="79">
        <v>-251.10132158590318</v>
      </c>
      <c r="N14" s="81">
        <v>84.537000000000006</v>
      </c>
      <c r="O14" s="82">
        <v>1.832176929748483E-2</v>
      </c>
      <c r="P14" s="83">
        <v>36.643538594969662</v>
      </c>
      <c r="Q14" s="81">
        <v>65.95</v>
      </c>
      <c r="R14" s="82">
        <v>0</v>
      </c>
      <c r="S14" s="83">
        <v>0</v>
      </c>
      <c r="T14" s="81">
        <v>1500.38</v>
      </c>
      <c r="U14" s="82">
        <v>3.5137465935354835E-2</v>
      </c>
      <c r="V14" s="83">
        <v>-35.137465935354832</v>
      </c>
      <c r="W14" s="81">
        <v>29.101299999999998</v>
      </c>
      <c r="X14" s="82">
        <v>5.5736005528679031E-3</v>
      </c>
      <c r="Y14" s="83">
        <v>6.6883206634414831</v>
      </c>
      <c r="Z14" s="84">
        <f t="shared" si="0"/>
        <v>-334.8679782373481</v>
      </c>
    </row>
    <row r="15" spans="1:26" x14ac:dyDescent="0.3">
      <c r="A15" s="76">
        <v>42334</v>
      </c>
      <c r="B15" s="77">
        <v>1703.84</v>
      </c>
      <c r="C15" s="77">
        <v>2.9946200810010256E-2</v>
      </c>
      <c r="D15" s="78">
        <v>-29.946200810010257</v>
      </c>
      <c r="E15" s="77">
        <v>0.97760000000000002</v>
      </c>
      <c r="F15" s="77">
        <v>4.1499999999999986</v>
      </c>
      <c r="G15" s="79">
        <v>41.499999999999986</v>
      </c>
      <c r="H15" s="80">
        <v>87.533000000000001</v>
      </c>
      <c r="I15" s="77">
        <v>2.0947782171058079E-2</v>
      </c>
      <c r="J15" s="79">
        <v>-104.7389108552904</v>
      </c>
      <c r="K15" s="80" t="s">
        <v>0</v>
      </c>
      <c r="L15" s="77">
        <v>2.0947782171058079E-2</v>
      </c>
      <c r="M15" s="79">
        <v>-215.76433121019116</v>
      </c>
      <c r="N15" s="81">
        <v>84.636200000000002</v>
      </c>
      <c r="O15" s="82">
        <v>-1.1894226840231146E-2</v>
      </c>
      <c r="P15" s="83">
        <v>-23.78845368046229</v>
      </c>
      <c r="Q15" s="81">
        <v>65.95</v>
      </c>
      <c r="R15" s="82">
        <v>0</v>
      </c>
      <c r="S15" s="83">
        <v>0</v>
      </c>
      <c r="T15" s="81">
        <v>1483.67</v>
      </c>
      <c r="U15" s="82">
        <v>3.5352160836281732E-2</v>
      </c>
      <c r="V15" s="83">
        <v>-35.352160836281733</v>
      </c>
      <c r="W15" s="81">
        <v>28.991</v>
      </c>
      <c r="X15" s="82">
        <v>-3.3311103701233705E-2</v>
      </c>
      <c r="Y15" s="83">
        <v>-39.973324441480443</v>
      </c>
      <c r="Z15" s="84">
        <f t="shared" si="0"/>
        <v>-408.06338183371628</v>
      </c>
    </row>
    <row r="16" spans="1:26" x14ac:dyDescent="0.3">
      <c r="A16" s="76">
        <v>42333</v>
      </c>
      <c r="B16" s="77">
        <v>1697.83</v>
      </c>
      <c r="C16" s="77">
        <v>1.5758395204278769E-2</v>
      </c>
      <c r="D16" s="78">
        <v>-15.758395204278768</v>
      </c>
      <c r="E16" s="77">
        <v>0.97335000000000005</v>
      </c>
      <c r="F16" s="77">
        <v>4.0750000000000064</v>
      </c>
      <c r="G16" s="79">
        <v>40.750000000000064</v>
      </c>
      <c r="H16" s="80">
        <v>87.685000000000002</v>
      </c>
      <c r="I16" s="77">
        <v>2.711725430479088E-2</v>
      </c>
      <c r="J16" s="79">
        <v>-135.58627152395439</v>
      </c>
      <c r="K16" s="80">
        <v>15.19</v>
      </c>
      <c r="L16" s="77">
        <v>-0.17310832879695162</v>
      </c>
      <c r="M16" s="79">
        <v>-259.66249319542743</v>
      </c>
      <c r="N16" s="81">
        <v>84.534999999999997</v>
      </c>
      <c r="O16" s="82">
        <v>1.3876562162680761E-2</v>
      </c>
      <c r="P16" s="83">
        <v>27.753124325361522</v>
      </c>
      <c r="Q16" s="81">
        <v>65.95</v>
      </c>
      <c r="R16" s="82">
        <v>0</v>
      </c>
      <c r="S16" s="83">
        <v>0</v>
      </c>
      <c r="T16" s="81">
        <v>1488.15</v>
      </c>
      <c r="U16" s="82">
        <v>2.6891069432368669E-2</v>
      </c>
      <c r="V16" s="83">
        <v>-26.891069432368667</v>
      </c>
      <c r="W16" s="81">
        <v>28.663</v>
      </c>
      <c r="X16" s="82">
        <v>-7.1700727398684005E-3</v>
      </c>
      <c r="Y16" s="83">
        <v>-8.6040872878420807</v>
      </c>
      <c r="Z16" s="84">
        <f t="shared" si="0"/>
        <v>-377.99919231850981</v>
      </c>
    </row>
    <row r="17" spans="1:26" x14ac:dyDescent="0.3">
      <c r="A17" s="76">
        <v>42332</v>
      </c>
      <c r="B17" s="77">
        <v>1695.46</v>
      </c>
      <c r="C17" s="77">
        <v>2.1159893136628643E-3</v>
      </c>
      <c r="D17" s="78">
        <v>-2.1159893136628645</v>
      </c>
      <c r="E17" s="77">
        <v>0.96660000000000001</v>
      </c>
      <c r="F17" s="77">
        <v>3.8250000000000006</v>
      </c>
      <c r="G17" s="79">
        <v>38.250000000000007</v>
      </c>
      <c r="H17" s="80">
        <v>87.081000000000003</v>
      </c>
      <c r="I17" s="77">
        <v>1.2181372264131227E-2</v>
      </c>
      <c r="J17" s="79">
        <v>-60.906861320656134</v>
      </c>
      <c r="K17" s="80">
        <v>15.93</v>
      </c>
      <c r="L17" s="77">
        <v>-8.0946450809463895E-3</v>
      </c>
      <c r="M17" s="79">
        <v>-12.141967621419585</v>
      </c>
      <c r="N17" s="81">
        <v>85.253</v>
      </c>
      <c r="O17" s="82">
        <v>5.1856878470080234E-2</v>
      </c>
      <c r="P17" s="83">
        <v>103.71375694016047</v>
      </c>
      <c r="Q17" s="81">
        <v>65.95</v>
      </c>
      <c r="R17" s="82">
        <v>0</v>
      </c>
      <c r="S17" s="83">
        <v>0</v>
      </c>
      <c r="T17" s="81">
        <v>1481.98</v>
      </c>
      <c r="U17" s="82">
        <v>1.5583454400921034E-2</v>
      </c>
      <c r="V17" s="83">
        <v>-15.583454400921035</v>
      </c>
      <c r="W17" s="81">
        <v>27.472999999999999</v>
      </c>
      <c r="X17" s="82">
        <v>-2.318222222222226E-2</v>
      </c>
      <c r="Y17" s="83">
        <v>-27.818666666666712</v>
      </c>
      <c r="Z17" s="84">
        <f t="shared" si="0"/>
        <v>23.396817616834138</v>
      </c>
    </row>
    <row r="18" spans="1:26" x14ac:dyDescent="0.3">
      <c r="A18" s="76">
        <v>42331</v>
      </c>
      <c r="B18" s="77">
        <v>1697.3</v>
      </c>
      <c r="C18" s="77">
        <v>4.0165393875220869E-3</v>
      </c>
      <c r="D18" s="78">
        <v>-4.0165393875220872</v>
      </c>
      <c r="E18" s="77">
        <v>0.96135000000000004</v>
      </c>
      <c r="F18" s="77">
        <v>3.6500000000000088</v>
      </c>
      <c r="G18" s="79">
        <v>36.500000000000085</v>
      </c>
      <c r="H18" s="80">
        <v>87.167000000000002</v>
      </c>
      <c r="I18" s="77">
        <v>1.125329187790757E-2</v>
      </c>
      <c r="J18" s="79">
        <v>-56.26645938953785</v>
      </c>
      <c r="K18" s="80">
        <v>15.62</v>
      </c>
      <c r="L18" s="77">
        <v>2.1582733812949645E-2</v>
      </c>
      <c r="M18" s="79">
        <v>32.374100719424469</v>
      </c>
      <c r="N18" s="81">
        <v>84.941999999999993</v>
      </c>
      <c r="O18" s="82">
        <v>4.7993880471795709E-2</v>
      </c>
      <c r="P18" s="83">
        <v>95.987760943591411</v>
      </c>
      <c r="Q18" s="81">
        <v>65.95</v>
      </c>
      <c r="R18" s="82">
        <v>0</v>
      </c>
      <c r="S18" s="83">
        <v>0</v>
      </c>
      <c r="T18" s="81">
        <v>1489.03</v>
      </c>
      <c r="U18" s="82">
        <v>2.2636274354941751E-2</v>
      </c>
      <c r="V18" s="83">
        <v>-22.636274354941751</v>
      </c>
      <c r="W18" s="81">
        <v>30.622</v>
      </c>
      <c r="X18" s="82">
        <v>0.12788213627992653</v>
      </c>
      <c r="Y18" s="83">
        <v>153.45856353591182</v>
      </c>
      <c r="Z18" s="84">
        <f t="shared" si="0"/>
        <v>235.4011520669261</v>
      </c>
    </row>
    <row r="19" spans="1:26" x14ac:dyDescent="0.3">
      <c r="A19" s="76">
        <v>42328</v>
      </c>
      <c r="B19" s="77">
        <v>1702.83</v>
      </c>
      <c r="C19" s="77">
        <v>6.6386852683849723E-3</v>
      </c>
      <c r="D19" s="78">
        <v>-6.6386852683849726</v>
      </c>
      <c r="E19" s="77">
        <v>0.94735000000000003</v>
      </c>
      <c r="F19" s="77">
        <v>1.3500000000000068</v>
      </c>
      <c r="G19" s="79">
        <v>13.500000000000068</v>
      </c>
      <c r="H19" s="80">
        <v>86.856999999999999</v>
      </c>
      <c r="I19" s="77">
        <v>1.2697043186269921E-2</v>
      </c>
      <c r="J19" s="79">
        <v>-63.485215931349607</v>
      </c>
      <c r="K19" s="80">
        <v>15.47</v>
      </c>
      <c r="L19" s="77">
        <v>-6.3559322033898247E-2</v>
      </c>
      <c r="M19" s="79">
        <v>-95.338983050847375</v>
      </c>
      <c r="N19" s="81">
        <v>84.557000000000002</v>
      </c>
      <c r="O19" s="82">
        <v>6.5110596059857875E-2</v>
      </c>
      <c r="P19" s="83">
        <v>130.22119211971574</v>
      </c>
      <c r="Q19" s="81">
        <v>65.95</v>
      </c>
      <c r="R19" s="82">
        <v>-1.9673123486682121E-3</v>
      </c>
      <c r="S19" s="83">
        <v>23.607748184018543</v>
      </c>
      <c r="T19" s="81">
        <v>1487.13</v>
      </c>
      <c r="U19" s="82">
        <v>3.1068001553053535E-2</v>
      </c>
      <c r="V19" s="83">
        <v>-31.068001553053534</v>
      </c>
      <c r="W19" s="81">
        <v>29.352</v>
      </c>
      <c r="X19" s="82">
        <v>3.3703116745905995E-2</v>
      </c>
      <c r="Y19" s="83">
        <v>40.443740095087193</v>
      </c>
      <c r="Z19" s="84">
        <f t="shared" si="0"/>
        <v>11.241794595186061</v>
      </c>
    </row>
    <row r="20" spans="1:26" x14ac:dyDescent="0.3">
      <c r="A20" s="76">
        <v>42327</v>
      </c>
      <c r="B20" s="77">
        <v>1700.56</v>
      </c>
      <c r="C20" s="77">
        <v>-2.2471382723438615E-3</v>
      </c>
      <c r="D20" s="78">
        <v>2.2471382723438613</v>
      </c>
      <c r="E20" s="77">
        <v>0.94135000000000002</v>
      </c>
      <c r="F20" s="77">
        <v>4.0200000000000014</v>
      </c>
      <c r="G20" s="79">
        <v>40.200000000000017</v>
      </c>
      <c r="H20" s="80">
        <v>86.385000000000005</v>
      </c>
      <c r="I20" s="77">
        <v>5.1195532026297279E-3</v>
      </c>
      <c r="J20" s="79">
        <v>-25.59776601314864</v>
      </c>
      <c r="K20" s="80">
        <v>16.989999999999998</v>
      </c>
      <c r="L20" s="77">
        <v>0.1856245638520585</v>
      </c>
      <c r="M20" s="79">
        <v>278.43684577808773</v>
      </c>
      <c r="N20" s="81">
        <v>84.893000000000001</v>
      </c>
      <c r="O20" s="82">
        <v>8.4755941732685858E-2</v>
      </c>
      <c r="P20" s="83">
        <v>169.51188346537171</v>
      </c>
      <c r="Q20" s="81">
        <v>65.95</v>
      </c>
      <c r="R20" s="82">
        <v>-3.7764350453172203E-3</v>
      </c>
      <c r="S20" s="83">
        <v>45.317220543806641</v>
      </c>
      <c r="T20" s="81">
        <v>1470.27</v>
      </c>
      <c r="U20" s="82">
        <v>4.6670857705132613E-3</v>
      </c>
      <c r="V20" s="83">
        <v>-4.6670857705132613</v>
      </c>
      <c r="W20" s="81">
        <v>28.895</v>
      </c>
      <c r="X20" s="82">
        <v>3.1780039278700253E-2</v>
      </c>
      <c r="Y20" s="83">
        <v>38.136047134440304</v>
      </c>
      <c r="Z20" s="84">
        <f t="shared" si="0"/>
        <v>543.58428341038837</v>
      </c>
    </row>
    <row r="21" spans="1:26" x14ac:dyDescent="0.3">
      <c r="A21" s="76">
        <v>42326</v>
      </c>
      <c r="B21" s="77">
        <v>1691.55</v>
      </c>
      <c r="C21" s="77">
        <v>-1.1234707178638875E-2</v>
      </c>
      <c r="D21" s="78">
        <v>11.234707178638875</v>
      </c>
      <c r="E21" s="77">
        <v>0.93584999999999996</v>
      </c>
      <c r="F21" s="77">
        <v>3.5200000000000009</v>
      </c>
      <c r="G21" s="79">
        <v>35.20000000000001</v>
      </c>
      <c r="H21" s="80">
        <v>86.53</v>
      </c>
      <c r="I21" s="77">
        <v>9.2609872165717658E-3</v>
      </c>
      <c r="J21" s="79">
        <v>-46.304936082858831</v>
      </c>
      <c r="K21" s="80">
        <v>16.850000000000001</v>
      </c>
      <c r="L21" s="77">
        <v>0.11960132890365453</v>
      </c>
      <c r="M21" s="79">
        <v>179.40199335548181</v>
      </c>
      <c r="N21" s="81">
        <v>81.888999999999996</v>
      </c>
      <c r="O21" s="82">
        <v>5.5284217580123349E-2</v>
      </c>
      <c r="P21" s="83">
        <v>110.56843516024668</v>
      </c>
      <c r="Q21" s="81">
        <v>65.95</v>
      </c>
      <c r="R21" s="82">
        <v>-9.0157776108188478E-3</v>
      </c>
      <c r="S21" s="83">
        <v>108.18933132982617</v>
      </c>
      <c r="T21" s="81">
        <v>1466.13</v>
      </c>
      <c r="U21" s="82">
        <v>-2.7642740133040529E-2</v>
      </c>
      <c r="V21" s="83">
        <v>27.64274013304053</v>
      </c>
      <c r="W21" s="81">
        <v>27.375</v>
      </c>
      <c r="X21" s="82">
        <v>-4.4168994413407839E-2</v>
      </c>
      <c r="Y21" s="83">
        <v>-53.002793296089408</v>
      </c>
      <c r="Z21" s="84">
        <f t="shared" si="0"/>
        <v>372.92947777828584</v>
      </c>
    </row>
    <row r="22" spans="1:26" x14ac:dyDescent="0.3">
      <c r="A22" s="76">
        <v>42325</v>
      </c>
      <c r="B22" s="77">
        <v>1676.1</v>
      </c>
      <c r="C22" s="77">
        <v>-2.2037844177212964E-2</v>
      </c>
      <c r="D22" s="78">
        <v>22.037844177212964</v>
      </c>
      <c r="E22" s="77">
        <v>0.93084999999999996</v>
      </c>
      <c r="F22" s="77">
        <v>4.4699999999999962</v>
      </c>
      <c r="G22" s="79">
        <v>44.69999999999996</v>
      </c>
      <c r="H22" s="80">
        <v>86.584999999999994</v>
      </c>
      <c r="I22" s="77">
        <v>1.8982723720755067E-2</v>
      </c>
      <c r="J22" s="79">
        <v>-94.913618603775333</v>
      </c>
      <c r="K22" s="80">
        <v>18.84</v>
      </c>
      <c r="L22" s="77">
        <v>0.2147001934235977</v>
      </c>
      <c r="M22" s="79">
        <v>322.05029013539655</v>
      </c>
      <c r="N22" s="81">
        <v>83.393000000000001</v>
      </c>
      <c r="O22" s="82">
        <v>0.10335930987946702</v>
      </c>
      <c r="P22" s="83">
        <v>206.71861975893401</v>
      </c>
      <c r="Q22" s="81">
        <v>65.95</v>
      </c>
      <c r="R22" s="82">
        <v>-5.7289311020653618E-3</v>
      </c>
      <c r="S22" s="83">
        <v>68.747173224784348</v>
      </c>
      <c r="T22" s="81">
        <v>1451.28</v>
      </c>
      <c r="U22" s="82">
        <v>-3.4969777972830046E-2</v>
      </c>
      <c r="V22" s="83">
        <v>34.969777972830045</v>
      </c>
      <c r="W22" s="81">
        <v>28.34</v>
      </c>
      <c r="X22" s="82">
        <v>-1.4603616133518835E-2</v>
      </c>
      <c r="Y22" s="83">
        <v>-17.524339360222598</v>
      </c>
      <c r="Z22" s="84">
        <f t="shared" si="0"/>
        <v>586.78574730515982</v>
      </c>
    </row>
    <row r="23" spans="1:26" x14ac:dyDescent="0.3">
      <c r="A23" s="76">
        <v>42324</v>
      </c>
      <c r="B23" s="77">
        <v>1667.45</v>
      </c>
      <c r="C23" s="77">
        <v>-2.9079009427095799E-2</v>
      </c>
      <c r="D23" s="78">
        <v>29.079009427095798</v>
      </c>
      <c r="E23" s="77">
        <v>0.93235000000000001</v>
      </c>
      <c r="F23" s="77">
        <v>4.9950000000000045</v>
      </c>
      <c r="G23" s="79">
        <v>49.950000000000045</v>
      </c>
      <c r="H23" s="80">
        <v>85.701999999999998</v>
      </c>
      <c r="I23" s="77">
        <v>7.9623640105850324E-3</v>
      </c>
      <c r="J23" s="79">
        <v>-39.811820052925164</v>
      </c>
      <c r="K23" s="80">
        <v>18.16</v>
      </c>
      <c r="L23" s="77">
        <v>0.24896836313617615</v>
      </c>
      <c r="M23" s="79">
        <v>373.4525447042642</v>
      </c>
      <c r="N23" s="81">
        <v>83.016000000000005</v>
      </c>
      <c r="O23" s="82">
        <v>8.4241046939895023E-2</v>
      </c>
      <c r="P23" s="83">
        <v>168.48209387979003</v>
      </c>
      <c r="Q23" s="81">
        <v>65.95</v>
      </c>
      <c r="R23" s="82">
        <v>-1.1985018726591717E-2</v>
      </c>
      <c r="S23" s="83">
        <v>143.82022471910062</v>
      </c>
      <c r="T23" s="81">
        <v>1449.45</v>
      </c>
      <c r="U23" s="82">
        <v>-4.0683821777460105E-2</v>
      </c>
      <c r="V23" s="83">
        <v>40.683821777460103</v>
      </c>
      <c r="W23" s="81">
        <v>28.94</v>
      </c>
      <c r="X23" s="82">
        <v>4.044580262448319E-2</v>
      </c>
      <c r="Y23" s="83">
        <v>48.534963149379827</v>
      </c>
      <c r="Z23" s="84">
        <f t="shared" si="0"/>
        <v>814.19083760416549</v>
      </c>
    </row>
    <row r="24" spans="1:26" x14ac:dyDescent="0.3">
      <c r="A24" s="76">
        <v>42321</v>
      </c>
      <c r="B24" s="77">
        <v>1654.3</v>
      </c>
      <c r="C24" s="77">
        <v>-3.5494816870532603E-2</v>
      </c>
      <c r="D24" s="78">
        <v>35.494816870532603</v>
      </c>
      <c r="E24" s="77">
        <v>0.93610000000000004</v>
      </c>
      <c r="F24" s="77">
        <v>6.1450000000000005</v>
      </c>
      <c r="G24" s="79">
        <v>61.45</v>
      </c>
      <c r="H24" s="80">
        <v>85.736999999999995</v>
      </c>
      <c r="I24" s="77">
        <v>1.3427737260788828E-2</v>
      </c>
      <c r="J24" s="79">
        <v>-67.138686303944141</v>
      </c>
      <c r="K24" s="80">
        <v>20.079999999999998</v>
      </c>
      <c r="L24" s="77">
        <v>0.4190812720848055</v>
      </c>
      <c r="M24" s="79">
        <v>628.62190812720826</v>
      </c>
      <c r="N24" s="81">
        <v>85.655000000000001</v>
      </c>
      <c r="O24" s="82">
        <v>8.5793603508816416E-2</v>
      </c>
      <c r="P24" s="83">
        <v>171.58720701763281</v>
      </c>
      <c r="Q24" s="81">
        <v>65.95</v>
      </c>
      <c r="R24" s="82">
        <v>0</v>
      </c>
      <c r="S24" s="83">
        <v>0</v>
      </c>
      <c r="T24" s="81">
        <v>1433.01</v>
      </c>
      <c r="U24" s="82">
        <v>-5.9963789506828881E-2</v>
      </c>
      <c r="V24" s="83">
        <v>59.963789506828881</v>
      </c>
      <c r="W24" s="81">
        <v>29.99</v>
      </c>
      <c r="X24" s="82">
        <v>6.6690378801351591E-2</v>
      </c>
      <c r="Y24" s="83">
        <v>80.028454561621913</v>
      </c>
      <c r="Z24" s="84">
        <f t="shared" si="0"/>
        <v>970.00748977988042</v>
      </c>
    </row>
    <row r="25" spans="1:26" x14ac:dyDescent="0.3">
      <c r="A25" s="76">
        <v>42320</v>
      </c>
      <c r="B25" s="77">
        <v>1671.49</v>
      </c>
      <c r="C25" s="77">
        <v>-2.0113729628326853E-2</v>
      </c>
      <c r="D25" s="78">
        <v>20.113729628326851</v>
      </c>
      <c r="E25" s="77">
        <v>0.93259999999999998</v>
      </c>
      <c r="F25" s="77">
        <v>6.4200000000000035</v>
      </c>
      <c r="G25" s="79">
        <v>64.200000000000031</v>
      </c>
      <c r="H25" s="80">
        <v>85.37</v>
      </c>
      <c r="I25" s="77">
        <v>9.0062405446293542E-3</v>
      </c>
      <c r="J25" s="79">
        <v>-45.03120272314677</v>
      </c>
      <c r="K25" s="80">
        <v>18.37</v>
      </c>
      <c r="L25" s="77">
        <v>0.21897810218978106</v>
      </c>
      <c r="M25" s="79">
        <v>328.46715328467161</v>
      </c>
      <c r="N25" s="81">
        <v>83.378</v>
      </c>
      <c r="O25" s="82">
        <v>6.1504576877538332E-2</v>
      </c>
      <c r="P25" s="83">
        <v>123.00915375507665</v>
      </c>
      <c r="Q25" s="81">
        <v>65.95</v>
      </c>
      <c r="R25" s="82">
        <v>0</v>
      </c>
      <c r="S25" s="83">
        <v>0</v>
      </c>
      <c r="T25" s="81">
        <v>1449.18</v>
      </c>
      <c r="U25" s="82">
        <v>-2.8732281089775741E-2</v>
      </c>
      <c r="V25" s="83">
        <v>28.732281089775739</v>
      </c>
      <c r="W25" s="81">
        <v>28.87</v>
      </c>
      <c r="X25" s="82">
        <v>-1.4339364970979913E-2</v>
      </c>
      <c r="Y25" s="83">
        <v>-17.207237965175896</v>
      </c>
      <c r="Z25" s="84">
        <f t="shared" si="0"/>
        <v>502.28387706952816</v>
      </c>
    </row>
    <row r="26" spans="1:26" x14ac:dyDescent="0.3">
      <c r="A26" s="76">
        <v>42319</v>
      </c>
      <c r="B26" s="77">
        <v>1691.88</v>
      </c>
      <c r="C26" s="77">
        <v>-8.6311459560179486E-3</v>
      </c>
      <c r="D26" s="78">
        <v>8.6311459560179493</v>
      </c>
      <c r="E26" s="77">
        <v>0.92835000000000001</v>
      </c>
      <c r="F26" s="77">
        <v>6.5450000000000008</v>
      </c>
      <c r="G26" s="79">
        <v>65.45</v>
      </c>
      <c r="H26" s="80">
        <v>86.033000000000001</v>
      </c>
      <c r="I26" s="77">
        <v>1.5965801065174052E-2</v>
      </c>
      <c r="J26" s="79">
        <v>-79.829005325870256</v>
      </c>
      <c r="K26" s="80">
        <v>16.059999999999999</v>
      </c>
      <c r="L26" s="77">
        <v>9.9247091033538626E-2</v>
      </c>
      <c r="M26" s="79">
        <v>148.87063655030795</v>
      </c>
      <c r="N26" s="81" t="s">
        <v>47</v>
      </c>
      <c r="O26" s="82">
        <v>-0.10798652787678656</v>
      </c>
      <c r="P26" s="83">
        <v>-215.97305575357311</v>
      </c>
      <c r="Q26" s="81" t="s">
        <v>47</v>
      </c>
      <c r="R26" s="82">
        <v>3.4925275210330162E-2</v>
      </c>
      <c r="S26" s="83">
        <v>-419.10330252396193</v>
      </c>
      <c r="T26" s="81">
        <v>1459.24</v>
      </c>
      <c r="U26" s="82">
        <v>-2.9921887984045201E-2</v>
      </c>
      <c r="V26" s="83">
        <v>29.921887984045199</v>
      </c>
      <c r="W26" s="81">
        <v>28.125</v>
      </c>
      <c r="X26" s="82">
        <v>-3.8297144811078848E-2</v>
      </c>
      <c r="Y26" s="83">
        <v>-45.956573773294615</v>
      </c>
      <c r="Z26" s="84">
        <f t="shared" si="0"/>
        <v>-507.9882668863288</v>
      </c>
    </row>
    <row r="27" spans="1:26" x14ac:dyDescent="0.3">
      <c r="A27" s="76">
        <v>42318</v>
      </c>
      <c r="B27" s="77">
        <v>1690.51</v>
      </c>
      <c r="C27" s="77">
        <v>-1.3779584978968992E-2</v>
      </c>
      <c r="D27" s="78">
        <v>13.779584978968991</v>
      </c>
      <c r="E27" s="77">
        <v>0.92484999999999995</v>
      </c>
      <c r="F27" s="77">
        <v>8.870000000000001</v>
      </c>
      <c r="G27" s="79">
        <v>88.700000000000017</v>
      </c>
      <c r="H27" s="80">
        <v>86.197000000000003</v>
      </c>
      <c r="I27" s="77">
        <v>1.9793194832237019E-2</v>
      </c>
      <c r="J27" s="79">
        <v>-98.965974161185102</v>
      </c>
      <c r="K27" s="80">
        <v>15.29</v>
      </c>
      <c r="L27" s="77">
        <v>6.6992323796231615E-2</v>
      </c>
      <c r="M27" s="79">
        <v>100.48848569434743</v>
      </c>
      <c r="N27" s="81">
        <v>81.05</v>
      </c>
      <c r="O27" s="82">
        <v>4.8295307568937795E-2</v>
      </c>
      <c r="P27" s="83">
        <v>96.590615137875588</v>
      </c>
      <c r="Q27" s="81">
        <v>65.95</v>
      </c>
      <c r="R27" s="82">
        <v>0</v>
      </c>
      <c r="S27" s="83">
        <v>0</v>
      </c>
      <c r="T27" s="81">
        <v>1456.07</v>
      </c>
      <c r="U27" s="82">
        <v>-3.2948568088837019E-2</v>
      </c>
      <c r="V27" s="83">
        <v>32.948568088837021</v>
      </c>
      <c r="W27" s="81">
        <v>27.149999999999995</v>
      </c>
      <c r="X27" s="82">
        <v>-5.5652173913043654E-2</v>
      </c>
      <c r="Y27" s="83">
        <v>-66.782608695652385</v>
      </c>
      <c r="Z27" s="84">
        <f t="shared" si="0"/>
        <v>166.75867104319155</v>
      </c>
    </row>
    <row r="28" spans="1:26" x14ac:dyDescent="0.3">
      <c r="A28" s="76">
        <v>42317</v>
      </c>
      <c r="B28" s="77">
        <v>1691.6</v>
      </c>
      <c r="C28" s="77">
        <v>-2.7354619629298329E-3</v>
      </c>
      <c r="D28" s="78">
        <v>2.7354619629298327</v>
      </c>
      <c r="E28" s="77">
        <v>0.93384999999999996</v>
      </c>
      <c r="F28" s="77">
        <v>9.5449999999999928</v>
      </c>
      <c r="G28" s="79">
        <v>95.449999999999932</v>
      </c>
      <c r="H28" s="80">
        <v>85.768000000000001</v>
      </c>
      <c r="I28" s="77">
        <v>1.0795267053222042E-2</v>
      </c>
      <c r="J28" s="79">
        <v>-53.976335266110212</v>
      </c>
      <c r="K28" s="80">
        <v>16.52</v>
      </c>
      <c r="L28" s="77">
        <v>7.0641607258587161E-2</v>
      </c>
      <c r="M28" s="79">
        <v>105.96241088788074</v>
      </c>
      <c r="N28" s="81">
        <v>81.052000000000007</v>
      </c>
      <c r="O28" s="82">
        <v>3.5451026482874994E-2</v>
      </c>
      <c r="P28" s="83">
        <v>70.902052965749974</v>
      </c>
      <c r="Q28" s="81">
        <v>65.95</v>
      </c>
      <c r="R28" s="82">
        <v>0</v>
      </c>
      <c r="S28" s="83">
        <v>0</v>
      </c>
      <c r="T28" s="81">
        <v>1442.32</v>
      </c>
      <c r="U28" s="82">
        <v>-3.975926073872868E-2</v>
      </c>
      <c r="V28" s="83">
        <v>39.759260738728678</v>
      </c>
      <c r="W28" s="81">
        <v>28.395</v>
      </c>
      <c r="X28" s="82">
        <v>-4.1518987341772166E-2</v>
      </c>
      <c r="Y28" s="83">
        <v>-49.822784810126599</v>
      </c>
      <c r="Z28" s="84">
        <f t="shared" si="0"/>
        <v>211.01006647905237</v>
      </c>
    </row>
    <row r="29" spans="1:26" x14ac:dyDescent="0.3">
      <c r="A29" s="76">
        <v>42314</v>
      </c>
      <c r="B29" s="77">
        <v>1704.39</v>
      </c>
      <c r="C29" s="77">
        <v>-3.4604511489866048E-4</v>
      </c>
      <c r="D29" s="78">
        <v>0.34604511489866047</v>
      </c>
      <c r="E29" s="77">
        <v>0.90115000000000001</v>
      </c>
      <c r="F29" s="77">
        <v>6.300000000000006</v>
      </c>
      <c r="G29" s="79">
        <v>63.000000000000057</v>
      </c>
      <c r="H29" s="80">
        <v>85.944999999999993</v>
      </c>
      <c r="I29" s="77">
        <v>5.5810361772826046E-3</v>
      </c>
      <c r="J29" s="79">
        <v>-27.905180886413024</v>
      </c>
      <c r="K29" s="80">
        <v>14.33</v>
      </c>
      <c r="L29" s="77">
        <v>-6.2786134728580717E-2</v>
      </c>
      <c r="M29" s="79">
        <v>-94.179202092871066</v>
      </c>
      <c r="N29" s="81">
        <v>79.388000000000005</v>
      </c>
      <c r="O29" s="82">
        <v>2.0201500976662932E-2</v>
      </c>
      <c r="P29" s="83">
        <v>40.403001953325862</v>
      </c>
      <c r="Q29" s="81">
        <v>66.08</v>
      </c>
      <c r="R29" s="82">
        <v>1.9711902956784755E-3</v>
      </c>
      <c r="S29" s="83">
        <v>-23.654283548141706</v>
      </c>
      <c r="T29" s="81">
        <v>1463.44</v>
      </c>
      <c r="U29" s="82">
        <v>-2.6275342164971096E-2</v>
      </c>
      <c r="V29" s="83">
        <v>26.275342164971097</v>
      </c>
      <c r="W29" s="81">
        <v>28.004999999999999</v>
      </c>
      <c r="X29" s="82">
        <v>-4.1581108829568787E-2</v>
      </c>
      <c r="Y29" s="83">
        <v>-49.897330595482543</v>
      </c>
      <c r="Z29" s="84">
        <f t="shared" si="0"/>
        <v>-65.611607889712658</v>
      </c>
    </row>
    <row r="30" spans="1:26" x14ac:dyDescent="0.3">
      <c r="A30" s="76">
        <v>42313</v>
      </c>
      <c r="B30" s="77">
        <v>1710.77</v>
      </c>
      <c r="C30" s="77">
        <v>2.4375809353045408E-3</v>
      </c>
      <c r="D30" s="78">
        <v>-2.437580935304541</v>
      </c>
      <c r="E30" s="77">
        <v>0.90064999999999995</v>
      </c>
      <c r="F30" s="77">
        <v>6.8749999999999982</v>
      </c>
      <c r="G30" s="79">
        <v>68.749999999999986</v>
      </c>
      <c r="H30" s="80">
        <v>85.736000000000004</v>
      </c>
      <c r="I30" s="77">
        <v>9.5614902736564176E-3</v>
      </c>
      <c r="J30" s="79">
        <v>-47.807451368282088</v>
      </c>
      <c r="K30" s="80">
        <v>15.05</v>
      </c>
      <c r="L30" s="77">
        <v>4.0802213001383113E-2</v>
      </c>
      <c r="M30" s="79">
        <v>61.20331950207467</v>
      </c>
      <c r="N30" s="81">
        <v>78.260000000000005</v>
      </c>
      <c r="O30" s="82">
        <v>1.2838432468809913E-2</v>
      </c>
      <c r="P30" s="83">
        <v>25.676864937619825</v>
      </c>
      <c r="Q30" s="81">
        <v>66.2</v>
      </c>
      <c r="R30" s="82">
        <v>1.8159806295400204E-3</v>
      </c>
      <c r="S30" s="83">
        <v>-21.791767554480245</v>
      </c>
      <c r="T30" s="81">
        <v>1507.81</v>
      </c>
      <c r="U30" s="82">
        <v>3.5007154504009788E-3</v>
      </c>
      <c r="V30" s="83">
        <v>-3.5007154504009788</v>
      </c>
      <c r="W30" s="81">
        <v>28.64</v>
      </c>
      <c r="X30" s="82">
        <v>-4.4218254630402111E-2</v>
      </c>
      <c r="Y30" s="83">
        <v>-53.061905556482536</v>
      </c>
      <c r="Z30" s="84">
        <f t="shared" si="0"/>
        <v>27.030763574744093</v>
      </c>
    </row>
    <row r="31" spans="1:26" x14ac:dyDescent="0.3">
      <c r="A31" s="76">
        <v>42312</v>
      </c>
      <c r="B31" s="77">
        <v>1713.87</v>
      </c>
      <c r="C31" s="77">
        <v>1.4526469073538009E-2</v>
      </c>
      <c r="D31" s="78">
        <v>-14.52646907353801</v>
      </c>
      <c r="E31" s="77">
        <v>0.88614999999999999</v>
      </c>
      <c r="F31" s="77">
        <v>5.2000000000000046</v>
      </c>
      <c r="G31" s="79">
        <v>52.000000000000043</v>
      </c>
      <c r="H31" s="80">
        <v>84.971999999999994</v>
      </c>
      <c r="I31" s="77">
        <v>3.4364261168384506E-3</v>
      </c>
      <c r="J31" s="79">
        <v>-17.182130584192254</v>
      </c>
      <c r="K31" s="80">
        <v>15.51</v>
      </c>
      <c r="L31" s="77">
        <v>7.3356401384083086E-2</v>
      </c>
      <c r="M31" s="79">
        <v>110.03460207612463</v>
      </c>
      <c r="N31" s="81">
        <v>77.599000000000004</v>
      </c>
      <c r="O31" s="82">
        <v>-3.1042017856027847E-2</v>
      </c>
      <c r="P31" s="83">
        <v>-62.084035712055694</v>
      </c>
      <c r="Q31" s="81">
        <v>66.55</v>
      </c>
      <c r="R31" s="82">
        <v>4.8316472897477454E-3</v>
      </c>
      <c r="S31" s="83">
        <v>-57.979767476972945</v>
      </c>
      <c r="T31" s="81">
        <v>1503.87</v>
      </c>
      <c r="U31" s="82">
        <v>-8.9622859101004537E-3</v>
      </c>
      <c r="V31" s="83">
        <v>8.9622859101004533</v>
      </c>
      <c r="W31" s="81">
        <v>28.76</v>
      </c>
      <c r="X31" s="82">
        <v>-3.8448679371447629E-2</v>
      </c>
      <c r="Y31" s="83">
        <v>-46.138415245737157</v>
      </c>
      <c r="Z31" s="84">
        <f t="shared" si="0"/>
        <v>-26.913930106270932</v>
      </c>
    </row>
    <row r="32" spans="1:26" x14ac:dyDescent="0.3">
      <c r="A32" s="76">
        <v>42311</v>
      </c>
      <c r="B32" s="77">
        <v>1717.39</v>
      </c>
      <c r="C32" s="77">
        <v>2.661294661270763E-2</v>
      </c>
      <c r="D32" s="78">
        <v>-26.612946612707631</v>
      </c>
      <c r="E32" s="77">
        <v>0.88239999999999996</v>
      </c>
      <c r="F32" s="77">
        <v>5.0999999999999934</v>
      </c>
      <c r="G32" s="79">
        <v>50.999999999999936</v>
      </c>
      <c r="H32" s="80">
        <v>85.025000000000006</v>
      </c>
      <c r="I32" s="77">
        <v>1.7325340703782232E-2</v>
      </c>
      <c r="J32" s="79">
        <v>-86.626703518911157</v>
      </c>
      <c r="K32" s="80">
        <v>14.54</v>
      </c>
      <c r="L32" s="77">
        <v>-0.12934131736526946</v>
      </c>
      <c r="M32" s="79">
        <v>-194.0119760479042</v>
      </c>
      <c r="N32" s="81">
        <v>75.581000000000003</v>
      </c>
      <c r="O32" s="82">
        <v>-8.2342799558053945E-2</v>
      </c>
      <c r="P32" s="83">
        <v>-164.68559911610788</v>
      </c>
      <c r="Q32" s="81">
        <v>66.33</v>
      </c>
      <c r="R32" s="82">
        <v>1.5098897780461166E-3</v>
      </c>
      <c r="S32" s="83">
        <v>-18.1186773365534</v>
      </c>
      <c r="T32" s="81">
        <v>1510.92</v>
      </c>
      <c r="U32" s="82">
        <v>7.394171339418565E-3</v>
      </c>
      <c r="V32" s="83">
        <v>-7.3941713394185653</v>
      </c>
      <c r="W32" s="81">
        <v>27.815000000000001</v>
      </c>
      <c r="X32" s="82">
        <v>-0.1070626003210271</v>
      </c>
      <c r="Y32" s="83">
        <v>-128.47512038523251</v>
      </c>
      <c r="Z32" s="84">
        <f t="shared" si="0"/>
        <v>-574.92519435683539</v>
      </c>
    </row>
    <row r="33" spans="1:26" x14ac:dyDescent="0.3">
      <c r="A33" s="76">
        <v>42310</v>
      </c>
      <c r="B33" s="77">
        <v>1715.18</v>
      </c>
      <c r="C33" s="77">
        <v>2.2449806857742432E-2</v>
      </c>
      <c r="D33" s="78">
        <v>-22.449806857742431</v>
      </c>
      <c r="E33" s="77">
        <v>0.87465000000000004</v>
      </c>
      <c r="F33" s="77">
        <v>4.6499999999999986</v>
      </c>
      <c r="G33" s="79">
        <v>46.499999999999986</v>
      </c>
      <c r="H33" s="80">
        <v>84.600999999999999</v>
      </c>
      <c r="I33" s="77">
        <v>4.2972969764597723E-3</v>
      </c>
      <c r="J33" s="79">
        <v>-21.486484882298861</v>
      </c>
      <c r="K33" s="80">
        <v>14.15</v>
      </c>
      <c r="L33" s="77">
        <v>-0.10158730158730156</v>
      </c>
      <c r="M33" s="79">
        <v>-152.38095238095232</v>
      </c>
      <c r="N33" s="81">
        <v>76.566000000000003</v>
      </c>
      <c r="O33" s="82">
        <v>-5.7173465995148325E-2</v>
      </c>
      <c r="P33" s="83">
        <v>-114.34693199029664</v>
      </c>
      <c r="Q33" s="81">
        <v>66.75</v>
      </c>
      <c r="R33" s="82">
        <v>7.8514268458401929E-3</v>
      </c>
      <c r="S33" s="83">
        <v>-94.217122150082318</v>
      </c>
      <c r="T33" s="81">
        <v>1524.42</v>
      </c>
      <c r="U33" s="82">
        <v>1.2816168703035593E-2</v>
      </c>
      <c r="V33" s="83">
        <v>-12.816168703035592</v>
      </c>
      <c r="W33" s="81">
        <v>28.114999999999998</v>
      </c>
      <c r="X33" s="82">
        <v>-9.7866196053265006E-2</v>
      </c>
      <c r="Y33" s="83">
        <v>-117.439435263918</v>
      </c>
      <c r="Z33" s="84">
        <f t="shared" si="0"/>
        <v>-488.63690222832622</v>
      </c>
    </row>
    <row r="34" spans="1:26" x14ac:dyDescent="0.3">
      <c r="A34" s="76">
        <v>42307</v>
      </c>
      <c r="B34" s="77">
        <v>1705.8</v>
      </c>
      <c r="C34" s="77">
        <v>1.5405495499785633E-2</v>
      </c>
      <c r="D34" s="78">
        <v>-15.405495499785633</v>
      </c>
      <c r="E34" s="77">
        <v>0.86839999999999995</v>
      </c>
      <c r="F34" s="77">
        <v>4.2249999999999899</v>
      </c>
      <c r="G34" s="79">
        <v>42.249999999999901</v>
      </c>
      <c r="H34" s="80">
        <v>84.608000000000004</v>
      </c>
      <c r="I34" s="77">
        <v>3.2132990265245479E-3</v>
      </c>
      <c r="J34" s="79">
        <v>-16.066495132622741</v>
      </c>
      <c r="K34" s="80">
        <v>15.07</v>
      </c>
      <c r="L34" s="77">
        <v>6.0080106809078677E-3</v>
      </c>
      <c r="M34" s="79">
        <v>9.0120160213618021</v>
      </c>
      <c r="N34" s="81">
        <v>78.887</v>
      </c>
      <c r="O34" s="82">
        <v>-1.4528419737663919E-2</v>
      </c>
      <c r="P34" s="83">
        <v>-29.056839475327834</v>
      </c>
      <c r="Q34" s="81">
        <v>65.95</v>
      </c>
      <c r="R34" s="82">
        <v>-3.7764350453172203E-3</v>
      </c>
      <c r="S34" s="83">
        <v>45.317220543806641</v>
      </c>
      <c r="T34" s="81">
        <v>1492.05</v>
      </c>
      <c r="U34" s="82">
        <v>-8.2883577486507504E-3</v>
      </c>
      <c r="V34" s="83">
        <v>8.2883577486507498</v>
      </c>
      <c r="W34" s="81">
        <v>29.290000000000003</v>
      </c>
      <c r="X34" s="82">
        <v>-1.9745649263721431E-2</v>
      </c>
      <c r="Y34" s="83">
        <v>-23.694779116465718</v>
      </c>
      <c r="Z34" s="84">
        <f t="shared" si="0"/>
        <v>20.643985089617168</v>
      </c>
    </row>
    <row r="35" spans="1:26" x14ac:dyDescent="0.3">
      <c r="A35" s="76">
        <v>42306</v>
      </c>
      <c r="B35" s="77">
        <v>1706.61</v>
      </c>
      <c r="C35" s="77">
        <v>1.3697246889014253E-2</v>
      </c>
      <c r="D35" s="78">
        <v>-13.697246889014252</v>
      </c>
      <c r="E35" s="77">
        <v>0.8629</v>
      </c>
      <c r="F35" s="77">
        <v>3.7250000000000005</v>
      </c>
      <c r="G35" s="79">
        <v>37.250000000000007</v>
      </c>
      <c r="H35" s="80">
        <v>84.680999999999997</v>
      </c>
      <c r="I35" s="77">
        <v>7.2797345038003872E-3</v>
      </c>
      <c r="J35" s="79">
        <v>-36.398672519001934</v>
      </c>
      <c r="K35" s="80">
        <v>14.61</v>
      </c>
      <c r="L35" s="77">
        <v>-2.9235880398671178E-2</v>
      </c>
      <c r="M35" s="79">
        <v>-43.853820598006763</v>
      </c>
      <c r="N35" s="81">
        <v>78.546999999999997</v>
      </c>
      <c r="O35" s="82">
        <v>-3.4254238746880127E-2</v>
      </c>
      <c r="P35" s="83">
        <v>-68.508477493760253</v>
      </c>
      <c r="Q35" s="81">
        <v>65.95</v>
      </c>
      <c r="R35" s="82">
        <v>-7.823078080336934E-3</v>
      </c>
      <c r="S35" s="83">
        <v>93.87693696404321</v>
      </c>
      <c r="T35" s="81">
        <v>1504.25</v>
      </c>
      <c r="U35" s="82">
        <v>1.2881113984055234E-2</v>
      </c>
      <c r="V35" s="83">
        <v>-12.881113984055235</v>
      </c>
      <c r="W35" s="81">
        <v>29.245000000000001</v>
      </c>
      <c r="X35" s="82">
        <v>-4.6462341049885905E-2</v>
      </c>
      <c r="Y35" s="83">
        <v>-55.754809259863087</v>
      </c>
      <c r="Z35" s="84">
        <f t="shared" si="0"/>
        <v>-99.967203779658291</v>
      </c>
    </row>
    <row r="36" spans="1:26" x14ac:dyDescent="0.3">
      <c r="A36" s="76">
        <v>42305</v>
      </c>
      <c r="B36" s="77">
        <v>1714.13</v>
      </c>
      <c r="C36" s="77">
        <v>2.2890969524457488E-2</v>
      </c>
      <c r="D36" s="78">
        <v>-22.890969524457489</v>
      </c>
      <c r="E36" s="77">
        <v>0.83614999999999995</v>
      </c>
      <c r="F36" s="77">
        <v>1.9749999999999934</v>
      </c>
      <c r="G36" s="79">
        <v>19.749999999999936</v>
      </c>
      <c r="H36" s="80">
        <v>84.524000000000001</v>
      </c>
      <c r="I36" s="77">
        <v>4.1222661772217376E-3</v>
      </c>
      <c r="J36" s="79">
        <v>-20.611330886108689</v>
      </c>
      <c r="K36" s="80">
        <v>14.33</v>
      </c>
      <c r="L36" s="77">
        <v>-0.10716510903426794</v>
      </c>
      <c r="M36" s="79">
        <v>-160.7476635514019</v>
      </c>
      <c r="N36" s="81">
        <v>77.316000000000003</v>
      </c>
      <c r="O36" s="82">
        <v>-6.6592621209194416E-2</v>
      </c>
      <c r="P36" s="83">
        <v>-133.18524241838881</v>
      </c>
      <c r="Q36" s="81">
        <v>65.95</v>
      </c>
      <c r="R36" s="82">
        <v>0</v>
      </c>
      <c r="S36" s="83">
        <v>0</v>
      </c>
      <c r="T36" s="81">
        <v>1505.68</v>
      </c>
      <c r="U36" s="82">
        <v>2.178368327474595E-2</v>
      </c>
      <c r="V36" s="83">
        <v>-21.78368327474595</v>
      </c>
      <c r="W36" s="81">
        <v>28.75</v>
      </c>
      <c r="X36" s="82">
        <v>-6.2449046143812248E-2</v>
      </c>
      <c r="Y36" s="83">
        <v>-74.938855372574693</v>
      </c>
      <c r="Z36" s="84">
        <f t="shared" si="0"/>
        <v>-414.40774502767761</v>
      </c>
    </row>
    <row r="37" spans="1:26" x14ac:dyDescent="0.3">
      <c r="A37" s="76">
        <v>42304</v>
      </c>
      <c r="B37" s="77">
        <v>1696.24</v>
      </c>
      <c r="C37" s="77">
        <v>2.6152291879661962E-2</v>
      </c>
      <c r="D37" s="78">
        <v>-26.152291879661963</v>
      </c>
      <c r="E37" s="77">
        <v>0.83840000000000003</v>
      </c>
      <c r="F37" s="77">
        <v>0.95000000000000639</v>
      </c>
      <c r="G37" s="79">
        <v>9.5000000000000639</v>
      </c>
      <c r="H37" s="80">
        <v>84.852000000000004</v>
      </c>
      <c r="I37" s="77">
        <v>1.6337677270985104E-2</v>
      </c>
      <c r="J37" s="79">
        <v>-81.688386354925527</v>
      </c>
      <c r="K37" s="80">
        <v>15.43</v>
      </c>
      <c r="L37" s="77">
        <v>-0.14420410427066008</v>
      </c>
      <c r="M37" s="79">
        <v>-216.30615640599012</v>
      </c>
      <c r="N37" s="81">
        <v>78.277000000000001</v>
      </c>
      <c r="O37" s="82">
        <v>-8.6082895504962106E-2</v>
      </c>
      <c r="P37" s="83">
        <v>-172.16579100992422</v>
      </c>
      <c r="Q37" s="81">
        <v>65.95</v>
      </c>
      <c r="R37" s="82">
        <v>0</v>
      </c>
      <c r="S37" s="83">
        <v>0</v>
      </c>
      <c r="T37" s="81">
        <v>1502.04</v>
      </c>
      <c r="U37" s="82">
        <v>3.3260186146977629E-2</v>
      </c>
      <c r="V37" s="83">
        <v>-33.260186146977631</v>
      </c>
      <c r="W37" s="81">
        <v>29.625</v>
      </c>
      <c r="X37" s="82">
        <v>-8.9022140221402299E-2</v>
      </c>
      <c r="Y37" s="83">
        <v>-106.82656826568277</v>
      </c>
      <c r="Z37" s="84">
        <f t="shared" si="0"/>
        <v>-626.8993800631622</v>
      </c>
    </row>
    <row r="38" spans="1:26" x14ac:dyDescent="0.3">
      <c r="A38" s="76">
        <v>42303</v>
      </c>
      <c r="B38" s="77">
        <v>1704.98</v>
      </c>
      <c r="C38" s="77">
        <v>2.6434767950778766E-2</v>
      </c>
      <c r="D38" s="78">
        <v>-26.434767950778767</v>
      </c>
      <c r="E38" s="77">
        <v>0.83814999999999995</v>
      </c>
      <c r="F38" s="77">
        <v>0.31499999999999861</v>
      </c>
      <c r="G38" s="79">
        <v>3.1499999999999861</v>
      </c>
      <c r="H38" s="80">
        <v>85.468000000000004</v>
      </c>
      <c r="I38" s="77">
        <v>1.1479561646429487E-2</v>
      </c>
      <c r="J38" s="79">
        <v>-57.397808232147433</v>
      </c>
      <c r="K38" s="80">
        <v>15.29</v>
      </c>
      <c r="L38" s="77">
        <v>-0.13469156762874943</v>
      </c>
      <c r="M38" s="79">
        <v>-202.03735144312412</v>
      </c>
      <c r="N38" s="81">
        <v>77.816000000000003</v>
      </c>
      <c r="O38" s="82">
        <v>-7.3254969214095966E-2</v>
      </c>
      <c r="P38" s="83">
        <v>-146.50993842819193</v>
      </c>
      <c r="Q38" s="81">
        <v>65.95</v>
      </c>
      <c r="R38" s="82">
        <v>0</v>
      </c>
      <c r="S38" s="83">
        <v>0</v>
      </c>
      <c r="T38" s="81">
        <v>1502.93</v>
      </c>
      <c r="U38" s="82">
        <v>2.6262060677241621E-2</v>
      </c>
      <c r="V38" s="83">
        <v>-26.262060677241621</v>
      </c>
      <c r="W38" s="81">
        <v>29.22</v>
      </c>
      <c r="X38" s="82">
        <v>-8.1565299387081638E-2</v>
      </c>
      <c r="Y38" s="83">
        <v>-97.878359264497959</v>
      </c>
      <c r="Z38" s="84">
        <f t="shared" si="0"/>
        <v>-553.37028599598182</v>
      </c>
    </row>
    <row r="39" spans="1:26" x14ac:dyDescent="0.3">
      <c r="A39" s="76">
        <v>42300</v>
      </c>
      <c r="B39" s="77">
        <v>1706.61</v>
      </c>
      <c r="C39" s="77">
        <v>1.9242828731657377E-2</v>
      </c>
      <c r="D39" s="78">
        <v>-19.242828731657376</v>
      </c>
      <c r="E39" s="77">
        <v>0.83189999999999997</v>
      </c>
      <c r="F39" s="77">
        <v>-0.76000000000000512</v>
      </c>
      <c r="G39" s="79">
        <v>-7.6000000000000512</v>
      </c>
      <c r="H39" s="80">
        <v>84.924000000000007</v>
      </c>
      <c r="I39" s="77">
        <v>4.0051831782313613E-4</v>
      </c>
      <c r="J39" s="79">
        <v>-2.0025915891156805</v>
      </c>
      <c r="K39" s="80">
        <v>14.46</v>
      </c>
      <c r="L39" s="77">
        <v>-0.10575139146567722</v>
      </c>
      <c r="M39" s="79">
        <v>-158.62708719851582</v>
      </c>
      <c r="N39" s="81">
        <v>77.268000000000001</v>
      </c>
      <c r="O39" s="82">
        <v>-5.3088235294117575E-2</v>
      </c>
      <c r="P39" s="83">
        <v>-106.17647058823515</v>
      </c>
      <c r="Q39" s="81">
        <v>66.08</v>
      </c>
      <c r="R39" s="82">
        <v>1.9711902956784755E-3</v>
      </c>
      <c r="S39" s="83">
        <v>-23.654283548141706</v>
      </c>
      <c r="T39" s="81">
        <v>1502.55</v>
      </c>
      <c r="U39" s="82">
        <v>1.8091269437951044E-2</v>
      </c>
      <c r="V39" s="83">
        <v>-18.091269437951045</v>
      </c>
      <c r="W39" s="81">
        <v>29.965</v>
      </c>
      <c r="X39" s="82">
        <v>-2.3306142833361175E-3</v>
      </c>
      <c r="Y39" s="83">
        <v>-2.7967371400033407</v>
      </c>
      <c r="Z39" s="84">
        <f t="shared" si="0"/>
        <v>-338.19126823362018</v>
      </c>
    </row>
    <row r="40" spans="1:26" x14ac:dyDescent="0.3">
      <c r="A40" s="76">
        <v>42299</v>
      </c>
      <c r="B40" s="77">
        <v>1689.33</v>
      </c>
      <c r="C40" s="77">
        <v>9.2963788334119654E-3</v>
      </c>
      <c r="D40" s="78">
        <v>-9.2963788334119659</v>
      </c>
      <c r="E40" s="77">
        <v>0.83414999999999995</v>
      </c>
      <c r="F40" s="77">
        <v>-1.0600000000000054</v>
      </c>
      <c r="G40" s="79">
        <v>-10.600000000000055</v>
      </c>
      <c r="H40" s="80">
        <v>84.680999999999997</v>
      </c>
      <c r="I40" s="77">
        <v>-4.3269174240732891E-3</v>
      </c>
      <c r="J40" s="79">
        <v>21.634587120366444</v>
      </c>
      <c r="K40" s="80">
        <v>14.45</v>
      </c>
      <c r="L40" s="77">
        <v>-0.15398126463700229</v>
      </c>
      <c r="M40" s="79">
        <v>-230.97189695550341</v>
      </c>
      <c r="N40" s="81">
        <v>80.084999999999994</v>
      </c>
      <c r="O40" s="82">
        <v>-2.1563836285888829E-2</v>
      </c>
      <c r="P40" s="83">
        <v>-43.127672571777659</v>
      </c>
      <c r="Q40" s="81">
        <v>66.23</v>
      </c>
      <c r="R40" s="82">
        <v>4.2456406368461125E-3</v>
      </c>
      <c r="S40" s="83">
        <v>-50.947687642153348</v>
      </c>
      <c r="T40" s="81">
        <v>1517.47</v>
      </c>
      <c r="U40" s="82">
        <v>3.403701482773662E-2</v>
      </c>
      <c r="V40" s="83">
        <v>-34.03701482773662</v>
      </c>
      <c r="W40" s="81">
        <v>29.91</v>
      </c>
      <c r="X40" s="82">
        <v>-1.4172709294660505E-2</v>
      </c>
      <c r="Y40" s="83">
        <v>-17.007251153592605</v>
      </c>
      <c r="Z40" s="84">
        <f t="shared" si="0"/>
        <v>-374.35331486380926</v>
      </c>
    </row>
    <row r="41" spans="1:26" x14ac:dyDescent="0.3">
      <c r="A41" s="76">
        <v>42298</v>
      </c>
      <c r="B41" s="77">
        <v>1672.87</v>
      </c>
      <c r="C41" s="77">
        <v>5.5903869389325091E-3</v>
      </c>
      <c r="D41" s="78">
        <v>-5.5903869389325092</v>
      </c>
      <c r="E41" s="77">
        <v>0.83140000000000003</v>
      </c>
      <c r="F41" s="77">
        <v>-0.94499999999999584</v>
      </c>
      <c r="G41" s="79">
        <v>-9.4499999999999584</v>
      </c>
      <c r="H41" s="80">
        <v>83.576999999999998</v>
      </c>
      <c r="I41" s="77">
        <v>-1.7400096405939591E-2</v>
      </c>
      <c r="J41" s="79">
        <v>87.000482029697963</v>
      </c>
      <c r="K41" s="80">
        <v>16.7</v>
      </c>
      <c r="L41" s="77">
        <v>-4.133180252583251E-2</v>
      </c>
      <c r="M41" s="79">
        <v>-61.997703788748773</v>
      </c>
      <c r="N41" s="81">
        <v>82.363</v>
      </c>
      <c r="O41" s="82">
        <v>-1.7734048896839532E-2</v>
      </c>
      <c r="P41" s="83">
        <v>-35.468097793679064</v>
      </c>
      <c r="Q41" s="81">
        <v>66.23</v>
      </c>
      <c r="R41" s="82">
        <v>4.2456406368461125E-3</v>
      </c>
      <c r="S41" s="83">
        <v>-50.947687642153348</v>
      </c>
      <c r="T41" s="81">
        <v>1499.83</v>
      </c>
      <c r="U41" s="82">
        <v>2.0334163299182192E-2</v>
      </c>
      <c r="V41" s="83">
        <v>-20.33416329918219</v>
      </c>
      <c r="W41" s="81">
        <v>31.149999999999995</v>
      </c>
      <c r="X41" s="82">
        <v>5.0236008091705829E-2</v>
      </c>
      <c r="Y41" s="83">
        <v>60.283209710046997</v>
      </c>
      <c r="Z41" s="84">
        <f t="shared" si="0"/>
        <v>-36.504347722950889</v>
      </c>
    </row>
    <row r="42" spans="1:26" x14ac:dyDescent="0.3">
      <c r="A42" s="76">
        <v>42297</v>
      </c>
      <c r="B42" s="77">
        <v>1677.52</v>
      </c>
      <c r="C42" s="77">
        <v>1.4545168645333725E-2</v>
      </c>
      <c r="D42" s="78">
        <v>-14.545168645333725</v>
      </c>
      <c r="E42" s="77">
        <v>0.82815000000000005</v>
      </c>
      <c r="F42" s="77">
        <v>-1.1699999999999933</v>
      </c>
      <c r="G42" s="79">
        <v>-11.699999999999932</v>
      </c>
      <c r="H42" s="80">
        <v>84.239000000000004</v>
      </c>
      <c r="I42" s="77">
        <v>-9.1511109542796332E-3</v>
      </c>
      <c r="J42" s="79">
        <v>45.755554771398167</v>
      </c>
      <c r="K42" s="80">
        <v>15.75</v>
      </c>
      <c r="L42" s="77">
        <v>-0.14402173913043473</v>
      </c>
      <c r="M42" s="79">
        <v>-216.0326086956521</v>
      </c>
      <c r="N42" s="81">
        <v>81.209000000000003</v>
      </c>
      <c r="O42" s="82">
        <v>-7.8563080798338791E-2</v>
      </c>
      <c r="P42" s="83">
        <v>-157.12616159667758</v>
      </c>
      <c r="Q42" s="81">
        <v>66.23</v>
      </c>
      <c r="R42" s="82">
        <v>4.2456406368461125E-3</v>
      </c>
      <c r="S42" s="83">
        <v>-50.947687642153348</v>
      </c>
      <c r="T42" s="81">
        <v>1505.13</v>
      </c>
      <c r="U42" s="82">
        <v>3.2615481719825326E-2</v>
      </c>
      <c r="V42" s="83">
        <v>-32.615481719825326</v>
      </c>
      <c r="W42" s="81">
        <v>31.165000000000003</v>
      </c>
      <c r="X42" s="82">
        <v>3.1782817414335522E-2</v>
      </c>
      <c r="Y42" s="83">
        <v>38.139380897202621</v>
      </c>
      <c r="Z42" s="84">
        <f t="shared" si="0"/>
        <v>-399.07217263104121</v>
      </c>
    </row>
    <row r="43" spans="1:26" x14ac:dyDescent="0.3">
      <c r="A43" s="76">
        <v>42296</v>
      </c>
      <c r="B43" s="77">
        <v>1679.92</v>
      </c>
      <c r="C43" s="77">
        <v>2.3729722482906588E-2</v>
      </c>
      <c r="D43" s="78">
        <v>-23.729722482906588</v>
      </c>
      <c r="E43" s="77">
        <v>0.82615000000000005</v>
      </c>
      <c r="F43" s="77">
        <v>-1.0199999999999987</v>
      </c>
      <c r="G43" s="79">
        <v>-10.199999999999987</v>
      </c>
      <c r="H43" s="80">
        <v>84.337000000000003</v>
      </c>
      <c r="I43" s="77">
        <v>-9.1405745168300721E-3</v>
      </c>
      <c r="J43" s="79">
        <v>45.702872584150363</v>
      </c>
      <c r="K43" s="80">
        <v>14.98</v>
      </c>
      <c r="L43" s="77">
        <v>-0.22783505154639166</v>
      </c>
      <c r="M43" s="79">
        <v>-341.75257731958749</v>
      </c>
      <c r="N43" s="81">
        <v>80.05</v>
      </c>
      <c r="O43" s="82">
        <v>-8.2521489971346743E-2</v>
      </c>
      <c r="P43" s="83">
        <v>-165.04297994269345</v>
      </c>
      <c r="Q43" s="81">
        <v>66.2</v>
      </c>
      <c r="R43" s="82">
        <v>3.7907505686125853E-3</v>
      </c>
      <c r="S43" s="83">
        <v>-45.489006823351026</v>
      </c>
      <c r="T43" s="81">
        <v>1504.52</v>
      </c>
      <c r="U43" s="82">
        <v>4.3754552707343256E-2</v>
      </c>
      <c r="V43" s="83">
        <v>-43.754552707343258</v>
      </c>
      <c r="W43" s="81">
        <v>29.88</v>
      </c>
      <c r="X43" s="82">
        <v>-3.0342365730975245E-2</v>
      </c>
      <c r="Y43" s="83">
        <v>-36.410838877170292</v>
      </c>
      <c r="Z43" s="84">
        <f t="shared" si="0"/>
        <v>-620.67680556890161</v>
      </c>
    </row>
    <row r="44" spans="1:26" x14ac:dyDescent="0.3">
      <c r="A44" s="76">
        <v>42293</v>
      </c>
      <c r="B44" s="77">
        <v>1683.55</v>
      </c>
      <c r="C44" s="77">
        <v>2.81284160513957E-2</v>
      </c>
      <c r="D44" s="78">
        <v>-28.1284160513957</v>
      </c>
      <c r="E44" s="77">
        <v>0.82565</v>
      </c>
      <c r="F44" s="77">
        <v>-0.49500000000000099</v>
      </c>
      <c r="G44" s="79">
        <v>-4.9500000000000099</v>
      </c>
      <c r="H44" s="80">
        <v>84.069000000000003</v>
      </c>
      <c r="I44" s="77">
        <v>-1.2672053365903997E-2</v>
      </c>
      <c r="J44" s="79">
        <v>63.360266829519986</v>
      </c>
      <c r="K44" s="80">
        <v>15.05</v>
      </c>
      <c r="L44" s="77">
        <v>-0.22978505629477988</v>
      </c>
      <c r="M44" s="79">
        <v>-344.6775844421698</v>
      </c>
      <c r="N44" s="81">
        <v>81.332999999999998</v>
      </c>
      <c r="O44" s="82">
        <v>-0.12073382990454164</v>
      </c>
      <c r="P44" s="83">
        <v>-241.46765980908327</v>
      </c>
      <c r="Q44" s="81">
        <v>66.47</v>
      </c>
      <c r="R44" s="82">
        <v>7.884761182714117E-3</v>
      </c>
      <c r="S44" s="83">
        <v>-94.617134192569409</v>
      </c>
      <c r="T44" s="81">
        <v>1485.12</v>
      </c>
      <c r="U44" s="82">
        <v>2.7288385316150861E-2</v>
      </c>
      <c r="V44" s="83">
        <v>-27.288385316150862</v>
      </c>
      <c r="W44" s="81">
        <v>30.67</v>
      </c>
      <c r="X44" s="82">
        <v>1.7584605175846091E-2</v>
      </c>
      <c r="Y44" s="83">
        <v>21.101526211015308</v>
      </c>
      <c r="Z44" s="84">
        <f t="shared" si="0"/>
        <v>-656.66738677083379</v>
      </c>
    </row>
    <row r="45" spans="1:26" x14ac:dyDescent="0.3">
      <c r="A45" s="76">
        <v>42292</v>
      </c>
      <c r="B45" s="77">
        <v>1675.77</v>
      </c>
      <c r="C45" s="77">
        <v>4.270967501073334E-2</v>
      </c>
      <c r="D45" s="78">
        <v>-42.709675010733342</v>
      </c>
      <c r="E45" s="77">
        <v>0.81640000000000001</v>
      </c>
      <c r="F45" s="77">
        <v>-3.5699999999999954</v>
      </c>
      <c r="G45" s="79">
        <v>-35.699999999999953</v>
      </c>
      <c r="H45" s="80">
        <v>84.177000000000007</v>
      </c>
      <c r="I45" s="77">
        <v>-4.4469149527514174E-3</v>
      </c>
      <c r="J45" s="79">
        <v>22.234574763757088</v>
      </c>
      <c r="K45" s="80">
        <v>16.05</v>
      </c>
      <c r="L45" s="77">
        <v>-0.2335243553008596</v>
      </c>
      <c r="M45" s="79">
        <v>-350.28653295128942</v>
      </c>
      <c r="N45" s="81">
        <v>82.831999999999994</v>
      </c>
      <c r="O45" s="82">
        <v>-0.12207737148913621</v>
      </c>
      <c r="P45" s="83">
        <v>-244.1547429782724</v>
      </c>
      <c r="Q45" s="81">
        <v>65.95</v>
      </c>
      <c r="R45" s="82">
        <v>0</v>
      </c>
      <c r="S45" s="83">
        <v>0</v>
      </c>
      <c r="T45" s="81">
        <v>1473.58</v>
      </c>
      <c r="U45" s="82">
        <v>3.8339311005728599E-2</v>
      </c>
      <c r="V45" s="83">
        <v>-38.339311005728597</v>
      </c>
      <c r="W45" s="81">
        <v>30.665000000000003</v>
      </c>
      <c r="X45" s="82">
        <v>-9.7735787587558678E-4</v>
      </c>
      <c r="Y45" s="83">
        <v>-1.172829451050704</v>
      </c>
      <c r="Z45" s="84">
        <f t="shared" si="0"/>
        <v>-690.12851663331742</v>
      </c>
    </row>
    <row r="46" spans="1:26" x14ac:dyDescent="0.3">
      <c r="A46" s="76">
        <v>42291</v>
      </c>
      <c r="B46" s="77">
        <v>1653.01</v>
      </c>
      <c r="C46" s="77">
        <v>4.0951397372762863E-2</v>
      </c>
      <c r="D46" s="78">
        <v>-40.951397372762862</v>
      </c>
      <c r="E46" s="77">
        <v>0.82889999999999997</v>
      </c>
      <c r="F46" s="77">
        <v>-1.8450000000000077</v>
      </c>
      <c r="G46" s="79">
        <v>-18.450000000000077</v>
      </c>
      <c r="H46" s="80">
        <v>83.488</v>
      </c>
      <c r="I46" s="77">
        <v>-1.1952945631849335E-2</v>
      </c>
      <c r="J46" s="79">
        <v>59.764728159246673</v>
      </c>
      <c r="K46" s="80">
        <v>18.03</v>
      </c>
      <c r="L46" s="77">
        <v>-0.20044345898004431</v>
      </c>
      <c r="M46" s="79">
        <v>-300.66518847006648</v>
      </c>
      <c r="N46" s="81">
        <v>85.65</v>
      </c>
      <c r="O46" s="82">
        <v>-8.4935897435897315E-2</v>
      </c>
      <c r="P46" s="83">
        <v>-169.87179487179463</v>
      </c>
      <c r="Q46" s="81">
        <v>65.95</v>
      </c>
      <c r="R46" s="82">
        <v>0</v>
      </c>
      <c r="S46" s="83">
        <v>0</v>
      </c>
      <c r="T46" s="81">
        <v>1453.69</v>
      </c>
      <c r="U46" s="82">
        <v>3.304457820194856E-2</v>
      </c>
      <c r="V46" s="83">
        <v>-33.044578201948561</v>
      </c>
      <c r="W46" s="81">
        <v>32.520000000000003</v>
      </c>
      <c r="X46" s="82">
        <v>4.5827303424988079E-2</v>
      </c>
      <c r="Y46" s="83">
        <v>54.992764109985693</v>
      </c>
      <c r="Z46" s="84">
        <f t="shared" si="0"/>
        <v>-448.22546664734028</v>
      </c>
    </row>
    <row r="47" spans="1:26" x14ac:dyDescent="0.3">
      <c r="A47" s="76">
        <v>42290</v>
      </c>
      <c r="B47" s="77">
        <v>1661.07</v>
      </c>
      <c r="C47" s="77">
        <v>5.0034135733791757E-2</v>
      </c>
      <c r="D47" s="78">
        <v>-50.034135733791757</v>
      </c>
      <c r="E47" s="77">
        <v>0.83499999999999996</v>
      </c>
      <c r="F47" s="77">
        <v>-1.6100000000000003</v>
      </c>
      <c r="G47" s="79">
        <v>-16.100000000000001</v>
      </c>
      <c r="H47" s="80">
        <v>84.498000000000005</v>
      </c>
      <c r="I47" s="77">
        <v>5.7489733976076188E-3</v>
      </c>
      <c r="J47" s="79">
        <v>-28.744866988038094</v>
      </c>
      <c r="K47" s="80">
        <v>17.670000000000002</v>
      </c>
      <c r="L47" s="77">
        <v>-0.27877551020408159</v>
      </c>
      <c r="M47" s="79">
        <v>-418.16326530612241</v>
      </c>
      <c r="N47" s="81">
        <v>83.966999999999999</v>
      </c>
      <c r="O47" s="82">
        <v>-9.543662335983448E-2</v>
      </c>
      <c r="P47" s="83">
        <v>-190.87324671966897</v>
      </c>
      <c r="Q47" s="81">
        <v>65.95</v>
      </c>
      <c r="R47" s="82">
        <v>0</v>
      </c>
      <c r="S47" s="83">
        <v>0</v>
      </c>
      <c r="T47" s="81">
        <v>1464.47</v>
      </c>
      <c r="U47" s="82">
        <v>4.5519772115569956E-2</v>
      </c>
      <c r="V47" s="83">
        <v>-45.519772115569957</v>
      </c>
      <c r="W47" s="81">
        <v>31.815000000000001</v>
      </c>
      <c r="X47" s="82">
        <v>-2.5574272588055048E-2</v>
      </c>
      <c r="Y47" s="83">
        <v>-30.689127105666056</v>
      </c>
      <c r="Z47" s="84">
        <f t="shared" si="0"/>
        <v>-780.12441396885731</v>
      </c>
    </row>
    <row r="48" spans="1:26" x14ac:dyDescent="0.3">
      <c r="A48" s="76">
        <v>42289</v>
      </c>
      <c r="B48" s="77">
        <v>1674.39</v>
      </c>
      <c r="C48" s="77">
        <v>7.9952013312435927E-2</v>
      </c>
      <c r="D48" s="78">
        <v>-79.952013312435923</v>
      </c>
      <c r="E48" s="77">
        <v>0.83950000000000002</v>
      </c>
      <c r="F48" s="77">
        <v>-1.2850000000000028</v>
      </c>
      <c r="G48" s="79">
        <v>-12.850000000000028</v>
      </c>
      <c r="H48" s="80">
        <v>84.89</v>
      </c>
      <c r="I48" s="77">
        <v>1.1679180073888738E-2</v>
      </c>
      <c r="J48" s="79">
        <v>-58.395900369443687</v>
      </c>
      <c r="K48" s="80">
        <v>16.170000000000002</v>
      </c>
      <c r="L48" s="77">
        <v>-0.39731643682445011</v>
      </c>
      <c r="M48" s="79">
        <v>-595.97465523667518</v>
      </c>
      <c r="N48" s="81" t="s">
        <v>47</v>
      </c>
      <c r="O48" s="82">
        <v>-0.12397291254041438</v>
      </c>
      <c r="P48" s="83">
        <v>-247.94582508082874</v>
      </c>
      <c r="Q48" s="81" t="s">
        <v>47</v>
      </c>
      <c r="R48" s="82">
        <v>2.80965130556581E-2</v>
      </c>
      <c r="S48" s="83">
        <v>-337.15815666789717</v>
      </c>
      <c r="T48" s="81">
        <v>1475.85</v>
      </c>
      <c r="U48" s="82">
        <v>6.2014722919829769E-2</v>
      </c>
      <c r="V48" s="83">
        <v>-62.014722919829772</v>
      </c>
      <c r="W48" s="81">
        <v>30.035</v>
      </c>
      <c r="X48" s="82">
        <v>-5.6541542327626738E-2</v>
      </c>
      <c r="Y48" s="83">
        <v>-67.849850793152086</v>
      </c>
      <c r="Z48" s="84">
        <f t="shared" si="0"/>
        <v>-1462.1411243802627</v>
      </c>
    </row>
    <row r="49" spans="1:26" x14ac:dyDescent="0.3">
      <c r="A49" s="76">
        <v>42286</v>
      </c>
      <c r="B49" s="77">
        <v>1673.77</v>
      </c>
      <c r="C49" s="77">
        <v>7.2901976872387905E-2</v>
      </c>
      <c r="D49" s="78">
        <v>-72.901976872387905</v>
      </c>
      <c r="E49" s="77">
        <v>0.84475</v>
      </c>
      <c r="F49" s="77">
        <v>-1.0099999999999998</v>
      </c>
      <c r="G49" s="79">
        <v>-10.099999999999998</v>
      </c>
      <c r="H49" s="80">
        <v>85.049000000000007</v>
      </c>
      <c r="I49" s="77">
        <v>1.7344705080204342E-2</v>
      </c>
      <c r="J49" s="79">
        <v>-86.723525401021703</v>
      </c>
      <c r="K49" s="80">
        <v>17.079999999999998</v>
      </c>
      <c r="L49" s="77">
        <v>-0.38183134274339492</v>
      </c>
      <c r="M49" s="79">
        <v>-572.74701411509238</v>
      </c>
      <c r="N49" s="81">
        <v>81.599999999999994</v>
      </c>
      <c r="O49" s="82">
        <v>-0.11806666378453165</v>
      </c>
      <c r="P49" s="83">
        <v>-236.13332756906331</v>
      </c>
      <c r="Q49" s="81">
        <v>65.95</v>
      </c>
      <c r="R49" s="82">
        <v>0</v>
      </c>
      <c r="S49" s="83">
        <v>0</v>
      </c>
      <c r="T49" s="81">
        <v>1467.52</v>
      </c>
      <c r="U49" s="82">
        <v>6.7007910656119191E-2</v>
      </c>
      <c r="V49" s="83">
        <v>-67.007910656119194</v>
      </c>
      <c r="W49" s="81">
        <v>30.34</v>
      </c>
      <c r="X49" s="82">
        <v>-8.9708970897089665E-2</v>
      </c>
      <c r="Y49" s="83">
        <v>-107.65076507650758</v>
      </c>
      <c r="Z49" s="84">
        <f t="shared" si="0"/>
        <v>-1153.2645196901922</v>
      </c>
    </row>
    <row r="50" spans="1:26" x14ac:dyDescent="0.3">
      <c r="A50" s="76">
        <v>42285</v>
      </c>
      <c r="B50" s="77">
        <v>1663.57</v>
      </c>
      <c r="C50" s="77">
        <v>4.3186806295854953E-2</v>
      </c>
      <c r="D50" s="78">
        <v>-43.18680629585495</v>
      </c>
      <c r="E50" s="77">
        <v>0.84084999999999999</v>
      </c>
      <c r="F50" s="77">
        <v>-2.0000000000000018</v>
      </c>
      <c r="G50" s="79">
        <v>-20.000000000000018</v>
      </c>
      <c r="H50" s="80">
        <v>85.057000000000002</v>
      </c>
      <c r="I50" s="77">
        <v>1.2041168421678867E-2</v>
      </c>
      <c r="J50" s="79">
        <v>-60.205842108394336</v>
      </c>
      <c r="K50" s="80">
        <v>17.420000000000002</v>
      </c>
      <c r="L50" s="77">
        <v>-0.26248941574936491</v>
      </c>
      <c r="M50" s="79">
        <v>-393.73412362404736</v>
      </c>
      <c r="N50" s="81">
        <v>81.849999999999994</v>
      </c>
      <c r="O50" s="82">
        <v>-7.3833097595473893E-2</v>
      </c>
      <c r="P50" s="83">
        <v>-147.66619519094778</v>
      </c>
      <c r="Q50" s="81">
        <v>65.95</v>
      </c>
      <c r="R50" s="82">
        <v>0</v>
      </c>
      <c r="S50" s="83">
        <v>0</v>
      </c>
      <c r="T50" s="81">
        <v>1469.94</v>
      </c>
      <c r="U50" s="82">
        <v>5.0857878181298326E-2</v>
      </c>
      <c r="V50" s="83">
        <v>-50.857878181298325</v>
      </c>
      <c r="W50" s="81">
        <v>29.66</v>
      </c>
      <c r="X50" s="82">
        <v>-8.4709149822558269E-2</v>
      </c>
      <c r="Y50" s="83">
        <v>-101.65097978706991</v>
      </c>
      <c r="Z50" s="84">
        <f t="shared" si="0"/>
        <v>-817.30182518761262</v>
      </c>
    </row>
    <row r="51" spans="1:26" x14ac:dyDescent="0.3">
      <c r="A51" s="76">
        <v>42284</v>
      </c>
      <c r="B51" s="77">
        <v>1653.47</v>
      </c>
      <c r="C51" s="77">
        <v>4.1634643248623461E-2</v>
      </c>
      <c r="D51" s="78">
        <v>-41.634643248623462</v>
      </c>
      <c r="E51" s="77">
        <v>0.83984999999999999</v>
      </c>
      <c r="F51" s="77">
        <v>-0.70000000000000062</v>
      </c>
      <c r="G51" s="79">
        <v>-7.0000000000000062</v>
      </c>
      <c r="H51" s="80">
        <v>85.016999999999996</v>
      </c>
      <c r="I51" s="77">
        <v>1.6779486688831911E-2</v>
      </c>
      <c r="J51" s="79">
        <v>-83.89743344415956</v>
      </c>
      <c r="K51" s="80">
        <v>18.399999999999999</v>
      </c>
      <c r="L51" s="77">
        <v>-0.21602045164039202</v>
      </c>
      <c r="M51" s="79">
        <v>-324.03067746058804</v>
      </c>
      <c r="N51" s="81">
        <v>83.85</v>
      </c>
      <c r="O51" s="82">
        <v>-2.5883501010711314E-2</v>
      </c>
      <c r="P51" s="83">
        <v>-51.76700202142262</v>
      </c>
      <c r="Q51" s="81">
        <v>65.95</v>
      </c>
      <c r="R51" s="82">
        <v>0</v>
      </c>
      <c r="S51" s="83">
        <v>0</v>
      </c>
      <c r="T51" s="81">
        <v>1457.59</v>
      </c>
      <c r="U51" s="82">
        <v>4.764608639401996E-2</v>
      </c>
      <c r="V51" s="83">
        <v>-47.64608639401996</v>
      </c>
      <c r="W51" s="81">
        <v>30.204999999999998</v>
      </c>
      <c r="X51" s="82">
        <v>-7.417624521072802E-2</v>
      </c>
      <c r="Y51" s="83">
        <v>-89.011494252873618</v>
      </c>
      <c r="Z51" s="84">
        <f t="shared" si="0"/>
        <v>-644.98733682168734</v>
      </c>
    </row>
    <row r="52" spans="1:26" x14ac:dyDescent="0.3">
      <c r="A52" s="76">
        <v>42283</v>
      </c>
      <c r="B52" s="77">
        <v>1640.98</v>
      </c>
      <c r="C52" s="77">
        <v>2.7757944709581209E-2</v>
      </c>
      <c r="D52" s="78">
        <v>-27.75794470958121</v>
      </c>
      <c r="E52" s="77">
        <v>0.83635000000000004</v>
      </c>
      <c r="F52" s="77">
        <v>-0.94499999999999584</v>
      </c>
      <c r="G52" s="79">
        <v>-9.4499999999999584</v>
      </c>
      <c r="H52" s="80">
        <v>85.114999999999995</v>
      </c>
      <c r="I52" s="77">
        <v>1.4070579264660297E-2</v>
      </c>
      <c r="J52" s="79">
        <v>-70.352896323301479</v>
      </c>
      <c r="K52" s="80">
        <v>19.399999999999999</v>
      </c>
      <c r="L52" s="77">
        <v>-0.12336195210122008</v>
      </c>
      <c r="M52" s="79">
        <v>-185.04292815183013</v>
      </c>
      <c r="N52" s="81">
        <v>88.132999999999996</v>
      </c>
      <c r="O52" s="82">
        <v>4.53693599658394E-2</v>
      </c>
      <c r="P52" s="83">
        <v>90.738719931678787</v>
      </c>
      <c r="Q52" s="81">
        <v>65.95</v>
      </c>
      <c r="R52" s="82">
        <v>0</v>
      </c>
      <c r="S52" s="83">
        <v>0</v>
      </c>
      <c r="T52" s="81">
        <v>1441.45</v>
      </c>
      <c r="U52" s="82">
        <v>2.6162169858332741E-2</v>
      </c>
      <c r="V52" s="83">
        <v>-26.162169858332742</v>
      </c>
      <c r="W52" s="81">
        <v>30.815000000000001</v>
      </c>
      <c r="X52" s="82">
        <v>-1.0754414125200442E-2</v>
      </c>
      <c r="Y52" s="83">
        <v>-12.90529695024053</v>
      </c>
      <c r="Z52" s="84">
        <f t="shared" si="0"/>
        <v>-240.93251606160723</v>
      </c>
    </row>
    <row r="53" spans="1:26" x14ac:dyDescent="0.3">
      <c r="A53" s="76">
        <v>42282</v>
      </c>
      <c r="B53" s="77">
        <v>1637.49</v>
      </c>
      <c r="C53" s="77">
        <v>2.2945350958294822E-2</v>
      </c>
      <c r="D53" s="78">
        <v>-22.945350958294821</v>
      </c>
      <c r="E53" s="77">
        <v>0.8306</v>
      </c>
      <c r="F53" s="77">
        <v>-1.0950000000000015</v>
      </c>
      <c r="G53" s="79">
        <v>-10.950000000000015</v>
      </c>
      <c r="H53" s="80">
        <v>85.147999999999996</v>
      </c>
      <c r="I53" s="77">
        <v>2.4435434387670291E-2</v>
      </c>
      <c r="J53" s="79">
        <v>-122.17717193835145</v>
      </c>
      <c r="K53" s="80">
        <v>19.54</v>
      </c>
      <c r="L53" s="77">
        <v>-0.12923351158645285</v>
      </c>
      <c r="M53" s="79">
        <v>-193.85026737967928</v>
      </c>
      <c r="N53" s="81">
        <v>87.25</v>
      </c>
      <c r="O53" s="82">
        <v>4.9308478653036607E-2</v>
      </c>
      <c r="P53" s="83">
        <v>98.616957306073203</v>
      </c>
      <c r="Q53" s="81">
        <v>65.95</v>
      </c>
      <c r="R53" s="82">
        <v>0</v>
      </c>
      <c r="S53" s="83">
        <v>0</v>
      </c>
      <c r="T53" s="81">
        <v>1445.67</v>
      </c>
      <c r="U53" s="82">
        <v>3.5387392033002507E-2</v>
      </c>
      <c r="V53" s="83">
        <v>-35.387392033002506</v>
      </c>
      <c r="W53" s="81">
        <v>30.14</v>
      </c>
      <c r="X53" s="82">
        <v>-5.3540587219343641E-2</v>
      </c>
      <c r="Y53" s="83">
        <v>-64.248704663212365</v>
      </c>
      <c r="Z53" s="84">
        <f t="shared" si="0"/>
        <v>-350.94192966646727</v>
      </c>
    </row>
    <row r="54" spans="1:26" x14ac:dyDescent="0.3">
      <c r="A54" s="76">
        <v>42279</v>
      </c>
      <c r="B54" s="77">
        <v>1607.13</v>
      </c>
      <c r="C54" s="77">
        <v>-1.3383018300356648E-2</v>
      </c>
      <c r="D54" s="78">
        <v>13.383018300356648</v>
      </c>
      <c r="E54" s="77">
        <v>0.85209999999999997</v>
      </c>
      <c r="F54" s="77">
        <v>1.3299999999999979</v>
      </c>
      <c r="G54" s="79">
        <v>13.299999999999979</v>
      </c>
      <c r="H54" s="80">
        <v>84.552999999999997</v>
      </c>
      <c r="I54" s="77">
        <v>1.8256921613256632E-2</v>
      </c>
      <c r="J54" s="79">
        <v>-91.284608066283155</v>
      </c>
      <c r="K54" s="80">
        <v>20.94</v>
      </c>
      <c r="L54" s="77">
        <v>3.9721946375372429E-2</v>
      </c>
      <c r="M54" s="79">
        <v>59.582919563058645</v>
      </c>
      <c r="N54" s="81">
        <v>92.501000000000005</v>
      </c>
      <c r="O54" s="82">
        <v>0.13847384615384623</v>
      </c>
      <c r="P54" s="83">
        <v>276.94769230769242</v>
      </c>
      <c r="Q54" s="81">
        <v>65.95</v>
      </c>
      <c r="R54" s="82">
        <v>0</v>
      </c>
      <c r="S54" s="83">
        <v>0</v>
      </c>
      <c r="T54" s="81">
        <v>1419.17</v>
      </c>
      <c r="U54" s="82">
        <v>2.5431451641389239E-3</v>
      </c>
      <c r="V54" s="83">
        <v>-2.5431451641389238</v>
      </c>
      <c r="W54" s="81">
        <v>30.695000000000004</v>
      </c>
      <c r="X54" s="82">
        <v>-3.5355122564424885E-2</v>
      </c>
      <c r="Y54" s="83">
        <v>-42.426147077309864</v>
      </c>
      <c r="Z54" s="84">
        <f t="shared" si="0"/>
        <v>226.95972986337574</v>
      </c>
    </row>
    <row r="55" spans="1:26" x14ac:dyDescent="0.3">
      <c r="A55" s="76">
        <v>42278</v>
      </c>
      <c r="B55" s="77">
        <v>1587.98</v>
      </c>
      <c r="C55" s="77">
        <v>-2.6191366844709931E-2</v>
      </c>
      <c r="D55" s="78">
        <v>26.191366844709933</v>
      </c>
      <c r="E55" s="77">
        <v>0.84735000000000005</v>
      </c>
      <c r="F55" s="77">
        <v>2.2800000000000042</v>
      </c>
      <c r="G55" s="79">
        <v>22.800000000000043</v>
      </c>
      <c r="H55" s="80">
        <v>84.498000000000005</v>
      </c>
      <c r="I55" s="77">
        <v>1.4881274096494125E-2</v>
      </c>
      <c r="J55" s="79">
        <v>-74.406370482470621</v>
      </c>
      <c r="K55" s="80">
        <v>22.55</v>
      </c>
      <c r="L55" s="77">
        <v>1.2118491921005366E-2</v>
      </c>
      <c r="M55" s="79">
        <v>18.177737881508051</v>
      </c>
      <c r="N55" s="81">
        <v>94.35</v>
      </c>
      <c r="O55" s="82">
        <v>0.20573538996306742</v>
      </c>
      <c r="P55" s="83">
        <v>411.47077992613481</v>
      </c>
      <c r="Q55" s="81">
        <v>65.95</v>
      </c>
      <c r="R55" s="82">
        <v>0</v>
      </c>
      <c r="S55" s="83">
        <v>0</v>
      </c>
      <c r="T55" s="81">
        <v>1407.19</v>
      </c>
      <c r="U55" s="82">
        <v>2.6434291902984268E-3</v>
      </c>
      <c r="V55" s="83">
        <v>-2.643429190298427</v>
      </c>
      <c r="W55" s="81">
        <v>31.094999999999999</v>
      </c>
      <c r="X55" s="82">
        <v>-3.1308411214953348E-2</v>
      </c>
      <c r="Y55" s="83">
        <v>-37.570093457944012</v>
      </c>
      <c r="Z55" s="84">
        <f t="shared" si="0"/>
        <v>364.01999152163978</v>
      </c>
    </row>
    <row r="56" spans="1:26" x14ac:dyDescent="0.3">
      <c r="A56" s="76">
        <v>42277</v>
      </c>
      <c r="B56" s="77">
        <v>1581.92</v>
      </c>
      <c r="C56" s="77">
        <v>-4.293112627655972E-2</v>
      </c>
      <c r="D56" s="78">
        <v>42.931126276559716</v>
      </c>
      <c r="E56" s="77">
        <v>0.85109999999999997</v>
      </c>
      <c r="F56" s="77">
        <v>-1.9700000000000051</v>
      </c>
      <c r="G56" s="79">
        <v>-19.700000000000053</v>
      </c>
      <c r="H56" s="80">
        <v>84.015000000000001</v>
      </c>
      <c r="I56" s="77">
        <v>4.7357657948552461E-3</v>
      </c>
      <c r="J56" s="79">
        <v>-23.678828974276232</v>
      </c>
      <c r="K56" s="80">
        <v>24.5</v>
      </c>
      <c r="L56" s="77">
        <v>0.15894039735099336</v>
      </c>
      <c r="M56" s="79">
        <v>238.41059602649005</v>
      </c>
      <c r="N56" s="81">
        <v>93.6</v>
      </c>
      <c r="O56" s="82">
        <v>0.21707018958208707</v>
      </c>
      <c r="P56" s="83">
        <v>434.14037916417413</v>
      </c>
      <c r="Q56" s="81">
        <v>65.95</v>
      </c>
      <c r="R56" s="82">
        <v>0</v>
      </c>
      <c r="S56" s="83">
        <v>0</v>
      </c>
      <c r="T56" s="81">
        <v>1400.71</v>
      </c>
      <c r="U56" s="82">
        <v>-5.3682887514467717E-3</v>
      </c>
      <c r="V56" s="83">
        <v>5.3682887514467721</v>
      </c>
      <c r="W56" s="81">
        <v>32.65</v>
      </c>
      <c r="X56" s="82">
        <v>4.3464365612016484E-2</v>
      </c>
      <c r="Y56" s="83">
        <v>52.157238734419778</v>
      </c>
      <c r="Z56" s="84">
        <f t="shared" si="0"/>
        <v>729.62879997881419</v>
      </c>
    </row>
    <row r="57" spans="1:26" x14ac:dyDescent="0.3">
      <c r="A57" s="76">
        <v>42276</v>
      </c>
      <c r="B57" s="77">
        <v>1550.43</v>
      </c>
      <c r="C57" s="77">
        <v>-6.2510203711429901E-2</v>
      </c>
      <c r="D57" s="78">
        <v>62.510203711429902</v>
      </c>
      <c r="E57" s="77">
        <v>0.85235000000000005</v>
      </c>
      <c r="F57" s="77">
        <v>-1.419999999999999</v>
      </c>
      <c r="G57" s="79">
        <v>-14.19999999999999</v>
      </c>
      <c r="H57" s="80">
        <v>83.91</v>
      </c>
      <c r="I57" s="77">
        <v>5.994485073732167E-3</v>
      </c>
      <c r="J57" s="79">
        <v>-29.972425368660836</v>
      </c>
      <c r="K57" s="80">
        <v>26.83</v>
      </c>
      <c r="L57" s="77">
        <v>0.25667447306791552</v>
      </c>
      <c r="M57" s="79">
        <v>385.01170960187329</v>
      </c>
      <c r="N57" s="81">
        <v>92.825999999999993</v>
      </c>
      <c r="O57" s="82">
        <v>0.20163106796116495</v>
      </c>
      <c r="P57" s="83">
        <v>403.26213592232989</v>
      </c>
      <c r="Q57" s="81">
        <v>65.95</v>
      </c>
      <c r="R57" s="82">
        <v>0</v>
      </c>
      <c r="S57" s="83">
        <v>0</v>
      </c>
      <c r="T57" s="81">
        <v>1389.67</v>
      </c>
      <c r="U57" s="82">
        <v>-2.9631223991963569E-3</v>
      </c>
      <c r="V57" s="83">
        <v>2.9631223991963567</v>
      </c>
      <c r="W57" s="81">
        <v>31.834999999999997</v>
      </c>
      <c r="X57" s="82">
        <v>2.909326006141906E-2</v>
      </c>
      <c r="Y57" s="83">
        <v>34.911912073702872</v>
      </c>
      <c r="Z57" s="84">
        <f t="shared" si="0"/>
        <v>844.48665833987138</v>
      </c>
    </row>
    <row r="58" spans="1:26" x14ac:dyDescent="0.3">
      <c r="A58" s="76">
        <v>42275</v>
      </c>
      <c r="B58" s="77">
        <v>1560.04</v>
      </c>
      <c r="C58" s="77">
        <v>-4.5269000801708696E-2</v>
      </c>
      <c r="D58" s="78">
        <v>45.2690008017087</v>
      </c>
      <c r="E58" s="77">
        <v>0.85485</v>
      </c>
      <c r="F58" s="77">
        <v>2.9999999999996696E-2</v>
      </c>
      <c r="G58" s="79">
        <v>0.29999999999996696</v>
      </c>
      <c r="H58" s="80">
        <v>83.599000000000004</v>
      </c>
      <c r="I58" s="77">
        <v>-3.1598778975484181E-3</v>
      </c>
      <c r="J58" s="79">
        <v>15.79938948774209</v>
      </c>
      <c r="K58" s="80">
        <v>27.63</v>
      </c>
      <c r="L58" s="77">
        <v>0.22582076308784382</v>
      </c>
      <c r="M58" s="79">
        <v>338.73114463176574</v>
      </c>
      <c r="N58" s="81">
        <v>92.524000000000001</v>
      </c>
      <c r="O58" s="82">
        <v>0.17341788205453401</v>
      </c>
      <c r="P58" s="83">
        <v>346.83576410906801</v>
      </c>
      <c r="Q58" s="81">
        <v>65.95</v>
      </c>
      <c r="R58" s="82">
        <v>-1.9673123486682121E-3</v>
      </c>
      <c r="S58" s="83">
        <v>23.607748184018543</v>
      </c>
      <c r="T58" s="81">
        <v>1375.36</v>
      </c>
      <c r="U58" s="82">
        <v>-8.9351222949463408E-4</v>
      </c>
      <c r="V58" s="83">
        <v>0.89351222949463405</v>
      </c>
      <c r="W58" s="81">
        <v>33.33</v>
      </c>
      <c r="X58" s="82">
        <v>5.9945937350930012E-2</v>
      </c>
      <c r="Y58" s="83">
        <v>71.935124821116005</v>
      </c>
      <c r="Z58" s="84">
        <f t="shared" si="0"/>
        <v>843.37168426491371</v>
      </c>
    </row>
    <row r="59" spans="1:26" x14ac:dyDescent="0.3">
      <c r="A59" s="76">
        <v>42272</v>
      </c>
      <c r="B59" s="77">
        <v>1594.7</v>
      </c>
      <c r="C59" s="77">
        <v>-1.5787394771274055E-2</v>
      </c>
      <c r="D59" s="78">
        <v>15.787394771274055</v>
      </c>
      <c r="E59" s="77">
        <v>0.86085</v>
      </c>
      <c r="F59" s="77">
        <v>0.62999999999999723</v>
      </c>
      <c r="G59" s="79">
        <v>6.2999999999999723</v>
      </c>
      <c r="H59" s="80">
        <v>84.045000000000002</v>
      </c>
      <c r="I59" s="77">
        <v>6.7198505102775037E-3</v>
      </c>
      <c r="J59" s="79">
        <v>-33.599252551387515</v>
      </c>
      <c r="K59" s="80">
        <v>23.62</v>
      </c>
      <c r="L59" s="77">
        <v>-2.5979381443298928E-2</v>
      </c>
      <c r="M59" s="79">
        <v>-38.969072164948393</v>
      </c>
      <c r="N59" s="81">
        <v>88.375</v>
      </c>
      <c r="O59" s="82">
        <v>0.10863701938154671</v>
      </c>
      <c r="P59" s="83">
        <v>217.27403876309342</v>
      </c>
      <c r="Q59" s="81">
        <v>65.95</v>
      </c>
      <c r="R59" s="82">
        <v>-3.7764350453172203E-3</v>
      </c>
      <c r="S59" s="83">
        <v>45.317220543806641</v>
      </c>
      <c r="T59" s="81">
        <v>1398.8</v>
      </c>
      <c r="U59" s="82">
        <v>2.4904565470651601E-2</v>
      </c>
      <c r="V59" s="83">
        <v>-24.904565470651601</v>
      </c>
      <c r="W59" s="81">
        <v>32.405000000000001</v>
      </c>
      <c r="X59" s="82">
        <v>-6.2864152100582122E-3</v>
      </c>
      <c r="Y59" s="83">
        <v>-7.5436982520698548</v>
      </c>
      <c r="Z59" s="84">
        <f t="shared" si="0"/>
        <v>179.66206563911675</v>
      </c>
    </row>
    <row r="60" spans="1:26" x14ac:dyDescent="0.3">
      <c r="A60" s="76">
        <v>42271</v>
      </c>
      <c r="B60" s="77">
        <v>1587.38</v>
      </c>
      <c r="C60" s="77">
        <v>-2.4345570655013183E-2</v>
      </c>
      <c r="D60" s="78">
        <v>24.345570655013184</v>
      </c>
      <c r="E60" s="77">
        <v>0.84684999999999999</v>
      </c>
      <c r="F60" s="77">
        <v>-0.8700000000000041</v>
      </c>
      <c r="G60" s="79">
        <v>-8.7000000000000419</v>
      </c>
      <c r="H60" s="80">
        <v>83.614000000000004</v>
      </c>
      <c r="I60" s="77">
        <v>-5.4358815762866348E-3</v>
      </c>
      <c r="J60" s="79">
        <v>27.179407881433175</v>
      </c>
      <c r="K60" s="80">
        <v>23.47</v>
      </c>
      <c r="L60" s="77">
        <v>1.163793103448274E-2</v>
      </c>
      <c r="M60" s="79">
        <v>17.45689655172411</v>
      </c>
      <c r="N60" s="81">
        <v>86.078000000000003</v>
      </c>
      <c r="O60" s="82">
        <v>8.1381909547738801E-2</v>
      </c>
      <c r="P60" s="83">
        <v>162.76381909547757</v>
      </c>
      <c r="Q60" s="81">
        <v>65.95</v>
      </c>
      <c r="R60" s="82">
        <v>-7.823078080336934E-3</v>
      </c>
      <c r="S60" s="83">
        <v>93.87693696404321</v>
      </c>
      <c r="T60" s="81">
        <v>1391.3</v>
      </c>
      <c r="U60" s="82">
        <v>1.9491463325272886E-2</v>
      </c>
      <c r="V60" s="83">
        <v>-19.491463325272885</v>
      </c>
      <c r="W60" s="81">
        <v>32.625</v>
      </c>
      <c r="X60" s="82">
        <v>2.9179810725552074E-2</v>
      </c>
      <c r="Y60" s="83">
        <v>35.015772870662488</v>
      </c>
      <c r="Z60" s="84">
        <f t="shared" si="0"/>
        <v>332.44694069308076</v>
      </c>
    </row>
    <row r="61" spans="1:26" x14ac:dyDescent="0.3">
      <c r="A61" s="76">
        <v>42270</v>
      </c>
      <c r="B61" s="77">
        <v>1596.66</v>
      </c>
      <c r="C61" s="77">
        <v>-1.768180140273164E-2</v>
      </c>
      <c r="D61" s="78">
        <v>17.68180140273164</v>
      </c>
      <c r="E61" s="77">
        <v>0.8458</v>
      </c>
      <c r="F61" s="77">
        <v>-0.9000000000000008</v>
      </c>
      <c r="G61" s="79">
        <v>-9.0000000000000071</v>
      </c>
      <c r="H61" s="80">
        <v>83.933999999999997</v>
      </c>
      <c r="I61" s="77">
        <v>-2.3415863355957106E-3</v>
      </c>
      <c r="J61" s="79">
        <v>11.707931677978554</v>
      </c>
      <c r="K61" s="80">
        <v>22.13</v>
      </c>
      <c r="L61" s="77">
        <v>-9.1916290521132621E-2</v>
      </c>
      <c r="M61" s="79">
        <v>-137.87443578169893</v>
      </c>
      <c r="N61" s="81">
        <v>84.308000000000007</v>
      </c>
      <c r="O61" s="82">
        <v>5.6822312754622385E-2</v>
      </c>
      <c r="P61" s="83">
        <v>113.64462550924476</v>
      </c>
      <c r="Q61" s="81">
        <v>65.95</v>
      </c>
      <c r="R61" s="82">
        <v>0</v>
      </c>
      <c r="S61" s="83">
        <v>0</v>
      </c>
      <c r="T61" s="81">
        <v>1404.7</v>
      </c>
      <c r="U61" s="82">
        <v>4.6822717550880605E-2</v>
      </c>
      <c r="V61" s="83">
        <v>-46.822717550880604</v>
      </c>
      <c r="W61" s="81">
        <v>31.149999999999995</v>
      </c>
      <c r="X61" s="82">
        <v>-3.8431856768020002E-2</v>
      </c>
      <c r="Y61" s="83">
        <v>-46.118228121624</v>
      </c>
      <c r="Z61" s="84">
        <f t="shared" si="0"/>
        <v>-96.781022864248598</v>
      </c>
    </row>
    <row r="62" spans="1:26" x14ac:dyDescent="0.3">
      <c r="A62" s="76">
        <v>42269</v>
      </c>
      <c r="B62" s="77">
        <v>1600.76</v>
      </c>
      <c r="C62" s="77">
        <v>-1.6840889827906051E-2</v>
      </c>
      <c r="D62" s="78">
        <v>16.84088982790605</v>
      </c>
      <c r="E62" s="77">
        <v>0.84155000000000002</v>
      </c>
      <c r="F62" s="77">
        <v>-1.3000000000000012</v>
      </c>
      <c r="G62" s="79">
        <v>-13.000000000000011</v>
      </c>
      <c r="H62" s="80">
        <v>83.117000000000004</v>
      </c>
      <c r="I62" s="77">
        <v>-2.1012708919800612E-2</v>
      </c>
      <c r="J62" s="79">
        <v>105.06354459900307</v>
      </c>
      <c r="K62" s="80">
        <v>22.44</v>
      </c>
      <c r="L62" s="77">
        <v>-0.14449104079298511</v>
      </c>
      <c r="M62" s="79">
        <v>-216.7365611894777</v>
      </c>
      <c r="N62" s="81">
        <v>83.15</v>
      </c>
      <c r="O62" s="82">
        <v>2.7164581042853238E-2</v>
      </c>
      <c r="P62" s="83">
        <v>54.329162085706471</v>
      </c>
      <c r="Q62" s="81">
        <v>65.95</v>
      </c>
      <c r="R62" s="82">
        <v>-1.9673123486682121E-3</v>
      </c>
      <c r="S62" s="83">
        <v>23.607748184018543</v>
      </c>
      <c r="T62" s="81">
        <v>1396.26</v>
      </c>
      <c r="U62" s="82">
        <v>4.2677599301028366E-2</v>
      </c>
      <c r="V62" s="83">
        <v>-42.677599301028366</v>
      </c>
      <c r="W62" s="81">
        <v>31.844999999999999</v>
      </c>
      <c r="X62" s="82">
        <v>-1.6370656370656406E-2</v>
      </c>
      <c r="Y62" s="83">
        <v>-19.644787644787687</v>
      </c>
      <c r="Z62" s="84">
        <f t="shared" si="0"/>
        <v>-92.217603438659623</v>
      </c>
    </row>
    <row r="63" spans="1:26" x14ac:dyDescent="0.3">
      <c r="A63" s="76">
        <v>42268</v>
      </c>
      <c r="B63" s="77">
        <v>1628.93</v>
      </c>
      <c r="C63" s="77">
        <v>1.1308532410623541E-3</v>
      </c>
      <c r="D63" s="78">
        <v>-1.1308532410623542</v>
      </c>
      <c r="E63" s="77">
        <v>0.83879999999999999</v>
      </c>
      <c r="F63" s="77">
        <v>-1.8000000000000016</v>
      </c>
      <c r="G63" s="79">
        <v>-18.000000000000014</v>
      </c>
      <c r="H63" s="80">
        <v>83.037000000000006</v>
      </c>
      <c r="I63" s="77">
        <v>-2.3553621825023519E-2</v>
      </c>
      <c r="J63" s="79">
        <v>117.76810912511759</v>
      </c>
      <c r="K63" s="80">
        <v>20.14</v>
      </c>
      <c r="L63" s="77">
        <v>-0.19116465863453808</v>
      </c>
      <c r="M63" s="79">
        <v>-286.74698795180711</v>
      </c>
      <c r="N63" s="81">
        <v>81.25</v>
      </c>
      <c r="O63" s="82">
        <v>2.4590163934426267E-2</v>
      </c>
      <c r="P63" s="83">
        <v>49.18032786885253</v>
      </c>
      <c r="Q63" s="81">
        <v>65.95</v>
      </c>
      <c r="R63" s="82">
        <v>-5.7289311020653618E-3</v>
      </c>
      <c r="S63" s="83">
        <v>68.747173224784348</v>
      </c>
      <c r="T63" s="81">
        <v>1415.57</v>
      </c>
      <c r="U63" s="82">
        <v>4.4069271732235842E-2</v>
      </c>
      <c r="V63" s="83">
        <v>-44.06927173223584</v>
      </c>
      <c r="W63" s="81">
        <v>31.820000000000004</v>
      </c>
      <c r="X63" s="82">
        <v>3.6271881406719935E-3</v>
      </c>
      <c r="Y63" s="83">
        <v>4.3526257688063925</v>
      </c>
      <c r="Z63" s="84">
        <f t="shared" si="0"/>
        <v>-109.89887693754447</v>
      </c>
    </row>
    <row r="64" spans="1:26" x14ac:dyDescent="0.3">
      <c r="A64" s="76">
        <v>42265</v>
      </c>
      <c r="B64" s="77">
        <v>1630.69</v>
      </c>
      <c r="C64" s="77">
        <v>2.0041910361867803E-2</v>
      </c>
      <c r="D64" s="78">
        <v>-20.041910361867803</v>
      </c>
      <c r="E64" s="77">
        <v>0.82455000000000001</v>
      </c>
      <c r="F64" s="77">
        <v>-3.5499999999999976</v>
      </c>
      <c r="G64" s="79">
        <v>-35.499999999999979</v>
      </c>
      <c r="H64" s="80">
        <v>83.259</v>
      </c>
      <c r="I64" s="77">
        <v>-2.3033958367557603E-2</v>
      </c>
      <c r="J64" s="79">
        <v>115.16979183778801</v>
      </c>
      <c r="K64" s="80">
        <v>22.28</v>
      </c>
      <c r="L64" s="77">
        <v>-2.3033958367557603E-2</v>
      </c>
      <c r="M64" s="79">
        <v>-215.76433121019116</v>
      </c>
      <c r="N64" s="81">
        <v>78.251000000000005</v>
      </c>
      <c r="O64" s="82">
        <v>-6.287349852097579E-2</v>
      </c>
      <c r="P64" s="83">
        <v>-125.74699704195157</v>
      </c>
      <c r="Q64" s="81">
        <v>65.95</v>
      </c>
      <c r="R64" s="82">
        <v>-1.1244377811094452E-2</v>
      </c>
      <c r="S64" s="83">
        <v>134.93253373313343</v>
      </c>
      <c r="T64" s="81">
        <v>1403.48</v>
      </c>
      <c r="U64" s="82">
        <v>5.113840623127619E-2</v>
      </c>
      <c r="V64" s="83">
        <v>-51.138406231276193</v>
      </c>
      <c r="W64" s="81">
        <v>32.1</v>
      </c>
      <c r="X64" s="82">
        <v>3.5954353603252147E-3</v>
      </c>
      <c r="Y64" s="83">
        <v>4.3145224323902571</v>
      </c>
      <c r="Z64" s="84">
        <f t="shared" si="0"/>
        <v>-193.77479684197502</v>
      </c>
    </row>
    <row r="65" spans="1:26" x14ac:dyDescent="0.3">
      <c r="A65" s="76">
        <v>42264</v>
      </c>
      <c r="B65" s="77">
        <v>1652.88</v>
      </c>
      <c r="C65" s="77">
        <v>3.5827311980247085E-2</v>
      </c>
      <c r="D65" s="78">
        <v>-35.827311980247089</v>
      </c>
      <c r="E65" s="77">
        <v>0.87080000000000002</v>
      </c>
      <c r="F65" s="77">
        <v>2.0500000000000074</v>
      </c>
      <c r="G65" s="79">
        <v>20.500000000000075</v>
      </c>
      <c r="H65" s="80">
        <v>83.619</v>
      </c>
      <c r="I65" s="77">
        <v>-2.2857142857142892E-2</v>
      </c>
      <c r="J65" s="79">
        <v>114.28571428571446</v>
      </c>
      <c r="K65" s="80">
        <v>21.14</v>
      </c>
      <c r="L65" s="77">
        <v>-0.23956834532374099</v>
      </c>
      <c r="M65" s="79">
        <v>-359.35251798561148</v>
      </c>
      <c r="N65" s="81">
        <v>76.906000000000006</v>
      </c>
      <c r="O65" s="82">
        <v>-6.2121951219512125E-2</v>
      </c>
      <c r="P65" s="83">
        <v>-124.24390243902424</v>
      </c>
      <c r="Q65" s="81">
        <v>65.95</v>
      </c>
      <c r="R65" s="82">
        <v>0</v>
      </c>
      <c r="S65" s="83">
        <v>0</v>
      </c>
      <c r="T65" s="81">
        <v>1408.27</v>
      </c>
      <c r="U65" s="82">
        <v>3.4032835996240532E-2</v>
      </c>
      <c r="V65" s="83">
        <v>-34.032835996240529</v>
      </c>
      <c r="W65" s="81">
        <v>31.290000000000003</v>
      </c>
      <c r="X65" s="82">
        <v>-2.7958993476234702E-2</v>
      </c>
      <c r="Y65" s="83">
        <v>-33.550792171481639</v>
      </c>
      <c r="Z65" s="84">
        <f t="shared" si="0"/>
        <v>-452.22164628689046</v>
      </c>
    </row>
    <row r="66" spans="1:26" x14ac:dyDescent="0.3">
      <c r="A66" s="76">
        <v>42263</v>
      </c>
      <c r="B66" s="77">
        <v>1653.81</v>
      </c>
      <c r="C66" s="77">
        <v>1.9021035897815008E-2</v>
      </c>
      <c r="D66" s="78">
        <v>-19.021035897815008</v>
      </c>
      <c r="E66" s="77">
        <v>0.86655000000000004</v>
      </c>
      <c r="F66" s="77">
        <v>1.3000000000000012</v>
      </c>
      <c r="G66" s="79">
        <v>13.000000000000011</v>
      </c>
      <c r="H66" s="80">
        <v>83.41</v>
      </c>
      <c r="I66" s="77">
        <v>-2.1468793993430296E-2</v>
      </c>
      <c r="J66" s="79">
        <v>107.34396996715148</v>
      </c>
      <c r="K66" s="80">
        <v>21.35</v>
      </c>
      <c r="L66" s="77">
        <v>-0.16634127294025763</v>
      </c>
      <c r="M66" s="79">
        <v>-249.51190941038647</v>
      </c>
      <c r="N66" s="81">
        <v>77.25</v>
      </c>
      <c r="O66" s="82">
        <v>-6.476997578692488E-2</v>
      </c>
      <c r="P66" s="83">
        <v>-129.53995157384975</v>
      </c>
      <c r="Q66" s="81">
        <v>65.95</v>
      </c>
      <c r="R66" s="82">
        <v>0</v>
      </c>
      <c r="S66" s="83">
        <v>0</v>
      </c>
      <c r="T66" s="81">
        <v>1393.8</v>
      </c>
      <c r="U66" s="82">
        <v>2.5954333328426098E-2</v>
      </c>
      <c r="V66" s="83">
        <v>-25.954333328426099</v>
      </c>
      <c r="W66" s="81">
        <v>30.934999999999999</v>
      </c>
      <c r="X66" s="82">
        <v>6.5072393037253718E-3</v>
      </c>
      <c r="Y66" s="83">
        <v>7.8086871644704452</v>
      </c>
      <c r="Z66" s="84">
        <f t="shared" si="0"/>
        <v>-295.87457307885541</v>
      </c>
    </row>
    <row r="67" spans="1:26" x14ac:dyDescent="0.3">
      <c r="A67" s="76">
        <v>42262</v>
      </c>
      <c r="B67" s="77">
        <v>1634.01</v>
      </c>
      <c r="C67" s="77">
        <v>1.1351327932065284E-2</v>
      </c>
      <c r="D67" s="78">
        <v>-11.351327932065283</v>
      </c>
      <c r="E67" s="77">
        <v>0.85455000000000003</v>
      </c>
      <c r="F67" s="77">
        <v>2.5000000000008349E-2</v>
      </c>
      <c r="G67" s="79">
        <v>0.25000000000008349</v>
      </c>
      <c r="H67" s="80">
        <v>83.864000000000004</v>
      </c>
      <c r="I67" s="77">
        <v>-9.168241965973491E-3</v>
      </c>
      <c r="J67" s="79">
        <v>45.841209829867452</v>
      </c>
      <c r="K67" s="80">
        <v>22.54</v>
      </c>
      <c r="L67" s="77">
        <v>-0.13606745879647378</v>
      </c>
      <c r="M67" s="79">
        <v>-204.10118819471066</v>
      </c>
      <c r="N67" s="81">
        <v>78.849999999999994</v>
      </c>
      <c r="O67" s="82">
        <v>-6.7415730337078691E-2</v>
      </c>
      <c r="P67" s="83">
        <v>-134.83146067415737</v>
      </c>
      <c r="Q67" s="81">
        <v>66.08</v>
      </c>
      <c r="R67" s="82">
        <v>1.9711902956784755E-3</v>
      </c>
      <c r="S67" s="83">
        <v>-23.654283548141706</v>
      </c>
      <c r="T67" s="81">
        <v>1376.59</v>
      </c>
      <c r="U67" s="82">
        <v>2.4416199080206542E-2</v>
      </c>
      <c r="V67" s="83">
        <v>-24.416199080206543</v>
      </c>
      <c r="W67" s="81">
        <v>31.445000000000004</v>
      </c>
      <c r="X67" s="82">
        <v>-6.9477340912679252E-3</v>
      </c>
      <c r="Y67" s="83">
        <v>-8.3372809095215104</v>
      </c>
      <c r="Z67" s="84">
        <f t="shared" si="0"/>
        <v>-360.60053050893555</v>
      </c>
    </row>
    <row r="68" spans="1:26" x14ac:dyDescent="0.3">
      <c r="A68" s="76">
        <v>42261</v>
      </c>
      <c r="B68" s="77">
        <v>1620.28</v>
      </c>
      <c r="C68" s="77">
        <v>1.2225824790249288E-2</v>
      </c>
      <c r="D68" s="78">
        <v>-12.225824790249288</v>
      </c>
      <c r="E68" s="77">
        <v>0.85455000000000003</v>
      </c>
      <c r="F68" s="77">
        <v>-0.10000000000000009</v>
      </c>
      <c r="G68" s="79">
        <v>-1.0000000000000009</v>
      </c>
      <c r="H68" s="80">
        <v>83.483999999999995</v>
      </c>
      <c r="I68" s="77">
        <v>-9.3271626913492504E-3</v>
      </c>
      <c r="J68" s="79">
        <v>46.635813456746249</v>
      </c>
      <c r="K68" s="80">
        <v>24.25</v>
      </c>
      <c r="L68" s="77">
        <v>-0.22770700636942673</v>
      </c>
      <c r="M68" s="79">
        <v>-341.56050955414008</v>
      </c>
      <c r="N68" s="81">
        <v>79.715000000000003</v>
      </c>
      <c r="O68" s="82">
        <v>-2.4892966360856226E-2</v>
      </c>
      <c r="P68" s="83">
        <v>-49.785932721712456</v>
      </c>
      <c r="Q68" s="81">
        <v>66.2</v>
      </c>
      <c r="R68" s="82">
        <v>1.8159806295400204E-3</v>
      </c>
      <c r="S68" s="83">
        <v>-21.791767554480245</v>
      </c>
      <c r="T68" s="81">
        <v>1364.81</v>
      </c>
      <c r="U68" s="82">
        <v>-4.0645660327793482E-3</v>
      </c>
      <c r="V68" s="83">
        <v>4.0645660327793482</v>
      </c>
      <c r="W68" s="81">
        <v>32.61</v>
      </c>
      <c r="X68" s="82">
        <v>1.1319584431694899E-2</v>
      </c>
      <c r="Y68" s="83">
        <v>13.583501318033878</v>
      </c>
      <c r="Z68" s="84">
        <f t="shared" si="0"/>
        <v>-362.0801538130226</v>
      </c>
    </row>
    <row r="69" spans="1:26" x14ac:dyDescent="0.3">
      <c r="A69" s="76">
        <v>42258</v>
      </c>
      <c r="B69" s="77">
        <v>1626.99</v>
      </c>
      <c r="C69" s="77">
        <v>-1.1206797007469205E-2</v>
      </c>
      <c r="D69" s="78">
        <v>11.206797007469206</v>
      </c>
      <c r="E69" s="77">
        <v>0.85555000000000003</v>
      </c>
      <c r="F69" s="77">
        <v>4.9750000000000068</v>
      </c>
      <c r="G69" s="79">
        <v>49.750000000000071</v>
      </c>
      <c r="H69" s="80">
        <v>84.070999999999998</v>
      </c>
      <c r="I69" s="77">
        <v>1.2501053797887548E-2</v>
      </c>
      <c r="J69" s="79">
        <v>-62.505268989437738</v>
      </c>
      <c r="K69" s="80">
        <v>23.2</v>
      </c>
      <c r="L69" s="77">
        <v>-0.18396060499472389</v>
      </c>
      <c r="M69" s="79">
        <v>-275.94090749208584</v>
      </c>
      <c r="N69" s="81">
        <v>79.599999999999994</v>
      </c>
      <c r="O69" s="82">
        <v>-6.2918206331769311E-3</v>
      </c>
      <c r="P69" s="83">
        <v>-12.583641266353862</v>
      </c>
      <c r="Q69" s="81">
        <v>66.47</v>
      </c>
      <c r="R69" s="82">
        <v>4.0785498489425377E-3</v>
      </c>
      <c r="S69" s="83">
        <v>-48.942598187310452</v>
      </c>
      <c r="T69" s="81">
        <v>1364.7</v>
      </c>
      <c r="U69" s="82">
        <v>-2.4719679265913369E-2</v>
      </c>
      <c r="V69" s="83">
        <v>24.719679265913371</v>
      </c>
      <c r="W69" s="81">
        <v>31.7</v>
      </c>
      <c r="X69" s="82">
        <v>5.649058490251626E-2</v>
      </c>
      <c r="Y69" s="83">
        <v>67.788701883019513</v>
      </c>
      <c r="Z69" s="84">
        <f t="shared" si="0"/>
        <v>-246.50723777878576</v>
      </c>
    </row>
    <row r="70" spans="1:26" x14ac:dyDescent="0.3">
      <c r="A70" s="76">
        <v>42257</v>
      </c>
      <c r="B70" s="77">
        <v>1625.4</v>
      </c>
      <c r="C70" s="77">
        <v>-1.9703631330402122E-2</v>
      </c>
      <c r="D70" s="78">
        <v>19.703631330402121</v>
      </c>
      <c r="E70" s="77">
        <v>0.8548</v>
      </c>
      <c r="F70" s="77">
        <v>1.1499999999999955</v>
      </c>
      <c r="G70" s="79">
        <v>11.499999999999954</v>
      </c>
      <c r="H70" s="80">
        <v>84.131</v>
      </c>
      <c r="I70" s="77">
        <v>4.5372592566058365E-3</v>
      </c>
      <c r="J70" s="79">
        <v>-22.686296283029183</v>
      </c>
      <c r="K70" s="80">
        <v>24.37</v>
      </c>
      <c r="L70" s="77">
        <v>-6.4491362763915538E-2</v>
      </c>
      <c r="M70" s="79">
        <v>-96.737044145873313</v>
      </c>
      <c r="N70" s="81">
        <v>79.775000000000006</v>
      </c>
      <c r="O70" s="82">
        <v>1.8187619655392617E-2</v>
      </c>
      <c r="P70" s="83">
        <v>36.375239310785233</v>
      </c>
      <c r="Q70" s="81">
        <v>65.95</v>
      </c>
      <c r="R70" s="82">
        <v>-7.823078080336934E-3</v>
      </c>
      <c r="S70" s="83">
        <v>93.87693696404321</v>
      </c>
      <c r="T70" s="81">
        <v>1341.87</v>
      </c>
      <c r="U70" s="82">
        <v>-4.2000428357250055E-2</v>
      </c>
      <c r="V70" s="83">
        <v>42.000428357250058</v>
      </c>
      <c r="W70" s="81">
        <v>32.395000000000003</v>
      </c>
      <c r="X70" s="82">
        <v>0.14227785613540211</v>
      </c>
      <c r="Y70" s="83">
        <v>170.73342736248253</v>
      </c>
      <c r="Z70" s="84">
        <f t="shared" si="0"/>
        <v>254.76632289606061</v>
      </c>
    </row>
    <row r="71" spans="1:26" x14ac:dyDescent="0.3">
      <c r="A71" s="76">
        <v>42256</v>
      </c>
      <c r="B71" s="77">
        <v>1628.18</v>
      </c>
      <c r="C71" s="77">
        <v>-1.3541104978400822E-2</v>
      </c>
      <c r="D71" s="78">
        <v>13.541104978400822</v>
      </c>
      <c r="E71" s="77">
        <v>0.85455000000000003</v>
      </c>
      <c r="F71" s="77">
        <v>1.2750000000000039</v>
      </c>
      <c r="G71" s="79">
        <v>12.750000000000039</v>
      </c>
      <c r="H71" s="80">
        <v>84.900999999999996</v>
      </c>
      <c r="I71" s="77">
        <v>1.4312509706939933E-2</v>
      </c>
      <c r="J71" s="79">
        <v>-71.562548534699658</v>
      </c>
      <c r="K71" s="80">
        <v>26.23</v>
      </c>
      <c r="L71" s="77">
        <v>4.9808429118773558E-3</v>
      </c>
      <c r="M71" s="79">
        <v>7.4712643678160342</v>
      </c>
      <c r="N71" s="81">
        <v>80.950999999999993</v>
      </c>
      <c r="O71" s="82">
        <v>-1.5194647201946587E-2</v>
      </c>
      <c r="P71" s="83">
        <v>-30.389294403893174</v>
      </c>
      <c r="Q71" s="81">
        <v>66.08</v>
      </c>
      <c r="R71" s="82">
        <v>1.9711902956784755E-3</v>
      </c>
      <c r="S71" s="83">
        <v>-23.654283548141706</v>
      </c>
      <c r="T71" s="81">
        <v>1339.11</v>
      </c>
      <c r="U71" s="82">
        <v>-2.5258223480685137E-2</v>
      </c>
      <c r="V71" s="83">
        <v>25.258223480685139</v>
      </c>
      <c r="W71" s="81">
        <v>32.375</v>
      </c>
      <c r="X71" s="82">
        <v>0.18763756419662503</v>
      </c>
      <c r="Y71" s="83">
        <v>225.16507703595002</v>
      </c>
      <c r="Z71" s="84">
        <f t="shared" si="0"/>
        <v>158.5795433761175</v>
      </c>
    </row>
    <row r="72" spans="1:26" x14ac:dyDescent="0.3">
      <c r="A72" s="76">
        <v>42255</v>
      </c>
      <c r="B72" s="77">
        <v>1627.09</v>
      </c>
      <c r="C72" s="77">
        <v>6.5636444620409164E-3</v>
      </c>
      <c r="D72" s="78">
        <v>-6.5636444620409167</v>
      </c>
      <c r="E72" s="77">
        <v>0.85680000000000001</v>
      </c>
      <c r="F72" s="77">
        <v>2.5750000000000051</v>
      </c>
      <c r="G72" s="79">
        <v>25.75000000000005</v>
      </c>
      <c r="H72" s="80">
        <v>85.04</v>
      </c>
      <c r="I72" s="77">
        <v>2.4294472616022189E-2</v>
      </c>
      <c r="J72" s="79">
        <v>-121.47236308011095</v>
      </c>
      <c r="K72" s="80">
        <v>24.9</v>
      </c>
      <c r="L72" s="77">
        <v>-0.17875989445910295</v>
      </c>
      <c r="M72" s="79">
        <v>-268.13984168865443</v>
      </c>
      <c r="N72" s="81">
        <v>79.3</v>
      </c>
      <c r="O72" s="82">
        <v>-9.2033250131672323E-2</v>
      </c>
      <c r="P72" s="83">
        <v>-184.06650026334464</v>
      </c>
      <c r="Q72" s="81">
        <v>66.33</v>
      </c>
      <c r="R72" s="82">
        <v>5.7619408642910607E-3</v>
      </c>
      <c r="S72" s="83">
        <v>-69.143290371492725</v>
      </c>
      <c r="T72" s="81">
        <v>1355.82</v>
      </c>
      <c r="U72" s="82">
        <v>1.325022980517007E-2</v>
      </c>
      <c r="V72" s="83">
        <v>-13.25022980517007</v>
      </c>
      <c r="W72" s="81">
        <v>31.704999999999998</v>
      </c>
      <c r="X72" s="82">
        <v>0.10489632340128921</v>
      </c>
      <c r="Y72" s="83">
        <v>125.87558808154705</v>
      </c>
      <c r="Z72" s="84">
        <f t="shared" si="0"/>
        <v>-511.01028158926664</v>
      </c>
    </row>
    <row r="73" spans="1:26" x14ac:dyDescent="0.3">
      <c r="A73" s="76">
        <v>42254</v>
      </c>
      <c r="B73" s="77">
        <v>1598.65</v>
      </c>
      <c r="C73" s="77">
        <v>9.3379465356787789E-3</v>
      </c>
      <c r="D73" s="78">
        <v>-9.3379465356787783</v>
      </c>
      <c r="E73" s="77">
        <v>0.86004999999999998</v>
      </c>
      <c r="F73" s="77">
        <v>3.2699999999999951</v>
      </c>
      <c r="G73" s="79">
        <v>32.699999999999953</v>
      </c>
      <c r="H73" s="80">
        <v>85.221999999999994</v>
      </c>
      <c r="I73" s="77">
        <v>2.9300932412193677E-2</v>
      </c>
      <c r="J73" s="79">
        <v>-146.50466206096837</v>
      </c>
      <c r="K73" s="80" t="s">
        <v>0</v>
      </c>
      <c r="L73" s="77">
        <v>2.9300932412193677E-2</v>
      </c>
      <c r="M73" s="79">
        <v>-215.76433121019116</v>
      </c>
      <c r="N73" s="81" t="s">
        <v>47</v>
      </c>
      <c r="O73" s="82">
        <v>2.7904140681767484E-2</v>
      </c>
      <c r="P73" s="83">
        <v>55.808281363534967</v>
      </c>
      <c r="Q73" s="81" t="s">
        <v>47</v>
      </c>
      <c r="R73" s="82">
        <v>3.5554091482028503E-2</v>
      </c>
      <c r="S73" s="83">
        <v>-426.64909778434202</v>
      </c>
      <c r="T73" s="81" t="s">
        <v>47</v>
      </c>
      <c r="U73" s="82">
        <v>6.3369624600204844E-2</v>
      </c>
      <c r="V73" s="83">
        <v>-63.369624600204844</v>
      </c>
      <c r="W73" s="81" t="s">
        <v>47</v>
      </c>
      <c r="X73" s="82">
        <v>4.4008412498515455E-2</v>
      </c>
      <c r="Y73" s="83">
        <v>52.810094998218538</v>
      </c>
      <c r="Z73" s="84">
        <f t="shared" si="0"/>
        <v>-720.30728582963161</v>
      </c>
    </row>
    <row r="74" spans="1:26" x14ac:dyDescent="0.3">
      <c r="A74" s="76">
        <v>42251</v>
      </c>
      <c r="B74" s="77">
        <v>1595.71</v>
      </c>
      <c r="C74" s="77">
        <v>3.9068889587920959E-3</v>
      </c>
      <c r="D74" s="78">
        <v>-3.9068889587920959</v>
      </c>
      <c r="E74" s="77">
        <v>0.85029999999999994</v>
      </c>
      <c r="F74" s="77">
        <v>1.694999999999991</v>
      </c>
      <c r="G74" s="79">
        <v>16.94999999999991</v>
      </c>
      <c r="H74" s="80">
        <v>85.575000000000003</v>
      </c>
      <c r="I74" s="77">
        <v>3.5402727195731371E-2</v>
      </c>
      <c r="J74" s="79">
        <v>-177.01363597865685</v>
      </c>
      <c r="K74" s="80">
        <v>27.8</v>
      </c>
      <c r="L74" s="77">
        <v>-0.31762395679921457</v>
      </c>
      <c r="M74" s="79">
        <v>-476.43593519882188</v>
      </c>
      <c r="N74" s="81">
        <v>83.501000000000005</v>
      </c>
      <c r="O74" s="82">
        <v>-4.9775248933143619E-2</v>
      </c>
      <c r="P74" s="83">
        <v>-99.55049786628723</v>
      </c>
      <c r="Q74" s="81">
        <v>66.7</v>
      </c>
      <c r="R74" s="82">
        <v>1.1372251705837756E-2</v>
      </c>
      <c r="S74" s="83">
        <v>-136.46702047005309</v>
      </c>
      <c r="T74" s="81">
        <v>1335.2</v>
      </c>
      <c r="U74" s="82">
        <v>-2.7835419351550511E-2</v>
      </c>
      <c r="V74" s="83">
        <v>27.83541935155051</v>
      </c>
      <c r="W74" s="81">
        <v>31.984999999999999</v>
      </c>
      <c r="X74" s="82">
        <v>0.15490160678822873</v>
      </c>
      <c r="Y74" s="83">
        <v>185.88192814587447</v>
      </c>
      <c r="Z74" s="84">
        <f t="shared" si="0"/>
        <v>-662.70663097518627</v>
      </c>
    </row>
    <row r="75" spans="1:26" x14ac:dyDescent="0.3">
      <c r="A75" s="76">
        <v>42250</v>
      </c>
      <c r="B75" s="77">
        <v>1622.94</v>
      </c>
      <c r="C75" s="77">
        <v>-1.697194359645296E-2</v>
      </c>
      <c r="D75" s="78">
        <v>16.971943596452959</v>
      </c>
      <c r="E75" s="77">
        <v>0.85355000000000003</v>
      </c>
      <c r="F75" s="77">
        <v>0.57000000000000384</v>
      </c>
      <c r="G75" s="79">
        <v>5.7000000000000384</v>
      </c>
      <c r="H75" s="80">
        <v>85.24</v>
      </c>
      <c r="I75" s="77">
        <v>3.5131820224173327E-2</v>
      </c>
      <c r="J75" s="79">
        <v>-175.65910112086664</v>
      </c>
      <c r="K75" s="80">
        <v>25.61</v>
      </c>
      <c r="L75" s="77">
        <v>-8.6336068498037877E-2</v>
      </c>
      <c r="M75" s="79">
        <v>-129.50410274705681</v>
      </c>
      <c r="N75" s="81">
        <v>82</v>
      </c>
      <c r="O75" s="82">
        <v>-8.4643288996372763E-3</v>
      </c>
      <c r="P75" s="83">
        <v>-16.928657799274553</v>
      </c>
      <c r="Q75" s="81">
        <v>65.95</v>
      </c>
      <c r="R75" s="82">
        <v>-7.5757575757571453E-4</v>
      </c>
      <c r="S75" s="83">
        <v>9.0909090909085748</v>
      </c>
      <c r="T75" s="81">
        <v>1361.92</v>
      </c>
      <c r="U75" s="82">
        <v>-5.4885115301073498E-2</v>
      </c>
      <c r="V75" s="83">
        <v>54.885115301073498</v>
      </c>
      <c r="W75" s="81">
        <v>32.19</v>
      </c>
      <c r="X75" s="82">
        <v>0.11114946496375558</v>
      </c>
      <c r="Y75" s="83">
        <v>133.37935795650668</v>
      </c>
      <c r="Z75" s="84">
        <f t="shared" si="0"/>
        <v>-102.06453572225627</v>
      </c>
    </row>
    <row r="76" spans="1:26" x14ac:dyDescent="0.3">
      <c r="A76" s="76">
        <v>42249</v>
      </c>
      <c r="B76" s="77">
        <v>1615.67</v>
      </c>
      <c r="C76" s="77">
        <v>-4.8065989100014687E-2</v>
      </c>
      <c r="D76" s="78">
        <v>48.06598910001469</v>
      </c>
      <c r="E76" s="77">
        <v>0.85429999999999995</v>
      </c>
      <c r="F76" s="77">
        <v>-0.33000000000000806</v>
      </c>
      <c r="G76" s="79">
        <v>-3.3000000000000806</v>
      </c>
      <c r="H76" s="80">
        <v>84.64</v>
      </c>
      <c r="I76" s="77">
        <v>3.1063466926544003E-2</v>
      </c>
      <c r="J76" s="79">
        <v>-155.31733463272002</v>
      </c>
      <c r="K76" s="80">
        <v>26.09</v>
      </c>
      <c r="L76" s="77">
        <v>0.36311389759665619</v>
      </c>
      <c r="M76" s="79">
        <v>544.67084639498432</v>
      </c>
      <c r="N76" s="81">
        <v>82.6</v>
      </c>
      <c r="O76" s="82">
        <v>2.1329211746522341E-2</v>
      </c>
      <c r="P76" s="83">
        <v>42.65842349304468</v>
      </c>
      <c r="Q76" s="81">
        <v>65.95</v>
      </c>
      <c r="R76" s="82">
        <v>-7.5757575757571453E-4</v>
      </c>
      <c r="S76" s="83">
        <v>9.0909090909085748</v>
      </c>
      <c r="T76" s="81">
        <v>1358.54</v>
      </c>
      <c r="U76" s="82">
        <v>-7.4961018091690992E-2</v>
      </c>
      <c r="V76" s="83">
        <v>74.961018091690988</v>
      </c>
      <c r="W76" s="81">
        <v>30.734999999999999</v>
      </c>
      <c r="X76" s="82">
        <v>6.6446911866759037E-2</v>
      </c>
      <c r="Y76" s="83">
        <v>79.736294240110837</v>
      </c>
      <c r="Z76" s="84">
        <f t="shared" si="0"/>
        <v>640.56614577803396</v>
      </c>
    </row>
    <row r="77" spans="1:26" x14ac:dyDescent="0.3">
      <c r="A77" s="76">
        <v>42248</v>
      </c>
      <c r="B77" s="77">
        <v>1600.71</v>
      </c>
      <c r="C77" s="77">
        <v>-7.2595176157727911E-2</v>
      </c>
      <c r="D77" s="78">
        <v>72.595176157727906</v>
      </c>
      <c r="E77" s="77">
        <v>0.85555000000000003</v>
      </c>
      <c r="F77" s="77">
        <v>0.59500000000000108</v>
      </c>
      <c r="G77" s="79">
        <v>5.9500000000000108</v>
      </c>
      <c r="H77" s="80">
        <v>84.27</v>
      </c>
      <c r="I77" s="77">
        <v>3.2164029199941088E-2</v>
      </c>
      <c r="J77" s="79">
        <v>-160.82014599970543</v>
      </c>
      <c r="K77" s="80">
        <v>31.4</v>
      </c>
      <c r="L77" s="77">
        <v>1.0590163934426229</v>
      </c>
      <c r="M77" s="79">
        <v>1588.5245901639344</v>
      </c>
      <c r="N77" s="81">
        <v>84.55</v>
      </c>
      <c r="O77" s="82">
        <v>6.3508635111507936E-2</v>
      </c>
      <c r="P77" s="83">
        <v>127.01727022301586</v>
      </c>
      <c r="Q77" s="81">
        <v>65.95</v>
      </c>
      <c r="R77" s="82">
        <v>-7.5757575757571453E-4</v>
      </c>
      <c r="S77" s="83">
        <v>9.0909090909085748</v>
      </c>
      <c r="T77" s="81">
        <v>1343.78</v>
      </c>
      <c r="U77" s="82">
        <v>-9.2310394207127666E-2</v>
      </c>
      <c r="V77" s="83">
        <v>92.310394207127672</v>
      </c>
      <c r="W77" s="81">
        <v>31.665000000000003</v>
      </c>
      <c r="X77" s="82">
        <v>0.10024322446143159</v>
      </c>
      <c r="Y77" s="83">
        <v>120.29186935371791</v>
      </c>
      <c r="Z77" s="84">
        <f t="shared" ref="Z77:Z140" si="1">SUM(D77,G77,J77,M77,P77,S77,V77,Y77)</f>
        <v>1854.9600631967269</v>
      </c>
    </row>
    <row r="78" spans="1:26" x14ac:dyDescent="0.3">
      <c r="A78" s="76">
        <v>42247</v>
      </c>
      <c r="B78" s="77">
        <v>1645.43</v>
      </c>
      <c r="C78" s="77">
        <v>-5.6627680311890825E-2</v>
      </c>
      <c r="D78" s="78">
        <v>56.627680311890828</v>
      </c>
      <c r="E78" s="77">
        <v>0.98060000000000003</v>
      </c>
      <c r="F78" s="77">
        <v>4.9750000000000068</v>
      </c>
      <c r="G78" s="79">
        <v>49.750000000000071</v>
      </c>
      <c r="H78" s="80">
        <v>83.033000000000001</v>
      </c>
      <c r="I78" s="77">
        <v>1.1499713725346911E-2</v>
      </c>
      <c r="J78" s="79">
        <v>-57.498568626734553</v>
      </c>
      <c r="K78" s="80">
        <v>28.43</v>
      </c>
      <c r="L78" s="77">
        <v>1.0616388687454679</v>
      </c>
      <c r="M78" s="79">
        <v>1592.4583031182017</v>
      </c>
      <c r="N78" s="81">
        <v>81.75</v>
      </c>
      <c r="O78" s="82">
        <v>4.9570542695374246E-2</v>
      </c>
      <c r="P78" s="83">
        <v>99.141085390748486</v>
      </c>
      <c r="Q78" s="81">
        <v>66.08</v>
      </c>
      <c r="R78" s="82">
        <v>3.0358227079538987E-3</v>
      </c>
      <c r="S78" s="83">
        <v>-36.429872495446787</v>
      </c>
      <c r="T78" s="81">
        <v>1370.38</v>
      </c>
      <c r="U78" s="82">
        <v>-7.9960791685688898E-2</v>
      </c>
      <c r="V78" s="83">
        <v>79.960791685688903</v>
      </c>
      <c r="W78" s="81">
        <v>32.244999999999997</v>
      </c>
      <c r="X78" s="82">
        <v>0.14283182704235328</v>
      </c>
      <c r="Y78" s="83">
        <v>171.39819245082393</v>
      </c>
      <c r="Z78" s="84">
        <f t="shared" si="1"/>
        <v>1955.4076118351727</v>
      </c>
    </row>
    <row r="79" spans="1:26" x14ac:dyDescent="0.3">
      <c r="A79" s="76">
        <v>42244</v>
      </c>
      <c r="B79" s="77">
        <v>1658.07</v>
      </c>
      <c r="C79" s="77">
        <v>-5.2033068813318997E-2</v>
      </c>
      <c r="D79" s="78">
        <v>52.033068813318998</v>
      </c>
      <c r="E79" s="77">
        <v>0.84330000000000005</v>
      </c>
      <c r="F79" s="77">
        <v>-0.57999999999999163</v>
      </c>
      <c r="G79" s="79">
        <v>-5.7999999999999163</v>
      </c>
      <c r="H79" s="80">
        <v>83.751000000000005</v>
      </c>
      <c r="I79" s="77">
        <v>1.6765812795920848E-2</v>
      </c>
      <c r="J79" s="79">
        <v>-83.829063979604243</v>
      </c>
      <c r="K79" s="80">
        <v>26.05</v>
      </c>
      <c r="L79" s="77">
        <v>1.0007680491551461</v>
      </c>
      <c r="M79" s="79">
        <v>1501.1520737327191</v>
      </c>
      <c r="N79" s="81">
        <v>80.103999999999999</v>
      </c>
      <c r="O79" s="82">
        <v>4.7111111111111104E-2</v>
      </c>
      <c r="P79" s="83">
        <v>94.2222222222222</v>
      </c>
      <c r="Q79" s="81">
        <v>66.2</v>
      </c>
      <c r="R79" s="82">
        <v>4.857316332726281E-3</v>
      </c>
      <c r="S79" s="83">
        <v>-58.287795992715374</v>
      </c>
      <c r="T79" s="81">
        <v>1399.29</v>
      </c>
      <c r="U79" s="82">
        <v>-5.9787538551472529E-2</v>
      </c>
      <c r="V79" s="83">
        <v>59.787538551472529</v>
      </c>
      <c r="W79" s="81">
        <v>30.004999999999999</v>
      </c>
      <c r="X79" s="82">
        <v>9.5472800292077345E-2</v>
      </c>
      <c r="Y79" s="83">
        <v>114.56736035049282</v>
      </c>
      <c r="Z79" s="84">
        <f t="shared" si="1"/>
        <v>1673.8454036979062</v>
      </c>
    </row>
    <row r="80" spans="1:26" x14ac:dyDescent="0.3">
      <c r="A80" s="76">
        <v>42243</v>
      </c>
      <c r="B80" s="77">
        <v>1650.53</v>
      </c>
      <c r="C80" s="77">
        <v>-5.3535486756618893E-2</v>
      </c>
      <c r="D80" s="78">
        <v>53.535486756618894</v>
      </c>
      <c r="E80" s="77">
        <v>0.84179999999999999</v>
      </c>
      <c r="F80" s="77">
        <v>-0.22999999999999687</v>
      </c>
      <c r="G80" s="79">
        <v>-2.2999999999999687</v>
      </c>
      <c r="H80" s="80">
        <v>83.703000000000003</v>
      </c>
      <c r="I80" s="77">
        <v>1.8507702416587585E-2</v>
      </c>
      <c r="J80" s="79">
        <v>-92.538512082937928</v>
      </c>
      <c r="K80" s="80">
        <v>26.1</v>
      </c>
      <c r="L80" s="77">
        <v>1.0342946219797351</v>
      </c>
      <c r="M80" s="79">
        <v>1551.4419329696027</v>
      </c>
      <c r="N80" s="81">
        <v>78.349999999999994</v>
      </c>
      <c r="O80" s="82">
        <v>2.3514043109078998E-2</v>
      </c>
      <c r="P80" s="83">
        <v>47.028086218157995</v>
      </c>
      <c r="Q80" s="81">
        <v>66.47</v>
      </c>
      <c r="R80" s="82">
        <v>1.1412051125989045E-2</v>
      </c>
      <c r="S80" s="83">
        <v>-136.94461351186854</v>
      </c>
      <c r="T80" s="81">
        <v>1400.7</v>
      </c>
      <c r="U80" s="82">
        <v>-5.1260515585418429E-2</v>
      </c>
      <c r="V80" s="83">
        <v>51.260515585418432</v>
      </c>
      <c r="W80" s="81">
        <v>28.36</v>
      </c>
      <c r="X80" s="82">
        <v>2.2903516681695019E-2</v>
      </c>
      <c r="Y80" s="83">
        <v>27.484220018034023</v>
      </c>
      <c r="Z80" s="84">
        <f t="shared" si="1"/>
        <v>1498.9671159530258</v>
      </c>
    </row>
    <row r="81" spans="1:26" x14ac:dyDescent="0.3">
      <c r="A81" s="76">
        <v>42242</v>
      </c>
      <c r="B81" s="77">
        <v>1616.48</v>
      </c>
      <c r="C81" s="77">
        <v>-7.1751376742102774E-2</v>
      </c>
      <c r="D81" s="78">
        <v>71.751376742102778</v>
      </c>
      <c r="E81" s="77">
        <v>0.83104999999999996</v>
      </c>
      <c r="F81" s="77">
        <v>-0.38500000000000201</v>
      </c>
      <c r="G81" s="79">
        <v>-3.8500000000000201</v>
      </c>
      <c r="H81" s="80">
        <v>83.022999999999996</v>
      </c>
      <c r="I81" s="77">
        <v>8.8462239504221944E-3</v>
      </c>
      <c r="J81" s="79">
        <v>-44.23111975211097</v>
      </c>
      <c r="K81" s="80">
        <v>30.32</v>
      </c>
      <c r="L81" s="77">
        <v>1.2475908080059301</v>
      </c>
      <c r="M81" s="79">
        <v>1871.3862120088952</v>
      </c>
      <c r="N81" s="81">
        <v>82.2</v>
      </c>
      <c r="O81" s="82">
        <v>7.1009771986970727E-2</v>
      </c>
      <c r="P81" s="83">
        <v>142.01954397394144</v>
      </c>
      <c r="Q81" s="81">
        <v>65.95</v>
      </c>
      <c r="R81" s="82">
        <v>3.4996956786367008E-3</v>
      </c>
      <c r="S81" s="83">
        <v>-41.996348143640411</v>
      </c>
      <c r="T81" s="81">
        <v>1373.81</v>
      </c>
      <c r="U81" s="82">
        <v>-6.4193998842001304E-2</v>
      </c>
      <c r="V81" s="83">
        <v>64.193998842001307</v>
      </c>
      <c r="W81" s="81">
        <v>27.26</v>
      </c>
      <c r="X81" s="82">
        <v>-3.997182602570868E-2</v>
      </c>
      <c r="Y81" s="83">
        <v>-47.966191230850413</v>
      </c>
      <c r="Z81" s="84">
        <f t="shared" si="1"/>
        <v>2011.3074724403389</v>
      </c>
    </row>
    <row r="82" spans="1:26" x14ac:dyDescent="0.3">
      <c r="A82" s="76">
        <v>42241</v>
      </c>
      <c r="B82" s="77">
        <v>1583.86</v>
      </c>
      <c r="C82" s="77">
        <v>-9.0999873738823109E-2</v>
      </c>
      <c r="D82" s="78">
        <v>90.999873738823112</v>
      </c>
      <c r="E82" s="77">
        <v>0.82735000000000003</v>
      </c>
      <c r="F82" s="77">
        <v>0.51999999999999824</v>
      </c>
      <c r="G82" s="79">
        <v>5.1999999999999824</v>
      </c>
      <c r="H82" s="80">
        <v>82.796000000000006</v>
      </c>
      <c r="I82" s="77">
        <v>-1.2906649940291582E-3</v>
      </c>
      <c r="J82" s="79">
        <v>6.4533249701457907</v>
      </c>
      <c r="K82" s="80">
        <v>36.020000000000003</v>
      </c>
      <c r="L82" s="77">
        <v>1.6465833945628219</v>
      </c>
      <c r="M82" s="79">
        <v>2469.8750918442329</v>
      </c>
      <c r="N82" s="81">
        <v>87.337999999999994</v>
      </c>
      <c r="O82" s="82">
        <v>0.15031939413895287</v>
      </c>
      <c r="P82" s="83">
        <v>300.63878827790575</v>
      </c>
      <c r="Q82" s="81">
        <v>65.95</v>
      </c>
      <c r="R82" s="82">
        <v>3.4996956786367008E-3</v>
      </c>
      <c r="S82" s="83">
        <v>-41.996348143640411</v>
      </c>
      <c r="T82" s="81">
        <v>1338.09</v>
      </c>
      <c r="U82" s="82">
        <v>-8.7070430030497248E-2</v>
      </c>
      <c r="V82" s="83">
        <v>87.070430030497249</v>
      </c>
      <c r="W82" s="81">
        <v>28.695000000000004</v>
      </c>
      <c r="X82" s="82">
        <v>3.1452192667145933E-2</v>
      </c>
      <c r="Y82" s="83">
        <v>37.742631200575119</v>
      </c>
      <c r="Z82" s="84">
        <f t="shared" si="1"/>
        <v>2955.9837919185397</v>
      </c>
    </row>
    <row r="83" spans="1:26" x14ac:dyDescent="0.3">
      <c r="A83" s="76">
        <v>42240</v>
      </c>
      <c r="B83" s="77">
        <v>1589.5</v>
      </c>
      <c r="C83" s="77">
        <v>-9.1522207552454007E-2</v>
      </c>
      <c r="D83" s="78">
        <v>91.522207552454006</v>
      </c>
      <c r="E83" s="77">
        <v>0.83335000000000004</v>
      </c>
      <c r="F83" s="77">
        <v>-0.53499999999999659</v>
      </c>
      <c r="G83" s="79">
        <v>-5.3499999999999659</v>
      </c>
      <c r="H83" s="80">
        <v>82.649000000000001</v>
      </c>
      <c r="I83" s="77">
        <v>2.4204577085522056E-4</v>
      </c>
      <c r="J83" s="79">
        <v>-1.2102288542761028</v>
      </c>
      <c r="K83" s="80">
        <v>40.74</v>
      </c>
      <c r="L83" s="77">
        <v>1.9715536105032823</v>
      </c>
      <c r="M83" s="79">
        <v>2957.3304157549233</v>
      </c>
      <c r="N83" s="81">
        <v>87.875</v>
      </c>
      <c r="O83" s="82">
        <v>0.16687470122696116</v>
      </c>
      <c r="P83" s="83">
        <v>333.7494024539223</v>
      </c>
      <c r="Q83" s="81">
        <v>65.95</v>
      </c>
      <c r="R83" s="82">
        <v>3.4996956786367008E-3</v>
      </c>
      <c r="S83" s="83">
        <v>-41.996348143640411</v>
      </c>
      <c r="T83" s="81">
        <v>1373.43</v>
      </c>
      <c r="U83" s="82">
        <v>-6.0253576829126403E-2</v>
      </c>
      <c r="V83" s="83">
        <v>60.253576829126402</v>
      </c>
      <c r="W83" s="81">
        <v>27.695000000000004</v>
      </c>
      <c r="X83" s="82">
        <v>-1.0185847033595303E-2</v>
      </c>
      <c r="Y83" s="83">
        <v>-12.223016440314364</v>
      </c>
      <c r="Z83" s="84">
        <f t="shared" si="1"/>
        <v>3382.0760091521952</v>
      </c>
    </row>
    <row r="84" spans="1:26" x14ac:dyDescent="0.3">
      <c r="A84" s="76">
        <v>42237</v>
      </c>
      <c r="B84" s="77">
        <v>1650.96</v>
      </c>
      <c r="C84" s="77">
        <v>-6.5469653915386367E-2</v>
      </c>
      <c r="D84" s="78">
        <v>65.46965391538636</v>
      </c>
      <c r="E84" s="77">
        <v>0.84784999999999999</v>
      </c>
      <c r="F84" s="77">
        <v>0.11499999999999844</v>
      </c>
      <c r="G84" s="79">
        <v>1.1499999999999844</v>
      </c>
      <c r="H84" s="80">
        <v>82.346999999999994</v>
      </c>
      <c r="I84" s="77">
        <v>-7.5565839901657085E-3</v>
      </c>
      <c r="J84" s="79">
        <v>37.782919950828543</v>
      </c>
      <c r="K84" s="80">
        <v>28.03</v>
      </c>
      <c r="L84" s="77">
        <v>1.2919051512673754</v>
      </c>
      <c r="M84" s="79">
        <v>1937.857726901063</v>
      </c>
      <c r="N84" s="81">
        <v>82.7</v>
      </c>
      <c r="O84" s="82">
        <v>0.12287847929395786</v>
      </c>
      <c r="P84" s="83">
        <v>245.7569585879157</v>
      </c>
      <c r="Q84" s="81">
        <v>66</v>
      </c>
      <c r="R84" s="82">
        <v>4.2604990870359271E-3</v>
      </c>
      <c r="S84" s="83">
        <v>-51.125989044431122</v>
      </c>
      <c r="T84" s="81">
        <v>1441.01</v>
      </c>
      <c r="U84" s="82">
        <v>-7.3637803953985354E-3</v>
      </c>
      <c r="V84" s="83">
        <v>7.3637803953985355</v>
      </c>
      <c r="W84" s="81">
        <v>28.97</v>
      </c>
      <c r="X84" s="82">
        <v>7.9158130005587635E-2</v>
      </c>
      <c r="Y84" s="83">
        <v>94.98975600670515</v>
      </c>
      <c r="Z84" s="84">
        <f t="shared" si="1"/>
        <v>2339.2448067128657</v>
      </c>
    </row>
    <row r="85" spans="1:26" x14ac:dyDescent="0.3">
      <c r="A85" s="76">
        <v>42236</v>
      </c>
      <c r="B85" s="77">
        <v>1697.25</v>
      </c>
      <c r="C85" s="77">
        <v>-2.8666430116634382E-2</v>
      </c>
      <c r="D85" s="78">
        <v>28.666430116634384</v>
      </c>
      <c r="E85" s="77">
        <v>0.85760000000000003</v>
      </c>
      <c r="F85" s="77">
        <v>2.1750000000000047</v>
      </c>
      <c r="G85" s="79">
        <v>21.750000000000046</v>
      </c>
      <c r="H85" s="80">
        <v>82.09</v>
      </c>
      <c r="I85" s="77">
        <v>-1.3696984260483006E-2</v>
      </c>
      <c r="J85" s="79">
        <v>68.484921302415032</v>
      </c>
      <c r="K85" s="80">
        <v>19.14</v>
      </c>
      <c r="L85" s="77">
        <v>0.42942494398805076</v>
      </c>
      <c r="M85" s="79">
        <v>644.13741598207616</v>
      </c>
      <c r="N85" s="81">
        <v>80.875</v>
      </c>
      <c r="O85" s="82">
        <v>8.3447204136859299E-2</v>
      </c>
      <c r="P85" s="83">
        <v>166.8944082737186</v>
      </c>
      <c r="Q85" s="81">
        <v>66</v>
      </c>
      <c r="R85" s="82">
        <v>4.2604990870359271E-3</v>
      </c>
      <c r="S85" s="83">
        <v>-51.125989044431122</v>
      </c>
      <c r="T85" s="81">
        <v>1468.63</v>
      </c>
      <c r="U85" s="82">
        <v>9.8813142079133848E-3</v>
      </c>
      <c r="V85" s="83">
        <v>-9.881314207913384</v>
      </c>
      <c r="W85" s="81">
        <v>28.820000000000004</v>
      </c>
      <c r="X85" s="82">
        <v>5.3747714808043821E-2</v>
      </c>
      <c r="Y85" s="83">
        <v>64.497257769652578</v>
      </c>
      <c r="Z85" s="84">
        <f t="shared" si="1"/>
        <v>933.42313019215226</v>
      </c>
    </row>
    <row r="86" spans="1:26" x14ac:dyDescent="0.3">
      <c r="A86" s="76">
        <v>42235</v>
      </c>
      <c r="B86" s="77">
        <v>1726.01</v>
      </c>
      <c r="C86" s="77">
        <v>-1.5211077955348172E-2</v>
      </c>
      <c r="D86" s="78">
        <v>15.211077955348172</v>
      </c>
      <c r="E86" s="77">
        <v>0.84960000000000002</v>
      </c>
      <c r="F86" s="77">
        <v>1.4500000000000068</v>
      </c>
      <c r="G86" s="79">
        <v>14.500000000000068</v>
      </c>
      <c r="H86" s="80">
        <v>81.644000000000005</v>
      </c>
      <c r="I86" s="77">
        <v>-1.1250650939168832E-2</v>
      </c>
      <c r="J86" s="79">
        <v>56.253254695844163</v>
      </c>
      <c r="K86" s="80">
        <v>15.25</v>
      </c>
      <c r="L86" s="77">
        <v>0.10748002904865653</v>
      </c>
      <c r="M86" s="79">
        <v>161.22004357298479</v>
      </c>
      <c r="N86" s="81">
        <v>79.501000000000005</v>
      </c>
      <c r="O86" s="82">
        <v>6.9280430396772175E-2</v>
      </c>
      <c r="P86" s="83">
        <v>138.56086079354435</v>
      </c>
      <c r="Q86" s="81">
        <v>66</v>
      </c>
      <c r="R86" s="82">
        <v>4.2604990870359271E-3</v>
      </c>
      <c r="S86" s="83">
        <v>-51.125989044431122</v>
      </c>
      <c r="T86" s="81">
        <v>1480.44</v>
      </c>
      <c r="U86" s="82">
        <v>2.2184477080183188E-2</v>
      </c>
      <c r="V86" s="83">
        <v>-22.184477080183189</v>
      </c>
      <c r="W86" s="81">
        <v>28.78</v>
      </c>
      <c r="X86" s="82">
        <v>2.5111308993766762E-2</v>
      </c>
      <c r="Y86" s="83">
        <v>30.133570792520111</v>
      </c>
      <c r="Z86" s="84">
        <f t="shared" si="1"/>
        <v>342.56834168562733</v>
      </c>
    </row>
    <row r="87" spans="1:26" x14ac:dyDescent="0.3">
      <c r="A87" s="76">
        <v>42234</v>
      </c>
      <c r="B87" s="77">
        <v>1744.2</v>
      </c>
      <c r="C87" s="77">
        <v>-1.0523330024110029E-2</v>
      </c>
      <c r="D87" s="78">
        <v>10.523330024110029</v>
      </c>
      <c r="E87" s="77">
        <v>0.84435000000000004</v>
      </c>
      <c r="F87" s="77">
        <v>1.2500000000000067</v>
      </c>
      <c r="G87" s="79">
        <v>12.500000000000068</v>
      </c>
      <c r="H87" s="80">
        <v>82.088999999999999</v>
      </c>
      <c r="I87" s="77">
        <v>-2.1272974812797476E-3</v>
      </c>
      <c r="J87" s="79">
        <v>10.636487406398738</v>
      </c>
      <c r="K87" s="80">
        <v>13.79</v>
      </c>
      <c r="L87" s="77">
        <v>0.10231814548361307</v>
      </c>
      <c r="M87" s="79">
        <v>153.47721822541959</v>
      </c>
      <c r="N87" s="81">
        <v>77.888999999999996</v>
      </c>
      <c r="O87" s="82">
        <v>8.1416174939257055E-2</v>
      </c>
      <c r="P87" s="83">
        <v>162.83234987851409</v>
      </c>
      <c r="Q87" s="81">
        <v>65.88</v>
      </c>
      <c r="R87" s="82">
        <v>2.4345709068776108E-3</v>
      </c>
      <c r="S87" s="83">
        <v>-29.21485088253133</v>
      </c>
      <c r="T87" s="81">
        <v>1489.48</v>
      </c>
      <c r="U87" s="82">
        <v>2.9791411721596467E-2</v>
      </c>
      <c r="V87" s="83">
        <v>-29.791411721596468</v>
      </c>
      <c r="W87" s="81">
        <v>28.215</v>
      </c>
      <c r="X87" s="82">
        <v>8.038585209003267E-3</v>
      </c>
      <c r="Y87" s="83">
        <v>9.6463022508039185</v>
      </c>
      <c r="Z87" s="84">
        <f t="shared" si="1"/>
        <v>300.60942518111858</v>
      </c>
    </row>
    <row r="88" spans="1:26" x14ac:dyDescent="0.3">
      <c r="A88" s="76">
        <v>42233</v>
      </c>
      <c r="B88" s="77">
        <v>1749.08</v>
      </c>
      <c r="C88" s="77">
        <v>-5.5660736723009453E-3</v>
      </c>
      <c r="D88" s="78">
        <v>5.566073672300945</v>
      </c>
      <c r="E88" s="77">
        <v>0.84909999999999997</v>
      </c>
      <c r="F88" s="77">
        <v>4.3899999999999935</v>
      </c>
      <c r="G88" s="79">
        <v>43.899999999999935</v>
      </c>
      <c r="H88" s="80">
        <v>82.37</v>
      </c>
      <c r="I88" s="77">
        <v>-2.7845036319611356E-3</v>
      </c>
      <c r="J88" s="79">
        <v>13.922518159805678</v>
      </c>
      <c r="K88" s="80">
        <v>13.02</v>
      </c>
      <c r="L88" s="77">
        <v>1.5384615384615057E-3</v>
      </c>
      <c r="M88" s="79">
        <v>2.3076923076922586</v>
      </c>
      <c r="N88" s="81">
        <v>76.5</v>
      </c>
      <c r="O88" s="82">
        <v>5.9556786703601067E-2</v>
      </c>
      <c r="P88" s="83">
        <v>119.11357340720213</v>
      </c>
      <c r="Q88" s="81">
        <v>65.88</v>
      </c>
      <c r="R88" s="82">
        <v>2.4345709068776108E-3</v>
      </c>
      <c r="S88" s="83">
        <v>-29.21485088253133</v>
      </c>
      <c r="T88" s="81">
        <v>1488.27</v>
      </c>
      <c r="U88" s="82">
        <v>2.3316097802469873E-2</v>
      </c>
      <c r="V88" s="83">
        <v>-23.316097802469873</v>
      </c>
      <c r="W88" s="81">
        <v>27.39</v>
      </c>
      <c r="X88" s="82">
        <v>-3.0957013974880595E-2</v>
      </c>
      <c r="Y88" s="83">
        <v>-37.148416769856709</v>
      </c>
      <c r="Z88" s="84">
        <f t="shared" si="1"/>
        <v>95.130492092143044</v>
      </c>
    </row>
    <row r="89" spans="1:26" x14ac:dyDescent="0.3">
      <c r="A89" s="76">
        <v>42230</v>
      </c>
      <c r="B89" s="77">
        <v>1743.89</v>
      </c>
      <c r="C89" s="77">
        <v>-9.8172815952940438E-3</v>
      </c>
      <c r="D89" s="78">
        <v>9.8172815952940446</v>
      </c>
      <c r="E89" s="77">
        <v>0.84409999999999996</v>
      </c>
      <c r="F89" s="77">
        <v>3.5250000000000004</v>
      </c>
      <c r="G89" s="79">
        <v>35.25</v>
      </c>
      <c r="H89" s="80">
        <v>82.182000000000002</v>
      </c>
      <c r="I89" s="77">
        <v>-9.7335442267861862E-5</v>
      </c>
      <c r="J89" s="79">
        <v>0.4866772113393093</v>
      </c>
      <c r="K89" s="80">
        <v>12.83</v>
      </c>
      <c r="L89" s="77">
        <v>2.1496815286624168E-2</v>
      </c>
      <c r="M89" s="79">
        <v>32.245222929936254</v>
      </c>
      <c r="N89" s="81">
        <v>76.55</v>
      </c>
      <c r="O89" s="82">
        <v>6.4480691947214008E-2</v>
      </c>
      <c r="P89" s="83">
        <v>128.96138389442802</v>
      </c>
      <c r="Q89" s="81">
        <v>65.72</v>
      </c>
      <c r="R89" s="82">
        <v>0</v>
      </c>
      <c r="S89" s="83">
        <v>0</v>
      </c>
      <c r="T89" s="81">
        <v>1476.38</v>
      </c>
      <c r="U89" s="82">
        <v>9.5596280087527474E-3</v>
      </c>
      <c r="V89" s="83">
        <v>-9.5596280087527479</v>
      </c>
      <c r="W89" s="81">
        <v>27.725000000000005</v>
      </c>
      <c r="X89" s="82">
        <v>-4.2810288278957186E-2</v>
      </c>
      <c r="Y89" s="83">
        <v>-51.372345934748623</v>
      </c>
      <c r="Z89" s="84">
        <f t="shared" si="1"/>
        <v>145.82859168749627</v>
      </c>
    </row>
    <row r="90" spans="1:26" x14ac:dyDescent="0.3">
      <c r="A90" s="76">
        <v>42229</v>
      </c>
      <c r="B90" s="77">
        <v>1741.43</v>
      </c>
      <c r="C90" s="77">
        <v>-1.3689397371998101E-2</v>
      </c>
      <c r="D90" s="78">
        <v>13.689397371998101</v>
      </c>
      <c r="E90" s="77">
        <v>0.83489999999999998</v>
      </c>
      <c r="F90" s="77">
        <v>0.65499999999999448</v>
      </c>
      <c r="G90" s="79">
        <v>6.5499999999999448</v>
      </c>
      <c r="H90" s="80">
        <v>82.295000000000002</v>
      </c>
      <c r="I90" s="77">
        <v>-6.2910548686244301E-3</v>
      </c>
      <c r="J90" s="79">
        <v>31.455274343122152</v>
      </c>
      <c r="K90" s="80">
        <v>13.49</v>
      </c>
      <c r="L90" s="77">
        <v>0.11303630363036313</v>
      </c>
      <c r="M90" s="79">
        <v>169.55445544554468</v>
      </c>
      <c r="N90" s="81">
        <v>76.75</v>
      </c>
      <c r="O90" s="82">
        <v>8.4790320984862333E-2</v>
      </c>
      <c r="P90" s="83">
        <v>169.58064196972464</v>
      </c>
      <c r="Q90" s="81">
        <v>65.72</v>
      </c>
      <c r="R90" s="82">
        <v>-1.9741837509490577E-3</v>
      </c>
      <c r="S90" s="83">
        <v>23.690205011388692</v>
      </c>
      <c r="T90" s="81">
        <v>1468.05</v>
      </c>
      <c r="U90" s="82">
        <v>9.3575534226230713E-3</v>
      </c>
      <c r="V90" s="83">
        <v>-9.3575534226230719</v>
      </c>
      <c r="W90" s="81">
        <v>28.395</v>
      </c>
      <c r="X90" s="82">
        <v>-1.9678922837907831E-2</v>
      </c>
      <c r="Y90" s="83">
        <v>-23.614707405489394</v>
      </c>
      <c r="Z90" s="84">
        <f t="shared" si="1"/>
        <v>381.54771331366572</v>
      </c>
    </row>
    <row r="91" spans="1:26" x14ac:dyDescent="0.3">
      <c r="A91" s="76">
        <v>42228</v>
      </c>
      <c r="B91" s="77">
        <v>1742.42</v>
      </c>
      <c r="C91" s="77">
        <v>-9.859242969251612E-3</v>
      </c>
      <c r="D91" s="78">
        <v>9.8592429692516124</v>
      </c>
      <c r="E91" s="77">
        <v>0.82215000000000005</v>
      </c>
      <c r="F91" s="77">
        <v>0.85500000000000576</v>
      </c>
      <c r="G91" s="79">
        <v>8.5500000000000576</v>
      </c>
      <c r="H91" s="80">
        <v>82.903000000000006</v>
      </c>
      <c r="I91" s="77">
        <v>4.1545542635659342E-3</v>
      </c>
      <c r="J91" s="79">
        <v>-20.772771317829672</v>
      </c>
      <c r="K91" s="80">
        <v>13.61</v>
      </c>
      <c r="L91" s="77">
        <v>0.12201154163231645</v>
      </c>
      <c r="M91" s="79">
        <v>183.01731244847468</v>
      </c>
      <c r="N91" s="81">
        <v>75.924999999999997</v>
      </c>
      <c r="O91" s="82">
        <v>6.486676016830295E-2</v>
      </c>
      <c r="P91" s="83">
        <v>129.73352033660589</v>
      </c>
      <c r="Q91" s="81">
        <v>65.72</v>
      </c>
      <c r="R91" s="82">
        <v>-1.9741837509490577E-3</v>
      </c>
      <c r="S91" s="83">
        <v>23.690205011388692</v>
      </c>
      <c r="T91" s="81">
        <v>1465.71</v>
      </c>
      <c r="U91" s="82">
        <v>1.4858923316600338E-2</v>
      </c>
      <c r="V91" s="83">
        <v>-14.858923316600338</v>
      </c>
      <c r="W91" s="81">
        <v>27.820000000000004</v>
      </c>
      <c r="X91" s="82">
        <v>-2.947845804988658E-2</v>
      </c>
      <c r="Y91" s="83">
        <v>-35.374149659863896</v>
      </c>
      <c r="Z91" s="84">
        <f t="shared" si="1"/>
        <v>283.844436471427</v>
      </c>
    </row>
    <row r="92" spans="1:26" x14ac:dyDescent="0.3">
      <c r="A92" s="76">
        <v>42227</v>
      </c>
      <c r="B92" s="77">
        <v>1749.63</v>
      </c>
      <c r="C92" s="77">
        <v>-6.2816282252980051E-3</v>
      </c>
      <c r="D92" s="78">
        <v>6.2816282252980047</v>
      </c>
      <c r="E92" s="77">
        <v>0.8387</v>
      </c>
      <c r="F92" s="77">
        <v>3.7599999999999967</v>
      </c>
      <c r="G92" s="79">
        <v>37.599999999999966</v>
      </c>
      <c r="H92" s="80">
        <v>82.629000000000005</v>
      </c>
      <c r="I92" s="77">
        <v>-4.6017997614772842E-3</v>
      </c>
      <c r="J92" s="79">
        <v>23.008998807386419</v>
      </c>
      <c r="K92" s="80">
        <v>13.71</v>
      </c>
      <c r="L92" s="77">
        <v>9.6800000000000067E-2</v>
      </c>
      <c r="M92" s="79">
        <v>145.2000000000001</v>
      </c>
      <c r="N92" s="81">
        <v>75.308000000000007</v>
      </c>
      <c r="O92" s="82">
        <v>7.3528153955808986E-2</v>
      </c>
      <c r="P92" s="83">
        <v>147.05630791161795</v>
      </c>
      <c r="Q92" s="81">
        <v>65.72</v>
      </c>
      <c r="R92" s="82">
        <v>-1.9741837509490577E-3</v>
      </c>
      <c r="S92" s="83">
        <v>23.690205011388692</v>
      </c>
      <c r="T92" s="81">
        <v>1461.49</v>
      </c>
      <c r="U92" s="82">
        <v>6.9865986839839469E-3</v>
      </c>
      <c r="V92" s="83">
        <v>-6.9865986839839467</v>
      </c>
      <c r="W92" s="81">
        <v>27.98</v>
      </c>
      <c r="X92" s="82">
        <v>-3.6335457206819348E-2</v>
      </c>
      <c r="Y92" s="83">
        <v>-43.602548648183216</v>
      </c>
      <c r="Z92" s="84">
        <f t="shared" si="1"/>
        <v>332.24799262352394</v>
      </c>
    </row>
    <row r="93" spans="1:26" x14ac:dyDescent="0.3">
      <c r="A93" s="76">
        <v>42226</v>
      </c>
      <c r="B93" s="77">
        <v>1766.62</v>
      </c>
      <c r="C93" s="77">
        <v>1.1195952056597911E-2</v>
      </c>
      <c r="D93" s="78">
        <v>-11.19595205659791</v>
      </c>
      <c r="E93" s="77">
        <v>0.84670000000000001</v>
      </c>
      <c r="F93" s="77">
        <v>4.2499999999999982</v>
      </c>
      <c r="G93" s="79">
        <v>42.499999999999986</v>
      </c>
      <c r="H93" s="80">
        <v>82.974000000000004</v>
      </c>
      <c r="I93" s="77">
        <v>3.1433614623885332E-3</v>
      </c>
      <c r="J93" s="79">
        <v>-15.716807311942667</v>
      </c>
      <c r="K93" s="80">
        <v>12.23</v>
      </c>
      <c r="L93" s="77">
        <v>-9.0029761904761835E-2</v>
      </c>
      <c r="M93" s="79">
        <v>-135.04464285714275</v>
      </c>
      <c r="N93" s="81">
        <v>73.650000000000006</v>
      </c>
      <c r="O93" s="82">
        <v>3.8787023977432999E-2</v>
      </c>
      <c r="P93" s="83">
        <v>77.574047954866003</v>
      </c>
      <c r="Q93" s="81">
        <v>65.72</v>
      </c>
      <c r="R93" s="82">
        <v>-7.6022502660783281E-4</v>
      </c>
      <c r="S93" s="83">
        <v>9.1227003192939939</v>
      </c>
      <c r="T93" s="81">
        <v>1451.7</v>
      </c>
      <c r="U93" s="82">
        <v>5.5064935064935384E-3</v>
      </c>
      <c r="V93" s="83">
        <v>-5.5064935064935385</v>
      </c>
      <c r="W93" s="81">
        <v>26.844999999999999</v>
      </c>
      <c r="X93" s="82">
        <v>-9.0924483576024451E-2</v>
      </c>
      <c r="Y93" s="83">
        <v>-109.10938029122934</v>
      </c>
      <c r="Z93" s="84">
        <f t="shared" si="1"/>
        <v>-147.37652774924624</v>
      </c>
    </row>
    <row r="94" spans="1:26" x14ac:dyDescent="0.3">
      <c r="A94" s="76">
        <v>42223</v>
      </c>
      <c r="B94" s="77">
        <v>1747.34</v>
      </c>
      <c r="C94" s="77">
        <v>7.9373319950622363E-3</v>
      </c>
      <c r="D94" s="78">
        <v>-7.9373319950622365</v>
      </c>
      <c r="E94" s="77">
        <v>0.83584999999999998</v>
      </c>
      <c r="F94" s="77">
        <v>3.4899999999999931</v>
      </c>
      <c r="G94" s="79">
        <v>34.899999999999935</v>
      </c>
      <c r="H94" s="80">
        <v>83.23</v>
      </c>
      <c r="I94" s="77">
        <v>1.1201827282888625E-2</v>
      </c>
      <c r="J94" s="79">
        <v>-56.009136414443127</v>
      </c>
      <c r="K94" s="80">
        <v>13.39</v>
      </c>
      <c r="L94" s="77">
        <v>-0.14166666666666661</v>
      </c>
      <c r="M94" s="79">
        <v>-212.49999999999991</v>
      </c>
      <c r="N94" s="81">
        <v>74.646000000000001</v>
      </c>
      <c r="O94" s="82">
        <v>2.0102494021182148E-2</v>
      </c>
      <c r="P94" s="83">
        <v>40.204988042364292</v>
      </c>
      <c r="Q94" s="81">
        <v>65.72</v>
      </c>
      <c r="R94" s="82">
        <v>-7.6022502660783281E-4</v>
      </c>
      <c r="S94" s="83">
        <v>9.1227003192939939</v>
      </c>
      <c r="T94" s="81">
        <v>1454.26</v>
      </c>
      <c r="U94" s="82">
        <v>8.9428807315263259E-3</v>
      </c>
      <c r="V94" s="83">
        <v>-8.9428807315263263</v>
      </c>
      <c r="W94" s="81">
        <v>27.350000000000005</v>
      </c>
      <c r="X94" s="82">
        <v>-0.10868502525663985</v>
      </c>
      <c r="Y94" s="83">
        <v>-130.42203030796782</v>
      </c>
      <c r="Z94" s="84">
        <f t="shared" si="1"/>
        <v>-331.58369108734121</v>
      </c>
    </row>
    <row r="95" spans="1:26" x14ac:dyDescent="0.3">
      <c r="A95" s="76">
        <v>42222</v>
      </c>
      <c r="B95" s="77">
        <v>1752.67</v>
      </c>
      <c r="C95" s="77">
        <v>4.1077055285019034E-3</v>
      </c>
      <c r="D95" s="78">
        <v>-4.1077055285019037</v>
      </c>
      <c r="E95" s="77">
        <v>0.83509999999999995</v>
      </c>
      <c r="F95" s="77">
        <v>2.7999999999999914</v>
      </c>
      <c r="G95" s="79">
        <v>27.999999999999915</v>
      </c>
      <c r="H95" s="80">
        <v>82.572999999999993</v>
      </c>
      <c r="I95" s="77">
        <v>-7.6237959242947862E-4</v>
      </c>
      <c r="J95" s="79">
        <v>3.811897962147393</v>
      </c>
      <c r="K95" s="80">
        <v>13.77</v>
      </c>
      <c r="L95" s="77">
        <v>2.1834061135370714E-3</v>
      </c>
      <c r="M95" s="79">
        <v>3.2751091703056066</v>
      </c>
      <c r="N95" s="81">
        <v>74.349999999999994</v>
      </c>
      <c r="O95" s="82">
        <v>3.7683182135380161E-2</v>
      </c>
      <c r="P95" s="83">
        <v>75.366364270760315</v>
      </c>
      <c r="Q95" s="81">
        <v>65.72</v>
      </c>
      <c r="R95" s="82">
        <v>-1.2158054711245941E-3</v>
      </c>
      <c r="S95" s="83">
        <v>14.58966565349513</v>
      </c>
      <c r="T95" s="81">
        <v>1448.31</v>
      </c>
      <c r="U95" s="82">
        <v>6.0992129375559891E-3</v>
      </c>
      <c r="V95" s="83">
        <v>-6.0992129375559889</v>
      </c>
      <c r="W95" s="81">
        <v>28.074999999999999</v>
      </c>
      <c r="X95" s="82">
        <v>-5.5826467126282163E-2</v>
      </c>
      <c r="Y95" s="83">
        <v>-66.99176055153859</v>
      </c>
      <c r="Z95" s="84">
        <f t="shared" si="1"/>
        <v>47.844358039111881</v>
      </c>
    </row>
    <row r="96" spans="1:26" x14ac:dyDescent="0.3">
      <c r="A96" s="76">
        <v>42221</v>
      </c>
      <c r="B96" s="77">
        <v>1762.75</v>
      </c>
      <c r="C96" s="77">
        <v>-2.8363966417037968E-5</v>
      </c>
      <c r="D96" s="78">
        <v>2.8363966417037968E-2</v>
      </c>
      <c r="E96" s="77">
        <v>0.83184999999999998</v>
      </c>
      <c r="F96" s="77">
        <v>2.464999999999995</v>
      </c>
      <c r="G96" s="79">
        <v>24.649999999999949</v>
      </c>
      <c r="H96" s="80">
        <v>82.263999999999996</v>
      </c>
      <c r="I96" s="77">
        <v>-8.831644517271758E-3</v>
      </c>
      <c r="J96" s="79">
        <v>44.158222586358789</v>
      </c>
      <c r="K96" s="80">
        <v>12.51</v>
      </c>
      <c r="L96" s="77">
        <v>-1.028481012658234E-2</v>
      </c>
      <c r="M96" s="79">
        <v>-15.427215189873511</v>
      </c>
      <c r="N96" s="81">
        <v>72.025000000000006</v>
      </c>
      <c r="O96" s="82">
        <v>3.6330935251798646E-2</v>
      </c>
      <c r="P96" s="83">
        <v>72.661870503597285</v>
      </c>
      <c r="Q96" s="81">
        <v>65.72</v>
      </c>
      <c r="R96" s="82">
        <v>-7.7004378680357102E-3</v>
      </c>
      <c r="S96" s="83">
        <v>92.405254416428519</v>
      </c>
      <c r="T96" s="81">
        <v>1446.39</v>
      </c>
      <c r="U96" s="82">
        <v>6.7376158027716545E-3</v>
      </c>
      <c r="V96" s="83">
        <v>-6.7376158027716544</v>
      </c>
      <c r="W96" s="81">
        <v>27.99</v>
      </c>
      <c r="X96" s="82">
        <v>-6.9790628115653092E-2</v>
      </c>
      <c r="Y96" s="83">
        <v>-83.748753738783705</v>
      </c>
      <c r="Z96" s="84">
        <f t="shared" si="1"/>
        <v>127.99012674137271</v>
      </c>
    </row>
    <row r="97" spans="1:26" x14ac:dyDescent="0.3">
      <c r="A97" s="76">
        <v>42220</v>
      </c>
      <c r="B97" s="77">
        <v>1758.87</v>
      </c>
      <c r="C97" s="77">
        <v>-4.3981795951638187E-3</v>
      </c>
      <c r="D97" s="78">
        <v>4.3981795951638185</v>
      </c>
      <c r="E97" s="77">
        <v>0.80520000000000003</v>
      </c>
      <c r="F97" s="77">
        <v>6.0000000000004494E-2</v>
      </c>
      <c r="G97" s="79">
        <v>0.60000000000004494</v>
      </c>
      <c r="H97" s="80">
        <v>82.6</v>
      </c>
      <c r="I97" s="77">
        <v>-2.6684053561295282E-3</v>
      </c>
      <c r="J97" s="79">
        <v>13.342026780647641</v>
      </c>
      <c r="K97" s="80">
        <v>13</v>
      </c>
      <c r="L97" s="77">
        <v>7.2607260726072681E-2</v>
      </c>
      <c r="M97" s="79">
        <v>108.91089108910903</v>
      </c>
      <c r="N97" s="81">
        <v>72.2</v>
      </c>
      <c r="O97" s="82">
        <v>5.4784514243973702E-2</v>
      </c>
      <c r="P97" s="83">
        <v>109.56902848794741</v>
      </c>
      <c r="Q97" s="81">
        <v>65.72</v>
      </c>
      <c r="R97" s="82">
        <v>-8.5985819882336296E-3</v>
      </c>
      <c r="S97" s="83">
        <v>103.18298385880355</v>
      </c>
      <c r="T97" s="81">
        <v>1454.36</v>
      </c>
      <c r="U97" s="82">
        <v>3.3736469192186609E-3</v>
      </c>
      <c r="V97" s="83">
        <v>-3.3736469192186611</v>
      </c>
      <c r="W97" s="81">
        <v>28.265000000000001</v>
      </c>
      <c r="X97" s="82">
        <v>-3.8768916850875718E-2</v>
      </c>
      <c r="Y97" s="83">
        <v>-46.522700221050862</v>
      </c>
      <c r="Z97" s="84">
        <f t="shared" si="1"/>
        <v>290.10676267140195</v>
      </c>
    </row>
    <row r="98" spans="1:26" x14ac:dyDescent="0.3">
      <c r="A98" s="76">
        <v>42219</v>
      </c>
      <c r="B98" s="77">
        <v>1761.18</v>
      </c>
      <c r="C98" s="77">
        <v>-9.3820660794437342E-3</v>
      </c>
      <c r="D98" s="78">
        <v>9.3820660794437334</v>
      </c>
      <c r="E98" s="77">
        <v>0.80884999999999996</v>
      </c>
      <c r="F98" s="77">
        <v>0.34999999999999476</v>
      </c>
      <c r="G98" s="79">
        <v>3.4999999999999476</v>
      </c>
      <c r="H98" s="80">
        <v>82.19</v>
      </c>
      <c r="I98" s="77">
        <v>-1.752414650473377E-2</v>
      </c>
      <c r="J98" s="79">
        <v>87.620732523668849</v>
      </c>
      <c r="K98" s="80">
        <v>12.56</v>
      </c>
      <c r="L98" s="77">
        <v>2.7823240589198023E-2</v>
      </c>
      <c r="M98" s="79">
        <v>41.734860883797033</v>
      </c>
      <c r="N98" s="81">
        <v>71.912999999999997</v>
      </c>
      <c r="O98" s="82">
        <v>6.8543833580980679E-2</v>
      </c>
      <c r="P98" s="83">
        <v>137.08766716196135</v>
      </c>
      <c r="Q98" s="81">
        <v>65.72</v>
      </c>
      <c r="R98" s="82">
        <v>-1.0687942194791628E-2</v>
      </c>
      <c r="S98" s="83">
        <v>128.25530633749955</v>
      </c>
      <c r="T98" s="81">
        <v>1462.4</v>
      </c>
      <c r="U98" s="82">
        <v>1.2328757640576339E-2</v>
      </c>
      <c r="V98" s="83">
        <v>-12.32875764057634</v>
      </c>
      <c r="W98" s="81">
        <v>28.965</v>
      </c>
      <c r="X98" s="82">
        <v>-1.863459258004407E-2</v>
      </c>
      <c r="Y98" s="83">
        <v>-22.361511096052883</v>
      </c>
      <c r="Z98" s="84">
        <f t="shared" si="1"/>
        <v>372.89036424974125</v>
      </c>
    </row>
    <row r="99" spans="1:26" x14ac:dyDescent="0.3">
      <c r="A99" s="76">
        <v>42216</v>
      </c>
      <c r="B99" s="77">
        <v>1765.6</v>
      </c>
      <c r="C99" s="77">
        <v>-9.3087717920087906E-3</v>
      </c>
      <c r="D99" s="78">
        <v>9.3087717920087911</v>
      </c>
      <c r="E99" s="77">
        <v>0.82835000000000003</v>
      </c>
      <c r="F99" s="77">
        <v>3.3000000000000029</v>
      </c>
      <c r="G99" s="79">
        <v>33.000000000000028</v>
      </c>
      <c r="H99" s="80">
        <v>82.816000000000003</v>
      </c>
      <c r="I99" s="77">
        <v>1.0879288252786719E-3</v>
      </c>
      <c r="J99" s="79">
        <v>-5.4396441263933601</v>
      </c>
      <c r="K99" s="80">
        <v>12.12</v>
      </c>
      <c r="L99" s="77">
        <v>-1.0612244897959247E-2</v>
      </c>
      <c r="M99" s="79">
        <v>-15.918367346938869</v>
      </c>
      <c r="N99" s="81">
        <v>70.751000000000005</v>
      </c>
      <c r="O99" s="82">
        <v>7.3611532625189657E-2</v>
      </c>
      <c r="P99" s="83">
        <v>147.22306525037931</v>
      </c>
      <c r="Q99" s="81">
        <v>65.849999999999994</v>
      </c>
      <c r="R99" s="82">
        <v>-4.8360284116670304E-3</v>
      </c>
      <c r="S99" s="83">
        <v>58.032340940004367</v>
      </c>
      <c r="T99" s="81">
        <v>1454.44</v>
      </c>
      <c r="U99" s="82">
        <v>3.0136476170116743E-3</v>
      </c>
      <c r="V99" s="83">
        <v>-3.0136476170116744</v>
      </c>
      <c r="W99" s="81">
        <v>28.965</v>
      </c>
      <c r="X99" s="82">
        <v>-1.6969285593076533E-2</v>
      </c>
      <c r="Y99" s="83">
        <v>-20.36314271169184</v>
      </c>
      <c r="Z99" s="84">
        <f t="shared" si="1"/>
        <v>202.82937618035675</v>
      </c>
    </row>
    <row r="100" spans="1:26" x14ac:dyDescent="0.3">
      <c r="A100" s="76">
        <v>42215</v>
      </c>
      <c r="B100" s="77">
        <v>1759.77</v>
      </c>
      <c r="C100" s="77">
        <v>-1.1825946328397402E-2</v>
      </c>
      <c r="D100" s="78">
        <v>11.825946328397402</v>
      </c>
      <c r="E100" s="77">
        <v>0.81359999999999999</v>
      </c>
      <c r="F100" s="77">
        <v>3.7900000000000045</v>
      </c>
      <c r="G100" s="79">
        <v>37.900000000000048</v>
      </c>
      <c r="H100" s="80">
        <v>82.56</v>
      </c>
      <c r="I100" s="77">
        <v>-6.1633281972265077E-3</v>
      </c>
      <c r="J100" s="79">
        <v>30.816640986132537</v>
      </c>
      <c r="K100" s="80">
        <v>12.13</v>
      </c>
      <c r="L100" s="77">
        <v>1.5062761506276277E-2</v>
      </c>
      <c r="M100" s="79">
        <v>22.594142259414415</v>
      </c>
      <c r="N100" s="81">
        <v>71.3</v>
      </c>
      <c r="O100" s="82">
        <v>8.7752486727283752E-2</v>
      </c>
      <c r="P100" s="83">
        <v>175.50497345456751</v>
      </c>
      <c r="Q100" s="81">
        <v>65.849999999999994</v>
      </c>
      <c r="R100" s="82">
        <v>3.3521255523388522E-3</v>
      </c>
      <c r="S100" s="83">
        <v>-40.225506628066228</v>
      </c>
      <c r="T100" s="81">
        <v>1444.25</v>
      </c>
      <c r="U100" s="82">
        <v>-1.852197411070379E-3</v>
      </c>
      <c r="V100" s="83">
        <v>1.8521974110703789</v>
      </c>
      <c r="W100" s="81">
        <v>28.665000000000003</v>
      </c>
      <c r="X100" s="82">
        <v>-1.7480719794344405E-2</v>
      </c>
      <c r="Y100" s="83">
        <v>-20.976863753213284</v>
      </c>
      <c r="Z100" s="84">
        <f t="shared" si="1"/>
        <v>219.29153005830275</v>
      </c>
    </row>
    <row r="101" spans="1:26" x14ac:dyDescent="0.3">
      <c r="A101" s="76">
        <v>42214</v>
      </c>
      <c r="B101" s="77">
        <v>1760.69</v>
      </c>
      <c r="C101" s="77">
        <v>-1.1908570017565435E-2</v>
      </c>
      <c r="D101" s="78">
        <v>11.908570017565436</v>
      </c>
      <c r="E101" s="77">
        <v>0.80110000000000003</v>
      </c>
      <c r="F101" s="77">
        <v>2.7900000000000036</v>
      </c>
      <c r="G101" s="79">
        <v>27.900000000000034</v>
      </c>
      <c r="H101" s="80">
        <v>83.010999999999996</v>
      </c>
      <c r="I101" s="77">
        <v>5.5445067197001463E-4</v>
      </c>
      <c r="J101" s="79">
        <v>-2.7722533598500734</v>
      </c>
      <c r="K101" s="80">
        <v>12.5</v>
      </c>
      <c r="L101" s="77">
        <v>3.2204789430223008E-2</v>
      </c>
      <c r="M101" s="79">
        <v>48.307184145334517</v>
      </c>
      <c r="N101" s="81">
        <v>70.150000000000006</v>
      </c>
      <c r="O101" s="82">
        <v>8.0793763288447895E-2</v>
      </c>
      <c r="P101" s="83">
        <v>161.58752657689578</v>
      </c>
      <c r="Q101" s="81">
        <v>65.849999999999994</v>
      </c>
      <c r="R101" s="82">
        <v>1.9780888618380317E-3</v>
      </c>
      <c r="S101" s="83">
        <v>-23.73706634205638</v>
      </c>
      <c r="T101" s="81">
        <v>1451.35</v>
      </c>
      <c r="U101" s="82">
        <v>-1.5204050744379567E-3</v>
      </c>
      <c r="V101" s="83">
        <v>1.5204050744379567</v>
      </c>
      <c r="W101" s="81">
        <v>29.035</v>
      </c>
      <c r="X101" s="82">
        <v>-3.2005334222370424E-2</v>
      </c>
      <c r="Y101" s="83">
        <v>-38.406401066844509</v>
      </c>
      <c r="Z101" s="84">
        <f t="shared" si="1"/>
        <v>186.30796504548277</v>
      </c>
    </row>
    <row r="102" spans="1:26" x14ac:dyDescent="0.3">
      <c r="A102" s="76">
        <v>42213</v>
      </c>
      <c r="B102" s="77">
        <v>1747.06</v>
      </c>
      <c r="C102" s="77">
        <v>-1.19109562699364E-2</v>
      </c>
      <c r="D102" s="78">
        <v>11.910956269936399</v>
      </c>
      <c r="E102" s="77">
        <v>0.80420000000000003</v>
      </c>
      <c r="F102" s="77">
        <v>3.125</v>
      </c>
      <c r="G102" s="79">
        <v>31.25</v>
      </c>
      <c r="H102" s="80">
        <v>82.713999999999999</v>
      </c>
      <c r="I102" s="77">
        <v>-3.0494051851941146E-3</v>
      </c>
      <c r="J102" s="79">
        <v>15.247025925970574</v>
      </c>
      <c r="K102" s="80">
        <v>13.44</v>
      </c>
      <c r="L102" s="77">
        <v>1.5873015873015803E-2</v>
      </c>
      <c r="M102" s="79">
        <v>23.809523809523704</v>
      </c>
      <c r="N102" s="81">
        <v>70.900000000000006</v>
      </c>
      <c r="O102" s="82">
        <v>5.2709725315516133E-2</v>
      </c>
      <c r="P102" s="83">
        <v>105.41945063103225</v>
      </c>
      <c r="Q102" s="81">
        <v>65.77</v>
      </c>
      <c r="R102" s="82">
        <v>-4.088431253785739E-3</v>
      </c>
      <c r="S102" s="83">
        <v>49.061175045428868</v>
      </c>
      <c r="T102" s="81">
        <v>1443.75</v>
      </c>
      <c r="U102" s="82">
        <v>1.5469781896886746E-3</v>
      </c>
      <c r="V102" s="83">
        <v>-1.5469781896886745</v>
      </c>
      <c r="W102" s="81">
        <v>29.53</v>
      </c>
      <c r="X102" s="82">
        <v>-2.072624772011275E-2</v>
      </c>
      <c r="Y102" s="83">
        <v>-24.871497264135296</v>
      </c>
      <c r="Z102" s="84">
        <f t="shared" si="1"/>
        <v>210.27965622806781</v>
      </c>
    </row>
    <row r="103" spans="1:26" x14ac:dyDescent="0.3">
      <c r="A103" s="76">
        <v>42212</v>
      </c>
      <c r="B103" s="77">
        <v>1733.58</v>
      </c>
      <c r="C103" s="77">
        <v>-2.0249687749023772E-2</v>
      </c>
      <c r="D103" s="78">
        <v>20.249687749023771</v>
      </c>
      <c r="E103" s="77">
        <v>0.80095000000000005</v>
      </c>
      <c r="F103" s="77">
        <v>2.200000000000002</v>
      </c>
      <c r="G103" s="79">
        <v>22.000000000000021</v>
      </c>
      <c r="H103" s="80">
        <v>82.308000000000007</v>
      </c>
      <c r="I103" s="77">
        <v>-1.8635762063168297E-2</v>
      </c>
      <c r="J103" s="79">
        <v>93.178810315841488</v>
      </c>
      <c r="K103" s="80">
        <v>15.6</v>
      </c>
      <c r="L103" s="77">
        <v>0.16679132385938672</v>
      </c>
      <c r="M103" s="79">
        <v>250.18698578908007</v>
      </c>
      <c r="N103" s="81">
        <v>73.174999999999997</v>
      </c>
      <c r="O103" s="82">
        <v>8.7134155400386187E-2</v>
      </c>
      <c r="P103" s="83">
        <v>174.26831080077238</v>
      </c>
      <c r="Q103" s="81">
        <v>65.77</v>
      </c>
      <c r="R103" s="82">
        <v>-3.1827826614126697E-3</v>
      </c>
      <c r="S103" s="83">
        <v>38.19339193695204</v>
      </c>
      <c r="T103" s="81">
        <v>1441.37</v>
      </c>
      <c r="U103" s="82">
        <v>1.1947348313824887E-3</v>
      </c>
      <c r="V103" s="83">
        <v>-1.1947348313824888</v>
      </c>
      <c r="W103" s="81">
        <v>30.684999999999999</v>
      </c>
      <c r="X103" s="82">
        <v>3.911276667795454E-2</v>
      </c>
      <c r="Y103" s="83">
        <v>46.93532001354545</v>
      </c>
      <c r="Z103" s="84">
        <f t="shared" si="1"/>
        <v>643.81777177383276</v>
      </c>
    </row>
    <row r="104" spans="1:26" x14ac:dyDescent="0.3">
      <c r="A104" s="76">
        <v>42209</v>
      </c>
      <c r="B104" s="77">
        <v>1745.5</v>
      </c>
      <c r="C104" s="77">
        <v>-7.4999004941178112E-3</v>
      </c>
      <c r="D104" s="78">
        <v>7.4999004941178109</v>
      </c>
      <c r="E104" s="77">
        <v>0.80710000000000004</v>
      </c>
      <c r="F104" s="77">
        <v>2.5900000000000034</v>
      </c>
      <c r="G104" s="79">
        <v>25.900000000000034</v>
      </c>
      <c r="H104" s="80">
        <v>82.635999999999996</v>
      </c>
      <c r="I104" s="77">
        <v>-1.3160094580716089E-2</v>
      </c>
      <c r="J104" s="79">
        <v>65.800472903580442</v>
      </c>
      <c r="K104" s="80">
        <v>13.74</v>
      </c>
      <c r="L104" s="77">
        <v>-1.1510791366906485E-2</v>
      </c>
      <c r="M104" s="79">
        <v>-17.266187050359726</v>
      </c>
      <c r="N104" s="81">
        <v>71.650000000000006</v>
      </c>
      <c r="O104" s="82">
        <v>5.7627018569362191E-2</v>
      </c>
      <c r="P104" s="83">
        <v>115.25403713872437</v>
      </c>
      <c r="Q104" s="81">
        <v>65.8</v>
      </c>
      <c r="R104" s="82">
        <v>1.2172854534388054E-3</v>
      </c>
      <c r="S104" s="83">
        <v>-14.607425441265665</v>
      </c>
      <c r="T104" s="81">
        <v>1439.53</v>
      </c>
      <c r="U104" s="82">
        <v>2.0116382670675136E-3</v>
      </c>
      <c r="V104" s="83">
        <v>-2.0116382670675135</v>
      </c>
      <c r="W104" s="81">
        <v>29.734999999999999</v>
      </c>
      <c r="X104" s="82">
        <v>1.4500170590242263E-2</v>
      </c>
      <c r="Y104" s="83">
        <v>17.400204708290715</v>
      </c>
      <c r="Z104" s="84">
        <f t="shared" si="1"/>
        <v>197.96936448602048</v>
      </c>
    </row>
    <row r="105" spans="1:26" x14ac:dyDescent="0.3">
      <c r="A105" s="76">
        <v>42208</v>
      </c>
      <c r="B105" s="77">
        <v>1762.8</v>
      </c>
      <c r="C105" s="77">
        <v>1.1174081637335669E-2</v>
      </c>
      <c r="D105" s="78">
        <v>-11.17408163733567</v>
      </c>
      <c r="E105" s="77">
        <v>0.80720000000000003</v>
      </c>
      <c r="F105" s="77">
        <v>4.4499999999999984</v>
      </c>
      <c r="G105" s="79">
        <v>44.499999999999986</v>
      </c>
      <c r="H105" s="80">
        <v>82.997</v>
      </c>
      <c r="I105" s="77">
        <v>-1.2034568136367914E-2</v>
      </c>
      <c r="J105" s="79">
        <v>60.172840681839574</v>
      </c>
      <c r="K105" s="80">
        <v>12.64</v>
      </c>
      <c r="L105" s="77">
        <v>-0.24896019013666063</v>
      </c>
      <c r="M105" s="79">
        <v>-373.44028520499097</v>
      </c>
      <c r="N105" s="81">
        <v>69.5</v>
      </c>
      <c r="O105" s="82">
        <v>-3.5842293906810036E-3</v>
      </c>
      <c r="P105" s="83">
        <v>-7.1684587813620064</v>
      </c>
      <c r="Q105" s="81">
        <v>66.23</v>
      </c>
      <c r="R105" s="82">
        <v>2.877044215626858E-3</v>
      </c>
      <c r="S105" s="83">
        <v>-34.524530587522293</v>
      </c>
      <c r="T105" s="81">
        <v>1436.71</v>
      </c>
      <c r="U105" s="82">
        <v>1.7081979557402741E-3</v>
      </c>
      <c r="V105" s="83">
        <v>-1.708197955740274</v>
      </c>
      <c r="W105" s="81">
        <v>30.09</v>
      </c>
      <c r="X105" s="82">
        <v>7.7026121902210457E-3</v>
      </c>
      <c r="Y105" s="83">
        <v>9.2431346282652544</v>
      </c>
      <c r="Z105" s="84">
        <f t="shared" si="1"/>
        <v>-314.09957885684645</v>
      </c>
    </row>
    <row r="106" spans="1:26" x14ac:dyDescent="0.3">
      <c r="A106" s="76">
        <v>42207</v>
      </c>
      <c r="B106" s="77">
        <v>1766.64</v>
      </c>
      <c r="C106" s="77">
        <v>2.8629321036175347E-2</v>
      </c>
      <c r="D106" s="78">
        <v>-28.629321036175348</v>
      </c>
      <c r="E106" s="77">
        <v>0.80459999999999998</v>
      </c>
      <c r="F106" s="77">
        <v>5.1250000000000018</v>
      </c>
      <c r="G106" s="79">
        <v>51.250000000000014</v>
      </c>
      <c r="H106" s="80">
        <v>82.820999999999998</v>
      </c>
      <c r="I106" s="77">
        <v>-2.402781051143061E-2</v>
      </c>
      <c r="J106" s="79">
        <v>120.13905255715305</v>
      </c>
      <c r="K106" s="80">
        <v>12.12</v>
      </c>
      <c r="L106" s="77">
        <v>-0.39308963445167749</v>
      </c>
      <c r="M106" s="79">
        <v>-589.63445167751627</v>
      </c>
      <c r="N106" s="81">
        <v>68.45</v>
      </c>
      <c r="O106" s="82">
        <v>-6.0372282011860262E-2</v>
      </c>
      <c r="P106" s="83">
        <v>-120.74456402372051</v>
      </c>
      <c r="Q106" s="81">
        <v>66.290000000000006</v>
      </c>
      <c r="R106" s="82">
        <v>4.6983934525614167E-3</v>
      </c>
      <c r="S106" s="83">
        <v>-56.380721430736997</v>
      </c>
      <c r="T106" s="81">
        <v>1449.47</v>
      </c>
      <c r="U106" s="82">
        <v>1.883065763207465E-2</v>
      </c>
      <c r="V106" s="83">
        <v>-18.830657632074651</v>
      </c>
      <c r="W106" s="81">
        <v>29.405000000000001</v>
      </c>
      <c r="X106" s="82">
        <v>-7.1078818512083392E-2</v>
      </c>
      <c r="Y106" s="83">
        <v>-85.294582214500068</v>
      </c>
      <c r="Z106" s="84">
        <f t="shared" si="1"/>
        <v>-728.12524545757094</v>
      </c>
    </row>
    <row r="107" spans="1:26" x14ac:dyDescent="0.3">
      <c r="A107" s="76">
        <v>42206</v>
      </c>
      <c r="B107" s="77">
        <v>1777.86</v>
      </c>
      <c r="C107" s="77">
        <v>4.1590747977291773E-2</v>
      </c>
      <c r="D107" s="78">
        <v>-41.59074797729177</v>
      </c>
      <c r="E107" s="77">
        <v>0.80535000000000001</v>
      </c>
      <c r="F107" s="77">
        <v>5.5000000000000053</v>
      </c>
      <c r="G107" s="79">
        <v>55.000000000000057</v>
      </c>
      <c r="H107" s="80">
        <v>83.656000000000006</v>
      </c>
      <c r="I107" s="77">
        <v>-8.8269096337719975E-3</v>
      </c>
      <c r="J107" s="79">
        <v>44.134548168859986</v>
      </c>
      <c r="K107" s="80">
        <v>12.22</v>
      </c>
      <c r="L107" s="77">
        <v>-0.37843336724313326</v>
      </c>
      <c r="M107" s="79">
        <v>-567.65005086469989</v>
      </c>
      <c r="N107" s="81">
        <v>67.3</v>
      </c>
      <c r="O107" s="82">
        <v>-8.1855388813096869E-2</v>
      </c>
      <c r="P107" s="83">
        <v>-163.71077762619373</v>
      </c>
      <c r="Q107" s="81">
        <v>66.430000000000007</v>
      </c>
      <c r="R107" s="82">
        <v>4.9924357034797657E-3</v>
      </c>
      <c r="S107" s="83">
        <v>-59.909228441757186</v>
      </c>
      <c r="T107" s="81">
        <v>1444.59</v>
      </c>
      <c r="U107" s="82">
        <v>1.1525561398471993E-2</v>
      </c>
      <c r="V107" s="83">
        <v>-11.525561398471993</v>
      </c>
      <c r="W107" s="81">
        <v>29.515000000000001</v>
      </c>
      <c r="X107" s="82">
        <v>-4.5594179466451092E-2</v>
      </c>
      <c r="Y107" s="83">
        <v>-54.713015359741313</v>
      </c>
      <c r="Z107" s="84">
        <f t="shared" si="1"/>
        <v>-799.96483349929576</v>
      </c>
    </row>
    <row r="108" spans="1:26" x14ac:dyDescent="0.3">
      <c r="A108" s="76">
        <v>42205</v>
      </c>
      <c r="B108" s="77">
        <v>1782.19</v>
      </c>
      <c r="C108" s="77">
        <v>3.3183570538276475E-2</v>
      </c>
      <c r="D108" s="78">
        <v>-33.183570538276477</v>
      </c>
      <c r="E108" s="77">
        <v>0.79535</v>
      </c>
      <c r="F108" s="77">
        <v>3.5499999999999976</v>
      </c>
      <c r="G108" s="79">
        <v>35.499999999999979</v>
      </c>
      <c r="H108" s="80">
        <v>82.725999999999999</v>
      </c>
      <c r="I108" s="77">
        <v>-1.636108534874325E-2</v>
      </c>
      <c r="J108" s="79">
        <v>81.805426743716254</v>
      </c>
      <c r="K108" s="80">
        <v>12.25</v>
      </c>
      <c r="L108" s="77">
        <v>-0.23865755127408328</v>
      </c>
      <c r="M108" s="79">
        <v>-357.98632691112493</v>
      </c>
      <c r="N108" s="81">
        <v>65.900000000000006</v>
      </c>
      <c r="O108" s="82">
        <v>-7.2627742362195866E-2</v>
      </c>
      <c r="P108" s="83">
        <v>-145.25548472439172</v>
      </c>
      <c r="Q108" s="81">
        <v>66.17</v>
      </c>
      <c r="R108" s="82">
        <v>1.0590015128594159E-3</v>
      </c>
      <c r="S108" s="83">
        <v>-12.708018154312992</v>
      </c>
      <c r="T108" s="81">
        <v>1450.07</v>
      </c>
      <c r="U108" s="82">
        <v>1.0184959420390742E-2</v>
      </c>
      <c r="V108" s="83">
        <v>-10.184959420390742</v>
      </c>
      <c r="W108" s="81">
        <v>29.465</v>
      </c>
      <c r="X108" s="82">
        <v>6.4901793339028138E-3</v>
      </c>
      <c r="Y108" s="83">
        <v>7.7882152006833767</v>
      </c>
      <c r="Z108" s="84">
        <f t="shared" si="1"/>
        <v>-434.22471780409717</v>
      </c>
    </row>
    <row r="109" spans="1:26" x14ac:dyDescent="0.3">
      <c r="A109" s="76">
        <v>42202</v>
      </c>
      <c r="B109" s="77">
        <v>1780.83</v>
      </c>
      <c r="C109" s="77">
        <v>2.9679098005203772E-2</v>
      </c>
      <c r="D109" s="78">
        <v>-29.679098005203773</v>
      </c>
      <c r="E109" s="77">
        <v>0.77569999999999995</v>
      </c>
      <c r="F109" s="77">
        <v>1.3849999999999918</v>
      </c>
      <c r="G109" s="79">
        <v>13.849999999999918</v>
      </c>
      <c r="H109" s="80">
        <v>83.072000000000003</v>
      </c>
      <c r="I109" s="77">
        <v>-1.5897836851707047E-2</v>
      </c>
      <c r="J109" s="79">
        <v>79.489184258535232</v>
      </c>
      <c r="K109" s="80">
        <v>11.95</v>
      </c>
      <c r="L109" s="77">
        <v>-0.29747207524985314</v>
      </c>
      <c r="M109" s="79">
        <v>-446.20811287477966</v>
      </c>
      <c r="N109" s="81">
        <v>65.548000000000002</v>
      </c>
      <c r="O109" s="82">
        <v>-8.2179313048713884E-2</v>
      </c>
      <c r="P109" s="83">
        <v>-164.35862609742776</v>
      </c>
      <c r="Q109" s="81">
        <v>65.63</v>
      </c>
      <c r="R109" s="82">
        <v>-1.0553294135383732E-2</v>
      </c>
      <c r="S109" s="83">
        <v>126.63952962460478</v>
      </c>
      <c r="T109" s="81">
        <v>1446.93</v>
      </c>
      <c r="U109" s="82">
        <v>2.2341395171375966E-2</v>
      </c>
      <c r="V109" s="83">
        <v>-22.341395171375964</v>
      </c>
      <c r="W109" s="81">
        <v>29.175000000000001</v>
      </c>
      <c r="X109" s="82">
        <v>-5.4448225571220213E-2</v>
      </c>
      <c r="Y109" s="83">
        <v>-65.337870685464253</v>
      </c>
      <c r="Z109" s="84">
        <f t="shared" si="1"/>
        <v>-507.94638895111154</v>
      </c>
    </row>
    <row r="110" spans="1:26" x14ac:dyDescent="0.3">
      <c r="A110" s="76">
        <v>42201</v>
      </c>
      <c r="B110" s="77">
        <v>1781.91</v>
      </c>
      <c r="C110" s="77">
        <v>2.1450395244455443E-2</v>
      </c>
      <c r="D110" s="78">
        <v>-21.450395244455443</v>
      </c>
      <c r="E110" s="77">
        <v>0.7732</v>
      </c>
      <c r="F110" s="77">
        <v>0.16000000000000458</v>
      </c>
      <c r="G110" s="79">
        <v>1.6000000000000458</v>
      </c>
      <c r="H110" s="80">
        <v>82.965000000000003</v>
      </c>
      <c r="I110" s="77">
        <v>-2.099263664684221E-2</v>
      </c>
      <c r="J110" s="79">
        <v>104.96318323421106</v>
      </c>
      <c r="K110" s="80">
        <v>12.11</v>
      </c>
      <c r="L110" s="77">
        <v>-2.099263664684221E-2</v>
      </c>
      <c r="M110" s="79">
        <v>-215.76433121019116</v>
      </c>
      <c r="N110" s="81">
        <v>64.906000000000006</v>
      </c>
      <c r="O110" s="82">
        <v>-4.4094256259204705E-2</v>
      </c>
      <c r="P110" s="83">
        <v>-88.188512518409411</v>
      </c>
      <c r="Q110" s="81">
        <v>65.72</v>
      </c>
      <c r="R110" s="82">
        <v>-3.0339805825243147E-3</v>
      </c>
      <c r="S110" s="83">
        <v>36.407766990291776</v>
      </c>
      <c r="T110" s="81">
        <v>1453.56</v>
      </c>
      <c r="U110" s="82">
        <v>3.1918216669033113E-2</v>
      </c>
      <c r="V110" s="83">
        <v>-31.918216669033114</v>
      </c>
      <c r="W110" s="81">
        <v>29.995000000000001</v>
      </c>
      <c r="X110" s="82">
        <v>-2.1370309951060169E-2</v>
      </c>
      <c r="Y110" s="83">
        <v>-25.644371941272201</v>
      </c>
      <c r="Z110" s="84">
        <f t="shared" si="1"/>
        <v>-239.99487735885845</v>
      </c>
    </row>
    <row r="111" spans="1:26" x14ac:dyDescent="0.3">
      <c r="A111" s="76">
        <v>42200</v>
      </c>
      <c r="B111" s="77">
        <v>1768.12</v>
      </c>
      <c r="C111" s="77">
        <v>1.1944484189440488E-2</v>
      </c>
      <c r="D111" s="78">
        <v>-11.944484189440487</v>
      </c>
      <c r="E111" s="77">
        <v>0.77295000000000003</v>
      </c>
      <c r="F111" s="77">
        <v>-1.4149999999999996</v>
      </c>
      <c r="G111" s="79">
        <v>-14.149999999999995</v>
      </c>
      <c r="H111" s="80">
        <v>82.966999999999999</v>
      </c>
      <c r="I111" s="77">
        <v>-2.6677303175701845E-2</v>
      </c>
      <c r="J111" s="79">
        <v>133.38651587850921</v>
      </c>
      <c r="K111" s="80">
        <v>13.23</v>
      </c>
      <c r="L111" s="77">
        <v>-0.21203097081596181</v>
      </c>
      <c r="M111" s="79">
        <v>-318.0464562239427</v>
      </c>
      <c r="N111" s="81">
        <v>67.349999999999994</v>
      </c>
      <c r="O111" s="82">
        <v>-1.318681318681327E-2</v>
      </c>
      <c r="P111" s="83">
        <v>-26.373626373626539</v>
      </c>
      <c r="Q111" s="81">
        <v>66.040000000000006</v>
      </c>
      <c r="R111" s="82">
        <v>9.0936647468933417E-4</v>
      </c>
      <c r="S111" s="83">
        <v>-10.912397696272009</v>
      </c>
      <c r="T111" s="81">
        <v>1441.52</v>
      </c>
      <c r="U111" s="82">
        <v>2.6153561411751312E-2</v>
      </c>
      <c r="V111" s="83">
        <v>-26.153561411751312</v>
      </c>
      <c r="W111" s="81">
        <v>30.155000000000001</v>
      </c>
      <c r="X111" s="82">
        <v>-3.3151002817840419E-4</v>
      </c>
      <c r="Y111" s="83">
        <v>-0.39781203381408503</v>
      </c>
      <c r="Z111" s="84">
        <f t="shared" si="1"/>
        <v>-274.5918220503379</v>
      </c>
    </row>
    <row r="112" spans="1:26" x14ac:dyDescent="0.3">
      <c r="A112" s="76">
        <v>42199</v>
      </c>
      <c r="B112" s="77">
        <v>1769.41</v>
      </c>
      <c r="C112" s="77">
        <v>1.2723359928570621E-2</v>
      </c>
      <c r="D112" s="78">
        <v>-12.723359928570622</v>
      </c>
      <c r="E112" s="77">
        <v>0.77895000000000003</v>
      </c>
      <c r="F112" s="77">
        <v>0.11999999999999789</v>
      </c>
      <c r="G112" s="79">
        <v>1.1999999999999789</v>
      </c>
      <c r="H112" s="80">
        <v>83.870999999999995</v>
      </c>
      <c r="I112" s="77">
        <v>-1.5066820114146151E-2</v>
      </c>
      <c r="J112" s="79">
        <v>75.334100570730754</v>
      </c>
      <c r="K112" s="80">
        <v>13.37</v>
      </c>
      <c r="L112" s="77">
        <v>-0.16904909881914237</v>
      </c>
      <c r="M112" s="79">
        <v>-253.57364822871355</v>
      </c>
      <c r="N112" s="81">
        <v>67.31</v>
      </c>
      <c r="O112" s="82">
        <v>-3.7300838124660368E-2</v>
      </c>
      <c r="P112" s="83">
        <v>-74.601676249320732</v>
      </c>
      <c r="Q112" s="81">
        <v>65.98</v>
      </c>
      <c r="R112" s="82">
        <v>5.3329270150846951E-3</v>
      </c>
      <c r="S112" s="83">
        <v>-63.995124181016344</v>
      </c>
      <c r="T112" s="81">
        <v>1439.65</v>
      </c>
      <c r="U112" s="82">
        <v>3.9616115078820707E-2</v>
      </c>
      <c r="V112" s="83">
        <v>-39.616115078820705</v>
      </c>
      <c r="W112" s="81">
        <v>29.53</v>
      </c>
      <c r="X112" s="82">
        <v>-6.0899984099220941E-2</v>
      </c>
      <c r="Y112" s="83">
        <v>-73.079980919065122</v>
      </c>
      <c r="Z112" s="84">
        <f t="shared" si="1"/>
        <v>-441.05580401477636</v>
      </c>
    </row>
    <row r="113" spans="1:26" x14ac:dyDescent="0.3">
      <c r="A113" s="76">
        <v>42198</v>
      </c>
      <c r="B113" s="77">
        <v>1758.69</v>
      </c>
      <c r="C113" s="77">
        <v>1.3297918311141417E-2</v>
      </c>
      <c r="D113" s="78">
        <v>-13.297918311141418</v>
      </c>
      <c r="E113" s="77">
        <v>0.78120000000000001</v>
      </c>
      <c r="F113" s="77">
        <v>0.97000000000000419</v>
      </c>
      <c r="G113" s="79">
        <v>9.7000000000000419</v>
      </c>
      <c r="H113" s="80">
        <v>83.738</v>
      </c>
      <c r="I113" s="77">
        <v>-1.7977976099729114E-2</v>
      </c>
      <c r="J113" s="79">
        <v>89.889880498645567</v>
      </c>
      <c r="K113" s="80">
        <v>13.9</v>
      </c>
      <c r="L113" s="77">
        <v>-0.23752057048820624</v>
      </c>
      <c r="M113" s="79">
        <v>-356.28085573230936</v>
      </c>
      <c r="N113" s="81">
        <v>67.745999999999995</v>
      </c>
      <c r="O113" s="82">
        <v>-5.5896985659935748E-2</v>
      </c>
      <c r="P113" s="83">
        <v>-111.79397131987149</v>
      </c>
      <c r="Q113" s="81">
        <v>65.72</v>
      </c>
      <c r="R113" s="82">
        <v>1.371324089593226E-3</v>
      </c>
      <c r="S113" s="83">
        <v>-16.455889075118712</v>
      </c>
      <c r="T113" s="81">
        <v>1436.64</v>
      </c>
      <c r="U113" s="82">
        <v>3.8755205923183808E-2</v>
      </c>
      <c r="V113" s="83">
        <v>-38.755205923183809</v>
      </c>
      <c r="W113" s="81">
        <v>29.31</v>
      </c>
      <c r="X113" s="82">
        <v>-7.9170593779453333E-2</v>
      </c>
      <c r="Y113" s="83">
        <v>-95.004712535343998</v>
      </c>
      <c r="Z113" s="84">
        <f t="shared" si="1"/>
        <v>-531.99867239832315</v>
      </c>
    </row>
    <row r="114" spans="1:26" x14ac:dyDescent="0.3">
      <c r="A114" s="76">
        <v>42195</v>
      </c>
      <c r="B114" s="77">
        <v>1743.32</v>
      </c>
      <c r="C114" s="77">
        <v>3.2918968692449515E-3</v>
      </c>
      <c r="D114" s="78">
        <v>-3.2918968692449515</v>
      </c>
      <c r="E114" s="77">
        <v>0.76270000000000004</v>
      </c>
      <c r="F114" s="77">
        <v>-0.32999999999999696</v>
      </c>
      <c r="G114" s="79">
        <v>-3.2999999999999696</v>
      </c>
      <c r="H114" s="80">
        <v>84.007999999999996</v>
      </c>
      <c r="I114" s="77">
        <v>-1.171709566608641E-2</v>
      </c>
      <c r="J114" s="79">
        <v>58.585478330432053</v>
      </c>
      <c r="K114" s="80">
        <v>16.829999999999998</v>
      </c>
      <c r="L114" s="77">
        <v>-0.10716180371352801</v>
      </c>
      <c r="M114" s="79">
        <v>-160.74270557029203</v>
      </c>
      <c r="N114" s="81">
        <v>69.75</v>
      </c>
      <c r="O114" s="82">
        <v>3.4099332839140059E-2</v>
      </c>
      <c r="P114" s="83">
        <v>68.198665678280108</v>
      </c>
      <c r="Q114" s="81">
        <v>66.040000000000006</v>
      </c>
      <c r="R114" s="82">
        <v>6.2471430748135123E-3</v>
      </c>
      <c r="S114" s="83">
        <v>-74.96571689776215</v>
      </c>
      <c r="T114" s="81">
        <v>1434.26</v>
      </c>
      <c r="U114" s="82">
        <v>2.0346314186929917E-2</v>
      </c>
      <c r="V114" s="83">
        <v>-20.346314186929916</v>
      </c>
      <c r="W114" s="81">
        <v>29.86</v>
      </c>
      <c r="X114" s="82">
        <v>-1.6792887718142954E-2</v>
      </c>
      <c r="Y114" s="83">
        <v>-20.151465261771541</v>
      </c>
      <c r="Z114" s="84">
        <f t="shared" si="1"/>
        <v>-156.0139547772884</v>
      </c>
    </row>
    <row r="115" spans="1:26" x14ac:dyDescent="0.3">
      <c r="A115" s="76">
        <v>42194</v>
      </c>
      <c r="B115" s="77">
        <v>1717.47</v>
      </c>
      <c r="C115" s="77">
        <v>-3.3075857720327437E-2</v>
      </c>
      <c r="D115" s="78">
        <v>33.075857720327434</v>
      </c>
      <c r="E115" s="77">
        <v>0.75334999999999996</v>
      </c>
      <c r="F115" s="77">
        <v>-2.3150000000000004</v>
      </c>
      <c r="G115" s="79">
        <v>-23.150000000000006</v>
      </c>
      <c r="H115" s="80">
        <v>84.86</v>
      </c>
      <c r="I115" s="77">
        <v>-3.1247797382703913E-3</v>
      </c>
      <c r="J115" s="79">
        <v>15.623898691351956</v>
      </c>
      <c r="K115" s="80">
        <v>19.97</v>
      </c>
      <c r="L115" s="77">
        <v>0.42439372325249641</v>
      </c>
      <c r="M115" s="79">
        <v>636.59058487874461</v>
      </c>
      <c r="N115" s="81">
        <v>72.847999999999999</v>
      </c>
      <c r="O115" s="82">
        <v>8.2758620689655144E-2</v>
      </c>
      <c r="P115" s="83">
        <v>165.51724137931026</v>
      </c>
      <c r="Q115" s="81">
        <v>65.98</v>
      </c>
      <c r="R115" s="82">
        <v>3.9561777236762803E-3</v>
      </c>
      <c r="S115" s="83">
        <v>-47.474132684115361</v>
      </c>
      <c r="T115" s="81">
        <v>1422.68</v>
      </c>
      <c r="U115" s="82">
        <v>1.8047028179697472E-2</v>
      </c>
      <c r="V115" s="83">
        <v>-18.04702817969747</v>
      </c>
      <c r="W115" s="81">
        <v>31.655000000000001</v>
      </c>
      <c r="X115" s="82">
        <v>3.1107491856677584E-2</v>
      </c>
      <c r="Y115" s="83">
        <v>37.328990228013097</v>
      </c>
      <c r="Z115" s="84">
        <f t="shared" si="1"/>
        <v>799.46541203393451</v>
      </c>
    </row>
    <row r="116" spans="1:26" x14ac:dyDescent="0.3">
      <c r="A116" s="76">
        <v>42193</v>
      </c>
      <c r="B116" s="77">
        <v>1706.87</v>
      </c>
      <c r="C116" s="77">
        <v>-4.1880908009071183E-2</v>
      </c>
      <c r="D116" s="78">
        <v>41.880908009071184</v>
      </c>
      <c r="E116" s="77">
        <v>0.75034999999999996</v>
      </c>
      <c r="F116" s="77">
        <v>-2.3900000000000032</v>
      </c>
      <c r="G116" s="79">
        <v>-23.900000000000034</v>
      </c>
      <c r="H116" s="80">
        <v>84.400999999999996</v>
      </c>
      <c r="I116" s="77">
        <v>-1.3546049555867298E-2</v>
      </c>
      <c r="J116" s="79">
        <v>67.730247779336494</v>
      </c>
      <c r="K116" s="80">
        <v>19.66</v>
      </c>
      <c r="L116" s="77">
        <v>0.40328336902212708</v>
      </c>
      <c r="M116" s="79">
        <v>604.92505353319063</v>
      </c>
      <c r="N116" s="81">
        <v>73.3</v>
      </c>
      <c r="O116" s="82">
        <v>8.996282527881036E-2</v>
      </c>
      <c r="P116" s="83">
        <v>179.92565055762071</v>
      </c>
      <c r="Q116" s="81" t="s">
        <v>47</v>
      </c>
      <c r="R116" s="82">
        <v>-8.9219687226709796E-2</v>
      </c>
      <c r="S116" s="83">
        <v>1070.6362467205176</v>
      </c>
      <c r="T116" s="81">
        <v>1428.13</v>
      </c>
      <c r="U116" s="82">
        <v>1.2599619955188896E-2</v>
      </c>
      <c r="V116" s="83">
        <v>-12.599619955188896</v>
      </c>
      <c r="W116" s="81">
        <v>30.925000000000001</v>
      </c>
      <c r="X116" s="82">
        <v>-5.147177095061818E-3</v>
      </c>
      <c r="Y116" s="83">
        <v>-6.176612514074181</v>
      </c>
      <c r="Z116" s="84">
        <f t="shared" si="1"/>
        <v>1922.4218741304735</v>
      </c>
    </row>
    <row r="117" spans="1:26" x14ac:dyDescent="0.3">
      <c r="A117" s="76">
        <v>42192</v>
      </c>
      <c r="B117" s="77">
        <v>1724.95</v>
      </c>
      <c r="C117" s="77">
        <v>-3.4020272162177297E-2</v>
      </c>
      <c r="D117" s="78">
        <v>34.020272162177299</v>
      </c>
      <c r="E117" s="77">
        <v>0.75985000000000003</v>
      </c>
      <c r="F117" s="77">
        <v>-1.5900000000000025</v>
      </c>
      <c r="G117" s="79">
        <v>-15.900000000000025</v>
      </c>
      <c r="H117" s="80">
        <v>84.102000000000004</v>
      </c>
      <c r="I117" s="77">
        <v>-8.4766744084600991E-3</v>
      </c>
      <c r="J117" s="79">
        <v>42.383372042300493</v>
      </c>
      <c r="K117" s="80">
        <v>16.09</v>
      </c>
      <c r="L117" s="77">
        <v>0.21342383107088991</v>
      </c>
      <c r="M117" s="79">
        <v>320.13574660633486</v>
      </c>
      <c r="N117" s="81">
        <v>71.061000000000007</v>
      </c>
      <c r="O117" s="82">
        <v>9.3246153846153951E-2</v>
      </c>
      <c r="P117" s="83">
        <v>186.49230769230789</v>
      </c>
      <c r="Q117" s="81">
        <v>66.099999999999994</v>
      </c>
      <c r="R117" s="82">
        <v>1.818732949378453E-3</v>
      </c>
      <c r="S117" s="83">
        <v>-21.824795392541436</v>
      </c>
      <c r="T117" s="81">
        <v>1435.45</v>
      </c>
      <c r="U117" s="82">
        <v>1.1471493901364862E-2</v>
      </c>
      <c r="V117" s="83">
        <v>-11.471493901364862</v>
      </c>
      <c r="W117" s="81">
        <v>29.274999999999995</v>
      </c>
      <c r="X117" s="82">
        <v>-4.6106223525578569E-2</v>
      </c>
      <c r="Y117" s="83">
        <v>-55.327468230694279</v>
      </c>
      <c r="Z117" s="84">
        <f t="shared" si="1"/>
        <v>478.50794097851997</v>
      </c>
    </row>
    <row r="118" spans="1:26" x14ac:dyDescent="0.3">
      <c r="A118" s="76">
        <v>42191</v>
      </c>
      <c r="B118" s="77">
        <v>1729.5</v>
      </c>
      <c r="C118" s="77">
        <v>-3.7016002405372006E-2</v>
      </c>
      <c r="D118" s="78">
        <v>37.016002405372006</v>
      </c>
      <c r="E118" s="77">
        <v>0.76185000000000003</v>
      </c>
      <c r="F118" s="77">
        <v>-0.69000000000000172</v>
      </c>
      <c r="G118" s="79">
        <v>-6.9000000000000172</v>
      </c>
      <c r="H118" s="80">
        <v>84.414000000000001</v>
      </c>
      <c r="I118" s="77">
        <v>-1.0827532869296122E-2</v>
      </c>
      <c r="J118" s="79">
        <v>54.137664346480612</v>
      </c>
      <c r="K118" s="80">
        <v>17.010000000000002</v>
      </c>
      <c r="L118" s="77">
        <v>0.40462427745664759</v>
      </c>
      <c r="M118" s="79">
        <v>606.93641618497134</v>
      </c>
      <c r="N118" s="81">
        <v>71.417000000000002</v>
      </c>
      <c r="O118" s="82">
        <v>9.4513409961685849E-2</v>
      </c>
      <c r="P118" s="83">
        <v>189.02681992337168</v>
      </c>
      <c r="Q118" s="81">
        <v>66.099999999999994</v>
      </c>
      <c r="R118" s="82">
        <v>7.1613591345421135E-3</v>
      </c>
      <c r="S118" s="83">
        <v>-85.936309614505362</v>
      </c>
      <c r="T118" s="81">
        <v>1415.31</v>
      </c>
      <c r="U118" s="82">
        <v>-9.2958791535709857E-3</v>
      </c>
      <c r="V118" s="83">
        <v>9.2958791535709864</v>
      </c>
      <c r="W118" s="81">
        <v>30.855</v>
      </c>
      <c r="X118" s="82">
        <v>-1.7982176957352044E-2</v>
      </c>
      <c r="Y118" s="83">
        <v>-21.57861234882245</v>
      </c>
      <c r="Z118" s="84">
        <f t="shared" si="1"/>
        <v>781.99786005043882</v>
      </c>
    </row>
    <row r="119" spans="1:26" x14ac:dyDescent="0.3">
      <c r="A119" s="76">
        <v>42188</v>
      </c>
      <c r="B119" s="77">
        <v>1744.49</v>
      </c>
      <c r="C119" s="77">
        <v>-2.874529541456021E-2</v>
      </c>
      <c r="D119" s="78">
        <v>28.745295414560211</v>
      </c>
      <c r="E119" s="77">
        <v>0.77159999999999995</v>
      </c>
      <c r="F119" s="77">
        <v>0.55999999999999384</v>
      </c>
      <c r="G119" s="79">
        <v>5.5999999999999384</v>
      </c>
      <c r="H119" s="80">
        <v>84.744</v>
      </c>
      <c r="I119" s="77">
        <v>-3.8321382390971367E-3</v>
      </c>
      <c r="J119" s="79">
        <v>19.160691195485683</v>
      </c>
      <c r="K119" s="80" t="s">
        <v>0</v>
      </c>
      <c r="L119" s="77">
        <v>-3.8321382390971367E-3</v>
      </c>
      <c r="M119" s="79">
        <v>-215.76433121019116</v>
      </c>
      <c r="N119" s="81" t="s">
        <v>47</v>
      </c>
      <c r="O119" s="82">
        <v>-7.1914779700143414E-2</v>
      </c>
      <c r="P119" s="83">
        <v>-143.82955940028683</v>
      </c>
      <c r="Q119" s="81" t="s">
        <v>47</v>
      </c>
      <c r="R119" s="82">
        <v>7.6343663179635646E-2</v>
      </c>
      <c r="S119" s="83">
        <v>-916.12395815562775</v>
      </c>
      <c r="T119" s="81" t="s">
        <v>47</v>
      </c>
      <c r="U119" s="82">
        <v>-0.13687047515886744</v>
      </c>
      <c r="V119" s="83">
        <v>136.87047515886744</v>
      </c>
      <c r="W119" s="81" t="s">
        <v>47</v>
      </c>
      <c r="X119" s="82">
        <v>6.3574391489582091E-2</v>
      </c>
      <c r="Y119" s="83">
        <v>76.289269787498498</v>
      </c>
      <c r="Z119" s="84">
        <f t="shared" si="1"/>
        <v>-1009.0521172096938</v>
      </c>
    </row>
    <row r="120" spans="1:26" x14ac:dyDescent="0.3">
      <c r="A120" s="76">
        <v>42187</v>
      </c>
      <c r="B120" s="77">
        <v>1747.25</v>
      </c>
      <c r="C120" s="77">
        <v>-1.5567249616875568E-2</v>
      </c>
      <c r="D120" s="78">
        <v>15.567249616875568</v>
      </c>
      <c r="E120" s="77">
        <v>0.78710000000000002</v>
      </c>
      <c r="F120" s="77">
        <v>2.0500000000000074</v>
      </c>
      <c r="G120" s="79">
        <v>20.500000000000075</v>
      </c>
      <c r="H120" s="80">
        <v>85.241</v>
      </c>
      <c r="I120" s="77">
        <v>4.3950605646416166E-3</v>
      </c>
      <c r="J120" s="79">
        <v>-21.975302823208082</v>
      </c>
      <c r="K120" s="80">
        <v>16.79</v>
      </c>
      <c r="L120" s="77">
        <v>0.20272206303724916</v>
      </c>
      <c r="M120" s="79">
        <v>304.08309455587374</v>
      </c>
      <c r="N120" s="81">
        <v>67.900000000000006</v>
      </c>
      <c r="O120" s="82">
        <v>-4.2090134483111436E-3</v>
      </c>
      <c r="P120" s="83">
        <v>-8.4180268966222869</v>
      </c>
      <c r="Q120" s="81">
        <v>66.33</v>
      </c>
      <c r="R120" s="82">
        <v>1.0665854030169173E-2</v>
      </c>
      <c r="S120" s="83">
        <v>-127.99024836203009</v>
      </c>
      <c r="T120" s="81">
        <v>1408.6</v>
      </c>
      <c r="U120" s="82">
        <v>-2.2626820518869648E-2</v>
      </c>
      <c r="V120" s="83">
        <v>22.626820518869646</v>
      </c>
      <c r="W120" s="81">
        <v>30.649999999999995</v>
      </c>
      <c r="X120" s="82">
        <v>-3.3123028391167327E-2</v>
      </c>
      <c r="Y120" s="83">
        <v>-39.747634069400789</v>
      </c>
      <c r="Z120" s="84">
        <f t="shared" si="1"/>
        <v>164.64595254035777</v>
      </c>
    </row>
    <row r="121" spans="1:26" x14ac:dyDescent="0.3">
      <c r="A121" s="76">
        <v>42186</v>
      </c>
      <c r="B121" s="77">
        <v>1747.18</v>
      </c>
      <c r="C121" s="77">
        <v>-1.8779975514146664E-2</v>
      </c>
      <c r="D121" s="78">
        <v>18.779975514146663</v>
      </c>
      <c r="E121" s="77">
        <v>0.77775000000000005</v>
      </c>
      <c r="F121" s="77">
        <v>1.1400000000000077</v>
      </c>
      <c r="G121" s="79">
        <v>11.400000000000077</v>
      </c>
      <c r="H121" s="80">
        <v>85.153999999999996</v>
      </c>
      <c r="I121" s="77">
        <v>-1.3838071113613988E-3</v>
      </c>
      <c r="J121" s="79">
        <v>6.9190355568069934</v>
      </c>
      <c r="K121" s="80">
        <v>16.09</v>
      </c>
      <c r="L121" s="77">
        <v>0.21986353297952999</v>
      </c>
      <c r="M121" s="79">
        <v>329.795299469295</v>
      </c>
      <c r="N121" s="81">
        <v>68.25</v>
      </c>
      <c r="O121" s="82">
        <v>1.7585509540139592E-4</v>
      </c>
      <c r="P121" s="83">
        <v>0.35171019080279181</v>
      </c>
      <c r="Q121" s="81">
        <v>65.92</v>
      </c>
      <c r="R121" s="82">
        <v>4.4187109553558779E-3</v>
      </c>
      <c r="S121" s="83">
        <v>-53.024531464270538</v>
      </c>
      <c r="T121" s="81">
        <v>1404.78</v>
      </c>
      <c r="U121" s="82">
        <v>-3.2886991841933139E-2</v>
      </c>
      <c r="V121" s="83">
        <v>32.886991841933138</v>
      </c>
      <c r="W121" s="81">
        <v>30.165000000000003</v>
      </c>
      <c r="X121" s="82">
        <v>-3.4101825168107516E-2</v>
      </c>
      <c r="Y121" s="83">
        <v>-40.922190201729016</v>
      </c>
      <c r="Z121" s="84">
        <f t="shared" si="1"/>
        <v>306.18629090698516</v>
      </c>
    </row>
    <row r="122" spans="1:26" x14ac:dyDescent="0.3">
      <c r="A122" s="76">
        <v>42185</v>
      </c>
      <c r="B122" s="77">
        <v>1735.61</v>
      </c>
      <c r="C122" s="77">
        <v>-1.5038788724880967E-2</v>
      </c>
      <c r="D122" s="78">
        <v>15.038788724880966</v>
      </c>
      <c r="E122" s="77">
        <v>0.77149999999999996</v>
      </c>
      <c r="F122" s="77">
        <v>-1.9850000000000034</v>
      </c>
      <c r="G122" s="79">
        <v>-19.850000000000033</v>
      </c>
      <c r="H122" s="80">
        <v>85.271000000000001</v>
      </c>
      <c r="I122" s="77">
        <v>-1.3585206178926494E-3</v>
      </c>
      <c r="J122" s="79">
        <v>6.7926030894632472</v>
      </c>
      <c r="K122" s="80">
        <v>18.23</v>
      </c>
      <c r="L122" s="77">
        <v>0.25724137931034485</v>
      </c>
      <c r="M122" s="79">
        <v>385.86206896551727</v>
      </c>
      <c r="N122" s="81">
        <v>69.918000000000006</v>
      </c>
      <c r="O122" s="82">
        <v>-2.112294122684271E-3</v>
      </c>
      <c r="P122" s="83">
        <v>-4.2245882453685413</v>
      </c>
      <c r="Q122" s="81">
        <v>65.98</v>
      </c>
      <c r="R122" s="82">
        <v>5.3329270150846951E-3</v>
      </c>
      <c r="S122" s="83">
        <v>-63.995124181016344</v>
      </c>
      <c r="T122" s="81">
        <v>1384.79</v>
      </c>
      <c r="U122" s="82">
        <v>-3.3197425192342568E-2</v>
      </c>
      <c r="V122" s="83">
        <v>33.197425192342571</v>
      </c>
      <c r="W122" s="81">
        <v>31.445000000000004</v>
      </c>
      <c r="X122" s="82">
        <v>3.1903014834903484E-3</v>
      </c>
      <c r="Y122" s="83">
        <v>3.8283617801884176</v>
      </c>
      <c r="Z122" s="84">
        <f t="shared" si="1"/>
        <v>356.64953532600754</v>
      </c>
    </row>
    <row r="123" spans="1:26" x14ac:dyDescent="0.3">
      <c r="A123" s="76">
        <v>42184</v>
      </c>
      <c r="B123" s="77">
        <v>1737.6</v>
      </c>
      <c r="C123" s="77">
        <v>-1.4787262995554837E-2</v>
      </c>
      <c r="D123" s="78">
        <v>14.787262995554837</v>
      </c>
      <c r="E123" s="77">
        <v>0.76600000000000001</v>
      </c>
      <c r="F123" s="77">
        <v>-2.3599999999999954</v>
      </c>
      <c r="G123" s="79">
        <v>-23.599999999999955</v>
      </c>
      <c r="H123" s="80">
        <v>85.004000000000005</v>
      </c>
      <c r="I123" s="77">
        <v>-1.1500936122707547E-2</v>
      </c>
      <c r="J123" s="79">
        <v>57.504680613537737</v>
      </c>
      <c r="K123" s="80">
        <v>18.850000000000001</v>
      </c>
      <c r="L123" s="77">
        <v>0.2727886563133019</v>
      </c>
      <c r="M123" s="79">
        <v>409.18298446995288</v>
      </c>
      <c r="N123" s="81">
        <v>71.757000000000005</v>
      </c>
      <c r="O123" s="82">
        <v>4.2858388559469794E-2</v>
      </c>
      <c r="P123" s="83">
        <v>85.716777118939575</v>
      </c>
      <c r="Q123" s="81">
        <v>65.63</v>
      </c>
      <c r="R123" s="82">
        <v>-1.5213753232923859E-3</v>
      </c>
      <c r="S123" s="83">
        <v>18.256503879508632</v>
      </c>
      <c r="T123" s="81">
        <v>1383.04</v>
      </c>
      <c r="U123" s="82">
        <v>-2.7124366910523317E-2</v>
      </c>
      <c r="V123" s="83">
        <v>27.124366910523317</v>
      </c>
      <c r="W123" s="81">
        <v>31.83</v>
      </c>
      <c r="X123" s="82">
        <v>2.1338039467351053E-2</v>
      </c>
      <c r="Y123" s="83">
        <v>25.605647360821262</v>
      </c>
      <c r="Z123" s="84">
        <f t="shared" si="1"/>
        <v>614.57822334883838</v>
      </c>
    </row>
    <row r="124" spans="1:26" x14ac:dyDescent="0.3">
      <c r="A124" s="76">
        <v>42181</v>
      </c>
      <c r="B124" s="77">
        <v>1776.22</v>
      </c>
      <c r="C124" s="77">
        <v>1.0887319374647918E-2</v>
      </c>
      <c r="D124" s="78">
        <v>-10.887319374647918</v>
      </c>
      <c r="E124" s="77">
        <v>0.77649999999999997</v>
      </c>
      <c r="F124" s="77">
        <v>-1.5350000000000086</v>
      </c>
      <c r="G124" s="79">
        <v>-15.350000000000087</v>
      </c>
      <c r="H124" s="80">
        <v>85.126000000000005</v>
      </c>
      <c r="I124" s="77">
        <v>-1.2172903974470467E-2</v>
      </c>
      <c r="J124" s="79">
        <v>60.864519872352332</v>
      </c>
      <c r="K124" s="80">
        <v>14.02</v>
      </c>
      <c r="L124" s="77">
        <v>-8.9018843404808382E-2</v>
      </c>
      <c r="M124" s="79">
        <v>-133.52826510721258</v>
      </c>
      <c r="N124" s="81">
        <v>67.45</v>
      </c>
      <c r="O124" s="82">
        <v>-3.7157580688906892E-2</v>
      </c>
      <c r="P124" s="83">
        <v>-74.31516137781378</v>
      </c>
      <c r="Q124" s="81">
        <v>65.63</v>
      </c>
      <c r="R124" s="82">
        <v>0</v>
      </c>
      <c r="S124" s="83">
        <v>0</v>
      </c>
      <c r="T124" s="81">
        <v>1405.66</v>
      </c>
      <c r="U124" s="82">
        <v>-2.837563667834797E-3</v>
      </c>
      <c r="V124" s="83">
        <v>2.8375636678347971</v>
      </c>
      <c r="W124" s="81">
        <v>30.37</v>
      </c>
      <c r="X124" s="82">
        <v>-2.5353016688061589E-2</v>
      </c>
      <c r="Y124" s="83">
        <v>-30.423620025673905</v>
      </c>
      <c r="Z124" s="84">
        <f t="shared" si="1"/>
        <v>-200.80228234516113</v>
      </c>
    </row>
    <row r="125" spans="1:26" x14ac:dyDescent="0.3">
      <c r="A125" s="76">
        <v>42180</v>
      </c>
      <c r="B125" s="77">
        <v>1781.48</v>
      </c>
      <c r="C125" s="77">
        <v>6.3892168548783136E-3</v>
      </c>
      <c r="D125" s="78">
        <v>-6.3892168548783133</v>
      </c>
      <c r="E125" s="77">
        <v>0.77424999999999999</v>
      </c>
      <c r="F125" s="77">
        <v>-1.6549999999999954</v>
      </c>
      <c r="G125" s="79">
        <v>-16.549999999999955</v>
      </c>
      <c r="H125" s="80">
        <v>85.56</v>
      </c>
      <c r="I125" s="77">
        <v>-8.5058057338864203E-3</v>
      </c>
      <c r="J125" s="79">
        <v>42.529028669432101</v>
      </c>
      <c r="K125" s="80">
        <v>14.01</v>
      </c>
      <c r="L125" s="77">
        <v>1.6690856313497853E-2</v>
      </c>
      <c r="M125" s="79">
        <v>25.036284470246777</v>
      </c>
      <c r="N125" s="81">
        <v>67.28</v>
      </c>
      <c r="O125" s="82">
        <v>-1.7804154302671297E-3</v>
      </c>
      <c r="P125" s="83">
        <v>-3.5608308605342591</v>
      </c>
      <c r="Q125" s="81">
        <v>65.63</v>
      </c>
      <c r="R125" s="82">
        <v>0</v>
      </c>
      <c r="S125" s="83">
        <v>0</v>
      </c>
      <c r="T125" s="81">
        <v>1397.46</v>
      </c>
      <c r="U125" s="82">
        <v>-1.3546041718137898E-2</v>
      </c>
      <c r="V125" s="83">
        <v>13.546041718137898</v>
      </c>
      <c r="W125" s="81">
        <v>30.7</v>
      </c>
      <c r="X125" s="82">
        <v>4.4168166203172911E-3</v>
      </c>
      <c r="Y125" s="83">
        <v>5.3001799443807496</v>
      </c>
      <c r="Z125" s="84">
        <f t="shared" si="1"/>
        <v>59.911487086785002</v>
      </c>
    </row>
    <row r="126" spans="1:26" x14ac:dyDescent="0.3">
      <c r="A126" s="76">
        <v>42179</v>
      </c>
      <c r="B126" s="77">
        <v>1785.7</v>
      </c>
      <c r="C126" s="77">
        <v>3.512321222849757E-3</v>
      </c>
      <c r="D126" s="78">
        <v>-3.5123212228497569</v>
      </c>
      <c r="E126" s="77">
        <v>0.77575000000000005</v>
      </c>
      <c r="F126" s="77">
        <v>-1.2199999999999989</v>
      </c>
      <c r="G126" s="79">
        <v>-12.199999999999989</v>
      </c>
      <c r="H126" s="80">
        <v>84.820999999999998</v>
      </c>
      <c r="I126" s="77">
        <v>-1.3548717233038009E-2</v>
      </c>
      <c r="J126" s="79">
        <v>67.743586165190052</v>
      </c>
      <c r="K126" s="80">
        <v>13.26</v>
      </c>
      <c r="L126" s="77">
        <v>3.1906614785992229E-2</v>
      </c>
      <c r="M126" s="79">
        <v>47.859922178988349</v>
      </c>
      <c r="N126" s="81">
        <v>67.25</v>
      </c>
      <c r="O126" s="82">
        <v>2.2813688212927757E-2</v>
      </c>
      <c r="P126" s="83">
        <v>45.627376425855509</v>
      </c>
      <c r="Q126" s="81">
        <v>65.72</v>
      </c>
      <c r="R126" s="82">
        <v>1.371324089593226E-3</v>
      </c>
      <c r="S126" s="83">
        <v>-16.455889075118712</v>
      </c>
      <c r="T126" s="81">
        <v>1410.36</v>
      </c>
      <c r="U126" s="82">
        <v>-6.2218589477097174E-3</v>
      </c>
      <c r="V126" s="83">
        <v>6.221858947709717</v>
      </c>
      <c r="W126" s="81">
        <v>31.084999999999997</v>
      </c>
      <c r="X126" s="82">
        <v>3.3410904255319118E-2</v>
      </c>
      <c r="Y126" s="83">
        <v>40.093085106382937</v>
      </c>
      <c r="Z126" s="84">
        <f t="shared" si="1"/>
        <v>175.3776185261581</v>
      </c>
    </row>
    <row r="127" spans="1:26" x14ac:dyDescent="0.3">
      <c r="A127" s="76">
        <v>42178</v>
      </c>
      <c r="B127" s="77">
        <v>1795.98</v>
      </c>
      <c r="C127" s="77">
        <v>1.0845889312268171E-2</v>
      </c>
      <c r="D127" s="78">
        <v>-10.84588931226817</v>
      </c>
      <c r="E127" s="77">
        <v>0.76875000000000004</v>
      </c>
      <c r="F127" s="77">
        <v>-1.319999999999999</v>
      </c>
      <c r="G127" s="79">
        <v>-13.199999999999989</v>
      </c>
      <c r="H127" s="80">
        <v>85.337999999999994</v>
      </c>
      <c r="I127" s="77">
        <v>-1.3330866795389184E-2</v>
      </c>
      <c r="J127" s="79">
        <v>66.654333976945921</v>
      </c>
      <c r="K127" s="80">
        <v>12.11</v>
      </c>
      <c r="L127" s="77">
        <v>-8.3963691376702052E-2</v>
      </c>
      <c r="M127" s="79">
        <v>-125.94553706505307</v>
      </c>
      <c r="N127" s="81">
        <v>65</v>
      </c>
      <c r="O127" s="82">
        <v>-1.960784313725486E-2</v>
      </c>
      <c r="P127" s="83">
        <v>-39.215686274509714</v>
      </c>
      <c r="Q127" s="81">
        <v>65.98</v>
      </c>
      <c r="R127" s="82">
        <v>5.3329270150846951E-3</v>
      </c>
      <c r="S127" s="83">
        <v>-63.995124181016344</v>
      </c>
      <c r="T127" s="81">
        <v>1419.17</v>
      </c>
      <c r="U127" s="82">
        <v>6.3465274921643755E-3</v>
      </c>
      <c r="V127" s="83">
        <v>-6.3465274921643751</v>
      </c>
      <c r="W127" s="81">
        <v>30.69</v>
      </c>
      <c r="X127" s="82">
        <v>1.5048784521250268E-2</v>
      </c>
      <c r="Y127" s="83">
        <v>18.058541425500319</v>
      </c>
      <c r="Z127" s="84">
        <f t="shared" si="1"/>
        <v>-174.8358889225654</v>
      </c>
    </row>
    <row r="128" spans="1:26" x14ac:dyDescent="0.3">
      <c r="A128" s="76">
        <v>42177</v>
      </c>
      <c r="B128" s="77">
        <v>1796.12</v>
      </c>
      <c r="C128" s="77">
        <v>2.5387491793451771E-2</v>
      </c>
      <c r="D128" s="78">
        <v>-25.387491793451773</v>
      </c>
      <c r="E128" s="77">
        <v>0.76600000000000001</v>
      </c>
      <c r="F128" s="77">
        <v>-0.21999999999999797</v>
      </c>
      <c r="G128" s="79">
        <v>-2.1999999999999797</v>
      </c>
      <c r="H128" s="80">
        <v>85.07</v>
      </c>
      <c r="I128" s="77">
        <v>-1.1595482641632252E-2</v>
      </c>
      <c r="J128" s="79">
        <v>57.977413208161259</v>
      </c>
      <c r="K128" s="80">
        <v>12.74</v>
      </c>
      <c r="L128" s="77">
        <v>-0.11955770559778855</v>
      </c>
      <c r="M128" s="79">
        <v>-179.33655839668285</v>
      </c>
      <c r="N128" s="81">
        <v>65.25</v>
      </c>
      <c r="O128" s="82">
        <v>-3.7156179907921152E-2</v>
      </c>
      <c r="P128" s="83">
        <v>-74.312359815842299</v>
      </c>
      <c r="Q128" s="81">
        <v>65.63</v>
      </c>
      <c r="R128" s="82">
        <v>0</v>
      </c>
      <c r="S128" s="83">
        <v>0</v>
      </c>
      <c r="T128" s="81">
        <v>1428.59</v>
      </c>
      <c r="U128" s="82">
        <v>2.0764113666730935E-2</v>
      </c>
      <c r="V128" s="83">
        <v>-20.764113666730935</v>
      </c>
      <c r="W128" s="81">
        <v>31.42</v>
      </c>
      <c r="X128" s="82">
        <v>-1.2714558169102225E-3</v>
      </c>
      <c r="Y128" s="83">
        <v>-1.525746980292267</v>
      </c>
      <c r="Z128" s="84">
        <f t="shared" si="1"/>
        <v>-245.54885744483886</v>
      </c>
    </row>
    <row r="129" spans="1:26" x14ac:dyDescent="0.3">
      <c r="A129" s="76">
        <v>42174</v>
      </c>
      <c r="B129" s="77">
        <v>1774.88</v>
      </c>
      <c r="C129" s="77">
        <v>1.2943727884944677E-2</v>
      </c>
      <c r="D129" s="78">
        <v>-12.943727884944677</v>
      </c>
      <c r="E129" s="77">
        <v>0.76659999999999995</v>
      </c>
      <c r="F129" s="77">
        <v>-0.56000000000000494</v>
      </c>
      <c r="G129" s="79">
        <v>-5.6000000000000494</v>
      </c>
      <c r="H129" s="80">
        <v>84.867999999999995</v>
      </c>
      <c r="I129" s="77">
        <v>-1.1357944153862383E-2</v>
      </c>
      <c r="J129" s="79">
        <v>56.789720769311913</v>
      </c>
      <c r="K129" s="80">
        <v>13.96</v>
      </c>
      <c r="L129" s="77">
        <v>-8.6984957488554504E-2</v>
      </c>
      <c r="M129" s="79">
        <v>-130.47743623283176</v>
      </c>
      <c r="N129" s="81">
        <v>68.186999999999998</v>
      </c>
      <c r="O129" s="82">
        <v>-1.6252306070456558E-3</v>
      </c>
      <c r="P129" s="83">
        <v>-3.2504612140913114</v>
      </c>
      <c r="Q129" s="81">
        <v>65.63</v>
      </c>
      <c r="R129" s="82">
        <v>-3.3409263477600436E-3</v>
      </c>
      <c r="S129" s="83">
        <v>40.091116173120525</v>
      </c>
      <c r="T129" s="81">
        <v>1441.21</v>
      </c>
      <c r="U129" s="82">
        <v>2.2533612402000774E-2</v>
      </c>
      <c r="V129" s="83">
        <v>-22.533612402000774</v>
      </c>
      <c r="W129" s="81">
        <v>31.7</v>
      </c>
      <c r="X129" s="82">
        <v>-1.3996889580093291E-2</v>
      </c>
      <c r="Y129" s="83">
        <v>-16.796267496111948</v>
      </c>
      <c r="Z129" s="84">
        <f t="shared" si="1"/>
        <v>-94.720668287548094</v>
      </c>
    </row>
    <row r="130" spans="1:26" x14ac:dyDescent="0.3">
      <c r="A130" s="76">
        <v>42173</v>
      </c>
      <c r="B130" s="77">
        <v>1780.62</v>
      </c>
      <c r="C130" s="77">
        <v>1.1468788875445106E-2</v>
      </c>
      <c r="D130" s="78">
        <v>-11.468788875445107</v>
      </c>
      <c r="E130" s="77">
        <v>0.76634999999999998</v>
      </c>
      <c r="F130" s="77">
        <v>1.7149999999999999</v>
      </c>
      <c r="G130" s="79">
        <v>17.149999999999999</v>
      </c>
      <c r="H130" s="80">
        <v>85.272000000000006</v>
      </c>
      <c r="I130" s="77">
        <v>-8.8800037193732372E-3</v>
      </c>
      <c r="J130" s="79">
        <v>44.40001859686619</v>
      </c>
      <c r="K130" s="80">
        <v>13.19</v>
      </c>
      <c r="L130" s="77">
        <v>-7.1780436312456106E-2</v>
      </c>
      <c r="M130" s="79">
        <v>-107.67065446868416</v>
      </c>
      <c r="N130" s="81">
        <v>68.238</v>
      </c>
      <c r="O130" s="82">
        <v>2.0106737625760526E-2</v>
      </c>
      <c r="P130" s="83">
        <v>40.213475251521054</v>
      </c>
      <c r="Q130" s="81">
        <v>65.63</v>
      </c>
      <c r="R130" s="82">
        <v>-3.3409263477600436E-3</v>
      </c>
      <c r="S130" s="83">
        <v>40.091116173120525</v>
      </c>
      <c r="T130" s="81">
        <v>1452.55</v>
      </c>
      <c r="U130" s="82">
        <v>2.8900301044802519E-2</v>
      </c>
      <c r="V130" s="83">
        <v>-28.900301044802518</v>
      </c>
      <c r="W130" s="81">
        <v>31.23</v>
      </c>
      <c r="X130" s="82">
        <v>-1.653282947567308E-2</v>
      </c>
      <c r="Y130" s="83">
        <v>-19.839395370807694</v>
      </c>
      <c r="Z130" s="84">
        <f t="shared" si="1"/>
        <v>-26.024529738231713</v>
      </c>
    </row>
    <row r="131" spans="1:26" x14ac:dyDescent="0.3">
      <c r="A131" s="76">
        <v>42172</v>
      </c>
      <c r="B131" s="77">
        <v>1762.11</v>
      </c>
      <c r="C131" s="77">
        <v>-7.5079980173929587E-3</v>
      </c>
      <c r="D131" s="78">
        <v>7.5079980173929588</v>
      </c>
      <c r="E131" s="77">
        <v>0.79135</v>
      </c>
      <c r="F131" s="77">
        <v>4.34</v>
      </c>
      <c r="G131" s="79">
        <v>43.4</v>
      </c>
      <c r="H131" s="80">
        <v>85.387</v>
      </c>
      <c r="I131" s="77">
        <v>-1.1770288412573444E-2</v>
      </c>
      <c r="J131" s="79">
        <v>58.851442062867221</v>
      </c>
      <c r="K131" s="80">
        <v>14.5</v>
      </c>
      <c r="L131" s="77">
        <v>-1.427600271923867E-2</v>
      </c>
      <c r="M131" s="79">
        <v>-21.414004078858003</v>
      </c>
      <c r="N131" s="81">
        <v>70.066000000000003</v>
      </c>
      <c r="O131" s="82">
        <v>6.2249848392965573E-2</v>
      </c>
      <c r="P131" s="83">
        <v>124.49969678593115</v>
      </c>
      <c r="Q131" s="81">
        <v>65.63</v>
      </c>
      <c r="R131" s="82">
        <v>-3.3409263477600436E-3</v>
      </c>
      <c r="S131" s="83">
        <v>40.091116173120525</v>
      </c>
      <c r="T131" s="81">
        <v>1432.34</v>
      </c>
      <c r="U131" s="82">
        <v>3.0813619619871027E-3</v>
      </c>
      <c r="V131" s="83">
        <v>-3.0813619619871027</v>
      </c>
      <c r="W131" s="81">
        <v>31.344999999999999</v>
      </c>
      <c r="X131" s="82">
        <v>-7.5985436124742269E-3</v>
      </c>
      <c r="Y131" s="83">
        <v>-9.1182523349690712</v>
      </c>
      <c r="Z131" s="84">
        <f t="shared" si="1"/>
        <v>240.73663466349768</v>
      </c>
    </row>
    <row r="132" spans="1:26" x14ac:dyDescent="0.3">
      <c r="A132" s="76">
        <v>42171</v>
      </c>
      <c r="B132" s="77">
        <v>1763.68</v>
      </c>
      <c r="C132" s="77">
        <v>-1.4654368096719956E-2</v>
      </c>
      <c r="D132" s="78">
        <v>14.654368096719956</v>
      </c>
      <c r="E132" s="77">
        <v>0.78959999999999997</v>
      </c>
      <c r="F132" s="77">
        <v>4.4150000000000027</v>
      </c>
      <c r="G132" s="79">
        <v>44.150000000000027</v>
      </c>
      <c r="H132" s="80">
        <v>85.992999999999995</v>
      </c>
      <c r="I132" s="77">
        <v>-5.9302244930988053E-3</v>
      </c>
      <c r="J132" s="79">
        <v>29.651122465494026</v>
      </c>
      <c r="K132" s="80">
        <v>14.81</v>
      </c>
      <c r="L132" s="77">
        <v>8.4187408491947321E-2</v>
      </c>
      <c r="M132" s="79">
        <v>126.28111273792098</v>
      </c>
      <c r="N132" s="81">
        <v>68.808000000000007</v>
      </c>
      <c r="O132" s="82">
        <v>5.5547885314556726E-2</v>
      </c>
      <c r="P132" s="83">
        <v>111.09577062911345</v>
      </c>
      <c r="Q132" s="81">
        <v>65.73</v>
      </c>
      <c r="R132" s="82">
        <v>1.5216068167993177E-4</v>
      </c>
      <c r="S132" s="83">
        <v>-1.8259281801591813</v>
      </c>
      <c r="T132" s="81">
        <v>1421.6</v>
      </c>
      <c r="U132" s="82">
        <v>-4.8581068783513622E-3</v>
      </c>
      <c r="V132" s="83">
        <v>4.8581068783513626</v>
      </c>
      <c r="W132" s="81">
        <v>31.165000000000003</v>
      </c>
      <c r="X132" s="82">
        <v>2.2511657822802326E-3</v>
      </c>
      <c r="Y132" s="83">
        <v>2.7013989387362791</v>
      </c>
      <c r="Z132" s="84">
        <f t="shared" si="1"/>
        <v>331.56595156617692</v>
      </c>
    </row>
    <row r="133" spans="1:26" x14ac:dyDescent="0.3">
      <c r="A133" s="76">
        <v>42170</v>
      </c>
      <c r="B133" s="77">
        <v>1757.09</v>
      </c>
      <c r="C133" s="77">
        <v>-1.4194424340352101E-2</v>
      </c>
      <c r="D133" s="78">
        <v>14.194424340352102</v>
      </c>
      <c r="E133" s="77">
        <v>0.79185000000000005</v>
      </c>
      <c r="F133" s="77">
        <v>4.1900000000000048</v>
      </c>
      <c r="G133" s="79">
        <v>41.900000000000048</v>
      </c>
      <c r="H133" s="80">
        <v>86.174999999999997</v>
      </c>
      <c r="I133" s="77">
        <v>3.7739805011007218E-3</v>
      </c>
      <c r="J133" s="79">
        <v>-18.86990250550361</v>
      </c>
      <c r="K133" s="80">
        <v>15.39</v>
      </c>
      <c r="L133" s="77">
        <v>8.0758426966292152E-2</v>
      </c>
      <c r="M133" s="79">
        <v>121.13764044943822</v>
      </c>
      <c r="N133" s="81">
        <v>70.052999999999997</v>
      </c>
      <c r="O133" s="82">
        <v>9.4749179559306063E-2</v>
      </c>
      <c r="P133" s="83">
        <v>189.49835911861214</v>
      </c>
      <c r="Q133" s="81">
        <v>65.63</v>
      </c>
      <c r="R133" s="82">
        <v>0</v>
      </c>
      <c r="S133" s="83">
        <v>0</v>
      </c>
      <c r="T133" s="81">
        <v>1409.66</v>
      </c>
      <c r="U133" s="82">
        <v>-2.6161806663765098E-2</v>
      </c>
      <c r="V133" s="83">
        <v>26.161806663765098</v>
      </c>
      <c r="W133" s="81">
        <v>31.16</v>
      </c>
      <c r="X133" s="82">
        <v>6.9478106317659161E-3</v>
      </c>
      <c r="Y133" s="83">
        <v>8.3373727581190984</v>
      </c>
      <c r="Z133" s="84">
        <f t="shared" si="1"/>
        <v>382.35970082478315</v>
      </c>
    </row>
    <row r="134" spans="1:26" x14ac:dyDescent="0.3">
      <c r="A134" s="76">
        <v>42167</v>
      </c>
      <c r="B134" s="77">
        <v>1770.17</v>
      </c>
      <c r="C134" s="77">
        <v>-4.5605866342757605E-3</v>
      </c>
      <c r="D134" s="78">
        <v>4.5605866342757606</v>
      </c>
      <c r="E134" s="77">
        <v>0.79079999999999995</v>
      </c>
      <c r="F134" s="77">
        <v>4.3099999999999916</v>
      </c>
      <c r="G134" s="79">
        <v>43.099999999999916</v>
      </c>
      <c r="H134" s="80">
        <v>86.293999999999997</v>
      </c>
      <c r="I134" s="77">
        <v>5.1249796165583165E-3</v>
      </c>
      <c r="J134" s="79">
        <v>-25.624898082791582</v>
      </c>
      <c r="K134" s="80">
        <v>13.78</v>
      </c>
      <c r="L134" s="77">
        <v>-1.3600572655690858E-2</v>
      </c>
      <c r="M134" s="79">
        <v>-20.400858983536285</v>
      </c>
      <c r="N134" s="81">
        <v>67.400000000000006</v>
      </c>
      <c r="O134" s="82">
        <v>5.72549019607844E-2</v>
      </c>
      <c r="P134" s="83">
        <v>114.5098039215688</v>
      </c>
      <c r="Q134" s="81">
        <v>65.63</v>
      </c>
      <c r="R134" s="82">
        <v>0</v>
      </c>
      <c r="S134" s="83">
        <v>0</v>
      </c>
      <c r="T134" s="81">
        <v>1416.65</v>
      </c>
      <c r="U134" s="82">
        <v>-2.902673063742283E-2</v>
      </c>
      <c r="V134" s="83">
        <v>29.02673063742283</v>
      </c>
      <c r="W134" s="81">
        <v>30.565000000000001</v>
      </c>
      <c r="X134" s="82">
        <v>-1.1001456075068755E-2</v>
      </c>
      <c r="Y134" s="83">
        <v>-13.201747290082505</v>
      </c>
      <c r="Z134" s="84">
        <f t="shared" si="1"/>
        <v>131.96961683685694</v>
      </c>
    </row>
    <row r="135" spans="1:26" x14ac:dyDescent="0.3">
      <c r="A135" s="76">
        <v>42166</v>
      </c>
      <c r="B135" s="77">
        <v>1779.45</v>
      </c>
      <c r="C135" s="77">
        <v>7.8682185791177503E-5</v>
      </c>
      <c r="D135" s="78">
        <v>-7.86821857911775E-2</v>
      </c>
      <c r="E135" s="77">
        <v>0.78795000000000004</v>
      </c>
      <c r="F135" s="77">
        <v>3.8250000000000006</v>
      </c>
      <c r="G135" s="79">
        <v>38.250000000000007</v>
      </c>
      <c r="H135" s="80">
        <v>85.986000000000004</v>
      </c>
      <c r="I135" s="77">
        <v>-5.9077193428673331E-3</v>
      </c>
      <c r="J135" s="79">
        <v>29.538596714336666</v>
      </c>
      <c r="K135" s="80">
        <v>12.85</v>
      </c>
      <c r="L135" s="77">
        <v>-7.1531791907514464E-2</v>
      </c>
      <c r="M135" s="79">
        <v>-107.2976878612717</v>
      </c>
      <c r="N135" s="81">
        <v>65.75</v>
      </c>
      <c r="O135" s="82">
        <v>2.85490809542433E-2</v>
      </c>
      <c r="P135" s="83">
        <v>57.098161908486595</v>
      </c>
      <c r="Q135" s="81">
        <v>65.63</v>
      </c>
      <c r="R135" s="82">
        <v>0</v>
      </c>
      <c r="S135" s="83">
        <v>0</v>
      </c>
      <c r="T135" s="81">
        <v>1419.19</v>
      </c>
      <c r="U135" s="82">
        <v>-1.6179906137134006E-2</v>
      </c>
      <c r="V135" s="83">
        <v>16.179906137134008</v>
      </c>
      <c r="W135" s="81">
        <v>30.08</v>
      </c>
      <c r="X135" s="82">
        <v>-2.6064432572446276E-2</v>
      </c>
      <c r="Y135" s="83">
        <v>-31.277319086935531</v>
      </c>
      <c r="Z135" s="84">
        <f t="shared" si="1"/>
        <v>2.4129756259588682</v>
      </c>
    </row>
    <row r="136" spans="1:26" x14ac:dyDescent="0.3">
      <c r="A136" s="76">
        <v>42165</v>
      </c>
      <c r="B136" s="77">
        <v>1776.71</v>
      </c>
      <c r="C136" s="77">
        <v>-8.1726072515141499E-3</v>
      </c>
      <c r="D136" s="78">
        <v>8.1726072515141492</v>
      </c>
      <c r="E136" s="77">
        <v>0.78195000000000003</v>
      </c>
      <c r="F136" s="77">
        <v>2.9000000000000026</v>
      </c>
      <c r="G136" s="79">
        <v>29.000000000000025</v>
      </c>
      <c r="H136" s="80">
        <v>86.491</v>
      </c>
      <c r="I136" s="77">
        <v>2.1899840096404827E-3</v>
      </c>
      <c r="J136" s="79">
        <v>-10.949920048202413</v>
      </c>
      <c r="K136" s="80">
        <v>13.22</v>
      </c>
      <c r="L136" s="77">
        <v>-6.7618332081141892E-3</v>
      </c>
      <c r="M136" s="79">
        <v>-10.142749812171283</v>
      </c>
      <c r="N136" s="81">
        <v>66.3</v>
      </c>
      <c r="O136" s="82">
        <v>3.8436237195752287E-2</v>
      </c>
      <c r="P136" s="83">
        <v>76.872474391504568</v>
      </c>
      <c r="Q136" s="81">
        <v>65.63</v>
      </c>
      <c r="R136" s="82">
        <v>-1.5213753232923859E-3</v>
      </c>
      <c r="S136" s="83">
        <v>18.256503879508632</v>
      </c>
      <c r="T136" s="81">
        <v>1410.22</v>
      </c>
      <c r="U136" s="82">
        <v>-3.2943370866649273E-2</v>
      </c>
      <c r="V136" s="83">
        <v>32.943370866649275</v>
      </c>
      <c r="W136" s="81">
        <v>30.234999999999999</v>
      </c>
      <c r="X136" s="82">
        <v>7.8333333333333137E-3</v>
      </c>
      <c r="Y136" s="83">
        <v>9.3999999999999755</v>
      </c>
      <c r="Z136" s="84">
        <f t="shared" si="1"/>
        <v>153.55228652880294</v>
      </c>
    </row>
    <row r="137" spans="1:26" x14ac:dyDescent="0.3">
      <c r="A137" s="76">
        <v>42164</v>
      </c>
      <c r="B137" s="77">
        <v>1751.65</v>
      </c>
      <c r="C137" s="77">
        <v>-2.338871543264932E-2</v>
      </c>
      <c r="D137" s="78">
        <v>23.38871543264932</v>
      </c>
      <c r="E137" s="77">
        <v>0.76819999999999999</v>
      </c>
      <c r="F137" s="77">
        <v>1.5599999999999947</v>
      </c>
      <c r="G137" s="79">
        <v>15.599999999999948</v>
      </c>
      <c r="H137" s="80">
        <v>86.067999999999998</v>
      </c>
      <c r="I137" s="77">
        <v>-7.9188519393694617E-3</v>
      </c>
      <c r="J137" s="79">
        <v>39.59425969684731</v>
      </c>
      <c r="K137" s="80">
        <v>14.47</v>
      </c>
      <c r="L137" s="77">
        <v>9.0429540316503479E-2</v>
      </c>
      <c r="M137" s="79">
        <v>135.64431047475523</v>
      </c>
      <c r="N137" s="81">
        <v>67.768000000000001</v>
      </c>
      <c r="O137" s="82">
        <v>7.7649677983620935E-2</v>
      </c>
      <c r="P137" s="83">
        <v>155.29935596724187</v>
      </c>
      <c r="Q137" s="81">
        <v>65.63</v>
      </c>
      <c r="R137" s="82">
        <v>-1.5213753232923859E-3</v>
      </c>
      <c r="S137" s="83">
        <v>18.256503879508632</v>
      </c>
      <c r="T137" s="81">
        <v>1399.53</v>
      </c>
      <c r="U137" s="82">
        <v>-4.2958252128423385E-2</v>
      </c>
      <c r="V137" s="83">
        <v>42.958252128423382</v>
      </c>
      <c r="W137" s="81">
        <v>31.459999999999997</v>
      </c>
      <c r="X137" s="82">
        <v>4.2239522941858496E-2</v>
      </c>
      <c r="Y137" s="83">
        <v>50.687427530230188</v>
      </c>
      <c r="Z137" s="84">
        <f t="shared" si="1"/>
        <v>481.42882510965586</v>
      </c>
    </row>
    <row r="138" spans="1:26" x14ac:dyDescent="0.3">
      <c r="A138" s="76">
        <v>42163</v>
      </c>
      <c r="B138" s="77">
        <v>1752.2</v>
      </c>
      <c r="C138" s="77">
        <v>-1.6248020930415382E-2</v>
      </c>
      <c r="D138" s="78">
        <v>16.248020930415382</v>
      </c>
      <c r="E138" s="77">
        <v>0.7722</v>
      </c>
      <c r="F138" s="77">
        <v>1.5349999999999975</v>
      </c>
      <c r="G138" s="79">
        <v>15.349999999999975</v>
      </c>
      <c r="H138" s="80">
        <v>85.843000000000004</v>
      </c>
      <c r="I138" s="77">
        <v>-1.1924630808365673E-2</v>
      </c>
      <c r="J138" s="79">
        <v>59.623154041828364</v>
      </c>
      <c r="K138" s="80">
        <v>15.29</v>
      </c>
      <c r="L138" s="77">
        <v>8.7482219061166336E-2</v>
      </c>
      <c r="M138" s="79">
        <v>131.22332859174949</v>
      </c>
      <c r="N138" s="81">
        <v>68.298000000000002</v>
      </c>
      <c r="O138" s="82">
        <v>6.8709218082526252E-2</v>
      </c>
      <c r="P138" s="83">
        <v>137.4184361650525</v>
      </c>
      <c r="Q138" s="81">
        <v>65.849999999999994</v>
      </c>
      <c r="R138" s="82">
        <v>3.3521255523388522E-3</v>
      </c>
      <c r="S138" s="83">
        <v>-40.225506628066228</v>
      </c>
      <c r="T138" s="81">
        <v>1409.45</v>
      </c>
      <c r="U138" s="82">
        <v>-2.7133548689914095E-2</v>
      </c>
      <c r="V138" s="83">
        <v>27.133548689914097</v>
      </c>
      <c r="W138" s="81">
        <v>32.15</v>
      </c>
      <c r="X138" s="82">
        <v>5.6349597502874979E-2</v>
      </c>
      <c r="Y138" s="83">
        <v>67.619517003449971</v>
      </c>
      <c r="Z138" s="84">
        <f t="shared" si="1"/>
        <v>414.39049879434356</v>
      </c>
    </row>
    <row r="139" spans="1:26" x14ac:dyDescent="0.3">
      <c r="A139" s="76">
        <v>42160</v>
      </c>
      <c r="B139" s="77">
        <v>1760.43</v>
      </c>
      <c r="C139" s="77">
        <v>-2.4054506547216394E-2</v>
      </c>
      <c r="D139" s="78">
        <v>24.054506547216395</v>
      </c>
      <c r="E139" s="77">
        <v>0.74919999999999998</v>
      </c>
      <c r="F139" s="77">
        <v>4.9750000000000068</v>
      </c>
      <c r="G139" s="79">
        <v>49.750000000000071</v>
      </c>
      <c r="H139" s="80">
        <v>86.036000000000001</v>
      </c>
      <c r="I139" s="77">
        <v>-1.1512213056366133E-2</v>
      </c>
      <c r="J139" s="79">
        <v>57.561065281830665</v>
      </c>
      <c r="K139" s="80">
        <v>14.21</v>
      </c>
      <c r="L139" s="77">
        <v>-1.1512213056366133E-2</v>
      </c>
      <c r="M139" s="79">
        <v>-215.76433121019116</v>
      </c>
      <c r="N139" s="81">
        <v>66.893000000000001</v>
      </c>
      <c r="O139" s="82">
        <v>4.7658574784651513E-2</v>
      </c>
      <c r="P139" s="83">
        <v>95.317149569303027</v>
      </c>
      <c r="Q139" s="81">
        <v>65.849999999999994</v>
      </c>
      <c r="R139" s="82">
        <v>1.8256503879505604E-3</v>
      </c>
      <c r="S139" s="83">
        <v>-21.907804655406725</v>
      </c>
      <c r="T139" s="81">
        <v>1411.75</v>
      </c>
      <c r="U139" s="82">
        <v>-3.2133112119674685E-2</v>
      </c>
      <c r="V139" s="83">
        <v>32.133112119674685</v>
      </c>
      <c r="W139" s="81">
        <v>31.754999999999999</v>
      </c>
      <c r="X139" s="82">
        <v>6.8113017154389457E-2</v>
      </c>
      <c r="Y139" s="83">
        <v>81.735620585267341</v>
      </c>
      <c r="Z139" s="84">
        <f t="shared" si="1"/>
        <v>102.87931823769429</v>
      </c>
    </row>
    <row r="140" spans="1:26" x14ac:dyDescent="0.3">
      <c r="A140" s="76">
        <v>42159</v>
      </c>
      <c r="B140" s="77">
        <v>1775.44</v>
      </c>
      <c r="C140" s="77">
        <v>-1.5558635985583557E-2</v>
      </c>
      <c r="D140" s="78">
        <v>15.558635985583557</v>
      </c>
      <c r="E140" s="77">
        <v>0.74795</v>
      </c>
      <c r="F140" s="77">
        <v>1.034999999999997</v>
      </c>
      <c r="G140" s="79">
        <v>10.349999999999969</v>
      </c>
      <c r="H140" s="80">
        <v>86.403999999999996</v>
      </c>
      <c r="I140" s="77">
        <v>-7.2613631141137574E-3</v>
      </c>
      <c r="J140" s="79">
        <v>36.306815570568787</v>
      </c>
      <c r="K140" s="80">
        <v>14.71</v>
      </c>
      <c r="L140" s="77">
        <v>0.21269579554822754</v>
      </c>
      <c r="M140" s="79">
        <v>319.04369332234131</v>
      </c>
      <c r="N140" s="81">
        <v>65.959999999999994</v>
      </c>
      <c r="O140" s="82">
        <v>3.9935674082015454E-2</v>
      </c>
      <c r="P140" s="83">
        <v>79.871348164030906</v>
      </c>
      <c r="Q140" s="81">
        <v>65.849999999999994</v>
      </c>
      <c r="R140" s="82">
        <v>3.3521255523388522E-3</v>
      </c>
      <c r="S140" s="83">
        <v>-40.225506628066228</v>
      </c>
      <c r="T140" s="81">
        <v>1427.94</v>
      </c>
      <c r="U140" s="82">
        <v>-2.1013444490912365E-2</v>
      </c>
      <c r="V140" s="83">
        <v>21.013444490912367</v>
      </c>
      <c r="W140" s="81">
        <v>31.584999999999997</v>
      </c>
      <c r="X140" s="82">
        <v>4.1206527113894845E-2</v>
      </c>
      <c r="Y140" s="83">
        <v>49.447832536673815</v>
      </c>
      <c r="Z140" s="84">
        <f t="shared" si="1"/>
        <v>491.36626344204456</v>
      </c>
    </row>
    <row r="141" spans="1:26" x14ac:dyDescent="0.3">
      <c r="A141" s="76">
        <v>42158</v>
      </c>
      <c r="B141" s="77">
        <v>1789.91</v>
      </c>
      <c r="C141" s="77">
        <v>-1.1558171898124537E-2</v>
      </c>
      <c r="D141" s="78">
        <v>11.558171898124538</v>
      </c>
      <c r="E141" s="77">
        <v>0.74544999999999995</v>
      </c>
      <c r="F141" s="77">
        <v>0.63499999999999668</v>
      </c>
      <c r="G141" s="79">
        <v>6.3499999999999668</v>
      </c>
      <c r="H141" s="80">
        <v>86.506</v>
      </c>
      <c r="I141" s="77">
        <v>-2.6747215753187684E-3</v>
      </c>
      <c r="J141" s="79">
        <v>13.373607876593843</v>
      </c>
      <c r="K141" s="80">
        <v>13.66</v>
      </c>
      <c r="L141" s="77">
        <v>0.12799339388934772</v>
      </c>
      <c r="M141" s="79">
        <v>191.99009083402157</v>
      </c>
      <c r="N141" s="81">
        <v>65.186999999999998</v>
      </c>
      <c r="O141" s="82">
        <v>1.4978590891397484E-2</v>
      </c>
      <c r="P141" s="83">
        <v>29.957181782794965</v>
      </c>
      <c r="Q141" s="81">
        <v>65.72</v>
      </c>
      <c r="R141" s="82">
        <v>1.371324089593226E-3</v>
      </c>
      <c r="S141" s="83">
        <v>-16.455889075118712</v>
      </c>
      <c r="T141" s="81">
        <v>1428.54</v>
      </c>
      <c r="U141" s="82">
        <v>-2.5858189108465334E-2</v>
      </c>
      <c r="V141" s="83">
        <v>25.858189108465336</v>
      </c>
      <c r="W141" s="81">
        <v>31.094999999999999</v>
      </c>
      <c r="X141" s="82">
        <v>7.9416531604536086E-3</v>
      </c>
      <c r="Y141" s="83">
        <v>9.5299837925443285</v>
      </c>
      <c r="Z141" s="84">
        <f t="shared" ref="Z141:Z204" si="2">SUM(D141,G141,J141,M141,P141,S141,V141,Y141)</f>
        <v>272.16133621742586</v>
      </c>
    </row>
    <row r="142" spans="1:26" x14ac:dyDescent="0.3">
      <c r="A142" s="76">
        <v>42157</v>
      </c>
      <c r="B142" s="77">
        <v>1782.39</v>
      </c>
      <c r="C142" s="77">
        <v>-1.1951550763602065E-2</v>
      </c>
      <c r="D142" s="78">
        <v>11.951550763602066</v>
      </c>
      <c r="E142" s="77">
        <v>0.74995000000000001</v>
      </c>
      <c r="F142" s="77">
        <v>1.0600000000000054</v>
      </c>
      <c r="G142" s="79">
        <v>10.600000000000055</v>
      </c>
      <c r="H142" s="80">
        <v>85.850999999999999</v>
      </c>
      <c r="I142" s="77">
        <v>-1.3751033912324266E-2</v>
      </c>
      <c r="J142" s="79">
        <v>68.755169561621329</v>
      </c>
      <c r="K142" s="80">
        <v>14.24</v>
      </c>
      <c r="L142" s="77">
        <v>0.10559006211180119</v>
      </c>
      <c r="M142" s="79">
        <v>158.3850931677018</v>
      </c>
      <c r="N142" s="81">
        <v>63.99</v>
      </c>
      <c r="O142" s="82">
        <v>2.3446658851114605E-4</v>
      </c>
      <c r="P142" s="83">
        <v>0.46893317702229209</v>
      </c>
      <c r="Q142" s="81">
        <v>65.63</v>
      </c>
      <c r="R142" s="82">
        <v>0</v>
      </c>
      <c r="S142" s="83">
        <v>0</v>
      </c>
      <c r="T142" s="81">
        <v>1447.53</v>
      </c>
      <c r="U142" s="82">
        <v>-1.5419670793089424E-2</v>
      </c>
      <c r="V142" s="83">
        <v>15.419670793089423</v>
      </c>
      <c r="W142" s="81">
        <v>30.945000000000004</v>
      </c>
      <c r="X142" s="82">
        <v>-1.4804202483285461E-2</v>
      </c>
      <c r="Y142" s="83">
        <v>-17.765042979942553</v>
      </c>
      <c r="Z142" s="84">
        <f t="shared" si="2"/>
        <v>247.81537448309439</v>
      </c>
    </row>
    <row r="143" spans="1:26" x14ac:dyDescent="0.3">
      <c r="A143" s="76">
        <v>42156</v>
      </c>
      <c r="B143" s="77">
        <v>1778.28</v>
      </c>
      <c r="C143" s="77">
        <v>-1.4104184684984396E-2</v>
      </c>
      <c r="D143" s="78">
        <v>14.104184684984396</v>
      </c>
      <c r="E143" s="77">
        <v>0.74770000000000003</v>
      </c>
      <c r="F143" s="77">
        <v>2.0100000000000007</v>
      </c>
      <c r="G143" s="79">
        <v>20.100000000000009</v>
      </c>
      <c r="H143" s="80">
        <v>85.853999999999999</v>
      </c>
      <c r="I143" s="77">
        <v>-1.6777562729761029E-2</v>
      </c>
      <c r="J143" s="79">
        <v>83.88781364880515</v>
      </c>
      <c r="K143" s="80">
        <v>13.97</v>
      </c>
      <c r="L143" s="77">
        <v>8.715953307393004E-2</v>
      </c>
      <c r="M143" s="79">
        <v>130.73929961089505</v>
      </c>
      <c r="N143" s="81">
        <v>63.75</v>
      </c>
      <c r="O143" s="82">
        <v>7.7776723892629754E-3</v>
      </c>
      <c r="P143" s="83">
        <v>15.555344778525949</v>
      </c>
      <c r="Q143" s="81">
        <v>65.63</v>
      </c>
      <c r="R143" s="82">
        <v>0</v>
      </c>
      <c r="S143" s="83">
        <v>0</v>
      </c>
      <c r="T143" s="81">
        <v>1459</v>
      </c>
      <c r="U143" s="82">
        <v>-9.2824597499779806E-3</v>
      </c>
      <c r="V143" s="83">
        <v>9.2824597499779813</v>
      </c>
      <c r="W143" s="81">
        <v>30.905000000000001</v>
      </c>
      <c r="X143" s="82">
        <v>-4.5552810376775825E-2</v>
      </c>
      <c r="Y143" s="83">
        <v>-54.663372452130986</v>
      </c>
      <c r="Z143" s="84">
        <f t="shared" si="2"/>
        <v>219.00573002105756</v>
      </c>
    </row>
    <row r="144" spans="1:26" x14ac:dyDescent="0.3">
      <c r="A144" s="76">
        <v>42153</v>
      </c>
      <c r="B144" s="77">
        <v>1779.31</v>
      </c>
      <c r="C144" s="77">
        <v>-1.6265556495441594E-2</v>
      </c>
      <c r="D144" s="78">
        <v>16.265556495441594</v>
      </c>
      <c r="E144" s="77">
        <v>0.74970000000000003</v>
      </c>
      <c r="F144" s="77">
        <v>2.4600000000000066</v>
      </c>
      <c r="G144" s="79">
        <v>24.600000000000065</v>
      </c>
      <c r="H144" s="80">
        <v>86.497</v>
      </c>
      <c r="I144" s="77">
        <v>-7.9822921564804278E-3</v>
      </c>
      <c r="J144" s="79">
        <v>39.911460782402138</v>
      </c>
      <c r="K144" s="80">
        <v>13.84</v>
      </c>
      <c r="L144" s="77">
        <v>8.7195600942655091E-2</v>
      </c>
      <c r="M144" s="79">
        <v>130.79340141398262</v>
      </c>
      <c r="N144" s="81">
        <v>63.924999999999997</v>
      </c>
      <c r="O144" s="82">
        <v>2.131296831812874E-2</v>
      </c>
      <c r="P144" s="83">
        <v>42.625936636257478</v>
      </c>
      <c r="Q144" s="81">
        <v>65.63</v>
      </c>
      <c r="R144" s="82">
        <v>0</v>
      </c>
      <c r="S144" s="83">
        <v>0</v>
      </c>
      <c r="T144" s="81">
        <v>1442.53</v>
      </c>
      <c r="U144" s="82">
        <v>-2.3026961863287572E-2</v>
      </c>
      <c r="V144" s="83">
        <v>23.026961863287571</v>
      </c>
      <c r="W144" s="81">
        <v>30.885000000000002</v>
      </c>
      <c r="X144" s="82">
        <v>-3.25763508222396E-2</v>
      </c>
      <c r="Y144" s="83">
        <v>-39.091620986687516</v>
      </c>
      <c r="Z144" s="84">
        <f t="shared" si="2"/>
        <v>238.13169620468398</v>
      </c>
    </row>
    <row r="145" spans="1:26" x14ac:dyDescent="0.3">
      <c r="A145" s="76">
        <v>42152</v>
      </c>
      <c r="B145" s="77">
        <v>1791.35</v>
      </c>
      <c r="C145" s="77">
        <v>-8.6936792358859351E-3</v>
      </c>
      <c r="D145" s="78">
        <v>8.6936792358859343</v>
      </c>
      <c r="E145" s="77">
        <v>0.75295000000000001</v>
      </c>
      <c r="F145" s="77">
        <v>2.959999999999996</v>
      </c>
      <c r="G145" s="79">
        <v>29.599999999999959</v>
      </c>
      <c r="H145" s="80">
        <v>86.302000000000007</v>
      </c>
      <c r="I145" s="77">
        <v>-6.5956834532373328E-3</v>
      </c>
      <c r="J145" s="79">
        <v>32.978417266186668</v>
      </c>
      <c r="K145" s="80">
        <v>13.31</v>
      </c>
      <c r="L145" s="77">
        <v>7.5121163166397387E-2</v>
      </c>
      <c r="M145" s="79">
        <v>112.68174474959606</v>
      </c>
      <c r="N145" s="81">
        <v>63.845999999999997</v>
      </c>
      <c r="O145" s="82">
        <v>2.6855123674911566E-3</v>
      </c>
      <c r="P145" s="83">
        <v>5.3710247349823126</v>
      </c>
      <c r="Q145" s="81">
        <v>65.73</v>
      </c>
      <c r="R145" s="82">
        <v>1.0660980810235667E-3</v>
      </c>
      <c r="S145" s="83">
        <v>-12.793176972282801</v>
      </c>
      <c r="T145" s="81">
        <v>1458.26</v>
      </c>
      <c r="U145" s="82">
        <v>-3.3557276324692837E-3</v>
      </c>
      <c r="V145" s="83">
        <v>3.3557276324692835</v>
      </c>
      <c r="W145" s="81">
        <v>30</v>
      </c>
      <c r="X145" s="82">
        <v>-5.7492931196983926E-2</v>
      </c>
      <c r="Y145" s="83">
        <v>-68.991517436380704</v>
      </c>
      <c r="Z145" s="84">
        <f t="shared" si="2"/>
        <v>110.89589921045673</v>
      </c>
    </row>
    <row r="146" spans="1:26" x14ac:dyDescent="0.3">
      <c r="A146" s="76">
        <v>42151</v>
      </c>
      <c r="B146" s="77">
        <v>1793.6</v>
      </c>
      <c r="C146" s="77">
        <v>-5.4452096572069533E-3</v>
      </c>
      <c r="D146" s="78">
        <v>5.445209657206953</v>
      </c>
      <c r="E146" s="77">
        <v>0.75260000000000005</v>
      </c>
      <c r="F146" s="77">
        <v>2.9750000000000054</v>
      </c>
      <c r="G146" s="79">
        <v>29.750000000000053</v>
      </c>
      <c r="H146" s="80">
        <v>86.754999999999995</v>
      </c>
      <c r="I146" s="77">
        <v>1.6047843354576037E-3</v>
      </c>
      <c r="J146" s="79">
        <v>-8.0239216772880191</v>
      </c>
      <c r="K146" s="80">
        <v>13.27</v>
      </c>
      <c r="L146" s="77">
        <v>4.1601255886970119E-2</v>
      </c>
      <c r="M146" s="79">
        <v>62.401883830455176</v>
      </c>
      <c r="N146" s="81">
        <v>62.884999999999998</v>
      </c>
      <c r="O146" s="82">
        <v>-4.0714525429417031E-2</v>
      </c>
      <c r="P146" s="83">
        <v>-81.42905085883406</v>
      </c>
      <c r="Q146" s="81">
        <v>65.73</v>
      </c>
      <c r="R146" s="82">
        <v>4.7386120452461364E-3</v>
      </c>
      <c r="S146" s="83">
        <v>-56.863344542953634</v>
      </c>
      <c r="T146" s="81">
        <v>1462.35</v>
      </c>
      <c r="U146" s="82">
        <v>1.8122702461846923E-2</v>
      </c>
      <c r="V146" s="83">
        <v>-18.122702461846924</v>
      </c>
      <c r="W146" s="81">
        <v>30.184999999999999</v>
      </c>
      <c r="X146" s="82">
        <v>-4.8991808443604276E-2</v>
      </c>
      <c r="Y146" s="83">
        <v>-58.79017013232513</v>
      </c>
      <c r="Z146" s="84">
        <f t="shared" si="2"/>
        <v>-125.63209618558558</v>
      </c>
    </row>
    <row r="147" spans="1:26" x14ac:dyDescent="0.3">
      <c r="A147" s="76">
        <v>42150</v>
      </c>
      <c r="B147" s="77">
        <v>1781.14</v>
      </c>
      <c r="C147" s="77">
        <v>-4.9330435705625944E-3</v>
      </c>
      <c r="D147" s="78">
        <v>4.9330435705625941</v>
      </c>
      <c r="E147" s="77">
        <v>0.75685000000000002</v>
      </c>
      <c r="F147" s="77">
        <v>2.6499999999999968</v>
      </c>
      <c r="G147" s="79">
        <v>26.499999999999968</v>
      </c>
      <c r="H147" s="80">
        <v>86.879000000000005</v>
      </c>
      <c r="I147" s="77">
        <v>-6.3266385993963935E-4</v>
      </c>
      <c r="J147" s="79">
        <v>3.1633192996981969</v>
      </c>
      <c r="K147" s="80">
        <v>14.06</v>
      </c>
      <c r="L147" s="77">
        <v>2.1802325581395401E-2</v>
      </c>
      <c r="M147" s="79">
        <v>32.703488372093105</v>
      </c>
      <c r="N147" s="81">
        <v>63.906999999999996</v>
      </c>
      <c r="O147" s="82">
        <v>-1.7707004411380456E-2</v>
      </c>
      <c r="P147" s="83">
        <v>-35.414008822760913</v>
      </c>
      <c r="Q147" s="81">
        <v>65.63</v>
      </c>
      <c r="R147" s="82">
        <v>1.0677242220865342E-3</v>
      </c>
      <c r="S147" s="83">
        <v>-12.81269066503841</v>
      </c>
      <c r="T147" s="81">
        <v>1448.76</v>
      </c>
      <c r="U147" s="82">
        <v>2.7610580374374358E-5</v>
      </c>
      <c r="V147" s="83">
        <v>-2.7610580374374357E-2</v>
      </c>
      <c r="W147" s="81">
        <v>30.434999999999999</v>
      </c>
      <c r="X147" s="82">
        <v>-5.1130163678877752E-2</v>
      </c>
      <c r="Y147" s="83">
        <v>-61.356196414653297</v>
      </c>
      <c r="Z147" s="84">
        <f t="shared" si="2"/>
        <v>-42.310655240473125</v>
      </c>
    </row>
    <row r="148" spans="1:26" x14ac:dyDescent="0.3">
      <c r="A148" s="76">
        <v>42149</v>
      </c>
      <c r="B148" s="77">
        <v>1803.82</v>
      </c>
      <c r="C148" s="77">
        <v>1.0594371705015856E-2</v>
      </c>
      <c r="D148" s="78">
        <v>-10.594371705015856</v>
      </c>
      <c r="E148" s="77">
        <v>0.98060000000000003</v>
      </c>
      <c r="F148" s="77">
        <v>4.9750000000000068</v>
      </c>
      <c r="G148" s="79">
        <v>49.750000000000071</v>
      </c>
      <c r="H148" s="80">
        <v>87.037999999999997</v>
      </c>
      <c r="I148" s="77">
        <v>2.2338906545069622E-3</v>
      </c>
      <c r="J148" s="79">
        <v>-11.169453272534811</v>
      </c>
      <c r="K148" s="80" t="s">
        <v>0</v>
      </c>
      <c r="L148" s="77">
        <v>2.2338906545069622E-3</v>
      </c>
      <c r="M148" s="79">
        <v>-215.76433121019116</v>
      </c>
      <c r="N148" s="81" t="s">
        <v>47</v>
      </c>
      <c r="O148" s="82">
        <v>4.5362372799477215E-3</v>
      </c>
      <c r="P148" s="83">
        <v>9.0724745598954417</v>
      </c>
      <c r="Q148" s="81" t="s">
        <v>47</v>
      </c>
      <c r="R148" s="82">
        <v>7.4923885533476054E-4</v>
      </c>
      <c r="S148" s="83">
        <v>-8.9908662640171269</v>
      </c>
      <c r="T148" s="81" t="s">
        <v>47</v>
      </c>
      <c r="U148" s="82">
        <v>3.7334613801929257E-3</v>
      </c>
      <c r="V148" s="83">
        <v>-3.7334613801929257</v>
      </c>
      <c r="W148" s="81" t="s">
        <v>47</v>
      </c>
      <c r="X148" s="82">
        <v>-7.6700874660299754E-4</v>
      </c>
      <c r="Y148" s="83">
        <v>-0.92041049592359703</v>
      </c>
      <c r="Z148" s="84">
        <f t="shared" si="2"/>
        <v>-192.35041976797993</v>
      </c>
    </row>
    <row r="149" spans="1:26" x14ac:dyDescent="0.3">
      <c r="A149" s="76">
        <v>42146</v>
      </c>
      <c r="B149" s="77">
        <v>1803.5</v>
      </c>
      <c r="C149" s="77">
        <v>8.054374011368954E-3</v>
      </c>
      <c r="D149" s="78">
        <v>-8.0543740113689548</v>
      </c>
      <c r="E149" s="77">
        <v>0.73760000000000003</v>
      </c>
      <c r="F149" s="77">
        <v>1.3500000000000068</v>
      </c>
      <c r="G149" s="79">
        <v>13.500000000000068</v>
      </c>
      <c r="H149" s="80">
        <v>87.036000000000001</v>
      </c>
      <c r="I149" s="77">
        <v>-4.938044763949076E-4</v>
      </c>
      <c r="J149" s="79">
        <v>2.469022381974538</v>
      </c>
      <c r="K149" s="80">
        <v>12.13</v>
      </c>
      <c r="L149" s="77">
        <v>-0.12418772563176887</v>
      </c>
      <c r="M149" s="79">
        <v>-186.28158844765329</v>
      </c>
      <c r="N149" s="81">
        <v>63.85</v>
      </c>
      <c r="O149" s="82">
        <v>-1.645152346036546E-2</v>
      </c>
      <c r="P149" s="83">
        <v>-32.903046920730915</v>
      </c>
      <c r="Q149" s="81">
        <v>65.73</v>
      </c>
      <c r="R149" s="82">
        <v>4.7386120452461364E-3</v>
      </c>
      <c r="S149" s="83">
        <v>-56.863344542953634</v>
      </c>
      <c r="T149" s="81">
        <v>1458.62</v>
      </c>
      <c r="U149" s="82">
        <v>9.2998795997729193E-3</v>
      </c>
      <c r="V149" s="83">
        <v>-9.29987959977292</v>
      </c>
      <c r="W149" s="81">
        <v>29.73</v>
      </c>
      <c r="X149" s="82">
        <v>-8.9433384379785555E-2</v>
      </c>
      <c r="Y149" s="83">
        <v>-107.32006125574266</v>
      </c>
      <c r="Z149" s="84">
        <f t="shared" si="2"/>
        <v>-384.75327239624778</v>
      </c>
    </row>
    <row r="150" spans="1:26" x14ac:dyDescent="0.3">
      <c r="A150" s="76">
        <v>42145</v>
      </c>
      <c r="B150" s="77">
        <v>1810.84</v>
      </c>
      <c r="C150" s="77">
        <v>8.9931464868779586E-3</v>
      </c>
      <c r="D150" s="78">
        <v>-8.9931464868779578</v>
      </c>
      <c r="E150" s="77">
        <v>0.73909999999999998</v>
      </c>
      <c r="F150" s="77">
        <v>0.64999999999999503</v>
      </c>
      <c r="G150" s="79">
        <v>6.4999999999999503</v>
      </c>
      <c r="H150" s="80">
        <v>86.738</v>
      </c>
      <c r="I150" s="77">
        <v>-8.9237765513774815E-3</v>
      </c>
      <c r="J150" s="79">
        <v>44.618882756887409</v>
      </c>
      <c r="K150" s="80">
        <v>12.11</v>
      </c>
      <c r="L150" s="77">
        <v>-5.8320373250388802E-2</v>
      </c>
      <c r="M150" s="79">
        <v>-87.480559875583211</v>
      </c>
      <c r="N150" s="81">
        <v>63.427</v>
      </c>
      <c r="O150" s="82">
        <v>6.681903310795787E-3</v>
      </c>
      <c r="P150" s="83">
        <v>13.363806621591573</v>
      </c>
      <c r="Q150" s="81">
        <v>65.63</v>
      </c>
      <c r="R150" s="82">
        <v>3.2100275145214574E-3</v>
      </c>
      <c r="S150" s="83">
        <v>-38.520330174257488</v>
      </c>
      <c r="T150" s="81">
        <v>1458.59</v>
      </c>
      <c r="U150" s="82">
        <v>-5.6988990763148896E-3</v>
      </c>
      <c r="V150" s="83">
        <v>5.6988990763148895</v>
      </c>
      <c r="W150" s="81">
        <v>30.334999999999997</v>
      </c>
      <c r="X150" s="82">
        <v>-5.5866791160908966E-2</v>
      </c>
      <c r="Y150" s="83">
        <v>-67.040149393090758</v>
      </c>
      <c r="Z150" s="84">
        <f t="shared" si="2"/>
        <v>-131.85259747501561</v>
      </c>
    </row>
    <row r="151" spans="1:26" x14ac:dyDescent="0.3">
      <c r="A151" s="76">
        <v>42144</v>
      </c>
      <c r="B151" s="77">
        <v>1803.95</v>
      </c>
      <c r="C151" s="77">
        <v>1.9612830295322903E-2</v>
      </c>
      <c r="D151" s="78">
        <v>-19.612830295322901</v>
      </c>
      <c r="E151" s="77">
        <v>0.73934999999999995</v>
      </c>
      <c r="F151" s="77">
        <v>0.32499999999999751</v>
      </c>
      <c r="G151" s="79">
        <v>3.2499999999999751</v>
      </c>
      <c r="H151" s="80">
        <v>87.048000000000002</v>
      </c>
      <c r="I151" s="77">
        <v>-6.7775723967959892E-3</v>
      </c>
      <c r="J151" s="79">
        <v>33.887861983979946</v>
      </c>
      <c r="K151" s="80">
        <v>12.88</v>
      </c>
      <c r="L151" s="77">
        <v>-0.14871116986120289</v>
      </c>
      <c r="M151" s="79">
        <v>-223.06675479180433</v>
      </c>
      <c r="N151" s="81">
        <v>64.224999999999994</v>
      </c>
      <c r="O151" s="82">
        <v>-2.5047438330170865E-2</v>
      </c>
      <c r="P151" s="83">
        <v>-50.094876660341725</v>
      </c>
      <c r="Q151" s="81">
        <v>65.63</v>
      </c>
      <c r="R151" s="82">
        <v>3.2100275145214574E-3</v>
      </c>
      <c r="S151" s="83">
        <v>-38.520330174257488</v>
      </c>
      <c r="T151" s="81">
        <v>1466.46</v>
      </c>
      <c r="U151" s="82">
        <v>1.3924995851540532E-2</v>
      </c>
      <c r="V151" s="83">
        <v>-13.924995851540531</v>
      </c>
      <c r="W151" s="81">
        <v>30.850000000000005</v>
      </c>
      <c r="X151" s="82">
        <v>-6.6565809379727461E-2</v>
      </c>
      <c r="Y151" s="83">
        <v>-79.878971255672951</v>
      </c>
      <c r="Z151" s="84">
        <f t="shared" si="2"/>
        <v>-387.96089704496001</v>
      </c>
    </row>
    <row r="152" spans="1:26" x14ac:dyDescent="0.3">
      <c r="A152" s="76">
        <v>42143</v>
      </c>
      <c r="B152" s="77">
        <v>1803.72</v>
      </c>
      <c r="C152" s="77">
        <v>1.7429857515145412E-2</v>
      </c>
      <c r="D152" s="78">
        <v>-17.429857515145411</v>
      </c>
      <c r="E152" s="77">
        <v>0.72760000000000002</v>
      </c>
      <c r="F152" s="77">
        <v>-0.64999999999999503</v>
      </c>
      <c r="G152" s="79">
        <v>-6.4999999999999503</v>
      </c>
      <c r="H152" s="80">
        <v>87.319000000000003</v>
      </c>
      <c r="I152" s="77">
        <v>-3.5831250784521011E-3</v>
      </c>
      <c r="J152" s="79">
        <v>17.915625392260505</v>
      </c>
      <c r="K152" s="80">
        <v>12.85</v>
      </c>
      <c r="L152" s="77">
        <v>-0.15181518151815185</v>
      </c>
      <c r="M152" s="79">
        <v>-227.72277227722779</v>
      </c>
      <c r="N152" s="81">
        <v>63.975000000000001</v>
      </c>
      <c r="O152" s="82">
        <v>-2.365509347577267E-2</v>
      </c>
      <c r="P152" s="83">
        <v>-47.310186951545333</v>
      </c>
      <c r="Q152" s="81">
        <v>65.63</v>
      </c>
      <c r="R152" s="82">
        <v>3.2100275145214574E-3</v>
      </c>
      <c r="S152" s="83">
        <v>-38.520330174257488</v>
      </c>
      <c r="T152" s="81">
        <v>1470.2</v>
      </c>
      <c r="U152" s="82">
        <v>3.1531089064451435E-2</v>
      </c>
      <c r="V152" s="83">
        <v>-31.531089064451436</v>
      </c>
      <c r="W152" s="81">
        <v>31.41</v>
      </c>
      <c r="X152" s="82">
        <v>-5.9440035933523067E-2</v>
      </c>
      <c r="Y152" s="83">
        <v>-71.328043120227676</v>
      </c>
      <c r="Z152" s="84">
        <f t="shared" si="2"/>
        <v>-422.42665371059456</v>
      </c>
    </row>
    <row r="153" spans="1:26" x14ac:dyDescent="0.3">
      <c r="A153" s="76">
        <v>42142</v>
      </c>
      <c r="B153" s="77">
        <v>1808.73</v>
      </c>
      <c r="C153" s="77">
        <v>1.9910681056940795E-2</v>
      </c>
      <c r="D153" s="78">
        <v>-19.910681056940795</v>
      </c>
      <c r="E153" s="77">
        <v>0.72509999999999997</v>
      </c>
      <c r="F153" s="77">
        <v>0.37499999999999201</v>
      </c>
      <c r="G153" s="79">
        <v>3.7499999999999201</v>
      </c>
      <c r="H153" s="80">
        <v>87.192999999999998</v>
      </c>
      <c r="I153" s="77">
        <v>-8.2507305334329599E-4</v>
      </c>
      <c r="J153" s="79">
        <v>4.1253652667164795</v>
      </c>
      <c r="K153" s="80">
        <v>12.73</v>
      </c>
      <c r="L153" s="77">
        <v>-0.11041229909154437</v>
      </c>
      <c r="M153" s="79">
        <v>-165.61844863731656</v>
      </c>
      <c r="N153" s="81">
        <v>63.258000000000003</v>
      </c>
      <c r="O153" s="82">
        <v>-1.1207502930832336E-2</v>
      </c>
      <c r="P153" s="83">
        <v>-22.415005861664671</v>
      </c>
      <c r="Q153" s="81">
        <v>65.63</v>
      </c>
      <c r="R153" s="82">
        <v>3.2100275145214574E-3</v>
      </c>
      <c r="S153" s="83">
        <v>-38.520330174257488</v>
      </c>
      <c r="T153" s="81">
        <v>1472.67</v>
      </c>
      <c r="U153" s="82">
        <v>3.1122656173418691E-2</v>
      </c>
      <c r="V153" s="83">
        <v>-31.12265617341869</v>
      </c>
      <c r="W153" s="81">
        <v>32.380000000000003</v>
      </c>
      <c r="X153" s="82">
        <v>-4.6103991751362428E-2</v>
      </c>
      <c r="Y153" s="83">
        <v>-55.324790101634918</v>
      </c>
      <c r="Z153" s="84">
        <f t="shared" si="2"/>
        <v>-325.03654673851668</v>
      </c>
    </row>
    <row r="154" spans="1:26" x14ac:dyDescent="0.3">
      <c r="A154" s="76">
        <v>42139</v>
      </c>
      <c r="B154" s="77">
        <v>1807.06</v>
      </c>
      <c r="C154" s="77">
        <v>9.0628367851778337E-3</v>
      </c>
      <c r="D154" s="78">
        <v>-9.0628367851778329</v>
      </c>
      <c r="E154" s="77">
        <v>0.72335000000000005</v>
      </c>
      <c r="F154" s="77">
        <v>4.9750000000000068</v>
      </c>
      <c r="G154" s="79">
        <v>49.750000000000071</v>
      </c>
      <c r="H154" s="80">
        <v>86.875</v>
      </c>
      <c r="I154" s="77">
        <v>-9.5764692469931419E-3</v>
      </c>
      <c r="J154" s="79">
        <v>47.882346234965709</v>
      </c>
      <c r="K154" s="80">
        <v>12.38</v>
      </c>
      <c r="L154" s="77">
        <v>-3.6575875486381235E-2</v>
      </c>
      <c r="M154" s="79">
        <v>-54.863813229571853</v>
      </c>
      <c r="N154" s="81">
        <v>62.591000000000001</v>
      </c>
      <c r="O154" s="82">
        <v>-2.343077560649024E-3</v>
      </c>
      <c r="P154" s="83">
        <v>-4.6861551212980475</v>
      </c>
      <c r="Q154" s="81">
        <v>65.63</v>
      </c>
      <c r="R154" s="82">
        <v>1.9847328244274117E-3</v>
      </c>
      <c r="S154" s="83">
        <v>-23.816793893128938</v>
      </c>
      <c r="T154" s="81">
        <v>1476.53</v>
      </c>
      <c r="U154" s="82">
        <v>1.1800097306261198E-2</v>
      </c>
      <c r="V154" s="83">
        <v>-11.800097306261197</v>
      </c>
      <c r="W154" s="81">
        <v>31.925000000000001</v>
      </c>
      <c r="X154" s="82">
        <v>-1.526835286859966E-2</v>
      </c>
      <c r="Y154" s="83">
        <v>-18.32202344231959</v>
      </c>
      <c r="Z154" s="84">
        <f t="shared" si="2"/>
        <v>-24.919373542791682</v>
      </c>
    </row>
    <row r="155" spans="1:26" x14ac:dyDescent="0.3">
      <c r="A155" s="76">
        <v>42138</v>
      </c>
      <c r="B155" s="77">
        <v>1803.42</v>
      </c>
      <c r="C155" s="77">
        <v>8.9627391742195268E-3</v>
      </c>
      <c r="D155" s="78">
        <v>-8.9627391742195268</v>
      </c>
      <c r="E155" s="77">
        <v>0.72284999999999999</v>
      </c>
      <c r="F155" s="77">
        <v>0.52499999999999769</v>
      </c>
      <c r="G155" s="79">
        <v>5.2499999999999769</v>
      </c>
      <c r="H155" s="80">
        <v>86.616</v>
      </c>
      <c r="I155" s="77">
        <v>-9.2989740246371619E-3</v>
      </c>
      <c r="J155" s="79">
        <v>46.494870123185812</v>
      </c>
      <c r="K155" s="80">
        <v>12.74</v>
      </c>
      <c r="L155" s="77">
        <v>3.1496062992126712E-3</v>
      </c>
      <c r="M155" s="79">
        <v>4.7244094488190074</v>
      </c>
      <c r="N155" s="81">
        <v>63.674999999999997</v>
      </c>
      <c r="O155" s="82">
        <v>1.4336917562723992E-2</v>
      </c>
      <c r="P155" s="83">
        <v>28.673835125447983</v>
      </c>
      <c r="Q155" s="81">
        <v>65.66</v>
      </c>
      <c r="R155" s="82">
        <v>4.2826552462526942E-3</v>
      </c>
      <c r="S155" s="83">
        <v>-51.39186295503233</v>
      </c>
      <c r="T155" s="81">
        <v>1463.17</v>
      </c>
      <c r="U155" s="82">
        <v>4.5863685984799509E-3</v>
      </c>
      <c r="V155" s="83">
        <v>-4.5863685984799512</v>
      </c>
      <c r="W155" s="81">
        <v>31.83</v>
      </c>
      <c r="X155" s="82">
        <v>-2.0012315270935919E-2</v>
      </c>
      <c r="Y155" s="83">
        <v>-24.0147783251231</v>
      </c>
      <c r="Z155" s="84">
        <f t="shared" si="2"/>
        <v>-3.8126343554021283</v>
      </c>
    </row>
    <row r="156" spans="1:26" x14ac:dyDescent="0.3">
      <c r="A156" s="76">
        <v>42137</v>
      </c>
      <c r="B156" s="77">
        <v>1789.97</v>
      </c>
      <c r="C156" s="77">
        <v>6.5058479532163378E-3</v>
      </c>
      <c r="D156" s="78">
        <v>-6.505847953216338</v>
      </c>
      <c r="E156" s="77">
        <v>0.73035000000000005</v>
      </c>
      <c r="F156" s="77">
        <v>2.5100000000000011</v>
      </c>
      <c r="G156" s="79">
        <v>25.100000000000012</v>
      </c>
      <c r="H156" s="80">
        <v>86.933999999999997</v>
      </c>
      <c r="I156" s="77">
        <v>-5.9800816401202441E-3</v>
      </c>
      <c r="J156" s="79">
        <v>29.90040820060122</v>
      </c>
      <c r="K156" s="80">
        <v>13.76</v>
      </c>
      <c r="L156" s="77">
        <v>-5.4295532646048174E-2</v>
      </c>
      <c r="M156" s="79">
        <v>-81.443298969072259</v>
      </c>
      <c r="N156" s="81">
        <v>65.554000000000002</v>
      </c>
      <c r="O156" s="82">
        <v>3.3029720445018812E-2</v>
      </c>
      <c r="P156" s="83">
        <v>66.059440890037621</v>
      </c>
      <c r="Q156" s="81">
        <v>65.42</v>
      </c>
      <c r="R156" s="82">
        <v>1.3776213072096038E-3</v>
      </c>
      <c r="S156" s="83">
        <v>-16.531455686515244</v>
      </c>
      <c r="T156" s="81">
        <v>1436.32</v>
      </c>
      <c r="U156" s="82">
        <v>-7.2984628994803803E-3</v>
      </c>
      <c r="V156" s="83">
        <v>7.2984628994803806</v>
      </c>
      <c r="W156" s="81">
        <v>31.74</v>
      </c>
      <c r="X156" s="82">
        <v>-4.9700598802395218E-2</v>
      </c>
      <c r="Y156" s="83">
        <v>-59.640718562874262</v>
      </c>
      <c r="Z156" s="84">
        <f t="shared" si="2"/>
        <v>-35.763009181558871</v>
      </c>
    </row>
    <row r="157" spans="1:26" x14ac:dyDescent="0.3">
      <c r="A157" s="76">
        <v>42136</v>
      </c>
      <c r="B157" s="77">
        <v>1784.91</v>
      </c>
      <c r="C157" s="77">
        <v>-6.1028916346950561E-3</v>
      </c>
      <c r="D157" s="78">
        <v>6.1028916346950561</v>
      </c>
      <c r="E157" s="77">
        <v>0.73460000000000003</v>
      </c>
      <c r="F157" s="77">
        <v>3.5600000000000076</v>
      </c>
      <c r="G157" s="79">
        <v>35.60000000000008</v>
      </c>
      <c r="H157" s="80">
        <v>86.843999999999994</v>
      </c>
      <c r="I157" s="77">
        <v>-7.8033064083083727E-3</v>
      </c>
      <c r="J157" s="79">
        <v>39.016532041541865</v>
      </c>
      <c r="K157" s="80">
        <v>13.86</v>
      </c>
      <c r="L157" s="77">
        <v>3.5100821508588412E-2</v>
      </c>
      <c r="M157" s="79">
        <v>52.651232262882615</v>
      </c>
      <c r="N157" s="81">
        <v>65.058999999999997</v>
      </c>
      <c r="O157" s="82">
        <v>3.8054057503909083E-2</v>
      </c>
      <c r="P157" s="83">
        <v>76.108115007818171</v>
      </c>
      <c r="Q157" s="81">
        <v>65.56</v>
      </c>
      <c r="R157" s="82">
        <v>2.7531355154482538E-3</v>
      </c>
      <c r="S157" s="83">
        <v>-33.037626185379047</v>
      </c>
      <c r="T157" s="81">
        <v>1448.72</v>
      </c>
      <c r="U157" s="82">
        <v>-1.3321709755632403E-2</v>
      </c>
      <c r="V157" s="83">
        <v>13.321709755632403</v>
      </c>
      <c r="W157" s="81">
        <v>32.075000000000003</v>
      </c>
      <c r="X157" s="82">
        <v>-3.952687528073065E-2</v>
      </c>
      <c r="Y157" s="83">
        <v>-47.432250336876777</v>
      </c>
      <c r="Z157" s="84">
        <f t="shared" si="2"/>
        <v>142.33060418031437</v>
      </c>
    </row>
    <row r="158" spans="1:26" x14ac:dyDescent="0.3">
      <c r="A158" s="76">
        <v>42135</v>
      </c>
      <c r="B158" s="77">
        <v>1789.09</v>
      </c>
      <c r="C158" s="77">
        <v>-7.9295105329408398E-3</v>
      </c>
      <c r="D158" s="78">
        <v>7.9295105329408395</v>
      </c>
      <c r="E158" s="77">
        <v>0.72409999999999997</v>
      </c>
      <c r="F158" s="77">
        <v>2.8100000000000014</v>
      </c>
      <c r="G158" s="79">
        <v>28.100000000000016</v>
      </c>
      <c r="H158" s="80">
        <v>87.078999999999994</v>
      </c>
      <c r="I158" s="77">
        <v>-4.2651969080181665E-3</v>
      </c>
      <c r="J158" s="79">
        <v>21.325984540090833</v>
      </c>
      <c r="K158" s="80">
        <v>13.85</v>
      </c>
      <c r="L158" s="77">
        <v>0.11603545527800158</v>
      </c>
      <c r="M158" s="79">
        <v>174.05318291700235</v>
      </c>
      <c r="N158" s="81">
        <v>64.918000000000006</v>
      </c>
      <c r="O158" s="82">
        <v>6.1775240836754522E-2</v>
      </c>
      <c r="P158" s="83">
        <v>123.55048167350904</v>
      </c>
      <c r="Q158" s="81">
        <v>65.42</v>
      </c>
      <c r="R158" s="82">
        <v>2.6053639846743558E-3</v>
      </c>
      <c r="S158" s="83">
        <v>-31.264367816092271</v>
      </c>
      <c r="T158" s="81">
        <v>1445.18</v>
      </c>
      <c r="U158" s="82">
        <v>-3.5073545612969111E-2</v>
      </c>
      <c r="V158" s="83">
        <v>35.073545612969113</v>
      </c>
      <c r="W158" s="81">
        <v>32.65</v>
      </c>
      <c r="X158" s="82">
        <v>-3.0005941770647596E-2</v>
      </c>
      <c r="Y158" s="83">
        <v>-36.007130124777113</v>
      </c>
      <c r="Z158" s="84">
        <f t="shared" si="2"/>
        <v>322.76120733564284</v>
      </c>
    </row>
    <row r="159" spans="1:26" x14ac:dyDescent="0.3">
      <c r="A159" s="76">
        <v>42132</v>
      </c>
      <c r="B159" s="77">
        <v>1794.7</v>
      </c>
      <c r="C159" s="77">
        <v>-3.8133405862663628E-3</v>
      </c>
      <c r="D159" s="78">
        <v>3.8133405862663627</v>
      </c>
      <c r="E159" s="77">
        <v>0.73260000000000003</v>
      </c>
      <c r="F159" s="77">
        <v>3.1449999999999978</v>
      </c>
      <c r="G159" s="79">
        <v>31.449999999999978</v>
      </c>
      <c r="H159" s="80">
        <v>87.519000000000005</v>
      </c>
      <c r="I159" s="77">
        <v>6.059497404707142E-4</v>
      </c>
      <c r="J159" s="79">
        <v>-3.029748702353571</v>
      </c>
      <c r="K159" s="80">
        <v>12.86</v>
      </c>
      <c r="L159" s="77">
        <v>-1.9817073170731694E-2</v>
      </c>
      <c r="M159" s="79">
        <v>-29.725609756097544</v>
      </c>
      <c r="N159" s="81">
        <v>63.006</v>
      </c>
      <c r="O159" s="82">
        <v>3.2259121516457254E-2</v>
      </c>
      <c r="P159" s="83">
        <v>64.518243032914498</v>
      </c>
      <c r="Q159" s="81">
        <v>65.42</v>
      </c>
      <c r="R159" s="82">
        <v>2.6053639846743558E-3</v>
      </c>
      <c r="S159" s="83">
        <v>-31.264367816092271</v>
      </c>
      <c r="T159" s="81">
        <v>1466.95</v>
      </c>
      <c r="U159" s="82">
        <v>-2.1583261633684764E-2</v>
      </c>
      <c r="V159" s="83">
        <v>21.583261633684764</v>
      </c>
      <c r="W159" s="81">
        <v>32.130000000000003</v>
      </c>
      <c r="X159" s="82">
        <v>-5.1232836261627029E-2</v>
      </c>
      <c r="Y159" s="83">
        <v>-61.479403513952434</v>
      </c>
      <c r="Z159" s="84">
        <f t="shared" si="2"/>
        <v>-4.134284535630222</v>
      </c>
    </row>
    <row r="160" spans="1:26" x14ac:dyDescent="0.3">
      <c r="A160" s="76">
        <v>42131</v>
      </c>
      <c r="B160" s="77">
        <v>1769.25</v>
      </c>
      <c r="C160" s="77">
        <v>-1.7006878312757604E-2</v>
      </c>
      <c r="D160" s="78">
        <v>17.006878312757603</v>
      </c>
      <c r="E160" s="77">
        <v>0.73609999999999998</v>
      </c>
      <c r="F160" s="77">
        <v>3.0200000000000005</v>
      </c>
      <c r="G160" s="79">
        <v>30.200000000000003</v>
      </c>
      <c r="H160" s="80">
        <v>87.641999999999996</v>
      </c>
      <c r="I160" s="77">
        <v>4.4928366762177182E-3</v>
      </c>
      <c r="J160" s="79">
        <v>-22.464183381088592</v>
      </c>
      <c r="K160" s="80">
        <v>15.13</v>
      </c>
      <c r="L160" s="77">
        <v>0.23108218063466249</v>
      </c>
      <c r="M160" s="79">
        <v>346.62327095199373</v>
      </c>
      <c r="N160" s="81">
        <v>65.875</v>
      </c>
      <c r="O160" s="82">
        <v>7.9918032786885251E-2</v>
      </c>
      <c r="P160" s="83">
        <v>159.8360655737705</v>
      </c>
      <c r="Q160" s="81">
        <v>65.42</v>
      </c>
      <c r="R160" s="82">
        <v>2.6053639846743558E-3</v>
      </c>
      <c r="S160" s="83">
        <v>-31.264367816092271</v>
      </c>
      <c r="T160" s="81">
        <v>1446.32</v>
      </c>
      <c r="U160" s="82">
        <v>-3.6570256191630866E-2</v>
      </c>
      <c r="V160" s="83">
        <v>36.570256191630868</v>
      </c>
      <c r="W160" s="81">
        <v>33.049999999999997</v>
      </c>
      <c r="X160" s="82">
        <v>-3.4049393540844838E-2</v>
      </c>
      <c r="Y160" s="83">
        <v>-40.859272249013806</v>
      </c>
      <c r="Z160" s="84">
        <f t="shared" si="2"/>
        <v>495.64864758395805</v>
      </c>
    </row>
    <row r="161" spans="1:26" x14ac:dyDescent="0.3">
      <c r="A161" s="76">
        <v>42130</v>
      </c>
      <c r="B161" s="77">
        <v>1772.82</v>
      </c>
      <c r="C161" s="77">
        <v>-1.0874234925877782E-2</v>
      </c>
      <c r="D161" s="78">
        <v>10.874234925877783</v>
      </c>
      <c r="E161" s="77">
        <v>0.73409999999999997</v>
      </c>
      <c r="F161" s="77">
        <v>2.7699999999999947</v>
      </c>
      <c r="G161" s="79">
        <v>27.699999999999946</v>
      </c>
      <c r="H161" s="80">
        <v>87.632999999999996</v>
      </c>
      <c r="I161" s="77">
        <v>4.6775580395528949E-3</v>
      </c>
      <c r="J161" s="79">
        <v>-23.387790197764474</v>
      </c>
      <c r="K161" s="80">
        <v>15.15</v>
      </c>
      <c r="L161" s="77">
        <v>0.21394230769230768</v>
      </c>
      <c r="M161" s="79">
        <v>320.91346153846155</v>
      </c>
      <c r="N161" s="81">
        <v>65.525000000000006</v>
      </c>
      <c r="O161" s="82">
        <v>7.0669934640522916E-2</v>
      </c>
      <c r="P161" s="83">
        <v>141.33986928104582</v>
      </c>
      <c r="Q161" s="81">
        <v>65.42</v>
      </c>
      <c r="R161" s="82">
        <v>2.6053639846743558E-3</v>
      </c>
      <c r="S161" s="83">
        <v>-31.264367816092271</v>
      </c>
      <c r="T161" s="81">
        <v>1425.26</v>
      </c>
      <c r="U161" s="82">
        <v>-4.9262562453722486E-2</v>
      </c>
      <c r="V161" s="83">
        <v>49.262562453722488</v>
      </c>
      <c r="W161" s="81">
        <v>33.395000000000003</v>
      </c>
      <c r="X161" s="82">
        <v>-1.6492416433514803E-2</v>
      </c>
      <c r="Y161" s="83">
        <v>-19.790899720217762</v>
      </c>
      <c r="Z161" s="84">
        <f t="shared" si="2"/>
        <v>475.6470704650331</v>
      </c>
    </row>
    <row r="162" spans="1:26" x14ac:dyDescent="0.3">
      <c r="A162" s="76">
        <v>42129</v>
      </c>
      <c r="B162" s="77">
        <v>1773.42</v>
      </c>
      <c r="C162" s="77">
        <v>-7.4715828002484422E-3</v>
      </c>
      <c r="D162" s="78">
        <v>7.4715828002484423</v>
      </c>
      <c r="E162" s="77">
        <v>0.72135000000000005</v>
      </c>
      <c r="F162" s="77">
        <v>2.2199999999999998</v>
      </c>
      <c r="G162" s="79">
        <v>22.199999999999996</v>
      </c>
      <c r="H162" s="80">
        <v>87.265000000000001</v>
      </c>
      <c r="I162" s="77">
        <v>-1.0988885200490337E-3</v>
      </c>
      <c r="J162" s="79">
        <v>5.4944426002451685</v>
      </c>
      <c r="K162" s="80">
        <v>14.31</v>
      </c>
      <c r="L162" s="77">
        <v>0.1258851298190401</v>
      </c>
      <c r="M162" s="79">
        <v>188.82769472856015</v>
      </c>
      <c r="N162" s="81">
        <v>63.975000000000001</v>
      </c>
      <c r="O162" s="82">
        <v>4.1446222468215325E-2</v>
      </c>
      <c r="P162" s="83">
        <v>82.892444936430635</v>
      </c>
      <c r="Q162" s="81">
        <v>65.42</v>
      </c>
      <c r="R162" s="82">
        <v>2.6053639846743558E-3</v>
      </c>
      <c r="S162" s="83">
        <v>-31.264367816092271</v>
      </c>
      <c r="T162" s="81">
        <v>1428.22</v>
      </c>
      <c r="U162" s="82">
        <v>-4.5651970545391329E-2</v>
      </c>
      <c r="V162" s="83">
        <v>45.651970545391329</v>
      </c>
      <c r="W162" s="81">
        <v>33.945</v>
      </c>
      <c r="X162" s="82">
        <v>1.6774000299535789E-2</v>
      </c>
      <c r="Y162" s="83">
        <v>20.128800359442945</v>
      </c>
      <c r="Z162" s="84">
        <f t="shared" si="2"/>
        <v>341.40256815422646</v>
      </c>
    </row>
    <row r="163" spans="1:26" x14ac:dyDescent="0.3">
      <c r="A163" s="76">
        <v>42128</v>
      </c>
      <c r="B163" s="77">
        <v>1790.83</v>
      </c>
      <c r="C163" s="77">
        <v>4.9833048065321033E-3</v>
      </c>
      <c r="D163" s="78">
        <v>-4.9833048065321037</v>
      </c>
      <c r="E163" s="77">
        <v>0.98060000000000003</v>
      </c>
      <c r="F163" s="77">
        <v>4.9750000000000068</v>
      </c>
      <c r="G163" s="79">
        <v>49.750000000000071</v>
      </c>
      <c r="H163" s="80">
        <v>87.715000000000003</v>
      </c>
      <c r="I163" s="77">
        <v>4.1326098404194907E-3</v>
      </c>
      <c r="J163" s="79">
        <v>-20.663049202097454</v>
      </c>
      <c r="K163" s="80">
        <v>12.85</v>
      </c>
      <c r="L163" s="77">
        <v>-3.0188679245283047E-2</v>
      </c>
      <c r="M163" s="79">
        <v>-45.283018867924568</v>
      </c>
      <c r="N163" s="81">
        <v>62.738</v>
      </c>
      <c r="O163" s="82">
        <v>1.2115443560746571E-2</v>
      </c>
      <c r="P163" s="83">
        <v>24.23088712149314</v>
      </c>
      <c r="Q163" s="81">
        <v>65.5</v>
      </c>
      <c r="R163" s="82">
        <v>3.8314176245210726E-3</v>
      </c>
      <c r="S163" s="83">
        <v>-45.977011494252871</v>
      </c>
      <c r="T163" s="81">
        <v>1459.31</v>
      </c>
      <c r="U163" s="82">
        <v>-2.2185443775880869E-2</v>
      </c>
      <c r="V163" s="83">
        <v>22.18544377588087</v>
      </c>
      <c r="W163" s="81">
        <v>32.42</v>
      </c>
      <c r="X163" s="82">
        <v>-3.8695329873980715E-2</v>
      </c>
      <c r="Y163" s="83">
        <v>-46.434395848776852</v>
      </c>
      <c r="Z163" s="84">
        <f t="shared" si="2"/>
        <v>-67.174449322209767</v>
      </c>
    </row>
    <row r="164" spans="1:26" x14ac:dyDescent="0.3">
      <c r="A164" s="76">
        <v>42125</v>
      </c>
      <c r="B164" s="77">
        <v>1787.4</v>
      </c>
      <c r="C164" s="77">
        <v>4.6539862403886193E-3</v>
      </c>
      <c r="D164" s="78">
        <v>-4.653986240388619</v>
      </c>
      <c r="E164" s="77">
        <v>0.71760000000000002</v>
      </c>
      <c r="F164" s="77">
        <v>2.244999999999997</v>
      </c>
      <c r="G164" s="79">
        <v>22.449999999999971</v>
      </c>
      <c r="H164" s="80">
        <v>87.429000000000002</v>
      </c>
      <c r="I164" s="77">
        <v>3.4325335530156108E-4</v>
      </c>
      <c r="J164" s="79">
        <v>-1.7162667765078055</v>
      </c>
      <c r="K164" s="80">
        <v>12.7</v>
      </c>
      <c r="L164" s="77">
        <v>-4.511278195488732E-2</v>
      </c>
      <c r="M164" s="79">
        <v>-67.66917293233098</v>
      </c>
      <c r="N164" s="81">
        <v>62.774999999999999</v>
      </c>
      <c r="O164" s="82">
        <v>4.8019207683072775E-3</v>
      </c>
      <c r="P164" s="83">
        <v>9.6038415366145546</v>
      </c>
      <c r="Q164" s="81">
        <v>65.38</v>
      </c>
      <c r="R164" s="82">
        <v>-9.1687041564795656E-4</v>
      </c>
      <c r="S164" s="83">
        <v>11.002444987775478</v>
      </c>
      <c r="T164" s="81">
        <v>1456.49</v>
      </c>
      <c r="U164" s="82">
        <v>-2.3112780442000092E-2</v>
      </c>
      <c r="V164" s="83">
        <v>23.112780442000091</v>
      </c>
      <c r="W164" s="81">
        <v>32.479999999999997</v>
      </c>
      <c r="X164" s="82">
        <v>-4.2170451194337946E-2</v>
      </c>
      <c r="Y164" s="83">
        <v>-50.604541433205533</v>
      </c>
      <c r="Z164" s="84">
        <f t="shared" si="2"/>
        <v>-58.474900416042843</v>
      </c>
    </row>
    <row r="165" spans="1:26" x14ac:dyDescent="0.3">
      <c r="A165" s="76">
        <v>42124</v>
      </c>
      <c r="B165" s="77">
        <v>1778.4</v>
      </c>
      <c r="C165" s="77">
        <v>5.3080536571303155E-3</v>
      </c>
      <c r="D165" s="78">
        <v>-5.3080536571303156</v>
      </c>
      <c r="E165" s="77">
        <v>0.70525000000000004</v>
      </c>
      <c r="F165" s="77">
        <v>2.0600000000000063</v>
      </c>
      <c r="G165" s="79">
        <v>20.600000000000062</v>
      </c>
      <c r="H165" s="80">
        <v>87.456999999999994</v>
      </c>
      <c r="I165" s="77">
        <v>-8.1116899734955854E-4</v>
      </c>
      <c r="J165" s="79">
        <v>4.0558449867477924</v>
      </c>
      <c r="K165" s="80">
        <v>14.55</v>
      </c>
      <c r="L165" s="77">
        <v>4.7516198704103681E-2</v>
      </c>
      <c r="M165" s="79">
        <v>71.274298056155516</v>
      </c>
      <c r="N165" s="81">
        <v>63.457999999999998</v>
      </c>
      <c r="O165" s="82">
        <v>1.3096646942800537E-3</v>
      </c>
      <c r="P165" s="83">
        <v>2.6193293885601068</v>
      </c>
      <c r="Q165" s="81">
        <v>65.33</v>
      </c>
      <c r="R165" s="82">
        <v>-2.5954198473282703E-3</v>
      </c>
      <c r="S165" s="83">
        <v>31.145038167939244</v>
      </c>
      <c r="T165" s="81">
        <v>1446.88</v>
      </c>
      <c r="U165" s="82">
        <v>-2.7510233161492287E-2</v>
      </c>
      <c r="V165" s="83">
        <v>27.510233161492287</v>
      </c>
      <c r="W165" s="81">
        <v>33.4</v>
      </c>
      <c r="X165" s="82">
        <v>-5.0640452785225415E-3</v>
      </c>
      <c r="Y165" s="83">
        <v>-6.0768543342270496</v>
      </c>
      <c r="Z165" s="84">
        <f t="shared" si="2"/>
        <v>145.81983576953763</v>
      </c>
    </row>
    <row r="166" spans="1:26" x14ac:dyDescent="0.3">
      <c r="A166" s="76">
        <v>42123</v>
      </c>
      <c r="B166" s="77">
        <v>1795.87</v>
      </c>
      <c r="C166" s="77">
        <v>5.1998790986129721E-3</v>
      </c>
      <c r="D166" s="78">
        <v>-5.1998790986129722</v>
      </c>
      <c r="E166" s="77">
        <v>0.69899999999999995</v>
      </c>
      <c r="F166" s="77">
        <v>0.75999999999999401</v>
      </c>
      <c r="G166" s="79">
        <v>7.5999999999999401</v>
      </c>
      <c r="H166" s="80">
        <v>87.527000000000001</v>
      </c>
      <c r="I166" s="77">
        <v>-7.4615864376027805E-3</v>
      </c>
      <c r="J166" s="79">
        <v>37.307932188013901</v>
      </c>
      <c r="K166" s="80">
        <v>13.39</v>
      </c>
      <c r="L166" s="77">
        <v>6.2698412698412767E-2</v>
      </c>
      <c r="M166" s="79">
        <v>94.04761904761915</v>
      </c>
      <c r="N166" s="81">
        <v>62.673999999999999</v>
      </c>
      <c r="O166" s="82">
        <v>2.2414355628058765E-2</v>
      </c>
      <c r="P166" s="83">
        <v>44.828711256117529</v>
      </c>
      <c r="Q166" s="81">
        <v>65.38</v>
      </c>
      <c r="R166" s="82">
        <v>3.2223415682061337E-3</v>
      </c>
      <c r="S166" s="83">
        <v>-38.668098818473602</v>
      </c>
      <c r="T166" s="81">
        <v>1468.28</v>
      </c>
      <c r="U166" s="82">
        <v>-1.9086748839229006E-2</v>
      </c>
      <c r="V166" s="83">
        <v>19.086748839229006</v>
      </c>
      <c r="W166" s="81">
        <v>33.395000000000003</v>
      </c>
      <c r="X166" s="82">
        <v>-1.1963511290563524E-3</v>
      </c>
      <c r="Y166" s="83">
        <v>-1.4356213548676227</v>
      </c>
      <c r="Z166" s="84">
        <f t="shared" si="2"/>
        <v>157.56741205902534</v>
      </c>
    </row>
    <row r="167" spans="1:26" x14ac:dyDescent="0.3">
      <c r="A167" s="76">
        <v>42122</v>
      </c>
      <c r="B167" s="77">
        <v>1803.39</v>
      </c>
      <c r="C167" s="77">
        <v>1.0987840496919556E-2</v>
      </c>
      <c r="D167" s="78">
        <v>-10.987840496919556</v>
      </c>
      <c r="E167" s="77">
        <v>0.69599999999999995</v>
      </c>
      <c r="F167" s="77">
        <v>0.33499999999999641</v>
      </c>
      <c r="G167" s="79">
        <v>3.3499999999999641</v>
      </c>
      <c r="H167" s="80">
        <v>87.451999999999998</v>
      </c>
      <c r="I167" s="77">
        <v>-1.074636320445242E-2</v>
      </c>
      <c r="J167" s="79">
        <v>53.731816022262102</v>
      </c>
      <c r="K167" s="80">
        <v>12.41</v>
      </c>
      <c r="L167" s="77">
        <v>-3.3489096573208699E-2</v>
      </c>
      <c r="M167" s="79">
        <v>-50.233644859813054</v>
      </c>
      <c r="N167" s="81">
        <v>61.140999999999998</v>
      </c>
      <c r="O167" s="82">
        <v>8.5113402061855383E-3</v>
      </c>
      <c r="P167" s="83">
        <v>17.022680412371074</v>
      </c>
      <c r="Q167" s="81">
        <v>65.25</v>
      </c>
      <c r="R167" s="82">
        <v>0</v>
      </c>
      <c r="S167" s="83">
        <v>0</v>
      </c>
      <c r="T167" s="81">
        <v>1497.71</v>
      </c>
      <c r="U167" s="82">
        <v>4.2174571884512502E-3</v>
      </c>
      <c r="V167" s="83">
        <v>-4.2174571884512506</v>
      </c>
      <c r="W167" s="81">
        <v>33.659999999999997</v>
      </c>
      <c r="X167" s="82">
        <v>1.8456883509833572E-2</v>
      </c>
      <c r="Y167" s="83">
        <v>22.148260211800288</v>
      </c>
      <c r="Z167" s="84">
        <f t="shared" si="2"/>
        <v>30.813814101249562</v>
      </c>
    </row>
    <row r="168" spans="1:26" x14ac:dyDescent="0.3">
      <c r="A168" s="76">
        <v>42121</v>
      </c>
      <c r="B168" s="77">
        <v>1801.57</v>
      </c>
      <c r="C168" s="77">
        <v>1.2203275556928971E-2</v>
      </c>
      <c r="D168" s="78">
        <v>-12.203275556928972</v>
      </c>
      <c r="E168" s="77">
        <v>0.70115000000000005</v>
      </c>
      <c r="F168" s="77">
        <v>0.10500000000001064</v>
      </c>
      <c r="G168" s="79">
        <v>1.0500000000001064</v>
      </c>
      <c r="H168" s="80">
        <v>87.465999999999994</v>
      </c>
      <c r="I168" s="77">
        <v>-8.0070770766229992E-3</v>
      </c>
      <c r="J168" s="79">
        <v>40.035385383114999</v>
      </c>
      <c r="K168" s="80">
        <v>13.12</v>
      </c>
      <c r="L168" s="77">
        <v>-4.0234089246525287E-2</v>
      </c>
      <c r="M168" s="79">
        <v>-60.35113386978793</v>
      </c>
      <c r="N168" s="81">
        <v>61.036999999999999</v>
      </c>
      <c r="O168" s="82">
        <v>-1.0569145228484835E-2</v>
      </c>
      <c r="P168" s="83">
        <v>-21.138290456969671</v>
      </c>
      <c r="Q168" s="81">
        <v>65.25</v>
      </c>
      <c r="R168" s="82">
        <v>-2.9034229828850508E-3</v>
      </c>
      <c r="S168" s="83">
        <v>34.841075794620608</v>
      </c>
      <c r="T168" s="81">
        <v>1499.31</v>
      </c>
      <c r="U168" s="82">
        <v>-3.4670596000878888E-4</v>
      </c>
      <c r="V168" s="83">
        <v>0.34670596000878889</v>
      </c>
      <c r="W168" s="81">
        <v>33.865000000000002</v>
      </c>
      <c r="X168" s="82">
        <v>3.4835752482811323E-2</v>
      </c>
      <c r="Y168" s="83">
        <v>41.802902979373584</v>
      </c>
      <c r="Z168" s="84">
        <f t="shared" si="2"/>
        <v>24.383370233431517</v>
      </c>
    </row>
    <row r="169" spans="1:26" x14ac:dyDescent="0.3">
      <c r="A169" s="76">
        <v>42118</v>
      </c>
      <c r="B169" s="77">
        <v>1799.86</v>
      </c>
      <c r="C169" s="77">
        <v>1.5676493160579643E-2</v>
      </c>
      <c r="D169" s="78">
        <v>-15.676493160579643</v>
      </c>
      <c r="E169" s="77">
        <v>0.70589999999999997</v>
      </c>
      <c r="F169" s="77">
        <v>0.25499999999999412</v>
      </c>
      <c r="G169" s="79">
        <v>2.5499999999999412</v>
      </c>
      <c r="H169" s="80">
        <v>87.25</v>
      </c>
      <c r="I169" s="77">
        <v>-9.7043300607230452E-3</v>
      </c>
      <c r="J169" s="79">
        <v>48.521650303615225</v>
      </c>
      <c r="K169" s="80">
        <v>12.29</v>
      </c>
      <c r="L169" s="77">
        <v>-0.11836441893830706</v>
      </c>
      <c r="M169" s="79">
        <v>-177.54662840746059</v>
      </c>
      <c r="N169" s="81">
        <v>61</v>
      </c>
      <c r="O169" s="82">
        <v>-1.6033809723521628E-2</v>
      </c>
      <c r="P169" s="83">
        <v>-32.067619447043256</v>
      </c>
      <c r="Q169" s="81">
        <v>65.25</v>
      </c>
      <c r="R169" s="82">
        <v>-2.9034229828850508E-3</v>
      </c>
      <c r="S169" s="83">
        <v>34.841075794620608</v>
      </c>
      <c r="T169" s="81">
        <v>1501.22</v>
      </c>
      <c r="U169" s="82">
        <v>4.2814519473917201E-3</v>
      </c>
      <c r="V169" s="83">
        <v>-4.2814519473917203</v>
      </c>
      <c r="W169" s="81">
        <v>34.215000000000003</v>
      </c>
      <c r="X169" s="82">
        <v>5.6344550787280109E-2</v>
      </c>
      <c r="Y169" s="83">
        <v>67.613460944736133</v>
      </c>
      <c r="Z169" s="84">
        <f t="shared" si="2"/>
        <v>-76.046005919503344</v>
      </c>
    </row>
    <row r="170" spans="1:26" x14ac:dyDescent="0.3">
      <c r="A170" s="76">
        <v>42117</v>
      </c>
      <c r="B170" s="77">
        <v>1792.31</v>
      </c>
      <c r="C170" s="77">
        <v>7.2156316206510463E-3</v>
      </c>
      <c r="D170" s="78">
        <v>-7.2156316206510462</v>
      </c>
      <c r="E170" s="77">
        <v>0.70640000000000003</v>
      </c>
      <c r="F170" s="77">
        <v>0.80500000000000016</v>
      </c>
      <c r="G170" s="79">
        <v>8.0500000000000007</v>
      </c>
      <c r="H170" s="80">
        <v>87.224999999999994</v>
      </c>
      <c r="I170" s="77">
        <v>-1.0336298447853333E-2</v>
      </c>
      <c r="J170" s="79">
        <v>51.681492239266667</v>
      </c>
      <c r="K170" s="80">
        <v>12.48</v>
      </c>
      <c r="L170" s="77">
        <v>-7.9491255961843914E-3</v>
      </c>
      <c r="M170" s="79">
        <v>-11.923688394276587</v>
      </c>
      <c r="N170" s="81">
        <v>61.2</v>
      </c>
      <c r="O170" s="82">
        <v>7.5069142631371509E-3</v>
      </c>
      <c r="P170" s="83">
        <v>15.013828526274301</v>
      </c>
      <c r="Q170" s="81">
        <v>65.25</v>
      </c>
      <c r="R170" s="82">
        <v>-2.5985937022317595E-3</v>
      </c>
      <c r="S170" s="83">
        <v>31.183124426781113</v>
      </c>
      <c r="T170" s="81">
        <v>1499.11</v>
      </c>
      <c r="U170" s="82">
        <v>-3.6674979662068861E-4</v>
      </c>
      <c r="V170" s="83">
        <v>0.36674979662068863</v>
      </c>
      <c r="W170" s="81">
        <v>33.954999999999998</v>
      </c>
      <c r="X170" s="82">
        <v>9.2151817304599495E-2</v>
      </c>
      <c r="Y170" s="83">
        <v>110.5821807655194</v>
      </c>
      <c r="Z170" s="84">
        <f t="shared" si="2"/>
        <v>197.73805573953456</v>
      </c>
    </row>
    <row r="171" spans="1:26" x14ac:dyDescent="0.3">
      <c r="A171" s="76">
        <v>42116</v>
      </c>
      <c r="B171" s="77">
        <v>1786.77</v>
      </c>
      <c r="C171" s="77">
        <v>8.41488605194546E-3</v>
      </c>
      <c r="D171" s="78">
        <v>-8.4148860519454605</v>
      </c>
      <c r="E171" s="77">
        <v>0.69915000000000005</v>
      </c>
      <c r="F171" s="77">
        <v>0.48000000000000265</v>
      </c>
      <c r="G171" s="79">
        <v>4.8000000000000265</v>
      </c>
      <c r="H171" s="80">
        <v>87.361000000000004</v>
      </c>
      <c r="I171" s="77">
        <v>-4.9773343356340422E-3</v>
      </c>
      <c r="J171" s="79">
        <v>24.88667167817021</v>
      </c>
      <c r="K171" s="80">
        <v>12.71</v>
      </c>
      <c r="L171" s="77">
        <v>-2.9029793735676011E-2</v>
      </c>
      <c r="M171" s="79">
        <v>-43.54469060351402</v>
      </c>
      <c r="N171" s="81">
        <v>61.429000000000002</v>
      </c>
      <c r="O171" s="82">
        <v>1.439965652195452E-2</v>
      </c>
      <c r="P171" s="83">
        <v>28.799313043909038</v>
      </c>
      <c r="Q171" s="81">
        <v>65.25</v>
      </c>
      <c r="R171" s="82">
        <v>1.2275586926499662E-3</v>
      </c>
      <c r="S171" s="83">
        <v>-14.730704311799593</v>
      </c>
      <c r="T171" s="81">
        <v>1496.54</v>
      </c>
      <c r="U171" s="82">
        <v>-2.3931259290862427E-3</v>
      </c>
      <c r="V171" s="83">
        <v>2.3931259290862426</v>
      </c>
      <c r="W171" s="81">
        <v>33.384999999999998</v>
      </c>
      <c r="X171" s="82">
        <v>5.4651713789290693E-2</v>
      </c>
      <c r="Y171" s="83">
        <v>65.582056547148824</v>
      </c>
      <c r="Z171" s="84">
        <f t="shared" si="2"/>
        <v>59.770886231055265</v>
      </c>
    </row>
    <row r="172" spans="1:26" x14ac:dyDescent="0.3">
      <c r="A172" s="76">
        <v>42115</v>
      </c>
      <c r="B172" s="77">
        <v>1781.95</v>
      </c>
      <c r="C172" s="77">
        <v>8.780371821290274E-3</v>
      </c>
      <c r="D172" s="78">
        <v>-8.7803718212902737</v>
      </c>
      <c r="E172" s="77">
        <v>0.70089999999999997</v>
      </c>
      <c r="F172" s="77">
        <v>1.1799999999999922</v>
      </c>
      <c r="G172" s="79">
        <v>11.799999999999923</v>
      </c>
      <c r="H172" s="80">
        <v>87.353999999999999</v>
      </c>
      <c r="I172" s="77">
        <v>2.0188579687536071E-3</v>
      </c>
      <c r="J172" s="79">
        <v>-10.094289843768035</v>
      </c>
      <c r="K172" s="80">
        <v>13.25</v>
      </c>
      <c r="L172" s="77">
        <v>-5.2217453505007179E-2</v>
      </c>
      <c r="M172" s="79">
        <v>-78.326180257510771</v>
      </c>
      <c r="N172" s="81">
        <v>61.987000000000002</v>
      </c>
      <c r="O172" s="82">
        <v>2.4985118063364026E-2</v>
      </c>
      <c r="P172" s="83">
        <v>49.970236126728054</v>
      </c>
      <c r="Q172" s="81">
        <v>65.25</v>
      </c>
      <c r="R172" s="82">
        <v>1.8424689083372417E-3</v>
      </c>
      <c r="S172" s="83">
        <v>-22.109626900046901</v>
      </c>
      <c r="T172" s="81">
        <v>1492.42</v>
      </c>
      <c r="U172" s="82">
        <v>-2.4307008368200732E-2</v>
      </c>
      <c r="V172" s="83">
        <v>24.30700836820073</v>
      </c>
      <c r="W172" s="81">
        <v>33.725000000000001</v>
      </c>
      <c r="X172" s="82">
        <v>5.0295857988165743E-2</v>
      </c>
      <c r="Y172" s="83">
        <v>60.355029585798889</v>
      </c>
      <c r="Z172" s="84">
        <f t="shared" si="2"/>
        <v>27.121805258111607</v>
      </c>
    </row>
    <row r="173" spans="1:26" x14ac:dyDescent="0.3">
      <c r="A173" s="76">
        <v>42114</v>
      </c>
      <c r="B173" s="77">
        <v>1779.12</v>
      </c>
      <c r="C173" s="77">
        <v>8.434226635831793E-3</v>
      </c>
      <c r="D173" s="78">
        <v>-8.4342266358317932</v>
      </c>
      <c r="E173" s="77">
        <v>0.69515000000000005</v>
      </c>
      <c r="F173" s="77">
        <v>0.95500000000000584</v>
      </c>
      <c r="G173" s="79">
        <v>9.5500000000000576</v>
      </c>
      <c r="H173" s="80">
        <v>87.399000000000001</v>
      </c>
      <c r="I173" s="77">
        <v>4.3899467920062172E-3</v>
      </c>
      <c r="J173" s="79">
        <v>-21.949733960031086</v>
      </c>
      <c r="K173" s="80">
        <v>13.3</v>
      </c>
      <c r="L173" s="77">
        <v>-0.10013531799729355</v>
      </c>
      <c r="M173" s="79">
        <v>-150.20297699594033</v>
      </c>
      <c r="N173" s="81">
        <v>62.475000000000001</v>
      </c>
      <c r="O173" s="82">
        <v>3.7773458912642659E-2</v>
      </c>
      <c r="P173" s="83">
        <v>75.54691782528532</v>
      </c>
      <c r="Q173" s="81">
        <v>65.44</v>
      </c>
      <c r="R173" s="82">
        <v>5.5316533497234083E-3</v>
      </c>
      <c r="S173" s="83">
        <v>-66.379840196680902</v>
      </c>
      <c r="T173" s="81">
        <v>1490.95</v>
      </c>
      <c r="U173" s="82">
        <v>-2.3812953408584903E-2</v>
      </c>
      <c r="V173" s="83">
        <v>23.812953408584903</v>
      </c>
      <c r="W173" s="81">
        <v>33.909999999999997</v>
      </c>
      <c r="X173" s="82">
        <v>4.8222565687789647E-2</v>
      </c>
      <c r="Y173" s="83">
        <v>57.867078825347576</v>
      </c>
      <c r="Z173" s="84">
        <f t="shared" si="2"/>
        <v>-80.189827729266241</v>
      </c>
    </row>
    <row r="174" spans="1:26" x14ac:dyDescent="0.3">
      <c r="A174" s="76">
        <v>42111</v>
      </c>
      <c r="B174" s="77">
        <v>1769.01</v>
      </c>
      <c r="C174" s="77">
        <v>2.5616467081139489E-3</v>
      </c>
      <c r="D174" s="78">
        <v>-2.5616467081139489</v>
      </c>
      <c r="E174" s="77">
        <v>0.68464999999999998</v>
      </c>
      <c r="F174" s="77">
        <v>4.9750000000000068</v>
      </c>
      <c r="G174" s="79">
        <v>49.750000000000071</v>
      </c>
      <c r="H174" s="80">
        <v>87.528000000000006</v>
      </c>
      <c r="I174" s="77">
        <v>5.6874978456448073E-3</v>
      </c>
      <c r="J174" s="79">
        <v>-28.437489228224038</v>
      </c>
      <c r="K174" s="80">
        <v>13.89</v>
      </c>
      <c r="L174" s="77">
        <v>-5.7666214382632267E-2</v>
      </c>
      <c r="M174" s="79">
        <v>-86.499321573948393</v>
      </c>
      <c r="N174" s="81">
        <v>63.375</v>
      </c>
      <c r="O174" s="82">
        <v>3.7234042553191467E-2</v>
      </c>
      <c r="P174" s="83">
        <v>74.468085106382929</v>
      </c>
      <c r="Q174" s="81">
        <v>65.5</v>
      </c>
      <c r="R174" s="82">
        <v>7.6923076923076927E-3</v>
      </c>
      <c r="S174" s="83">
        <v>-92.307692307692307</v>
      </c>
      <c r="T174" s="81">
        <v>1487.81</v>
      </c>
      <c r="U174" s="82">
        <v>-4.134718230905042E-2</v>
      </c>
      <c r="V174" s="83">
        <v>41.347182309050417</v>
      </c>
      <c r="W174" s="81">
        <v>33.57</v>
      </c>
      <c r="X174" s="82">
        <v>5.0046918986549935E-2</v>
      </c>
      <c r="Y174" s="83">
        <v>60.05630278385992</v>
      </c>
      <c r="Z174" s="84">
        <f t="shared" si="2"/>
        <v>15.815420381314659</v>
      </c>
    </row>
    <row r="175" spans="1:26" x14ac:dyDescent="0.3">
      <c r="A175" s="76">
        <v>42110</v>
      </c>
      <c r="B175" s="77">
        <v>1786.58</v>
      </c>
      <c r="C175" s="77">
        <v>2.0751202678459164E-2</v>
      </c>
      <c r="D175" s="78">
        <v>-20.751202678459165</v>
      </c>
      <c r="E175" s="77">
        <v>0.69140000000000001</v>
      </c>
      <c r="F175" s="77">
        <v>4.9750000000000068</v>
      </c>
      <c r="G175" s="79">
        <v>49.750000000000071</v>
      </c>
      <c r="H175" s="80">
        <v>88.185000000000002</v>
      </c>
      <c r="I175" s="77">
        <v>1.4553612517257255E-2</v>
      </c>
      <c r="J175" s="79">
        <v>-72.768062586286277</v>
      </c>
      <c r="K175" s="80">
        <v>12.6</v>
      </c>
      <c r="L175" s="77">
        <v>1.4553612517257255E-2</v>
      </c>
      <c r="M175" s="79">
        <v>-215.76433121019116</v>
      </c>
      <c r="N175" s="81">
        <v>61.3</v>
      </c>
      <c r="O175" s="82">
        <v>-2.9495115811471899E-2</v>
      </c>
      <c r="P175" s="83">
        <v>-58.990231622943789</v>
      </c>
      <c r="Q175" s="81">
        <v>65.17</v>
      </c>
      <c r="R175" s="82">
        <v>1.3829133374309067E-3</v>
      </c>
      <c r="S175" s="83">
        <v>-16.594960049170879</v>
      </c>
      <c r="T175" s="81">
        <v>1496.85</v>
      </c>
      <c r="U175" s="82">
        <v>-2.635670007870583E-2</v>
      </c>
      <c r="V175" s="83">
        <v>26.356700078705831</v>
      </c>
      <c r="W175" s="81">
        <v>33.435000000000002</v>
      </c>
      <c r="X175" s="82">
        <v>4.2400623538581428E-2</v>
      </c>
      <c r="Y175" s="83">
        <v>50.880748246297713</v>
      </c>
      <c r="Z175" s="84">
        <f t="shared" si="2"/>
        <v>-257.88133982204761</v>
      </c>
    </row>
    <row r="176" spans="1:26" x14ac:dyDescent="0.3">
      <c r="A176" s="76">
        <v>42109</v>
      </c>
      <c r="B176" s="77">
        <v>1783.79</v>
      </c>
      <c r="C176" s="77">
        <v>1.9693141413333056E-2</v>
      </c>
      <c r="D176" s="78">
        <v>-19.693141413333056</v>
      </c>
      <c r="E176" s="77">
        <v>0.69264999999999999</v>
      </c>
      <c r="F176" s="77">
        <v>2.9999999999996696E-2</v>
      </c>
      <c r="G176" s="79">
        <v>0.29999999999996696</v>
      </c>
      <c r="H176" s="80">
        <v>88.402000000000001</v>
      </c>
      <c r="I176" s="77">
        <v>1.7096967186709056E-2</v>
      </c>
      <c r="J176" s="79">
        <v>-85.484835933545284</v>
      </c>
      <c r="K176" s="80">
        <v>12.84</v>
      </c>
      <c r="L176" s="77">
        <v>-0.12474437627811862</v>
      </c>
      <c r="M176" s="79">
        <v>-187.11656441717793</v>
      </c>
      <c r="N176" s="81">
        <v>60.625</v>
      </c>
      <c r="O176" s="82">
        <v>-3.3571918190368422E-2</v>
      </c>
      <c r="P176" s="83">
        <v>-67.143836380736843</v>
      </c>
      <c r="Q176" s="81">
        <v>65.25</v>
      </c>
      <c r="R176" s="82">
        <v>0</v>
      </c>
      <c r="S176" s="83">
        <v>0</v>
      </c>
      <c r="T176" s="81">
        <v>1491.42</v>
      </c>
      <c r="U176" s="82">
        <v>-2.2385075742181522E-2</v>
      </c>
      <c r="V176" s="83">
        <v>22.38507574218152</v>
      </c>
      <c r="W176" s="81">
        <v>33.049999999999997</v>
      </c>
      <c r="X176" s="82">
        <v>1.4114759128566851E-2</v>
      </c>
      <c r="Y176" s="83">
        <v>16.93771095428022</v>
      </c>
      <c r="Z176" s="84">
        <f t="shared" si="2"/>
        <v>-319.81559144833136</v>
      </c>
    </row>
    <row r="177" spans="1:26" x14ac:dyDescent="0.3">
      <c r="A177" s="76">
        <v>42108</v>
      </c>
      <c r="B177" s="77">
        <v>1779.85</v>
      </c>
      <c r="C177" s="77">
        <v>2.3991024940309993E-2</v>
      </c>
      <c r="D177" s="78">
        <v>-23.991024940309991</v>
      </c>
      <c r="E177" s="77">
        <v>0.70009999999999994</v>
      </c>
      <c r="F177" s="77">
        <v>0.19999999999998908</v>
      </c>
      <c r="G177" s="79">
        <v>1.9999999999998908</v>
      </c>
      <c r="H177" s="80">
        <v>88.171999999999997</v>
      </c>
      <c r="I177" s="77">
        <v>1.2470431527455602E-2</v>
      </c>
      <c r="J177" s="79">
        <v>-62.352157637278012</v>
      </c>
      <c r="K177" s="80">
        <v>13.67</v>
      </c>
      <c r="L177" s="77">
        <v>-9.5301125082726645E-2</v>
      </c>
      <c r="M177" s="79">
        <v>-142.95168762408997</v>
      </c>
      <c r="N177" s="81">
        <v>61.689</v>
      </c>
      <c r="O177" s="82">
        <v>-2.4679841897233202E-2</v>
      </c>
      <c r="P177" s="83">
        <v>-49.359683794466399</v>
      </c>
      <c r="Q177" s="81">
        <v>65.44</v>
      </c>
      <c r="R177" s="82">
        <v>6.769230769230734E-3</v>
      </c>
      <c r="S177" s="83">
        <v>-81.230769230768814</v>
      </c>
      <c r="T177" s="81">
        <v>1499.83</v>
      </c>
      <c r="U177" s="82">
        <v>-1.7600052400602684E-2</v>
      </c>
      <c r="V177" s="83">
        <v>17.600052400602685</v>
      </c>
      <c r="W177" s="81">
        <v>32.725000000000001</v>
      </c>
      <c r="X177" s="82">
        <v>-2.4386526444139093E-3</v>
      </c>
      <c r="Y177" s="83">
        <v>-2.9263831732966907</v>
      </c>
      <c r="Z177" s="84">
        <f t="shared" si="2"/>
        <v>-343.21165399960728</v>
      </c>
    </row>
    <row r="178" spans="1:26" x14ac:dyDescent="0.3">
      <c r="A178" s="76">
        <v>42107</v>
      </c>
      <c r="B178" s="77">
        <v>1772.08</v>
      </c>
      <c r="C178" s="77">
        <v>1.7962902327077614E-2</v>
      </c>
      <c r="D178" s="78">
        <v>-17.962902327077614</v>
      </c>
      <c r="E178" s="77">
        <v>0.70335000000000003</v>
      </c>
      <c r="F178" s="77">
        <v>0.91499999999999915</v>
      </c>
      <c r="G178" s="79">
        <v>9.1499999999999915</v>
      </c>
      <c r="H178" s="80">
        <v>88.105000000000004</v>
      </c>
      <c r="I178" s="77">
        <v>8.8859370884816092E-3</v>
      </c>
      <c r="J178" s="79">
        <v>-44.429685442408044</v>
      </c>
      <c r="K178" s="80">
        <v>13.94</v>
      </c>
      <c r="L178" s="77">
        <v>-8.8293001962066686E-2</v>
      </c>
      <c r="M178" s="79">
        <v>-132.43950294310002</v>
      </c>
      <c r="N178" s="81">
        <v>61.994</v>
      </c>
      <c r="O178" s="82">
        <v>-2.6017282010997626E-2</v>
      </c>
      <c r="P178" s="83">
        <v>-52.034564021995251</v>
      </c>
      <c r="Q178" s="81">
        <v>65.44</v>
      </c>
      <c r="R178" s="82">
        <v>5.5316533497234083E-3</v>
      </c>
      <c r="S178" s="83">
        <v>-66.379840196680902</v>
      </c>
      <c r="T178" s="81">
        <v>1494.82</v>
      </c>
      <c r="U178" s="82">
        <v>-2.9690502155060503E-2</v>
      </c>
      <c r="V178" s="83">
        <v>29.690502155060503</v>
      </c>
      <c r="W178" s="81">
        <v>32.39</v>
      </c>
      <c r="X178" s="82">
        <v>1.679485167163711E-2</v>
      </c>
      <c r="Y178" s="83">
        <v>20.153822005964528</v>
      </c>
      <c r="Z178" s="84">
        <f t="shared" si="2"/>
        <v>-254.25217077023683</v>
      </c>
    </row>
    <row r="179" spans="1:26" x14ac:dyDescent="0.3">
      <c r="A179" s="76">
        <v>42104</v>
      </c>
      <c r="B179" s="77">
        <v>1779.47</v>
      </c>
      <c r="C179" s="77">
        <v>1.2610182608646216E-2</v>
      </c>
      <c r="D179" s="78">
        <v>-12.610182608646216</v>
      </c>
      <c r="E179" s="77">
        <v>0.69835000000000003</v>
      </c>
      <c r="F179" s="77">
        <v>-5.4999999999993943E-2</v>
      </c>
      <c r="G179" s="79">
        <v>-0.54999999999993943</v>
      </c>
      <c r="H179" s="80">
        <v>88.135999999999996</v>
      </c>
      <c r="I179" s="77">
        <v>7.4873401081377803E-3</v>
      </c>
      <c r="J179" s="79">
        <v>-37.436700540688904</v>
      </c>
      <c r="K179" s="80">
        <v>12.58</v>
      </c>
      <c r="L179" s="77">
        <v>-0.13301171605789108</v>
      </c>
      <c r="M179" s="79">
        <v>-199.51757408683665</v>
      </c>
      <c r="N179" s="81">
        <v>60.744</v>
      </c>
      <c r="O179" s="82">
        <v>-5.1260425452160009E-2</v>
      </c>
      <c r="P179" s="83">
        <v>-102.52085090432001</v>
      </c>
      <c r="Q179" s="81">
        <v>65.42</v>
      </c>
      <c r="R179" s="82">
        <v>4.4526331951482614E-3</v>
      </c>
      <c r="S179" s="83">
        <v>-53.431598341779136</v>
      </c>
      <c r="T179" s="81">
        <v>1499.66</v>
      </c>
      <c r="U179" s="82">
        <v>-1.450970599445367E-2</v>
      </c>
      <c r="V179" s="83">
        <v>14.50970599445367</v>
      </c>
      <c r="W179" s="81">
        <v>31.09</v>
      </c>
      <c r="X179" s="82">
        <v>-4.996180290297942E-2</v>
      </c>
      <c r="Y179" s="83">
        <v>-59.9541634835753</v>
      </c>
      <c r="Z179" s="84">
        <f t="shared" si="2"/>
        <v>-451.51136397139248</v>
      </c>
    </row>
    <row r="180" spans="1:26" x14ac:dyDescent="0.3">
      <c r="A180" s="76">
        <v>42103</v>
      </c>
      <c r="B180" s="77">
        <v>1771.86</v>
      </c>
      <c r="C180" s="77">
        <v>1.5497300581148751E-2</v>
      </c>
      <c r="D180" s="78">
        <v>-15.497300581148751</v>
      </c>
      <c r="E180" s="77">
        <v>0.69435000000000002</v>
      </c>
      <c r="F180" s="77">
        <v>-0.78000000000000291</v>
      </c>
      <c r="G180" s="79">
        <v>-7.8000000000000291</v>
      </c>
      <c r="H180" s="80">
        <v>87.798000000000002</v>
      </c>
      <c r="I180" s="77">
        <v>4.3124649683713902E-3</v>
      </c>
      <c r="J180" s="79">
        <v>-21.562324841856952</v>
      </c>
      <c r="K180" s="80">
        <v>13.09</v>
      </c>
      <c r="L180" s="77">
        <v>-0.13138686131386865</v>
      </c>
      <c r="M180" s="79">
        <v>-197.08029197080296</v>
      </c>
      <c r="N180" s="81">
        <v>60.557000000000002</v>
      </c>
      <c r="O180" s="82">
        <v>-6.4034003091190117E-2</v>
      </c>
      <c r="P180" s="83">
        <v>-128.06800618238023</v>
      </c>
      <c r="Q180" s="81">
        <v>65.17</v>
      </c>
      <c r="R180" s="82">
        <v>-1.2260536398467172E-3</v>
      </c>
      <c r="S180" s="83">
        <v>14.712643678160607</v>
      </c>
      <c r="T180" s="81">
        <v>1500.13</v>
      </c>
      <c r="U180" s="82">
        <v>-1.1120632827949829E-2</v>
      </c>
      <c r="V180" s="83">
        <v>11.120632827949828</v>
      </c>
      <c r="W180" s="81">
        <v>31.655000000000001</v>
      </c>
      <c r="X180" s="82">
        <v>-6.2784492230418864E-3</v>
      </c>
      <c r="Y180" s="83">
        <v>-7.5341390676502638</v>
      </c>
      <c r="Z180" s="84">
        <f t="shared" si="2"/>
        <v>-351.70878613772874</v>
      </c>
    </row>
    <row r="181" spans="1:26" x14ac:dyDescent="0.3">
      <c r="A181" s="76">
        <v>42102</v>
      </c>
      <c r="B181" s="77">
        <v>1766.44</v>
      </c>
      <c r="C181" s="77">
        <v>1.2344546965442123E-2</v>
      </c>
      <c r="D181" s="78">
        <v>-12.344546965442124</v>
      </c>
      <c r="E181" s="77">
        <v>0.68910000000000005</v>
      </c>
      <c r="F181" s="77">
        <v>-1.0799999999999921</v>
      </c>
      <c r="G181" s="79">
        <v>-10.799999999999921</v>
      </c>
      <c r="H181" s="80">
        <v>87.177999999999997</v>
      </c>
      <c r="I181" s="77">
        <v>-1.210253155950409E-2</v>
      </c>
      <c r="J181" s="79">
        <v>60.512657797520454</v>
      </c>
      <c r="K181" s="80">
        <v>13.98</v>
      </c>
      <c r="L181" s="77">
        <v>-0.11518987341772154</v>
      </c>
      <c r="M181" s="79">
        <v>-172.7848101265823</v>
      </c>
      <c r="N181" s="81">
        <v>60.475999999999999</v>
      </c>
      <c r="O181" s="82">
        <v>-5.7580527029343583E-2</v>
      </c>
      <c r="P181" s="83">
        <v>-115.16105405868716</v>
      </c>
      <c r="Q181" s="81">
        <v>65.13</v>
      </c>
      <c r="R181" s="82">
        <v>1.9999999999999302E-3</v>
      </c>
      <c r="S181" s="83">
        <v>-23.999999999999162</v>
      </c>
      <c r="T181" s="81">
        <v>1529.6</v>
      </c>
      <c r="U181" s="82">
        <v>2.7730976746625532E-3</v>
      </c>
      <c r="V181" s="83">
        <v>-2.7730976746625533</v>
      </c>
      <c r="W181" s="81">
        <v>32.11</v>
      </c>
      <c r="X181" s="82">
        <v>-1.3669175241898335E-2</v>
      </c>
      <c r="Y181" s="83">
        <v>-16.403010290278001</v>
      </c>
      <c r="Z181" s="84">
        <f t="shared" si="2"/>
        <v>-293.75386131813076</v>
      </c>
    </row>
    <row r="182" spans="1:26" x14ac:dyDescent="0.3">
      <c r="A182" s="76">
        <v>42101</v>
      </c>
      <c r="B182" s="77">
        <v>1764.24</v>
      </c>
      <c r="C182" s="77">
        <v>4.417926762616136E-3</v>
      </c>
      <c r="D182" s="78">
        <v>-4.417926762616136</v>
      </c>
      <c r="E182" s="77">
        <v>0.68559999999999999</v>
      </c>
      <c r="F182" s="77">
        <v>-1.155000000000006</v>
      </c>
      <c r="G182" s="79">
        <v>-11.550000000000061</v>
      </c>
      <c r="H182" s="80">
        <v>87.016999999999996</v>
      </c>
      <c r="I182" s="77">
        <v>-1.6090004522840366E-2</v>
      </c>
      <c r="J182" s="79">
        <v>80.450022614201828</v>
      </c>
      <c r="K182" s="80">
        <v>14.78</v>
      </c>
      <c r="L182" s="77">
        <v>-4.2746113989637319E-2</v>
      </c>
      <c r="M182" s="79">
        <v>-64.119170984455977</v>
      </c>
      <c r="N182" s="81">
        <v>60.201000000000001</v>
      </c>
      <c r="O182" s="82">
        <v>-7.025482625482625E-2</v>
      </c>
      <c r="P182" s="83">
        <v>-140.50965250965248</v>
      </c>
      <c r="Q182" s="81">
        <v>65.08</v>
      </c>
      <c r="R182" s="82">
        <v>1.2307692307692046E-3</v>
      </c>
      <c r="S182" s="83">
        <v>-14.769230769230456</v>
      </c>
      <c r="T182" s="81">
        <v>1527.32</v>
      </c>
      <c r="U182" s="82">
        <v>-1.6415401755527081E-2</v>
      </c>
      <c r="V182" s="83">
        <v>16.415401755527082</v>
      </c>
      <c r="W182" s="81">
        <v>32.35</v>
      </c>
      <c r="X182" s="82">
        <v>2.7963139497934622E-2</v>
      </c>
      <c r="Y182" s="83">
        <v>33.555767397521542</v>
      </c>
      <c r="Z182" s="84">
        <f t="shared" si="2"/>
        <v>-104.94478925870465</v>
      </c>
    </row>
    <row r="183" spans="1:26" x14ac:dyDescent="0.3">
      <c r="A183" s="76">
        <v>42100</v>
      </c>
      <c r="B183" s="77">
        <v>1764.49</v>
      </c>
      <c r="C183" s="77">
        <v>-4.4684920531931505E-3</v>
      </c>
      <c r="D183" s="78">
        <v>4.4684920531931507</v>
      </c>
      <c r="E183" s="77">
        <v>0.98060000000000003</v>
      </c>
      <c r="F183" s="77">
        <v>4.9750000000000068</v>
      </c>
      <c r="G183" s="79">
        <v>49.750000000000071</v>
      </c>
      <c r="H183" s="80">
        <v>87.033000000000001</v>
      </c>
      <c r="I183" s="77">
        <v>-1.6576271186440665E-2</v>
      </c>
      <c r="J183" s="79">
        <v>82.88135593220332</v>
      </c>
      <c r="K183" s="80">
        <v>14.74</v>
      </c>
      <c r="L183" s="77">
        <v>8.2232011747430334E-2</v>
      </c>
      <c r="M183" s="79">
        <v>123.34801762114549</v>
      </c>
      <c r="N183" s="81">
        <v>61.1</v>
      </c>
      <c r="O183" s="82">
        <v>-2.7255938355728145E-2</v>
      </c>
      <c r="P183" s="83">
        <v>-54.511876711456289</v>
      </c>
      <c r="Q183" s="81">
        <v>65</v>
      </c>
      <c r="R183" s="82">
        <v>0</v>
      </c>
      <c r="S183" s="83">
        <v>0</v>
      </c>
      <c r="T183" s="81">
        <v>1551.98</v>
      </c>
      <c r="U183" s="82">
        <v>-8.8704681742417142E-3</v>
      </c>
      <c r="V183" s="83">
        <v>8.8704681742417151</v>
      </c>
      <c r="W183" s="81">
        <v>31.97</v>
      </c>
      <c r="X183" s="82">
        <v>5.8203555136070069E-3</v>
      </c>
      <c r="Y183" s="83">
        <v>6.9844266163284079</v>
      </c>
      <c r="Z183" s="84">
        <f t="shared" si="2"/>
        <v>221.79088368565584</v>
      </c>
    </row>
    <row r="184" spans="1:26" x14ac:dyDescent="0.3">
      <c r="A184" s="76">
        <v>42097</v>
      </c>
      <c r="B184" s="77">
        <v>1750.26</v>
      </c>
      <c r="C184" s="77">
        <v>-1.5601799775028126E-2</v>
      </c>
      <c r="D184" s="78">
        <v>15.601799775028127</v>
      </c>
      <c r="E184" s="77">
        <v>0.98060000000000003</v>
      </c>
      <c r="F184" s="77">
        <v>4.9750000000000068</v>
      </c>
      <c r="G184" s="79">
        <v>49.750000000000071</v>
      </c>
      <c r="H184" s="80">
        <v>86.92</v>
      </c>
      <c r="I184" s="77">
        <v>-1.8440933678136207E-2</v>
      </c>
      <c r="J184" s="79">
        <v>92.204668390681036</v>
      </c>
      <c r="K184" s="80" t="s">
        <v>0</v>
      </c>
      <c r="L184" s="77">
        <v>-1.8440933678136207E-2</v>
      </c>
      <c r="M184" s="79">
        <v>-215.76433121019116</v>
      </c>
      <c r="N184" s="81">
        <v>63.162999999999997</v>
      </c>
      <c r="O184" s="82">
        <v>7.384370015948865E-3</v>
      </c>
      <c r="P184" s="83">
        <v>14.768740031897728</v>
      </c>
      <c r="Q184" s="81">
        <v>65.08</v>
      </c>
      <c r="R184" s="82">
        <v>2.4645717806530587E-3</v>
      </c>
      <c r="S184" s="83">
        <v>-29.574861367836704</v>
      </c>
      <c r="T184" s="81" t="s">
        <v>47</v>
      </c>
      <c r="U184" s="82">
        <v>3.7334613801929257E-3</v>
      </c>
      <c r="V184" s="83">
        <v>-3.7334613801929257</v>
      </c>
      <c r="W184" s="81" t="s">
        <v>47</v>
      </c>
      <c r="X184" s="82">
        <v>-7.6700874660299754E-4</v>
      </c>
      <c r="Y184" s="83">
        <v>-0.92041049592359703</v>
      </c>
      <c r="Z184" s="84">
        <f t="shared" si="2"/>
        <v>-77.667856256537391</v>
      </c>
    </row>
    <row r="185" spans="1:26" x14ac:dyDescent="0.3">
      <c r="A185" s="76">
        <v>42096</v>
      </c>
      <c r="B185" s="77">
        <v>1749.34</v>
      </c>
      <c r="C185" s="77">
        <v>-1.4217528753444507E-2</v>
      </c>
      <c r="D185" s="78">
        <v>14.217528753444507</v>
      </c>
      <c r="E185" s="77">
        <v>0.69235000000000002</v>
      </c>
      <c r="F185" s="77">
        <v>-0.50000000000000044</v>
      </c>
      <c r="G185" s="79">
        <v>-5.0000000000000044</v>
      </c>
      <c r="H185" s="80">
        <v>86.915999999999997</v>
      </c>
      <c r="I185" s="77">
        <v>-1.0721846616130657E-2</v>
      </c>
      <c r="J185" s="79">
        <v>53.609233080653283</v>
      </c>
      <c r="K185" s="80">
        <v>14.67</v>
      </c>
      <c r="L185" s="77">
        <v>0.12672811059907838</v>
      </c>
      <c r="M185" s="79">
        <v>190.09216589861757</v>
      </c>
      <c r="N185" s="81">
        <v>62.731000000000002</v>
      </c>
      <c r="O185" s="82">
        <v>-4.2698412698412439E-3</v>
      </c>
      <c r="P185" s="83">
        <v>-8.539682539682488</v>
      </c>
      <c r="Q185" s="81">
        <v>65.25</v>
      </c>
      <c r="R185" s="82">
        <v>5.0831792975970158E-3</v>
      </c>
      <c r="S185" s="83">
        <v>-60.998151571164186</v>
      </c>
      <c r="T185" s="81">
        <v>1537.37</v>
      </c>
      <c r="U185" s="82">
        <v>-1.929676834947245E-2</v>
      </c>
      <c r="V185" s="83">
        <v>19.296768349472451</v>
      </c>
      <c r="W185" s="81">
        <v>32.075000000000003</v>
      </c>
      <c r="X185" s="82">
        <v>6.4907038512616255E-2</v>
      </c>
      <c r="Y185" s="83">
        <v>77.888446215139496</v>
      </c>
      <c r="Z185" s="84">
        <f t="shared" si="2"/>
        <v>280.56630818648063</v>
      </c>
    </row>
    <row r="186" spans="1:26" x14ac:dyDescent="0.3">
      <c r="A186" s="76">
        <v>42095</v>
      </c>
      <c r="B186" s="77">
        <v>1738.15</v>
      </c>
      <c r="C186" s="77">
        <v>-7.5143749536060751E-3</v>
      </c>
      <c r="D186" s="78">
        <v>7.5143749536060751</v>
      </c>
      <c r="E186" s="77">
        <v>0.69810000000000005</v>
      </c>
      <c r="F186" s="77">
        <v>1.1250000000000093</v>
      </c>
      <c r="G186" s="79">
        <v>11.250000000000092</v>
      </c>
      <c r="H186" s="80">
        <v>87.085999999999999</v>
      </c>
      <c r="I186" s="77">
        <v>-1.2260823210498293E-2</v>
      </c>
      <c r="J186" s="79">
        <v>61.304116052491466</v>
      </c>
      <c r="K186" s="80">
        <v>15.11</v>
      </c>
      <c r="L186" s="77">
        <v>7.3916133617626098E-2</v>
      </c>
      <c r="M186" s="79">
        <v>110.87420042643915</v>
      </c>
      <c r="N186" s="81">
        <v>63.25</v>
      </c>
      <c r="O186" s="82">
        <v>-5.643855429263182E-3</v>
      </c>
      <c r="P186" s="83">
        <v>-11.287710858526362</v>
      </c>
      <c r="Q186" s="81">
        <v>65</v>
      </c>
      <c r="R186" s="82">
        <v>1.2322858903265294E-3</v>
      </c>
      <c r="S186" s="83">
        <v>-14.787430683918352</v>
      </c>
      <c r="T186" s="81">
        <v>1525.57</v>
      </c>
      <c r="U186" s="82">
        <v>-3.1755781054998446E-3</v>
      </c>
      <c r="V186" s="83">
        <v>3.1755781054998446</v>
      </c>
      <c r="W186" s="81">
        <v>32.590000000000003</v>
      </c>
      <c r="X186" s="82">
        <v>6.7474615132656471E-2</v>
      </c>
      <c r="Y186" s="83">
        <v>80.969538159187763</v>
      </c>
      <c r="Z186" s="84">
        <f t="shared" si="2"/>
        <v>249.01266615477965</v>
      </c>
    </row>
    <row r="187" spans="1:26" x14ac:dyDescent="0.3">
      <c r="A187" s="76">
        <v>42094</v>
      </c>
      <c r="B187" s="77">
        <v>1740.81</v>
      </c>
      <c r="C187" s="77">
        <v>-7.5765349752009376E-3</v>
      </c>
      <c r="D187" s="78">
        <v>7.5765349752009374</v>
      </c>
      <c r="E187" s="77">
        <v>0.69420000000000004</v>
      </c>
      <c r="F187" s="77">
        <v>-2.1150000000000002</v>
      </c>
      <c r="G187" s="79">
        <v>-21.150000000000002</v>
      </c>
      <c r="H187" s="80">
        <v>87.328999999999994</v>
      </c>
      <c r="I187" s="77">
        <v>1.4793577981650308E-3</v>
      </c>
      <c r="J187" s="79">
        <v>-7.3967889908251534</v>
      </c>
      <c r="K187" s="80">
        <v>15.29</v>
      </c>
      <c r="L187" s="77">
        <v>9.448818897637784E-2</v>
      </c>
      <c r="M187" s="79">
        <v>141.73228346456676</v>
      </c>
      <c r="N187" s="81">
        <v>63.65</v>
      </c>
      <c r="O187" s="82">
        <v>2.4959742351046654E-2</v>
      </c>
      <c r="P187" s="83">
        <v>49.919484702093307</v>
      </c>
      <c r="Q187" s="81">
        <v>65.08</v>
      </c>
      <c r="R187" s="82">
        <v>1.2307692307692046E-3</v>
      </c>
      <c r="S187" s="83">
        <v>-14.769230769230456</v>
      </c>
      <c r="T187" s="81">
        <v>1526.7</v>
      </c>
      <c r="U187" s="82">
        <v>-3.9796450939456607E-3</v>
      </c>
      <c r="V187" s="83">
        <v>3.9796450939456607</v>
      </c>
      <c r="W187" s="81">
        <v>32.805</v>
      </c>
      <c r="X187" s="82">
        <v>0.15186095505617975</v>
      </c>
      <c r="Y187" s="83">
        <v>182.2331460674157</v>
      </c>
      <c r="Z187" s="84">
        <f t="shared" si="2"/>
        <v>342.12507454316676</v>
      </c>
    </row>
    <row r="188" spans="1:26" x14ac:dyDescent="0.3">
      <c r="A188" s="76">
        <v>42093</v>
      </c>
      <c r="B188" s="77">
        <v>1757.31</v>
      </c>
      <c r="C188" s="77">
        <v>1.1908120900825067E-2</v>
      </c>
      <c r="D188" s="78">
        <v>-11.908120900825066</v>
      </c>
      <c r="E188" s="77">
        <v>0.69889999999999997</v>
      </c>
      <c r="F188" s="77">
        <v>-1.4450000000000074</v>
      </c>
      <c r="G188" s="79">
        <v>-14.450000000000074</v>
      </c>
      <c r="H188" s="80">
        <v>87.480999999999995</v>
      </c>
      <c r="I188" s="77">
        <v>-1.82562955694265E-3</v>
      </c>
      <c r="J188" s="79">
        <v>9.1281477847132511</v>
      </c>
      <c r="K188" s="80">
        <v>14.51</v>
      </c>
      <c r="L188" s="77">
        <v>-7.3435504469987256E-2</v>
      </c>
      <c r="M188" s="79">
        <v>-110.15325670498089</v>
      </c>
      <c r="N188" s="81">
        <v>64.025999999999996</v>
      </c>
      <c r="O188" s="82">
        <v>-1.4833051238652081E-2</v>
      </c>
      <c r="P188" s="83">
        <v>-29.666102477304158</v>
      </c>
      <c r="Q188" s="81">
        <v>65.13</v>
      </c>
      <c r="R188" s="82">
        <v>3.2347504621071123E-3</v>
      </c>
      <c r="S188" s="83">
        <v>-38.817005545285348</v>
      </c>
      <c r="T188" s="81">
        <v>1540.56</v>
      </c>
      <c r="U188" s="82">
        <v>2.548809468337913E-2</v>
      </c>
      <c r="V188" s="83">
        <v>-25.488094683379131</v>
      </c>
      <c r="W188" s="81">
        <v>31.855</v>
      </c>
      <c r="X188" s="82">
        <v>7.4367622259696647E-2</v>
      </c>
      <c r="Y188" s="83">
        <v>89.241146711635963</v>
      </c>
      <c r="Z188" s="84">
        <f t="shared" si="2"/>
        <v>-132.11328581542546</v>
      </c>
    </row>
    <row r="189" spans="1:26" x14ac:dyDescent="0.3">
      <c r="A189" s="76">
        <v>42090</v>
      </c>
      <c r="B189" s="77">
        <v>1744.82</v>
      </c>
      <c r="C189" s="77">
        <v>2.718250205449154E-3</v>
      </c>
      <c r="D189" s="78">
        <v>-2.718250205449154</v>
      </c>
      <c r="E189" s="77">
        <v>0.70215000000000005</v>
      </c>
      <c r="F189" s="77">
        <v>-1.1199999999999988</v>
      </c>
      <c r="G189" s="79">
        <v>-11.199999999999989</v>
      </c>
      <c r="H189" s="80">
        <v>87.421000000000006</v>
      </c>
      <c r="I189" s="77">
        <v>-7.9548807335284421E-3</v>
      </c>
      <c r="J189" s="79">
        <v>39.774403667642211</v>
      </c>
      <c r="K189" s="80">
        <v>15.07</v>
      </c>
      <c r="L189" s="77">
        <v>-3.4593209481101804E-2</v>
      </c>
      <c r="M189" s="79">
        <v>-51.889814221652706</v>
      </c>
      <c r="N189" s="81">
        <v>64.7</v>
      </c>
      <c r="O189" s="82">
        <v>-9.4007410356124286E-3</v>
      </c>
      <c r="P189" s="83">
        <v>-18.801482071224857</v>
      </c>
      <c r="Q189" s="81">
        <v>65.25</v>
      </c>
      <c r="R189" s="82">
        <v>5.0831792975970158E-3</v>
      </c>
      <c r="S189" s="83">
        <v>-60.998151571164186</v>
      </c>
      <c r="T189" s="81">
        <v>1521.74</v>
      </c>
      <c r="U189" s="82">
        <v>1.1586707527039018E-2</v>
      </c>
      <c r="V189" s="83">
        <v>-11.586707527039017</v>
      </c>
      <c r="W189" s="81">
        <v>32.725000000000001</v>
      </c>
      <c r="X189" s="82">
        <v>0.10278011794439766</v>
      </c>
      <c r="Y189" s="83">
        <v>123.33614153327719</v>
      </c>
      <c r="Z189" s="84">
        <f t="shared" si="2"/>
        <v>5.9161396043894854</v>
      </c>
    </row>
    <row r="190" spans="1:26" x14ac:dyDescent="0.3">
      <c r="A190" s="76">
        <v>42089</v>
      </c>
      <c r="B190" s="77">
        <v>1744.9</v>
      </c>
      <c r="C190" s="77">
        <v>1.4582921468525866E-2</v>
      </c>
      <c r="D190" s="78">
        <v>-14.582921468525866</v>
      </c>
      <c r="E190" s="77">
        <v>0.69989999999999997</v>
      </c>
      <c r="F190" s="77">
        <v>-1.3450000000000073</v>
      </c>
      <c r="G190" s="79">
        <v>-13.450000000000074</v>
      </c>
      <c r="H190" s="80">
        <v>88.245999999999995</v>
      </c>
      <c r="I190" s="77">
        <v>6.8038010568557429E-4</v>
      </c>
      <c r="J190" s="79">
        <v>-3.4019005284278716</v>
      </c>
      <c r="K190" s="80">
        <v>15.8</v>
      </c>
      <c r="L190" s="77">
        <v>-1.2499999999999956E-2</v>
      </c>
      <c r="M190" s="79">
        <v>-18.749999999999932</v>
      </c>
      <c r="N190" s="81">
        <v>64.171000000000006</v>
      </c>
      <c r="O190" s="82">
        <v>-2.6974981046247102E-2</v>
      </c>
      <c r="P190" s="83">
        <v>-53.949962092494204</v>
      </c>
      <c r="Q190" s="81">
        <v>65</v>
      </c>
      <c r="R190" s="82">
        <v>1.2322858903265294E-3</v>
      </c>
      <c r="S190" s="83">
        <v>-14.787430683918352</v>
      </c>
      <c r="T190" s="81">
        <v>1517</v>
      </c>
      <c r="U190" s="82">
        <v>1.995535594223171E-2</v>
      </c>
      <c r="V190" s="83">
        <v>-19.955355942231709</v>
      </c>
      <c r="W190" s="81">
        <v>31.855</v>
      </c>
      <c r="X190" s="82">
        <v>5.7251908396946612E-2</v>
      </c>
      <c r="Y190" s="83">
        <v>68.702290076335927</v>
      </c>
      <c r="Z190" s="84">
        <f t="shared" si="2"/>
        <v>-70.175280639262084</v>
      </c>
    </row>
    <row r="191" spans="1:26" x14ac:dyDescent="0.3">
      <c r="A191" s="76">
        <v>42088</v>
      </c>
      <c r="B191" s="77">
        <v>1756.48</v>
      </c>
      <c r="C191" s="77">
        <v>1.6116902500260398E-2</v>
      </c>
      <c r="D191" s="78">
        <v>-16.116902500260398</v>
      </c>
      <c r="E191" s="77">
        <v>0.69715000000000005</v>
      </c>
      <c r="F191" s="77">
        <v>-1.6449999999999965</v>
      </c>
      <c r="G191" s="79">
        <v>-16.449999999999964</v>
      </c>
      <c r="H191" s="80">
        <v>88.44</v>
      </c>
      <c r="I191" s="77">
        <v>-1.0504557622581809E-3</v>
      </c>
      <c r="J191" s="79">
        <v>5.2522788112909042</v>
      </c>
      <c r="K191" s="80">
        <v>15.44</v>
      </c>
      <c r="L191" s="77">
        <v>1.2970168612191683E-3</v>
      </c>
      <c r="M191" s="79">
        <v>1.9455252918287524</v>
      </c>
      <c r="N191" s="81">
        <v>64.75</v>
      </c>
      <c r="O191" s="82">
        <v>9.7465886939571145E-3</v>
      </c>
      <c r="P191" s="83">
        <v>19.493177387914226</v>
      </c>
      <c r="Q191" s="81">
        <v>65</v>
      </c>
      <c r="R191" s="82">
        <v>0</v>
      </c>
      <c r="S191" s="83">
        <v>0</v>
      </c>
      <c r="T191" s="81">
        <v>1525.37</v>
      </c>
      <c r="U191" s="82">
        <v>2.2365951742627274E-2</v>
      </c>
      <c r="V191" s="83">
        <v>-22.365951742627274</v>
      </c>
      <c r="W191" s="81">
        <v>32.555</v>
      </c>
      <c r="X191" s="82">
        <v>9.7421203438395304E-2</v>
      </c>
      <c r="Y191" s="83">
        <v>116.90544412607437</v>
      </c>
      <c r="Z191" s="84">
        <f t="shared" si="2"/>
        <v>88.663571374220624</v>
      </c>
    </row>
    <row r="192" spans="1:26" x14ac:dyDescent="0.3">
      <c r="A192" s="76">
        <v>42087</v>
      </c>
      <c r="B192" s="77">
        <v>1772.41</v>
      </c>
      <c r="C192" s="77">
        <v>3.6018447617767298E-2</v>
      </c>
      <c r="D192" s="78">
        <v>-36.018447617767301</v>
      </c>
      <c r="E192" s="77">
        <v>0.69240000000000002</v>
      </c>
      <c r="F192" s="77">
        <v>-2.2699999999999942</v>
      </c>
      <c r="G192" s="79">
        <v>-22.699999999999942</v>
      </c>
      <c r="H192" s="80">
        <v>88.5</v>
      </c>
      <c r="I192" s="77">
        <v>1.1636679545506512E-2</v>
      </c>
      <c r="J192" s="79">
        <v>-58.183397727532558</v>
      </c>
      <c r="K192" s="80">
        <v>13.62</v>
      </c>
      <c r="L192" s="77">
        <v>-0.1926496739774749</v>
      </c>
      <c r="M192" s="79">
        <v>-288.97451096621234</v>
      </c>
      <c r="N192" s="81">
        <v>62.811999999999998</v>
      </c>
      <c r="O192" s="82">
        <v>-3.8542782795040573E-2</v>
      </c>
      <c r="P192" s="83">
        <v>-77.085565590081131</v>
      </c>
      <c r="Q192" s="81">
        <v>65</v>
      </c>
      <c r="R192" s="82">
        <v>-2.9145574474612325E-3</v>
      </c>
      <c r="S192" s="83">
        <v>34.974689369534786</v>
      </c>
      <c r="T192" s="81">
        <v>1552.81</v>
      </c>
      <c r="U192" s="82">
        <v>5.8544034139324901E-2</v>
      </c>
      <c r="V192" s="83">
        <v>-58.5440341393249</v>
      </c>
      <c r="W192" s="81">
        <v>31.47</v>
      </c>
      <c r="X192" s="82">
        <v>1.5161290322580609E-2</v>
      </c>
      <c r="Y192" s="83">
        <v>18.19354838709673</v>
      </c>
      <c r="Z192" s="84">
        <f t="shared" si="2"/>
        <v>-488.33771828428672</v>
      </c>
    </row>
    <row r="193" spans="1:26" x14ac:dyDescent="0.3">
      <c r="A193" s="76">
        <v>42086</v>
      </c>
      <c r="B193" s="77">
        <v>1778</v>
      </c>
      <c r="C193" s="77">
        <v>3.8217862252197046E-2</v>
      </c>
      <c r="D193" s="78">
        <v>-38.217862252197044</v>
      </c>
      <c r="E193" s="77">
        <v>0.69110000000000005</v>
      </c>
      <c r="F193" s="77">
        <v>-1.9749999999999934</v>
      </c>
      <c r="G193" s="79">
        <v>-19.749999999999936</v>
      </c>
      <c r="H193" s="80">
        <v>88.552999999999997</v>
      </c>
      <c r="I193" s="77">
        <v>1.2288804042159205E-2</v>
      </c>
      <c r="J193" s="79">
        <v>-61.444020210796026</v>
      </c>
      <c r="K193" s="80">
        <v>13.41</v>
      </c>
      <c r="L193" s="77">
        <v>-0.19652486518873583</v>
      </c>
      <c r="M193" s="79">
        <v>-294.78729778310372</v>
      </c>
      <c r="N193" s="81">
        <v>62.7</v>
      </c>
      <c r="O193" s="82">
        <v>-3.6496350364963501E-2</v>
      </c>
      <c r="P193" s="83">
        <v>-72.992700729926995</v>
      </c>
      <c r="Q193" s="81">
        <v>64.92</v>
      </c>
      <c r="R193" s="82">
        <v>-1.2307692307692046E-3</v>
      </c>
      <c r="S193" s="83">
        <v>14.769230769230456</v>
      </c>
      <c r="T193" s="81">
        <v>1565.87</v>
      </c>
      <c r="U193" s="82">
        <v>6.8539609534402746E-2</v>
      </c>
      <c r="V193" s="83">
        <v>-68.539609534402743</v>
      </c>
      <c r="W193" s="81">
        <v>31.785</v>
      </c>
      <c r="X193" s="82">
        <v>3.9234919077979498E-2</v>
      </c>
      <c r="Y193" s="83">
        <v>47.081902893575396</v>
      </c>
      <c r="Z193" s="84">
        <f t="shared" si="2"/>
        <v>-493.88035684762065</v>
      </c>
    </row>
    <row r="194" spans="1:26" x14ac:dyDescent="0.3">
      <c r="A194" s="76">
        <v>42083</v>
      </c>
      <c r="B194" s="77">
        <v>1774.57</v>
      </c>
      <c r="C194" s="77">
        <v>1.8790474440821211E-2</v>
      </c>
      <c r="D194" s="78">
        <v>-18.79047444082121</v>
      </c>
      <c r="E194" s="77">
        <v>0.69735000000000003</v>
      </c>
      <c r="F194" s="77">
        <v>-1.3749999999999929</v>
      </c>
      <c r="G194" s="79">
        <v>-13.749999999999929</v>
      </c>
      <c r="H194" s="80">
        <v>87.858000000000004</v>
      </c>
      <c r="I194" s="77">
        <v>-5.3435978716177314E-3</v>
      </c>
      <c r="J194" s="79">
        <v>26.717989358088658</v>
      </c>
      <c r="K194" s="80">
        <v>13.02</v>
      </c>
      <c r="L194" s="77">
        <v>-0.13545816733067734</v>
      </c>
      <c r="M194" s="79">
        <v>-203.18725099601602</v>
      </c>
      <c r="N194" s="81">
        <v>63</v>
      </c>
      <c r="O194" s="82">
        <v>-1.0196546685729562E-2</v>
      </c>
      <c r="P194" s="83">
        <v>-20.393093371459123</v>
      </c>
      <c r="Q194" s="81">
        <v>64.92</v>
      </c>
      <c r="R194" s="82">
        <v>-5.0574712643677898E-3</v>
      </c>
      <c r="S194" s="83">
        <v>60.689655172413481</v>
      </c>
      <c r="T194" s="81">
        <v>1567.62</v>
      </c>
      <c r="U194" s="82">
        <v>6.6625842008573077E-2</v>
      </c>
      <c r="V194" s="83">
        <v>-66.625842008573073</v>
      </c>
      <c r="W194" s="81">
        <v>30.12</v>
      </c>
      <c r="X194" s="82">
        <v>1.4482990906028956E-2</v>
      </c>
      <c r="Y194" s="83">
        <v>17.379589087234748</v>
      </c>
      <c r="Z194" s="84">
        <f t="shared" si="2"/>
        <v>-217.95942719913251</v>
      </c>
    </row>
    <row r="195" spans="1:26" x14ac:dyDescent="0.3">
      <c r="A195" s="76">
        <v>42082</v>
      </c>
      <c r="B195" s="77">
        <v>1751.31</v>
      </c>
      <c r="C195" s="77">
        <v>5.3502029288342275E-3</v>
      </c>
      <c r="D195" s="78">
        <v>-5.3502029288342277</v>
      </c>
      <c r="E195" s="77">
        <v>0.68684999999999996</v>
      </c>
      <c r="F195" s="77">
        <v>-0.12500000000000844</v>
      </c>
      <c r="G195" s="79">
        <v>-1.2500000000000844</v>
      </c>
      <c r="H195" s="80">
        <v>88.167000000000002</v>
      </c>
      <c r="I195" s="77">
        <v>-2.5567635446245639E-3</v>
      </c>
      <c r="J195" s="79">
        <v>12.783817723122819</v>
      </c>
      <c r="K195" s="80">
        <v>14.07</v>
      </c>
      <c r="L195" s="77">
        <v>-7.4342105263157834E-2</v>
      </c>
      <c r="M195" s="79">
        <v>-111.51315789473675</v>
      </c>
      <c r="N195" s="81">
        <v>63.609000000000002</v>
      </c>
      <c r="O195" s="82">
        <v>2.5438893456497604E-2</v>
      </c>
      <c r="P195" s="83">
        <v>50.877786912995205</v>
      </c>
      <c r="Q195" s="81">
        <v>64.92</v>
      </c>
      <c r="R195" s="82">
        <v>-1.2307692307692046E-3</v>
      </c>
      <c r="S195" s="83">
        <v>14.769230769230456</v>
      </c>
      <c r="T195" s="81">
        <v>1530.43</v>
      </c>
      <c r="U195" s="82">
        <v>4.9562462281231123E-2</v>
      </c>
      <c r="V195" s="83">
        <v>-49.56246228123112</v>
      </c>
      <c r="W195" s="81">
        <v>30.53</v>
      </c>
      <c r="X195" s="82">
        <v>4.9374588545096163E-3</v>
      </c>
      <c r="Y195" s="83">
        <v>5.9249506254115385</v>
      </c>
      <c r="Z195" s="84">
        <f t="shared" si="2"/>
        <v>-83.320037074042162</v>
      </c>
    </row>
    <row r="196" spans="1:26" x14ac:dyDescent="0.3">
      <c r="A196" s="76">
        <v>42081</v>
      </c>
      <c r="B196" s="77">
        <v>1754.1</v>
      </c>
      <c r="C196" s="77">
        <v>-5.4656582035901551E-3</v>
      </c>
      <c r="D196" s="78">
        <v>5.4656582035901549</v>
      </c>
      <c r="E196" s="77">
        <v>0.71535000000000004</v>
      </c>
      <c r="F196" s="77">
        <v>2.6500000000000079</v>
      </c>
      <c r="G196" s="79">
        <v>26.500000000000078</v>
      </c>
      <c r="H196" s="80">
        <v>87.2</v>
      </c>
      <c r="I196" s="77">
        <v>-1.2345679012345716E-2</v>
      </c>
      <c r="J196" s="79">
        <v>61.728395061728584</v>
      </c>
      <c r="K196" s="80">
        <v>13.97</v>
      </c>
      <c r="L196" s="77">
        <v>-4.9857549857548799E-3</v>
      </c>
      <c r="M196" s="79">
        <v>-7.4786324786323206</v>
      </c>
      <c r="N196" s="81">
        <v>62.1</v>
      </c>
      <c r="O196" s="82">
        <v>3.3226294860489489E-2</v>
      </c>
      <c r="P196" s="83">
        <v>66.452589720978963</v>
      </c>
      <c r="Q196" s="81">
        <v>65</v>
      </c>
      <c r="R196" s="82">
        <v>0</v>
      </c>
      <c r="S196" s="83">
        <v>0</v>
      </c>
      <c r="T196" s="81">
        <v>1532.8</v>
      </c>
      <c r="U196" s="82">
        <v>1.8032079168465356E-2</v>
      </c>
      <c r="V196" s="83">
        <v>-18.032079168465355</v>
      </c>
      <c r="W196" s="81">
        <v>28.48</v>
      </c>
      <c r="X196" s="82">
        <v>-1.3508832698302756E-2</v>
      </c>
      <c r="Y196" s="83">
        <v>-16.210599237963308</v>
      </c>
      <c r="Z196" s="84">
        <f t="shared" si="2"/>
        <v>118.4253321012368</v>
      </c>
    </row>
    <row r="197" spans="1:26" x14ac:dyDescent="0.3">
      <c r="A197" s="76">
        <v>42080</v>
      </c>
      <c r="B197" s="77">
        <v>1736.63</v>
      </c>
      <c r="C197" s="77">
        <v>-1.3788325354504189E-2</v>
      </c>
      <c r="D197" s="78">
        <v>13.788325354504188</v>
      </c>
      <c r="E197" s="77">
        <v>0.71335000000000004</v>
      </c>
      <c r="F197" s="77">
        <v>2.475000000000005</v>
      </c>
      <c r="G197" s="79">
        <v>24.75000000000005</v>
      </c>
      <c r="H197" s="80">
        <v>87.641000000000005</v>
      </c>
      <c r="I197" s="77">
        <v>-5.9434015765893597E-3</v>
      </c>
      <c r="J197" s="79">
        <v>29.717007882946799</v>
      </c>
      <c r="K197" s="80">
        <v>15.66</v>
      </c>
      <c r="L197" s="77">
        <v>0.10049191848208008</v>
      </c>
      <c r="M197" s="79">
        <v>150.73787772312014</v>
      </c>
      <c r="N197" s="81">
        <v>64.989999999999995</v>
      </c>
      <c r="O197" s="82">
        <v>5.5152371211014094E-2</v>
      </c>
      <c r="P197" s="83">
        <v>110.30474242202818</v>
      </c>
      <c r="Q197" s="81">
        <v>64.92</v>
      </c>
      <c r="R197" s="82">
        <v>-2.4585125998770221E-3</v>
      </c>
      <c r="S197" s="83">
        <v>29.502151198524267</v>
      </c>
      <c r="T197" s="81">
        <v>1502.27</v>
      </c>
      <c r="U197" s="82">
        <v>9.1945445702208803E-4</v>
      </c>
      <c r="V197" s="83">
        <v>-0.91945445702208806</v>
      </c>
      <c r="W197" s="81">
        <v>29.649999999999995</v>
      </c>
      <c r="X197" s="82">
        <v>6.4494229463678797E-3</v>
      </c>
      <c r="Y197" s="83">
        <v>7.7393075356414549</v>
      </c>
      <c r="Z197" s="84">
        <f t="shared" si="2"/>
        <v>365.61995765974297</v>
      </c>
    </row>
    <row r="198" spans="1:26" x14ac:dyDescent="0.3">
      <c r="A198" s="76">
        <v>42079</v>
      </c>
      <c r="B198" s="77">
        <v>1740.09</v>
      </c>
      <c r="C198" s="77">
        <v>-1.6103405576256533E-2</v>
      </c>
      <c r="D198" s="78">
        <v>16.103405576256534</v>
      </c>
      <c r="E198" s="77">
        <v>0.71335000000000004</v>
      </c>
      <c r="F198" s="77">
        <v>2.6249999999999996</v>
      </c>
      <c r="G198" s="79">
        <v>26.249999999999996</v>
      </c>
      <c r="H198" s="80">
        <v>88.122</v>
      </c>
      <c r="I198" s="77">
        <v>5.9043942318617816E-4</v>
      </c>
      <c r="J198" s="79">
        <v>-2.9521971159308906</v>
      </c>
      <c r="K198" s="80">
        <v>15.61</v>
      </c>
      <c r="L198" s="77">
        <v>0.12626262626262627</v>
      </c>
      <c r="M198" s="79">
        <v>189.39393939393941</v>
      </c>
      <c r="N198" s="81">
        <v>65.313999999999993</v>
      </c>
      <c r="O198" s="82">
        <v>5.8076430850977558E-2</v>
      </c>
      <c r="P198" s="83">
        <v>116.15286170195512</v>
      </c>
      <c r="Q198" s="81">
        <v>64.92</v>
      </c>
      <c r="R198" s="82">
        <v>-3.2243205895899547E-3</v>
      </c>
      <c r="S198" s="83">
        <v>38.691847075079458</v>
      </c>
      <c r="T198" s="81">
        <v>1504.31</v>
      </c>
      <c r="U198" s="82">
        <v>-6.9708951923266984E-3</v>
      </c>
      <c r="V198" s="83">
        <v>6.9708951923266982</v>
      </c>
      <c r="W198" s="81">
        <v>29.675000000000001</v>
      </c>
      <c r="X198" s="82">
        <v>-2.1856086079353643E-3</v>
      </c>
      <c r="Y198" s="83">
        <v>-2.6227303295224367</v>
      </c>
      <c r="Z198" s="84">
        <f t="shared" si="2"/>
        <v>387.98802149410392</v>
      </c>
    </row>
    <row r="199" spans="1:26" x14ac:dyDescent="0.3">
      <c r="A199" s="76">
        <v>42076</v>
      </c>
      <c r="B199" s="77">
        <v>1719.82</v>
      </c>
      <c r="C199" s="77">
        <v>-3.1987166858976249E-2</v>
      </c>
      <c r="D199" s="78">
        <v>31.987166858976249</v>
      </c>
      <c r="E199" s="77">
        <v>0.71335000000000004</v>
      </c>
      <c r="F199" s="77">
        <v>3.1500000000000083</v>
      </c>
      <c r="G199" s="79">
        <v>31.500000000000085</v>
      </c>
      <c r="H199" s="80">
        <v>88.186000000000007</v>
      </c>
      <c r="I199" s="77">
        <v>3.7789969722495033E-3</v>
      </c>
      <c r="J199" s="79">
        <v>-18.894984861247515</v>
      </c>
      <c r="K199" s="80">
        <v>16</v>
      </c>
      <c r="L199" s="77">
        <v>0.22699386503067492</v>
      </c>
      <c r="M199" s="79">
        <v>340.4907975460124</v>
      </c>
      <c r="N199" s="81">
        <v>65.95</v>
      </c>
      <c r="O199" s="82">
        <v>8.4686107136395794E-2</v>
      </c>
      <c r="P199" s="83">
        <v>169.37221427279158</v>
      </c>
      <c r="Q199" s="81">
        <v>64.92</v>
      </c>
      <c r="R199" s="82">
        <v>7.7077231385844235E-4</v>
      </c>
      <c r="S199" s="83">
        <v>-9.2492677663013083</v>
      </c>
      <c r="T199" s="81">
        <v>1487.32</v>
      </c>
      <c r="U199" s="82">
        <v>-2.1004061267879178E-2</v>
      </c>
      <c r="V199" s="83">
        <v>21.004061267879177</v>
      </c>
      <c r="W199" s="81">
        <v>30.13</v>
      </c>
      <c r="X199" s="82">
        <v>2.6226158038147124E-2</v>
      </c>
      <c r="Y199" s="83">
        <v>31.471389645776551</v>
      </c>
      <c r="Z199" s="84">
        <f t="shared" si="2"/>
        <v>597.68137696388715</v>
      </c>
    </row>
    <row r="200" spans="1:26" x14ac:dyDescent="0.3">
      <c r="A200" s="76">
        <v>42075</v>
      </c>
      <c r="B200" s="77">
        <v>1728.62</v>
      </c>
      <c r="C200" s="77">
        <v>-2.4954029082950718E-2</v>
      </c>
      <c r="D200" s="78">
        <v>24.954029082950719</v>
      </c>
      <c r="E200" s="77">
        <v>0.71360000000000001</v>
      </c>
      <c r="F200" s="77">
        <v>3.400000000000003</v>
      </c>
      <c r="G200" s="79">
        <v>34.000000000000028</v>
      </c>
      <c r="H200" s="80">
        <v>88.533000000000001</v>
      </c>
      <c r="I200" s="77">
        <v>9.947411049383419E-3</v>
      </c>
      <c r="J200" s="79">
        <v>-49.737055246917095</v>
      </c>
      <c r="K200" s="80">
        <v>15.42</v>
      </c>
      <c r="L200" s="77">
        <v>0.15592203898050974</v>
      </c>
      <c r="M200" s="79">
        <v>233.88305847076461</v>
      </c>
      <c r="N200" s="81">
        <v>64.125</v>
      </c>
      <c r="O200" s="82">
        <v>4.7332059385565249E-2</v>
      </c>
      <c r="P200" s="83">
        <v>94.664118771130489</v>
      </c>
      <c r="Q200" s="81">
        <v>65</v>
      </c>
      <c r="R200" s="82">
        <v>2.0040080160319937E-3</v>
      </c>
      <c r="S200" s="83">
        <v>-24.048096192383923</v>
      </c>
      <c r="T200" s="81">
        <v>1492</v>
      </c>
      <c r="U200" s="82">
        <v>-1.2528707484794175E-2</v>
      </c>
      <c r="V200" s="83">
        <v>12.528707484794175</v>
      </c>
      <c r="W200" s="81">
        <v>29.665000000000003</v>
      </c>
      <c r="X200" s="82">
        <v>-2.3695902583511563E-2</v>
      </c>
      <c r="Y200" s="83">
        <v>-28.435083100213873</v>
      </c>
      <c r="Z200" s="84">
        <f t="shared" si="2"/>
        <v>297.80967927012512</v>
      </c>
    </row>
    <row r="201" spans="1:26" x14ac:dyDescent="0.3">
      <c r="A201" s="76">
        <v>42074</v>
      </c>
      <c r="B201" s="77">
        <v>1710.79</v>
      </c>
      <c r="C201" s="77">
        <v>-3.5625905444788331E-2</v>
      </c>
      <c r="D201" s="78">
        <v>35.62590544478833</v>
      </c>
      <c r="E201" s="77">
        <v>0.71509999999999996</v>
      </c>
      <c r="F201" s="77">
        <v>4.5749999999999957</v>
      </c>
      <c r="G201" s="79">
        <v>45.749999999999957</v>
      </c>
      <c r="H201" s="80">
        <v>87.481999999999999</v>
      </c>
      <c r="I201" s="77">
        <v>-3.1790886612504004E-3</v>
      </c>
      <c r="J201" s="79">
        <v>15.895443306252002</v>
      </c>
      <c r="K201" s="80">
        <v>16.87</v>
      </c>
      <c r="L201" s="77">
        <v>0.21279654924514743</v>
      </c>
      <c r="M201" s="79">
        <v>319.19482386772114</v>
      </c>
      <c r="N201" s="81">
        <v>65.33</v>
      </c>
      <c r="O201" s="82">
        <v>6.1982866524700413E-2</v>
      </c>
      <c r="P201" s="83">
        <v>123.96573304940081</v>
      </c>
      <c r="Q201" s="81">
        <v>65.19</v>
      </c>
      <c r="R201" s="82">
        <v>4.1589648798520647E-3</v>
      </c>
      <c r="S201" s="83">
        <v>-49.907578558224778</v>
      </c>
      <c r="T201" s="81">
        <v>1466.93</v>
      </c>
      <c r="U201" s="82">
        <v>-2.1811901523032216E-2</v>
      </c>
      <c r="V201" s="83">
        <v>21.811901523032216</v>
      </c>
      <c r="W201" s="81">
        <v>31</v>
      </c>
      <c r="X201" s="82">
        <v>2.1753460777851025E-2</v>
      </c>
      <c r="Y201" s="83">
        <v>26.104152933421229</v>
      </c>
      <c r="Z201" s="84">
        <f t="shared" si="2"/>
        <v>538.4403815663909</v>
      </c>
    </row>
    <row r="202" spans="1:26" x14ac:dyDescent="0.3">
      <c r="A202" s="76">
        <v>42073</v>
      </c>
      <c r="B202" s="77">
        <v>1712.55</v>
      </c>
      <c r="C202" s="77">
        <v>-3.6193059667053086E-2</v>
      </c>
      <c r="D202" s="78">
        <v>36.193059667053085</v>
      </c>
      <c r="E202" s="77">
        <v>0.71084999999999998</v>
      </c>
      <c r="F202" s="77">
        <v>4.2250000000000014</v>
      </c>
      <c r="G202" s="79">
        <v>42.250000000000014</v>
      </c>
      <c r="H202" s="80">
        <v>87.477999999999994</v>
      </c>
      <c r="I202" s="77">
        <v>-1.8143021783037533E-3</v>
      </c>
      <c r="J202" s="79">
        <v>9.0715108915187663</v>
      </c>
      <c r="K202" s="80">
        <v>16.690000000000001</v>
      </c>
      <c r="L202" s="77">
        <v>0.20592485549132958</v>
      </c>
      <c r="M202" s="79">
        <v>308.88728323699434</v>
      </c>
      <c r="N202" s="81">
        <v>65.075000000000003</v>
      </c>
      <c r="O202" s="82">
        <v>5.470016207455429E-2</v>
      </c>
      <c r="P202" s="83">
        <v>109.40032414910857</v>
      </c>
      <c r="Q202" s="81">
        <v>65</v>
      </c>
      <c r="R202" s="82">
        <v>1.2322858903265294E-3</v>
      </c>
      <c r="S202" s="83">
        <v>-14.787430683918352</v>
      </c>
      <c r="T202" s="81">
        <v>1465.43</v>
      </c>
      <c r="U202" s="82">
        <v>-3.1722433661063532E-2</v>
      </c>
      <c r="V202" s="83">
        <v>31.722433661063533</v>
      </c>
      <c r="W202" s="81">
        <v>30.584999999999997</v>
      </c>
      <c r="X202" s="82">
        <v>9.9058940069340316E-3</v>
      </c>
      <c r="Y202" s="83">
        <v>11.887072808320838</v>
      </c>
      <c r="Z202" s="84">
        <f t="shared" si="2"/>
        <v>534.62425373014082</v>
      </c>
    </row>
    <row r="203" spans="1:26" x14ac:dyDescent="0.3">
      <c r="A203" s="76">
        <v>42072</v>
      </c>
      <c r="B203" s="77">
        <v>1741.84</v>
      </c>
      <c r="C203" s="77">
        <v>-1.8637459716494352E-2</v>
      </c>
      <c r="D203" s="78">
        <v>18.637459716494352</v>
      </c>
      <c r="E203" s="77">
        <v>0.71109999999999995</v>
      </c>
      <c r="F203" s="77">
        <v>3.3749999999999947</v>
      </c>
      <c r="G203" s="79">
        <v>33.749999999999943</v>
      </c>
      <c r="H203" s="80">
        <v>88.33</v>
      </c>
      <c r="I203" s="77">
        <v>1.1010896438055161E-2</v>
      </c>
      <c r="J203" s="79">
        <v>-55.054482190275806</v>
      </c>
      <c r="K203" s="80">
        <v>15.06</v>
      </c>
      <c r="L203" s="77">
        <v>0.10007304601899204</v>
      </c>
      <c r="M203" s="79">
        <v>150.10956902848807</v>
      </c>
      <c r="N203" s="81">
        <v>63.649000000000001</v>
      </c>
      <c r="O203" s="82">
        <v>2.6580216448121859E-2</v>
      </c>
      <c r="P203" s="83">
        <v>53.160432896243719</v>
      </c>
      <c r="Q203" s="81">
        <v>65.25</v>
      </c>
      <c r="R203" s="82">
        <v>5.0831792975970158E-3</v>
      </c>
      <c r="S203" s="83">
        <v>-60.998151571164186</v>
      </c>
      <c r="T203" s="81">
        <v>1469.7</v>
      </c>
      <c r="U203" s="82">
        <v>-2.6862746396339687E-2</v>
      </c>
      <c r="V203" s="83">
        <v>26.862746396339688</v>
      </c>
      <c r="W203" s="81">
        <v>29.69</v>
      </c>
      <c r="X203" s="82">
        <v>-2.2551440329218065E-2</v>
      </c>
      <c r="Y203" s="83">
        <v>-27.061728395061674</v>
      </c>
      <c r="Z203" s="84">
        <f t="shared" si="2"/>
        <v>139.40584588106412</v>
      </c>
    </row>
    <row r="204" spans="1:26" x14ac:dyDescent="0.3">
      <c r="A204" s="76">
        <v>42069</v>
      </c>
      <c r="B204" s="77">
        <v>1741.99</v>
      </c>
      <c r="C204" s="77">
        <v>-1.6019431185923631E-2</v>
      </c>
      <c r="D204" s="78">
        <v>16.019431185923633</v>
      </c>
      <c r="E204" s="77">
        <v>0.68810000000000004</v>
      </c>
      <c r="F204" s="77">
        <v>0.97000000000000419</v>
      </c>
      <c r="G204" s="79">
        <v>9.7000000000000419</v>
      </c>
      <c r="H204" s="80">
        <v>88.393000000000001</v>
      </c>
      <c r="I204" s="77">
        <v>1.1280561053462587E-2</v>
      </c>
      <c r="J204" s="79">
        <v>-56.402805267312935</v>
      </c>
      <c r="K204" s="80">
        <v>15.2</v>
      </c>
      <c r="L204" s="77">
        <v>4.3956043956043869E-2</v>
      </c>
      <c r="M204" s="79">
        <v>65.934065934065799</v>
      </c>
      <c r="N204" s="81">
        <v>62.030999999999999</v>
      </c>
      <c r="O204" s="82">
        <v>-2.344143576826203E-2</v>
      </c>
      <c r="P204" s="83">
        <v>-46.882871536524057</v>
      </c>
      <c r="Q204" s="81">
        <v>65</v>
      </c>
      <c r="R204" s="82">
        <v>1.2322858903265294E-3</v>
      </c>
      <c r="S204" s="83">
        <v>-14.787430683918352</v>
      </c>
      <c r="T204" s="81">
        <v>1458.16</v>
      </c>
      <c r="U204" s="82">
        <v>-5.3941477973139473E-2</v>
      </c>
      <c r="V204" s="83">
        <v>53.94147797313947</v>
      </c>
      <c r="W204" s="81">
        <v>30.38</v>
      </c>
      <c r="X204" s="82">
        <v>-1.9367333763718575E-2</v>
      </c>
      <c r="Y204" s="83">
        <v>-23.24080051646229</v>
      </c>
      <c r="Z204" s="84">
        <f t="shared" si="2"/>
        <v>4.2810670889113105</v>
      </c>
    </row>
    <row r="205" spans="1:26" x14ac:dyDescent="0.3">
      <c r="A205" s="76">
        <v>42068</v>
      </c>
      <c r="B205" s="77">
        <v>1763.74</v>
      </c>
      <c r="C205" s="77">
        <v>-2.4602819992194454E-3</v>
      </c>
      <c r="D205" s="78">
        <v>2.4602819992194456</v>
      </c>
      <c r="E205" s="77">
        <v>0.68884999999999996</v>
      </c>
      <c r="F205" s="77">
        <v>1.4449999999999963</v>
      </c>
      <c r="G205" s="79">
        <v>14.449999999999964</v>
      </c>
      <c r="H205" s="80">
        <v>88.29</v>
      </c>
      <c r="I205" s="77">
        <v>9.374642734651965E-3</v>
      </c>
      <c r="J205" s="79">
        <v>-46.873213673259826</v>
      </c>
      <c r="K205" s="80">
        <v>14.04</v>
      </c>
      <c r="L205" s="77">
        <v>-1.8181818181818292E-2</v>
      </c>
      <c r="M205" s="79">
        <v>-27.272727272727437</v>
      </c>
      <c r="N205" s="81">
        <v>60.103000000000002</v>
      </c>
      <c r="O205" s="82">
        <v>-5.1254932912391471E-2</v>
      </c>
      <c r="P205" s="83">
        <v>-102.50986582478293</v>
      </c>
      <c r="Q205" s="81">
        <v>65</v>
      </c>
      <c r="R205" s="82">
        <v>1.2322858903265294E-3</v>
      </c>
      <c r="S205" s="83">
        <v>-14.787430683918352</v>
      </c>
      <c r="T205" s="81">
        <v>1505.65</v>
      </c>
      <c r="U205" s="82">
        <v>-1.5580458717995611E-2</v>
      </c>
      <c r="V205" s="83">
        <v>15.580458717995612</v>
      </c>
      <c r="W205" s="81">
        <v>28.87</v>
      </c>
      <c r="X205" s="82">
        <v>-6.2966569295683145E-2</v>
      </c>
      <c r="Y205" s="83">
        <v>-75.559883154819772</v>
      </c>
      <c r="Z205" s="84">
        <f t="shared" ref="Z205:Z268" si="3">SUM(D205,G205,J205,M205,P205,S205,V205,Y205)</f>
        <v>-234.5123798922933</v>
      </c>
    </row>
    <row r="206" spans="1:26" x14ac:dyDescent="0.3">
      <c r="A206" s="76">
        <v>42067</v>
      </c>
      <c r="B206" s="77">
        <v>1760.91</v>
      </c>
      <c r="C206" s="77">
        <v>6.2471603816519387E-5</v>
      </c>
      <c r="D206" s="78">
        <v>-6.2471603816519387E-2</v>
      </c>
      <c r="E206" s="77">
        <v>0.68859999999999999</v>
      </c>
      <c r="F206" s="77">
        <v>1.7699999999999938</v>
      </c>
      <c r="G206" s="79">
        <v>17.699999999999939</v>
      </c>
      <c r="H206" s="80">
        <v>88.165000000000006</v>
      </c>
      <c r="I206" s="77">
        <v>8.7990297038766704E-3</v>
      </c>
      <c r="J206" s="79">
        <v>-43.995148519383349</v>
      </c>
      <c r="K206" s="80">
        <v>14.23</v>
      </c>
      <c r="L206" s="77">
        <v>-6.9326357096141183E-2</v>
      </c>
      <c r="M206" s="79">
        <v>-103.98953564421178</v>
      </c>
      <c r="N206" s="81">
        <v>61.593000000000004</v>
      </c>
      <c r="O206" s="82">
        <v>-4.1115297194631993E-2</v>
      </c>
      <c r="P206" s="83">
        <v>-82.230594389263985</v>
      </c>
      <c r="Q206" s="81">
        <v>65.08</v>
      </c>
      <c r="R206" s="82">
        <v>1.2307692307692046E-3</v>
      </c>
      <c r="S206" s="83">
        <v>-14.769230769230456</v>
      </c>
      <c r="T206" s="81">
        <v>1500.89</v>
      </c>
      <c r="U206" s="82">
        <v>-9.1107751421082555E-3</v>
      </c>
      <c r="V206" s="83">
        <v>9.1107751421082561</v>
      </c>
      <c r="W206" s="81">
        <v>29.459999999999997</v>
      </c>
      <c r="X206" s="82">
        <v>-7.7934272300469551E-2</v>
      </c>
      <c r="Y206" s="83">
        <v>-93.521126760563462</v>
      </c>
      <c r="Z206" s="84">
        <f t="shared" si="3"/>
        <v>-311.75733254436136</v>
      </c>
    </row>
    <row r="207" spans="1:26" x14ac:dyDescent="0.3">
      <c r="A207" s="76">
        <v>42066</v>
      </c>
      <c r="B207" s="77">
        <v>1768.57</v>
      </c>
      <c r="C207" s="77">
        <v>5.4177278515553781E-3</v>
      </c>
      <c r="D207" s="78">
        <v>-5.4177278515553784</v>
      </c>
      <c r="E207" s="77">
        <v>0.68710000000000004</v>
      </c>
      <c r="F207" s="77">
        <v>0.30000000000000027</v>
      </c>
      <c r="G207" s="79">
        <v>3.0000000000000027</v>
      </c>
      <c r="H207" s="80">
        <v>88.07</v>
      </c>
      <c r="I207" s="77">
        <v>8.981967325802441E-3</v>
      </c>
      <c r="J207" s="79">
        <v>-44.909836629012204</v>
      </c>
      <c r="K207" s="80">
        <v>13.86</v>
      </c>
      <c r="L207" s="77">
        <v>-0.1029126213592233</v>
      </c>
      <c r="M207" s="79">
        <v>-154.36893203883494</v>
      </c>
      <c r="N207" s="81">
        <v>61.728999999999999</v>
      </c>
      <c r="O207" s="82">
        <v>-3.5680252448721445E-2</v>
      </c>
      <c r="P207" s="83">
        <v>-71.36050489744288</v>
      </c>
      <c r="Q207" s="81">
        <v>65.13</v>
      </c>
      <c r="R207" s="82">
        <v>0</v>
      </c>
      <c r="S207" s="83">
        <v>0</v>
      </c>
      <c r="T207" s="81">
        <v>1514.87</v>
      </c>
      <c r="U207" s="82">
        <v>-1.9990037327674938E-2</v>
      </c>
      <c r="V207" s="83">
        <v>19.990037327674937</v>
      </c>
      <c r="W207" s="81">
        <v>29.74</v>
      </c>
      <c r="X207" s="82">
        <v>-5.9158494147421734E-2</v>
      </c>
      <c r="Y207" s="83">
        <v>-70.990192976906073</v>
      </c>
      <c r="Z207" s="84">
        <f t="shared" si="3"/>
        <v>-324.05715706607657</v>
      </c>
    </row>
    <row r="208" spans="1:26" x14ac:dyDescent="0.3">
      <c r="A208" s="76">
        <v>42065</v>
      </c>
      <c r="B208" s="77">
        <v>1776.65</v>
      </c>
      <c r="C208" s="77">
        <v>1.2451561431502244E-2</v>
      </c>
      <c r="D208" s="78">
        <v>-12.451561431502244</v>
      </c>
      <c r="E208" s="77">
        <v>0.68184999999999996</v>
      </c>
      <c r="F208" s="77">
        <v>0.72499999999999787</v>
      </c>
      <c r="G208" s="79">
        <v>7.2499999999999787</v>
      </c>
      <c r="H208" s="80">
        <v>87.853999999999999</v>
      </c>
      <c r="I208" s="77">
        <v>8.5640813702529631E-3</v>
      </c>
      <c r="J208" s="79">
        <v>-42.820406851264813</v>
      </c>
      <c r="K208" s="80">
        <v>13.04</v>
      </c>
      <c r="L208" s="77">
        <v>-0.17468354430379757</v>
      </c>
      <c r="M208" s="79">
        <v>-262.02531645569638</v>
      </c>
      <c r="N208" s="81">
        <v>60.801000000000002</v>
      </c>
      <c r="O208" s="82">
        <v>-6.5678063772570128E-2</v>
      </c>
      <c r="P208" s="83">
        <v>-131.35612754514023</v>
      </c>
      <c r="Q208" s="81">
        <v>64.87</v>
      </c>
      <c r="R208" s="82">
        <v>-4.9087283325662404E-3</v>
      </c>
      <c r="S208" s="83">
        <v>58.904739990794887</v>
      </c>
      <c r="T208" s="81">
        <v>1519.23</v>
      </c>
      <c r="U208" s="82">
        <v>-8.7108013937281636E-3</v>
      </c>
      <c r="V208" s="83">
        <v>8.710801393728163</v>
      </c>
      <c r="W208" s="81">
        <v>29.36</v>
      </c>
      <c r="X208" s="82">
        <v>-8.2069720181335001E-2</v>
      </c>
      <c r="Y208" s="83">
        <v>-98.483664217601998</v>
      </c>
      <c r="Z208" s="84">
        <f t="shared" si="3"/>
        <v>-472.27153511668263</v>
      </c>
    </row>
    <row r="209" spans="1:26" x14ac:dyDescent="0.3">
      <c r="A209" s="76">
        <v>42062</v>
      </c>
      <c r="B209" s="77">
        <v>1772.86</v>
      </c>
      <c r="C209" s="77">
        <v>1.1381074898311845E-2</v>
      </c>
      <c r="D209" s="78">
        <v>-11.381074898311844</v>
      </c>
      <c r="E209" s="77">
        <v>0.67959999999999998</v>
      </c>
      <c r="F209" s="77">
        <v>0.70000000000000062</v>
      </c>
      <c r="G209" s="79">
        <v>7.0000000000000062</v>
      </c>
      <c r="H209" s="80">
        <v>87.661000000000001</v>
      </c>
      <c r="I209" s="77">
        <v>1.02103140305387E-2</v>
      </c>
      <c r="J209" s="79">
        <v>-51.0515701526935</v>
      </c>
      <c r="K209" s="80">
        <v>13.34</v>
      </c>
      <c r="L209" s="77">
        <v>1.02103140305387E-2</v>
      </c>
      <c r="M209" s="79">
        <v>-215.76433121019116</v>
      </c>
      <c r="N209" s="81">
        <v>61.226999999999997</v>
      </c>
      <c r="O209" s="82">
        <v>-5.5867386276021558E-2</v>
      </c>
      <c r="P209" s="83">
        <v>-111.73477255204311</v>
      </c>
      <c r="Q209" s="81">
        <v>64.87</v>
      </c>
      <c r="R209" s="82">
        <v>-7.701786814540535E-4</v>
      </c>
      <c r="S209" s="83">
        <v>9.2421441774486421</v>
      </c>
      <c r="T209" s="81">
        <v>1510.93</v>
      </c>
      <c r="U209" s="82">
        <v>-1.6673717093488589E-2</v>
      </c>
      <c r="V209" s="83">
        <v>16.673717093488591</v>
      </c>
      <c r="W209" s="81">
        <v>30.385000000000002</v>
      </c>
      <c r="X209" s="82">
        <v>-5.0023448491480313E-2</v>
      </c>
      <c r="Y209" s="83">
        <v>-60.028138189776371</v>
      </c>
      <c r="Z209" s="84">
        <f t="shared" si="3"/>
        <v>-417.04402573207875</v>
      </c>
    </row>
    <row r="210" spans="1:26" x14ac:dyDescent="0.3">
      <c r="A210" s="76">
        <v>42061</v>
      </c>
      <c r="B210" s="77">
        <v>1773.99</v>
      </c>
      <c r="C210" s="77">
        <v>1.244735129952399E-2</v>
      </c>
      <c r="D210" s="78">
        <v>-12.447351299523989</v>
      </c>
      <c r="E210" s="77">
        <v>0.66935</v>
      </c>
      <c r="F210" s="77">
        <v>-0.4249999999999976</v>
      </c>
      <c r="G210" s="79">
        <v>-4.249999999999976</v>
      </c>
      <c r="H210" s="80">
        <v>87.760999999999996</v>
      </c>
      <c r="I210" s="77">
        <v>1.2436117808566715E-2</v>
      </c>
      <c r="J210" s="79">
        <v>-62.180589042833574</v>
      </c>
      <c r="K210" s="80">
        <v>13.91</v>
      </c>
      <c r="L210" s="77">
        <v>-5.309734513274332E-2</v>
      </c>
      <c r="M210" s="79">
        <v>-79.646017699114978</v>
      </c>
      <c r="N210" s="81">
        <v>61.517000000000003</v>
      </c>
      <c r="O210" s="82">
        <v>-5.9746889615749074E-2</v>
      </c>
      <c r="P210" s="83">
        <v>-119.49377923149814</v>
      </c>
      <c r="Q210" s="81">
        <v>64.92</v>
      </c>
      <c r="R210" s="82">
        <v>0</v>
      </c>
      <c r="S210" s="83">
        <v>0</v>
      </c>
      <c r="T210" s="81">
        <v>1499.64</v>
      </c>
      <c r="U210" s="82">
        <v>-2.9892939159685487E-2</v>
      </c>
      <c r="V210" s="83">
        <v>29.892939159685486</v>
      </c>
      <c r="W210" s="81">
        <v>30.34</v>
      </c>
      <c r="X210" s="82">
        <v>-4.9051872747218346E-2</v>
      </c>
      <c r="Y210" s="83">
        <v>-58.862247296662012</v>
      </c>
      <c r="Z210" s="84">
        <f t="shared" si="3"/>
        <v>-306.98704540994714</v>
      </c>
    </row>
    <row r="211" spans="1:26" x14ac:dyDescent="0.3">
      <c r="A211" s="76">
        <v>42060</v>
      </c>
      <c r="B211" s="77">
        <v>1776.86</v>
      </c>
      <c r="C211" s="77">
        <v>2.0468407208738628E-2</v>
      </c>
      <c r="D211" s="78">
        <v>-20.468407208738629</v>
      </c>
      <c r="E211" s="77">
        <v>0.66859999999999997</v>
      </c>
      <c r="F211" s="77">
        <v>-0.30000000000000027</v>
      </c>
      <c r="G211" s="79">
        <v>-3.0000000000000027</v>
      </c>
      <c r="H211" s="80">
        <v>87.637</v>
      </c>
      <c r="I211" s="77">
        <v>1.5916257071316015E-2</v>
      </c>
      <c r="J211" s="79">
        <v>-79.581285356580082</v>
      </c>
      <c r="K211" s="80">
        <v>13.84</v>
      </c>
      <c r="L211" s="77">
        <v>-9.7783572359843543E-2</v>
      </c>
      <c r="M211" s="79">
        <v>-146.67535853976531</v>
      </c>
      <c r="N211" s="81">
        <v>61.7</v>
      </c>
      <c r="O211" s="82">
        <v>-7.0082893745290004E-2</v>
      </c>
      <c r="P211" s="83">
        <v>-140.16578749057999</v>
      </c>
      <c r="Q211" s="81">
        <v>64.92</v>
      </c>
      <c r="R211" s="82">
        <v>0</v>
      </c>
      <c r="S211" s="83">
        <v>0</v>
      </c>
      <c r="T211" s="81">
        <v>1513.44</v>
      </c>
      <c r="U211" s="82">
        <v>-1.015716462716729E-2</v>
      </c>
      <c r="V211" s="83">
        <v>10.15716462716729</v>
      </c>
      <c r="W211" s="81">
        <v>30.285</v>
      </c>
      <c r="X211" s="82">
        <v>-7.2718922229026234E-2</v>
      </c>
      <c r="Y211" s="83">
        <v>-87.262706674831463</v>
      </c>
      <c r="Z211" s="84">
        <f t="shared" si="3"/>
        <v>-466.99638064332822</v>
      </c>
    </row>
    <row r="212" spans="1:26" x14ac:dyDescent="0.3">
      <c r="A212" s="76">
        <v>42059</v>
      </c>
      <c r="B212" s="77">
        <v>1774.92</v>
      </c>
      <c r="C212" s="77">
        <v>3.098316662600643E-2</v>
      </c>
      <c r="D212" s="78">
        <v>-30.98316662600643</v>
      </c>
      <c r="E212" s="77">
        <v>0.67735000000000001</v>
      </c>
      <c r="F212" s="77">
        <v>1.2750000000000039</v>
      </c>
      <c r="G212" s="79">
        <v>12.750000000000039</v>
      </c>
      <c r="H212" s="80">
        <v>87.367999999999995</v>
      </c>
      <c r="I212" s="77">
        <v>1.0689000971727272E-2</v>
      </c>
      <c r="J212" s="79">
        <v>-53.445004858636359</v>
      </c>
      <c r="K212" s="80">
        <v>13.69</v>
      </c>
      <c r="L212" s="77">
        <v>-0.19280660377358497</v>
      </c>
      <c r="M212" s="79">
        <v>-289.20990566037744</v>
      </c>
      <c r="N212" s="81">
        <v>62.000999999999998</v>
      </c>
      <c r="O212" s="82">
        <v>-6.066207105522306E-2</v>
      </c>
      <c r="P212" s="83">
        <v>-121.32414211044612</v>
      </c>
      <c r="Q212" s="81">
        <v>64.92</v>
      </c>
      <c r="R212" s="82">
        <v>0</v>
      </c>
      <c r="S212" s="83">
        <v>0</v>
      </c>
      <c r="T212" s="81">
        <v>1510.27</v>
      </c>
      <c r="U212" s="82">
        <v>-1.4711446875693137E-2</v>
      </c>
      <c r="V212" s="83">
        <v>14.711446875693138</v>
      </c>
      <c r="W212" s="81">
        <v>30.375</v>
      </c>
      <c r="X212" s="82">
        <v>-9.247086943531517E-2</v>
      </c>
      <c r="Y212" s="83">
        <v>-110.96504332237821</v>
      </c>
      <c r="Z212" s="84">
        <f t="shared" si="3"/>
        <v>-578.46581570215142</v>
      </c>
    </row>
    <row r="213" spans="1:26" x14ac:dyDescent="0.3">
      <c r="A213" s="76">
        <v>42058</v>
      </c>
      <c r="B213" s="77">
        <v>1770.35</v>
      </c>
      <c r="C213" s="77">
        <v>2.5796283527346253E-2</v>
      </c>
      <c r="D213" s="78">
        <v>-25.796283527346255</v>
      </c>
      <c r="E213" s="77">
        <v>0.6784</v>
      </c>
      <c r="F213" s="77">
        <v>1.4800000000000035</v>
      </c>
      <c r="G213" s="79">
        <v>14.800000000000036</v>
      </c>
      <c r="H213" s="80">
        <v>87.406999999999996</v>
      </c>
      <c r="I213" s="77">
        <v>9.0274170274169865E-3</v>
      </c>
      <c r="J213" s="79">
        <v>-45.137085137084931</v>
      </c>
      <c r="K213" s="80">
        <v>14.56</v>
      </c>
      <c r="L213" s="77">
        <v>-0.15496227510156702</v>
      </c>
      <c r="M213" s="79">
        <v>-232.4434126523505</v>
      </c>
      <c r="N213" s="81">
        <v>63.52</v>
      </c>
      <c r="O213" s="82">
        <v>-4.6961740435108812E-2</v>
      </c>
      <c r="P213" s="83">
        <v>-93.923480870217617</v>
      </c>
      <c r="Q213" s="81">
        <v>64.92</v>
      </c>
      <c r="R213" s="82">
        <v>0</v>
      </c>
      <c r="S213" s="83">
        <v>0</v>
      </c>
      <c r="T213" s="81">
        <v>1541.3</v>
      </c>
      <c r="U213" s="82">
        <v>8.842838348202299E-3</v>
      </c>
      <c r="V213" s="83">
        <v>-8.8428383482022994</v>
      </c>
      <c r="W213" s="81">
        <v>30.98</v>
      </c>
      <c r="X213" s="82">
        <v>-9.8107714701601192E-2</v>
      </c>
      <c r="Y213" s="83">
        <v>-117.72925764192142</v>
      </c>
      <c r="Z213" s="84">
        <f t="shared" si="3"/>
        <v>-509.07235817712302</v>
      </c>
    </row>
    <row r="214" spans="1:26" x14ac:dyDescent="0.3">
      <c r="A214" s="76">
        <v>42055</v>
      </c>
      <c r="B214" s="77">
        <v>1768.09</v>
      </c>
      <c r="C214" s="77">
        <v>3.1419354462353298E-2</v>
      </c>
      <c r="D214" s="78">
        <v>-31.419354462353297</v>
      </c>
      <c r="E214" s="77">
        <v>0.6744</v>
      </c>
      <c r="F214" s="77">
        <v>1.8399999999999972</v>
      </c>
      <c r="G214" s="79">
        <v>18.39999999999997</v>
      </c>
      <c r="H214" s="80">
        <v>87.47</v>
      </c>
      <c r="I214" s="77">
        <v>9.9995381275691624E-3</v>
      </c>
      <c r="J214" s="79">
        <v>-49.997690637845814</v>
      </c>
      <c r="K214" s="80">
        <v>14.3</v>
      </c>
      <c r="L214" s="77">
        <v>-0.22911051212938005</v>
      </c>
      <c r="M214" s="79">
        <v>-343.66576819407004</v>
      </c>
      <c r="N214" s="81">
        <v>63.35</v>
      </c>
      <c r="O214" s="82">
        <v>-3.8694992412746647E-2</v>
      </c>
      <c r="P214" s="83">
        <v>-77.389984825493286</v>
      </c>
      <c r="Q214" s="81">
        <v>64.92</v>
      </c>
      <c r="R214" s="82">
        <v>0</v>
      </c>
      <c r="S214" s="83">
        <v>0</v>
      </c>
      <c r="T214" s="81">
        <v>1529.48</v>
      </c>
      <c r="U214" s="82">
        <v>-4.7242864765672729E-3</v>
      </c>
      <c r="V214" s="83">
        <v>4.724286476567273</v>
      </c>
      <c r="W214" s="81">
        <v>30.81</v>
      </c>
      <c r="X214" s="82">
        <v>-9.6878206067712247E-2</v>
      </c>
      <c r="Y214" s="83">
        <v>-116.25384728125469</v>
      </c>
      <c r="Z214" s="84">
        <f t="shared" si="3"/>
        <v>-595.60235892444985</v>
      </c>
    </row>
    <row r="215" spans="1:26" x14ac:dyDescent="0.3">
      <c r="A215" s="76">
        <v>42054</v>
      </c>
      <c r="B215" s="77">
        <v>1760.8</v>
      </c>
      <c r="C215" s="77">
        <v>2.339368225276801E-2</v>
      </c>
      <c r="D215" s="78">
        <v>-23.393682252768009</v>
      </c>
      <c r="E215" s="77">
        <v>0.67090000000000005</v>
      </c>
      <c r="F215" s="77">
        <v>3.9400000000000102</v>
      </c>
      <c r="G215" s="79">
        <v>39.400000000000105</v>
      </c>
      <c r="H215" s="80">
        <v>87.396000000000001</v>
      </c>
      <c r="I215" s="77">
        <v>1.0767362516625193E-2</v>
      </c>
      <c r="J215" s="79">
        <v>-53.836812583125969</v>
      </c>
      <c r="K215" s="80">
        <v>15.29</v>
      </c>
      <c r="L215" s="77">
        <v>-0.1156737998843262</v>
      </c>
      <c r="M215" s="79">
        <v>-173.51069982648932</v>
      </c>
      <c r="N215" s="81">
        <v>64.233999999999995</v>
      </c>
      <c r="O215" s="82">
        <v>-2.7494322482967487E-2</v>
      </c>
      <c r="P215" s="83">
        <v>-54.988644965934967</v>
      </c>
      <c r="Q215" s="81">
        <v>65</v>
      </c>
      <c r="R215" s="82">
        <v>1.2322858903265294E-3</v>
      </c>
      <c r="S215" s="83">
        <v>-14.787430683918352</v>
      </c>
      <c r="T215" s="81">
        <v>1514.69</v>
      </c>
      <c r="U215" s="82">
        <v>-4.1832719727736167E-2</v>
      </c>
      <c r="V215" s="83">
        <v>41.832719727736169</v>
      </c>
      <c r="W215" s="81">
        <v>31.95</v>
      </c>
      <c r="X215" s="82">
        <v>-1.9788311090658064E-2</v>
      </c>
      <c r="Y215" s="83">
        <v>-23.745973308789676</v>
      </c>
      <c r="Z215" s="84">
        <f t="shared" si="3"/>
        <v>-263.03052389329002</v>
      </c>
    </row>
    <row r="216" spans="1:26" x14ac:dyDescent="0.3">
      <c r="A216" s="76">
        <v>42053</v>
      </c>
      <c r="B216" s="77">
        <v>1759.04</v>
      </c>
      <c r="C216" s="77">
        <v>1.8263492118622947E-2</v>
      </c>
      <c r="D216" s="78">
        <v>-18.263492118622949</v>
      </c>
      <c r="E216" s="77">
        <v>0.68410000000000004</v>
      </c>
      <c r="F216" s="77">
        <v>5.5100000000000033</v>
      </c>
      <c r="G216" s="79">
        <v>55.100000000000037</v>
      </c>
      <c r="H216" s="80">
        <v>87.286000000000001</v>
      </c>
      <c r="I216" s="77">
        <v>-2.4229125237148655E-3</v>
      </c>
      <c r="J216" s="79">
        <v>12.114562618574327</v>
      </c>
      <c r="K216" s="80">
        <v>15.45</v>
      </c>
      <c r="L216" s="77">
        <v>-8.3086053412463029E-2</v>
      </c>
      <c r="M216" s="79">
        <v>-124.62908011869453</v>
      </c>
      <c r="N216" s="81">
        <v>64.013000000000005</v>
      </c>
      <c r="O216" s="82">
        <v>-6.2080586080586003E-2</v>
      </c>
      <c r="P216" s="83">
        <v>-124.161172161172</v>
      </c>
      <c r="Q216" s="81">
        <v>65.13</v>
      </c>
      <c r="R216" s="82">
        <v>3.2347504621071123E-3</v>
      </c>
      <c r="S216" s="83">
        <v>-38.817005545285348</v>
      </c>
      <c r="T216" s="81">
        <v>1545.77</v>
      </c>
      <c r="U216" s="82">
        <v>-1.0472879977978865E-2</v>
      </c>
      <c r="V216" s="83">
        <v>10.472879977978865</v>
      </c>
      <c r="W216" s="81">
        <v>31.61</v>
      </c>
      <c r="X216" s="82">
        <v>-4.8607975921745733E-2</v>
      </c>
      <c r="Y216" s="83">
        <v>-58.329571106094882</v>
      </c>
      <c r="Z216" s="84">
        <f t="shared" si="3"/>
        <v>-286.51287845331649</v>
      </c>
    </row>
    <row r="217" spans="1:26" x14ac:dyDescent="0.3">
      <c r="A217" s="76">
        <v>42052</v>
      </c>
      <c r="B217" s="77">
        <v>1754.8</v>
      </c>
      <c r="C217" s="77">
        <v>2.3129442083107313E-2</v>
      </c>
      <c r="D217" s="78">
        <v>-23.129442083107314</v>
      </c>
      <c r="E217" s="77">
        <v>0.67459999999999998</v>
      </c>
      <c r="F217" s="77">
        <v>4.9200000000000017</v>
      </c>
      <c r="G217" s="79">
        <v>49.200000000000017</v>
      </c>
      <c r="H217" s="80">
        <v>87.108000000000004</v>
      </c>
      <c r="I217" s="77">
        <v>-4.3662132815177829E-3</v>
      </c>
      <c r="J217" s="79">
        <v>21.831066407588914</v>
      </c>
      <c r="K217" s="80">
        <v>15.8</v>
      </c>
      <c r="L217" s="77">
        <v>-0.13802509547190386</v>
      </c>
      <c r="M217" s="79">
        <v>-207.03764320785578</v>
      </c>
      <c r="N217" s="81">
        <v>65.075000000000003</v>
      </c>
      <c r="O217" s="82">
        <v>-2.6819923371647074E-3</v>
      </c>
      <c r="P217" s="83">
        <v>-5.3639846743294148</v>
      </c>
      <c r="Q217" s="81">
        <v>65.19</v>
      </c>
      <c r="R217" s="82">
        <v>4.1589648798520647E-3</v>
      </c>
      <c r="S217" s="83">
        <v>-49.907578558224778</v>
      </c>
      <c r="T217" s="81">
        <v>1532.58</v>
      </c>
      <c r="U217" s="82">
        <v>-2.3616729844232895E-2</v>
      </c>
      <c r="V217" s="83">
        <v>23.616729844232896</v>
      </c>
      <c r="W217" s="81">
        <v>31.984999999999999</v>
      </c>
      <c r="X217" s="82">
        <v>-1.8723669839289209E-3</v>
      </c>
      <c r="Y217" s="83">
        <v>-2.2468403807147048</v>
      </c>
      <c r="Z217" s="84">
        <f t="shared" si="3"/>
        <v>-193.03769265241013</v>
      </c>
    </row>
    <row r="218" spans="1:26" x14ac:dyDescent="0.3">
      <c r="A218" s="76">
        <v>42051</v>
      </c>
      <c r="B218" s="77">
        <v>1752.91</v>
      </c>
      <c r="C218" s="77">
        <v>2.1973857580951744E-2</v>
      </c>
      <c r="D218" s="78">
        <v>-21.973857580951744</v>
      </c>
      <c r="E218" s="77">
        <v>0.67259999999999998</v>
      </c>
      <c r="F218" s="77">
        <v>5.4450000000000003</v>
      </c>
      <c r="G218" s="79">
        <v>54.45</v>
      </c>
      <c r="H218" s="80">
        <v>86.775000000000006</v>
      </c>
      <c r="I218" s="77">
        <v>-6.1845043806905116E-3</v>
      </c>
      <c r="J218" s="79">
        <v>30.922521903452559</v>
      </c>
      <c r="K218" s="80" t="s">
        <v>0</v>
      </c>
      <c r="L218" s="77">
        <v>-6.1845043806905116E-3</v>
      </c>
      <c r="M218" s="79">
        <v>-215.76433121019116</v>
      </c>
      <c r="N218" s="81" t="s">
        <v>47</v>
      </c>
      <c r="O218" s="82">
        <v>4.5362372799477215E-3</v>
      </c>
      <c r="P218" s="83">
        <v>9.0724745598954417</v>
      </c>
      <c r="Q218" s="81" t="s">
        <v>47</v>
      </c>
      <c r="R218" s="82">
        <v>7.4923885533476054E-4</v>
      </c>
      <c r="S218" s="83">
        <v>-8.9908662640171269</v>
      </c>
      <c r="T218" s="81" t="s">
        <v>47</v>
      </c>
      <c r="U218" s="82">
        <v>3.7334613801929257E-3</v>
      </c>
      <c r="V218" s="83">
        <v>-3.7334613801929257</v>
      </c>
      <c r="W218" s="81" t="s">
        <v>47</v>
      </c>
      <c r="X218" s="82">
        <v>-7.6700874660299754E-4</v>
      </c>
      <c r="Y218" s="83">
        <v>-0.92041049592359703</v>
      </c>
      <c r="Z218" s="84">
        <f t="shared" si="3"/>
        <v>-156.93793046792851</v>
      </c>
    </row>
    <row r="219" spans="1:26" x14ac:dyDescent="0.3">
      <c r="A219" s="76">
        <v>42048</v>
      </c>
      <c r="B219" s="77">
        <v>1752.18</v>
      </c>
      <c r="C219" s="77">
        <v>3.4131082716085906E-2</v>
      </c>
      <c r="D219" s="78">
        <v>-34.131082716085906</v>
      </c>
      <c r="E219" s="77">
        <v>0.67359999999999998</v>
      </c>
      <c r="F219" s="77">
        <v>5.4200000000000026</v>
      </c>
      <c r="G219" s="79">
        <v>54.200000000000024</v>
      </c>
      <c r="H219" s="80">
        <v>86.683000000000007</v>
      </c>
      <c r="I219" s="77">
        <v>-6.919701673788756E-3</v>
      </c>
      <c r="J219" s="79">
        <v>34.598508368943783</v>
      </c>
      <c r="K219" s="80">
        <v>14.69</v>
      </c>
      <c r="L219" s="77">
        <v>-0.24395265054040147</v>
      </c>
      <c r="M219" s="79">
        <v>-365.9289758106022</v>
      </c>
      <c r="N219" s="81">
        <v>64.849999999999994</v>
      </c>
      <c r="O219" s="82">
        <v>-5.6425328832499136E-2</v>
      </c>
      <c r="P219" s="83">
        <v>-112.85065766499827</v>
      </c>
      <c r="Q219" s="81">
        <v>64.92</v>
      </c>
      <c r="R219" s="82">
        <v>0</v>
      </c>
      <c r="S219" s="83">
        <v>0</v>
      </c>
      <c r="T219" s="81">
        <v>1536.55</v>
      </c>
      <c r="U219" s="82">
        <v>-1.2500000000000028E-2</v>
      </c>
      <c r="V219" s="83">
        <v>12.500000000000028</v>
      </c>
      <c r="W219" s="81">
        <v>31.984999999999999</v>
      </c>
      <c r="X219" s="82">
        <v>-1.2046332046332063E-2</v>
      </c>
      <c r="Y219" s="83">
        <v>-14.455598455598475</v>
      </c>
      <c r="Z219" s="84">
        <f t="shared" si="3"/>
        <v>-426.06780627834104</v>
      </c>
    </row>
    <row r="220" spans="1:26" x14ac:dyDescent="0.3">
      <c r="A220" s="76">
        <v>42047</v>
      </c>
      <c r="B220" s="77">
        <v>1741.22</v>
      </c>
      <c r="C220" s="77">
        <v>3.7960346698141363E-2</v>
      </c>
      <c r="D220" s="78">
        <v>-37.960346698141365</v>
      </c>
      <c r="E220" s="77">
        <v>0.67159999999999997</v>
      </c>
      <c r="F220" s="77">
        <v>5.0699999999999967</v>
      </c>
      <c r="G220" s="79">
        <v>50.699999999999967</v>
      </c>
      <c r="H220" s="80">
        <v>86.263999999999996</v>
      </c>
      <c r="I220" s="77">
        <v>-2.4169393914863966E-3</v>
      </c>
      <c r="J220" s="79">
        <v>12.084696957431984</v>
      </c>
      <c r="K220" s="80">
        <v>15.34</v>
      </c>
      <c r="L220" s="77">
        <v>-0.26847877920839291</v>
      </c>
      <c r="M220" s="79">
        <v>-402.7181688125894</v>
      </c>
      <c r="N220" s="81">
        <v>65.426000000000002</v>
      </c>
      <c r="O220" s="82">
        <v>-7.3023519410597856E-2</v>
      </c>
      <c r="P220" s="83">
        <v>-146.04703882119571</v>
      </c>
      <c r="Q220" s="81">
        <v>64.92</v>
      </c>
      <c r="R220" s="82">
        <v>0</v>
      </c>
      <c r="S220" s="83">
        <v>0</v>
      </c>
      <c r="T220" s="81">
        <v>1545.85</v>
      </c>
      <c r="U220" s="82">
        <v>-7.893976831499009E-3</v>
      </c>
      <c r="V220" s="83">
        <v>7.8939768314990086</v>
      </c>
      <c r="W220" s="81">
        <v>31.905000000000001</v>
      </c>
      <c r="X220" s="82">
        <v>-6.8874945279439645E-2</v>
      </c>
      <c r="Y220" s="83">
        <v>-82.649934335327558</v>
      </c>
      <c r="Z220" s="84">
        <f t="shared" si="3"/>
        <v>-598.69681487832304</v>
      </c>
    </row>
    <row r="221" spans="1:26" x14ac:dyDescent="0.3">
      <c r="A221" s="76">
        <v>42046</v>
      </c>
      <c r="B221" s="77">
        <v>1721.58</v>
      </c>
      <c r="C221" s="77">
        <v>1.6394991173744388E-2</v>
      </c>
      <c r="D221" s="78">
        <v>-16.394991173744387</v>
      </c>
      <c r="E221" s="77">
        <v>0.66459999999999997</v>
      </c>
      <c r="F221" s="77">
        <v>4.4200000000000017</v>
      </c>
      <c r="G221" s="79">
        <v>44.200000000000017</v>
      </c>
      <c r="H221" s="80">
        <v>86.444000000000003</v>
      </c>
      <c r="I221" s="77">
        <v>5.8762610688978196E-3</v>
      </c>
      <c r="J221" s="79">
        <v>-29.381305344489096</v>
      </c>
      <c r="K221" s="80">
        <v>16.96</v>
      </c>
      <c r="L221" s="77">
        <v>-9.5948827292110905E-2</v>
      </c>
      <c r="M221" s="79">
        <v>-143.92324093816634</v>
      </c>
      <c r="N221" s="81">
        <v>66.349999999999994</v>
      </c>
      <c r="O221" s="82">
        <v>-2.5697503671071955E-2</v>
      </c>
      <c r="P221" s="83">
        <v>-51.395007342143906</v>
      </c>
      <c r="Q221" s="81">
        <v>64.92</v>
      </c>
      <c r="R221" s="82">
        <v>0</v>
      </c>
      <c r="S221" s="83">
        <v>0</v>
      </c>
      <c r="T221" s="81">
        <v>1528.97</v>
      </c>
      <c r="U221" s="82">
        <v>-3.74089486838875E-2</v>
      </c>
      <c r="V221" s="83">
        <v>37.408948683887502</v>
      </c>
      <c r="W221" s="81">
        <v>32.659999999999997</v>
      </c>
      <c r="X221" s="82">
        <v>-1.7892046308825918E-2</v>
      </c>
      <c r="Y221" s="83">
        <v>-21.470455570591103</v>
      </c>
      <c r="Z221" s="84">
        <f t="shared" si="3"/>
        <v>-180.95605168524733</v>
      </c>
    </row>
    <row r="222" spans="1:26" x14ac:dyDescent="0.3">
      <c r="A222" s="76">
        <v>42045</v>
      </c>
      <c r="B222" s="77">
        <v>1725.83</v>
      </c>
      <c r="C222" s="77">
        <v>2.1684821217144139E-2</v>
      </c>
      <c r="D222" s="78">
        <v>-21.68482121714414</v>
      </c>
      <c r="E222" s="77">
        <v>0.66359999999999997</v>
      </c>
      <c r="F222" s="77">
        <v>4.5699999999999967</v>
      </c>
      <c r="G222" s="79">
        <v>45.699999999999967</v>
      </c>
      <c r="H222" s="80">
        <v>86.625</v>
      </c>
      <c r="I222" s="77">
        <v>6.3079389419391559E-3</v>
      </c>
      <c r="J222" s="79">
        <v>-31.53969470969578</v>
      </c>
      <c r="K222" s="80">
        <v>17.23</v>
      </c>
      <c r="L222" s="77">
        <v>-0.15704500978473585</v>
      </c>
      <c r="M222" s="79">
        <v>-235.56751467710376</v>
      </c>
      <c r="N222" s="81">
        <v>66.004999999999995</v>
      </c>
      <c r="O222" s="82">
        <v>-4.4790159189580306E-2</v>
      </c>
      <c r="P222" s="83">
        <v>-89.580318379160616</v>
      </c>
      <c r="Q222" s="81">
        <v>64.92</v>
      </c>
      <c r="R222" s="82">
        <v>0</v>
      </c>
      <c r="S222" s="83">
        <v>0</v>
      </c>
      <c r="T222" s="81">
        <v>1532.82</v>
      </c>
      <c r="U222" s="82">
        <v>-3.2829605325425101E-2</v>
      </c>
      <c r="V222" s="83">
        <v>32.829605325425099</v>
      </c>
      <c r="W222" s="81">
        <v>33.47</v>
      </c>
      <c r="X222" s="82">
        <v>-3.8080183934473426E-2</v>
      </c>
      <c r="Y222" s="83">
        <v>-45.696220721368107</v>
      </c>
      <c r="Z222" s="84">
        <f t="shared" si="3"/>
        <v>-345.53896437904734</v>
      </c>
    </row>
    <row r="223" spans="1:26" x14ac:dyDescent="0.3">
      <c r="A223" s="76">
        <v>42044</v>
      </c>
      <c r="B223" s="77">
        <v>1714.23</v>
      </c>
      <c r="C223" s="77">
        <v>5.0598030018762369E-3</v>
      </c>
      <c r="D223" s="78">
        <v>-5.0598030018762366</v>
      </c>
      <c r="E223" s="77">
        <v>0.65600000000000003</v>
      </c>
      <c r="F223" s="77">
        <v>3.3600000000000074</v>
      </c>
      <c r="G223" s="79">
        <v>33.600000000000072</v>
      </c>
      <c r="H223" s="80">
        <v>86.603999999999999</v>
      </c>
      <c r="I223" s="77">
        <v>2.8369944070682218E-3</v>
      </c>
      <c r="J223" s="79">
        <v>-14.18497203534111</v>
      </c>
      <c r="K223" s="80">
        <v>18.55</v>
      </c>
      <c r="L223" s="77">
        <v>7.7235772357723692E-2</v>
      </c>
      <c r="M223" s="79">
        <v>115.85365853658554</v>
      </c>
      <c r="N223" s="81">
        <v>66.650000000000006</v>
      </c>
      <c r="O223" s="82">
        <v>-3.7964845151260119E-3</v>
      </c>
      <c r="P223" s="83">
        <v>-7.5929690302520232</v>
      </c>
      <c r="Q223" s="81">
        <v>64.92</v>
      </c>
      <c r="R223" s="82">
        <v>-1.2307692307692046E-3</v>
      </c>
      <c r="S223" s="83">
        <v>14.769230769230456</v>
      </c>
      <c r="T223" s="81">
        <v>1527.79</v>
      </c>
      <c r="U223" s="82">
        <v>-4.2288042626547583E-2</v>
      </c>
      <c r="V223" s="83">
        <v>42.288042626547579</v>
      </c>
      <c r="W223" s="81">
        <v>34.35</v>
      </c>
      <c r="X223" s="82">
        <v>3.6199095022624521E-2</v>
      </c>
      <c r="Y223" s="83">
        <v>43.438914027149423</v>
      </c>
      <c r="Z223" s="84">
        <f t="shared" si="3"/>
        <v>223.11210189204368</v>
      </c>
    </row>
    <row r="224" spans="1:26" x14ac:dyDescent="0.3">
      <c r="A224" s="76">
        <v>42041</v>
      </c>
      <c r="B224" s="77">
        <v>1720.55</v>
      </c>
      <c r="C224" s="77">
        <v>4.6713964555779395E-3</v>
      </c>
      <c r="D224" s="78">
        <v>-4.6713964555779395</v>
      </c>
      <c r="E224" s="77">
        <v>0.63149999999999995</v>
      </c>
      <c r="F224" s="77">
        <v>1.0099999999999998</v>
      </c>
      <c r="G224" s="79">
        <v>10.099999999999998</v>
      </c>
      <c r="H224" s="80">
        <v>86.465000000000003</v>
      </c>
      <c r="I224" s="77">
        <v>9.4447557672550364E-3</v>
      </c>
      <c r="J224" s="79">
        <v>-47.22377883627518</v>
      </c>
      <c r="K224" s="80">
        <v>17.29</v>
      </c>
      <c r="L224" s="77">
        <v>0.11404639175257729</v>
      </c>
      <c r="M224" s="79">
        <v>171.06958762886592</v>
      </c>
      <c r="N224" s="81">
        <v>65.900000000000006</v>
      </c>
      <c r="O224" s="82">
        <v>5.7230064860740171E-3</v>
      </c>
      <c r="P224" s="83">
        <v>11.446012972148033</v>
      </c>
      <c r="Q224" s="81">
        <v>64.92</v>
      </c>
      <c r="R224" s="82">
        <v>-4.1417395306027919E-3</v>
      </c>
      <c r="S224" s="83">
        <v>49.700874367233503</v>
      </c>
      <c r="T224" s="81">
        <v>1536.74</v>
      </c>
      <c r="U224" s="82">
        <v>-3.83534727132782E-2</v>
      </c>
      <c r="V224" s="83">
        <v>38.353472713278201</v>
      </c>
      <c r="W224" s="81">
        <v>34.115000000000002</v>
      </c>
      <c r="X224" s="82">
        <v>4.5029866748353457E-2</v>
      </c>
      <c r="Y224" s="83">
        <v>54.035840098024153</v>
      </c>
      <c r="Z224" s="84">
        <f t="shared" si="3"/>
        <v>282.81061248769663</v>
      </c>
    </row>
    <row r="225" spans="1:26" x14ac:dyDescent="0.3">
      <c r="A225" s="76">
        <v>42040</v>
      </c>
      <c r="B225" s="77">
        <v>1727.49</v>
      </c>
      <c r="C225" s="77">
        <v>1.1564992329043063E-2</v>
      </c>
      <c r="D225" s="78">
        <v>-11.564992329043063</v>
      </c>
      <c r="E225" s="77">
        <v>0.629</v>
      </c>
      <c r="F225" s="77">
        <v>0.70999999999999952</v>
      </c>
      <c r="G225" s="79">
        <v>7.0999999999999952</v>
      </c>
      <c r="H225" s="80">
        <v>87.498000000000005</v>
      </c>
      <c r="I225" s="77">
        <v>2.2818132934327707E-2</v>
      </c>
      <c r="J225" s="79">
        <v>-114.09066467163854</v>
      </c>
      <c r="K225" s="80">
        <v>16.850000000000001</v>
      </c>
      <c r="L225" s="77">
        <v>1.1404561824729969E-2</v>
      </c>
      <c r="M225" s="79">
        <v>17.106842737094954</v>
      </c>
      <c r="N225" s="81">
        <v>66.05</v>
      </c>
      <c r="O225" s="82">
        <v>-2.9390154298310066E-2</v>
      </c>
      <c r="P225" s="83">
        <v>-58.780308596620131</v>
      </c>
      <c r="Q225" s="81">
        <v>64.92</v>
      </c>
      <c r="R225" s="82">
        <v>-1.2307692307692046E-3</v>
      </c>
      <c r="S225" s="83">
        <v>14.769230769230456</v>
      </c>
      <c r="T225" s="81">
        <v>1580.82</v>
      </c>
      <c r="U225" s="82">
        <v>-1.5915722460115842E-3</v>
      </c>
      <c r="V225" s="83">
        <v>1.5915722460115842</v>
      </c>
      <c r="W225" s="81">
        <v>32.594999999999999</v>
      </c>
      <c r="X225" s="82">
        <v>4.3136650747188591E-3</v>
      </c>
      <c r="Y225" s="83">
        <v>5.17639808966263</v>
      </c>
      <c r="Z225" s="84">
        <f t="shared" si="3"/>
        <v>-138.6919217553021</v>
      </c>
    </row>
    <row r="226" spans="1:26" x14ac:dyDescent="0.3">
      <c r="A226" s="76">
        <v>42039</v>
      </c>
      <c r="B226" s="77">
        <v>1715.13</v>
      </c>
      <c r="C226" s="77">
        <v>2.7243973878525096E-3</v>
      </c>
      <c r="D226" s="78">
        <v>-2.7243973878525094</v>
      </c>
      <c r="E226" s="77">
        <v>0.62539999999999996</v>
      </c>
      <c r="F226" s="77">
        <v>0.24999999999999467</v>
      </c>
      <c r="G226" s="79">
        <v>2.4999999999999467</v>
      </c>
      <c r="H226" s="80">
        <v>87.49</v>
      </c>
      <c r="I226" s="77">
        <v>2.264093602795925E-2</v>
      </c>
      <c r="J226" s="79">
        <v>-113.20468013979625</v>
      </c>
      <c r="K226" s="80">
        <v>18.329999999999998</v>
      </c>
      <c r="L226" s="77">
        <v>0.11768292682926829</v>
      </c>
      <c r="M226" s="79">
        <v>176.52439024390242</v>
      </c>
      <c r="N226" s="81">
        <v>68.25</v>
      </c>
      <c r="O226" s="82">
        <v>1.4673514306675613E-3</v>
      </c>
      <c r="P226" s="83">
        <v>2.9347028613351225</v>
      </c>
      <c r="Q226" s="81">
        <v>64.92</v>
      </c>
      <c r="R226" s="82">
        <v>-4.1417395306027919E-3</v>
      </c>
      <c r="S226" s="83">
        <v>49.700874367233503</v>
      </c>
      <c r="T226" s="81">
        <v>1562.13</v>
      </c>
      <c r="U226" s="82">
        <v>-1.5106330662194334E-2</v>
      </c>
      <c r="V226" s="83">
        <v>15.106330662194333</v>
      </c>
      <c r="W226" s="81">
        <v>33.225000000000001</v>
      </c>
      <c r="X226" s="82">
        <v>3.698501872659183E-2</v>
      </c>
      <c r="Y226" s="83">
        <v>44.38202247191019</v>
      </c>
      <c r="Z226" s="84">
        <f t="shared" si="3"/>
        <v>175.21924307892675</v>
      </c>
    </row>
    <row r="227" spans="1:26" x14ac:dyDescent="0.3">
      <c r="A227" s="76">
        <v>42038</v>
      </c>
      <c r="B227" s="77">
        <v>1715.22</v>
      </c>
      <c r="C227" s="77">
        <v>1.2323382556039585E-2</v>
      </c>
      <c r="D227" s="78">
        <v>-12.323382556039585</v>
      </c>
      <c r="E227" s="77">
        <v>0.61814999999999998</v>
      </c>
      <c r="F227" s="77">
        <v>-0.37500000000000311</v>
      </c>
      <c r="G227" s="79">
        <v>-3.7500000000000311</v>
      </c>
      <c r="H227" s="80">
        <v>87.314999999999998</v>
      </c>
      <c r="I227" s="77">
        <v>2.8723918140367857E-2</v>
      </c>
      <c r="J227" s="79">
        <v>-143.61959070183929</v>
      </c>
      <c r="K227" s="80">
        <v>17.329999999999998</v>
      </c>
      <c r="L227" s="77">
        <v>-8.0636604774535964E-2</v>
      </c>
      <c r="M227" s="79">
        <v>-120.95490716180394</v>
      </c>
      <c r="N227" s="81">
        <v>65.25</v>
      </c>
      <c r="O227" s="82">
        <v>-6.5855404438081522E-2</v>
      </c>
      <c r="P227" s="83">
        <v>-131.71080887616304</v>
      </c>
      <c r="Q227" s="81">
        <v>64.92</v>
      </c>
      <c r="R227" s="82">
        <v>0</v>
      </c>
      <c r="S227" s="83">
        <v>0</v>
      </c>
      <c r="T227" s="81">
        <v>1569.65</v>
      </c>
      <c r="U227" s="82">
        <v>8.9475680227289259E-3</v>
      </c>
      <c r="V227" s="83">
        <v>-8.9475680227289267</v>
      </c>
      <c r="W227" s="81">
        <v>32.045000000000002</v>
      </c>
      <c r="X227" s="82">
        <v>-1.6722921141454485E-2</v>
      </c>
      <c r="Y227" s="83">
        <v>-20.067505369745383</v>
      </c>
      <c r="Z227" s="84">
        <f t="shared" si="3"/>
        <v>-441.37376268832026</v>
      </c>
    </row>
    <row r="228" spans="1:26" x14ac:dyDescent="0.3">
      <c r="A228" s="76">
        <v>42037</v>
      </c>
      <c r="B228" s="77">
        <v>1694.35</v>
      </c>
      <c r="C228" s="77">
        <v>5.3878606988790679E-3</v>
      </c>
      <c r="D228" s="78">
        <v>-5.3878606988790683</v>
      </c>
      <c r="E228" s="77">
        <v>0.61939999999999995</v>
      </c>
      <c r="F228" s="77">
        <v>0.34999999999999476</v>
      </c>
      <c r="G228" s="79">
        <v>3.4999999999999476</v>
      </c>
      <c r="H228" s="80">
        <v>87.287000000000006</v>
      </c>
      <c r="I228" s="77">
        <v>1.9255470702258352E-2</v>
      </c>
      <c r="J228" s="79">
        <v>-96.277353511291764</v>
      </c>
      <c r="K228" s="80">
        <v>19.43</v>
      </c>
      <c r="L228" s="77">
        <v>-2.3127199597787876E-2</v>
      </c>
      <c r="M228" s="79">
        <v>-34.690799396681818</v>
      </c>
      <c r="N228" s="81">
        <v>68.727999999999994</v>
      </c>
      <c r="O228" s="82">
        <v>-4.8747404844290736E-2</v>
      </c>
      <c r="P228" s="83">
        <v>-97.494809688581469</v>
      </c>
      <c r="Q228" s="81">
        <v>64.92</v>
      </c>
      <c r="R228" s="82">
        <v>-1.2307692307692046E-3</v>
      </c>
      <c r="S228" s="83">
        <v>14.769230769230456</v>
      </c>
      <c r="T228" s="81">
        <v>1556</v>
      </c>
      <c r="U228" s="82">
        <v>-1.206768172131428E-3</v>
      </c>
      <c r="V228" s="83">
        <v>1.2067681721314281</v>
      </c>
      <c r="W228" s="81">
        <v>32.375</v>
      </c>
      <c r="X228" s="82">
        <v>8.0959053401836525E-3</v>
      </c>
      <c r="Y228" s="83">
        <v>9.7150864082203832</v>
      </c>
      <c r="Z228" s="84">
        <f t="shared" si="3"/>
        <v>-204.6597379458519</v>
      </c>
    </row>
    <row r="229" spans="1:26" x14ac:dyDescent="0.3">
      <c r="A229" s="76">
        <v>42034</v>
      </c>
      <c r="B229" s="77">
        <v>1677.54</v>
      </c>
      <c r="C229" s="77">
        <v>-2.5923063202331455E-3</v>
      </c>
      <c r="D229" s="78">
        <v>2.5923063202331456</v>
      </c>
      <c r="E229" s="77">
        <v>0.62090000000000001</v>
      </c>
      <c r="F229" s="77">
        <v>0.9000000000000008</v>
      </c>
      <c r="G229" s="79">
        <v>9.0000000000000071</v>
      </c>
      <c r="H229" s="80">
        <v>86.472999999999999</v>
      </c>
      <c r="I229" s="77">
        <v>-1.5356903678728445E-3</v>
      </c>
      <c r="J229" s="79">
        <v>7.6784518393642225</v>
      </c>
      <c r="K229" s="80">
        <v>20.97</v>
      </c>
      <c r="L229" s="77">
        <v>-1.5356903678728445E-3</v>
      </c>
      <c r="M229" s="79">
        <v>-215.76433121019116</v>
      </c>
      <c r="N229" s="81">
        <v>70.58</v>
      </c>
      <c r="O229" s="82">
        <v>-1.9054634403969303E-2</v>
      </c>
      <c r="P229" s="83">
        <v>-38.109268807938605</v>
      </c>
      <c r="Q229" s="81">
        <v>64.92</v>
      </c>
      <c r="R229" s="82">
        <v>-4.1417395306027919E-3</v>
      </c>
      <c r="S229" s="83">
        <v>49.700874367233503</v>
      </c>
      <c r="T229" s="81">
        <v>1558.15</v>
      </c>
      <c r="U229" s="82">
        <v>-7.4466187636955533E-3</v>
      </c>
      <c r="V229" s="83">
        <v>7.446618763695553</v>
      </c>
      <c r="W229" s="81">
        <v>34.265000000000001</v>
      </c>
      <c r="X229" s="82">
        <v>1.9185008923260059E-2</v>
      </c>
      <c r="Y229" s="83">
        <v>23.022010707912067</v>
      </c>
      <c r="Z229" s="84">
        <f t="shared" si="3"/>
        <v>-154.43333801969129</v>
      </c>
    </row>
    <row r="230" spans="1:26" x14ac:dyDescent="0.3">
      <c r="A230" s="76">
        <v>42033</v>
      </c>
      <c r="B230" s="77">
        <v>1693.81</v>
      </c>
      <c r="C230" s="77">
        <v>1.1139300958123065E-2</v>
      </c>
      <c r="D230" s="78">
        <v>-11.139300958123064</v>
      </c>
      <c r="E230" s="77">
        <v>0.62039999999999995</v>
      </c>
      <c r="F230" s="77">
        <v>1.0499999999999954</v>
      </c>
      <c r="G230" s="79">
        <v>10.499999999999954</v>
      </c>
      <c r="H230" s="80">
        <v>85.938999999999993</v>
      </c>
      <c r="I230" s="77">
        <v>5.1580153921727788E-3</v>
      </c>
      <c r="J230" s="79">
        <v>-25.790076960863892</v>
      </c>
      <c r="K230" s="80">
        <v>18.760000000000002</v>
      </c>
      <c r="L230" s="77">
        <v>-0.10453460620525049</v>
      </c>
      <c r="M230" s="79">
        <v>-156.80190930787572</v>
      </c>
      <c r="N230" s="81">
        <v>68.099999999999994</v>
      </c>
      <c r="O230" s="82">
        <v>-7.0434070434070573E-2</v>
      </c>
      <c r="P230" s="83">
        <v>-140.86814086814115</v>
      </c>
      <c r="Q230" s="81">
        <v>64.92</v>
      </c>
      <c r="R230" s="82">
        <v>0</v>
      </c>
      <c r="S230" s="83">
        <v>0</v>
      </c>
      <c r="T230" s="81">
        <v>1588.39</v>
      </c>
      <c r="U230" s="82">
        <v>2.1019611876402139E-2</v>
      </c>
      <c r="V230" s="83">
        <v>-21.019611876402138</v>
      </c>
      <c r="W230" s="81">
        <v>33.255000000000003</v>
      </c>
      <c r="X230" s="82">
        <v>-9.0130689499756753E-4</v>
      </c>
      <c r="Y230" s="83">
        <v>-1.0815682739970811</v>
      </c>
      <c r="Z230" s="84">
        <f t="shared" si="3"/>
        <v>-346.20060824540309</v>
      </c>
    </row>
    <row r="231" spans="1:26" x14ac:dyDescent="0.3">
      <c r="A231" s="76">
        <v>42032</v>
      </c>
      <c r="B231" s="77">
        <v>1689.2</v>
      </c>
      <c r="C231" s="77">
        <v>1.6096821539423972E-2</v>
      </c>
      <c r="D231" s="78">
        <v>-16.096821539423971</v>
      </c>
      <c r="E231" s="77">
        <v>0.6179</v>
      </c>
      <c r="F231" s="77">
        <v>0.30000000000000027</v>
      </c>
      <c r="G231" s="79">
        <v>3.0000000000000027</v>
      </c>
      <c r="H231" s="80">
        <v>86.081999999999994</v>
      </c>
      <c r="I231" s="77">
        <v>-3.2079608702985422E-2</v>
      </c>
      <c r="J231" s="79">
        <v>160.39804351492711</v>
      </c>
      <c r="K231" s="80">
        <v>20.440000000000001</v>
      </c>
      <c r="L231" s="77">
        <v>-8.7092451987494379E-2</v>
      </c>
      <c r="M231" s="79">
        <v>-130.63867798124159</v>
      </c>
      <c r="N231" s="81">
        <v>69.099999999999994</v>
      </c>
      <c r="O231" s="82">
        <v>-2.9903130703355461E-2</v>
      </c>
      <c r="P231" s="83">
        <v>-59.806261406710924</v>
      </c>
      <c r="Q231" s="81">
        <v>64.92</v>
      </c>
      <c r="R231" s="82">
        <v>0</v>
      </c>
      <c r="S231" s="83">
        <v>0</v>
      </c>
      <c r="T231" s="81">
        <v>1584.85</v>
      </c>
      <c r="U231" s="82">
        <v>2.0508692852543406E-2</v>
      </c>
      <c r="V231" s="83">
        <v>-20.508692852543405</v>
      </c>
      <c r="W231" s="81">
        <v>34.795000000000002</v>
      </c>
      <c r="X231" s="82">
        <v>6.5370483772198576E-2</v>
      </c>
      <c r="Y231" s="83">
        <v>78.444580526638291</v>
      </c>
      <c r="Z231" s="84">
        <f t="shared" si="3"/>
        <v>14.792170261645531</v>
      </c>
    </row>
    <row r="232" spans="1:26" x14ac:dyDescent="0.3">
      <c r="A232" s="76">
        <v>42031</v>
      </c>
      <c r="B232" s="77">
        <v>1705.6</v>
      </c>
      <c r="C232" s="77">
        <v>2.415064429739747E-2</v>
      </c>
      <c r="D232" s="78">
        <v>-24.15064429739747</v>
      </c>
      <c r="E232" s="77">
        <v>0.62239999999999995</v>
      </c>
      <c r="F232" s="77">
        <v>0</v>
      </c>
      <c r="G232" s="79">
        <v>0</v>
      </c>
      <c r="H232" s="80">
        <v>86.358999999999995</v>
      </c>
      <c r="I232" s="77">
        <v>-8.0896126011068534E-2</v>
      </c>
      <c r="J232" s="79">
        <v>404.48063005534266</v>
      </c>
      <c r="K232" s="80">
        <v>17.22</v>
      </c>
      <c r="L232" s="77">
        <v>-0.19832402234636878</v>
      </c>
      <c r="M232" s="79">
        <v>-297.48603351955319</v>
      </c>
      <c r="N232" s="81">
        <v>66.903999999999996</v>
      </c>
      <c r="O232" s="82">
        <v>-6.4345150688763009E-2</v>
      </c>
      <c r="P232" s="83">
        <v>-128.69030137752603</v>
      </c>
      <c r="Q232" s="81">
        <v>65</v>
      </c>
      <c r="R232" s="82">
        <v>1.2322858903265294E-3</v>
      </c>
      <c r="S232" s="83">
        <v>-14.787430683918352</v>
      </c>
      <c r="T232" s="81">
        <v>1595.25</v>
      </c>
      <c r="U232" s="82">
        <v>3.4083763863950116E-2</v>
      </c>
      <c r="V232" s="83">
        <v>-34.083763863950118</v>
      </c>
      <c r="W232" s="81">
        <v>33.15</v>
      </c>
      <c r="X232" s="82">
        <v>-1.1627906976744203E-2</v>
      </c>
      <c r="Y232" s="83">
        <v>-13.953488372093043</v>
      </c>
      <c r="Z232" s="84">
        <f t="shared" si="3"/>
        <v>-108.67103205909557</v>
      </c>
    </row>
    <row r="233" spans="1:26" x14ac:dyDescent="0.3">
      <c r="A233" s="76">
        <v>42030</v>
      </c>
      <c r="B233" s="77">
        <v>1712.55</v>
      </c>
      <c r="C233" s="77">
        <v>2.0474439723749932E-2</v>
      </c>
      <c r="D233" s="78">
        <v>-20.474439723749931</v>
      </c>
      <c r="E233" s="77">
        <v>0.62139999999999995</v>
      </c>
      <c r="F233" s="77">
        <v>-0.10000000000000009</v>
      </c>
      <c r="G233" s="79">
        <v>-1.0000000000000009</v>
      </c>
      <c r="H233" s="80">
        <v>85.656000000000006</v>
      </c>
      <c r="I233" s="77">
        <v>-8.0253409212928062E-2</v>
      </c>
      <c r="J233" s="79">
        <v>401.26704606464028</v>
      </c>
      <c r="K233" s="80">
        <v>15.52</v>
      </c>
      <c r="L233" s="77">
        <v>-0.24513618677042798</v>
      </c>
      <c r="M233" s="79">
        <v>-367.70428015564198</v>
      </c>
      <c r="N233" s="81">
        <v>65.525000000000006</v>
      </c>
      <c r="O233" s="82">
        <v>-7.7359579830749509E-2</v>
      </c>
      <c r="P233" s="83">
        <v>-154.71915966149902</v>
      </c>
      <c r="Q233" s="81">
        <v>65.19</v>
      </c>
      <c r="R233" s="82">
        <v>1.6902274124154799E-3</v>
      </c>
      <c r="S233" s="83">
        <v>-20.28272894898576</v>
      </c>
      <c r="T233" s="81">
        <v>1598.03</v>
      </c>
      <c r="U233" s="82">
        <v>3.3995690687095979E-2</v>
      </c>
      <c r="V233" s="83">
        <v>-33.99569068709598</v>
      </c>
      <c r="W233" s="81">
        <v>32.645000000000003</v>
      </c>
      <c r="X233" s="82">
        <v>-4.5738679676779566E-3</v>
      </c>
      <c r="Y233" s="83">
        <v>-5.4886415612135471</v>
      </c>
      <c r="Z233" s="84">
        <f t="shared" si="3"/>
        <v>-202.39789467354592</v>
      </c>
    </row>
    <row r="234" spans="1:26" x14ac:dyDescent="0.3">
      <c r="A234" s="76">
        <v>42027</v>
      </c>
      <c r="B234" s="77">
        <v>1707.74</v>
      </c>
      <c r="C234" s="77">
        <v>1.8506479951810373E-2</v>
      </c>
      <c r="D234" s="78">
        <v>-18.506479951810373</v>
      </c>
      <c r="E234" s="77">
        <v>0.62190000000000001</v>
      </c>
      <c r="F234" s="77">
        <v>0.10000000000000009</v>
      </c>
      <c r="G234" s="79">
        <v>1.0000000000000009</v>
      </c>
      <c r="H234" s="80">
        <v>85.546000000000006</v>
      </c>
      <c r="I234" s="77">
        <v>-7.9031511406332355E-2</v>
      </c>
      <c r="J234" s="79">
        <v>395.15755703166178</v>
      </c>
      <c r="K234" s="80">
        <v>16.66</v>
      </c>
      <c r="L234" s="77">
        <v>-0.15000000000000005</v>
      </c>
      <c r="M234" s="79">
        <v>-225.00000000000009</v>
      </c>
      <c r="N234" s="81">
        <v>68.05</v>
      </c>
      <c r="O234" s="82">
        <v>-2.4792204069934137E-2</v>
      </c>
      <c r="P234" s="83">
        <v>-49.584408139868273</v>
      </c>
      <c r="Q234" s="81">
        <v>65</v>
      </c>
      <c r="R234" s="82">
        <v>-3.8314176245210726E-3</v>
      </c>
      <c r="S234" s="83">
        <v>45.977011494252871</v>
      </c>
      <c r="T234" s="81">
        <v>1583.34</v>
      </c>
      <c r="U234" s="82">
        <v>3.1370914159902979E-2</v>
      </c>
      <c r="V234" s="83">
        <v>-31.370914159902981</v>
      </c>
      <c r="W234" s="81">
        <v>32.454999999999998</v>
      </c>
      <c r="X234" s="82">
        <v>-1.0669105319311124E-2</v>
      </c>
      <c r="Y234" s="83">
        <v>-12.802926383173348</v>
      </c>
      <c r="Z234" s="84">
        <f t="shared" si="3"/>
        <v>104.86983989115959</v>
      </c>
    </row>
    <row r="235" spans="1:26" x14ac:dyDescent="0.3">
      <c r="A235" s="76">
        <v>42026</v>
      </c>
      <c r="B235" s="77">
        <v>1710.47</v>
      </c>
      <c r="C235" s="77">
        <v>1.5839173298491552E-2</v>
      </c>
      <c r="D235" s="78">
        <v>-15.839173298491552</v>
      </c>
      <c r="E235" s="77">
        <v>0.62290000000000001</v>
      </c>
      <c r="F235" s="77">
        <v>-0.34999999999999476</v>
      </c>
      <c r="G235" s="79">
        <v>-3.4999999999999476</v>
      </c>
      <c r="H235" s="80">
        <v>85.552999999999997</v>
      </c>
      <c r="I235" s="77">
        <v>-8.8193289849511927E-2</v>
      </c>
      <c r="J235" s="79">
        <v>440.96644924755964</v>
      </c>
      <c r="K235" s="80">
        <v>16.399999999999999</v>
      </c>
      <c r="L235" s="77">
        <v>-6.552706552706565E-2</v>
      </c>
      <c r="M235" s="79">
        <v>-98.290598290598467</v>
      </c>
      <c r="N235" s="81">
        <v>68.150000000000006</v>
      </c>
      <c r="O235" s="82">
        <v>-4.5281916447558876E-3</v>
      </c>
      <c r="P235" s="83">
        <v>-9.0563832895117748</v>
      </c>
      <c r="Q235" s="81">
        <v>65.19</v>
      </c>
      <c r="R235" s="82">
        <v>-9.1954022988509235E-4</v>
      </c>
      <c r="S235" s="83">
        <v>11.034482758621108</v>
      </c>
      <c r="T235" s="81">
        <v>1586.09</v>
      </c>
      <c r="U235" s="82">
        <v>3.3343974565283853E-2</v>
      </c>
      <c r="V235" s="83">
        <v>-33.343974565283851</v>
      </c>
      <c r="W235" s="81">
        <v>32.04</v>
      </c>
      <c r="X235" s="82">
        <v>-1.0347490347490374E-2</v>
      </c>
      <c r="Y235" s="83">
        <v>-12.416988416988447</v>
      </c>
      <c r="Z235" s="84">
        <f t="shared" si="3"/>
        <v>279.55381414530666</v>
      </c>
    </row>
    <row r="236" spans="1:26" x14ac:dyDescent="0.3">
      <c r="A236" s="76">
        <v>42025</v>
      </c>
      <c r="B236" s="77">
        <v>1694.34</v>
      </c>
      <c r="C236" s="77">
        <v>1.003441213100488E-4</v>
      </c>
      <c r="D236" s="78">
        <v>-0.1003441213100488</v>
      </c>
      <c r="E236" s="77">
        <v>0.62190000000000001</v>
      </c>
      <c r="F236" s="77">
        <v>-0.70000000000000062</v>
      </c>
      <c r="G236" s="79">
        <v>-7.0000000000000062</v>
      </c>
      <c r="H236" s="80">
        <v>84.876999999999995</v>
      </c>
      <c r="I236" s="77">
        <v>-0.10025971272592356</v>
      </c>
      <c r="J236" s="79">
        <v>501.29856362961777</v>
      </c>
      <c r="K236" s="80">
        <v>18.850000000000001</v>
      </c>
      <c r="L236" s="77">
        <v>0.10817166372721926</v>
      </c>
      <c r="M236" s="79">
        <v>162.25749559082888</v>
      </c>
      <c r="N236" s="81">
        <v>69.849999999999994</v>
      </c>
      <c r="O236" s="82">
        <v>-2.6557770289566372E-3</v>
      </c>
      <c r="P236" s="83">
        <v>-5.3115540579132743</v>
      </c>
      <c r="Q236" s="81">
        <v>64.92</v>
      </c>
      <c r="R236" s="82">
        <v>-5.8192955589585829E-3</v>
      </c>
      <c r="S236" s="83">
        <v>69.831546707502994</v>
      </c>
      <c r="T236" s="81">
        <v>1555.73</v>
      </c>
      <c r="U236" s="82">
        <v>1.7581842561402435E-2</v>
      </c>
      <c r="V236" s="83">
        <v>-17.581842561402436</v>
      </c>
      <c r="W236" s="81">
        <v>32.590000000000003</v>
      </c>
      <c r="X236" s="82">
        <v>3.0778701138812377E-3</v>
      </c>
      <c r="Y236" s="83">
        <v>3.6934441366574853</v>
      </c>
      <c r="Z236" s="84">
        <f t="shared" si="3"/>
        <v>707.08730932398123</v>
      </c>
    </row>
    <row r="237" spans="1:26" x14ac:dyDescent="0.3">
      <c r="A237" s="76">
        <v>42024</v>
      </c>
      <c r="B237" s="77">
        <v>1685.27</v>
      </c>
      <c r="C237" s="77">
        <v>1.3866997148391883E-2</v>
      </c>
      <c r="D237" s="78">
        <v>-13.866997148391883</v>
      </c>
      <c r="E237" s="77">
        <v>0.6159</v>
      </c>
      <c r="F237" s="77">
        <v>-1.1399999999999966</v>
      </c>
      <c r="G237" s="79">
        <v>-11.399999999999967</v>
      </c>
      <c r="H237" s="80">
        <v>85.638000000000005</v>
      </c>
      <c r="I237" s="77">
        <v>-8.9674086357548241E-2</v>
      </c>
      <c r="J237" s="79">
        <v>448.37043178774121</v>
      </c>
      <c r="K237" s="80">
        <v>19.89</v>
      </c>
      <c r="L237" s="77">
        <v>3.0036250647333087E-2</v>
      </c>
      <c r="M237" s="79">
        <v>45.054375970999629</v>
      </c>
      <c r="N237" s="81">
        <v>72.25</v>
      </c>
      <c r="O237" s="82">
        <v>6.9686411149825784E-3</v>
      </c>
      <c r="P237" s="83">
        <v>13.937282229965158</v>
      </c>
      <c r="Q237" s="81">
        <v>65</v>
      </c>
      <c r="R237" s="82">
        <v>-2.7615833077632218E-3</v>
      </c>
      <c r="S237" s="83">
        <v>33.138999693158659</v>
      </c>
      <c r="T237" s="81">
        <v>1557.88</v>
      </c>
      <c r="U237" s="82">
        <v>3.3947688039662111E-2</v>
      </c>
      <c r="V237" s="83">
        <v>-33.947688039662111</v>
      </c>
      <c r="W237" s="81">
        <v>32.115000000000002</v>
      </c>
      <c r="X237" s="82">
        <v>-4.5474810521622853E-2</v>
      </c>
      <c r="Y237" s="83">
        <v>-54.569772625947422</v>
      </c>
      <c r="Z237" s="84">
        <f t="shared" si="3"/>
        <v>426.71663186786327</v>
      </c>
    </row>
    <row r="238" spans="1:26" x14ac:dyDescent="0.3">
      <c r="A238" s="76">
        <v>42023</v>
      </c>
      <c r="B238" s="77">
        <v>1681.9</v>
      </c>
      <c r="C238" s="77">
        <v>1.6634630496016621E-2</v>
      </c>
      <c r="D238" s="78">
        <v>-16.634630496016619</v>
      </c>
      <c r="E238" s="77">
        <v>0.6119</v>
      </c>
      <c r="F238" s="77">
        <v>-1.639999999999997</v>
      </c>
      <c r="G238" s="79">
        <v>-16.39999999999997</v>
      </c>
      <c r="H238" s="80">
        <v>86.605999999999995</v>
      </c>
      <c r="I238" s="77">
        <v>-7.660649742512611E-2</v>
      </c>
      <c r="J238" s="79">
        <v>383.03248712563055</v>
      </c>
      <c r="K238" s="80" t="s">
        <v>0</v>
      </c>
      <c r="L238" s="77">
        <v>-7.660649742512611E-2</v>
      </c>
      <c r="M238" s="79">
        <v>-215.76433121019116</v>
      </c>
      <c r="N238" s="81" t="s">
        <v>47</v>
      </c>
      <c r="O238" s="82">
        <v>4.5362372799477215E-3</v>
      </c>
      <c r="P238" s="83">
        <v>9.0724745598954417</v>
      </c>
      <c r="Q238" s="81" t="s">
        <v>47</v>
      </c>
      <c r="R238" s="82">
        <v>7.4923885533476054E-4</v>
      </c>
      <c r="S238" s="83">
        <v>-8.9908662640171269</v>
      </c>
      <c r="T238" s="81" t="s">
        <v>47</v>
      </c>
      <c r="U238" s="82">
        <v>3.7334613801929257E-3</v>
      </c>
      <c r="V238" s="83">
        <v>-3.7334613801929257</v>
      </c>
      <c r="W238" s="81" t="s">
        <v>47</v>
      </c>
      <c r="X238" s="82">
        <v>-7.6700874660299754E-4</v>
      </c>
      <c r="Y238" s="83">
        <v>-0.92041049592359703</v>
      </c>
      <c r="Z238" s="84">
        <f t="shared" si="3"/>
        <v>129.66126183918465</v>
      </c>
    </row>
    <row r="239" spans="1:26" x14ac:dyDescent="0.3">
      <c r="A239" s="76">
        <v>42020</v>
      </c>
      <c r="B239" s="77">
        <v>1675.15</v>
      </c>
      <c r="C239" s="77">
        <v>2.3335826477188276E-3</v>
      </c>
      <c r="D239" s="78">
        <v>-2.3335826477188277</v>
      </c>
      <c r="E239" s="77">
        <v>0.6099</v>
      </c>
      <c r="F239" s="77">
        <v>-2.3900000000000032</v>
      </c>
      <c r="G239" s="79">
        <v>-23.900000000000034</v>
      </c>
      <c r="H239" s="80">
        <v>85.498000000000005</v>
      </c>
      <c r="I239" s="77">
        <v>-8.1486415349741562E-2</v>
      </c>
      <c r="J239" s="79">
        <v>407.4320767487078</v>
      </c>
      <c r="K239" s="80">
        <v>20.95</v>
      </c>
      <c r="L239" s="77">
        <v>5.1706827309236821E-2</v>
      </c>
      <c r="M239" s="79">
        <v>77.560240963855236</v>
      </c>
      <c r="N239" s="81">
        <v>71.950999999999993</v>
      </c>
      <c r="O239" s="82">
        <v>4.0130104806649747E-2</v>
      </c>
      <c r="P239" s="83">
        <v>80.260209613299494</v>
      </c>
      <c r="Q239" s="81">
        <v>65.19</v>
      </c>
      <c r="R239" s="82">
        <v>-4.7328244274809509E-3</v>
      </c>
      <c r="S239" s="83">
        <v>56.793893129771412</v>
      </c>
      <c r="T239" s="81">
        <v>1569.84</v>
      </c>
      <c r="U239" s="82">
        <v>5.0903735439817889E-2</v>
      </c>
      <c r="V239" s="83">
        <v>-50.903735439817886</v>
      </c>
      <c r="W239" s="81">
        <v>33.619999999999997</v>
      </c>
      <c r="X239" s="82">
        <v>-8.6982161285567364E-3</v>
      </c>
      <c r="Y239" s="83">
        <v>-10.437859354268083</v>
      </c>
      <c r="Z239" s="84">
        <f t="shared" si="3"/>
        <v>534.47124301382905</v>
      </c>
    </row>
    <row r="240" spans="1:26" x14ac:dyDescent="0.3">
      <c r="A240" s="76">
        <v>42019</v>
      </c>
      <c r="B240" s="77">
        <v>1662.44</v>
      </c>
      <c r="C240" s="77">
        <v>-2.4796006358852814E-2</v>
      </c>
      <c r="D240" s="78">
        <v>24.796006358852814</v>
      </c>
      <c r="E240" s="77">
        <v>0.6149</v>
      </c>
      <c r="F240" s="77">
        <v>-1.7900000000000027</v>
      </c>
      <c r="G240" s="79">
        <v>-17.900000000000027</v>
      </c>
      <c r="H240" s="80">
        <v>88.935000000000002</v>
      </c>
      <c r="I240" s="77">
        <v>-3.4018703770080386E-2</v>
      </c>
      <c r="J240" s="79">
        <v>170.09351885040192</v>
      </c>
      <c r="K240" s="80">
        <v>22.39</v>
      </c>
      <c r="L240" s="77">
        <v>0.25857223159078141</v>
      </c>
      <c r="M240" s="79">
        <v>387.85834738617211</v>
      </c>
      <c r="N240" s="81">
        <v>73.260000000000005</v>
      </c>
      <c r="O240" s="82">
        <v>0.10414468726450658</v>
      </c>
      <c r="P240" s="83">
        <v>208.28937452901317</v>
      </c>
      <c r="Q240" s="81">
        <v>64.92</v>
      </c>
      <c r="R240" s="82">
        <v>-7.6429226536227452E-3</v>
      </c>
      <c r="S240" s="83">
        <v>91.715071843472941</v>
      </c>
      <c r="T240" s="81">
        <v>1555.69</v>
      </c>
      <c r="U240" s="82">
        <v>4.5286872854080923E-2</v>
      </c>
      <c r="V240" s="83">
        <v>-45.286872854080926</v>
      </c>
      <c r="W240" s="81">
        <v>33.284999999999997</v>
      </c>
      <c r="X240" s="82">
        <v>1.1394712853236099E-2</v>
      </c>
      <c r="Y240" s="83">
        <v>13.67365542388332</v>
      </c>
      <c r="Z240" s="84">
        <f t="shared" si="3"/>
        <v>833.23910153771533</v>
      </c>
    </row>
    <row r="241" spans="1:26" x14ac:dyDescent="0.3">
      <c r="A241" s="76">
        <v>42018</v>
      </c>
      <c r="B241" s="77">
        <v>1665.38</v>
      </c>
      <c r="C241" s="77">
        <v>-2.5911281643348435E-2</v>
      </c>
      <c r="D241" s="78">
        <v>25.911281643348435</v>
      </c>
      <c r="E241" s="77">
        <v>0.62239999999999995</v>
      </c>
      <c r="F241" s="77">
        <v>4.9750000000000068</v>
      </c>
      <c r="G241" s="79">
        <v>49.750000000000071</v>
      </c>
      <c r="H241" s="80">
        <v>93.96</v>
      </c>
      <c r="I241" s="77">
        <v>2.3050205241553413E-2</v>
      </c>
      <c r="J241" s="79">
        <v>-115.25102620776707</v>
      </c>
      <c r="K241" s="80">
        <v>21.48</v>
      </c>
      <c r="L241" s="77">
        <v>2.3050205241553413E-2</v>
      </c>
      <c r="M241" s="79">
        <v>-215.76433121019116</v>
      </c>
      <c r="N241" s="81">
        <v>71.23</v>
      </c>
      <c r="O241" s="82">
        <v>7.3937822271809117E-2</v>
      </c>
      <c r="P241" s="83">
        <v>147.87564454361822</v>
      </c>
      <c r="Q241" s="81">
        <v>64.92</v>
      </c>
      <c r="R241" s="82">
        <v>-5.0574712643677898E-3</v>
      </c>
      <c r="S241" s="83">
        <v>60.689655172413481</v>
      </c>
      <c r="T241" s="81">
        <v>1553</v>
      </c>
      <c r="U241" s="82">
        <v>5.8060472277861826E-2</v>
      </c>
      <c r="V241" s="83">
        <v>-58.060472277861827</v>
      </c>
      <c r="W241" s="81">
        <v>32.659999999999997</v>
      </c>
      <c r="X241" s="82">
        <v>-3.7997054491900037E-2</v>
      </c>
      <c r="Y241" s="83">
        <v>-45.596465390280038</v>
      </c>
      <c r="Z241" s="84">
        <f t="shared" si="3"/>
        <v>-150.44571372671987</v>
      </c>
    </row>
    <row r="242" spans="1:26" x14ac:dyDescent="0.3">
      <c r="A242" s="76">
        <v>42017</v>
      </c>
      <c r="B242" s="77">
        <v>1678.19</v>
      </c>
      <c r="C242" s="77">
        <v>-1.8412910093760795E-2</v>
      </c>
      <c r="D242" s="78">
        <v>18.412910093760797</v>
      </c>
      <c r="E242" s="77">
        <v>0.62239999999999995</v>
      </c>
      <c r="F242" s="77">
        <v>-0.64000000000000723</v>
      </c>
      <c r="G242" s="79">
        <v>-6.4000000000000723</v>
      </c>
      <c r="H242" s="80">
        <v>93.13</v>
      </c>
      <c r="I242" s="77">
        <v>1.4035125924151539E-2</v>
      </c>
      <c r="J242" s="79">
        <v>-70.17562962075769</v>
      </c>
      <c r="K242" s="80">
        <v>20.56</v>
      </c>
      <c r="L242" s="77">
        <v>7.0833333333333304E-2</v>
      </c>
      <c r="M242" s="79">
        <v>106.24999999999996</v>
      </c>
      <c r="N242" s="81">
        <v>71.504999999999995</v>
      </c>
      <c r="O242" s="82">
        <v>7.7694046721929186E-2</v>
      </c>
      <c r="P242" s="83">
        <v>155.38809344385837</v>
      </c>
      <c r="Q242" s="81">
        <v>64.92</v>
      </c>
      <c r="R242" s="82">
        <v>-1.2307692307692046E-3</v>
      </c>
      <c r="S242" s="83">
        <v>14.769230769230456</v>
      </c>
      <c r="T242" s="81">
        <v>1542.67</v>
      </c>
      <c r="U242" s="82">
        <v>3.4599082544196254E-2</v>
      </c>
      <c r="V242" s="83">
        <v>-34.599082544196257</v>
      </c>
      <c r="W242" s="81">
        <v>33.54</v>
      </c>
      <c r="X242" s="82">
        <v>2.3340961098398189E-2</v>
      </c>
      <c r="Y242" s="83">
        <v>28.009153318077828</v>
      </c>
      <c r="Z242" s="84">
        <f t="shared" si="3"/>
        <v>211.65467545997342</v>
      </c>
    </row>
    <row r="243" spans="1:26" x14ac:dyDescent="0.3">
      <c r="A243" s="76">
        <v>42016</v>
      </c>
      <c r="B243" s="77">
        <v>1676.71</v>
      </c>
      <c r="C243" s="77">
        <v>-2.5740698775718884E-2</v>
      </c>
      <c r="D243" s="78">
        <v>25.740698775718883</v>
      </c>
      <c r="E243" s="77">
        <v>0.62090000000000001</v>
      </c>
      <c r="F243" s="77">
        <v>-0.79000000000000181</v>
      </c>
      <c r="G243" s="79">
        <v>-7.9000000000000181</v>
      </c>
      <c r="H243" s="80">
        <v>92.887</v>
      </c>
      <c r="I243" s="77">
        <v>2.1794249339159321E-3</v>
      </c>
      <c r="J243" s="79">
        <v>-10.897124669579661</v>
      </c>
      <c r="K243" s="80">
        <v>19.600000000000001</v>
      </c>
      <c r="L243" s="77">
        <v>0.23115577889447245</v>
      </c>
      <c r="M243" s="79">
        <v>346.73366834170866</v>
      </c>
      <c r="N243" s="81">
        <v>71.019000000000005</v>
      </c>
      <c r="O243" s="82">
        <v>8.4673539518900526E-2</v>
      </c>
      <c r="P243" s="83">
        <v>169.34707903780102</v>
      </c>
      <c r="Q243" s="81">
        <v>65.08</v>
      </c>
      <c r="R243" s="82">
        <v>1.2307692307692046E-3</v>
      </c>
      <c r="S243" s="83">
        <v>-14.769230769230456</v>
      </c>
      <c r="T243" s="81">
        <v>1545.49</v>
      </c>
      <c r="U243" s="82">
        <v>3.5185135569606667E-2</v>
      </c>
      <c r="V243" s="83">
        <v>-35.185135569606665</v>
      </c>
      <c r="W243" s="81">
        <v>32.795000000000002</v>
      </c>
      <c r="X243" s="82">
        <v>7.6816715317253028E-3</v>
      </c>
      <c r="Y243" s="83">
        <v>9.2180058380703631</v>
      </c>
      <c r="Z243" s="84">
        <f t="shared" si="3"/>
        <v>482.2879609848822</v>
      </c>
    </row>
    <row r="244" spans="1:26" x14ac:dyDescent="0.3">
      <c r="A244" s="76">
        <v>42013</v>
      </c>
      <c r="B244" s="77">
        <v>1683.8</v>
      </c>
      <c r="C244" s="77">
        <v>-2.7666295164894862E-2</v>
      </c>
      <c r="D244" s="78">
        <v>27.666295164894862</v>
      </c>
      <c r="E244" s="77">
        <v>0.62639999999999996</v>
      </c>
      <c r="F244" s="77">
        <v>-0.24000000000000687</v>
      </c>
      <c r="G244" s="79">
        <v>-2.4000000000000687</v>
      </c>
      <c r="H244" s="80">
        <v>93.828000000000003</v>
      </c>
      <c r="I244" s="77">
        <v>2.5420209394330262E-2</v>
      </c>
      <c r="J244" s="79">
        <v>-127.10104697165131</v>
      </c>
      <c r="K244" s="80">
        <v>17.55</v>
      </c>
      <c r="L244" s="77">
        <v>0.16533864541832671</v>
      </c>
      <c r="M244" s="79">
        <v>248.00796812749007</v>
      </c>
      <c r="N244" s="81">
        <v>69.78</v>
      </c>
      <c r="O244" s="82">
        <v>8.1843692345855035E-2</v>
      </c>
      <c r="P244" s="83">
        <v>163.68738469171006</v>
      </c>
      <c r="Q244" s="81">
        <v>65.25</v>
      </c>
      <c r="R244" s="82">
        <v>3.8461538461538464E-3</v>
      </c>
      <c r="S244" s="83">
        <v>-46.153846153846153</v>
      </c>
      <c r="T244" s="81">
        <v>1535.18</v>
      </c>
      <c r="U244" s="82">
        <v>3.3144226174853457E-2</v>
      </c>
      <c r="V244" s="83">
        <v>-33.144226174853458</v>
      </c>
      <c r="W244" s="81">
        <v>32.805</v>
      </c>
      <c r="X244" s="82">
        <v>1.6893986360818406E-2</v>
      </c>
      <c r="Y244" s="83">
        <v>20.272783632982087</v>
      </c>
      <c r="Z244" s="84">
        <f t="shared" si="3"/>
        <v>250.83531231672612</v>
      </c>
    </row>
    <row r="245" spans="1:26" x14ac:dyDescent="0.3">
      <c r="A245" s="76">
        <v>42012</v>
      </c>
      <c r="B245" s="77">
        <v>1694.17</v>
      </c>
      <c r="C245" s="77">
        <v>-2.0382556001434005E-2</v>
      </c>
      <c r="D245" s="78">
        <v>20.382556001434004</v>
      </c>
      <c r="E245" s="77">
        <v>0.62890000000000001</v>
      </c>
      <c r="F245" s="77">
        <v>4.9750000000000068</v>
      </c>
      <c r="G245" s="79">
        <v>49.750000000000071</v>
      </c>
      <c r="H245" s="80">
        <v>94.334999999999994</v>
      </c>
      <c r="I245" s="77">
        <v>3.4465742609000802E-2</v>
      </c>
      <c r="J245" s="79">
        <v>-172.32871304500401</v>
      </c>
      <c r="K245" s="80">
        <v>17.010000000000002</v>
      </c>
      <c r="L245" s="77">
        <v>0.17310344827586219</v>
      </c>
      <c r="M245" s="79">
        <v>259.65517241379331</v>
      </c>
      <c r="N245" s="81">
        <v>68.459999999999994</v>
      </c>
      <c r="O245" s="82">
        <v>6.1378893350490515E-2</v>
      </c>
      <c r="P245" s="83">
        <v>122.75778670098101</v>
      </c>
      <c r="Q245" s="81">
        <v>65.25</v>
      </c>
      <c r="R245" s="82">
        <v>3.8461538461538464E-3</v>
      </c>
      <c r="S245" s="83">
        <v>-46.153846153846153</v>
      </c>
      <c r="T245" s="81">
        <v>1534.91</v>
      </c>
      <c r="U245" s="82">
        <v>3.6324108270148862E-2</v>
      </c>
      <c r="V245" s="83">
        <v>-36.324108270148862</v>
      </c>
      <c r="W245" s="81">
        <v>32.375</v>
      </c>
      <c r="X245" s="82">
        <v>-3.6027988685425068E-2</v>
      </c>
      <c r="Y245" s="83">
        <v>-43.233586422510072</v>
      </c>
      <c r="Z245" s="84">
        <f t="shared" si="3"/>
        <v>154.50526122469927</v>
      </c>
    </row>
    <row r="246" spans="1:26" x14ac:dyDescent="0.3">
      <c r="A246" s="76">
        <v>42011</v>
      </c>
      <c r="B246" s="77">
        <v>1662.22</v>
      </c>
      <c r="C246" s="77">
        <v>-3.6835304411313045E-2</v>
      </c>
      <c r="D246" s="78">
        <v>36.835304411313047</v>
      </c>
      <c r="E246" s="77">
        <v>0.62729999999999997</v>
      </c>
      <c r="F246" s="77">
        <v>4.9750000000000068</v>
      </c>
      <c r="G246" s="79">
        <v>49.750000000000071</v>
      </c>
      <c r="H246" s="80">
        <v>94.073999999999998</v>
      </c>
      <c r="I246" s="77">
        <v>3.2758809968163292E-2</v>
      </c>
      <c r="J246" s="79">
        <v>-163.79404984081646</v>
      </c>
      <c r="K246" s="80">
        <v>19.309999999999999</v>
      </c>
      <c r="L246" s="77">
        <v>3.2758809968163292E-2</v>
      </c>
      <c r="M246" s="79">
        <v>-215.76433121019116</v>
      </c>
      <c r="N246" s="81">
        <v>70.036000000000001</v>
      </c>
      <c r="O246" s="82">
        <v>8.7515527950310479E-2</v>
      </c>
      <c r="P246" s="83">
        <v>175.03105590062094</v>
      </c>
      <c r="Q246" s="81">
        <v>65.3</v>
      </c>
      <c r="R246" s="82">
        <v>4.6153846153845716E-3</v>
      </c>
      <c r="S246" s="83">
        <v>-55.384615384614861</v>
      </c>
      <c r="T246" s="81">
        <v>1528.85</v>
      </c>
      <c r="U246" s="82">
        <v>2.8635057761271319E-2</v>
      </c>
      <c r="V246" s="83">
        <v>-28.63505776127132</v>
      </c>
      <c r="W246" s="81">
        <v>32.49</v>
      </c>
      <c r="X246" s="82">
        <v>-1.753855458119136E-2</v>
      </c>
      <c r="Y246" s="83">
        <v>-21.04626549742963</v>
      </c>
      <c r="Z246" s="84">
        <f t="shared" si="3"/>
        <v>-223.0079593823894</v>
      </c>
    </row>
    <row r="247" spans="1:26" x14ac:dyDescent="0.3">
      <c r="A247" s="76">
        <v>42010</v>
      </c>
      <c r="B247" s="77">
        <v>1654.38</v>
      </c>
      <c r="C247" s="77">
        <v>-4.1622495264246308E-2</v>
      </c>
      <c r="D247" s="78">
        <v>41.622495264246311</v>
      </c>
      <c r="E247" s="77">
        <v>0.62829999999999997</v>
      </c>
      <c r="F247" s="77">
        <v>-5.0000000000005596E-2</v>
      </c>
      <c r="G247" s="79">
        <v>-0.50000000000005596</v>
      </c>
      <c r="H247" s="80">
        <v>93.790999999999997</v>
      </c>
      <c r="I247" s="77">
        <v>2.966329633654995E-2</v>
      </c>
      <c r="J247" s="79">
        <v>-148.31648168274975</v>
      </c>
      <c r="K247" s="80">
        <v>21.12</v>
      </c>
      <c r="L247" s="77">
        <v>0.46972860125260973</v>
      </c>
      <c r="M247" s="79">
        <v>704.59290187891463</v>
      </c>
      <c r="N247" s="81">
        <v>71.75</v>
      </c>
      <c r="O247" s="82">
        <v>0.10554699537750376</v>
      </c>
      <c r="P247" s="83">
        <v>211.0939907550075</v>
      </c>
      <c r="Q247" s="81">
        <v>65.180000000000007</v>
      </c>
      <c r="R247" s="82">
        <v>2.769230769230874E-3</v>
      </c>
      <c r="S247" s="83">
        <v>-33.230769230770491</v>
      </c>
      <c r="T247" s="81">
        <v>1506.73</v>
      </c>
      <c r="U247" s="82">
        <v>1.1438621458155699E-2</v>
      </c>
      <c r="V247" s="83">
        <v>-11.4386214581557</v>
      </c>
      <c r="W247" s="81">
        <v>33.645000000000003</v>
      </c>
      <c r="X247" s="82">
        <v>5.6357927786499146E-2</v>
      </c>
      <c r="Y247" s="83">
        <v>67.629513343798962</v>
      </c>
      <c r="Z247" s="84">
        <f t="shared" si="3"/>
        <v>831.45302887029129</v>
      </c>
    </row>
    <row r="248" spans="1:26" x14ac:dyDescent="0.3">
      <c r="A248" s="76">
        <v>42009</v>
      </c>
      <c r="B248" s="77">
        <v>1671.25</v>
      </c>
      <c r="C248" s="77">
        <v>-3.0653674380836327E-2</v>
      </c>
      <c r="D248" s="78">
        <v>30.653674380836328</v>
      </c>
      <c r="E248" s="77">
        <v>0.63380000000000003</v>
      </c>
      <c r="F248" s="77">
        <v>0.60000000000000053</v>
      </c>
      <c r="G248" s="79">
        <v>6.0000000000000053</v>
      </c>
      <c r="H248" s="80">
        <v>93.082999999999998</v>
      </c>
      <c r="I248" s="77">
        <v>1.6167769262679793E-2</v>
      </c>
      <c r="J248" s="79">
        <v>-80.83884631339896</v>
      </c>
      <c r="K248" s="80">
        <v>19.920000000000002</v>
      </c>
      <c r="L248" s="77">
        <v>0.34594594594594602</v>
      </c>
      <c r="M248" s="79">
        <v>518.91891891891908</v>
      </c>
      <c r="N248" s="81">
        <v>69.174999999999997</v>
      </c>
      <c r="O248" s="82">
        <v>7.2314369865137063E-2</v>
      </c>
      <c r="P248" s="83">
        <v>144.62873973027413</v>
      </c>
      <c r="Q248" s="81">
        <v>65.5</v>
      </c>
      <c r="R248" s="82">
        <v>7.6923076923076927E-3</v>
      </c>
      <c r="S248" s="83">
        <v>-92.307692307692307</v>
      </c>
      <c r="T248" s="81">
        <v>1493.8</v>
      </c>
      <c r="U248" s="82">
        <v>1.8449077546122655E-2</v>
      </c>
      <c r="V248" s="83">
        <v>-18.449077546122655</v>
      </c>
      <c r="W248" s="81">
        <v>33.914999999999999</v>
      </c>
      <c r="X248" s="82">
        <v>5.58841843088419E-2</v>
      </c>
      <c r="Y248" s="83">
        <v>67.061021170610275</v>
      </c>
      <c r="Z248" s="84">
        <f t="shared" si="3"/>
        <v>575.66673803342587</v>
      </c>
    </row>
    <row r="249" spans="1:26" x14ac:dyDescent="0.3">
      <c r="A249" s="76">
        <v>42006</v>
      </c>
      <c r="B249" s="77">
        <v>1704.71</v>
      </c>
      <c r="C249" s="77">
        <v>-1.0764481273864625E-2</v>
      </c>
      <c r="D249" s="78">
        <v>10.764481273864625</v>
      </c>
      <c r="E249" s="77">
        <v>0.63280000000000003</v>
      </c>
      <c r="F249" s="77">
        <v>1.0500000000000065</v>
      </c>
      <c r="G249" s="79">
        <v>10.500000000000064</v>
      </c>
      <c r="H249" s="80">
        <v>92.066999999999993</v>
      </c>
      <c r="I249" s="77">
        <v>9.4401684099729172E-3</v>
      </c>
      <c r="J249" s="79">
        <v>-47.200842049864583</v>
      </c>
      <c r="K249" s="80">
        <v>17.79</v>
      </c>
      <c r="L249" s="77">
        <v>0.16655737704918028</v>
      </c>
      <c r="M249" s="79">
        <v>249.83606557377041</v>
      </c>
      <c r="N249" s="81">
        <v>66.349999999999994</v>
      </c>
      <c r="O249" s="82">
        <v>1.9295173134236648E-2</v>
      </c>
      <c r="P249" s="83">
        <v>38.590346268473297</v>
      </c>
      <c r="Q249" s="81">
        <v>65.42</v>
      </c>
      <c r="R249" s="82">
        <v>5.2243392747388356E-3</v>
      </c>
      <c r="S249" s="83">
        <v>-62.692071296866025</v>
      </c>
      <c r="T249" s="81">
        <v>1488.29</v>
      </c>
      <c r="U249" s="82">
        <v>1.6105687171434367E-2</v>
      </c>
      <c r="V249" s="83">
        <v>-16.105687171434369</v>
      </c>
      <c r="W249" s="81">
        <v>32.909999999999997</v>
      </c>
      <c r="X249" s="82">
        <v>2.6032735775525912E-2</v>
      </c>
      <c r="Y249" s="83">
        <v>31.239282930631095</v>
      </c>
      <c r="Z249" s="84">
        <f t="shared" si="3"/>
        <v>214.93157552857454</v>
      </c>
    </row>
    <row r="250" spans="1:26" x14ac:dyDescent="0.3">
      <c r="A250" s="76">
        <v>42005</v>
      </c>
      <c r="B250" s="77">
        <v>1709.68</v>
      </c>
      <c r="C250" s="77">
        <v>-4.2632498543971669E-3</v>
      </c>
      <c r="D250" s="78">
        <v>4.2632498543971673</v>
      </c>
      <c r="E250" s="77">
        <v>0.98060000000000003</v>
      </c>
      <c r="F250" s="77">
        <v>4.9750000000000068</v>
      </c>
      <c r="G250" s="79">
        <v>49.750000000000071</v>
      </c>
      <c r="H250" s="80">
        <v>91.843000000000004</v>
      </c>
      <c r="I250" s="77">
        <v>-2.394818483643538E-4</v>
      </c>
      <c r="J250" s="79">
        <v>1.197409241821769</v>
      </c>
      <c r="K250" s="80" t="s">
        <v>0</v>
      </c>
      <c r="L250" s="77">
        <v>-2.394818483643538E-4</v>
      </c>
      <c r="M250" s="79">
        <v>-215.76433121019116</v>
      </c>
      <c r="N250" s="81" t="s">
        <v>47</v>
      </c>
      <c r="O250" s="82">
        <v>4.5362372799477215E-3</v>
      </c>
      <c r="P250" s="83">
        <v>9.0724745598954417</v>
      </c>
      <c r="Q250" s="81" t="s">
        <v>47</v>
      </c>
      <c r="R250" s="82">
        <v>7.4923885533476054E-4</v>
      </c>
      <c r="S250" s="83">
        <v>-8.9908662640171269</v>
      </c>
      <c r="T250" s="81" t="s">
        <v>47</v>
      </c>
      <c r="U250" s="82">
        <v>3.7334613801929257E-3</v>
      </c>
      <c r="V250" s="83">
        <v>-3.7334613801929257</v>
      </c>
      <c r="W250" s="81" t="s">
        <v>47</v>
      </c>
      <c r="X250" s="82">
        <v>-7.6700874660299754E-4</v>
      </c>
      <c r="Y250" s="83">
        <v>-0.92041049592359703</v>
      </c>
      <c r="Z250" s="84">
        <f t="shared" si="3"/>
        <v>-165.12593569421031</v>
      </c>
    </row>
    <row r="251" spans="1:26" x14ac:dyDescent="0.3">
      <c r="A251" s="76">
        <v>42004</v>
      </c>
      <c r="B251" s="77">
        <v>1709.67</v>
      </c>
      <c r="C251" s="77">
        <v>1.9574173811631665E-3</v>
      </c>
      <c r="D251" s="78">
        <v>-1.9574173811631665</v>
      </c>
      <c r="E251" s="77">
        <v>0.62880000000000003</v>
      </c>
      <c r="F251" s="77">
        <v>2.3500000000000076</v>
      </c>
      <c r="G251" s="79">
        <v>23.500000000000078</v>
      </c>
      <c r="H251" s="80">
        <v>91.840999999999994</v>
      </c>
      <c r="I251" s="77">
        <v>6.9734247142522578E-4</v>
      </c>
      <c r="J251" s="79">
        <v>-3.4867123571261289</v>
      </c>
      <c r="K251" s="80">
        <v>19.2</v>
      </c>
      <c r="L251" s="77">
        <v>0.14217727543129094</v>
      </c>
      <c r="M251" s="79">
        <v>213.26591314693641</v>
      </c>
      <c r="N251" s="81">
        <v>66.325999999999993</v>
      </c>
      <c r="O251" s="82">
        <v>-4.8038695046861889E-2</v>
      </c>
      <c r="P251" s="83">
        <v>-96.077390093723764</v>
      </c>
      <c r="Q251" s="81">
        <v>65.25</v>
      </c>
      <c r="R251" s="82">
        <v>1.5328019619872957E-4</v>
      </c>
      <c r="S251" s="83">
        <v>-1.8393623543847548</v>
      </c>
      <c r="T251" s="81">
        <v>1467.78</v>
      </c>
      <c r="U251" s="82">
        <v>9.7689841632383808E-3</v>
      </c>
      <c r="V251" s="83">
        <v>-9.7689841632383807</v>
      </c>
      <c r="W251" s="81">
        <v>33.950000000000003</v>
      </c>
      <c r="X251" s="82">
        <v>6.8113890199779856E-2</v>
      </c>
      <c r="Y251" s="83">
        <v>81.736668239735835</v>
      </c>
      <c r="Z251" s="84">
        <f t="shared" si="3"/>
        <v>205.37271503703616</v>
      </c>
    </row>
    <row r="252" spans="1:26" x14ac:dyDescent="0.3">
      <c r="A252" s="76">
        <v>42003</v>
      </c>
      <c r="B252" s="77">
        <v>1721.01</v>
      </c>
      <c r="C252" s="77">
        <v>2.901678943843871E-2</v>
      </c>
      <c r="D252" s="78">
        <v>-29.01678943843871</v>
      </c>
      <c r="E252" s="77">
        <v>0.62880000000000003</v>
      </c>
      <c r="F252" s="77">
        <v>2.3500000000000076</v>
      </c>
      <c r="G252" s="79">
        <v>23.500000000000078</v>
      </c>
      <c r="H252" s="80">
        <v>92.685000000000002</v>
      </c>
      <c r="I252" s="77">
        <v>1.5536831494406591E-2</v>
      </c>
      <c r="J252" s="79">
        <v>-77.68415747203295</v>
      </c>
      <c r="K252" s="80">
        <v>15.92</v>
      </c>
      <c r="L252" s="77">
        <v>-0.18106995884773669</v>
      </c>
      <c r="M252" s="79">
        <v>-271.60493827160502</v>
      </c>
      <c r="N252" s="81">
        <v>66.349999999999994</v>
      </c>
      <c r="O252" s="82">
        <v>-0.12992735188439247</v>
      </c>
      <c r="P252" s="83">
        <v>-259.85470376878493</v>
      </c>
      <c r="Q252" s="81">
        <v>65</v>
      </c>
      <c r="R252" s="82">
        <v>1.5386982612717521E-4</v>
      </c>
      <c r="S252" s="83">
        <v>-1.8464379135261026</v>
      </c>
      <c r="T252" s="81">
        <v>1491.08</v>
      </c>
      <c r="U252" s="82">
        <v>4.817405363607604E-2</v>
      </c>
      <c r="V252" s="83">
        <v>-48.174053636076039</v>
      </c>
      <c r="W252" s="81">
        <v>32.774999999999999</v>
      </c>
      <c r="X252" s="82">
        <v>-0.10168562422913528</v>
      </c>
      <c r="Y252" s="83">
        <v>-122.02274907496233</v>
      </c>
      <c r="Z252" s="84">
        <f t="shared" si="3"/>
        <v>-786.70382957542597</v>
      </c>
    </row>
    <row r="253" spans="1:26" x14ac:dyDescent="0.3">
      <c r="A253" s="76">
        <v>42002</v>
      </c>
      <c r="B253" s="77">
        <v>1731.71</v>
      </c>
      <c r="C253" s="77">
        <v>4.6021793756644475E-2</v>
      </c>
      <c r="D253" s="78">
        <v>-46.021793756644477</v>
      </c>
      <c r="E253" s="77">
        <v>0.62880000000000003</v>
      </c>
      <c r="F253" s="77">
        <v>2.9499999999999971</v>
      </c>
      <c r="G253" s="79">
        <v>29.499999999999972</v>
      </c>
      <c r="H253" s="80">
        <v>91.501999999999995</v>
      </c>
      <c r="I253" s="77">
        <v>1.2391847934323099E-2</v>
      </c>
      <c r="J253" s="79">
        <v>-61.959239671615492</v>
      </c>
      <c r="K253" s="80">
        <v>15.06</v>
      </c>
      <c r="L253" s="77">
        <v>-0.36105218498090791</v>
      </c>
      <c r="M253" s="79">
        <v>-541.57827747136184</v>
      </c>
      <c r="N253" s="81">
        <v>65.474999999999994</v>
      </c>
      <c r="O253" s="82">
        <v>-0.12005429523707137</v>
      </c>
      <c r="P253" s="83">
        <v>-240.10859047414274</v>
      </c>
      <c r="Q253" s="81">
        <v>65</v>
      </c>
      <c r="R253" s="82">
        <v>4.6175157765124112E-4</v>
      </c>
      <c r="S253" s="83">
        <v>-5.541018931814893</v>
      </c>
      <c r="T253" s="81">
        <v>1492.96</v>
      </c>
      <c r="U253" s="82">
        <v>4.614220347415416E-2</v>
      </c>
      <c r="V253" s="83">
        <v>-46.142203474154158</v>
      </c>
      <c r="W253" s="81">
        <v>32.545000000000002</v>
      </c>
      <c r="X253" s="82">
        <v>-4.2089771891096382E-2</v>
      </c>
      <c r="Y253" s="83">
        <v>-50.507726269315654</v>
      </c>
      <c r="Z253" s="84">
        <f t="shared" si="3"/>
        <v>-962.35885004904912</v>
      </c>
    </row>
    <row r="254" spans="1:26" x14ac:dyDescent="0.3">
      <c r="A254" s="76">
        <v>41999</v>
      </c>
      <c r="B254" s="77">
        <v>1729.42</v>
      </c>
      <c r="C254" s="77">
        <v>4.5244657189826981E-2</v>
      </c>
      <c r="D254" s="78">
        <v>-45.244657189826981</v>
      </c>
      <c r="E254" s="77">
        <v>0.98060000000000003</v>
      </c>
      <c r="F254" s="77">
        <v>4.9750000000000068</v>
      </c>
      <c r="G254" s="79">
        <v>49.750000000000071</v>
      </c>
      <c r="H254" s="80">
        <v>91.191999999999993</v>
      </c>
      <c r="I254" s="77">
        <v>4.1070701064754118E-3</v>
      </c>
      <c r="J254" s="79">
        <v>-20.535350532377059</v>
      </c>
      <c r="K254" s="80">
        <v>14.5</v>
      </c>
      <c r="L254" s="77">
        <v>-0.28991185112634676</v>
      </c>
      <c r="M254" s="79">
        <v>-434.86777668952021</v>
      </c>
      <c r="N254" s="81">
        <v>64.501000000000005</v>
      </c>
      <c r="O254" s="82">
        <v>-0.11100544414582043</v>
      </c>
      <c r="P254" s="83">
        <v>-222.01088829164084</v>
      </c>
      <c r="Q254" s="81">
        <v>65</v>
      </c>
      <c r="R254" s="82">
        <v>-2.4554941682012983E-3</v>
      </c>
      <c r="S254" s="83">
        <v>29.46593001841558</v>
      </c>
      <c r="T254" s="81">
        <v>1485.93</v>
      </c>
      <c r="U254" s="82">
        <v>2.8617116275206217E-2</v>
      </c>
      <c r="V254" s="83">
        <v>-28.617116275206218</v>
      </c>
      <c r="W254" s="81">
        <v>32.26</v>
      </c>
      <c r="X254" s="82">
        <v>-9.2418061612041177E-2</v>
      </c>
      <c r="Y254" s="83">
        <v>-110.90167393444941</v>
      </c>
      <c r="Z254" s="84">
        <f t="shared" si="3"/>
        <v>-782.96153289460494</v>
      </c>
    </row>
    <row r="255" spans="1:26" x14ac:dyDescent="0.3">
      <c r="A255" s="76">
        <v>41998</v>
      </c>
      <c r="B255" s="77">
        <v>1725.79</v>
      </c>
      <c r="C255" s="77">
        <v>3.0297783933518008E-2</v>
      </c>
      <c r="D255" s="78">
        <v>-30.297783933518009</v>
      </c>
      <c r="E255" s="77">
        <v>0.98060000000000003</v>
      </c>
      <c r="F255" s="77">
        <v>4.9750000000000068</v>
      </c>
      <c r="G255" s="79">
        <v>49.750000000000071</v>
      </c>
      <c r="H255" s="80">
        <v>91.09</v>
      </c>
      <c r="I255" s="77">
        <v>-9.8793620127557284E-5</v>
      </c>
      <c r="J255" s="79">
        <v>0.4939681006377864</v>
      </c>
      <c r="K255" s="80" t="s">
        <v>0</v>
      </c>
      <c r="L255" s="77">
        <v>-9.8793620127557284E-5</v>
      </c>
      <c r="M255" s="79">
        <v>-215.76433121019116</v>
      </c>
      <c r="N255" s="81" t="s">
        <v>47</v>
      </c>
      <c r="O255" s="82">
        <v>4.5362372799477215E-3</v>
      </c>
      <c r="P255" s="83">
        <v>9.0724745598954417</v>
      </c>
      <c r="Q255" s="81" t="s">
        <v>47</v>
      </c>
      <c r="R255" s="82">
        <v>7.4923885533476054E-4</v>
      </c>
      <c r="S255" s="83">
        <v>-8.9908662640171269</v>
      </c>
      <c r="T255" s="81" t="s">
        <v>47</v>
      </c>
      <c r="U255" s="82">
        <v>3.7334613801929257E-3</v>
      </c>
      <c r="V255" s="83">
        <v>-3.7334613801929257</v>
      </c>
      <c r="W255" s="81" t="s">
        <v>47</v>
      </c>
      <c r="X255" s="82">
        <v>-7.6700874660299754E-4</v>
      </c>
      <c r="Y255" s="83">
        <v>-0.92041049592359703</v>
      </c>
      <c r="Z255" s="84">
        <f t="shared" si="3"/>
        <v>-200.39041062330949</v>
      </c>
    </row>
    <row r="256" spans="1:26" x14ac:dyDescent="0.3">
      <c r="A256" s="76">
        <v>41997</v>
      </c>
      <c r="B256" s="77">
        <v>1726.23</v>
      </c>
      <c r="C256" s="77">
        <v>1.5997174891851366E-2</v>
      </c>
      <c r="D256" s="78">
        <v>-15.997174891851367</v>
      </c>
      <c r="E256" s="77">
        <v>0.62880000000000003</v>
      </c>
      <c r="F256" s="77">
        <v>2.8500000000000081</v>
      </c>
      <c r="G256" s="79">
        <v>28.500000000000082</v>
      </c>
      <c r="H256" s="80">
        <v>91.088999999999999</v>
      </c>
      <c r="I256" s="77">
        <v>-7.2584600294261547E-3</v>
      </c>
      <c r="J256" s="79">
        <v>36.292300147130774</v>
      </c>
      <c r="K256" s="80">
        <v>14.37</v>
      </c>
      <c r="L256" s="77">
        <v>-0.28436254980079678</v>
      </c>
      <c r="M256" s="79">
        <v>-426.54382470119521</v>
      </c>
      <c r="N256" s="81">
        <v>64.501000000000005</v>
      </c>
      <c r="O256" s="82">
        <v>-6.7230657989877082E-2</v>
      </c>
      <c r="P256" s="83">
        <v>-134.46131597975415</v>
      </c>
      <c r="Q256" s="81">
        <v>65</v>
      </c>
      <c r="R256" s="82">
        <v>-1.5360983102917715E-3</v>
      </c>
      <c r="S256" s="83">
        <v>18.433179723501258</v>
      </c>
      <c r="T256" s="81">
        <v>1481.11</v>
      </c>
      <c r="U256" s="82">
        <v>1.6443056651682948E-2</v>
      </c>
      <c r="V256" s="83">
        <v>-16.443056651682948</v>
      </c>
      <c r="W256" s="81">
        <v>33.585000000000001</v>
      </c>
      <c r="X256" s="82">
        <v>-6.6824117810502945E-2</v>
      </c>
      <c r="Y256" s="83">
        <v>-80.188941372603537</v>
      </c>
      <c r="Z256" s="84">
        <f t="shared" si="3"/>
        <v>-590.40883372645499</v>
      </c>
    </row>
    <row r="257" spans="1:26" x14ac:dyDescent="0.3">
      <c r="A257" s="76">
        <v>41996</v>
      </c>
      <c r="B257" s="77">
        <v>1724.1</v>
      </c>
      <c r="C257" s="77">
        <v>1.5113958184911857E-2</v>
      </c>
      <c r="D257" s="78">
        <v>-15.113958184911857</v>
      </c>
      <c r="E257" s="77">
        <v>0.62780000000000002</v>
      </c>
      <c r="F257" s="77">
        <v>2.52</v>
      </c>
      <c r="G257" s="79">
        <v>25.2</v>
      </c>
      <c r="H257" s="80">
        <v>91.602000000000004</v>
      </c>
      <c r="I257" s="77">
        <v>-1.9720427530152359E-3</v>
      </c>
      <c r="J257" s="79">
        <v>9.8602137650761801</v>
      </c>
      <c r="K257" s="80">
        <v>14.8</v>
      </c>
      <c r="L257" s="77">
        <v>-0.20129519697787374</v>
      </c>
      <c r="M257" s="79">
        <v>-301.94279546681059</v>
      </c>
      <c r="N257" s="81">
        <v>64.400000000000006</v>
      </c>
      <c r="O257" s="82">
        <v>-5.4331864904551969E-2</v>
      </c>
      <c r="P257" s="83">
        <v>-108.66372980910393</v>
      </c>
      <c r="Q257" s="81">
        <v>65</v>
      </c>
      <c r="R257" s="82">
        <v>2.0040080160319937E-3</v>
      </c>
      <c r="S257" s="83">
        <v>-24.048096192383923</v>
      </c>
      <c r="T257" s="81">
        <v>1486.29</v>
      </c>
      <c r="U257" s="82">
        <v>2.115424252834075E-2</v>
      </c>
      <c r="V257" s="83">
        <v>-21.154242528340749</v>
      </c>
      <c r="W257" s="81">
        <v>33.07</v>
      </c>
      <c r="X257" s="82">
        <v>-1.9712464799169976E-2</v>
      </c>
      <c r="Y257" s="83">
        <v>-23.654957759003967</v>
      </c>
      <c r="Z257" s="84">
        <f t="shared" si="3"/>
        <v>-459.51756617547886</v>
      </c>
    </row>
    <row r="258" spans="1:26" x14ac:dyDescent="0.3">
      <c r="A258" s="76">
        <v>41995</v>
      </c>
      <c r="B258" s="77">
        <v>1723.26</v>
      </c>
      <c r="C258" s="77">
        <v>7.4914197111445821E-4</v>
      </c>
      <c r="D258" s="78">
        <v>-0.74914197111445824</v>
      </c>
      <c r="E258" s="77">
        <v>0.62229999999999996</v>
      </c>
      <c r="F258" s="77">
        <v>2.42</v>
      </c>
      <c r="G258" s="79">
        <v>24.2</v>
      </c>
      <c r="H258" s="80">
        <v>91.206000000000003</v>
      </c>
      <c r="I258" s="77">
        <v>-9.0935758286887994E-3</v>
      </c>
      <c r="J258" s="79">
        <v>45.467879143443994</v>
      </c>
      <c r="K258" s="80">
        <v>15.25</v>
      </c>
      <c r="L258" s="77">
        <v>2.4177300201477462E-2</v>
      </c>
      <c r="M258" s="79">
        <v>36.26595030221619</v>
      </c>
      <c r="N258" s="81">
        <v>64.900000000000006</v>
      </c>
      <c r="O258" s="82">
        <v>1.064305656244738E-3</v>
      </c>
      <c r="P258" s="83">
        <v>2.1286113124894759</v>
      </c>
      <c r="Q258" s="81">
        <v>65</v>
      </c>
      <c r="R258" s="82">
        <v>3.0864197530864638E-3</v>
      </c>
      <c r="S258" s="83">
        <v>-37.037037037037564</v>
      </c>
      <c r="T258" s="81">
        <v>1489.69</v>
      </c>
      <c r="U258" s="82">
        <v>2.1377981638795802E-2</v>
      </c>
      <c r="V258" s="83">
        <v>-21.377981638795802</v>
      </c>
      <c r="W258" s="81">
        <v>31.850000000000005</v>
      </c>
      <c r="X258" s="82">
        <v>-4.5263788968824777E-2</v>
      </c>
      <c r="Y258" s="83">
        <v>-54.316546762589731</v>
      </c>
      <c r="Z258" s="84">
        <f t="shared" si="3"/>
        <v>-5.4182666513878743</v>
      </c>
    </row>
    <row r="259" spans="1:26" x14ac:dyDescent="0.3">
      <c r="A259" s="76">
        <v>41992</v>
      </c>
      <c r="B259" s="77">
        <v>1717</v>
      </c>
      <c r="C259" s="77">
        <v>-5.4851807445249713E-3</v>
      </c>
      <c r="D259" s="78">
        <v>5.4851807445249712</v>
      </c>
      <c r="E259" s="77">
        <v>0.61680000000000001</v>
      </c>
      <c r="F259" s="77">
        <v>1.3700000000000045</v>
      </c>
      <c r="G259" s="79">
        <v>13.700000000000045</v>
      </c>
      <c r="H259" s="80">
        <v>91.864999999999995</v>
      </c>
      <c r="I259" s="77">
        <v>3.1996680207922964E-3</v>
      </c>
      <c r="J259" s="79">
        <v>-15.998340103961482</v>
      </c>
      <c r="K259" s="80">
        <v>16.489999999999998</v>
      </c>
      <c r="L259" s="77">
        <v>0.1604503870513721</v>
      </c>
      <c r="M259" s="79">
        <v>240.67558057705813</v>
      </c>
      <c r="N259" s="81">
        <v>64.510000000000005</v>
      </c>
      <c r="O259" s="82">
        <v>-4.1836465903281872E-4</v>
      </c>
      <c r="P259" s="83">
        <v>-0.83672931806563733</v>
      </c>
      <c r="Q259" s="81">
        <v>65</v>
      </c>
      <c r="R259" s="82">
        <v>2.7769207034866838E-3</v>
      </c>
      <c r="S259" s="83">
        <v>-33.323048441840207</v>
      </c>
      <c r="T259" s="81">
        <v>1466.74</v>
      </c>
      <c r="U259" s="82">
        <v>9.9776209330349527E-3</v>
      </c>
      <c r="V259" s="83">
        <v>-9.9776209330349523</v>
      </c>
      <c r="W259" s="81">
        <v>32.119999999999997</v>
      </c>
      <c r="X259" s="82">
        <v>-3.8035339922132469E-2</v>
      </c>
      <c r="Y259" s="83">
        <v>-45.642407906558958</v>
      </c>
      <c r="Z259" s="84">
        <f t="shared" si="3"/>
        <v>154.08261461812191</v>
      </c>
    </row>
    <row r="260" spans="1:26" x14ac:dyDescent="0.3">
      <c r="A260" s="76">
        <v>41991</v>
      </c>
      <c r="B260" s="77">
        <v>1706.33</v>
      </c>
      <c r="C260" s="77">
        <v>-1.8515749027908826E-2</v>
      </c>
      <c r="D260" s="78">
        <v>18.515749027908825</v>
      </c>
      <c r="E260" s="77">
        <v>0.60529999999999995</v>
      </c>
      <c r="F260" s="77">
        <v>2.8699999999999948</v>
      </c>
      <c r="G260" s="79">
        <v>28.699999999999946</v>
      </c>
      <c r="H260" s="80">
        <v>91.777000000000001</v>
      </c>
      <c r="I260" s="77">
        <v>5.9963803667611722E-4</v>
      </c>
      <c r="J260" s="79">
        <v>-2.998190183380586</v>
      </c>
      <c r="K260" s="80">
        <v>16.809999999999999</v>
      </c>
      <c r="L260" s="77">
        <v>0.42216582064297786</v>
      </c>
      <c r="M260" s="79">
        <v>633.24873096446674</v>
      </c>
      <c r="N260" s="81">
        <v>65.093999999999994</v>
      </c>
      <c r="O260" s="82">
        <v>4.1487336202620705E-2</v>
      </c>
      <c r="P260" s="83">
        <v>82.974672405241392</v>
      </c>
      <c r="Q260" s="81">
        <v>65.08</v>
      </c>
      <c r="R260" s="82">
        <v>4.6310589688174919E-3</v>
      </c>
      <c r="S260" s="83">
        <v>-55.572707625809905</v>
      </c>
      <c r="T260" s="81">
        <v>1464.7</v>
      </c>
      <c r="U260" s="82">
        <v>1.4110446438462466E-2</v>
      </c>
      <c r="V260" s="83">
        <v>-14.110446438462466</v>
      </c>
      <c r="W260" s="81">
        <v>32.075000000000003</v>
      </c>
      <c r="X260" s="82">
        <v>-1.0946654332408167E-2</v>
      </c>
      <c r="Y260" s="83">
        <v>-13.1359851988898</v>
      </c>
      <c r="Z260" s="84">
        <f t="shared" si="3"/>
        <v>677.62182295107425</v>
      </c>
    </row>
    <row r="261" spans="1:26" x14ac:dyDescent="0.3">
      <c r="A261" s="76">
        <v>41990</v>
      </c>
      <c r="B261" s="77">
        <v>1672.48</v>
      </c>
      <c r="C261" s="77">
        <v>-3.69393595642135E-2</v>
      </c>
      <c r="D261" s="78">
        <v>36.939359564213497</v>
      </c>
      <c r="E261" s="77">
        <v>0.60529999999999995</v>
      </c>
      <c r="F261" s="77">
        <v>3.0299999999999994</v>
      </c>
      <c r="G261" s="79">
        <v>30.299999999999994</v>
      </c>
      <c r="H261" s="80">
        <v>91.266999999999996</v>
      </c>
      <c r="I261" s="77">
        <v>-1.3575002972233933E-2</v>
      </c>
      <c r="J261" s="79">
        <v>67.87501486116966</v>
      </c>
      <c r="K261" s="80">
        <v>19.440000000000001</v>
      </c>
      <c r="L261" s="77">
        <v>0.57027463651050081</v>
      </c>
      <c r="M261" s="79">
        <v>855.41195476575126</v>
      </c>
      <c r="N261" s="81">
        <v>69.673000000000002</v>
      </c>
      <c r="O261" s="82">
        <v>0.12739482200647256</v>
      </c>
      <c r="P261" s="83">
        <v>254.7896440129451</v>
      </c>
      <c r="Q261" s="81">
        <v>65.239999999999995</v>
      </c>
      <c r="R261" s="82">
        <v>6.7901234567900887E-3</v>
      </c>
      <c r="S261" s="83">
        <v>-81.481481481481069</v>
      </c>
      <c r="T261" s="81">
        <v>1453.58</v>
      </c>
      <c r="U261" s="82">
        <v>1.550302136660856E-3</v>
      </c>
      <c r="V261" s="83">
        <v>-1.550302136660856</v>
      </c>
      <c r="W261" s="81">
        <v>31.785</v>
      </c>
      <c r="X261" s="82">
        <v>-3.3596837944664046E-2</v>
      </c>
      <c r="Y261" s="83">
        <v>-40.31620553359685</v>
      </c>
      <c r="Z261" s="84">
        <f t="shared" si="3"/>
        <v>1121.9679840523409</v>
      </c>
    </row>
    <row r="262" spans="1:26" x14ac:dyDescent="0.3">
      <c r="A262" s="76">
        <v>41989</v>
      </c>
      <c r="B262" s="77">
        <v>1655.52</v>
      </c>
      <c r="C262" s="77">
        <v>-4.8404062699384409E-2</v>
      </c>
      <c r="D262" s="78">
        <v>48.404062699384411</v>
      </c>
      <c r="E262" s="77">
        <v>0.59930000000000005</v>
      </c>
      <c r="F262" s="77">
        <v>2.9000000000000026</v>
      </c>
      <c r="G262" s="79">
        <v>29.000000000000025</v>
      </c>
      <c r="H262" s="80">
        <v>90.382000000000005</v>
      </c>
      <c r="I262" s="77">
        <v>-2.7899673033901159E-2</v>
      </c>
      <c r="J262" s="79">
        <v>139.4983651695058</v>
      </c>
      <c r="K262" s="80">
        <v>23.57</v>
      </c>
      <c r="L262" s="77">
        <v>0.89013632718524449</v>
      </c>
      <c r="M262" s="79">
        <v>1335.2044907778668</v>
      </c>
      <c r="N262" s="81">
        <v>76.257999999999996</v>
      </c>
      <c r="O262" s="82">
        <v>0.23896019496344434</v>
      </c>
      <c r="P262" s="83">
        <v>477.92038992688862</v>
      </c>
      <c r="Q262" s="81">
        <v>64.989999999999995</v>
      </c>
      <c r="R262" s="82">
        <v>5.5701686523286316E-3</v>
      </c>
      <c r="S262" s="83">
        <v>-66.842023827943578</v>
      </c>
      <c r="T262" s="81">
        <v>1422.55</v>
      </c>
      <c r="U262" s="82">
        <v>-1.7799810816595648E-2</v>
      </c>
      <c r="V262" s="83">
        <v>17.799810816595649</v>
      </c>
      <c r="W262" s="81">
        <v>36.484999999999999</v>
      </c>
      <c r="X262" s="82">
        <v>0.11099269183922034</v>
      </c>
      <c r="Y262" s="83">
        <v>133.19123020706439</v>
      </c>
      <c r="Z262" s="84">
        <f t="shared" si="3"/>
        <v>2114.1763257693624</v>
      </c>
    </row>
    <row r="263" spans="1:26" x14ac:dyDescent="0.3">
      <c r="A263" s="76">
        <v>41988</v>
      </c>
      <c r="B263" s="77">
        <v>1654.56</v>
      </c>
      <c r="C263" s="77">
        <v>-4.6906952228987532E-2</v>
      </c>
      <c r="D263" s="78">
        <v>46.906952228987535</v>
      </c>
      <c r="E263" s="77">
        <v>0.5978</v>
      </c>
      <c r="F263" s="77">
        <v>3.3000000000000029</v>
      </c>
      <c r="G263" s="79">
        <v>33.000000000000028</v>
      </c>
      <c r="H263" s="80">
        <v>90.819000000000003</v>
      </c>
      <c r="I263" s="77">
        <v>-2.5181130252777368E-2</v>
      </c>
      <c r="J263" s="79">
        <v>125.90565126388684</v>
      </c>
      <c r="K263" s="80">
        <v>20.420000000000002</v>
      </c>
      <c r="L263" s="77">
        <v>0.58910505836575888</v>
      </c>
      <c r="M263" s="79">
        <v>883.65758754863839</v>
      </c>
      <c r="N263" s="81">
        <v>74.408000000000001</v>
      </c>
      <c r="O263" s="82">
        <v>0.19819645732689209</v>
      </c>
      <c r="P263" s="83">
        <v>396.3929146537842</v>
      </c>
      <c r="Q263" s="81">
        <v>64.97</v>
      </c>
      <c r="R263" s="82">
        <v>4.1731066460586712E-3</v>
      </c>
      <c r="S263" s="83">
        <v>-50.077279752704051</v>
      </c>
      <c r="T263" s="81">
        <v>1427.11</v>
      </c>
      <c r="U263" s="82">
        <v>-1.5609695531612641E-2</v>
      </c>
      <c r="V263" s="83">
        <v>15.60969553161264</v>
      </c>
      <c r="W263" s="81">
        <v>33.975000000000001</v>
      </c>
      <c r="X263" s="82">
        <v>2.5196137598068824E-2</v>
      </c>
      <c r="Y263" s="83">
        <v>30.235365117682587</v>
      </c>
      <c r="Z263" s="84">
        <f t="shared" si="3"/>
        <v>1481.6308865918882</v>
      </c>
    </row>
    <row r="264" spans="1:26" x14ac:dyDescent="0.3">
      <c r="A264" s="76">
        <v>41985</v>
      </c>
      <c r="B264" s="77">
        <v>1675.04</v>
      </c>
      <c r="C264" s="77">
        <v>-3.1707218378047235E-2</v>
      </c>
      <c r="D264" s="78">
        <v>31.707218378047234</v>
      </c>
      <c r="E264" s="77">
        <v>0.60129999999999995</v>
      </c>
      <c r="F264" s="77">
        <v>3.8699999999999957</v>
      </c>
      <c r="G264" s="79">
        <v>38.69999999999996</v>
      </c>
      <c r="H264" s="80">
        <v>91.099000000000004</v>
      </c>
      <c r="I264" s="77">
        <v>-2.9250671326882811E-2</v>
      </c>
      <c r="J264" s="79">
        <v>146.25335663441405</v>
      </c>
      <c r="K264" s="80">
        <v>21.08</v>
      </c>
      <c r="L264" s="77">
        <v>0.47515745276417071</v>
      </c>
      <c r="M264" s="79">
        <v>712.73617914625606</v>
      </c>
      <c r="N264" s="81">
        <v>72.555000000000007</v>
      </c>
      <c r="O264" s="82">
        <v>0.15625498007968139</v>
      </c>
      <c r="P264" s="83">
        <v>312.50996015936278</v>
      </c>
      <c r="Q264" s="81">
        <v>65.16</v>
      </c>
      <c r="R264" s="82">
        <v>8.2005260714838497E-3</v>
      </c>
      <c r="S264" s="83">
        <v>-98.406312857806199</v>
      </c>
      <c r="T264" s="81">
        <v>1444.59</v>
      </c>
      <c r="U264" s="82">
        <v>-8.3061652511658553E-5</v>
      </c>
      <c r="V264" s="83">
        <v>8.3061652511658549E-2</v>
      </c>
      <c r="W264" s="81">
        <v>35.545000000000002</v>
      </c>
      <c r="X264" s="82">
        <v>5.0849963045084962E-2</v>
      </c>
      <c r="Y264" s="83">
        <v>61.019955654101956</v>
      </c>
      <c r="Z264" s="84">
        <f t="shared" si="3"/>
        <v>1204.6034187668874</v>
      </c>
    </row>
    <row r="265" spans="1:26" x14ac:dyDescent="0.3">
      <c r="A265" s="76">
        <v>41984</v>
      </c>
      <c r="B265" s="77">
        <v>1699.05</v>
      </c>
      <c r="C265" s="77">
        <v>-2.325380856567982E-2</v>
      </c>
      <c r="D265" s="78">
        <v>23.253808565679819</v>
      </c>
      <c r="E265" s="77">
        <v>0.60029999999999994</v>
      </c>
      <c r="F265" s="77">
        <v>3.5699999999999954</v>
      </c>
      <c r="G265" s="79">
        <v>35.699999999999953</v>
      </c>
      <c r="H265" s="80">
        <v>91.754999999999995</v>
      </c>
      <c r="I265" s="77">
        <v>-1.33658788361041E-2</v>
      </c>
      <c r="J265" s="79">
        <v>66.829394180520495</v>
      </c>
      <c r="K265" s="80">
        <v>20.079999999999998</v>
      </c>
      <c r="L265" s="77">
        <v>0.50637659414853697</v>
      </c>
      <c r="M265" s="79">
        <v>759.5648912228055</v>
      </c>
      <c r="N265" s="81">
        <v>69.150000000000006</v>
      </c>
      <c r="O265" s="82">
        <v>0.14390167242890944</v>
      </c>
      <c r="P265" s="83">
        <v>287.8033448578189</v>
      </c>
      <c r="Q265" s="81">
        <v>65.099999999999994</v>
      </c>
      <c r="R265" s="82">
        <v>6.1823802163831756E-3</v>
      </c>
      <c r="S265" s="83">
        <v>-74.188562596598103</v>
      </c>
      <c r="T265" s="81">
        <v>1457.15</v>
      </c>
      <c r="U265" s="82">
        <v>5.3054240889711026E-3</v>
      </c>
      <c r="V265" s="83">
        <v>-5.3054240889711028</v>
      </c>
      <c r="W265" s="81">
        <v>35.99</v>
      </c>
      <c r="X265" s="82">
        <v>5.034291551145488E-2</v>
      </c>
      <c r="Y265" s="83">
        <v>60.411498613745856</v>
      </c>
      <c r="Z265" s="84">
        <f t="shared" si="3"/>
        <v>1154.0689507550014</v>
      </c>
    </row>
    <row r="266" spans="1:26" x14ac:dyDescent="0.3">
      <c r="A266" s="76">
        <v>41983</v>
      </c>
      <c r="B266" s="77">
        <v>1698.43</v>
      </c>
      <c r="C266" s="77">
        <v>-2.6525898286821288E-2</v>
      </c>
      <c r="D266" s="78">
        <v>26.525898286821288</v>
      </c>
      <c r="E266" s="77">
        <v>0.60260000000000002</v>
      </c>
      <c r="F266" s="77">
        <v>3.8000000000000034</v>
      </c>
      <c r="G266" s="79">
        <v>38.000000000000036</v>
      </c>
      <c r="H266" s="80">
        <v>91.783000000000001</v>
      </c>
      <c r="I266" s="77">
        <v>-2.1607504530433867E-2</v>
      </c>
      <c r="J266" s="79">
        <v>108.03752265216933</v>
      </c>
      <c r="K266" s="80">
        <v>18.53</v>
      </c>
      <c r="L266" s="77">
        <v>-2.1607504530433867E-2</v>
      </c>
      <c r="M266" s="79">
        <v>-215.76433121019116</v>
      </c>
      <c r="N266" s="81">
        <v>68.099999999999994</v>
      </c>
      <c r="O266" s="82">
        <v>0.12655086848635222</v>
      </c>
      <c r="P266" s="83">
        <v>253.10173697270443</v>
      </c>
      <c r="Q266" s="81">
        <v>64.87</v>
      </c>
      <c r="R266" s="82">
        <v>3.7134457682192344E-3</v>
      </c>
      <c r="S266" s="83">
        <v>-44.561349218630816</v>
      </c>
      <c r="T266" s="81">
        <v>1455.5</v>
      </c>
      <c r="U266" s="82">
        <v>6.9598184635819857E-3</v>
      </c>
      <c r="V266" s="83">
        <v>-6.9598184635819855</v>
      </c>
      <c r="W266" s="81">
        <v>33.734999999999999</v>
      </c>
      <c r="X266" s="82">
        <v>-0.34361319194474177</v>
      </c>
      <c r="Y266" s="83">
        <v>-412.33583033369013</v>
      </c>
      <c r="Z266" s="84">
        <f t="shared" si="3"/>
        <v>-253.95617131439903</v>
      </c>
    </row>
    <row r="267" spans="1:26" x14ac:dyDescent="0.3">
      <c r="A267" s="76">
        <v>41982</v>
      </c>
      <c r="B267" s="77">
        <v>1721.97</v>
      </c>
      <c r="C267" s="77">
        <v>-1.4891304347826071E-2</v>
      </c>
      <c r="D267" s="78">
        <v>14.891304347826072</v>
      </c>
      <c r="E267" s="77">
        <v>0.59809999999999997</v>
      </c>
      <c r="F267" s="77">
        <v>3.3499999999999974</v>
      </c>
      <c r="G267" s="79">
        <v>33.499999999999972</v>
      </c>
      <c r="H267" s="80">
        <v>92.043000000000006</v>
      </c>
      <c r="I267" s="77">
        <v>-2.9941823700518466E-2</v>
      </c>
      <c r="J267" s="79">
        <v>149.70911850259233</v>
      </c>
      <c r="K267" s="80">
        <v>14.89</v>
      </c>
      <c r="L267" s="77">
        <v>0.23363711681855842</v>
      </c>
      <c r="M267" s="79">
        <v>350.45567522783767</v>
      </c>
      <c r="N267" s="81">
        <v>64.831000000000003</v>
      </c>
      <c r="O267" s="82">
        <v>6.849608570251349E-2</v>
      </c>
      <c r="P267" s="83">
        <v>136.99217140502697</v>
      </c>
      <c r="Q267" s="81">
        <v>64.8</v>
      </c>
      <c r="R267" s="82">
        <v>2.320185614849056E-3</v>
      </c>
      <c r="S267" s="83">
        <v>-27.842227378188671</v>
      </c>
      <c r="T267" s="81">
        <v>1458.51</v>
      </c>
      <c r="U267" s="82">
        <v>1.8050465919798902E-2</v>
      </c>
      <c r="V267" s="83">
        <v>-18.050465919798903</v>
      </c>
      <c r="W267" s="81">
        <v>33.36</v>
      </c>
      <c r="X267" s="82">
        <v>-0.38164967562557939</v>
      </c>
      <c r="Y267" s="83">
        <v>-457.9796107506952</v>
      </c>
      <c r="Z267" s="84">
        <f t="shared" si="3"/>
        <v>181.67596543460024</v>
      </c>
    </row>
    <row r="268" spans="1:26" x14ac:dyDescent="0.3">
      <c r="A268" s="76">
        <v>41981</v>
      </c>
      <c r="B268" s="77">
        <v>1726.47</v>
      </c>
      <c r="C268" s="77">
        <v>-9.3813474713395021E-3</v>
      </c>
      <c r="D268" s="78">
        <v>9.3813474713395024</v>
      </c>
      <c r="E268" s="77">
        <v>0.60309999999999997</v>
      </c>
      <c r="F268" s="77">
        <v>3.8499999999999979</v>
      </c>
      <c r="G268" s="79">
        <v>38.499999999999979</v>
      </c>
      <c r="H268" s="80">
        <v>91.572000000000003</v>
      </c>
      <c r="I268" s="77">
        <v>-3.0460883651494408E-2</v>
      </c>
      <c r="J268" s="79">
        <v>152.30441825747204</v>
      </c>
      <c r="K268" s="80">
        <v>14.21</v>
      </c>
      <c r="L268" s="77">
        <v>0.16000000000000006</v>
      </c>
      <c r="M268" s="79">
        <v>240.00000000000009</v>
      </c>
      <c r="N268" s="81">
        <v>64.537000000000006</v>
      </c>
      <c r="O268" s="82">
        <v>5.47846694451255E-2</v>
      </c>
      <c r="P268" s="83">
        <v>109.56933889025099</v>
      </c>
      <c r="Q268" s="81">
        <v>64.819999999999993</v>
      </c>
      <c r="R268" s="82">
        <v>2.6295436968288861E-3</v>
      </c>
      <c r="S268" s="83">
        <v>-31.554524361946633</v>
      </c>
      <c r="T268" s="81">
        <v>1452.25</v>
      </c>
      <c r="U268" s="82">
        <v>1.6376806522728132E-2</v>
      </c>
      <c r="V268" s="83">
        <v>-16.376806522728131</v>
      </c>
      <c r="W268" s="81">
        <v>33.39</v>
      </c>
      <c r="X268" s="82">
        <v>-0.37130483901336836</v>
      </c>
      <c r="Y268" s="83">
        <v>-445.56580681604203</v>
      </c>
      <c r="Z268" s="84">
        <f t="shared" si="3"/>
        <v>56.257966918345744</v>
      </c>
    </row>
    <row r="269" spans="1:26" x14ac:dyDescent="0.3">
      <c r="A269" s="76">
        <v>41978</v>
      </c>
      <c r="B269" s="77">
        <v>1738.52</v>
      </c>
      <c r="C269" s="77">
        <v>-9.0225218235834726E-4</v>
      </c>
      <c r="D269" s="78">
        <v>0.90225218235834725</v>
      </c>
      <c r="E269" s="77">
        <v>0.5766</v>
      </c>
      <c r="F269" s="77">
        <v>1.2299999999999978</v>
      </c>
      <c r="G269" s="79">
        <v>12.299999999999978</v>
      </c>
      <c r="H269" s="80">
        <v>91.721999999999994</v>
      </c>
      <c r="I269" s="77">
        <v>-3.2866225919716621E-2</v>
      </c>
      <c r="J269" s="79">
        <v>164.33112959858312</v>
      </c>
      <c r="K269" s="80">
        <v>11.82</v>
      </c>
      <c r="L269" s="77">
        <v>-6.3391442155308952E-2</v>
      </c>
      <c r="M269" s="79">
        <v>-95.08716323296342</v>
      </c>
      <c r="N269" s="81">
        <v>62.500999999999998</v>
      </c>
      <c r="O269" s="82">
        <v>-1.9592156862745135E-2</v>
      </c>
      <c r="P269" s="83">
        <v>-39.18431372549027</v>
      </c>
      <c r="Q269" s="81">
        <v>64.78</v>
      </c>
      <c r="R269" s="82">
        <v>2.0108275328692255E-3</v>
      </c>
      <c r="S269" s="83">
        <v>-24.129930394430705</v>
      </c>
      <c r="T269" s="81">
        <v>1444.32</v>
      </c>
      <c r="U269" s="82">
        <v>1.4212684680635926E-2</v>
      </c>
      <c r="V269" s="83">
        <v>-14.212684680635926</v>
      </c>
      <c r="W269" s="81">
        <v>32.43</v>
      </c>
      <c r="X269" s="82">
        <v>-0.17543859649122803</v>
      </c>
      <c r="Y269" s="83">
        <v>-210.52631578947361</v>
      </c>
      <c r="Z269" s="84">
        <f t="shared" ref="Z269:Z332" si="4">SUM(D269,G269,J269,M269,P269,S269,V269,Y269)</f>
        <v>-205.60702604205247</v>
      </c>
    </row>
    <row r="270" spans="1:26" x14ac:dyDescent="0.3">
      <c r="A270" s="76">
        <v>41977</v>
      </c>
      <c r="B270" s="77">
        <v>1736.63</v>
      </c>
      <c r="C270" s="77">
        <v>-3.5113168013625057E-4</v>
      </c>
      <c r="D270" s="78">
        <v>0.35113168013625057</v>
      </c>
      <c r="E270" s="77">
        <v>0.57499999999999996</v>
      </c>
      <c r="F270" s="77">
        <v>1.0699999999999932</v>
      </c>
      <c r="G270" s="79">
        <v>10.699999999999932</v>
      </c>
      <c r="H270" s="80">
        <v>92.522999999999996</v>
      </c>
      <c r="I270" s="77">
        <v>-2.8160581488172739E-2</v>
      </c>
      <c r="J270" s="79">
        <v>140.80290744086369</v>
      </c>
      <c r="K270" s="80">
        <v>12.38</v>
      </c>
      <c r="L270" s="77">
        <v>-4.031007751937981E-2</v>
      </c>
      <c r="M270" s="79">
        <v>-60.465116279069719</v>
      </c>
      <c r="N270" s="81">
        <v>61.8</v>
      </c>
      <c r="O270" s="82">
        <v>-6.1503416856491987E-2</v>
      </c>
      <c r="P270" s="83">
        <v>-123.00683371298398</v>
      </c>
      <c r="Q270" s="81">
        <v>64.8</v>
      </c>
      <c r="R270" s="82">
        <v>2.320185614849056E-3</v>
      </c>
      <c r="S270" s="83">
        <v>-27.842227378188671</v>
      </c>
      <c r="T270" s="81">
        <v>1451.33</v>
      </c>
      <c r="U270" s="82">
        <v>2.6363989957922263E-2</v>
      </c>
      <c r="V270" s="83">
        <v>-26.363989957922264</v>
      </c>
      <c r="W270" s="81">
        <v>32.89</v>
      </c>
      <c r="X270" s="82">
        <v>-0.15166365746711363</v>
      </c>
      <c r="Y270" s="83">
        <v>-181.99638896053634</v>
      </c>
      <c r="Z270" s="84">
        <f t="shared" si="4"/>
        <v>-267.82051716770104</v>
      </c>
    </row>
    <row r="271" spans="1:26" x14ac:dyDescent="0.3">
      <c r="A271" s="76">
        <v>41976</v>
      </c>
      <c r="B271" s="77">
        <v>1739.73</v>
      </c>
      <c r="C271" s="77">
        <v>8.264414913038181E-3</v>
      </c>
      <c r="D271" s="78">
        <v>-8.2644149130381805</v>
      </c>
      <c r="E271" s="77">
        <v>0.57030000000000003</v>
      </c>
      <c r="F271" s="77">
        <v>0.85000000000000631</v>
      </c>
      <c r="G271" s="79">
        <v>8.5000000000000639</v>
      </c>
      <c r="H271" s="80">
        <v>92.975999999999999</v>
      </c>
      <c r="I271" s="77">
        <v>-1.5564449526713667E-2</v>
      </c>
      <c r="J271" s="79">
        <v>77.822247633568338</v>
      </c>
      <c r="K271" s="80">
        <v>12.47</v>
      </c>
      <c r="L271" s="77">
        <v>-8.1737849779086852E-2</v>
      </c>
      <c r="M271" s="79">
        <v>-122.60677466863028</v>
      </c>
      <c r="N271" s="81">
        <v>61.55</v>
      </c>
      <c r="O271" s="82">
        <v>-7.6172607879924997E-2</v>
      </c>
      <c r="P271" s="83">
        <v>-152.34521575984999</v>
      </c>
      <c r="Q271" s="81">
        <v>64.63</v>
      </c>
      <c r="R271" s="82">
        <v>-1.236284963684103E-3</v>
      </c>
      <c r="S271" s="83">
        <v>14.835419564209236</v>
      </c>
      <c r="T271" s="81">
        <v>1448.33</v>
      </c>
      <c r="U271" s="82">
        <v>2.7118836386329958E-2</v>
      </c>
      <c r="V271" s="83">
        <v>-27.118836386329956</v>
      </c>
      <c r="W271" s="81">
        <v>32.840000000000003</v>
      </c>
      <c r="X271" s="82">
        <v>-0.26061015422717543</v>
      </c>
      <c r="Y271" s="83">
        <v>-312.73218507261049</v>
      </c>
      <c r="Z271" s="84">
        <f t="shared" si="4"/>
        <v>-521.90975960268122</v>
      </c>
    </row>
    <row r="272" spans="1:26" x14ac:dyDescent="0.3">
      <c r="A272" s="76">
        <v>41975</v>
      </c>
      <c r="B272" s="77">
        <v>1735.99</v>
      </c>
      <c r="C272" s="77">
        <v>6.5285580931508068E-3</v>
      </c>
      <c r="D272" s="78">
        <v>-6.5285580931508065</v>
      </c>
      <c r="E272" s="77">
        <v>0.56479999999999997</v>
      </c>
      <c r="F272" s="77">
        <v>0.20000000000000018</v>
      </c>
      <c r="G272" s="79">
        <v>2.0000000000000018</v>
      </c>
      <c r="H272" s="80">
        <v>93.165000000000006</v>
      </c>
      <c r="I272" s="77">
        <v>-1.4053951086323737E-2</v>
      </c>
      <c r="J272" s="79">
        <v>70.269755431618677</v>
      </c>
      <c r="K272" s="80">
        <v>12.85</v>
      </c>
      <c r="L272" s="77">
        <v>-7.95128939828081E-2</v>
      </c>
      <c r="M272" s="79">
        <v>-119.26934097421216</v>
      </c>
      <c r="N272" s="81">
        <v>62.1</v>
      </c>
      <c r="O272" s="82">
        <v>-7.4584606214142049E-2</v>
      </c>
      <c r="P272" s="83">
        <v>-149.16921242828408</v>
      </c>
      <c r="Q272" s="81">
        <v>64.7</v>
      </c>
      <c r="R272" s="82">
        <v>-3.0902348578485815E-4</v>
      </c>
      <c r="S272" s="83">
        <v>3.708281829418298</v>
      </c>
      <c r="T272" s="81">
        <v>1449.74</v>
      </c>
      <c r="U272" s="82">
        <v>2.1015564476371516E-2</v>
      </c>
      <c r="V272" s="83">
        <v>-21.015564476371516</v>
      </c>
      <c r="W272" s="81">
        <v>33.14</v>
      </c>
      <c r="X272" s="82">
        <v>-0.21552846490708966</v>
      </c>
      <c r="Y272" s="83">
        <v>-258.63415788850756</v>
      </c>
      <c r="Z272" s="84">
        <f t="shared" si="4"/>
        <v>-478.63879659948918</v>
      </c>
    </row>
    <row r="273" spans="1:26" x14ac:dyDescent="0.3">
      <c r="A273" s="76">
        <v>41974</v>
      </c>
      <c r="B273" s="77">
        <v>1729.89</v>
      </c>
      <c r="C273" s="77">
        <v>9.6052030111737547E-4</v>
      </c>
      <c r="D273" s="78">
        <v>-0.96052030111737552</v>
      </c>
      <c r="E273" s="77">
        <v>0.56259999999999999</v>
      </c>
      <c r="F273" s="77">
        <v>0.15499999999999403</v>
      </c>
      <c r="G273" s="79">
        <v>1.5499999999999403</v>
      </c>
      <c r="H273" s="80">
        <v>93.843999999999994</v>
      </c>
      <c r="I273" s="77">
        <v>-1.963979775187006E-2</v>
      </c>
      <c r="J273" s="79">
        <v>98.1989887593503</v>
      </c>
      <c r="K273" s="80">
        <v>14.29</v>
      </c>
      <c r="L273" s="77">
        <v>3.1024531024531007E-2</v>
      </c>
      <c r="M273" s="79">
        <v>46.536796536796508</v>
      </c>
      <c r="N273" s="81">
        <v>62.75</v>
      </c>
      <c r="O273" s="82">
        <v>-5.609290151777252E-2</v>
      </c>
      <c r="P273" s="83">
        <v>-112.18580303554504</v>
      </c>
      <c r="Q273" s="81">
        <v>64.63</v>
      </c>
      <c r="R273" s="82">
        <v>-1.236284963684103E-3</v>
      </c>
      <c r="S273" s="83">
        <v>14.835419564209236</v>
      </c>
      <c r="T273" s="81">
        <v>1444.71</v>
      </c>
      <c r="U273" s="82">
        <v>2.2029329994269899E-2</v>
      </c>
      <c r="V273" s="83">
        <v>-22.029329994269901</v>
      </c>
      <c r="W273" s="81">
        <v>33.825000000000003</v>
      </c>
      <c r="X273" s="82">
        <v>-9.4619914346894984E-2</v>
      </c>
      <c r="Y273" s="83">
        <v>-113.54389721627399</v>
      </c>
      <c r="Z273" s="84">
        <f t="shared" si="4"/>
        <v>-87.598345686850308</v>
      </c>
    </row>
    <row r="274" spans="1:26" x14ac:dyDescent="0.3">
      <c r="A274" s="76">
        <v>41971</v>
      </c>
      <c r="B274" s="77">
        <v>1739.5</v>
      </c>
      <c r="C274" s="77">
        <v>1.4303457203332986E-2</v>
      </c>
      <c r="D274" s="78">
        <v>-14.303457203332986</v>
      </c>
      <c r="E274" s="77">
        <v>0.56459999999999999</v>
      </c>
      <c r="F274" s="77">
        <v>0.35499999999999421</v>
      </c>
      <c r="G274" s="79">
        <v>3.5499999999999421</v>
      </c>
      <c r="H274" s="80">
        <v>92.998000000000005</v>
      </c>
      <c r="I274" s="77">
        <v>-2.7451554542317222E-2</v>
      </c>
      <c r="J274" s="79">
        <v>137.25777271158611</v>
      </c>
      <c r="K274" s="80">
        <v>13.33</v>
      </c>
      <c r="L274" s="77">
        <v>-4.7176554681915665E-2</v>
      </c>
      <c r="M274" s="79">
        <v>-70.764832022873506</v>
      </c>
      <c r="N274" s="81">
        <v>60.451000000000001</v>
      </c>
      <c r="O274" s="82">
        <v>-7.4965570007651028E-2</v>
      </c>
      <c r="P274" s="83">
        <v>-149.93114001530205</v>
      </c>
      <c r="Q274" s="81">
        <v>64.7</v>
      </c>
      <c r="R274" s="82">
        <v>-6.178560395426637E-4</v>
      </c>
      <c r="S274" s="83">
        <v>7.4142724745119644</v>
      </c>
      <c r="T274" s="81">
        <v>1449.46</v>
      </c>
      <c r="U274" s="82">
        <v>2.8912566638035691E-2</v>
      </c>
      <c r="V274" s="83">
        <v>-28.912566638035692</v>
      </c>
      <c r="W274" s="81">
        <v>34.265000000000001</v>
      </c>
      <c r="X274" s="82">
        <v>-0.10791460557146566</v>
      </c>
      <c r="Y274" s="83">
        <v>-129.49752668575877</v>
      </c>
      <c r="Z274" s="84">
        <f t="shared" si="4"/>
        <v>-245.18747737920498</v>
      </c>
    </row>
    <row r="275" spans="1:26" x14ac:dyDescent="0.3">
      <c r="A275" s="76">
        <v>41970</v>
      </c>
      <c r="B275" s="77">
        <v>1744.71</v>
      </c>
      <c r="C275" s="77">
        <v>1.602026554856743E-2</v>
      </c>
      <c r="D275" s="78">
        <v>-16.02026554856743</v>
      </c>
      <c r="E275" s="77">
        <v>0.56459999999999999</v>
      </c>
      <c r="F275" s="77">
        <v>0.12999999999999678</v>
      </c>
      <c r="G275" s="79">
        <v>1.2999999999999678</v>
      </c>
      <c r="H275" s="80">
        <v>93.81</v>
      </c>
      <c r="I275" s="77">
        <v>-1.6367658931960374E-2</v>
      </c>
      <c r="J275" s="79">
        <v>81.838294659801875</v>
      </c>
      <c r="K275" s="80" t="s">
        <v>0</v>
      </c>
      <c r="L275" s="77">
        <v>-1.6367658931960374E-2</v>
      </c>
      <c r="M275" s="79">
        <v>-215.76433121019116</v>
      </c>
      <c r="N275" s="81" t="s">
        <v>47</v>
      </c>
      <c r="O275" s="82">
        <v>4.5362372799477215E-3</v>
      </c>
      <c r="P275" s="83">
        <v>9.0724745598954417</v>
      </c>
      <c r="Q275" s="81" t="s">
        <v>47</v>
      </c>
      <c r="R275" s="82">
        <v>7.4923885533476054E-4</v>
      </c>
      <c r="S275" s="83">
        <v>-8.9908662640171269</v>
      </c>
      <c r="T275" s="81" t="s">
        <v>47</v>
      </c>
      <c r="U275" s="82">
        <v>3.7334613801929257E-3</v>
      </c>
      <c r="V275" s="83">
        <v>-3.7334613801929257</v>
      </c>
      <c r="W275" s="81" t="s">
        <v>47</v>
      </c>
      <c r="X275" s="82">
        <v>-7.6700874660299754E-4</v>
      </c>
      <c r="Y275" s="83">
        <v>-0.92041049592359703</v>
      </c>
      <c r="Z275" s="84">
        <f t="shared" si="4"/>
        <v>-153.21856567919491</v>
      </c>
    </row>
    <row r="276" spans="1:26" x14ac:dyDescent="0.3">
      <c r="A276" s="76">
        <v>41969</v>
      </c>
      <c r="B276" s="77">
        <v>1748</v>
      </c>
      <c r="C276" s="77">
        <v>1.8505570316505845E-2</v>
      </c>
      <c r="D276" s="78">
        <v>-18.505570316505846</v>
      </c>
      <c r="E276" s="77">
        <v>0.56459999999999999</v>
      </c>
      <c r="F276" s="77">
        <v>-0.17000000000000348</v>
      </c>
      <c r="G276" s="79">
        <v>-1.7000000000000348</v>
      </c>
      <c r="H276" s="80">
        <v>94.884</v>
      </c>
      <c r="I276" s="77">
        <v>-3.4240100829744085E-3</v>
      </c>
      <c r="J276" s="79">
        <v>17.120050414872043</v>
      </c>
      <c r="K276" s="80">
        <v>12.07</v>
      </c>
      <c r="L276" s="77">
        <v>-0.12472806381435815</v>
      </c>
      <c r="M276" s="79">
        <v>-187.09209572153722</v>
      </c>
      <c r="N276" s="81">
        <v>60.45</v>
      </c>
      <c r="O276" s="82">
        <v>-7.0357554786620563E-2</v>
      </c>
      <c r="P276" s="83">
        <v>-140.71510957324114</v>
      </c>
      <c r="Q276" s="81">
        <v>64.63</v>
      </c>
      <c r="R276" s="82">
        <v>-2.3155294844088557E-3</v>
      </c>
      <c r="S276" s="83">
        <v>27.786353812906267</v>
      </c>
      <c r="T276" s="81">
        <v>1445.44</v>
      </c>
      <c r="U276" s="82">
        <v>1.8525173519360155E-2</v>
      </c>
      <c r="V276" s="83">
        <v>-18.525173519360155</v>
      </c>
      <c r="W276" s="81">
        <v>51.395000000000003</v>
      </c>
      <c r="X276" s="82">
        <v>0.22179959586354467</v>
      </c>
      <c r="Y276" s="83">
        <v>266.15951503625359</v>
      </c>
      <c r="Z276" s="84">
        <f t="shared" si="4"/>
        <v>-55.472029866612502</v>
      </c>
    </row>
    <row r="277" spans="1:26" x14ac:dyDescent="0.3">
      <c r="A277" s="76">
        <v>41968</v>
      </c>
      <c r="B277" s="77">
        <v>1742.82</v>
      </c>
      <c r="C277" s="77">
        <v>1.6203798184288302E-2</v>
      </c>
      <c r="D277" s="78">
        <v>-16.203798184288303</v>
      </c>
      <c r="E277" s="77">
        <v>0.56459999999999999</v>
      </c>
      <c r="F277" s="77">
        <v>8.0000000000002292E-2</v>
      </c>
      <c r="G277" s="79">
        <v>0.80000000000002292</v>
      </c>
      <c r="H277" s="80">
        <v>94.448999999999998</v>
      </c>
      <c r="I277" s="77">
        <v>-1.083951237903729E-2</v>
      </c>
      <c r="J277" s="79">
        <v>54.197561895186453</v>
      </c>
      <c r="K277" s="80">
        <v>12.25</v>
      </c>
      <c r="L277" s="77">
        <v>-5.9139784946236527E-2</v>
      </c>
      <c r="M277" s="79">
        <v>-88.70967741935479</v>
      </c>
      <c r="N277" s="81">
        <v>60.674999999999997</v>
      </c>
      <c r="O277" s="82">
        <v>-5.8572536850271611E-2</v>
      </c>
      <c r="P277" s="83">
        <v>-117.14507370054322</v>
      </c>
      <c r="Q277" s="81">
        <v>64.650000000000006</v>
      </c>
      <c r="R277" s="82">
        <v>-1.0815822002471134E-3</v>
      </c>
      <c r="S277" s="83">
        <v>12.97898640296536</v>
      </c>
      <c r="T277" s="81">
        <v>1432.65</v>
      </c>
      <c r="U277" s="82">
        <v>1.4222404712012337E-2</v>
      </c>
      <c r="V277" s="83">
        <v>-14.222404712012338</v>
      </c>
      <c r="W277" s="81">
        <v>53.95000000000001</v>
      </c>
      <c r="X277" s="82">
        <v>0.40513087641620044</v>
      </c>
      <c r="Y277" s="83">
        <v>486.1570516994405</v>
      </c>
      <c r="Z277" s="84">
        <f t="shared" si="4"/>
        <v>317.85264598139366</v>
      </c>
    </row>
    <row r="278" spans="1:26" x14ac:dyDescent="0.3">
      <c r="A278" s="76">
        <v>41967</v>
      </c>
      <c r="B278" s="77">
        <v>1740.09</v>
      </c>
      <c r="C278" s="77">
        <v>1.354822550864092E-2</v>
      </c>
      <c r="D278" s="78">
        <v>-13.54822550864092</v>
      </c>
      <c r="E278" s="77">
        <v>0.56430000000000002</v>
      </c>
      <c r="F278" s="77">
        <v>0</v>
      </c>
      <c r="G278" s="79">
        <v>0</v>
      </c>
      <c r="H278" s="80">
        <v>94.838999999999999</v>
      </c>
      <c r="I278" s="77">
        <v>2.9823281195469026E-3</v>
      </c>
      <c r="J278" s="79">
        <v>-14.911640597734513</v>
      </c>
      <c r="K278" s="80">
        <v>12.62</v>
      </c>
      <c r="L278" s="77">
        <v>-2.3219814241486125E-2</v>
      </c>
      <c r="M278" s="79">
        <v>-34.829721362229186</v>
      </c>
      <c r="N278" s="81">
        <v>61.185000000000002</v>
      </c>
      <c r="O278" s="82">
        <v>-4.8193145932828259E-2</v>
      </c>
      <c r="P278" s="83">
        <v>-96.386291865656517</v>
      </c>
      <c r="Q278" s="81">
        <v>64.650000000000006</v>
      </c>
      <c r="R278" s="82">
        <v>-9.2721372276291254E-4</v>
      </c>
      <c r="S278" s="83">
        <v>11.126564673154951</v>
      </c>
      <c r="T278" s="81">
        <v>1428.85</v>
      </c>
      <c r="U278" s="82">
        <v>5.7295296013963951E-3</v>
      </c>
      <c r="V278" s="83">
        <v>-5.7295296013963952</v>
      </c>
      <c r="W278" s="81">
        <v>53.109999999999992</v>
      </c>
      <c r="X278" s="82">
        <v>0.32941176470588207</v>
      </c>
      <c r="Y278" s="83">
        <v>395.29411764705844</v>
      </c>
      <c r="Z278" s="84">
        <f t="shared" si="4"/>
        <v>241.01527338455585</v>
      </c>
    </row>
    <row r="279" spans="1:26" x14ac:dyDescent="0.3">
      <c r="A279" s="76">
        <v>41964</v>
      </c>
      <c r="B279" s="77">
        <v>1737.24</v>
      </c>
      <c r="C279" s="77">
        <v>1.320424588825388E-2</v>
      </c>
      <c r="D279" s="78">
        <v>-13.20424588825388</v>
      </c>
      <c r="E279" s="77">
        <v>0.56430000000000002</v>
      </c>
      <c r="F279" s="77">
        <v>0.80000000000000071</v>
      </c>
      <c r="G279" s="79">
        <v>8.0000000000000071</v>
      </c>
      <c r="H279" s="80">
        <v>95.203999999999994</v>
      </c>
      <c r="I279" s="77">
        <v>2.2062763308559915E-4</v>
      </c>
      <c r="J279" s="79">
        <v>-1.1031381654279957</v>
      </c>
      <c r="K279" s="80">
        <v>12.9</v>
      </c>
      <c r="L279" s="77">
        <v>1.8153117600631447E-2</v>
      </c>
      <c r="M279" s="79">
        <v>27.229676400947174</v>
      </c>
      <c r="N279" s="81">
        <v>63.75</v>
      </c>
      <c r="O279" s="82">
        <v>-2.4483550114766557E-2</v>
      </c>
      <c r="P279" s="83">
        <v>-48.967100229533116</v>
      </c>
      <c r="Q279" s="81">
        <v>64.650000000000006</v>
      </c>
      <c r="R279" s="82">
        <v>-1.390176088971103E-3</v>
      </c>
      <c r="S279" s="83">
        <v>16.682113067653237</v>
      </c>
      <c r="T279" s="81">
        <v>1424.08</v>
      </c>
      <c r="U279" s="82">
        <v>-2.144148436733728E-3</v>
      </c>
      <c r="V279" s="83">
        <v>2.1441484367337278</v>
      </c>
      <c r="W279" s="81">
        <v>39.33</v>
      </c>
      <c r="X279" s="82">
        <v>-2.1032980709396364E-2</v>
      </c>
      <c r="Y279" s="83">
        <v>-25.239576851275636</v>
      </c>
      <c r="Z279" s="84">
        <f t="shared" si="4"/>
        <v>-34.458123229156485</v>
      </c>
    </row>
    <row r="280" spans="1:26" x14ac:dyDescent="0.3">
      <c r="A280" s="76">
        <v>41963</v>
      </c>
      <c r="B280" s="77">
        <v>1725.47</v>
      </c>
      <c r="C280" s="77">
        <v>1.0814230730927198E-2</v>
      </c>
      <c r="D280" s="78">
        <v>-10.814230730927198</v>
      </c>
      <c r="E280" s="77">
        <v>0.56179999999999997</v>
      </c>
      <c r="F280" s="77">
        <v>-0.45000000000000595</v>
      </c>
      <c r="G280" s="79">
        <v>-4.5000000000000595</v>
      </c>
      <c r="H280" s="80">
        <v>94.445999999999998</v>
      </c>
      <c r="I280" s="77">
        <v>-8.6746784021673833E-4</v>
      </c>
      <c r="J280" s="79">
        <v>4.337339201083692</v>
      </c>
      <c r="K280" s="80">
        <v>13.58</v>
      </c>
      <c r="L280" s="77">
        <v>3.5060975609756163E-2</v>
      </c>
      <c r="M280" s="79">
        <v>52.591463414634241</v>
      </c>
      <c r="N280" s="81">
        <v>65.849999999999994</v>
      </c>
      <c r="O280" s="82">
        <v>1.9349845201238391E-2</v>
      </c>
      <c r="P280" s="83">
        <v>38.699690402476783</v>
      </c>
      <c r="Q280" s="81">
        <v>64.650000000000006</v>
      </c>
      <c r="R280" s="82">
        <v>0</v>
      </c>
      <c r="S280" s="83">
        <v>0</v>
      </c>
      <c r="T280" s="81">
        <v>1414.05</v>
      </c>
      <c r="U280" s="82">
        <v>-2.5534856489875064E-3</v>
      </c>
      <c r="V280" s="83">
        <v>2.5534856489875062</v>
      </c>
      <c r="W280" s="81">
        <v>38.769999999999996</v>
      </c>
      <c r="X280" s="82">
        <v>-7.1702944942381858E-3</v>
      </c>
      <c r="Y280" s="83">
        <v>-8.6043533930858231</v>
      </c>
      <c r="Z280" s="84">
        <f t="shared" si="4"/>
        <v>74.263394543169142</v>
      </c>
    </row>
    <row r="281" spans="1:26" x14ac:dyDescent="0.3">
      <c r="A281" s="76">
        <v>41962</v>
      </c>
      <c r="B281" s="77">
        <v>1724.73</v>
      </c>
      <c r="C281" s="77">
        <v>1.0073029463611207E-2</v>
      </c>
      <c r="D281" s="78">
        <v>-10.073029463611208</v>
      </c>
      <c r="E281" s="77">
        <v>0.56279999999999997</v>
      </c>
      <c r="F281" s="77">
        <v>0.50000000000000044</v>
      </c>
      <c r="G281" s="79">
        <v>5.0000000000000044</v>
      </c>
      <c r="H281" s="80">
        <v>94.492999999999995</v>
      </c>
      <c r="I281" s="77">
        <v>8.3232849231163353E-3</v>
      </c>
      <c r="J281" s="79">
        <v>-41.616424615581678</v>
      </c>
      <c r="K281" s="80">
        <v>13.96</v>
      </c>
      <c r="L281" s="77">
        <v>2.121433796634974E-2</v>
      </c>
      <c r="M281" s="79">
        <v>31.821506949524608</v>
      </c>
      <c r="N281" s="81">
        <v>66.625</v>
      </c>
      <c r="O281" s="82">
        <v>2.8957528957528959E-2</v>
      </c>
      <c r="P281" s="83">
        <v>57.915057915057915</v>
      </c>
      <c r="Q281" s="81">
        <v>64.709999999999994</v>
      </c>
      <c r="R281" s="82">
        <v>9.2807424593949043E-4</v>
      </c>
      <c r="S281" s="83">
        <v>-11.136890951273886</v>
      </c>
      <c r="T281" s="81">
        <v>1410.09</v>
      </c>
      <c r="U281" s="82">
        <v>-6.5101139269937288E-3</v>
      </c>
      <c r="V281" s="83">
        <v>6.5101139269937285</v>
      </c>
      <c r="W281" s="81">
        <v>44.414999999999999</v>
      </c>
      <c r="X281" s="82">
        <v>9.087559867370737E-2</v>
      </c>
      <c r="Y281" s="83">
        <v>109.05071840844884</v>
      </c>
      <c r="Z281" s="84">
        <f t="shared" si="4"/>
        <v>147.47105216955833</v>
      </c>
    </row>
    <row r="282" spans="1:26" x14ac:dyDescent="0.3">
      <c r="A282" s="76">
        <v>41961</v>
      </c>
      <c r="B282" s="77">
        <v>1728.23</v>
      </c>
      <c r="C282" s="77">
        <v>1.2727730865919348E-2</v>
      </c>
      <c r="D282" s="78">
        <v>-12.727730865919348</v>
      </c>
      <c r="E282" s="77">
        <v>0.56105000000000005</v>
      </c>
      <c r="F282" s="77">
        <v>0.32500000000000862</v>
      </c>
      <c r="G282" s="79">
        <v>3.2500000000000862</v>
      </c>
      <c r="H282" s="80">
        <v>95.724000000000004</v>
      </c>
      <c r="I282" s="77">
        <v>2.5035872614738913E-2</v>
      </c>
      <c r="J282" s="79">
        <v>-125.17936307369456</v>
      </c>
      <c r="K282" s="80">
        <v>13.86</v>
      </c>
      <c r="L282" s="77">
        <v>-2.1877205363443931E-2</v>
      </c>
      <c r="M282" s="79">
        <v>-32.815808045165895</v>
      </c>
      <c r="N282" s="81">
        <v>67.105000000000004</v>
      </c>
      <c r="O282" s="82">
        <v>2.8240017161594855E-2</v>
      </c>
      <c r="P282" s="83">
        <v>56.480034323189706</v>
      </c>
      <c r="Q282" s="81">
        <v>64.72</v>
      </c>
      <c r="R282" s="82">
        <v>1.0827532869295154E-3</v>
      </c>
      <c r="S282" s="83">
        <v>-12.993039443154185</v>
      </c>
      <c r="T282" s="81">
        <v>1419.9</v>
      </c>
      <c r="U282" s="82">
        <v>-5.5469176786988881E-3</v>
      </c>
      <c r="V282" s="83">
        <v>5.5469176786988879</v>
      </c>
      <c r="W282" s="81">
        <v>42.245000000000005</v>
      </c>
      <c r="X282" s="82">
        <v>-5.6504745951982002E-2</v>
      </c>
      <c r="Y282" s="83">
        <v>-67.805695142378397</v>
      </c>
      <c r="Z282" s="84">
        <f t="shared" si="4"/>
        <v>-186.24468456842368</v>
      </c>
    </row>
    <row r="283" spans="1:26" x14ac:dyDescent="0.3">
      <c r="A283" s="76">
        <v>41960</v>
      </c>
      <c r="B283" s="77">
        <v>1714.97</v>
      </c>
      <c r="C283" s="77">
        <v>9.863268598885892E-3</v>
      </c>
      <c r="D283" s="78">
        <v>-9.8632685988858917</v>
      </c>
      <c r="E283" s="77">
        <v>0.56105000000000005</v>
      </c>
      <c r="F283" s="77">
        <v>0.52500000000000879</v>
      </c>
      <c r="G283" s="79">
        <v>5.2500000000000879</v>
      </c>
      <c r="H283" s="80">
        <v>95.623000000000005</v>
      </c>
      <c r="I283" s="77">
        <v>2.1231377155977994E-2</v>
      </c>
      <c r="J283" s="79">
        <v>-106.15688577988996</v>
      </c>
      <c r="K283" s="80">
        <v>13.99</v>
      </c>
      <c r="L283" s="77">
        <v>-6.0443250503693778E-2</v>
      </c>
      <c r="M283" s="79">
        <v>-90.664875755540663</v>
      </c>
      <c r="N283" s="81">
        <v>66.478999999999999</v>
      </c>
      <c r="O283" s="82">
        <v>3.5482313359605083E-2</v>
      </c>
      <c r="P283" s="83">
        <v>70.964626719210159</v>
      </c>
      <c r="Q283" s="81">
        <v>64.709999999999994</v>
      </c>
      <c r="R283" s="82">
        <v>9.2807424593949043E-4</v>
      </c>
      <c r="S283" s="83">
        <v>-11.136890951273886</v>
      </c>
      <c r="T283" s="81">
        <v>1413.57</v>
      </c>
      <c r="U283" s="82">
        <v>-1.0527715751674681E-2</v>
      </c>
      <c r="V283" s="83">
        <v>10.52771575167468</v>
      </c>
      <c r="W283" s="81">
        <v>37.36</v>
      </c>
      <c r="X283" s="82">
        <v>-0.18835542037801437</v>
      </c>
      <c r="Y283" s="83">
        <v>-226.02650445361724</v>
      </c>
      <c r="Z283" s="84">
        <f t="shared" si="4"/>
        <v>-357.10608306832273</v>
      </c>
    </row>
    <row r="284" spans="1:26" x14ac:dyDescent="0.3">
      <c r="A284" s="76">
        <v>41957</v>
      </c>
      <c r="B284" s="77">
        <v>1717.2</v>
      </c>
      <c r="C284" s="77">
        <v>1.0658646687344477E-2</v>
      </c>
      <c r="D284" s="78">
        <v>-10.658646687344477</v>
      </c>
      <c r="E284" s="77">
        <v>0.56330000000000002</v>
      </c>
      <c r="F284" s="77">
        <v>0.75000000000000622</v>
      </c>
      <c r="G284" s="79">
        <v>7.5000000000000622</v>
      </c>
      <c r="H284" s="80">
        <v>95.370999999999995</v>
      </c>
      <c r="I284" s="77">
        <v>5.0584354680632488E-3</v>
      </c>
      <c r="J284" s="79">
        <v>-25.292177340316243</v>
      </c>
      <c r="K284" s="80">
        <v>13.31</v>
      </c>
      <c r="L284" s="77">
        <v>-9.6401900882552613E-2</v>
      </c>
      <c r="M284" s="79">
        <v>-144.60285132382893</v>
      </c>
      <c r="N284" s="81">
        <v>65.349999999999994</v>
      </c>
      <c r="O284" s="82">
        <v>2.1892103205629263E-2</v>
      </c>
      <c r="P284" s="83">
        <v>43.784206411258531</v>
      </c>
      <c r="Q284" s="81">
        <v>64.739999999999995</v>
      </c>
      <c r="R284" s="82">
        <v>1.701995977100409E-3</v>
      </c>
      <c r="S284" s="83">
        <v>-20.423951725204908</v>
      </c>
      <c r="T284" s="81">
        <v>1408.73</v>
      </c>
      <c r="U284" s="82">
        <v>-1.2872258426178888E-2</v>
      </c>
      <c r="V284" s="83">
        <v>12.872258426178888</v>
      </c>
      <c r="W284" s="81">
        <v>38.409999999999997</v>
      </c>
      <c r="X284" s="82">
        <v>-0.16572545612510867</v>
      </c>
      <c r="Y284" s="83">
        <v>-198.87054735013041</v>
      </c>
      <c r="Z284" s="84">
        <f t="shared" si="4"/>
        <v>-335.69170958938747</v>
      </c>
    </row>
    <row r="285" spans="1:26" x14ac:dyDescent="0.3">
      <c r="A285" s="76">
        <v>41956</v>
      </c>
      <c r="B285" s="77">
        <v>1716.24</v>
      </c>
      <c r="C285" s="77">
        <v>4.7714113424937163E-3</v>
      </c>
      <c r="D285" s="78">
        <v>-4.7714113424937166</v>
      </c>
      <c r="E285" s="77">
        <v>0.56630000000000003</v>
      </c>
      <c r="F285" s="77">
        <v>1.2500000000000067</v>
      </c>
      <c r="G285" s="79">
        <v>12.500000000000068</v>
      </c>
      <c r="H285" s="80">
        <v>95.21</v>
      </c>
      <c r="I285" s="77">
        <v>-9.992617317070766E-3</v>
      </c>
      <c r="J285" s="79">
        <v>49.963086585353828</v>
      </c>
      <c r="K285" s="80">
        <v>13.79</v>
      </c>
      <c r="L285" s="77">
        <v>-1.710620099786174E-2</v>
      </c>
      <c r="M285" s="79">
        <v>-25.659301496792608</v>
      </c>
      <c r="N285" s="81">
        <v>65.025000000000006</v>
      </c>
      <c r="O285" s="82">
        <v>-1.1778115501519628E-2</v>
      </c>
      <c r="P285" s="83">
        <v>-23.556231003039255</v>
      </c>
      <c r="Q285" s="81">
        <v>64.78</v>
      </c>
      <c r="R285" s="82">
        <v>2.0108275328692255E-3</v>
      </c>
      <c r="S285" s="83">
        <v>-24.129930394430705</v>
      </c>
      <c r="T285" s="81">
        <v>1419.15</v>
      </c>
      <c r="U285" s="82">
        <v>1.91324729603798E-3</v>
      </c>
      <c r="V285" s="83">
        <v>-1.91324729603798</v>
      </c>
      <c r="W285" s="81">
        <v>42.064999999999998</v>
      </c>
      <c r="X285" s="82">
        <v>-0.1074687035858264</v>
      </c>
      <c r="Y285" s="83">
        <v>-128.96244430299168</v>
      </c>
      <c r="Z285" s="84">
        <f t="shared" si="4"/>
        <v>-146.52947925043205</v>
      </c>
    </row>
    <row r="286" spans="1:26" x14ac:dyDescent="0.3">
      <c r="A286" s="76">
        <v>41955</v>
      </c>
      <c r="B286" s="77">
        <v>1715.03</v>
      </c>
      <c r="C286" s="77">
        <v>1.5279241306638535E-2</v>
      </c>
      <c r="D286" s="78">
        <v>-15.279241306638534</v>
      </c>
      <c r="E286" s="77">
        <v>0.56379999999999997</v>
      </c>
      <c r="F286" s="77">
        <v>0.80000000000000071</v>
      </c>
      <c r="G286" s="79">
        <v>8.0000000000000071</v>
      </c>
      <c r="H286" s="80">
        <v>95.483999999999995</v>
      </c>
      <c r="I286" s="77">
        <v>-1.9057109688819528E-2</v>
      </c>
      <c r="J286" s="79">
        <v>95.285548444097643</v>
      </c>
      <c r="K286" s="80">
        <v>13.02</v>
      </c>
      <c r="L286" s="77">
        <v>-0.10330578512396695</v>
      </c>
      <c r="M286" s="79">
        <v>-154.95867768595042</v>
      </c>
      <c r="N286" s="81">
        <v>64.45</v>
      </c>
      <c r="O286" s="82">
        <v>-1.9771863117870679E-2</v>
      </c>
      <c r="P286" s="83">
        <v>-39.543726235741353</v>
      </c>
      <c r="Q286" s="81">
        <v>64.72</v>
      </c>
      <c r="R286" s="82">
        <v>1.0827532869295154E-3</v>
      </c>
      <c r="S286" s="83">
        <v>-12.993039443154185</v>
      </c>
      <c r="T286" s="81">
        <v>1412.56</v>
      </c>
      <c r="U286" s="82">
        <v>5.6885737271905349E-3</v>
      </c>
      <c r="V286" s="83">
        <v>-5.6885737271905352</v>
      </c>
      <c r="W286" s="81">
        <v>38.394999999999996</v>
      </c>
      <c r="X286" s="82">
        <v>-0.2026788495483336</v>
      </c>
      <c r="Y286" s="83">
        <v>-243.2146194580003</v>
      </c>
      <c r="Z286" s="84">
        <f t="shared" si="4"/>
        <v>-368.39232941257768</v>
      </c>
    </row>
    <row r="287" spans="1:26" x14ac:dyDescent="0.3">
      <c r="A287" s="76">
        <v>41954</v>
      </c>
      <c r="B287" s="77">
        <v>1716.83</v>
      </c>
      <c r="C287" s="77">
        <v>1.8074539686304753E-2</v>
      </c>
      <c r="D287" s="78">
        <v>-18.074539686304753</v>
      </c>
      <c r="E287" s="77">
        <v>0.56430000000000002</v>
      </c>
      <c r="F287" s="77">
        <v>2.2500000000000075</v>
      </c>
      <c r="G287" s="79">
        <v>22.500000000000075</v>
      </c>
      <c r="H287" s="80">
        <v>94.557000000000002</v>
      </c>
      <c r="I287" s="77">
        <v>-2.6470224857919427E-2</v>
      </c>
      <c r="J287" s="79">
        <v>132.35112428959712</v>
      </c>
      <c r="K287" s="80">
        <v>12.92</v>
      </c>
      <c r="L287" s="77">
        <v>-0.14719471947194723</v>
      </c>
      <c r="M287" s="79">
        <v>-220.79207920792086</v>
      </c>
      <c r="N287" s="81" t="s">
        <v>47</v>
      </c>
      <c r="O287" s="82">
        <v>4.5362372799477215E-3</v>
      </c>
      <c r="P287" s="83">
        <v>9.0724745598954417</v>
      </c>
      <c r="Q287" s="81" t="s">
        <v>47</v>
      </c>
      <c r="R287" s="82">
        <v>7.4923885533476054E-4</v>
      </c>
      <c r="S287" s="83">
        <v>-8.9908662640171269</v>
      </c>
      <c r="T287" s="81">
        <v>1420.71</v>
      </c>
      <c r="U287" s="82">
        <v>1.9614175601774048E-2</v>
      </c>
      <c r="V287" s="83">
        <v>-19.614175601774047</v>
      </c>
      <c r="W287" s="81">
        <v>39.950000000000003</v>
      </c>
      <c r="X287" s="82">
        <v>-0.17458677685950405</v>
      </c>
      <c r="Y287" s="83">
        <v>-209.50413223140487</v>
      </c>
      <c r="Z287" s="84">
        <f t="shared" si="4"/>
        <v>-313.05219414192902</v>
      </c>
    </row>
    <row r="288" spans="1:26" x14ac:dyDescent="0.3">
      <c r="A288" s="76">
        <v>41953</v>
      </c>
      <c r="B288" s="77">
        <v>1714.6</v>
      </c>
      <c r="C288" s="77">
        <v>1.7844634143445656E-2</v>
      </c>
      <c r="D288" s="78">
        <v>-17.844634143445656</v>
      </c>
      <c r="E288" s="77">
        <v>0.55630000000000002</v>
      </c>
      <c r="F288" s="77">
        <v>1.4750000000000041</v>
      </c>
      <c r="G288" s="79">
        <v>14.750000000000041</v>
      </c>
      <c r="H288" s="80">
        <v>95.183000000000007</v>
      </c>
      <c r="I288" s="77">
        <v>-2.0156267693352943E-2</v>
      </c>
      <c r="J288" s="79">
        <v>100.78133846676471</v>
      </c>
      <c r="K288" s="80">
        <v>12.67</v>
      </c>
      <c r="L288" s="77">
        <v>-0.11952744961779017</v>
      </c>
      <c r="M288" s="79">
        <v>-179.29117442668525</v>
      </c>
      <c r="N288" s="81">
        <v>64.283000000000001</v>
      </c>
      <c r="O288" s="82">
        <v>-2.5911559348332286E-3</v>
      </c>
      <c r="P288" s="83">
        <v>-5.1823118696664565</v>
      </c>
      <c r="Q288" s="81">
        <v>64.709999999999994</v>
      </c>
      <c r="R288" s="82">
        <v>9.2807424593949043E-4</v>
      </c>
      <c r="S288" s="83">
        <v>-11.136890951273886</v>
      </c>
      <c r="T288" s="81">
        <v>1427.14</v>
      </c>
      <c r="U288" s="82">
        <v>1.7691984055108408E-2</v>
      </c>
      <c r="V288" s="83">
        <v>-17.69198405510841</v>
      </c>
      <c r="W288" s="81">
        <v>40.174999999999997</v>
      </c>
      <c r="X288" s="82">
        <v>-0.12243337702053307</v>
      </c>
      <c r="Y288" s="83">
        <v>-146.92005242463969</v>
      </c>
      <c r="Z288" s="84">
        <f t="shared" si="4"/>
        <v>-262.53570940405461</v>
      </c>
    </row>
    <row r="289" spans="1:26" x14ac:dyDescent="0.3">
      <c r="A289" s="76">
        <v>41950</v>
      </c>
      <c r="B289" s="77">
        <v>1707.01</v>
      </c>
      <c r="C289" s="77">
        <v>2.4111781716082154E-2</v>
      </c>
      <c r="D289" s="78">
        <v>-24.111781716082156</v>
      </c>
      <c r="E289" s="77">
        <v>0.56630000000000003</v>
      </c>
      <c r="F289" s="77">
        <v>2.4500000000000077</v>
      </c>
      <c r="G289" s="79">
        <v>24.500000000000078</v>
      </c>
      <c r="H289" s="80">
        <v>94.528000000000006</v>
      </c>
      <c r="I289" s="77">
        <v>-2.4901487487363448E-2</v>
      </c>
      <c r="J289" s="79">
        <v>124.50743743681724</v>
      </c>
      <c r="K289" s="80">
        <v>13.12</v>
      </c>
      <c r="L289" s="77">
        <v>-0.18204488778054864</v>
      </c>
      <c r="M289" s="79">
        <v>-273.06733167082297</v>
      </c>
      <c r="N289" s="81">
        <v>65.349999999999994</v>
      </c>
      <c r="O289" s="82">
        <v>5.3846153846152968E-3</v>
      </c>
      <c r="P289" s="83">
        <v>10.769230769230592</v>
      </c>
      <c r="Q289" s="81">
        <v>64.739999999999995</v>
      </c>
      <c r="R289" s="82">
        <v>1.3921113689093455E-3</v>
      </c>
      <c r="S289" s="83">
        <v>-16.705336426912147</v>
      </c>
      <c r="T289" s="81">
        <v>1417.67</v>
      </c>
      <c r="U289" s="82">
        <v>1.4432915921288066E-2</v>
      </c>
      <c r="V289" s="83">
        <v>-14.432915921288066</v>
      </c>
      <c r="W289" s="81">
        <v>39.049999999999997</v>
      </c>
      <c r="X289" s="82">
        <v>-0.27638284073010294</v>
      </c>
      <c r="Y289" s="83">
        <v>-331.65940887612351</v>
      </c>
      <c r="Z289" s="84">
        <f t="shared" si="4"/>
        <v>-500.20010640518092</v>
      </c>
    </row>
    <row r="290" spans="1:26" x14ac:dyDescent="0.3">
      <c r="A290" s="76">
        <v>41949</v>
      </c>
      <c r="B290" s="77">
        <v>1707.53</v>
      </c>
      <c r="C290" s="77">
        <v>2.3772693479147098E-2</v>
      </c>
      <c r="D290" s="78">
        <v>-23.772693479147097</v>
      </c>
      <c r="E290" s="77">
        <v>0.55779999999999996</v>
      </c>
      <c r="F290" s="77">
        <v>1.5249999999999986</v>
      </c>
      <c r="G290" s="79">
        <v>15.249999999999986</v>
      </c>
      <c r="H290" s="80">
        <v>93.712999999999994</v>
      </c>
      <c r="I290" s="77">
        <v>-3.7261146496815382E-2</v>
      </c>
      <c r="J290" s="79">
        <v>186.30573248407691</v>
      </c>
      <c r="K290" s="80">
        <v>13.67</v>
      </c>
      <c r="L290" s="77">
        <v>-0.1514587212911235</v>
      </c>
      <c r="M290" s="79">
        <v>-227.18808193668525</v>
      </c>
      <c r="N290" s="81">
        <v>64.599999999999994</v>
      </c>
      <c r="O290" s="82">
        <v>-4.6224961479200515E-3</v>
      </c>
      <c r="P290" s="83">
        <v>-9.2449922958401025</v>
      </c>
      <c r="Q290" s="81">
        <v>64.650000000000006</v>
      </c>
      <c r="R290" s="82">
        <v>-6.183335909722066E-4</v>
      </c>
      <c r="S290" s="83">
        <v>7.4200030916664792</v>
      </c>
      <c r="T290" s="81">
        <v>1419.33</v>
      </c>
      <c r="U290" s="82">
        <v>2.1887352134376724E-2</v>
      </c>
      <c r="V290" s="83">
        <v>-21.887352134376723</v>
      </c>
      <c r="W290" s="81">
        <v>40.715000000000003</v>
      </c>
      <c r="X290" s="82">
        <v>-0.22902859306949439</v>
      </c>
      <c r="Y290" s="83">
        <v>-274.83431168339325</v>
      </c>
      <c r="Z290" s="84">
        <f t="shared" si="4"/>
        <v>-347.95169595369907</v>
      </c>
    </row>
    <row r="291" spans="1:26" x14ac:dyDescent="0.3">
      <c r="A291" s="76">
        <v>41948</v>
      </c>
      <c r="B291" s="77">
        <v>1706.51</v>
      </c>
      <c r="C291" s="77">
        <v>2.8036651264781873E-2</v>
      </c>
      <c r="D291" s="78">
        <v>-28.036651264781874</v>
      </c>
      <c r="E291" s="77">
        <v>0.55779999999999996</v>
      </c>
      <c r="F291" s="77">
        <v>1.419999999999999</v>
      </c>
      <c r="G291" s="79">
        <v>14.19999999999999</v>
      </c>
      <c r="H291" s="80">
        <v>93.385999999999996</v>
      </c>
      <c r="I291" s="77">
        <v>-4.2509125210187439E-2</v>
      </c>
      <c r="J291" s="79">
        <v>212.54562605093719</v>
      </c>
      <c r="K291" s="80">
        <v>14.17</v>
      </c>
      <c r="L291" s="77">
        <v>-0.14277071990320636</v>
      </c>
      <c r="M291" s="79">
        <v>-214.15607985480955</v>
      </c>
      <c r="N291" s="81">
        <v>64.75</v>
      </c>
      <c r="O291" s="82">
        <v>-1.9444528576188114E-2</v>
      </c>
      <c r="P291" s="83">
        <v>-38.889057152376225</v>
      </c>
      <c r="Q291" s="81">
        <v>64.650000000000006</v>
      </c>
      <c r="R291" s="82">
        <v>4.6425255338906121E-4</v>
      </c>
      <c r="S291" s="83">
        <v>-5.5710306406687344</v>
      </c>
      <c r="T291" s="81">
        <v>1427.82</v>
      </c>
      <c r="U291" s="82">
        <v>2.7548685176389288E-2</v>
      </c>
      <c r="V291" s="83">
        <v>-27.548685176389288</v>
      </c>
      <c r="W291" s="81">
        <v>44.774999999999999</v>
      </c>
      <c r="X291" s="82">
        <v>-0.12565905096660812</v>
      </c>
      <c r="Y291" s="83">
        <v>-150.79086115992973</v>
      </c>
      <c r="Z291" s="84">
        <f t="shared" si="4"/>
        <v>-238.24673919801825</v>
      </c>
    </row>
    <row r="292" spans="1:26" x14ac:dyDescent="0.3">
      <c r="A292" s="76">
        <v>41947</v>
      </c>
      <c r="B292" s="77">
        <v>1698.22</v>
      </c>
      <c r="C292" s="77">
        <v>3.0967514767394559E-2</v>
      </c>
      <c r="D292" s="78">
        <v>-30.967514767394558</v>
      </c>
      <c r="E292" s="77">
        <v>0.55579999999999996</v>
      </c>
      <c r="F292" s="77">
        <v>1.3699999999999934</v>
      </c>
      <c r="G292" s="79">
        <v>13.699999999999935</v>
      </c>
      <c r="H292" s="80">
        <v>93.635000000000005</v>
      </c>
      <c r="I292" s="77">
        <v>-4.270437165174E-2</v>
      </c>
      <c r="J292" s="79">
        <v>213.52185825870001</v>
      </c>
      <c r="K292" s="80">
        <v>14.89</v>
      </c>
      <c r="L292" s="77">
        <v>-0.1667599328483492</v>
      </c>
      <c r="M292" s="79">
        <v>-250.13989927252379</v>
      </c>
      <c r="N292" s="81">
        <v>65.262</v>
      </c>
      <c r="O292" s="82">
        <v>-4.0969875091844188E-2</v>
      </c>
      <c r="P292" s="83">
        <v>-81.939750183688361</v>
      </c>
      <c r="Q292" s="81">
        <v>64.650000000000006</v>
      </c>
      <c r="R292" s="82">
        <v>6.1909921064860318E-4</v>
      </c>
      <c r="S292" s="83">
        <v>-7.4291905277832377</v>
      </c>
      <c r="T292" s="81">
        <v>1428.61</v>
      </c>
      <c r="U292" s="82">
        <v>3.7020637190496586E-2</v>
      </c>
      <c r="V292" s="83">
        <v>-37.020637190496586</v>
      </c>
      <c r="W292" s="81">
        <v>46.03</v>
      </c>
      <c r="X292" s="82">
        <v>-0.13607357357357358</v>
      </c>
      <c r="Y292" s="83">
        <v>-163.28828828828827</v>
      </c>
      <c r="Z292" s="84">
        <f t="shared" si="4"/>
        <v>-343.5634219714749</v>
      </c>
    </row>
    <row r="293" spans="1:26" x14ac:dyDescent="0.3">
      <c r="A293" s="76">
        <v>41946</v>
      </c>
      <c r="B293" s="77">
        <v>1699.09</v>
      </c>
      <c r="C293" s="77">
        <v>2.9040541686349924E-2</v>
      </c>
      <c r="D293" s="78">
        <v>-29.040541686349925</v>
      </c>
      <c r="E293" s="77">
        <v>0.55579999999999996</v>
      </c>
      <c r="F293" s="77">
        <v>1.4649999999999941</v>
      </c>
      <c r="G293" s="79">
        <v>14.649999999999942</v>
      </c>
      <c r="H293" s="80">
        <v>94.891000000000005</v>
      </c>
      <c r="I293" s="77">
        <v>-2.5889768306078156E-2</v>
      </c>
      <c r="J293" s="79">
        <v>129.44884153039078</v>
      </c>
      <c r="K293" s="80">
        <v>14.73</v>
      </c>
      <c r="L293" s="77">
        <v>-8.3955223880596896E-2</v>
      </c>
      <c r="M293" s="79">
        <v>-125.93283582089533</v>
      </c>
      <c r="N293" s="81">
        <v>64.200999999999993</v>
      </c>
      <c r="O293" s="82">
        <v>-2.7625899280575725E-2</v>
      </c>
      <c r="P293" s="83">
        <v>-55.251798561151446</v>
      </c>
      <c r="Q293" s="81">
        <v>64.650000000000006</v>
      </c>
      <c r="R293" s="82">
        <v>1.2389654638378894E-3</v>
      </c>
      <c r="S293" s="83">
        <v>-14.867585566054673</v>
      </c>
      <c r="T293" s="81">
        <v>1427.1</v>
      </c>
      <c r="U293" s="82">
        <v>3.4467761226486864E-2</v>
      </c>
      <c r="V293" s="83">
        <v>-34.467761226486864</v>
      </c>
      <c r="W293" s="81">
        <v>46.04</v>
      </c>
      <c r="X293" s="82">
        <v>-9.6634945550868323E-2</v>
      </c>
      <c r="Y293" s="83">
        <v>-115.96193466104198</v>
      </c>
      <c r="Z293" s="84">
        <f t="shared" si="4"/>
        <v>-231.42361599158949</v>
      </c>
    </row>
    <row r="294" spans="1:26" x14ac:dyDescent="0.3">
      <c r="A294" s="76">
        <v>41943</v>
      </c>
      <c r="B294" s="77">
        <v>1708.09</v>
      </c>
      <c r="C294" s="77">
        <v>5.045355308877339E-2</v>
      </c>
      <c r="D294" s="78">
        <v>-50.45355308877339</v>
      </c>
      <c r="E294" s="77">
        <v>0.55379999999999996</v>
      </c>
      <c r="F294" s="77">
        <v>0.66499999999999337</v>
      </c>
      <c r="G294" s="79">
        <v>6.6499999999999337</v>
      </c>
      <c r="H294" s="80">
        <v>96.171000000000006</v>
      </c>
      <c r="I294" s="77">
        <v>-2.4686491925027696E-3</v>
      </c>
      <c r="J294" s="79">
        <v>12.343245962513848</v>
      </c>
      <c r="K294" s="80">
        <v>14.03</v>
      </c>
      <c r="L294" s="77">
        <v>-0.24448034464189558</v>
      </c>
      <c r="M294" s="79">
        <v>-366.72051696284336</v>
      </c>
      <c r="N294" s="81">
        <v>63.95</v>
      </c>
      <c r="O294" s="82">
        <v>-7.6547631081139642E-2</v>
      </c>
      <c r="P294" s="83">
        <v>-153.09526216227928</v>
      </c>
      <c r="Q294" s="81">
        <v>64.63</v>
      </c>
      <c r="R294" s="82">
        <v>3.0954960532419165E-4</v>
      </c>
      <c r="S294" s="83">
        <v>-3.7145952638902999</v>
      </c>
      <c r="T294" s="81">
        <v>1416.44</v>
      </c>
      <c r="U294" s="82">
        <v>3.7175891686864311E-2</v>
      </c>
      <c r="V294" s="83">
        <v>-37.175891686864311</v>
      </c>
      <c r="W294" s="81">
        <v>47.129999999999995</v>
      </c>
      <c r="X294" s="82">
        <v>-0.17798901194732719</v>
      </c>
      <c r="Y294" s="83">
        <v>-213.5868143367926</v>
      </c>
      <c r="Z294" s="84">
        <f t="shared" si="4"/>
        <v>-805.75338753892947</v>
      </c>
    </row>
    <row r="295" spans="1:26" x14ac:dyDescent="0.3">
      <c r="A295" s="76">
        <v>41942</v>
      </c>
      <c r="B295" s="77">
        <v>1689.22</v>
      </c>
      <c r="C295" s="77">
        <v>4.6890106348694865E-2</v>
      </c>
      <c r="D295" s="78">
        <v>-46.890106348694864</v>
      </c>
      <c r="E295" s="77">
        <v>0.55579999999999996</v>
      </c>
      <c r="F295" s="77">
        <v>0.8899999999999908</v>
      </c>
      <c r="G295" s="79">
        <v>8.899999999999908</v>
      </c>
      <c r="H295" s="80">
        <v>97.338999999999999</v>
      </c>
      <c r="I295" s="77">
        <v>5.9734810512500182E-3</v>
      </c>
      <c r="J295" s="79">
        <v>-29.867405256250091</v>
      </c>
      <c r="K295" s="80">
        <v>14.52</v>
      </c>
      <c r="L295" s="77">
        <v>-0.33969986357435195</v>
      </c>
      <c r="M295" s="79">
        <v>-509.54979536152791</v>
      </c>
      <c r="N295" s="81">
        <v>65.8</v>
      </c>
      <c r="O295" s="82">
        <v>-6.5340909090909213E-2</v>
      </c>
      <c r="P295" s="83">
        <v>-130.68181818181841</v>
      </c>
      <c r="Q295" s="81">
        <v>64.650000000000006</v>
      </c>
      <c r="R295" s="82">
        <v>4.6425255338906121E-4</v>
      </c>
      <c r="S295" s="83">
        <v>-5.5710306406687344</v>
      </c>
      <c r="T295" s="81">
        <v>1404.57</v>
      </c>
      <c r="U295" s="82">
        <v>4.3351334487189891E-2</v>
      </c>
      <c r="V295" s="83">
        <v>-43.351334487189888</v>
      </c>
      <c r="W295" s="81">
        <v>48.155000000000001</v>
      </c>
      <c r="X295" s="82">
        <v>-0.16665224539240281</v>
      </c>
      <c r="Y295" s="83">
        <v>-199.98269447088336</v>
      </c>
      <c r="Z295" s="84">
        <f t="shared" si="4"/>
        <v>-956.99418474703339</v>
      </c>
    </row>
    <row r="296" spans="1:26" x14ac:dyDescent="0.3">
      <c r="A296" s="76">
        <v>41941</v>
      </c>
      <c r="B296" s="77">
        <v>1686.35</v>
      </c>
      <c r="C296" s="77">
        <v>5.8866005274394076E-2</v>
      </c>
      <c r="D296" s="78">
        <v>-58.866005274394077</v>
      </c>
      <c r="E296" s="77">
        <v>0.54179999999999995</v>
      </c>
      <c r="F296" s="77">
        <v>-0.28500000000000192</v>
      </c>
      <c r="G296" s="79">
        <v>-2.8500000000000192</v>
      </c>
      <c r="H296" s="80">
        <v>97.128</v>
      </c>
      <c r="I296" s="77">
        <v>2.8290003510438484E-3</v>
      </c>
      <c r="J296" s="79">
        <v>-14.145001755219242</v>
      </c>
      <c r="K296" s="80">
        <v>15.15</v>
      </c>
      <c r="L296" s="77">
        <v>-0.39880952380952378</v>
      </c>
      <c r="M296" s="79">
        <v>-598.21428571428567</v>
      </c>
      <c r="N296" s="81">
        <v>65.75</v>
      </c>
      <c r="O296" s="82">
        <v>-0.10726408689748819</v>
      </c>
      <c r="P296" s="83">
        <v>-214.52817379497637</v>
      </c>
      <c r="Q296" s="81">
        <v>64.650000000000006</v>
      </c>
      <c r="R296" s="82">
        <v>-1.5465511908430106E-4</v>
      </c>
      <c r="S296" s="83">
        <v>1.8558614290116127</v>
      </c>
      <c r="T296" s="81">
        <v>1393.38</v>
      </c>
      <c r="U296" s="82">
        <v>3.8262930038821891E-2</v>
      </c>
      <c r="V296" s="83">
        <v>-38.262930038821892</v>
      </c>
      <c r="W296" s="81">
        <v>48.4</v>
      </c>
      <c r="X296" s="82">
        <v>-0.11347192966388864</v>
      </c>
      <c r="Y296" s="83">
        <v>-136.16631559666635</v>
      </c>
      <c r="Z296" s="84">
        <f t="shared" si="4"/>
        <v>-1061.1768507453521</v>
      </c>
    </row>
    <row r="297" spans="1:26" x14ac:dyDescent="0.3">
      <c r="A297" s="76">
        <v>41940</v>
      </c>
      <c r="B297" s="77">
        <v>1684.54</v>
      </c>
      <c r="C297" s="77">
        <v>5.5998896696986558E-2</v>
      </c>
      <c r="D297" s="78">
        <v>-55.998896696986556</v>
      </c>
      <c r="E297" s="77">
        <v>0.54154999999999998</v>
      </c>
      <c r="F297" s="77">
        <v>-0.28500000000000192</v>
      </c>
      <c r="G297" s="79">
        <v>-2.8500000000000192</v>
      </c>
      <c r="H297" s="80">
        <v>97.141000000000005</v>
      </c>
      <c r="I297" s="77">
        <v>-1.7469761897421843E-3</v>
      </c>
      <c r="J297" s="79">
        <v>8.7348809487109218</v>
      </c>
      <c r="K297" s="80">
        <v>14.39</v>
      </c>
      <c r="L297" s="77">
        <v>-0.45180952380952377</v>
      </c>
      <c r="M297" s="79">
        <v>-677.71428571428567</v>
      </c>
      <c r="N297" s="81">
        <v>64.45</v>
      </c>
      <c r="O297" s="82">
        <v>-0.12905405405405401</v>
      </c>
      <c r="P297" s="83">
        <v>-258.10810810810801</v>
      </c>
      <c r="Q297" s="81">
        <v>64.650000000000006</v>
      </c>
      <c r="R297" s="82">
        <v>-7.7279752704786952E-4</v>
      </c>
      <c r="S297" s="83">
        <v>9.2735703245744343</v>
      </c>
      <c r="T297" s="81">
        <v>1402.33</v>
      </c>
      <c r="U297" s="82">
        <v>4.7820791583540682E-2</v>
      </c>
      <c r="V297" s="83">
        <v>-47.820791583540682</v>
      </c>
      <c r="W297" s="81">
        <v>45.78</v>
      </c>
      <c r="X297" s="82">
        <v>-0.21990287126182159</v>
      </c>
      <c r="Y297" s="83">
        <v>-263.88344551418589</v>
      </c>
      <c r="Z297" s="84">
        <f t="shared" si="4"/>
        <v>-1288.3670763438215</v>
      </c>
    </row>
    <row r="298" spans="1:26" x14ac:dyDescent="0.3">
      <c r="A298" s="76">
        <v>41939</v>
      </c>
      <c r="B298" s="77">
        <v>1666.82</v>
      </c>
      <c r="C298" s="77">
        <v>3.4816295615679706E-2</v>
      </c>
      <c r="D298" s="78">
        <v>-34.816295615679707</v>
      </c>
      <c r="E298" s="77">
        <v>0.54179999999999995</v>
      </c>
      <c r="F298" s="77">
        <v>-2.5000000000008349E-2</v>
      </c>
      <c r="G298" s="79">
        <v>-0.25000000000008349</v>
      </c>
      <c r="H298" s="80">
        <v>96.941999999999993</v>
      </c>
      <c r="I298" s="77">
        <v>-1.1643081440398129E-2</v>
      </c>
      <c r="J298" s="79">
        <v>58.215407201990644</v>
      </c>
      <c r="K298" s="80">
        <v>16.04</v>
      </c>
      <c r="L298" s="77">
        <v>-0.29618253620008778</v>
      </c>
      <c r="M298" s="79">
        <v>-444.27380430013164</v>
      </c>
      <c r="N298" s="81">
        <v>65</v>
      </c>
      <c r="O298" s="82">
        <v>-0.10652920962199312</v>
      </c>
      <c r="P298" s="83">
        <v>-213.05841924398624</v>
      </c>
      <c r="Q298" s="81">
        <v>64.650000000000006</v>
      </c>
      <c r="R298" s="82">
        <v>-3.0926240915410576E-4</v>
      </c>
      <c r="S298" s="83">
        <v>3.7111489098492689</v>
      </c>
      <c r="T298" s="81">
        <v>1397.5</v>
      </c>
      <c r="U298" s="82">
        <v>3.8230661793111673E-2</v>
      </c>
      <c r="V298" s="83">
        <v>-38.230661793111672</v>
      </c>
      <c r="W298" s="81">
        <v>53.965000000000003</v>
      </c>
      <c r="X298" s="82">
        <v>2.3216939078751857E-3</v>
      </c>
      <c r="Y298" s="83">
        <v>2.7860326894502228</v>
      </c>
      <c r="Z298" s="84">
        <f t="shared" si="4"/>
        <v>-665.91659215161928</v>
      </c>
    </row>
    <row r="299" spans="1:26" x14ac:dyDescent="0.3">
      <c r="A299" s="76">
        <v>41936</v>
      </c>
      <c r="B299" s="77">
        <v>1667.88</v>
      </c>
      <c r="C299" s="77">
        <v>3.3632662167438362E-2</v>
      </c>
      <c r="D299" s="78">
        <v>-33.632662167438362</v>
      </c>
      <c r="E299" s="77">
        <v>0.54254999999999998</v>
      </c>
      <c r="F299" s="77">
        <v>-0.4750000000000032</v>
      </c>
      <c r="G299" s="79">
        <v>-4.750000000000032</v>
      </c>
      <c r="H299" s="80">
        <v>97.34</v>
      </c>
      <c r="I299" s="77">
        <v>-4.8459320751629582E-3</v>
      </c>
      <c r="J299" s="79">
        <v>24.229660375814792</v>
      </c>
      <c r="K299" s="80">
        <v>16.11</v>
      </c>
      <c r="L299" s="77">
        <v>-0.34618506493506496</v>
      </c>
      <c r="M299" s="79">
        <v>-519.27759740259751</v>
      </c>
      <c r="N299" s="81">
        <v>64.900000000000006</v>
      </c>
      <c r="O299" s="82">
        <v>-9.547038327526125E-2</v>
      </c>
      <c r="P299" s="83">
        <v>-190.94076655052248</v>
      </c>
      <c r="Q299" s="81">
        <v>64.69</v>
      </c>
      <c r="R299" s="82">
        <v>4.6396535725334268E-4</v>
      </c>
      <c r="S299" s="83">
        <v>-5.5675842870401118</v>
      </c>
      <c r="T299" s="81">
        <v>1388.93</v>
      </c>
      <c r="U299" s="82">
        <v>4.8328175711374419E-2</v>
      </c>
      <c r="V299" s="83">
        <v>-48.328175711374421</v>
      </c>
      <c r="W299" s="81">
        <v>52.81</v>
      </c>
      <c r="X299" s="82">
        <v>-0.10921818335160666</v>
      </c>
      <c r="Y299" s="83">
        <v>-131.06182002192799</v>
      </c>
      <c r="Z299" s="84">
        <f t="shared" si="4"/>
        <v>-909.32894576508602</v>
      </c>
    </row>
    <row r="300" spans="1:26" x14ac:dyDescent="0.3">
      <c r="A300" s="76">
        <v>41935</v>
      </c>
      <c r="B300" s="77">
        <v>1659.97</v>
      </c>
      <c r="C300" s="77">
        <v>2.0464996188555809E-2</v>
      </c>
      <c r="D300" s="78">
        <v>-20.464996188555808</v>
      </c>
      <c r="E300" s="77">
        <v>0.54359999999999997</v>
      </c>
      <c r="F300" s="77">
        <v>-0.89500000000000135</v>
      </c>
      <c r="G300" s="79">
        <v>-8.9500000000000135</v>
      </c>
      <c r="H300" s="80">
        <v>97.531999999999996</v>
      </c>
      <c r="I300" s="77">
        <v>-7.3381983247331238E-3</v>
      </c>
      <c r="J300" s="79">
        <v>36.690991623665617</v>
      </c>
      <c r="K300" s="80">
        <v>16.53</v>
      </c>
      <c r="L300" s="77">
        <v>-0.22175141242937843</v>
      </c>
      <c r="M300" s="79">
        <v>-332.62711864406765</v>
      </c>
      <c r="N300" s="81">
        <v>66.034000000000006</v>
      </c>
      <c r="O300" s="82">
        <v>-5.874135842063994E-2</v>
      </c>
      <c r="P300" s="83">
        <v>-117.48271684127988</v>
      </c>
      <c r="Q300" s="81">
        <v>64.62</v>
      </c>
      <c r="R300" s="82">
        <v>-1.8535681186282104E-3</v>
      </c>
      <c r="S300" s="83">
        <v>22.242817423538526</v>
      </c>
      <c r="T300" s="81">
        <v>1389.54</v>
      </c>
      <c r="U300" s="82">
        <v>4.8361298889425329E-2</v>
      </c>
      <c r="V300" s="83">
        <v>-48.361298889425328</v>
      </c>
      <c r="W300" s="81">
        <v>51.21</v>
      </c>
      <c r="X300" s="82">
        <v>-9.6905034829380191E-2</v>
      </c>
      <c r="Y300" s="83">
        <v>-116.28604179525621</v>
      </c>
      <c r="Z300" s="84">
        <f t="shared" si="4"/>
        <v>-585.23836331138068</v>
      </c>
    </row>
    <row r="301" spans="1:26" x14ac:dyDescent="0.3">
      <c r="A301" s="76">
        <v>41934</v>
      </c>
      <c r="B301" s="77">
        <v>1647.21</v>
      </c>
      <c r="C301" s="77">
        <v>-3.4605216191853417E-3</v>
      </c>
      <c r="D301" s="78">
        <v>3.4605216191853416</v>
      </c>
      <c r="E301" s="77">
        <v>0.54210000000000003</v>
      </c>
      <c r="F301" s="77">
        <v>-0.84499999999999575</v>
      </c>
      <c r="G301" s="79">
        <v>-8.4499999999999567</v>
      </c>
      <c r="H301" s="80">
        <v>97.811999999999998</v>
      </c>
      <c r="I301" s="77">
        <v>-5.0150043232796825E-3</v>
      </c>
      <c r="J301" s="79">
        <v>25.075021616398413</v>
      </c>
      <c r="K301" s="80">
        <v>17.87</v>
      </c>
      <c r="L301" s="77">
        <v>-4.7441364605543733E-2</v>
      </c>
      <c r="M301" s="79">
        <v>-71.162046908315602</v>
      </c>
      <c r="N301" s="81">
        <v>68.05</v>
      </c>
      <c r="O301" s="82">
        <v>1.6430171769977509E-2</v>
      </c>
      <c r="P301" s="83">
        <v>32.860343539955018</v>
      </c>
      <c r="Q301" s="81">
        <v>64.61</v>
      </c>
      <c r="R301" s="82">
        <v>-1.853854472423985E-3</v>
      </c>
      <c r="S301" s="83">
        <v>22.246253669087821</v>
      </c>
      <c r="T301" s="81">
        <v>1377.61</v>
      </c>
      <c r="U301" s="82">
        <v>3.9737048665619987E-2</v>
      </c>
      <c r="V301" s="83">
        <v>-39.737048665619987</v>
      </c>
      <c r="W301" s="81">
        <v>53.28</v>
      </c>
      <c r="X301" s="82">
        <v>-9.57338042569E-3</v>
      </c>
      <c r="Y301" s="83">
        <v>-11.488056510827999</v>
      </c>
      <c r="Z301" s="84">
        <f t="shared" si="4"/>
        <v>-47.195011640136954</v>
      </c>
    </row>
    <row r="302" spans="1:26" x14ac:dyDescent="0.3">
      <c r="A302" s="76">
        <v>41933</v>
      </c>
      <c r="B302" s="77">
        <v>1651.14</v>
      </c>
      <c r="C302" s="77">
        <v>-1.334942754021555E-2</v>
      </c>
      <c r="D302" s="78">
        <v>13.349427540215549</v>
      </c>
      <c r="E302" s="77">
        <v>0.54115000000000002</v>
      </c>
      <c r="F302" s="77">
        <v>-2.6150000000000007</v>
      </c>
      <c r="G302" s="79">
        <v>-26.150000000000006</v>
      </c>
      <c r="H302" s="80">
        <v>97.412999999999997</v>
      </c>
      <c r="I302" s="77">
        <v>-4.2116023511372972E-3</v>
      </c>
      <c r="J302" s="79">
        <v>21.058011755686486</v>
      </c>
      <c r="K302" s="80">
        <v>16.079999999999998</v>
      </c>
      <c r="L302" s="77">
        <v>6.4195896757114415E-2</v>
      </c>
      <c r="M302" s="79">
        <v>96.293845135671617</v>
      </c>
      <c r="N302" s="81">
        <v>66.025000000000006</v>
      </c>
      <c r="O302" s="82">
        <v>-5.3784860557768918E-2</v>
      </c>
      <c r="P302" s="83">
        <v>-107.56972111553783</v>
      </c>
      <c r="Q302" s="81">
        <v>64.569999999999993</v>
      </c>
      <c r="R302" s="82">
        <v>-2.4718059632320528E-3</v>
      </c>
      <c r="S302" s="83">
        <v>29.661671558784633</v>
      </c>
      <c r="T302" s="81">
        <v>1379.55</v>
      </c>
      <c r="U302" s="82">
        <v>3.9373460208394544E-2</v>
      </c>
      <c r="V302" s="83">
        <v>-39.37346020839454</v>
      </c>
      <c r="W302" s="81">
        <v>50.965000000000003</v>
      </c>
      <c r="X302" s="82">
        <v>1.7773339990014844E-2</v>
      </c>
      <c r="Y302" s="83">
        <v>21.328007988017809</v>
      </c>
      <c r="Z302" s="84">
        <f t="shared" si="4"/>
        <v>8.5977826544437193</v>
      </c>
    </row>
    <row r="303" spans="1:26" x14ac:dyDescent="0.3">
      <c r="A303" s="76">
        <v>41932</v>
      </c>
      <c r="B303" s="77">
        <v>1626.05</v>
      </c>
      <c r="C303" s="77">
        <v>-2.1253671690663039E-2</v>
      </c>
      <c r="D303" s="78">
        <v>21.25367169066304</v>
      </c>
      <c r="E303" s="77">
        <v>0.54715000000000003</v>
      </c>
      <c r="F303" s="77">
        <v>-2.4150000000000005</v>
      </c>
      <c r="G303" s="79">
        <v>-24.150000000000006</v>
      </c>
      <c r="H303" s="80">
        <v>96.409000000000006</v>
      </c>
      <c r="I303" s="77">
        <v>-2.1983038467781078E-2</v>
      </c>
      <c r="J303" s="79">
        <v>109.91519233890538</v>
      </c>
      <c r="K303" s="80">
        <v>18.57</v>
      </c>
      <c r="L303" s="77">
        <v>7.9651162790697741E-2</v>
      </c>
      <c r="M303" s="79">
        <v>119.47674418604662</v>
      </c>
      <c r="N303" s="81">
        <v>69.251000000000005</v>
      </c>
      <c r="O303" s="82">
        <v>2.0618404763308389E-2</v>
      </c>
      <c r="P303" s="83">
        <v>41.236809526616774</v>
      </c>
      <c r="Q303" s="81">
        <v>64.61</v>
      </c>
      <c r="R303" s="82">
        <v>-4.6410891089110671E-4</v>
      </c>
      <c r="S303" s="83">
        <v>5.5693069306932808</v>
      </c>
      <c r="T303" s="81">
        <v>1365.67</v>
      </c>
      <c r="U303" s="82">
        <v>5.0580035694504276E-2</v>
      </c>
      <c r="V303" s="83">
        <v>-50.580035694504275</v>
      </c>
      <c r="W303" s="81">
        <v>57.335000000000001</v>
      </c>
      <c r="X303" s="82">
        <v>2.1559020044543444E-2</v>
      </c>
      <c r="Y303" s="83">
        <v>25.870824053452129</v>
      </c>
      <c r="Z303" s="84">
        <f t="shared" si="4"/>
        <v>248.59251303187298</v>
      </c>
    </row>
    <row r="304" spans="1:26" x14ac:dyDescent="0.3">
      <c r="A304" s="76">
        <v>41929</v>
      </c>
      <c r="B304" s="77">
        <v>1613.56</v>
      </c>
      <c r="C304" s="77">
        <v>-3.9444702408591395E-2</v>
      </c>
      <c r="D304" s="78">
        <v>39.444702408591397</v>
      </c>
      <c r="E304" s="77">
        <v>0.54690000000000005</v>
      </c>
      <c r="F304" s="77">
        <v>-2.4899999999999922</v>
      </c>
      <c r="G304" s="79">
        <v>-24.89999999999992</v>
      </c>
      <c r="H304" s="80">
        <v>96.760999999999996</v>
      </c>
      <c r="I304" s="77">
        <v>-1.6536569500345665E-2</v>
      </c>
      <c r="J304" s="79">
        <v>82.682847501728332</v>
      </c>
      <c r="K304" s="80">
        <v>21.99</v>
      </c>
      <c r="L304" s="77">
        <v>0.42238033635187561</v>
      </c>
      <c r="M304" s="79">
        <v>633.57050452781345</v>
      </c>
      <c r="N304" s="81">
        <v>70.400000000000006</v>
      </c>
      <c r="O304" s="82">
        <v>0.2023911187019643</v>
      </c>
      <c r="P304" s="83">
        <v>404.7822374039286</v>
      </c>
      <c r="Q304" s="81">
        <v>64.62</v>
      </c>
      <c r="R304" s="82">
        <v>-9.2764378478667696E-4</v>
      </c>
      <c r="S304" s="83">
        <v>11.131725417440123</v>
      </c>
      <c r="T304" s="81">
        <v>1346.21</v>
      </c>
      <c r="U304" s="82">
        <v>2.774321115835934E-2</v>
      </c>
      <c r="V304" s="83">
        <v>-27.74321115835934</v>
      </c>
      <c r="W304" s="81">
        <v>57.784999999999997</v>
      </c>
      <c r="X304" s="82">
        <v>2.2381457891011914E-2</v>
      </c>
      <c r="Y304" s="83">
        <v>26.857749469214294</v>
      </c>
      <c r="Z304" s="84">
        <f t="shared" si="4"/>
        <v>1145.8265555703567</v>
      </c>
    </row>
    <row r="305" spans="1:26" x14ac:dyDescent="0.3">
      <c r="A305" s="76">
        <v>41928</v>
      </c>
      <c r="B305" s="77">
        <v>1592.6</v>
      </c>
      <c r="C305" s="77">
        <v>-4.9358618507840464E-2</v>
      </c>
      <c r="D305" s="78">
        <v>49.358618507840461</v>
      </c>
      <c r="E305" s="77">
        <v>0.54464999999999997</v>
      </c>
      <c r="F305" s="77">
        <v>-2.4450000000000083</v>
      </c>
      <c r="G305" s="79">
        <v>-24.450000000000081</v>
      </c>
      <c r="H305" s="80">
        <v>96.853999999999999</v>
      </c>
      <c r="I305" s="77">
        <v>-1.0977340726444698E-2</v>
      </c>
      <c r="J305" s="79">
        <v>54.886703632223494</v>
      </c>
      <c r="K305" s="80">
        <v>25.2</v>
      </c>
      <c r="L305" s="77">
        <v>0.73195876288659778</v>
      </c>
      <c r="M305" s="79">
        <v>1097.9381443298967</v>
      </c>
      <c r="N305" s="81">
        <v>73.650000000000006</v>
      </c>
      <c r="O305" s="82">
        <v>0.17510969285999217</v>
      </c>
      <c r="P305" s="83">
        <v>350.2193857199843</v>
      </c>
      <c r="Q305" s="81">
        <v>64.66</v>
      </c>
      <c r="R305" s="82">
        <v>-1.6983171221244316E-3</v>
      </c>
      <c r="S305" s="83">
        <v>20.379805465493181</v>
      </c>
      <c r="T305" s="81">
        <v>1342.03</v>
      </c>
      <c r="U305" s="82">
        <v>2.6723280544717364E-2</v>
      </c>
      <c r="V305" s="83">
        <v>-26.723280544717362</v>
      </c>
      <c r="W305" s="81">
        <v>54.594999999999999</v>
      </c>
      <c r="X305" s="82">
        <v>-2.1507303521820877E-2</v>
      </c>
      <c r="Y305" s="83">
        <v>-25.808764226185048</v>
      </c>
      <c r="Z305" s="84">
        <f t="shared" si="4"/>
        <v>1495.8006128845357</v>
      </c>
    </row>
    <row r="306" spans="1:26" x14ac:dyDescent="0.3">
      <c r="A306" s="76">
        <v>41927</v>
      </c>
      <c r="B306" s="77">
        <v>1595.21</v>
      </c>
      <c r="C306" s="77">
        <v>-4.3627621434309753E-2</v>
      </c>
      <c r="D306" s="78">
        <v>43.627621434309752</v>
      </c>
      <c r="E306" s="77">
        <v>0.5444</v>
      </c>
      <c r="F306" s="77">
        <v>-2.3700000000000054</v>
      </c>
      <c r="G306" s="79">
        <v>-23.700000000000053</v>
      </c>
      <c r="H306" s="80">
        <v>97.311000000000007</v>
      </c>
      <c r="I306" s="77">
        <v>-6.888739207641879E-3</v>
      </c>
      <c r="J306" s="79">
        <v>34.443696038209396</v>
      </c>
      <c r="K306" s="80">
        <v>26.25</v>
      </c>
      <c r="L306" s="77">
        <v>0.62438118811881183</v>
      </c>
      <c r="M306" s="79">
        <v>936.57178217821763</v>
      </c>
      <c r="N306" s="81">
        <v>74</v>
      </c>
      <c r="O306" s="82">
        <v>0.13846153846153847</v>
      </c>
      <c r="P306" s="83">
        <v>276.92307692307691</v>
      </c>
      <c r="Q306" s="81">
        <v>64.7</v>
      </c>
      <c r="R306" s="82">
        <v>-3.0902348578485815E-4</v>
      </c>
      <c r="S306" s="83">
        <v>3.708281829418298</v>
      </c>
      <c r="T306" s="81">
        <v>1338.33</v>
      </c>
      <c r="U306" s="82">
        <v>3.0126463411818034E-2</v>
      </c>
      <c r="V306" s="83">
        <v>-30.126463411818033</v>
      </c>
      <c r="W306" s="81">
        <v>58.685000000000002</v>
      </c>
      <c r="X306" s="82">
        <v>-5.2546826002203961E-3</v>
      </c>
      <c r="Y306" s="83">
        <v>-6.3056191202644749</v>
      </c>
      <c r="Z306" s="84">
        <f t="shared" si="4"/>
        <v>1235.1423758711494</v>
      </c>
    </row>
    <row r="307" spans="1:26" x14ac:dyDescent="0.3">
      <c r="A307" s="76">
        <v>41926</v>
      </c>
      <c r="B307" s="77">
        <v>1610.74</v>
      </c>
      <c r="C307" s="77">
        <v>-4.0757989018449514E-2</v>
      </c>
      <c r="D307" s="78">
        <v>40.757989018449514</v>
      </c>
      <c r="E307" s="77">
        <v>0.54205000000000003</v>
      </c>
      <c r="F307" s="77">
        <v>-3.5549999999999971</v>
      </c>
      <c r="G307" s="79">
        <v>-35.549999999999969</v>
      </c>
      <c r="H307" s="80">
        <v>98.084000000000003</v>
      </c>
      <c r="I307" s="77">
        <v>8.6173210209161116E-3</v>
      </c>
      <c r="J307" s="79">
        <v>-43.086605104580556</v>
      </c>
      <c r="K307" s="80">
        <v>22.79</v>
      </c>
      <c r="L307" s="77">
        <v>0.36385397965290234</v>
      </c>
      <c r="M307" s="79">
        <v>545.78096947935353</v>
      </c>
      <c r="N307" s="81">
        <v>72.75</v>
      </c>
      <c r="O307" s="82">
        <v>0.12985137212877984</v>
      </c>
      <c r="P307" s="83">
        <v>259.70274425755963</v>
      </c>
      <c r="Q307" s="81">
        <v>64.67</v>
      </c>
      <c r="R307" s="82">
        <v>-7.7255871446225521E-4</v>
      </c>
      <c r="S307" s="83">
        <v>9.2707045735470626</v>
      </c>
      <c r="T307" s="81">
        <v>1346.04</v>
      </c>
      <c r="U307" s="82">
        <v>3.524019012167167E-2</v>
      </c>
      <c r="V307" s="83">
        <v>-35.240190121671674</v>
      </c>
      <c r="W307" s="81">
        <v>53.84</v>
      </c>
      <c r="X307" s="82">
        <v>-8.1071855265403642E-2</v>
      </c>
      <c r="Y307" s="83">
        <v>-97.286226318484353</v>
      </c>
      <c r="Z307" s="84">
        <f t="shared" si="4"/>
        <v>644.34938578417336</v>
      </c>
    </row>
    <row r="308" spans="1:26" x14ac:dyDescent="0.3">
      <c r="A308" s="76">
        <v>41925</v>
      </c>
      <c r="B308" s="77">
        <v>1613.61</v>
      </c>
      <c r="C308" s="77">
        <v>-4.9929051289147014E-2</v>
      </c>
      <c r="D308" s="78">
        <v>49.929051289147012</v>
      </c>
      <c r="E308" s="77">
        <v>0.54730000000000001</v>
      </c>
      <c r="F308" s="77">
        <v>-3.1299999999999994</v>
      </c>
      <c r="G308" s="79">
        <v>-31.299999999999994</v>
      </c>
      <c r="H308" s="80">
        <v>97.813999999999993</v>
      </c>
      <c r="I308" s="77">
        <v>5.4686375691288883E-3</v>
      </c>
      <c r="J308" s="79">
        <v>-27.34318784564444</v>
      </c>
      <c r="K308" s="80">
        <v>24.64</v>
      </c>
      <c r="L308" s="77">
        <v>0.51072961373390569</v>
      </c>
      <c r="M308" s="79">
        <v>766.09442060085848</v>
      </c>
      <c r="N308" s="81" t="s">
        <v>47</v>
      </c>
      <c r="O308" s="82">
        <v>4.5362372799477215E-3</v>
      </c>
      <c r="P308" s="83">
        <v>9.0724745598954417</v>
      </c>
      <c r="Q308" s="81" t="s">
        <v>47</v>
      </c>
      <c r="R308" s="82">
        <v>7.4923885533476054E-4</v>
      </c>
      <c r="S308" s="83">
        <v>-8.9908662640171269</v>
      </c>
      <c r="T308" s="81">
        <v>1324.9</v>
      </c>
      <c r="U308" s="82">
        <v>1.9491062428341803E-2</v>
      </c>
      <c r="V308" s="83">
        <v>-19.491062428341802</v>
      </c>
      <c r="W308" s="81">
        <v>59.285000000000004</v>
      </c>
      <c r="X308" s="82">
        <v>-4.8678136802351021E-3</v>
      </c>
      <c r="Y308" s="83">
        <v>-5.841376416282122</v>
      </c>
      <c r="Z308" s="84">
        <f t="shared" si="4"/>
        <v>732.12945349561539</v>
      </c>
    </row>
    <row r="309" spans="1:26" x14ac:dyDescent="0.3">
      <c r="A309" s="76">
        <v>41922</v>
      </c>
      <c r="B309" s="77">
        <v>1626.68</v>
      </c>
      <c r="C309" s="77">
        <v>-4.4354886087252812E-2</v>
      </c>
      <c r="D309" s="78">
        <v>44.354886087252815</v>
      </c>
      <c r="E309" s="77">
        <v>0.55254999999999999</v>
      </c>
      <c r="F309" s="77">
        <v>-2.7650000000000063</v>
      </c>
      <c r="G309" s="79">
        <v>-27.650000000000063</v>
      </c>
      <c r="H309" s="80">
        <v>98.253</v>
      </c>
      <c r="I309" s="77">
        <v>1.45806011916441E-2</v>
      </c>
      <c r="J309" s="79">
        <v>-72.903005958220504</v>
      </c>
      <c r="K309" s="80">
        <v>21.24</v>
      </c>
      <c r="L309" s="77">
        <v>0.3291614518147683</v>
      </c>
      <c r="M309" s="79">
        <v>493.74217772215252</v>
      </c>
      <c r="N309" s="81">
        <v>71.75</v>
      </c>
      <c r="O309" s="82">
        <v>7.3635697077616108E-2</v>
      </c>
      <c r="P309" s="83">
        <v>147.2713941552322</v>
      </c>
      <c r="Q309" s="81">
        <v>64.66</v>
      </c>
      <c r="R309" s="82">
        <v>-9.2707045735479412E-4</v>
      </c>
      <c r="S309" s="83">
        <v>11.124845488257529</v>
      </c>
      <c r="T309" s="81">
        <v>1325.44</v>
      </c>
      <c r="U309" s="82">
        <v>1.4760825626263224E-2</v>
      </c>
      <c r="V309" s="83">
        <v>-14.760825626263223</v>
      </c>
      <c r="W309" s="81">
        <v>56.705000000000005</v>
      </c>
      <c r="X309" s="82">
        <v>1.55816244291216E-2</v>
      </c>
      <c r="Y309" s="83">
        <v>18.697949314945919</v>
      </c>
      <c r="Z309" s="84">
        <f t="shared" si="4"/>
        <v>599.87742118335723</v>
      </c>
    </row>
    <row r="310" spans="1:26" x14ac:dyDescent="0.3">
      <c r="A310" s="76">
        <v>41921</v>
      </c>
      <c r="B310" s="77">
        <v>1652.93</v>
      </c>
      <c r="C310" s="77">
        <v>-3.2168724785844253E-2</v>
      </c>
      <c r="D310" s="78">
        <v>32.168724785844255</v>
      </c>
      <c r="E310" s="77">
        <v>0.55054999999999998</v>
      </c>
      <c r="F310" s="77">
        <v>-2.7150000000000007</v>
      </c>
      <c r="G310" s="79">
        <v>-27.150000000000006</v>
      </c>
      <c r="H310" s="80">
        <v>98.305000000000007</v>
      </c>
      <c r="I310" s="77">
        <v>1.007973367309203E-2</v>
      </c>
      <c r="J310" s="79">
        <v>-50.398668365460153</v>
      </c>
      <c r="K310" s="80">
        <v>18.760000000000002</v>
      </c>
      <c r="L310" s="77">
        <v>0.26329966329966342</v>
      </c>
      <c r="M310" s="79">
        <v>394.94949494949509</v>
      </c>
      <c r="N310" s="81">
        <v>70.155000000000001</v>
      </c>
      <c r="O310" s="82">
        <v>9.4888802184939489E-2</v>
      </c>
      <c r="P310" s="83">
        <v>189.77760436987896</v>
      </c>
      <c r="Q310" s="81">
        <v>64.739999999999995</v>
      </c>
      <c r="R310" s="82">
        <v>1.701995977100409E-3</v>
      </c>
      <c r="S310" s="83">
        <v>-20.423951725204908</v>
      </c>
      <c r="T310" s="81">
        <v>1324.96</v>
      </c>
      <c r="U310" s="82">
        <v>1.4106067216213989E-2</v>
      </c>
      <c r="V310" s="83">
        <v>-14.10606721621399</v>
      </c>
      <c r="W310" s="81">
        <v>53.794999999999995</v>
      </c>
      <c r="X310" s="82">
        <v>-2.146430195543441E-2</v>
      </c>
      <c r="Y310" s="83">
        <v>-25.757162346521291</v>
      </c>
      <c r="Z310" s="84">
        <f t="shared" si="4"/>
        <v>479.05997445181794</v>
      </c>
    </row>
    <row r="311" spans="1:26" x14ac:dyDescent="0.3">
      <c r="A311" s="76">
        <v>41920</v>
      </c>
      <c r="B311" s="77">
        <v>1673.48</v>
      </c>
      <c r="C311" s="77">
        <v>-1.7386045364601931E-2</v>
      </c>
      <c r="D311" s="78">
        <v>17.38604536460193</v>
      </c>
      <c r="E311" s="77">
        <v>0.56730000000000003</v>
      </c>
      <c r="F311" s="77">
        <v>-1.4900000000000024</v>
      </c>
      <c r="G311" s="79">
        <v>-14.900000000000023</v>
      </c>
      <c r="H311" s="80">
        <v>97.825000000000003</v>
      </c>
      <c r="I311" s="77">
        <v>3.6318494731766289E-3</v>
      </c>
      <c r="J311" s="79">
        <v>-18.159247365883143</v>
      </c>
      <c r="K311" s="80">
        <v>15.11</v>
      </c>
      <c r="L311" s="77">
        <v>-3.3887468030690607E-2</v>
      </c>
      <c r="M311" s="79">
        <v>-50.831202046035905</v>
      </c>
      <c r="N311" s="81">
        <v>66.95</v>
      </c>
      <c r="O311" s="82">
        <v>8.5969180859691879E-2</v>
      </c>
      <c r="P311" s="83">
        <v>171.93836171938375</v>
      </c>
      <c r="Q311" s="81">
        <v>64.73</v>
      </c>
      <c r="R311" s="82">
        <v>1.2374323279195404E-3</v>
      </c>
      <c r="S311" s="83">
        <v>-14.849187935034484</v>
      </c>
      <c r="T311" s="81">
        <v>1327.29</v>
      </c>
      <c r="U311" s="82">
        <v>2.8659779432849485E-2</v>
      </c>
      <c r="V311" s="83">
        <v>-28.659779432849486</v>
      </c>
      <c r="W311" s="81">
        <v>50.07500000000001</v>
      </c>
      <c r="X311" s="82">
        <v>-7.4313707366669549E-2</v>
      </c>
      <c r="Y311" s="83">
        <v>-89.176448840003459</v>
      </c>
      <c r="Z311" s="84">
        <f t="shared" si="4"/>
        <v>-27.251458535820817</v>
      </c>
    </row>
    <row r="312" spans="1:26" x14ac:dyDescent="0.3">
      <c r="A312" s="76">
        <v>41919</v>
      </c>
      <c r="B312" s="77">
        <v>1661.36</v>
      </c>
      <c r="C312" s="77">
        <v>-3.61496110044267E-2</v>
      </c>
      <c r="D312" s="78">
        <v>36.149611004426703</v>
      </c>
      <c r="E312" s="77">
        <v>0.57130000000000003</v>
      </c>
      <c r="F312" s="77">
        <v>-1.1399999999999966</v>
      </c>
      <c r="G312" s="79">
        <v>-11.399999999999967</v>
      </c>
      <c r="H312" s="80">
        <v>98.575999999999993</v>
      </c>
      <c r="I312" s="77">
        <v>1.3093256048179756E-2</v>
      </c>
      <c r="J312" s="79">
        <v>-65.466280240898783</v>
      </c>
      <c r="K312" s="80">
        <v>17.2</v>
      </c>
      <c r="L312" s="77">
        <v>0.29615674453654861</v>
      </c>
      <c r="M312" s="79">
        <v>444.23511680482289</v>
      </c>
      <c r="N312" s="81">
        <v>69.778000000000006</v>
      </c>
      <c r="O312" s="82">
        <v>0.17384429042460134</v>
      </c>
      <c r="P312" s="83">
        <v>347.68858084920265</v>
      </c>
      <c r="Q312" s="81">
        <v>64.73</v>
      </c>
      <c r="R312" s="82">
        <v>1.2374323279195404E-3</v>
      </c>
      <c r="S312" s="83">
        <v>-14.849187935034484</v>
      </c>
      <c r="T312" s="81">
        <v>1299.92</v>
      </c>
      <c r="U312" s="82">
        <v>2.1122743181362716E-3</v>
      </c>
      <c r="V312" s="83">
        <v>-2.1122743181362718</v>
      </c>
      <c r="W312" s="81">
        <v>56.125</v>
      </c>
      <c r="X312" s="82">
        <v>6.9964731674768743E-2</v>
      </c>
      <c r="Y312" s="83">
        <v>83.957678009722486</v>
      </c>
      <c r="Z312" s="84">
        <f t="shared" si="4"/>
        <v>818.20324417410518</v>
      </c>
    </row>
    <row r="313" spans="1:26" x14ac:dyDescent="0.3">
      <c r="A313" s="76">
        <v>41918</v>
      </c>
      <c r="B313" s="77">
        <v>1679.82</v>
      </c>
      <c r="C313" s="77">
        <v>-2.1215105201517325E-2</v>
      </c>
      <c r="D313" s="78">
        <v>21.215105201517325</v>
      </c>
      <c r="E313" s="77">
        <v>0.57179999999999997</v>
      </c>
      <c r="F313" s="77">
        <v>-0.9400000000000075</v>
      </c>
      <c r="G313" s="79">
        <v>-9.400000000000075</v>
      </c>
      <c r="H313" s="80">
        <v>98.388000000000005</v>
      </c>
      <c r="I313" s="77">
        <v>1.6919721759981812E-2</v>
      </c>
      <c r="J313" s="79">
        <v>-84.598608799909059</v>
      </c>
      <c r="K313" s="80">
        <v>15.46</v>
      </c>
      <c r="L313" s="77">
        <v>3.5498995311453528E-2</v>
      </c>
      <c r="M313" s="79">
        <v>53.248492967180297</v>
      </c>
      <c r="N313" s="81">
        <v>67.852000000000004</v>
      </c>
      <c r="O313" s="82">
        <v>0.11952217529039083</v>
      </c>
      <c r="P313" s="83">
        <v>239.04435058078167</v>
      </c>
      <c r="Q313" s="81">
        <v>64.64</v>
      </c>
      <c r="R313" s="82">
        <v>-1.2360939431396523E-3</v>
      </c>
      <c r="S313" s="83">
        <v>14.833127317675828</v>
      </c>
      <c r="T313" s="81">
        <v>1309.8699999999999</v>
      </c>
      <c r="U313" s="82">
        <v>8.8339494762783421E-3</v>
      </c>
      <c r="V313" s="83">
        <v>-8.8339494762783417</v>
      </c>
      <c r="W313" s="81">
        <v>56.52</v>
      </c>
      <c r="X313" s="82">
        <v>1.1513594898591396E-3</v>
      </c>
      <c r="Y313" s="83">
        <v>1.3816313878309674</v>
      </c>
      <c r="Z313" s="84">
        <f t="shared" si="4"/>
        <v>226.89014917879862</v>
      </c>
    </row>
    <row r="314" spans="1:26" x14ac:dyDescent="0.3">
      <c r="A314" s="76">
        <v>41915</v>
      </c>
      <c r="B314" s="77">
        <v>1675.29</v>
      </c>
      <c r="C314" s="77">
        <v>-2.9644303115605869E-2</v>
      </c>
      <c r="D314" s="78">
        <v>29.644303115605869</v>
      </c>
      <c r="E314" s="77">
        <v>0.56910000000000005</v>
      </c>
      <c r="F314" s="77">
        <v>-1.2599999999999945</v>
      </c>
      <c r="G314" s="79">
        <v>-12.599999999999945</v>
      </c>
      <c r="H314" s="80">
        <v>97.929000000000002</v>
      </c>
      <c r="I314" s="77">
        <v>5.0391017878035228E-3</v>
      </c>
      <c r="J314" s="79">
        <v>-25.195508939017614</v>
      </c>
      <c r="K314" s="80">
        <v>14.55</v>
      </c>
      <c r="L314" s="77">
        <v>6.2819576333089933E-2</v>
      </c>
      <c r="M314" s="79">
        <v>94.229364499634897</v>
      </c>
      <c r="N314" s="81">
        <v>58.55</v>
      </c>
      <c r="O314" s="82">
        <v>-2.5723582221768514E-3</v>
      </c>
      <c r="P314" s="83">
        <v>-5.144716444353703</v>
      </c>
      <c r="Q314" s="81">
        <v>64.680000000000007</v>
      </c>
      <c r="R314" s="82">
        <v>-1.0810810810809757E-3</v>
      </c>
      <c r="S314" s="83">
        <v>12.972972972971709</v>
      </c>
      <c r="T314" s="81">
        <v>1307.0999999999999</v>
      </c>
      <c r="U314" s="82">
        <v>-7.415505286414545E-4</v>
      </c>
      <c r="V314" s="83">
        <v>0.74155052864145454</v>
      </c>
      <c r="W314" s="81">
        <v>55.794999999999995</v>
      </c>
      <c r="X314" s="82">
        <v>7.9729075955491155E-2</v>
      </c>
      <c r="Y314" s="83">
        <v>95.674891146589374</v>
      </c>
      <c r="Z314" s="84">
        <f t="shared" si="4"/>
        <v>190.32285688007204</v>
      </c>
    </row>
    <row r="315" spans="1:26" x14ac:dyDescent="0.3">
      <c r="A315" s="76">
        <v>41914</v>
      </c>
      <c r="B315" s="77">
        <v>1667.98</v>
      </c>
      <c r="C315" s="77">
        <v>-4.156706812540218E-2</v>
      </c>
      <c r="D315" s="78">
        <v>41.56706812540218</v>
      </c>
      <c r="E315" s="77">
        <v>0.56810000000000005</v>
      </c>
      <c r="F315" s="77">
        <v>-1.6599999999999948</v>
      </c>
      <c r="G315" s="79">
        <v>-16.599999999999948</v>
      </c>
      <c r="H315" s="80">
        <v>97.986000000000004</v>
      </c>
      <c r="I315" s="77">
        <v>-6.2215060124218833E-4</v>
      </c>
      <c r="J315" s="79">
        <v>3.1107530062109419</v>
      </c>
      <c r="K315" s="80">
        <v>16.16</v>
      </c>
      <c r="L315" s="77">
        <v>0.33443435177539232</v>
      </c>
      <c r="M315" s="79">
        <v>501.65152766308847</v>
      </c>
      <c r="N315" s="81">
        <v>62.674999999999997</v>
      </c>
      <c r="O315" s="82">
        <v>0.11299545389970166</v>
      </c>
      <c r="P315" s="83">
        <v>225.99090779940329</v>
      </c>
      <c r="Q315" s="81">
        <v>64.77</v>
      </c>
      <c r="R315" s="82">
        <v>3.0888030888024743E-4</v>
      </c>
      <c r="S315" s="83">
        <v>-3.7065637065629691</v>
      </c>
      <c r="T315" s="81">
        <v>1299.19</v>
      </c>
      <c r="U315" s="82">
        <v>-1.5116023439691352E-2</v>
      </c>
      <c r="V315" s="83">
        <v>15.116023439691352</v>
      </c>
      <c r="W315" s="81">
        <v>58.995000000000005</v>
      </c>
      <c r="X315" s="82">
        <v>0.1684491978609626</v>
      </c>
      <c r="Y315" s="83">
        <v>202.13903743315512</v>
      </c>
      <c r="Z315" s="84">
        <f t="shared" si="4"/>
        <v>969.26875376038856</v>
      </c>
    </row>
    <row r="316" spans="1:26" x14ac:dyDescent="0.3">
      <c r="A316" s="76">
        <v>41913</v>
      </c>
      <c r="B316" s="77">
        <v>1679.18</v>
      </c>
      <c r="C316" s="77">
        <v>-3.6471303808944505E-2</v>
      </c>
      <c r="D316" s="78">
        <v>36.471303808944505</v>
      </c>
      <c r="E316" s="77">
        <v>0.5776</v>
      </c>
      <c r="F316" s="77">
        <v>-0.76000000000000512</v>
      </c>
      <c r="G316" s="79">
        <v>-7.6000000000000512</v>
      </c>
      <c r="H316" s="80">
        <v>97.245999999999995</v>
      </c>
      <c r="I316" s="77">
        <v>-3.2696151283759813E-3</v>
      </c>
      <c r="J316" s="79">
        <v>16.348075641879905</v>
      </c>
      <c r="K316" s="80">
        <v>16.71</v>
      </c>
      <c r="L316" s="77">
        <v>0.38902743142144652</v>
      </c>
      <c r="M316" s="79">
        <v>583.54114713216973</v>
      </c>
      <c r="N316" s="81">
        <v>65</v>
      </c>
      <c r="O316" s="82">
        <v>0.1363636363636363</v>
      </c>
      <c r="P316" s="83">
        <v>272.72727272727258</v>
      </c>
      <c r="Q316" s="81">
        <v>64.72</v>
      </c>
      <c r="R316" s="82">
        <v>1.0827532869295154E-3</v>
      </c>
      <c r="S316" s="83">
        <v>-12.993039443154185</v>
      </c>
      <c r="T316" s="81">
        <v>1300.22</v>
      </c>
      <c r="U316" s="82">
        <v>-1.3714632481225767E-2</v>
      </c>
      <c r="V316" s="83">
        <v>13.714632481225767</v>
      </c>
      <c r="W316" s="81">
        <v>58.59</v>
      </c>
      <c r="X316" s="82">
        <v>0.13966154444660586</v>
      </c>
      <c r="Y316" s="83">
        <v>167.59385333592704</v>
      </c>
      <c r="Z316" s="84">
        <f t="shared" si="4"/>
        <v>1069.8032456842652</v>
      </c>
    </row>
    <row r="317" spans="1:26" x14ac:dyDescent="0.3">
      <c r="A317" s="76">
        <v>41912</v>
      </c>
      <c r="B317" s="77">
        <v>1698.41</v>
      </c>
      <c r="C317" s="77">
        <v>-2.1286772120897704E-2</v>
      </c>
      <c r="D317" s="78">
        <v>21.286772120897705</v>
      </c>
      <c r="E317" s="77">
        <v>0.5786</v>
      </c>
      <c r="F317" s="77">
        <v>-0.40999999999999925</v>
      </c>
      <c r="G317" s="79">
        <v>-4.0999999999999925</v>
      </c>
      <c r="H317" s="80">
        <v>97.281999999999996</v>
      </c>
      <c r="I317" s="77">
        <v>-8.0755348002528871E-3</v>
      </c>
      <c r="J317" s="79">
        <v>40.377674001264438</v>
      </c>
      <c r="K317" s="80">
        <v>16.309999999999999</v>
      </c>
      <c r="L317" s="77">
        <v>0.2893280632411066</v>
      </c>
      <c r="M317" s="79">
        <v>433.99209486165989</v>
      </c>
      <c r="N317" s="81">
        <v>64.388999999999996</v>
      </c>
      <c r="O317" s="82">
        <v>9.598297872340418E-2</v>
      </c>
      <c r="P317" s="83">
        <v>191.96595744680835</v>
      </c>
      <c r="Q317" s="81">
        <v>64.72</v>
      </c>
      <c r="R317" s="82">
        <v>7.7315602288537425E-4</v>
      </c>
      <c r="S317" s="83">
        <v>-9.2778722746244906</v>
      </c>
      <c r="T317" s="81">
        <v>1299.57</v>
      </c>
      <c r="U317" s="82">
        <v>-2.190896227835154E-2</v>
      </c>
      <c r="V317" s="83">
        <v>21.908962278351542</v>
      </c>
      <c r="W317" s="81">
        <v>59.57500000000001</v>
      </c>
      <c r="X317" s="82">
        <v>0.15254401238150536</v>
      </c>
      <c r="Y317" s="83">
        <v>183.05281485780642</v>
      </c>
      <c r="Z317" s="84">
        <f t="shared" si="4"/>
        <v>879.20640329216383</v>
      </c>
    </row>
    <row r="318" spans="1:26" x14ac:dyDescent="0.3">
      <c r="A318" s="76">
        <v>41911</v>
      </c>
      <c r="B318" s="77">
        <v>1702.18</v>
      </c>
      <c r="C318" s="77">
        <v>-1.752907563995261E-2</v>
      </c>
      <c r="D318" s="78">
        <v>17.529075639952609</v>
      </c>
      <c r="E318" s="77">
        <v>0.58020000000000005</v>
      </c>
      <c r="F318" s="77">
        <v>-0.24999999999999467</v>
      </c>
      <c r="G318" s="79">
        <v>-2.4999999999999467</v>
      </c>
      <c r="H318" s="80">
        <v>96.840999999999994</v>
      </c>
      <c r="I318" s="77">
        <v>-1.2723139189919406E-2</v>
      </c>
      <c r="J318" s="79">
        <v>63.615695949597033</v>
      </c>
      <c r="K318" s="80">
        <v>15.98</v>
      </c>
      <c r="L318" s="77">
        <v>0.25530243519245877</v>
      </c>
      <c r="M318" s="79">
        <v>382.95365278868815</v>
      </c>
      <c r="N318" s="81">
        <v>66.828999999999994</v>
      </c>
      <c r="O318" s="82">
        <v>0.11004252209155525</v>
      </c>
      <c r="P318" s="83">
        <v>220.08504418311051</v>
      </c>
      <c r="Q318" s="81">
        <v>64.72</v>
      </c>
      <c r="R318" s="82">
        <v>7.7315602288537425E-4</v>
      </c>
      <c r="S318" s="83">
        <v>-9.2778722746244906</v>
      </c>
      <c r="T318" s="81">
        <v>1306.1600000000001</v>
      </c>
      <c r="U318" s="82">
        <v>-1.6579078136999489E-2</v>
      </c>
      <c r="V318" s="83">
        <v>16.579078136999488</v>
      </c>
      <c r="W318" s="81">
        <v>55.835000000000001</v>
      </c>
      <c r="X318" s="82">
        <v>4.5403482493915077E-2</v>
      </c>
      <c r="Y318" s="83">
        <v>54.484178992698084</v>
      </c>
      <c r="Z318" s="84">
        <f t="shared" si="4"/>
        <v>743.46885341642133</v>
      </c>
    </row>
    <row r="319" spans="1:26" x14ac:dyDescent="0.3">
      <c r="A319" s="76">
        <v>41908</v>
      </c>
      <c r="B319" s="77">
        <v>1707.87</v>
      </c>
      <c r="C319" s="77">
        <v>-1.0996838191862692E-2</v>
      </c>
      <c r="D319" s="78">
        <v>10.996838191862693</v>
      </c>
      <c r="E319" s="77">
        <v>0.57769999999999999</v>
      </c>
      <c r="F319" s="77">
        <v>-0.70000000000000062</v>
      </c>
      <c r="G319" s="79">
        <v>-7.0000000000000062</v>
      </c>
      <c r="H319" s="80">
        <v>97.323999999999998</v>
      </c>
      <c r="I319" s="77">
        <v>-6.330147839581848E-3</v>
      </c>
      <c r="J319" s="79">
        <v>31.650739197909239</v>
      </c>
      <c r="K319" s="80">
        <v>14.85</v>
      </c>
      <c r="L319" s="77">
        <v>5.1699716713881051E-2</v>
      </c>
      <c r="M319" s="79">
        <v>77.549575070821575</v>
      </c>
      <c r="N319" s="81">
        <v>64.075000000000003</v>
      </c>
      <c r="O319" s="82">
        <v>4.4366208661353171E-2</v>
      </c>
      <c r="P319" s="83">
        <v>88.732417322706326</v>
      </c>
      <c r="Q319" s="81">
        <v>64.63</v>
      </c>
      <c r="R319" s="82">
        <v>-1.6991041087426543E-3</v>
      </c>
      <c r="S319" s="83">
        <v>20.389249304911853</v>
      </c>
      <c r="T319" s="81">
        <v>1306.53</v>
      </c>
      <c r="U319" s="82">
        <v>-7.0451436388508752E-3</v>
      </c>
      <c r="V319" s="83">
        <v>7.0451436388508748</v>
      </c>
      <c r="W319" s="81">
        <v>54.975000000000001</v>
      </c>
      <c r="X319" s="82">
        <v>-2.4660693692894534E-2</v>
      </c>
      <c r="Y319" s="83">
        <v>-29.59283243147344</v>
      </c>
      <c r="Z319" s="84">
        <f t="shared" si="4"/>
        <v>199.7711302955891</v>
      </c>
    </row>
    <row r="320" spans="1:26" x14ac:dyDescent="0.3">
      <c r="A320" s="76">
        <v>41907</v>
      </c>
      <c r="B320" s="77">
        <v>1703.09</v>
      </c>
      <c r="C320" s="77">
        <v>-1.5270309337958995E-2</v>
      </c>
      <c r="D320" s="78">
        <v>15.270309337958995</v>
      </c>
      <c r="E320" s="77">
        <v>0.58220000000000005</v>
      </c>
      <c r="F320" s="77">
        <v>-0.40000000000000036</v>
      </c>
      <c r="G320" s="79">
        <v>-4.0000000000000036</v>
      </c>
      <c r="H320" s="80">
        <v>97.471000000000004</v>
      </c>
      <c r="I320" s="77">
        <v>-6.9888036512932633E-3</v>
      </c>
      <c r="J320" s="79">
        <v>34.944018256466315</v>
      </c>
      <c r="K320" s="80">
        <v>15.64</v>
      </c>
      <c r="L320" s="77">
        <v>0.17505634861006761</v>
      </c>
      <c r="M320" s="79">
        <v>262.58452291510139</v>
      </c>
      <c r="N320" s="81">
        <v>61.65</v>
      </c>
      <c r="O320" s="82">
        <v>2.9318462617290552E-2</v>
      </c>
      <c r="P320" s="83">
        <v>58.636925234581099</v>
      </c>
      <c r="Q320" s="81">
        <v>64.650000000000006</v>
      </c>
      <c r="R320" s="82">
        <v>-6.183335909722066E-4</v>
      </c>
      <c r="S320" s="83">
        <v>7.4200030916664792</v>
      </c>
      <c r="T320" s="81">
        <v>1290.31</v>
      </c>
      <c r="U320" s="82">
        <v>-2.3808803280424902E-2</v>
      </c>
      <c r="V320" s="83">
        <v>23.8088032804249</v>
      </c>
      <c r="W320" s="81">
        <v>54.094999999999999</v>
      </c>
      <c r="X320" s="82">
        <v>-2.1967094557946182E-2</v>
      </c>
      <c r="Y320" s="83">
        <v>-26.360513469535416</v>
      </c>
      <c r="Z320" s="84">
        <f t="shared" si="4"/>
        <v>372.30406864666378</v>
      </c>
    </row>
    <row r="321" spans="1:26" x14ac:dyDescent="0.3">
      <c r="A321" s="76">
        <v>41906</v>
      </c>
      <c r="B321" s="77">
        <v>1723.67</v>
      </c>
      <c r="C321" s="77">
        <v>-7.6684379299822893E-3</v>
      </c>
      <c r="D321" s="78">
        <v>7.6684379299822893</v>
      </c>
      <c r="E321" s="77">
        <v>0.5827</v>
      </c>
      <c r="F321" s="77">
        <v>4.9999999999994493E-2</v>
      </c>
      <c r="G321" s="79">
        <v>0.49999999999994493</v>
      </c>
      <c r="H321" s="80">
        <v>97.302000000000007</v>
      </c>
      <c r="I321" s="77">
        <v>-1.5978641208713399E-2</v>
      </c>
      <c r="J321" s="79">
        <v>79.893206043566991</v>
      </c>
      <c r="K321" s="80">
        <v>13.27</v>
      </c>
      <c r="L321" s="77">
        <v>3.6718749999999911E-2</v>
      </c>
      <c r="M321" s="79">
        <v>55.078124999999865</v>
      </c>
      <c r="N321" s="81">
        <v>59.444000000000003</v>
      </c>
      <c r="O321" s="82">
        <v>4.95342428699429E-3</v>
      </c>
      <c r="P321" s="83">
        <v>9.9068485739885794</v>
      </c>
      <c r="Q321" s="81">
        <v>64.650000000000006</v>
      </c>
      <c r="R321" s="82">
        <v>3.094538140184161E-4</v>
      </c>
      <c r="S321" s="83">
        <v>-3.7134457682209931</v>
      </c>
      <c r="T321" s="81">
        <v>1297.18</v>
      </c>
      <c r="U321" s="82">
        <v>-4.795525937233943E-2</v>
      </c>
      <c r="V321" s="83">
        <v>47.955259372339427</v>
      </c>
      <c r="W321" s="81">
        <v>52.455000000000005</v>
      </c>
      <c r="X321" s="82">
        <v>-5.3841991341991205E-2</v>
      </c>
      <c r="Y321" s="83">
        <v>-64.610389610389447</v>
      </c>
      <c r="Z321" s="84">
        <f t="shared" si="4"/>
        <v>132.67804154126662</v>
      </c>
    </row>
    <row r="322" spans="1:26" x14ac:dyDescent="0.3">
      <c r="A322" s="76">
        <v>41905</v>
      </c>
      <c r="B322" s="77">
        <v>1716.23</v>
      </c>
      <c r="C322" s="77">
        <v>-1.126864424844016E-2</v>
      </c>
      <c r="D322" s="78">
        <v>11.268644248440161</v>
      </c>
      <c r="E322" s="77">
        <v>0.58120000000000005</v>
      </c>
      <c r="F322" s="77">
        <v>5.0000000000005596E-2</v>
      </c>
      <c r="G322" s="79">
        <v>0.50000000000005596</v>
      </c>
      <c r="H322" s="80">
        <v>96.751000000000005</v>
      </c>
      <c r="I322" s="77">
        <v>-3.2219021325971167E-2</v>
      </c>
      <c r="J322" s="79">
        <v>161.09510662985585</v>
      </c>
      <c r="K322" s="80">
        <v>14.93</v>
      </c>
      <c r="L322" s="77">
        <v>0.15916149068322971</v>
      </c>
      <c r="M322" s="79">
        <v>238.74223602484457</v>
      </c>
      <c r="N322" s="81">
        <v>60.607999999999997</v>
      </c>
      <c r="O322" s="82">
        <v>3.7808219178082164E-2</v>
      </c>
      <c r="P322" s="83">
        <v>75.616438356164323</v>
      </c>
      <c r="Q322" s="81">
        <v>64.72</v>
      </c>
      <c r="R322" s="82">
        <v>1.3925421630822128E-3</v>
      </c>
      <c r="S322" s="83">
        <v>-16.710505956986552</v>
      </c>
      <c r="T322" s="81">
        <v>1298.4000000000001</v>
      </c>
      <c r="U322" s="82">
        <v>-4.5939511506921771E-2</v>
      </c>
      <c r="V322" s="83">
        <v>45.939511506921768</v>
      </c>
      <c r="W322" s="81">
        <v>56.455000000000005</v>
      </c>
      <c r="X322" s="82">
        <v>1.8399927843420278E-2</v>
      </c>
      <c r="Y322" s="83">
        <v>22.079913412104332</v>
      </c>
      <c r="Z322" s="84">
        <f t="shared" si="4"/>
        <v>538.53134422134463</v>
      </c>
    </row>
    <row r="323" spans="1:26" x14ac:dyDescent="0.3">
      <c r="A323" s="76">
        <v>41904</v>
      </c>
      <c r="B323" s="77">
        <v>1726.47</v>
      </c>
      <c r="C323" s="77">
        <v>-3.8887382371438021E-3</v>
      </c>
      <c r="D323" s="78">
        <v>3.888738237143802</v>
      </c>
      <c r="E323" s="77">
        <v>0.58169999999999999</v>
      </c>
      <c r="F323" s="77">
        <v>0.80000000000000071</v>
      </c>
      <c r="G323" s="79">
        <v>8.0000000000000071</v>
      </c>
      <c r="H323" s="80">
        <v>97.438000000000002</v>
      </c>
      <c r="I323" s="77">
        <v>-2.9608309846530748E-2</v>
      </c>
      <c r="J323" s="79">
        <v>148.04154923265375</v>
      </c>
      <c r="K323" s="80">
        <v>13.69</v>
      </c>
      <c r="L323" s="77">
        <v>1.4074074074074037E-2</v>
      </c>
      <c r="M323" s="79">
        <v>21.111111111111054</v>
      </c>
      <c r="N323" s="81">
        <v>58.701000000000001</v>
      </c>
      <c r="O323" s="82">
        <v>-1.342857142857142E-2</v>
      </c>
      <c r="P323" s="83">
        <v>-26.85714285714284</v>
      </c>
      <c r="Q323" s="81">
        <v>64.75</v>
      </c>
      <c r="R323" s="82">
        <v>1.5467904098993707E-3</v>
      </c>
      <c r="S323" s="83">
        <v>-18.561484918792448</v>
      </c>
      <c r="T323" s="81">
        <v>1308.07</v>
      </c>
      <c r="U323" s="82">
        <v>-5.224680838731189E-2</v>
      </c>
      <c r="V323" s="83">
        <v>52.246808387311887</v>
      </c>
      <c r="W323" s="81">
        <v>51.67499999999999</v>
      </c>
      <c r="X323" s="82">
        <v>-6.1393152302243389E-2</v>
      </c>
      <c r="Y323" s="83">
        <v>-73.671782762692061</v>
      </c>
      <c r="Z323" s="84">
        <f t="shared" si="4"/>
        <v>114.19779642959315</v>
      </c>
    </row>
    <row r="324" spans="1:26" x14ac:dyDescent="0.3">
      <c r="A324" s="76">
        <v>41901</v>
      </c>
      <c r="B324" s="77">
        <v>1740.32</v>
      </c>
      <c r="C324" s="77">
        <v>-2.2702777077074992E-3</v>
      </c>
      <c r="D324" s="78">
        <v>2.2702777077074994</v>
      </c>
      <c r="E324" s="77">
        <v>0.5847</v>
      </c>
      <c r="F324" s="77">
        <v>2.2100000000000009</v>
      </c>
      <c r="G324" s="79">
        <v>22.100000000000009</v>
      </c>
      <c r="H324" s="80">
        <v>98.046999999999997</v>
      </c>
      <c r="I324" s="77">
        <v>-3.2551852071122753E-2</v>
      </c>
      <c r="J324" s="79">
        <v>162.75926035561378</v>
      </c>
      <c r="K324" s="80">
        <v>12.11</v>
      </c>
      <c r="L324" s="77">
        <v>-4.3443917851500848E-2</v>
      </c>
      <c r="M324" s="79">
        <v>-65.16587677725127</v>
      </c>
      <c r="N324" s="81">
        <v>56.311999999999998</v>
      </c>
      <c r="O324" s="82">
        <v>-7.508195565582184E-3</v>
      </c>
      <c r="P324" s="83">
        <v>-15.016391131164367</v>
      </c>
      <c r="Q324" s="81">
        <v>64.75</v>
      </c>
      <c r="R324" s="82">
        <v>2.9429987608425917E-3</v>
      </c>
      <c r="S324" s="83">
        <v>-35.315985130111102</v>
      </c>
      <c r="T324" s="81">
        <v>1319.13</v>
      </c>
      <c r="U324" s="82">
        <v>-5.0063010837864096E-2</v>
      </c>
      <c r="V324" s="83">
        <v>50.063010837864098</v>
      </c>
      <c r="W324" s="81">
        <v>50.49</v>
      </c>
      <c r="X324" s="82">
        <v>-9.9759293928857962E-2</v>
      </c>
      <c r="Y324" s="83">
        <v>-119.71115271462956</v>
      </c>
      <c r="Z324" s="84">
        <f t="shared" si="4"/>
        <v>1.983143148029086</v>
      </c>
    </row>
    <row r="325" spans="1:26" x14ac:dyDescent="0.3">
      <c r="A325" s="76">
        <v>41900</v>
      </c>
      <c r="B325" s="77">
        <v>1742.74</v>
      </c>
      <c r="C325" s="77">
        <v>-4.5069489269577807E-3</v>
      </c>
      <c r="D325" s="78">
        <v>4.5069489269577803</v>
      </c>
      <c r="E325" s="77">
        <v>0.58520000000000005</v>
      </c>
      <c r="F325" s="77">
        <v>1.6100000000000003</v>
      </c>
      <c r="G325" s="79">
        <v>16.100000000000001</v>
      </c>
      <c r="H325" s="80">
        <v>97.564999999999998</v>
      </c>
      <c r="I325" s="77">
        <v>-4.0621066708621777E-2</v>
      </c>
      <c r="J325" s="79">
        <v>203.10533354310888</v>
      </c>
      <c r="K325" s="80">
        <v>12.03</v>
      </c>
      <c r="L325" s="77">
        <v>-4.9627791563275851E-3</v>
      </c>
      <c r="M325" s="79">
        <v>-7.4441687344913774</v>
      </c>
      <c r="N325" s="81">
        <v>57.2</v>
      </c>
      <c r="O325" s="82">
        <v>2.0262557077625622E-2</v>
      </c>
      <c r="P325" s="83">
        <v>40.525114155251245</v>
      </c>
      <c r="Q325" s="81">
        <v>64.650000000000006</v>
      </c>
      <c r="R325" s="82">
        <v>2.3255813953489252E-3</v>
      </c>
      <c r="S325" s="83">
        <v>-27.906976744187102</v>
      </c>
      <c r="T325" s="81">
        <v>1318.3</v>
      </c>
      <c r="U325" s="82">
        <v>-5.1964676101714416E-2</v>
      </c>
      <c r="V325" s="83">
        <v>51.964676101714417</v>
      </c>
      <c r="W325" s="81">
        <v>51.41</v>
      </c>
      <c r="X325" s="82">
        <v>-8.3682381249443022E-2</v>
      </c>
      <c r="Y325" s="83">
        <v>-100.41885749933162</v>
      </c>
      <c r="Z325" s="84">
        <f t="shared" si="4"/>
        <v>180.43206974902222</v>
      </c>
    </row>
    <row r="326" spans="1:26" x14ac:dyDescent="0.3">
      <c r="A326" s="76">
        <v>41899</v>
      </c>
      <c r="B326" s="77">
        <v>1735.35</v>
      </c>
      <c r="C326" s="77">
        <v>-7.588841486429289E-3</v>
      </c>
      <c r="D326" s="78">
        <v>7.5888414864292892</v>
      </c>
      <c r="E326" s="77">
        <v>0.5827</v>
      </c>
      <c r="F326" s="77">
        <v>1.859999999999995</v>
      </c>
      <c r="G326" s="79">
        <v>18.599999999999952</v>
      </c>
      <c r="H326" s="80">
        <v>98.073999999999998</v>
      </c>
      <c r="I326" s="77">
        <v>-3.5464201416207791E-2</v>
      </c>
      <c r="J326" s="79">
        <v>177.32100708103894</v>
      </c>
      <c r="K326" s="80">
        <v>12.65</v>
      </c>
      <c r="L326" s="77">
        <v>7.9113924050631219E-4</v>
      </c>
      <c r="M326" s="79">
        <v>1.1867088607594682</v>
      </c>
      <c r="N326" s="81">
        <v>58.75</v>
      </c>
      <c r="O326" s="82">
        <v>3.3421284080914659E-2</v>
      </c>
      <c r="P326" s="83">
        <v>66.84256816182932</v>
      </c>
      <c r="Q326" s="81">
        <v>64.67</v>
      </c>
      <c r="R326" s="82">
        <v>2.6356589147287085E-3</v>
      </c>
      <c r="S326" s="83">
        <v>-31.627906976744502</v>
      </c>
      <c r="T326" s="81">
        <v>1328.68</v>
      </c>
      <c r="U326" s="82">
        <v>-3.4417604139414477E-2</v>
      </c>
      <c r="V326" s="83">
        <v>34.417604139414479</v>
      </c>
      <c r="W326" s="81">
        <v>51.69</v>
      </c>
      <c r="X326" s="82">
        <v>-6.679906120238327E-2</v>
      </c>
      <c r="Y326" s="83">
        <v>-80.158873442859928</v>
      </c>
      <c r="Z326" s="84">
        <f t="shared" si="4"/>
        <v>194.16994930986704</v>
      </c>
    </row>
    <row r="327" spans="1:26" x14ac:dyDescent="0.3">
      <c r="A327" s="76">
        <v>41898</v>
      </c>
      <c r="B327" s="77">
        <v>1732.55</v>
      </c>
      <c r="C327" s="77">
        <v>-1.1101598173516008E-2</v>
      </c>
      <c r="D327" s="78">
        <v>11.101598173516008</v>
      </c>
      <c r="E327" s="77">
        <v>0.5827</v>
      </c>
      <c r="F327" s="77">
        <v>1.7100000000000004</v>
      </c>
      <c r="G327" s="79">
        <v>17.100000000000005</v>
      </c>
      <c r="H327" s="80">
        <v>98.088999999999999</v>
      </c>
      <c r="I327" s="77">
        <v>-1.8540753637109469E-2</v>
      </c>
      <c r="J327" s="79">
        <v>92.703768185547347</v>
      </c>
      <c r="K327" s="80">
        <v>12.73</v>
      </c>
      <c r="L327" s="77">
        <v>2.993527508090623E-2</v>
      </c>
      <c r="M327" s="79">
        <v>44.902912621359349</v>
      </c>
      <c r="N327" s="81">
        <v>60.204000000000001</v>
      </c>
      <c r="O327" s="82">
        <v>5.9146405826677489E-2</v>
      </c>
      <c r="P327" s="83">
        <v>118.29281165335497</v>
      </c>
      <c r="Q327" s="81">
        <v>64.67</v>
      </c>
      <c r="R327" s="82">
        <v>1.7038413878562488E-3</v>
      </c>
      <c r="S327" s="83">
        <v>-20.446096654274985</v>
      </c>
      <c r="T327" s="81">
        <v>1328.18</v>
      </c>
      <c r="U327" s="82">
        <v>-3.7264694583173157E-2</v>
      </c>
      <c r="V327" s="83">
        <v>37.26469458317316</v>
      </c>
      <c r="W327" s="81">
        <v>53.41</v>
      </c>
      <c r="X327" s="82">
        <v>-1.2754158964879811E-2</v>
      </c>
      <c r="Y327" s="83">
        <v>-15.304990757855773</v>
      </c>
      <c r="Z327" s="84">
        <f t="shared" si="4"/>
        <v>285.61469780482008</v>
      </c>
    </row>
    <row r="328" spans="1:26" x14ac:dyDescent="0.3">
      <c r="A328" s="76">
        <v>41897</v>
      </c>
      <c r="B328" s="77">
        <v>1726.86</v>
      </c>
      <c r="C328" s="77">
        <v>-1.165279701468626E-2</v>
      </c>
      <c r="D328" s="78">
        <v>11.652797014686261</v>
      </c>
      <c r="E328" s="77">
        <v>0.5847</v>
      </c>
      <c r="F328" s="77">
        <v>2.2599999999999953</v>
      </c>
      <c r="G328" s="79">
        <v>22.599999999999952</v>
      </c>
      <c r="H328" s="80">
        <v>97.944000000000003</v>
      </c>
      <c r="I328" s="77">
        <v>-1.668574182278168E-2</v>
      </c>
      <c r="J328" s="79">
        <v>83.428709113908397</v>
      </c>
      <c r="K328" s="80">
        <v>14.12</v>
      </c>
      <c r="L328" s="77">
        <v>0.15265306122448974</v>
      </c>
      <c r="M328" s="79">
        <v>228.97959183673458</v>
      </c>
      <c r="N328" s="81">
        <v>61.353000000000002</v>
      </c>
      <c r="O328" s="82">
        <v>8.1110132158590337E-2</v>
      </c>
      <c r="P328" s="83">
        <v>162.22026431718066</v>
      </c>
      <c r="Q328" s="81">
        <v>64.739999999999995</v>
      </c>
      <c r="R328" s="82">
        <v>3.7209302325580604E-3</v>
      </c>
      <c r="S328" s="83">
        <v>-44.651162790696723</v>
      </c>
      <c r="T328" s="81">
        <v>1315.8</v>
      </c>
      <c r="U328" s="82">
        <v>-4.5117092534670618E-2</v>
      </c>
      <c r="V328" s="83">
        <v>45.117092534670618</v>
      </c>
      <c r="W328" s="81">
        <v>56.365000000000002</v>
      </c>
      <c r="X328" s="82">
        <v>2.5564046579330441E-2</v>
      </c>
      <c r="Y328" s="83">
        <v>30.676855895196528</v>
      </c>
      <c r="Z328" s="84">
        <f t="shared" si="4"/>
        <v>540.02414792168031</v>
      </c>
    </row>
    <row r="329" spans="1:26" x14ac:dyDescent="0.3">
      <c r="A329" s="76">
        <v>41894</v>
      </c>
      <c r="B329" s="77">
        <v>1729.5</v>
      </c>
      <c r="C329" s="77">
        <v>-1.0770277922360154E-2</v>
      </c>
      <c r="D329" s="78">
        <v>10.770277922360153</v>
      </c>
      <c r="E329" s="77">
        <v>0.58620000000000005</v>
      </c>
      <c r="F329" s="77">
        <v>2.1600000000000064</v>
      </c>
      <c r="G329" s="79">
        <v>21.600000000000065</v>
      </c>
      <c r="H329" s="80">
        <v>98.156999999999996</v>
      </c>
      <c r="I329" s="77">
        <v>-2.0086054567780457E-2</v>
      </c>
      <c r="J329" s="79">
        <v>100.43027283890228</v>
      </c>
      <c r="K329" s="80">
        <v>13.31</v>
      </c>
      <c r="L329" s="77">
        <v>-2.0086054567780457E-2</v>
      </c>
      <c r="M329" s="79">
        <v>-215.76433121019116</v>
      </c>
      <c r="N329" s="81">
        <v>59.893999999999998</v>
      </c>
      <c r="O329" s="82">
        <v>5.9133510167992953E-2</v>
      </c>
      <c r="P329" s="83">
        <v>118.26702033598589</v>
      </c>
      <c r="Q329" s="81">
        <v>64.69</v>
      </c>
      <c r="R329" s="82">
        <v>2.9457364341084918E-3</v>
      </c>
      <c r="S329" s="83">
        <v>-35.348837209301898</v>
      </c>
      <c r="T329" s="81">
        <v>1321.78</v>
      </c>
      <c r="U329" s="82">
        <v>-3.9913418026773617E-2</v>
      </c>
      <c r="V329" s="83">
        <v>39.91341802677362</v>
      </c>
      <c r="W329" s="81">
        <v>55.31</v>
      </c>
      <c r="X329" s="82">
        <v>-3.8086956521739088E-2</v>
      </c>
      <c r="Y329" s="83">
        <v>-45.704347826086902</v>
      </c>
      <c r="Z329" s="84">
        <f t="shared" si="4"/>
        <v>-5.8365271215579355</v>
      </c>
    </row>
    <row r="330" spans="1:26" x14ac:dyDescent="0.3">
      <c r="A330" s="76">
        <v>41893</v>
      </c>
      <c r="B330" s="77">
        <v>1736.99</v>
      </c>
      <c r="C330" s="77">
        <v>-6.6907227696161387E-3</v>
      </c>
      <c r="D330" s="78">
        <v>6.6907227696161389</v>
      </c>
      <c r="E330" s="77">
        <v>0.58220000000000005</v>
      </c>
      <c r="F330" s="77">
        <v>1.6600000000000059</v>
      </c>
      <c r="G330" s="79">
        <v>16.600000000000058</v>
      </c>
      <c r="H330" s="80">
        <v>98.882000000000005</v>
      </c>
      <c r="I330" s="77">
        <v>-1.20790081026265E-2</v>
      </c>
      <c r="J330" s="79">
        <v>60.3950405131325</v>
      </c>
      <c r="K330" s="80">
        <v>12.8</v>
      </c>
      <c r="L330" s="77">
        <v>6.8447412353923223E-2</v>
      </c>
      <c r="M330" s="79">
        <v>102.67111853088484</v>
      </c>
      <c r="N330" s="81">
        <v>59.151000000000003</v>
      </c>
      <c r="O330" s="82">
        <v>4.8776595744680934E-2</v>
      </c>
      <c r="P330" s="83">
        <v>97.553191489361851</v>
      </c>
      <c r="Q330" s="81">
        <v>64.63</v>
      </c>
      <c r="R330" s="82">
        <v>2.0155038759689216E-3</v>
      </c>
      <c r="S330" s="83">
        <v>-24.186046511627058</v>
      </c>
      <c r="T330" s="81">
        <v>1362.52</v>
      </c>
      <c r="U330" s="82">
        <v>-5.9314923576406151E-3</v>
      </c>
      <c r="V330" s="83">
        <v>5.9314923576406153</v>
      </c>
      <c r="W330" s="81">
        <v>55.44</v>
      </c>
      <c r="X330" s="82">
        <v>-7.5614839516465249E-2</v>
      </c>
      <c r="Y330" s="83">
        <v>-90.737807419758283</v>
      </c>
      <c r="Z330" s="84">
        <f t="shared" si="4"/>
        <v>174.91771172925064</v>
      </c>
    </row>
    <row r="331" spans="1:26" x14ac:dyDescent="0.3">
      <c r="A331" s="76">
        <v>41892</v>
      </c>
      <c r="B331" s="77">
        <v>1735.79</v>
      </c>
      <c r="C331" s="77">
        <v>-4.9186812430848546E-3</v>
      </c>
      <c r="D331" s="78">
        <v>4.9186812430848548</v>
      </c>
      <c r="E331" s="77">
        <v>0.58069999999999999</v>
      </c>
      <c r="F331" s="77">
        <v>1.7599999999999949</v>
      </c>
      <c r="G331" s="79">
        <v>17.599999999999948</v>
      </c>
      <c r="H331" s="80">
        <v>99.971999999999994</v>
      </c>
      <c r="I331" s="77">
        <v>-6.4975958895220696E-4</v>
      </c>
      <c r="J331" s="79">
        <v>3.2487979447610349</v>
      </c>
      <c r="K331" s="80">
        <v>12.88</v>
      </c>
      <c r="L331" s="77">
        <v>6.8879668049792536E-2</v>
      </c>
      <c r="M331" s="79">
        <v>103.31950207468881</v>
      </c>
      <c r="N331" s="81">
        <v>58.4</v>
      </c>
      <c r="O331" s="82">
        <v>4.0998217468805651E-2</v>
      </c>
      <c r="P331" s="83">
        <v>81.996434937611298</v>
      </c>
      <c r="Q331" s="81">
        <v>64.63</v>
      </c>
      <c r="R331" s="82">
        <v>2.0155038759689216E-3</v>
      </c>
      <c r="S331" s="83">
        <v>-24.186046511627058</v>
      </c>
      <c r="T331" s="81">
        <v>1360.92</v>
      </c>
      <c r="U331" s="82">
        <v>-8.328779101541034E-3</v>
      </c>
      <c r="V331" s="83">
        <v>8.3287791015410342</v>
      </c>
      <c r="W331" s="81">
        <v>55.435000000000002</v>
      </c>
      <c r="X331" s="82">
        <v>4.3678810128965732E-2</v>
      </c>
      <c r="Y331" s="83">
        <v>52.414572154758879</v>
      </c>
      <c r="Z331" s="84">
        <f t="shared" si="4"/>
        <v>247.64072094481881</v>
      </c>
    </row>
    <row r="332" spans="1:26" x14ac:dyDescent="0.3">
      <c r="A332" s="76">
        <v>41891</v>
      </c>
      <c r="B332" s="77">
        <v>1733.21</v>
      </c>
      <c r="C332" s="77">
        <v>-9.9902895984463405E-3</v>
      </c>
      <c r="D332" s="78">
        <v>9.9902895984463402</v>
      </c>
      <c r="E332" s="77">
        <v>0.57369999999999999</v>
      </c>
      <c r="F332" s="77">
        <v>1.1099999999999999</v>
      </c>
      <c r="G332" s="79">
        <v>11.099999999999998</v>
      </c>
      <c r="H332" s="80">
        <v>100.411</v>
      </c>
      <c r="I332" s="77">
        <v>1.0364154113965457E-2</v>
      </c>
      <c r="J332" s="79">
        <v>-51.820770569827289</v>
      </c>
      <c r="K332" s="80">
        <v>13.5</v>
      </c>
      <c r="L332" s="77">
        <v>0.14601018675721569</v>
      </c>
      <c r="M332" s="79">
        <v>219.01528013582353</v>
      </c>
      <c r="N332" s="81">
        <v>59.5</v>
      </c>
      <c r="O332" s="82">
        <v>6.455306662849776E-2</v>
      </c>
      <c r="P332" s="83">
        <v>129.10613325699552</v>
      </c>
      <c r="Q332" s="81">
        <v>64.650000000000006</v>
      </c>
      <c r="R332" s="82">
        <v>2.3255813953489252E-3</v>
      </c>
      <c r="S332" s="83">
        <v>-27.906976744187102</v>
      </c>
      <c r="T332" s="81">
        <v>1380.18</v>
      </c>
      <c r="U332" s="82">
        <v>7.2100999781070634E-3</v>
      </c>
      <c r="V332" s="83">
        <v>-7.2100999781070634</v>
      </c>
      <c r="W332" s="81">
        <v>55.055</v>
      </c>
      <c r="X332" s="82">
        <v>7.3092291199688145E-2</v>
      </c>
      <c r="Y332" s="83">
        <v>87.710749439625772</v>
      </c>
      <c r="Z332" s="84">
        <f t="shared" si="4"/>
        <v>369.98460513876972</v>
      </c>
    </row>
    <row r="333" spans="1:26" x14ac:dyDescent="0.3">
      <c r="A333" s="76">
        <v>41890</v>
      </c>
      <c r="B333" s="77">
        <v>1744.28</v>
      </c>
      <c r="C333" s="77">
        <v>-2.7956116329459686E-3</v>
      </c>
      <c r="D333" s="78">
        <v>2.7956116329459686</v>
      </c>
      <c r="E333" s="77">
        <v>0.56259999999999999</v>
      </c>
      <c r="F333" s="77">
        <v>-0.20000000000000018</v>
      </c>
      <c r="G333" s="79">
        <v>-2.0000000000000018</v>
      </c>
      <c r="H333" s="80">
        <v>101.346</v>
      </c>
      <c r="I333" s="77">
        <v>2.3180212014134342E-2</v>
      </c>
      <c r="J333" s="79">
        <v>-115.9010600706717</v>
      </c>
      <c r="K333" s="80">
        <v>12.66</v>
      </c>
      <c r="L333" s="77">
        <v>8.8564058469475432E-2</v>
      </c>
      <c r="M333" s="79">
        <v>132.84608770421315</v>
      </c>
      <c r="N333" s="81">
        <v>56.738</v>
      </c>
      <c r="O333" s="82">
        <v>1.5899731423455649E-2</v>
      </c>
      <c r="P333" s="83">
        <v>31.799462846911297</v>
      </c>
      <c r="Q333" s="81">
        <v>64.56</v>
      </c>
      <c r="R333" s="82">
        <v>9.3023255813957017E-4</v>
      </c>
      <c r="S333" s="83">
        <v>-11.162790697674842</v>
      </c>
      <c r="T333" s="81">
        <v>1388.65</v>
      </c>
      <c r="U333" s="82">
        <v>1.4420232155510594E-2</v>
      </c>
      <c r="V333" s="83">
        <v>-14.420232155510593</v>
      </c>
      <c r="W333" s="81">
        <v>56.085000000000001</v>
      </c>
      <c r="X333" s="82">
        <v>0.16395143716924351</v>
      </c>
      <c r="Y333" s="83">
        <v>196.74172460309222</v>
      </c>
      <c r="Z333" s="84">
        <f t="shared" ref="Z333:Z396" si="5">SUM(D333,G333,J333,M333,P333,S333,V333,Y333)</f>
        <v>220.6988038633055</v>
      </c>
    </row>
    <row r="334" spans="1:26" x14ac:dyDescent="0.3">
      <c r="A334" s="76">
        <v>41887</v>
      </c>
      <c r="B334" s="77">
        <v>1750.63</v>
      </c>
      <c r="C334" s="77">
        <v>3.076905446752987E-3</v>
      </c>
      <c r="D334" s="78">
        <v>-3.0769054467529871</v>
      </c>
      <c r="E334" s="77">
        <v>0.56910000000000005</v>
      </c>
      <c r="F334" s="77">
        <v>4.9750000000000068</v>
      </c>
      <c r="G334" s="79">
        <v>49.750000000000071</v>
      </c>
      <c r="H334" s="80">
        <v>101.696</v>
      </c>
      <c r="I334" s="77">
        <v>2.9311740890688269E-2</v>
      </c>
      <c r="J334" s="79">
        <v>-146.55870445344135</v>
      </c>
      <c r="K334" s="80">
        <v>12.09</v>
      </c>
      <c r="L334" s="77">
        <v>3.3333333333333381E-2</v>
      </c>
      <c r="M334" s="79">
        <v>50.000000000000064</v>
      </c>
      <c r="N334" s="81">
        <v>56.064</v>
      </c>
      <c r="O334" s="82">
        <v>-3.0017820377515173E-2</v>
      </c>
      <c r="P334" s="83">
        <v>-60.035640755030343</v>
      </c>
      <c r="Q334" s="81">
        <v>64.5</v>
      </c>
      <c r="R334" s="82">
        <v>0</v>
      </c>
      <c r="S334" s="83">
        <v>0</v>
      </c>
      <c r="T334" s="81">
        <v>1390.56</v>
      </c>
      <c r="U334" s="82">
        <v>1.4252162623448209E-2</v>
      </c>
      <c r="V334" s="83">
        <v>-14.252162623448209</v>
      </c>
      <c r="W334" s="81">
        <v>56.104999999999997</v>
      </c>
      <c r="X334" s="82">
        <v>0.25066874721355342</v>
      </c>
      <c r="Y334" s="83">
        <v>300.80249665626411</v>
      </c>
      <c r="Z334" s="84">
        <f t="shared" si="5"/>
        <v>176.62908337759134</v>
      </c>
    </row>
    <row r="335" spans="1:26" x14ac:dyDescent="0.3">
      <c r="A335" s="76">
        <v>41886</v>
      </c>
      <c r="B335" s="77">
        <v>1748.62</v>
      </c>
      <c r="C335" s="77">
        <v>7.2927947648562495E-3</v>
      </c>
      <c r="D335" s="78">
        <v>-7.2927947648562492</v>
      </c>
      <c r="E335" s="77">
        <v>0.56410000000000005</v>
      </c>
      <c r="F335" s="77">
        <v>-0.14999999999999458</v>
      </c>
      <c r="G335" s="79">
        <v>-1.4999999999999458</v>
      </c>
      <c r="H335" s="80">
        <v>101.68</v>
      </c>
      <c r="I335" s="77">
        <v>2.95353523080506E-2</v>
      </c>
      <c r="J335" s="79">
        <v>-147.67676154025301</v>
      </c>
      <c r="K335" s="80">
        <v>12.64</v>
      </c>
      <c r="L335" s="77">
        <v>0.1020052310374891</v>
      </c>
      <c r="M335" s="79">
        <v>153.00784655623366</v>
      </c>
      <c r="N335" s="81">
        <v>56.85</v>
      </c>
      <c r="O335" s="82">
        <v>1.5178571428571454E-2</v>
      </c>
      <c r="P335" s="83">
        <v>30.357142857142907</v>
      </c>
      <c r="Q335" s="81">
        <v>64.5</v>
      </c>
      <c r="R335" s="82">
        <v>0</v>
      </c>
      <c r="S335" s="83">
        <v>0</v>
      </c>
      <c r="T335" s="81">
        <v>1376.04</v>
      </c>
      <c r="U335" s="82">
        <v>-3.9954833666290147E-3</v>
      </c>
      <c r="V335" s="83">
        <v>3.9954833666290148</v>
      </c>
      <c r="W335" s="81">
        <v>55.390000000000008</v>
      </c>
      <c r="X335" s="82">
        <v>0.20360712733594097</v>
      </c>
      <c r="Y335" s="83">
        <v>244.32855280312916</v>
      </c>
      <c r="Z335" s="84">
        <f t="shared" si="5"/>
        <v>275.21946927802554</v>
      </c>
    </row>
    <row r="336" spans="1:26" x14ac:dyDescent="0.3">
      <c r="A336" s="76">
        <v>41885</v>
      </c>
      <c r="B336" s="77">
        <v>1752</v>
      </c>
      <c r="C336" s="77">
        <v>5.7924921494221385E-3</v>
      </c>
      <c r="D336" s="78">
        <v>-5.7924921494221389</v>
      </c>
      <c r="E336" s="77">
        <v>0.56559999999999999</v>
      </c>
      <c r="F336" s="77">
        <v>0.10000000000000009</v>
      </c>
      <c r="G336" s="79">
        <v>1.0000000000000009</v>
      </c>
      <c r="H336" s="80">
        <v>99.941999999999993</v>
      </c>
      <c r="I336" s="77">
        <v>1.4618992507766318E-2</v>
      </c>
      <c r="J336" s="79">
        <v>-73.094962538831595</v>
      </c>
      <c r="K336" s="80">
        <v>12.36</v>
      </c>
      <c r="L336" s="77">
        <v>5.1020408163265279E-2</v>
      </c>
      <c r="M336" s="79">
        <v>76.530612244897924</v>
      </c>
      <c r="N336" s="81">
        <v>56.841999999999999</v>
      </c>
      <c r="O336" s="82">
        <v>-1.44429995665366E-2</v>
      </c>
      <c r="P336" s="83">
        <v>-28.885999133073199</v>
      </c>
      <c r="Q336" s="81">
        <v>64.56</v>
      </c>
      <c r="R336" s="82">
        <v>9.3023255813957017E-4</v>
      </c>
      <c r="S336" s="83">
        <v>-11.162790697674842</v>
      </c>
      <c r="T336" s="81">
        <v>1379.59</v>
      </c>
      <c r="U336" s="82">
        <v>-1.5054245948744305E-3</v>
      </c>
      <c r="V336" s="83">
        <v>1.5054245948744305</v>
      </c>
      <c r="W336" s="81">
        <v>54.099999999999994</v>
      </c>
      <c r="X336" s="82">
        <v>0.15413333333333321</v>
      </c>
      <c r="Y336" s="83">
        <v>184.95999999999984</v>
      </c>
      <c r="Z336" s="84">
        <f t="shared" si="5"/>
        <v>145.05979232077041</v>
      </c>
    </row>
    <row r="337" spans="1:26" x14ac:dyDescent="0.3">
      <c r="A337" s="76">
        <v>41884</v>
      </c>
      <c r="B337" s="77">
        <v>1747.22</v>
      </c>
      <c r="C337" s="77">
        <v>6.5733000731647371E-3</v>
      </c>
      <c r="D337" s="78">
        <v>-6.5733000731647371</v>
      </c>
      <c r="E337" s="77">
        <v>0.56210000000000004</v>
      </c>
      <c r="F337" s="77">
        <v>0.60000000000000053</v>
      </c>
      <c r="G337" s="79">
        <v>6.0000000000000053</v>
      </c>
      <c r="H337" s="80">
        <v>99.605999999999995</v>
      </c>
      <c r="I337" s="77">
        <v>1.2925204657548185E-2</v>
      </c>
      <c r="J337" s="79">
        <v>-64.626023287740921</v>
      </c>
      <c r="K337" s="80">
        <v>12.25</v>
      </c>
      <c r="L337" s="77">
        <v>3.989813242784386E-2</v>
      </c>
      <c r="M337" s="79">
        <v>59.847198641765786</v>
      </c>
      <c r="N337" s="81">
        <v>56.75</v>
      </c>
      <c r="O337" s="82">
        <v>-1.1324041811846666E-2</v>
      </c>
      <c r="P337" s="83">
        <v>-22.648083623693331</v>
      </c>
      <c r="Q337" s="81">
        <v>64.5</v>
      </c>
      <c r="R337" s="82">
        <v>0</v>
      </c>
      <c r="S337" s="83">
        <v>0</v>
      </c>
      <c r="T337" s="81">
        <v>1377.97</v>
      </c>
      <c r="U337" s="82">
        <v>6.8989557159666924E-4</v>
      </c>
      <c r="V337" s="83">
        <v>-0.68989557159666925</v>
      </c>
      <c r="W337" s="81">
        <v>54.96</v>
      </c>
      <c r="X337" s="82">
        <v>0.16712677850923757</v>
      </c>
      <c r="Y337" s="83">
        <v>200.55213421108508</v>
      </c>
      <c r="Z337" s="84">
        <f t="shared" si="5"/>
        <v>171.86203029665521</v>
      </c>
    </row>
    <row r="338" spans="1:26" x14ac:dyDescent="0.3">
      <c r="A338" s="76">
        <v>41883</v>
      </c>
      <c r="B338" s="77">
        <v>1748.33</v>
      </c>
      <c r="C338" s="77">
        <v>7.746888851742662E-3</v>
      </c>
      <c r="D338" s="78">
        <v>-7.7468888517426624</v>
      </c>
      <c r="E338" s="77">
        <v>0.56459999999999999</v>
      </c>
      <c r="F338" s="77">
        <v>1.2499999999999956</v>
      </c>
      <c r="G338" s="79">
        <v>12.499999999999956</v>
      </c>
      <c r="H338" s="80">
        <v>100.169</v>
      </c>
      <c r="I338" s="77">
        <v>1.8370915597486857E-2</v>
      </c>
      <c r="J338" s="79">
        <v>-91.854577987434283</v>
      </c>
      <c r="K338" s="80" t="s">
        <v>0</v>
      </c>
      <c r="L338" s="77">
        <v>1.8370915597486857E-2</v>
      </c>
      <c r="M338" s="79">
        <v>-215.76433121019116</v>
      </c>
      <c r="N338" s="81" t="s">
        <v>47</v>
      </c>
      <c r="O338" s="82">
        <v>4.5362372799477215E-3</v>
      </c>
      <c r="P338" s="83">
        <v>9.0724745598954417</v>
      </c>
      <c r="Q338" s="81" t="s">
        <v>47</v>
      </c>
      <c r="R338" s="82">
        <v>7.4923885533476054E-4</v>
      </c>
      <c r="S338" s="83">
        <v>-8.9908662640171269</v>
      </c>
      <c r="T338" s="81" t="s">
        <v>47</v>
      </c>
      <c r="U338" s="82">
        <v>3.7334613801929257E-3</v>
      </c>
      <c r="V338" s="83">
        <v>-3.7334613801929257</v>
      </c>
      <c r="W338" s="81" t="s">
        <v>47</v>
      </c>
      <c r="X338" s="82">
        <v>-7.6700874660299754E-4</v>
      </c>
      <c r="Y338" s="83">
        <v>-0.92041049592359703</v>
      </c>
      <c r="Z338" s="84">
        <f t="shared" si="5"/>
        <v>-307.43806162960635</v>
      </c>
    </row>
    <row r="339" spans="1:26" x14ac:dyDescent="0.3">
      <c r="A339" s="76">
        <v>41880</v>
      </c>
      <c r="B339" s="77">
        <v>1748.69</v>
      </c>
      <c r="C339" s="77">
        <v>1.232488132453396E-2</v>
      </c>
      <c r="D339" s="78">
        <v>-12.32488132453396</v>
      </c>
      <c r="E339" s="77">
        <v>0.56559999999999999</v>
      </c>
      <c r="F339" s="77">
        <v>1.4499999999999957</v>
      </c>
      <c r="G339" s="79">
        <v>14.499999999999957</v>
      </c>
      <c r="H339" s="80">
        <v>100.09099999999999</v>
      </c>
      <c r="I339" s="77">
        <v>1.9890155799427326E-2</v>
      </c>
      <c r="J339" s="79">
        <v>-99.450778997136624</v>
      </c>
      <c r="K339" s="80">
        <v>11.98</v>
      </c>
      <c r="L339" s="77">
        <v>-2.7597402597402586E-2</v>
      </c>
      <c r="M339" s="79">
        <v>-41.396103896103881</v>
      </c>
      <c r="N339" s="81">
        <v>56.55</v>
      </c>
      <c r="O339" s="82">
        <v>-7.0411406296641563E-3</v>
      </c>
      <c r="P339" s="83">
        <v>-14.082281259328312</v>
      </c>
      <c r="Q339" s="81">
        <v>64.5</v>
      </c>
      <c r="R339" s="82">
        <v>-9.2936802973981214E-4</v>
      </c>
      <c r="S339" s="83">
        <v>11.152416356877746</v>
      </c>
      <c r="T339" s="81">
        <v>1376.73</v>
      </c>
      <c r="U339" s="82">
        <v>2.3151687233810662E-3</v>
      </c>
      <c r="V339" s="83">
        <v>-2.3151687233810661</v>
      </c>
      <c r="W339" s="81">
        <v>57.5</v>
      </c>
      <c r="X339" s="82">
        <v>0.22719026784761506</v>
      </c>
      <c r="Y339" s="83">
        <v>272.62832141713807</v>
      </c>
      <c r="Z339" s="84">
        <f t="shared" si="5"/>
        <v>128.71152357353191</v>
      </c>
    </row>
    <row r="340" spans="1:26" x14ac:dyDescent="0.3">
      <c r="A340" s="76">
        <v>41879</v>
      </c>
      <c r="B340" s="77">
        <v>1744.37</v>
      </c>
      <c r="C340" s="77">
        <v>1.7564430133118605E-2</v>
      </c>
      <c r="D340" s="78">
        <v>-17.564430133118606</v>
      </c>
      <c r="E340" s="77">
        <v>0.56310000000000004</v>
      </c>
      <c r="F340" s="77">
        <v>1.2500000000000067</v>
      </c>
      <c r="G340" s="79">
        <v>12.500000000000068</v>
      </c>
      <c r="H340" s="80">
        <v>100.03700000000001</v>
      </c>
      <c r="I340" s="77">
        <v>2.2653622432811035E-2</v>
      </c>
      <c r="J340" s="79">
        <v>-113.26811216405518</v>
      </c>
      <c r="K340" s="80">
        <v>12.05</v>
      </c>
      <c r="L340" s="77">
        <v>-8.3650190114068407E-2</v>
      </c>
      <c r="M340" s="79">
        <v>-125.4752851711026</v>
      </c>
      <c r="N340" s="81">
        <v>56.4</v>
      </c>
      <c r="O340" s="82">
        <v>-5.4088050314465431E-2</v>
      </c>
      <c r="P340" s="83">
        <v>-108.17610062893085</v>
      </c>
      <c r="Q340" s="81">
        <v>64.5</v>
      </c>
      <c r="R340" s="82">
        <v>0</v>
      </c>
      <c r="S340" s="83">
        <v>0</v>
      </c>
      <c r="T340" s="81">
        <v>1370.65</v>
      </c>
      <c r="U340" s="82">
        <v>8.0680748411391112E-3</v>
      </c>
      <c r="V340" s="83">
        <v>-8.0680748411391114</v>
      </c>
      <c r="W340" s="81">
        <v>59.975000000000001</v>
      </c>
      <c r="X340" s="82">
        <v>0.25326507157036893</v>
      </c>
      <c r="Y340" s="83">
        <v>303.91808588444269</v>
      </c>
      <c r="Z340" s="84">
        <f t="shared" si="5"/>
        <v>-56.133917053903588</v>
      </c>
    </row>
    <row r="341" spans="1:26" x14ac:dyDescent="0.3">
      <c r="A341" s="76">
        <v>41878</v>
      </c>
      <c r="B341" s="77">
        <v>1750.7</v>
      </c>
      <c r="C341" s="77">
        <v>2.0381994836017339E-2</v>
      </c>
      <c r="D341" s="78">
        <v>-20.381994836017338</v>
      </c>
      <c r="E341" s="77">
        <v>0.56259999999999999</v>
      </c>
      <c r="F341" s="77">
        <v>1.1800000000000033</v>
      </c>
      <c r="G341" s="79">
        <v>11.800000000000033</v>
      </c>
      <c r="H341" s="80">
        <v>99.381</v>
      </c>
      <c r="I341" s="77">
        <v>1.4184976171281042E-2</v>
      </c>
      <c r="J341" s="79">
        <v>-70.92488085640521</v>
      </c>
      <c r="K341" s="80">
        <v>11.78</v>
      </c>
      <c r="L341" s="77">
        <v>-5.1529790660225491E-2</v>
      </c>
      <c r="M341" s="79">
        <v>-77.294685990338238</v>
      </c>
      <c r="N341" s="81">
        <v>56.1</v>
      </c>
      <c r="O341" s="82">
        <v>-5.2572914731562316E-2</v>
      </c>
      <c r="P341" s="83">
        <v>-105.14582946312463</v>
      </c>
      <c r="Q341" s="81">
        <v>64.5</v>
      </c>
      <c r="R341" s="82">
        <v>-9.2936802973981214E-4</v>
      </c>
      <c r="S341" s="83">
        <v>11.152416356877746</v>
      </c>
      <c r="T341" s="81">
        <v>1372.35</v>
      </c>
      <c r="U341" s="82">
        <v>8.4209598130633688E-3</v>
      </c>
      <c r="V341" s="83">
        <v>-8.4209598130633694</v>
      </c>
      <c r="W341" s="81">
        <v>53.114999999999988</v>
      </c>
      <c r="X341" s="82">
        <v>0.14410339256865912</v>
      </c>
      <c r="Y341" s="83">
        <v>172.92407108239092</v>
      </c>
      <c r="Z341" s="84">
        <f t="shared" si="5"/>
        <v>-86.291863519680078</v>
      </c>
    </row>
    <row r="342" spans="1:26" x14ac:dyDescent="0.3">
      <c r="A342" s="76">
        <v>41877</v>
      </c>
      <c r="B342" s="77">
        <v>1749.17</v>
      </c>
      <c r="C342" s="77">
        <v>2.3648727732390788E-2</v>
      </c>
      <c r="D342" s="78">
        <v>-23.648727732390789</v>
      </c>
      <c r="E342" s="77">
        <v>0.56459999999999999</v>
      </c>
      <c r="F342" s="77">
        <v>0.9299999999999975</v>
      </c>
      <c r="G342" s="79">
        <v>9.2999999999999758</v>
      </c>
      <c r="H342" s="80">
        <v>99.05</v>
      </c>
      <c r="I342" s="77">
        <v>1.1054742923637536E-2</v>
      </c>
      <c r="J342" s="79">
        <v>-55.273714618187675</v>
      </c>
      <c r="K342" s="80">
        <v>11.63</v>
      </c>
      <c r="L342" s="77">
        <v>-9.8449612403100739E-2</v>
      </c>
      <c r="M342" s="79">
        <v>-147.67441860465112</v>
      </c>
      <c r="N342" s="81">
        <v>55.892000000000003</v>
      </c>
      <c r="O342" s="82">
        <v>-7.8450123660346177E-2</v>
      </c>
      <c r="P342" s="83">
        <v>-156.90024732069233</v>
      </c>
      <c r="Q342" s="81">
        <v>64.5</v>
      </c>
      <c r="R342" s="82">
        <v>-9.2936802973981214E-4</v>
      </c>
      <c r="S342" s="83">
        <v>11.152416356877746</v>
      </c>
      <c r="T342" s="81">
        <v>1370.3</v>
      </c>
      <c r="U342" s="82">
        <v>7.4105659378629393E-3</v>
      </c>
      <c r="V342" s="83">
        <v>-7.4105659378629394</v>
      </c>
      <c r="W342" s="81">
        <v>51.305</v>
      </c>
      <c r="X342" s="82">
        <v>8.1927456769295776E-2</v>
      </c>
      <c r="Y342" s="83">
        <v>98.312948123154925</v>
      </c>
      <c r="Z342" s="84">
        <f t="shared" si="5"/>
        <v>-272.14230973375226</v>
      </c>
    </row>
    <row r="343" spans="1:26" x14ac:dyDescent="0.3">
      <c r="A343" s="76">
        <v>41876</v>
      </c>
      <c r="B343" s="77">
        <v>1745.26</v>
      </c>
      <c r="C343" s="77">
        <v>2.700412505810983E-2</v>
      </c>
      <c r="D343" s="78">
        <v>-27.004125058109828</v>
      </c>
      <c r="E343" s="77">
        <v>0.98060000000000003</v>
      </c>
      <c r="F343" s="77">
        <v>4.9750000000000068</v>
      </c>
      <c r="G343" s="79">
        <v>49.750000000000071</v>
      </c>
      <c r="H343" s="80">
        <v>98.8</v>
      </c>
      <c r="I343" s="77">
        <v>1.1424593587486176E-2</v>
      </c>
      <c r="J343" s="79">
        <v>-57.122967937430879</v>
      </c>
      <c r="K343" s="80">
        <v>11.7</v>
      </c>
      <c r="L343" s="77">
        <v>-0.17197452229299373</v>
      </c>
      <c r="M343" s="79">
        <v>-257.9617834394906</v>
      </c>
      <c r="N343" s="81">
        <v>55.85</v>
      </c>
      <c r="O343" s="82">
        <v>-0.11419508326724816</v>
      </c>
      <c r="P343" s="83">
        <v>-228.39016653449633</v>
      </c>
      <c r="Q343" s="81">
        <v>64.5</v>
      </c>
      <c r="R343" s="82">
        <v>0</v>
      </c>
      <c r="S343" s="83">
        <v>0</v>
      </c>
      <c r="T343" s="81">
        <v>1368.91</v>
      </c>
      <c r="U343" s="82">
        <v>1.9178796113613512E-2</v>
      </c>
      <c r="V343" s="83">
        <v>-19.178796113613512</v>
      </c>
      <c r="W343" s="81">
        <v>48.185000000000002</v>
      </c>
      <c r="X343" s="82">
        <v>-3.1262565339766783E-2</v>
      </c>
      <c r="Y343" s="83">
        <v>-37.515078407720139</v>
      </c>
      <c r="Z343" s="84">
        <f t="shared" si="5"/>
        <v>-577.42291749086121</v>
      </c>
    </row>
    <row r="344" spans="1:26" x14ac:dyDescent="0.3">
      <c r="A344" s="76">
        <v>41873</v>
      </c>
      <c r="B344" s="77">
        <v>1735.96</v>
      </c>
      <c r="C344" s="77">
        <v>2.0174773599431088E-2</v>
      </c>
      <c r="D344" s="78">
        <v>-20.174773599431088</v>
      </c>
      <c r="E344" s="77">
        <v>0.56559999999999999</v>
      </c>
      <c r="F344" s="77">
        <v>1.1099999999999999</v>
      </c>
      <c r="G344" s="79">
        <v>11.099999999999998</v>
      </c>
      <c r="H344" s="80">
        <v>98.763000000000005</v>
      </c>
      <c r="I344" s="77">
        <v>1.5234218398248366E-2</v>
      </c>
      <c r="J344" s="79">
        <v>-76.171091991241823</v>
      </c>
      <c r="K344" s="80">
        <v>11.47</v>
      </c>
      <c r="L344" s="77">
        <v>-0.19395643007730146</v>
      </c>
      <c r="M344" s="79">
        <v>-290.93464511595221</v>
      </c>
      <c r="N344" s="81">
        <v>57.798999999999999</v>
      </c>
      <c r="O344" s="82">
        <v>-8.5372028990094037E-2</v>
      </c>
      <c r="P344" s="83">
        <v>-170.74405798018807</v>
      </c>
      <c r="Q344" s="81">
        <v>64.5</v>
      </c>
      <c r="R344" s="82">
        <v>0</v>
      </c>
      <c r="S344" s="83">
        <v>0</v>
      </c>
      <c r="T344" s="81">
        <v>1371.02</v>
      </c>
      <c r="U344" s="82">
        <v>1.8323615701712093E-2</v>
      </c>
      <c r="V344" s="83">
        <v>-18.323615701712093</v>
      </c>
      <c r="W344" s="81">
        <v>44.859999999999992</v>
      </c>
      <c r="X344" s="82">
        <v>-9.8834873443150034E-2</v>
      </c>
      <c r="Y344" s="83">
        <v>-118.60184813178003</v>
      </c>
      <c r="Z344" s="84">
        <f t="shared" si="5"/>
        <v>-683.85003252030538</v>
      </c>
    </row>
    <row r="345" spans="1:26" x14ac:dyDescent="0.3">
      <c r="A345" s="76">
        <v>41872</v>
      </c>
      <c r="B345" s="77">
        <v>1741.91</v>
      </c>
      <c r="C345" s="77">
        <v>3.0356266155602579E-2</v>
      </c>
      <c r="D345" s="78">
        <v>-30.356266155602579</v>
      </c>
      <c r="E345" s="77">
        <v>0.56459999999999999</v>
      </c>
      <c r="F345" s="77">
        <v>1.0599999999999943</v>
      </c>
      <c r="G345" s="79">
        <v>10.599999999999943</v>
      </c>
      <c r="H345" s="80">
        <v>98.501999999999995</v>
      </c>
      <c r="I345" s="77">
        <v>1.7067806585509313E-2</v>
      </c>
      <c r="J345" s="79">
        <v>-85.339032927546569</v>
      </c>
      <c r="K345" s="80">
        <v>11.76</v>
      </c>
      <c r="L345" s="77">
        <v>-0.25428027901077993</v>
      </c>
      <c r="M345" s="79">
        <v>-381.42041851616989</v>
      </c>
      <c r="N345" s="81">
        <v>56</v>
      </c>
      <c r="O345" s="82">
        <v>-0.13379737045630324</v>
      </c>
      <c r="P345" s="83">
        <v>-267.59474091260648</v>
      </c>
      <c r="Q345" s="81">
        <v>64.5</v>
      </c>
      <c r="R345" s="82">
        <v>-1.5501472639908721E-4</v>
      </c>
      <c r="S345" s="83">
        <v>1.8601767167890464</v>
      </c>
      <c r="T345" s="81">
        <v>1381.56</v>
      </c>
      <c r="U345" s="82">
        <v>3.1831150014190249E-2</v>
      </c>
      <c r="V345" s="83">
        <v>-31.83115001419025</v>
      </c>
      <c r="W345" s="81">
        <v>46.02</v>
      </c>
      <c r="X345" s="82">
        <v>-0.12526135715643394</v>
      </c>
      <c r="Y345" s="83">
        <v>-150.31362858772073</v>
      </c>
      <c r="Z345" s="84">
        <f t="shared" si="5"/>
        <v>-934.39506039704747</v>
      </c>
    </row>
    <row r="346" spans="1:26" x14ac:dyDescent="0.3">
      <c r="A346" s="76">
        <v>41871</v>
      </c>
      <c r="B346" s="77">
        <v>1735.81</v>
      </c>
      <c r="C346" s="77">
        <v>3.0319398360568118E-2</v>
      </c>
      <c r="D346" s="78">
        <v>-30.319398360568119</v>
      </c>
      <c r="E346" s="77">
        <v>0.55610000000000004</v>
      </c>
      <c r="F346" s="77">
        <v>7.0000000000003393E-2</v>
      </c>
      <c r="G346" s="79">
        <v>0.70000000000003393</v>
      </c>
      <c r="H346" s="80">
        <v>98.334999999999994</v>
      </c>
      <c r="I346" s="77">
        <v>8.367600159968706E-3</v>
      </c>
      <c r="J346" s="79">
        <v>-41.838000799843527</v>
      </c>
      <c r="K346" s="80">
        <v>11.78</v>
      </c>
      <c r="L346" s="77">
        <v>-0.29291716686674674</v>
      </c>
      <c r="M346" s="79">
        <v>-439.37575030012005</v>
      </c>
      <c r="N346" s="81">
        <v>57.674999999999997</v>
      </c>
      <c r="O346" s="82">
        <v>-0.14745011086474513</v>
      </c>
      <c r="P346" s="83">
        <v>-294.90022172949023</v>
      </c>
      <c r="Q346" s="81">
        <v>64.5</v>
      </c>
      <c r="R346" s="82">
        <v>-4.6490004649002225E-4</v>
      </c>
      <c r="S346" s="83">
        <v>5.5788005578802666</v>
      </c>
      <c r="T346" s="81">
        <v>1381.67</v>
      </c>
      <c r="U346" s="82">
        <v>3.8794950641695657E-2</v>
      </c>
      <c r="V346" s="83">
        <v>-38.794950641695657</v>
      </c>
      <c r="W346" s="81">
        <v>46.875</v>
      </c>
      <c r="X346" s="82">
        <v>-0.10926365795724466</v>
      </c>
      <c r="Y346" s="83">
        <v>-131.11638954869358</v>
      </c>
      <c r="Z346" s="84">
        <f t="shared" si="5"/>
        <v>-970.0659108225309</v>
      </c>
    </row>
    <row r="347" spans="1:26" x14ac:dyDescent="0.3">
      <c r="A347" s="76">
        <v>41870</v>
      </c>
      <c r="B347" s="77">
        <v>1734.89</v>
      </c>
      <c r="C347" s="77">
        <v>2.4652275344771584E-2</v>
      </c>
      <c r="D347" s="78">
        <v>-24.652275344771585</v>
      </c>
      <c r="E347" s="77">
        <v>0.55210000000000004</v>
      </c>
      <c r="F347" s="77">
        <v>-0.37999999999999146</v>
      </c>
      <c r="G347" s="79">
        <v>-3.7999999999999146</v>
      </c>
      <c r="H347" s="80">
        <v>98.361999999999995</v>
      </c>
      <c r="I347" s="77">
        <v>8.4066350905250362E-3</v>
      </c>
      <c r="J347" s="79">
        <v>-42.03317545262518</v>
      </c>
      <c r="K347" s="80">
        <v>12.21</v>
      </c>
      <c r="L347" s="77">
        <v>-0.25412339645693338</v>
      </c>
      <c r="M347" s="79">
        <v>-381.18509468540009</v>
      </c>
      <c r="N347" s="81">
        <v>57.4</v>
      </c>
      <c r="O347" s="82">
        <v>-0.12836165398691018</v>
      </c>
      <c r="P347" s="83">
        <v>-256.72330797382034</v>
      </c>
      <c r="Q347" s="81">
        <v>64.5</v>
      </c>
      <c r="R347" s="82">
        <v>1.5506280043425517E-4</v>
      </c>
      <c r="S347" s="83">
        <v>-1.860753605211062</v>
      </c>
      <c r="T347" s="81">
        <v>1377.02</v>
      </c>
      <c r="U347" s="82">
        <v>3.7021975208229849E-2</v>
      </c>
      <c r="V347" s="83">
        <v>-37.021975208229847</v>
      </c>
      <c r="W347" s="81">
        <v>47.09</v>
      </c>
      <c r="X347" s="82">
        <v>-0.10236370568051845</v>
      </c>
      <c r="Y347" s="83">
        <v>-122.83644681662213</v>
      </c>
      <c r="Z347" s="84">
        <f t="shared" si="5"/>
        <v>-870.11302908668006</v>
      </c>
    </row>
    <row r="348" spans="1:26" x14ac:dyDescent="0.3">
      <c r="A348" s="76">
        <v>41869</v>
      </c>
      <c r="B348" s="77">
        <v>1727.4</v>
      </c>
      <c r="C348" s="77">
        <v>1.7170717919728708E-2</v>
      </c>
      <c r="D348" s="78">
        <v>-17.170717919728709</v>
      </c>
      <c r="E348" s="77">
        <v>0.55110000000000003</v>
      </c>
      <c r="F348" s="77">
        <v>-0.9299999999999975</v>
      </c>
      <c r="G348" s="79">
        <v>-9.2999999999999758</v>
      </c>
      <c r="H348" s="80">
        <v>98.138999999999996</v>
      </c>
      <c r="I348" s="77">
        <v>1.2180531776645531E-2</v>
      </c>
      <c r="J348" s="79">
        <v>-60.902658883227652</v>
      </c>
      <c r="K348" s="80">
        <v>12.32</v>
      </c>
      <c r="L348" s="77">
        <v>-0.26970954356846477</v>
      </c>
      <c r="M348" s="79">
        <v>-404.56431535269718</v>
      </c>
      <c r="N348" s="81">
        <v>56.951000000000001</v>
      </c>
      <c r="O348" s="82">
        <v>-0.13382509505703422</v>
      </c>
      <c r="P348" s="83">
        <v>-267.65019011406838</v>
      </c>
      <c r="Q348" s="81">
        <v>64.56</v>
      </c>
      <c r="R348" s="82">
        <v>-4.6446818392941841E-4</v>
      </c>
      <c r="S348" s="83">
        <v>5.5736182071530207</v>
      </c>
      <c r="T348" s="81">
        <v>1373.55</v>
      </c>
      <c r="U348" s="82">
        <v>3.6461595345713527E-2</v>
      </c>
      <c r="V348" s="83">
        <v>-36.461595345713526</v>
      </c>
      <c r="W348" s="81">
        <v>46.854999999999997</v>
      </c>
      <c r="X348" s="82">
        <v>-0.11040440478450728</v>
      </c>
      <c r="Y348" s="83">
        <v>-132.48528574140872</v>
      </c>
      <c r="Z348" s="84">
        <f t="shared" si="5"/>
        <v>-922.96114514969099</v>
      </c>
    </row>
    <row r="349" spans="1:26" x14ac:dyDescent="0.3">
      <c r="A349" s="76">
        <v>41866</v>
      </c>
      <c r="B349" s="77">
        <v>1714.26</v>
      </c>
      <c r="C349" s="77">
        <v>2.397436497169802E-3</v>
      </c>
      <c r="D349" s="78">
        <v>-2.3974364971698021</v>
      </c>
      <c r="E349" s="77">
        <v>0.55059999999999998</v>
      </c>
      <c r="F349" s="77">
        <v>-1.1500000000000066</v>
      </c>
      <c r="G349" s="79">
        <v>-11.500000000000066</v>
      </c>
      <c r="H349" s="80">
        <v>97.820999999999998</v>
      </c>
      <c r="I349" s="77">
        <v>1.1237000434180364E-2</v>
      </c>
      <c r="J349" s="79">
        <v>-56.185002170901818</v>
      </c>
      <c r="K349" s="80">
        <v>13.15</v>
      </c>
      <c r="L349" s="77">
        <v>-0.13029100529100524</v>
      </c>
      <c r="M349" s="79">
        <v>-195.43650793650787</v>
      </c>
      <c r="N349" s="81">
        <v>59.625</v>
      </c>
      <c r="O349" s="82">
        <v>-6.4837905236907731E-2</v>
      </c>
      <c r="P349" s="83">
        <v>-129.67581047381546</v>
      </c>
      <c r="Q349" s="81">
        <v>64.5</v>
      </c>
      <c r="R349" s="82">
        <v>-2.7829313543600311E-3</v>
      </c>
      <c r="S349" s="83">
        <v>33.395176252320375</v>
      </c>
      <c r="T349" s="81">
        <v>1359.68</v>
      </c>
      <c r="U349" s="82">
        <v>1.6157720879482324E-2</v>
      </c>
      <c r="V349" s="83">
        <v>-16.157720879482323</v>
      </c>
      <c r="W349" s="81">
        <v>47.854999999999997</v>
      </c>
      <c r="X349" s="82">
        <v>-5.4996050552922796E-2</v>
      </c>
      <c r="Y349" s="83">
        <v>-65.995260663507352</v>
      </c>
      <c r="Z349" s="84">
        <f t="shared" si="5"/>
        <v>-443.95256236906431</v>
      </c>
    </row>
    <row r="350" spans="1:26" x14ac:dyDescent="0.3">
      <c r="A350" s="76">
        <v>41865</v>
      </c>
      <c r="B350" s="77">
        <v>1715.73</v>
      </c>
      <c r="C350" s="77">
        <v>5.8449019791764539E-3</v>
      </c>
      <c r="D350" s="78">
        <v>-5.8449019791764538</v>
      </c>
      <c r="E350" s="77">
        <v>0.55079999999999996</v>
      </c>
      <c r="F350" s="77">
        <v>-2.7299999999999991</v>
      </c>
      <c r="G350" s="79">
        <v>-27.29999999999999</v>
      </c>
      <c r="H350" s="80">
        <v>97.991</v>
      </c>
      <c r="I350" s="77">
        <v>1.5640223046785931E-2</v>
      </c>
      <c r="J350" s="79">
        <v>-78.201115233929656</v>
      </c>
      <c r="K350" s="80">
        <v>12.42</v>
      </c>
      <c r="L350" s="77">
        <v>-0.27069876688197303</v>
      </c>
      <c r="M350" s="79">
        <v>-406.04815032295949</v>
      </c>
      <c r="N350" s="81">
        <v>59.213000000000001</v>
      </c>
      <c r="O350" s="82">
        <v>-0.11300687568344898</v>
      </c>
      <c r="P350" s="83">
        <v>-226.01375136689796</v>
      </c>
      <c r="Q350" s="81">
        <v>64.56</v>
      </c>
      <c r="R350" s="82">
        <v>-1.7009432503479114E-3</v>
      </c>
      <c r="S350" s="83">
        <v>20.411319004174935</v>
      </c>
      <c r="T350" s="81">
        <v>1360.89</v>
      </c>
      <c r="U350" s="82">
        <v>2.3140943230259305E-2</v>
      </c>
      <c r="V350" s="83">
        <v>-23.140943230259307</v>
      </c>
      <c r="W350" s="81">
        <v>46.42499999999999</v>
      </c>
      <c r="X350" s="82">
        <v>-0.12578853215328137</v>
      </c>
      <c r="Y350" s="83">
        <v>-150.94623858393763</v>
      </c>
      <c r="Z350" s="84">
        <f t="shared" si="5"/>
        <v>-897.08378171298557</v>
      </c>
    </row>
    <row r="351" spans="1:26" x14ac:dyDescent="0.3">
      <c r="A351" s="76">
        <v>41864</v>
      </c>
      <c r="B351" s="77">
        <v>1708.76</v>
      </c>
      <c r="C351" s="77">
        <v>-3.2607110566686606E-3</v>
      </c>
      <c r="D351" s="78">
        <v>3.2607110566686606</v>
      </c>
      <c r="E351" s="77">
        <v>0.55530000000000002</v>
      </c>
      <c r="F351" s="77">
        <v>-2.4299999999999988</v>
      </c>
      <c r="G351" s="79">
        <v>-24.29999999999999</v>
      </c>
      <c r="H351" s="80">
        <v>97.966999999999999</v>
      </c>
      <c r="I351" s="77">
        <v>9.8961930582328467E-3</v>
      </c>
      <c r="J351" s="79">
        <v>-49.480965291164232</v>
      </c>
      <c r="K351" s="80">
        <v>12.9</v>
      </c>
      <c r="L351" s="77">
        <v>-0.23893805309734509</v>
      </c>
      <c r="M351" s="79">
        <v>-358.40707964601762</v>
      </c>
      <c r="N351" s="81">
        <v>60.65</v>
      </c>
      <c r="O351" s="82">
        <v>-5.2343750000000022E-2</v>
      </c>
      <c r="P351" s="83">
        <v>-104.68750000000003</v>
      </c>
      <c r="Q351" s="81">
        <v>64.56</v>
      </c>
      <c r="R351" s="82">
        <v>-1.2376237623762112E-3</v>
      </c>
      <c r="S351" s="83">
        <v>14.851485148514534</v>
      </c>
      <c r="T351" s="81">
        <v>1360.22</v>
      </c>
      <c r="U351" s="82">
        <v>2.0297638693030053E-2</v>
      </c>
      <c r="V351" s="83">
        <v>-20.297638693030052</v>
      </c>
      <c r="W351" s="81">
        <v>47.419999999999995</v>
      </c>
      <c r="X351" s="82">
        <v>-0.15192703210229822</v>
      </c>
      <c r="Y351" s="83">
        <v>-182.31243852275784</v>
      </c>
      <c r="Z351" s="84">
        <f t="shared" si="5"/>
        <v>-721.37342594778659</v>
      </c>
    </row>
    <row r="352" spans="1:26" x14ac:dyDescent="0.3">
      <c r="A352" s="76">
        <v>41863</v>
      </c>
      <c r="B352" s="77">
        <v>1699.37</v>
      </c>
      <c r="C352" s="77">
        <v>-2.3474043511739973E-2</v>
      </c>
      <c r="D352" s="78">
        <v>23.474043511739975</v>
      </c>
      <c r="E352" s="77">
        <v>0.55530000000000002</v>
      </c>
      <c r="F352" s="77">
        <v>-1.3299999999999979</v>
      </c>
      <c r="G352" s="79">
        <v>-13.299999999999979</v>
      </c>
      <c r="H352" s="80">
        <v>97.683999999999997</v>
      </c>
      <c r="I352" s="77">
        <v>3.5546240933654241E-3</v>
      </c>
      <c r="J352" s="79">
        <v>-17.77312046682712</v>
      </c>
      <c r="K352" s="80">
        <v>14.13</v>
      </c>
      <c r="L352" s="77">
        <v>6.0015003750937788E-2</v>
      </c>
      <c r="M352" s="79">
        <v>90.022505626406684</v>
      </c>
      <c r="N352" s="81">
        <v>63.05</v>
      </c>
      <c r="O352" s="82">
        <v>4.430641821946165E-2</v>
      </c>
      <c r="P352" s="83">
        <v>88.612836438923296</v>
      </c>
      <c r="Q352" s="81">
        <v>64.5</v>
      </c>
      <c r="R352" s="82">
        <v>-2.1658415841584247E-3</v>
      </c>
      <c r="S352" s="83">
        <v>25.990099009901098</v>
      </c>
      <c r="T352" s="81">
        <v>1343.15</v>
      </c>
      <c r="U352" s="82">
        <v>-7.2581062403452674E-3</v>
      </c>
      <c r="V352" s="83">
        <v>7.258106240345267</v>
      </c>
      <c r="W352" s="81">
        <v>49.74</v>
      </c>
      <c r="X352" s="82">
        <v>-2.9842012873025181E-2</v>
      </c>
      <c r="Y352" s="83">
        <v>-35.810415447630213</v>
      </c>
      <c r="Z352" s="84">
        <f t="shared" si="5"/>
        <v>168.47405491285897</v>
      </c>
    </row>
    <row r="353" spans="1:26" x14ac:dyDescent="0.3">
      <c r="A353" s="76">
        <v>41862</v>
      </c>
      <c r="B353" s="77">
        <v>1701.63</v>
      </c>
      <c r="C353" s="77">
        <v>-2.4417791333661992E-2</v>
      </c>
      <c r="D353" s="78">
        <v>24.417791333661992</v>
      </c>
      <c r="E353" s="77">
        <v>0.55449999999999999</v>
      </c>
      <c r="F353" s="77">
        <v>-1.0099999999999998</v>
      </c>
      <c r="G353" s="79">
        <v>-10.099999999999998</v>
      </c>
      <c r="H353" s="80">
        <v>97.281000000000006</v>
      </c>
      <c r="I353" s="77">
        <v>-3.9012102967377303E-3</v>
      </c>
      <c r="J353" s="79">
        <v>19.506051483688651</v>
      </c>
      <c r="K353" s="80">
        <v>14.23</v>
      </c>
      <c r="L353" s="77">
        <v>7.1536144578313338E-2</v>
      </c>
      <c r="M353" s="79">
        <v>107.30421686747</v>
      </c>
      <c r="N353" s="81">
        <v>63.194000000000003</v>
      </c>
      <c r="O353" s="82">
        <v>4.7559055118110233E-2</v>
      </c>
      <c r="P353" s="83">
        <v>95.11811023622046</v>
      </c>
      <c r="Q353" s="81">
        <v>64.5</v>
      </c>
      <c r="R353" s="82">
        <v>-2.4744819053510144E-3</v>
      </c>
      <c r="S353" s="83">
        <v>29.693782864212171</v>
      </c>
      <c r="T353" s="81">
        <v>1346.35</v>
      </c>
      <c r="U353" s="82">
        <v>-4.5103330991904588E-3</v>
      </c>
      <c r="V353" s="83">
        <v>4.5103330991904587</v>
      </c>
      <c r="W353" s="81">
        <v>49.78</v>
      </c>
      <c r="X353" s="82">
        <v>-3.3867054827753602E-2</v>
      </c>
      <c r="Y353" s="83">
        <v>-40.640465793304315</v>
      </c>
      <c r="Z353" s="84">
        <f t="shared" si="5"/>
        <v>229.80982009113939</v>
      </c>
    </row>
    <row r="354" spans="1:26" x14ac:dyDescent="0.3">
      <c r="A354" s="76">
        <v>41859</v>
      </c>
      <c r="B354" s="77">
        <v>1690.59</v>
      </c>
      <c r="C354" s="77">
        <v>-3.2987084300962144E-2</v>
      </c>
      <c r="D354" s="78">
        <v>32.987084300962145</v>
      </c>
      <c r="E354" s="77">
        <v>0.55400000000000005</v>
      </c>
      <c r="F354" s="77">
        <v>-0.95999999999999419</v>
      </c>
      <c r="G354" s="79">
        <v>-9.599999999999941</v>
      </c>
      <c r="H354" s="80">
        <v>96.849000000000004</v>
      </c>
      <c r="I354" s="77">
        <v>-9.1362975998035712E-3</v>
      </c>
      <c r="J354" s="79">
        <v>45.681487999017854</v>
      </c>
      <c r="K354" s="80">
        <v>15.77</v>
      </c>
      <c r="L354" s="77">
        <v>0.25557324840764323</v>
      </c>
      <c r="M354" s="79">
        <v>383.35987261146482</v>
      </c>
      <c r="N354" s="81">
        <v>64.650000000000006</v>
      </c>
      <c r="O354" s="82">
        <v>8.5478265249584587E-2</v>
      </c>
      <c r="P354" s="83">
        <v>170.95653049916919</v>
      </c>
      <c r="Q354" s="81">
        <v>64.510000000000005</v>
      </c>
      <c r="R354" s="82">
        <v>-2.3198267862664938E-3</v>
      </c>
      <c r="S354" s="83">
        <v>27.837921435197927</v>
      </c>
      <c r="T354" s="81">
        <v>1338.94</v>
      </c>
      <c r="U354" s="82">
        <v>-1.5152183826882555E-2</v>
      </c>
      <c r="V354" s="83">
        <v>15.152183826882554</v>
      </c>
      <c r="W354" s="81">
        <v>52.609999999999992</v>
      </c>
      <c r="X354" s="82">
        <v>3.6548123337602149E-2</v>
      </c>
      <c r="Y354" s="83">
        <v>43.857748005122573</v>
      </c>
      <c r="Z354" s="84">
        <f t="shared" si="5"/>
        <v>710.23282867781722</v>
      </c>
    </row>
    <row r="355" spans="1:26" x14ac:dyDescent="0.3">
      <c r="A355" s="76">
        <v>41858</v>
      </c>
      <c r="B355" s="77">
        <v>1684.73</v>
      </c>
      <c r="C355" s="77">
        <v>-3.6333476333476326E-2</v>
      </c>
      <c r="D355" s="78">
        <v>36.333476333476327</v>
      </c>
      <c r="E355" s="77">
        <v>0.5554</v>
      </c>
      <c r="F355" s="77">
        <v>-0.47000000000000375</v>
      </c>
      <c r="G355" s="79">
        <v>-4.7000000000000375</v>
      </c>
      <c r="H355" s="80">
        <v>97.519000000000005</v>
      </c>
      <c r="I355" s="77">
        <v>-3.0159281902384883E-3</v>
      </c>
      <c r="J355" s="79">
        <v>15.079640951192442</v>
      </c>
      <c r="K355" s="80">
        <v>16.66</v>
      </c>
      <c r="L355" s="77">
        <v>0.31284475965327035</v>
      </c>
      <c r="M355" s="79">
        <v>469.26713947990555</v>
      </c>
      <c r="N355" s="81">
        <v>67.650000000000006</v>
      </c>
      <c r="O355" s="82">
        <v>0.13817992159765816</v>
      </c>
      <c r="P355" s="83">
        <v>276.35984319531627</v>
      </c>
      <c r="Q355" s="81">
        <v>64.53</v>
      </c>
      <c r="R355" s="82">
        <v>-1.5472690700912011E-3</v>
      </c>
      <c r="S355" s="83">
        <v>18.567228841094412</v>
      </c>
      <c r="T355" s="81">
        <v>1330.07</v>
      </c>
      <c r="U355" s="82">
        <v>-1.4726471350790851E-2</v>
      </c>
      <c r="V355" s="83">
        <v>14.726471350790851</v>
      </c>
      <c r="W355" s="81">
        <v>52.625</v>
      </c>
      <c r="X355" s="82">
        <v>3.7661441388149391E-2</v>
      </c>
      <c r="Y355" s="83">
        <v>45.193729665779266</v>
      </c>
      <c r="Z355" s="84">
        <f t="shared" si="5"/>
        <v>870.82752981755505</v>
      </c>
    </row>
    <row r="356" spans="1:26" x14ac:dyDescent="0.3">
      <c r="A356" s="76">
        <v>41857</v>
      </c>
      <c r="B356" s="77">
        <v>1693.15</v>
      </c>
      <c r="C356" s="77">
        <v>-3.5945293461179244E-2</v>
      </c>
      <c r="D356" s="78">
        <v>35.945293461179247</v>
      </c>
      <c r="E356" s="77">
        <v>0.55589999999999995</v>
      </c>
      <c r="F356" s="77">
        <v>-0.12000000000000899</v>
      </c>
      <c r="G356" s="79">
        <v>-1.2000000000000899</v>
      </c>
      <c r="H356" s="80">
        <v>97.542000000000002</v>
      </c>
      <c r="I356" s="77">
        <v>-2.607441946071919E-3</v>
      </c>
      <c r="J356" s="79">
        <v>13.037209730359596</v>
      </c>
      <c r="K356" s="80">
        <v>16.37</v>
      </c>
      <c r="L356" s="77">
        <v>0.38260135135135143</v>
      </c>
      <c r="M356" s="79">
        <v>573.90202702702709</v>
      </c>
      <c r="N356" s="81">
        <v>65.852999999999994</v>
      </c>
      <c r="O356" s="82">
        <v>0.11672036628794295</v>
      </c>
      <c r="P356" s="83">
        <v>233.4407325758859</v>
      </c>
      <c r="Q356" s="81">
        <v>64.489999999999995</v>
      </c>
      <c r="R356" s="82">
        <v>-3.2457496136013594E-3</v>
      </c>
      <c r="S356" s="83">
        <v>38.948995363216312</v>
      </c>
      <c r="T356" s="81">
        <v>1327.86</v>
      </c>
      <c r="U356" s="82">
        <v>-2.393378515458474E-2</v>
      </c>
      <c r="V356" s="83">
        <v>23.93378515458474</v>
      </c>
      <c r="W356" s="81">
        <v>52.46</v>
      </c>
      <c r="X356" s="82">
        <v>4.5124016336288486E-2</v>
      </c>
      <c r="Y356" s="83">
        <v>54.14881960354618</v>
      </c>
      <c r="Z356" s="84">
        <f t="shared" si="5"/>
        <v>972.15686291579902</v>
      </c>
    </row>
    <row r="357" spans="1:26" x14ac:dyDescent="0.3">
      <c r="A357" s="76">
        <v>41856</v>
      </c>
      <c r="B357" s="77">
        <v>1698.24</v>
      </c>
      <c r="C357" s="77">
        <v>-3.1856429434702238E-2</v>
      </c>
      <c r="D357" s="78">
        <v>31.856429434702239</v>
      </c>
      <c r="E357" s="77">
        <v>0.56040000000000001</v>
      </c>
      <c r="F357" s="77">
        <v>0.68000000000000282</v>
      </c>
      <c r="G357" s="79">
        <v>6.8000000000000282</v>
      </c>
      <c r="H357" s="80">
        <v>96.957999999999998</v>
      </c>
      <c r="I357" s="77">
        <v>-8.4877490080582305E-3</v>
      </c>
      <c r="J357" s="79">
        <v>42.438745040291153</v>
      </c>
      <c r="K357" s="80">
        <v>16.87</v>
      </c>
      <c r="L357" s="77">
        <v>0.46440972222222238</v>
      </c>
      <c r="M357" s="79">
        <v>696.6145833333336</v>
      </c>
      <c r="N357" s="81">
        <v>65.75</v>
      </c>
      <c r="O357" s="82">
        <v>0.12299099899229705</v>
      </c>
      <c r="P357" s="83">
        <v>245.9819979845941</v>
      </c>
      <c r="Q357" s="81">
        <v>64.59</v>
      </c>
      <c r="R357" s="82">
        <v>-2.4710424710424183E-3</v>
      </c>
      <c r="S357" s="83">
        <v>29.652509652509021</v>
      </c>
      <c r="T357" s="81">
        <v>1325.23</v>
      </c>
      <c r="U357" s="82">
        <v>-2.7325572860854644E-2</v>
      </c>
      <c r="V357" s="83">
        <v>27.325572860854646</v>
      </c>
      <c r="W357" s="81">
        <v>52.669999999999995</v>
      </c>
      <c r="X357" s="82">
        <v>5.0563478607758984E-2</v>
      </c>
      <c r="Y357" s="83">
        <v>60.676174329310776</v>
      </c>
      <c r="Z357" s="84">
        <f t="shared" si="5"/>
        <v>1141.3460126355956</v>
      </c>
    </row>
    <row r="358" spans="1:26" x14ac:dyDescent="0.3">
      <c r="A358" s="76">
        <v>41855</v>
      </c>
      <c r="B358" s="77">
        <v>1710.16</v>
      </c>
      <c r="C358" s="77">
        <v>-2.3201087515278843E-2</v>
      </c>
      <c r="D358" s="78">
        <v>23.201087515278843</v>
      </c>
      <c r="E358" s="77">
        <v>0.56210000000000004</v>
      </c>
      <c r="F358" s="77">
        <v>0.60000000000000053</v>
      </c>
      <c r="G358" s="79">
        <v>6.0000000000000053</v>
      </c>
      <c r="H358" s="80">
        <v>96.733999999999995</v>
      </c>
      <c r="I358" s="77">
        <v>-9.0354040321259325E-3</v>
      </c>
      <c r="J358" s="79">
        <v>45.17702016062966</v>
      </c>
      <c r="K358" s="80">
        <v>15.12</v>
      </c>
      <c r="L358" s="77">
        <v>0.23529411764705874</v>
      </c>
      <c r="M358" s="79">
        <v>352.94117647058812</v>
      </c>
      <c r="N358" s="81">
        <v>63.759</v>
      </c>
      <c r="O358" s="82">
        <v>8.7109974424552455E-2</v>
      </c>
      <c r="P358" s="83">
        <v>174.2199488491049</v>
      </c>
      <c r="Q358" s="81">
        <v>64.680000000000007</v>
      </c>
      <c r="R358" s="82">
        <v>-1.0810810810809757E-3</v>
      </c>
      <c r="S358" s="83">
        <v>12.972972972971709</v>
      </c>
      <c r="T358" s="81">
        <v>1338.06</v>
      </c>
      <c r="U358" s="82">
        <v>-1.616128937384196E-2</v>
      </c>
      <c r="V358" s="83">
        <v>16.16128937384196</v>
      </c>
      <c r="W358" s="81">
        <v>50.640000000000008</v>
      </c>
      <c r="X358" s="82">
        <v>-3.2477118393858702E-3</v>
      </c>
      <c r="Y358" s="83">
        <v>-3.8972542072630443</v>
      </c>
      <c r="Z358" s="84">
        <f t="shared" si="5"/>
        <v>626.77624113515219</v>
      </c>
    </row>
    <row r="359" spans="1:26" x14ac:dyDescent="0.3">
      <c r="A359" s="76">
        <v>41852</v>
      </c>
      <c r="B359" s="77">
        <v>1705.76</v>
      </c>
      <c r="C359" s="77">
        <v>-1.9751397884066199E-2</v>
      </c>
      <c r="D359" s="78">
        <v>19.751397884066201</v>
      </c>
      <c r="E359" s="77">
        <v>0.57809999999999995</v>
      </c>
      <c r="F359" s="77">
        <v>2.5999999999999912</v>
      </c>
      <c r="G359" s="79">
        <v>25.999999999999911</v>
      </c>
      <c r="H359" s="80">
        <v>96.481999999999999</v>
      </c>
      <c r="I359" s="77">
        <v>-5.473493243173656E-3</v>
      </c>
      <c r="J359" s="79">
        <v>27.36746621586828</v>
      </c>
      <c r="K359" s="80">
        <v>17.03</v>
      </c>
      <c r="L359" s="77">
        <v>0.32943013270882127</v>
      </c>
      <c r="M359" s="79">
        <v>494.14519906323193</v>
      </c>
      <c r="N359" s="81">
        <v>66.757000000000005</v>
      </c>
      <c r="O359" s="82">
        <v>0.12200410097818427</v>
      </c>
      <c r="P359" s="83">
        <v>244.00820195636854</v>
      </c>
      <c r="Q359" s="81">
        <v>64.67</v>
      </c>
      <c r="R359" s="82">
        <v>3.0935808197983013E-4</v>
      </c>
      <c r="S359" s="83">
        <v>-3.7122969837579616</v>
      </c>
      <c r="T359" s="81">
        <v>1330.11</v>
      </c>
      <c r="U359" s="82">
        <v>-1.7897884594085731E-2</v>
      </c>
      <c r="V359" s="83">
        <v>17.897884594085731</v>
      </c>
      <c r="W359" s="81">
        <v>53.104999999999997</v>
      </c>
      <c r="X359" s="82">
        <v>2.9266401783118481E-2</v>
      </c>
      <c r="Y359" s="83">
        <v>35.119682139742174</v>
      </c>
      <c r="Z359" s="84">
        <f t="shared" si="5"/>
        <v>860.57753486960485</v>
      </c>
    </row>
    <row r="360" spans="1:26" x14ac:dyDescent="0.3">
      <c r="A360" s="76">
        <v>41851</v>
      </c>
      <c r="B360" s="77">
        <v>1714.35</v>
      </c>
      <c r="C360" s="77">
        <v>-1.7175846036541691E-2</v>
      </c>
      <c r="D360" s="78">
        <v>17.175846036541692</v>
      </c>
      <c r="E360" s="77">
        <v>0.5796</v>
      </c>
      <c r="F360" s="77">
        <v>2.6700000000000057</v>
      </c>
      <c r="G360" s="79">
        <v>26.700000000000056</v>
      </c>
      <c r="H360" s="80">
        <v>97.007000000000005</v>
      </c>
      <c r="I360" s="77">
        <v>-2.7960813741916691E-3</v>
      </c>
      <c r="J360" s="79">
        <v>13.980406870958346</v>
      </c>
      <c r="K360" s="80">
        <v>16.95</v>
      </c>
      <c r="L360" s="77">
        <v>0.40547263681592027</v>
      </c>
      <c r="M360" s="79">
        <v>608.20895522388037</v>
      </c>
      <c r="N360" s="81">
        <v>64</v>
      </c>
      <c r="O360" s="82">
        <v>9.3176189256127737E-2</v>
      </c>
      <c r="P360" s="83">
        <v>186.35237851225546</v>
      </c>
      <c r="Q360" s="81">
        <v>64.64</v>
      </c>
      <c r="R360" s="82">
        <v>-4.6389361373126855E-4</v>
      </c>
      <c r="S360" s="83">
        <v>5.566723364775223</v>
      </c>
      <c r="T360" s="81">
        <v>1333.16</v>
      </c>
      <c r="U360" s="82">
        <v>-1.9555065269350923E-2</v>
      </c>
      <c r="V360" s="83">
        <v>19.555065269350923</v>
      </c>
      <c r="W360" s="81">
        <v>55.914999999999999</v>
      </c>
      <c r="X360" s="82">
        <v>0.10362182966544953</v>
      </c>
      <c r="Y360" s="83">
        <v>124.34619559853942</v>
      </c>
      <c r="Z360" s="84">
        <f t="shared" si="5"/>
        <v>1001.8855708763016</v>
      </c>
    </row>
    <row r="361" spans="1:26" x14ac:dyDescent="0.3">
      <c r="A361" s="76">
        <v>41850</v>
      </c>
      <c r="B361" s="77">
        <v>1740.22</v>
      </c>
      <c r="C361" s="77">
        <v>2.9450582383826543E-3</v>
      </c>
      <c r="D361" s="78">
        <v>-2.9450582383826545</v>
      </c>
      <c r="E361" s="77">
        <v>0.56859999999999999</v>
      </c>
      <c r="F361" s="77">
        <v>1.419999999999999</v>
      </c>
      <c r="G361" s="79">
        <v>14.19999999999999</v>
      </c>
      <c r="H361" s="80">
        <v>97.337999999999994</v>
      </c>
      <c r="I361" s="77">
        <v>5.5474633526512319E-3</v>
      </c>
      <c r="J361" s="79">
        <v>-27.73731676325616</v>
      </c>
      <c r="K361" s="80">
        <v>13.33</v>
      </c>
      <c r="L361" s="77">
        <v>-8.3218707015130622E-2</v>
      </c>
      <c r="M361" s="79">
        <v>-124.82806052269592</v>
      </c>
      <c r="N361" s="81">
        <v>60.375</v>
      </c>
      <c r="O361" s="82">
        <v>-2.3794180340058224E-3</v>
      </c>
      <c r="P361" s="83">
        <v>-4.7588360680116448</v>
      </c>
      <c r="Q361" s="81">
        <v>64.64</v>
      </c>
      <c r="R361" s="82">
        <v>2.1705426356589236E-3</v>
      </c>
      <c r="S361" s="83">
        <v>-26.046511627907083</v>
      </c>
      <c r="T361" s="81">
        <v>1352.97</v>
      </c>
      <c r="U361" s="82">
        <v>5.454694083811982E-3</v>
      </c>
      <c r="V361" s="83">
        <v>-5.4546940838119822</v>
      </c>
      <c r="W361" s="81">
        <v>51.27</v>
      </c>
      <c r="X361" s="82">
        <v>-2.0162446249402898E-2</v>
      </c>
      <c r="Y361" s="83">
        <v>-24.194935499283478</v>
      </c>
      <c r="Z361" s="84">
        <f t="shared" si="5"/>
        <v>-201.76541280334891</v>
      </c>
    </row>
    <row r="362" spans="1:26" x14ac:dyDescent="0.3">
      <c r="A362" s="76">
        <v>41849</v>
      </c>
      <c r="B362" s="77">
        <v>1744.22</v>
      </c>
      <c r="C362" s="77">
        <v>-4.1621229681817196E-3</v>
      </c>
      <c r="D362" s="78">
        <v>4.1621229681817198</v>
      </c>
      <c r="E362" s="77">
        <v>0.56459999999999999</v>
      </c>
      <c r="F362" s="77">
        <v>0.97000000000000419</v>
      </c>
      <c r="G362" s="79">
        <v>9.7000000000000419</v>
      </c>
      <c r="H362" s="80">
        <v>97.662000000000006</v>
      </c>
      <c r="I362" s="77">
        <v>1.206242616427285E-2</v>
      </c>
      <c r="J362" s="79">
        <v>-60.312130821364249</v>
      </c>
      <c r="K362" s="80">
        <v>13.28</v>
      </c>
      <c r="L362" s="77">
        <v>0.20727272727272722</v>
      </c>
      <c r="M362" s="79">
        <v>310.90909090909082</v>
      </c>
      <c r="N362" s="81">
        <v>60.325000000000003</v>
      </c>
      <c r="O362" s="82">
        <v>5.8073455642473772E-2</v>
      </c>
      <c r="P362" s="83">
        <v>116.14691128494755</v>
      </c>
      <c r="Q362" s="81">
        <v>64.66</v>
      </c>
      <c r="R362" s="82">
        <v>2.7915632754341286E-3</v>
      </c>
      <c r="S362" s="83">
        <v>-33.498759305209546</v>
      </c>
      <c r="T362" s="81">
        <v>1352.45</v>
      </c>
      <c r="U362" s="82">
        <v>-9.8243436895206543E-4</v>
      </c>
      <c r="V362" s="83">
        <v>0.98243436895206537</v>
      </c>
      <c r="W362" s="81">
        <v>51.525000000000006</v>
      </c>
      <c r="X362" s="82">
        <v>-7.9899884482093203E-3</v>
      </c>
      <c r="Y362" s="83">
        <v>-9.5879861378511837</v>
      </c>
      <c r="Z362" s="84">
        <f t="shared" si="5"/>
        <v>338.50168326674719</v>
      </c>
    </row>
    <row r="363" spans="1:26" x14ac:dyDescent="0.3">
      <c r="A363" s="76">
        <v>41848</v>
      </c>
      <c r="B363" s="77">
        <v>1748.26</v>
      </c>
      <c r="C363" s="77">
        <v>3.9047695611727829E-3</v>
      </c>
      <c r="D363" s="78">
        <v>-3.9047695611727828</v>
      </c>
      <c r="E363" s="77">
        <v>0.56359999999999999</v>
      </c>
      <c r="F363" s="77">
        <v>1.1700000000000044</v>
      </c>
      <c r="G363" s="79">
        <v>11.700000000000044</v>
      </c>
      <c r="H363" s="80">
        <v>97.742000000000004</v>
      </c>
      <c r="I363" s="77">
        <v>1.9909426717031546E-2</v>
      </c>
      <c r="J363" s="79">
        <v>-99.547133585157724</v>
      </c>
      <c r="K363" s="80">
        <v>12.56</v>
      </c>
      <c r="L363" s="77">
        <v>5.0167224080267525E-2</v>
      </c>
      <c r="M363" s="79">
        <v>75.250836120401289</v>
      </c>
      <c r="N363" s="81">
        <v>59.558999999999997</v>
      </c>
      <c r="O363" s="82">
        <v>3.5808695652173872E-2</v>
      </c>
      <c r="P363" s="83">
        <v>71.617391304347748</v>
      </c>
      <c r="Q363" s="81">
        <v>64.66</v>
      </c>
      <c r="R363" s="82">
        <v>1.2387736141219929E-3</v>
      </c>
      <c r="S363" s="83">
        <v>-14.865283369463915</v>
      </c>
      <c r="T363" s="81">
        <v>1359.54</v>
      </c>
      <c r="U363" s="82">
        <v>7.4995183115708162E-3</v>
      </c>
      <c r="V363" s="83">
        <v>-7.4995183115708164</v>
      </c>
      <c r="W363" s="81">
        <v>50.754999999999995</v>
      </c>
      <c r="X363" s="82">
        <v>-0.10295157299399098</v>
      </c>
      <c r="Y363" s="83">
        <v>-123.54188759278917</v>
      </c>
      <c r="Z363" s="84">
        <f t="shared" si="5"/>
        <v>-90.790364995405326</v>
      </c>
    </row>
    <row r="364" spans="1:26" x14ac:dyDescent="0.3">
      <c r="A364" s="76">
        <v>41845</v>
      </c>
      <c r="B364" s="77">
        <v>1748.25</v>
      </c>
      <c r="C364" s="77">
        <v>6.8114432246176699E-4</v>
      </c>
      <c r="D364" s="78">
        <v>-0.68114432246176704</v>
      </c>
      <c r="E364" s="77">
        <v>0.56010000000000004</v>
      </c>
      <c r="F364" s="77">
        <v>0.82000000000000961</v>
      </c>
      <c r="G364" s="79">
        <v>8.2000000000000952</v>
      </c>
      <c r="H364" s="80">
        <v>97.813999999999993</v>
      </c>
      <c r="I364" s="77">
        <v>2.312688932355678E-2</v>
      </c>
      <c r="J364" s="79">
        <v>-115.63444661778389</v>
      </c>
      <c r="K364" s="80">
        <v>12.69</v>
      </c>
      <c r="L364" s="77">
        <v>7.3604060913705513E-2</v>
      </c>
      <c r="M364" s="79">
        <v>110.40609137055827</v>
      </c>
      <c r="N364" s="81">
        <v>59.436999999999998</v>
      </c>
      <c r="O364" s="82">
        <v>3.9908321086150167E-2</v>
      </c>
      <c r="P364" s="83">
        <v>79.816642172300334</v>
      </c>
      <c r="Q364" s="81">
        <v>64.63</v>
      </c>
      <c r="R364" s="82">
        <v>4.6439628482973901E-4</v>
      </c>
      <c r="S364" s="83">
        <v>-5.5727554179568681</v>
      </c>
      <c r="T364" s="81">
        <v>1349.95</v>
      </c>
      <c r="U364" s="82">
        <v>7.7841203943950952E-4</v>
      </c>
      <c r="V364" s="83">
        <v>-0.77841203943950954</v>
      </c>
      <c r="W364" s="81">
        <v>50.715000000000003</v>
      </c>
      <c r="X364" s="82">
        <v>-6.6108093177423749E-2</v>
      </c>
      <c r="Y364" s="83">
        <v>-79.329711812908499</v>
      </c>
      <c r="Z364" s="84">
        <f t="shared" si="5"/>
        <v>-3.5737366676918469</v>
      </c>
    </row>
    <row r="365" spans="1:26" x14ac:dyDescent="0.3">
      <c r="A365" s="76">
        <v>41844</v>
      </c>
      <c r="B365" s="77">
        <v>1756.28</v>
      </c>
      <c r="C365" s="77">
        <v>1.1670372461146756E-2</v>
      </c>
      <c r="D365" s="78">
        <v>-11.670372461146757</v>
      </c>
      <c r="E365" s="77">
        <v>0.55710000000000004</v>
      </c>
      <c r="F365" s="77">
        <v>0.74000000000000732</v>
      </c>
      <c r="G365" s="79">
        <v>7.4000000000000732</v>
      </c>
      <c r="H365" s="80">
        <v>97.796999999999997</v>
      </c>
      <c r="I365" s="77">
        <v>2.0270411250443359E-2</v>
      </c>
      <c r="J365" s="79">
        <v>-101.3520562522168</v>
      </c>
      <c r="K365" s="80">
        <v>11.84</v>
      </c>
      <c r="L365" s="77">
        <v>-1.986754966887419E-2</v>
      </c>
      <c r="M365" s="79">
        <v>-29.801324503311289</v>
      </c>
      <c r="N365" s="81">
        <v>58.97</v>
      </c>
      <c r="O365" s="82">
        <v>1.0625535561268166E-2</v>
      </c>
      <c r="P365" s="83">
        <v>21.251071122536331</v>
      </c>
      <c r="Q365" s="81">
        <v>64.7</v>
      </c>
      <c r="R365" s="82">
        <v>-3.0902348578485815E-4</v>
      </c>
      <c r="S365" s="83">
        <v>3.708281829418298</v>
      </c>
      <c r="T365" s="81">
        <v>1360.42</v>
      </c>
      <c r="U365" s="82">
        <v>1.3091656489231893E-2</v>
      </c>
      <c r="V365" s="83">
        <v>-13.091656489231893</v>
      </c>
      <c r="W365" s="81">
        <v>50.195</v>
      </c>
      <c r="X365" s="82">
        <v>-4.1622911694510732E-2</v>
      </c>
      <c r="Y365" s="83">
        <v>-49.94749403341288</v>
      </c>
      <c r="Z365" s="84">
        <f t="shared" si="5"/>
        <v>-173.5035507873649</v>
      </c>
    </row>
    <row r="366" spans="1:26" x14ac:dyDescent="0.3">
      <c r="A366" s="76">
        <v>41843</v>
      </c>
      <c r="B366" s="77">
        <v>1754.12</v>
      </c>
      <c r="C366" s="77">
        <v>1.1311617180743668E-2</v>
      </c>
      <c r="D366" s="78">
        <v>-11.311617180743667</v>
      </c>
      <c r="E366" s="77">
        <v>0.55359999999999998</v>
      </c>
      <c r="F366" s="77">
        <v>0.43999999999999595</v>
      </c>
      <c r="G366" s="79">
        <v>4.3999999999999595</v>
      </c>
      <c r="H366" s="80">
        <v>97.787999999999997</v>
      </c>
      <c r="I366" s="77">
        <v>1.7289807128144225E-2</v>
      </c>
      <c r="J366" s="79">
        <v>-86.449035640721121</v>
      </c>
      <c r="K366" s="80">
        <v>11.52</v>
      </c>
      <c r="L366" s="77">
        <v>-8.4988085782366982E-2</v>
      </c>
      <c r="M366" s="79">
        <v>-127.48212867355046</v>
      </c>
      <c r="N366" s="81">
        <v>58.548999999999999</v>
      </c>
      <c r="O366" s="82">
        <v>1.3256494124569479E-2</v>
      </c>
      <c r="P366" s="83">
        <v>26.512988249138953</v>
      </c>
      <c r="Q366" s="81">
        <v>64.75</v>
      </c>
      <c r="R366" s="82">
        <v>2.0117610646857853E-3</v>
      </c>
      <c r="S366" s="83">
        <v>-24.141132776229423</v>
      </c>
      <c r="T366" s="81">
        <v>1362.46</v>
      </c>
      <c r="U366" s="82">
        <v>1.4716615774186334E-2</v>
      </c>
      <c r="V366" s="83">
        <v>-14.716615774186334</v>
      </c>
      <c r="W366" s="81">
        <v>50.134999999999998</v>
      </c>
      <c r="X366" s="82">
        <v>-9.4382225433525924E-2</v>
      </c>
      <c r="Y366" s="83">
        <v>-113.25867052023109</v>
      </c>
      <c r="Z366" s="84">
        <f t="shared" si="5"/>
        <v>-346.4462123165232</v>
      </c>
    </row>
    <row r="367" spans="1:26" x14ac:dyDescent="0.3">
      <c r="A367" s="76">
        <v>41842</v>
      </c>
      <c r="B367" s="77">
        <v>1750.78</v>
      </c>
      <c r="C367" s="77">
        <v>2.6974863550716962E-3</v>
      </c>
      <c r="D367" s="78">
        <v>-2.6974863550716961</v>
      </c>
      <c r="E367" s="77">
        <v>0.55610000000000004</v>
      </c>
      <c r="F367" s="77">
        <v>-0.10999999999999899</v>
      </c>
      <c r="G367" s="79">
        <v>-1.0999999999999899</v>
      </c>
      <c r="H367" s="80">
        <v>97.616</v>
      </c>
      <c r="I367" s="77">
        <v>9.180382102390262E-3</v>
      </c>
      <c r="J367" s="79">
        <v>-45.901910511951307</v>
      </c>
      <c r="K367" s="80">
        <v>12.24</v>
      </c>
      <c r="L367" s="77">
        <v>5.0643776824034321E-2</v>
      </c>
      <c r="M367" s="79">
        <v>75.965665236051478</v>
      </c>
      <c r="N367" s="81">
        <v>58.65</v>
      </c>
      <c r="O367" s="82">
        <v>2.6156941649899353E-2</v>
      </c>
      <c r="P367" s="83">
        <v>52.313883299798704</v>
      </c>
      <c r="Q367" s="81">
        <v>64.75</v>
      </c>
      <c r="R367" s="82">
        <v>2.7876722936349208E-3</v>
      </c>
      <c r="S367" s="83">
        <v>-33.45206752361905</v>
      </c>
      <c r="T367" s="81">
        <v>1360.04</v>
      </c>
      <c r="U367" s="82">
        <v>1.6449556437449078E-2</v>
      </c>
      <c r="V367" s="83">
        <v>-16.449556437449079</v>
      </c>
      <c r="W367" s="81">
        <v>50.805000000000007</v>
      </c>
      <c r="X367" s="82">
        <v>-4.832818207361602E-2</v>
      </c>
      <c r="Y367" s="83">
        <v>-57.993818488339222</v>
      </c>
      <c r="Z367" s="84">
        <f t="shared" si="5"/>
        <v>-29.315290780580153</v>
      </c>
    </row>
    <row r="368" spans="1:26" x14ac:dyDescent="0.3">
      <c r="A368" s="76">
        <v>41841</v>
      </c>
      <c r="B368" s="77">
        <v>1740.13</v>
      </c>
      <c r="C368" s="77">
        <v>-8.6699892055763002E-4</v>
      </c>
      <c r="D368" s="78">
        <v>0.86699892055763006</v>
      </c>
      <c r="E368" s="77">
        <v>0.55210000000000004</v>
      </c>
      <c r="F368" s="77">
        <v>-0.40999999999999925</v>
      </c>
      <c r="G368" s="79">
        <v>-4.0999999999999925</v>
      </c>
      <c r="H368" s="80">
        <v>97.013000000000005</v>
      </c>
      <c r="I368" s="77">
        <v>7.7702176284215928E-3</v>
      </c>
      <c r="J368" s="79">
        <v>-38.851088142107962</v>
      </c>
      <c r="K368" s="80">
        <v>12.81</v>
      </c>
      <c r="L368" s="77">
        <v>6.9282136894824708E-2</v>
      </c>
      <c r="M368" s="79">
        <v>103.92320534223707</v>
      </c>
      <c r="N368" s="81">
        <v>59.497999999999998</v>
      </c>
      <c r="O368" s="82">
        <v>3.1018229708186025E-2</v>
      </c>
      <c r="P368" s="83">
        <v>62.036459416372054</v>
      </c>
      <c r="Q368" s="81">
        <v>64.650000000000006</v>
      </c>
      <c r="R368" s="82">
        <v>4.6425255338906121E-4</v>
      </c>
      <c r="S368" s="83">
        <v>-5.5710306406687344</v>
      </c>
      <c r="T368" s="81">
        <v>1354.35</v>
      </c>
      <c r="U368" s="82">
        <v>1.3431607303202498E-2</v>
      </c>
      <c r="V368" s="83">
        <v>-13.431607303202497</v>
      </c>
      <c r="W368" s="81">
        <v>51.594999999999999</v>
      </c>
      <c r="X368" s="82">
        <v>-1.6395005242589009E-2</v>
      </c>
      <c r="Y368" s="83">
        <v>-19.674006291106807</v>
      </c>
      <c r="Z368" s="84">
        <f t="shared" si="5"/>
        <v>85.198931302080766</v>
      </c>
    </row>
    <row r="369" spans="1:26" x14ac:dyDescent="0.3">
      <c r="A369" s="76">
        <v>41838</v>
      </c>
      <c r="B369" s="77">
        <v>1744.31</v>
      </c>
      <c r="C369" s="77">
        <v>-5.9778892181445234E-3</v>
      </c>
      <c r="D369" s="78">
        <v>5.9778892181445231</v>
      </c>
      <c r="E369" s="77">
        <v>0.55289999999999995</v>
      </c>
      <c r="F369" s="77">
        <v>-0.33000000000000806</v>
      </c>
      <c r="G369" s="79">
        <v>-3.3000000000000806</v>
      </c>
      <c r="H369" s="80">
        <v>97.278999999999996</v>
      </c>
      <c r="I369" s="77">
        <v>9.3695525857058967E-3</v>
      </c>
      <c r="J369" s="79">
        <v>-46.847762928529484</v>
      </c>
      <c r="K369" s="80">
        <v>12.06</v>
      </c>
      <c r="L369" s="77">
        <v>6.4430714916151849E-2</v>
      </c>
      <c r="M369" s="79">
        <v>96.646072374227771</v>
      </c>
      <c r="N369" s="81">
        <v>58.545000000000002</v>
      </c>
      <c r="O369" s="82">
        <v>4.5819935691318418E-2</v>
      </c>
      <c r="P369" s="83">
        <v>91.639871382636827</v>
      </c>
      <c r="Q369" s="81">
        <v>64.67</v>
      </c>
      <c r="R369" s="82">
        <v>1.859024012393564E-3</v>
      </c>
      <c r="S369" s="83">
        <v>-22.308288148722767</v>
      </c>
      <c r="T369" s="81">
        <v>1359.75</v>
      </c>
      <c r="U369" s="82">
        <v>2.027417406376384E-2</v>
      </c>
      <c r="V369" s="83">
        <v>-20.274174063763841</v>
      </c>
      <c r="W369" s="81">
        <v>50.664999999999999</v>
      </c>
      <c r="X369" s="82">
        <v>-6.0018552875695727E-2</v>
      </c>
      <c r="Y369" s="83">
        <v>-72.02226345083487</v>
      </c>
      <c r="Z369" s="84">
        <f t="shared" si="5"/>
        <v>29.511344383158089</v>
      </c>
    </row>
    <row r="370" spans="1:26" x14ac:dyDescent="0.3">
      <c r="A370" s="76">
        <v>41837</v>
      </c>
      <c r="B370" s="77">
        <v>1735.11</v>
      </c>
      <c r="C370" s="77">
        <v>-1.6065190763507778E-2</v>
      </c>
      <c r="D370" s="78">
        <v>16.065190763507779</v>
      </c>
      <c r="E370" s="77">
        <v>0.5544</v>
      </c>
      <c r="F370" s="77">
        <v>0.11999999999999789</v>
      </c>
      <c r="G370" s="79">
        <v>1.1999999999999789</v>
      </c>
      <c r="H370" s="80">
        <v>96.801000000000002</v>
      </c>
      <c r="I370" s="77">
        <v>5.1189932300535262E-3</v>
      </c>
      <c r="J370" s="79">
        <v>-25.594966150267631</v>
      </c>
      <c r="K370" s="80">
        <v>14.54</v>
      </c>
      <c r="L370" s="77">
        <v>5.1189932300535262E-3</v>
      </c>
      <c r="M370" s="79">
        <v>-215.76433121019116</v>
      </c>
      <c r="N370" s="81">
        <v>60.518999999999998</v>
      </c>
      <c r="O370" s="82">
        <v>0.10098602823460913</v>
      </c>
      <c r="P370" s="83">
        <v>201.97205646921824</v>
      </c>
      <c r="Q370" s="81">
        <v>64.5</v>
      </c>
      <c r="R370" s="82">
        <v>-1.7025228292833839E-3</v>
      </c>
      <c r="S370" s="83">
        <v>20.430273951400608</v>
      </c>
      <c r="T370" s="81">
        <v>1345.63</v>
      </c>
      <c r="U370" s="82">
        <v>1.1531320238444359E-2</v>
      </c>
      <c r="V370" s="83">
        <v>-11.531320238444358</v>
      </c>
      <c r="W370" s="81">
        <v>52.32500000000001</v>
      </c>
      <c r="X370" s="82">
        <v>-1.4780643946525748E-2</v>
      </c>
      <c r="Y370" s="83">
        <v>-17.736772735830897</v>
      </c>
      <c r="Z370" s="84">
        <f t="shared" si="5"/>
        <v>-30.959869150607439</v>
      </c>
    </row>
    <row r="371" spans="1:26" x14ac:dyDescent="0.3">
      <c r="A371" s="76">
        <v>41836</v>
      </c>
      <c r="B371" s="77">
        <v>1751.51</v>
      </c>
      <c r="C371" s="77">
        <v>-7.1480398158854843E-3</v>
      </c>
      <c r="D371" s="78">
        <v>7.1480398158854843</v>
      </c>
      <c r="E371" s="77">
        <v>0.55489999999999995</v>
      </c>
      <c r="F371" s="77">
        <v>0.81999999999999851</v>
      </c>
      <c r="G371" s="79">
        <v>8.1999999999999851</v>
      </c>
      <c r="H371" s="80">
        <v>96.498000000000005</v>
      </c>
      <c r="I371" s="77">
        <v>1.0892907161308806E-3</v>
      </c>
      <c r="J371" s="79">
        <v>-5.4464535806544037</v>
      </c>
      <c r="K371" s="80">
        <v>11</v>
      </c>
      <c r="L371" s="77">
        <v>6.5891472868217019E-2</v>
      </c>
      <c r="M371" s="79">
        <v>98.837209302325519</v>
      </c>
      <c r="N371" s="81">
        <v>57.014000000000003</v>
      </c>
      <c r="O371" s="82">
        <v>1.4579051834678035E-3</v>
      </c>
      <c r="P371" s="83">
        <v>2.9158103669356064</v>
      </c>
      <c r="Q371" s="81">
        <v>64.48</v>
      </c>
      <c r="R371" s="82">
        <v>-4.6504417919704128E-4</v>
      </c>
      <c r="S371" s="83">
        <v>5.5805301503644955</v>
      </c>
      <c r="T371" s="81">
        <v>1353.78</v>
      </c>
      <c r="U371" s="82">
        <v>1.4006651286814309E-2</v>
      </c>
      <c r="V371" s="83">
        <v>-14.006651286814309</v>
      </c>
      <c r="W371" s="81">
        <v>51.94</v>
      </c>
      <c r="X371" s="82">
        <v>4.6228220364588464E-2</v>
      </c>
      <c r="Y371" s="83">
        <v>55.473864437506151</v>
      </c>
      <c r="Z371" s="84">
        <f t="shared" si="5"/>
        <v>158.70234920554853</v>
      </c>
    </row>
    <row r="372" spans="1:26" x14ac:dyDescent="0.3">
      <c r="A372" s="76">
        <v>41835</v>
      </c>
      <c r="B372" s="77">
        <v>1741.46</v>
      </c>
      <c r="C372" s="77">
        <v>-8.8220562790274105E-3</v>
      </c>
      <c r="D372" s="78">
        <v>8.8220562790274109</v>
      </c>
      <c r="E372" s="77">
        <v>0.55189999999999995</v>
      </c>
      <c r="F372" s="77">
        <v>0.51999999999999824</v>
      </c>
      <c r="G372" s="79">
        <v>5.1999999999999824</v>
      </c>
      <c r="H372" s="80">
        <v>95.834000000000003</v>
      </c>
      <c r="I372" s="77">
        <v>-1.3698348170637606E-2</v>
      </c>
      <c r="J372" s="79">
        <v>68.491740853188034</v>
      </c>
      <c r="K372" s="80">
        <v>11.96</v>
      </c>
      <c r="L372" s="77">
        <v>0.10536044362292056</v>
      </c>
      <c r="M372" s="79">
        <v>158.04066543438086</v>
      </c>
      <c r="N372" s="81">
        <v>57.5</v>
      </c>
      <c r="O372" s="82">
        <v>1.6332013574660624E-2</v>
      </c>
      <c r="P372" s="83">
        <v>32.66402714932125</v>
      </c>
      <c r="Q372" s="81">
        <v>64.58</v>
      </c>
      <c r="R372" s="82">
        <v>7.7483341081663033E-4</v>
      </c>
      <c r="S372" s="83">
        <v>-9.2980009297995636</v>
      </c>
      <c r="T372" s="81">
        <v>1349.42</v>
      </c>
      <c r="U372" s="82">
        <v>8.6180478215697638E-3</v>
      </c>
      <c r="V372" s="83">
        <v>-8.618047821569764</v>
      </c>
      <c r="W372" s="81">
        <v>56.580000000000005</v>
      </c>
      <c r="X372" s="82">
        <v>8.9543616406701443E-2</v>
      </c>
      <c r="Y372" s="83">
        <v>107.45233968804173</v>
      </c>
      <c r="Z372" s="84">
        <f t="shared" si="5"/>
        <v>362.75478065258994</v>
      </c>
    </row>
    <row r="373" spans="1:26" x14ac:dyDescent="0.3">
      <c r="A373" s="76">
        <v>41834</v>
      </c>
      <c r="B373" s="77">
        <v>1747.06</v>
      </c>
      <c r="C373" s="77">
        <v>-4.3880644646561613E-3</v>
      </c>
      <c r="D373" s="78">
        <v>4.3880644646561615</v>
      </c>
      <c r="E373" s="77">
        <v>0.55189999999999995</v>
      </c>
      <c r="F373" s="77">
        <v>0.56999999999999273</v>
      </c>
      <c r="G373" s="79">
        <v>5.6999999999999273</v>
      </c>
      <c r="H373" s="80">
        <v>95.602999999999994</v>
      </c>
      <c r="I373" s="77">
        <v>-2.0270339512815084E-2</v>
      </c>
      <c r="J373" s="79">
        <v>101.35169756407542</v>
      </c>
      <c r="K373" s="80">
        <v>11.82</v>
      </c>
      <c r="L373" s="77">
        <v>6.0089686098654699E-2</v>
      </c>
      <c r="M373" s="79">
        <v>90.13452914798205</v>
      </c>
      <c r="N373" s="81">
        <v>57.155999999999999</v>
      </c>
      <c r="O373" s="82">
        <v>-2.6883459606708106E-2</v>
      </c>
      <c r="P373" s="83">
        <v>-53.766919213416209</v>
      </c>
      <c r="Q373" s="81">
        <v>64.599999999999994</v>
      </c>
      <c r="R373" s="82">
        <v>3.4172103137620207E-3</v>
      </c>
      <c r="S373" s="83">
        <v>-41.006523765144244</v>
      </c>
      <c r="T373" s="81">
        <v>1348.9</v>
      </c>
      <c r="U373" s="82">
        <v>1.2011493821695706E-2</v>
      </c>
      <c r="V373" s="83">
        <v>-12.011493821695707</v>
      </c>
      <c r="W373" s="81">
        <v>54.305</v>
      </c>
      <c r="X373" s="82">
        <v>5.0793343653250778E-2</v>
      </c>
      <c r="Y373" s="83">
        <v>60.952012383900929</v>
      </c>
      <c r="Z373" s="84">
        <f t="shared" si="5"/>
        <v>155.74136676035835</v>
      </c>
    </row>
    <row r="374" spans="1:26" x14ac:dyDescent="0.3">
      <c r="A374" s="76">
        <v>41831</v>
      </c>
      <c r="B374" s="77">
        <v>1736.02</v>
      </c>
      <c r="C374" s="77">
        <v>-4.2445308646224611E-3</v>
      </c>
      <c r="D374" s="78">
        <v>4.2445308646224609</v>
      </c>
      <c r="E374" s="77">
        <v>0.54969999999999997</v>
      </c>
      <c r="F374" s="77">
        <v>0.45999999999999375</v>
      </c>
      <c r="G374" s="79">
        <v>4.5999999999999375</v>
      </c>
      <c r="H374" s="80">
        <v>95.853999999999999</v>
      </c>
      <c r="I374" s="77">
        <v>-2.0308459643707595E-2</v>
      </c>
      <c r="J374" s="79">
        <v>101.54229821853798</v>
      </c>
      <c r="K374" s="80">
        <v>12.08</v>
      </c>
      <c r="L374" s="77">
        <v>4.407951598962833E-2</v>
      </c>
      <c r="M374" s="79">
        <v>66.119273984442501</v>
      </c>
      <c r="N374" s="81">
        <v>58.35</v>
      </c>
      <c r="O374" s="82">
        <v>1.7436791630340016E-2</v>
      </c>
      <c r="P374" s="83">
        <v>34.873583260680029</v>
      </c>
      <c r="Q374" s="81">
        <v>64.72</v>
      </c>
      <c r="R374" s="82">
        <v>6.8450528935905062E-3</v>
      </c>
      <c r="S374" s="83">
        <v>-82.14063472308608</v>
      </c>
      <c r="T374" s="81">
        <v>1342.84</v>
      </c>
      <c r="U374" s="82">
        <v>6.702151585576E-3</v>
      </c>
      <c r="V374" s="83">
        <v>-6.7021515855759999</v>
      </c>
      <c r="W374" s="81">
        <v>52.375</v>
      </c>
      <c r="X374" s="82">
        <v>2.9180585576733978E-2</v>
      </c>
      <c r="Y374" s="83">
        <v>35.01670269208077</v>
      </c>
      <c r="Z374" s="84">
        <f t="shared" si="5"/>
        <v>157.55360271170161</v>
      </c>
    </row>
    <row r="375" spans="1:26" x14ac:dyDescent="0.3">
      <c r="A375" s="76">
        <v>41830</v>
      </c>
      <c r="B375" s="77">
        <v>1734.5</v>
      </c>
      <c r="C375" s="77">
        <v>-3.6533667267901497E-3</v>
      </c>
      <c r="D375" s="78">
        <v>3.6533667267901495</v>
      </c>
      <c r="E375" s="77">
        <v>0.54920000000000002</v>
      </c>
      <c r="F375" s="77">
        <v>0.40999999999999925</v>
      </c>
      <c r="G375" s="79">
        <v>4.0999999999999925</v>
      </c>
      <c r="H375" s="80">
        <v>96.126000000000005</v>
      </c>
      <c r="I375" s="77">
        <v>-1.2218054770590278E-2</v>
      </c>
      <c r="J375" s="79">
        <v>61.090273852951391</v>
      </c>
      <c r="K375" s="80">
        <v>12.59</v>
      </c>
      <c r="L375" s="77">
        <v>0.11811722912966253</v>
      </c>
      <c r="M375" s="79">
        <v>177.17584369449381</v>
      </c>
      <c r="N375" s="81">
        <v>57.783000000000001</v>
      </c>
      <c r="O375" s="82">
        <v>1.7575063837281055E-2</v>
      </c>
      <c r="P375" s="83">
        <v>35.150127674562107</v>
      </c>
      <c r="Q375" s="81">
        <v>64.62</v>
      </c>
      <c r="R375" s="82">
        <v>4.5080055961449752E-3</v>
      </c>
      <c r="S375" s="83">
        <v>-54.096067153739703</v>
      </c>
      <c r="T375" s="81">
        <v>1342.7</v>
      </c>
      <c r="U375" s="82">
        <v>1.3251430037580893E-2</v>
      </c>
      <c r="V375" s="83">
        <v>-13.251430037580892</v>
      </c>
      <c r="W375" s="81">
        <v>55.359999999999992</v>
      </c>
      <c r="X375" s="82">
        <v>6.145144281468682E-2</v>
      </c>
      <c r="Y375" s="83">
        <v>73.741731377624177</v>
      </c>
      <c r="Z375" s="84">
        <f t="shared" si="5"/>
        <v>287.56384613510102</v>
      </c>
    </row>
    <row r="376" spans="1:26" x14ac:dyDescent="0.3">
      <c r="A376" s="76">
        <v>41829</v>
      </c>
      <c r="B376" s="77">
        <v>1746.07</v>
      </c>
      <c r="C376" s="77">
        <v>5.0654187316881974E-3</v>
      </c>
      <c r="D376" s="78">
        <v>-5.0654187316881973</v>
      </c>
      <c r="E376" s="77">
        <v>0.55720000000000003</v>
      </c>
      <c r="F376" s="77">
        <v>1.1099999999999999</v>
      </c>
      <c r="G376" s="79">
        <v>11.099999999999998</v>
      </c>
      <c r="H376" s="80">
        <v>96.727999999999994</v>
      </c>
      <c r="I376" s="77">
        <v>7.0349679288224539E-4</v>
      </c>
      <c r="J376" s="79">
        <v>-3.5174839644112268</v>
      </c>
      <c r="K376" s="80">
        <v>11.65</v>
      </c>
      <c r="L376" s="77">
        <v>1.7196904557179339E-3</v>
      </c>
      <c r="M376" s="79">
        <v>2.5795356835769008</v>
      </c>
      <c r="N376" s="81">
        <v>57.155000000000001</v>
      </c>
      <c r="O376" s="82">
        <v>1.6540684748777228E-2</v>
      </c>
      <c r="P376" s="83">
        <v>33.081369497554455</v>
      </c>
      <c r="Q376" s="81">
        <v>64.569999999999993</v>
      </c>
      <c r="R376" s="82">
        <v>4.0429171201988943E-3</v>
      </c>
      <c r="S376" s="83">
        <v>-48.51500544238673</v>
      </c>
      <c r="T376" s="81">
        <v>1338.03</v>
      </c>
      <c r="U376" s="82">
        <v>8.3119819140919163E-3</v>
      </c>
      <c r="V376" s="83">
        <v>-8.3119819140919162</v>
      </c>
      <c r="W376" s="81">
        <v>53.384999999999998</v>
      </c>
      <c r="X376" s="82">
        <v>-1.6488577745025851E-2</v>
      </c>
      <c r="Y376" s="83">
        <v>-19.786293294031019</v>
      </c>
      <c r="Z376" s="84">
        <f t="shared" si="5"/>
        <v>-38.435278165477733</v>
      </c>
    </row>
    <row r="377" spans="1:26" x14ac:dyDescent="0.3">
      <c r="A377" s="76">
        <v>41828</v>
      </c>
      <c r="B377" s="77">
        <v>1741.64</v>
      </c>
      <c r="C377" s="77">
        <v>2.0021171813872246E-3</v>
      </c>
      <c r="D377" s="78">
        <v>-2.0021171813872245</v>
      </c>
      <c r="E377" s="77">
        <v>0.55620000000000003</v>
      </c>
      <c r="F377" s="77">
        <v>0.9099999999999997</v>
      </c>
      <c r="G377" s="79">
        <v>9.0999999999999979</v>
      </c>
      <c r="H377" s="80">
        <v>96.265000000000001</v>
      </c>
      <c r="I377" s="77">
        <v>-1.0830362005363824E-2</v>
      </c>
      <c r="J377" s="79">
        <v>54.15181002681912</v>
      </c>
      <c r="K377" s="80">
        <v>11.98</v>
      </c>
      <c r="L377" s="77">
        <v>3.364969801553068E-2</v>
      </c>
      <c r="M377" s="79">
        <v>50.474547023296026</v>
      </c>
      <c r="N377" s="81">
        <v>57.707999999999998</v>
      </c>
      <c r="O377" s="82">
        <v>2.5919999999999971E-2</v>
      </c>
      <c r="P377" s="83">
        <v>51.839999999999939</v>
      </c>
      <c r="Q377" s="81">
        <v>64.62</v>
      </c>
      <c r="R377" s="82">
        <v>5.2893590541381987E-3</v>
      </c>
      <c r="S377" s="83">
        <v>-63.472308649658387</v>
      </c>
      <c r="T377" s="81">
        <v>1336.4</v>
      </c>
      <c r="U377" s="82">
        <v>6.5678476741383666E-3</v>
      </c>
      <c r="V377" s="83">
        <v>-6.5678476741383669</v>
      </c>
      <c r="W377" s="81">
        <v>52.455000000000005</v>
      </c>
      <c r="X377" s="82">
        <v>2.4844720496893535E-3</v>
      </c>
      <c r="Y377" s="83">
        <v>2.9813664596272242</v>
      </c>
      <c r="Z377" s="84">
        <f t="shared" si="5"/>
        <v>96.505450004558341</v>
      </c>
    </row>
    <row r="378" spans="1:26" x14ac:dyDescent="0.3">
      <c r="A378" s="76">
        <v>41827</v>
      </c>
      <c r="B378" s="77">
        <v>1754.8</v>
      </c>
      <c r="C378" s="77">
        <v>9.7708623447768008E-3</v>
      </c>
      <c r="D378" s="78">
        <v>-9.7708623447768002</v>
      </c>
      <c r="E378" s="77">
        <v>0.55620000000000003</v>
      </c>
      <c r="F378" s="77">
        <v>0.9099999999999997</v>
      </c>
      <c r="G378" s="79">
        <v>9.0999999999999979</v>
      </c>
      <c r="H378" s="80">
        <v>96.376000000000005</v>
      </c>
      <c r="I378" s="77">
        <v>-1.1923435753903533E-2</v>
      </c>
      <c r="J378" s="79">
        <v>59.617178769517665</v>
      </c>
      <c r="K378" s="80">
        <v>11.33</v>
      </c>
      <c r="L378" s="77">
        <v>-6.5952184666117117E-2</v>
      </c>
      <c r="M378" s="79">
        <v>-98.928276999175679</v>
      </c>
      <c r="N378" s="81">
        <v>55.98</v>
      </c>
      <c r="O378" s="82">
        <v>1.7716218392655222E-3</v>
      </c>
      <c r="P378" s="83">
        <v>3.5432436785310442</v>
      </c>
      <c r="Q378" s="81">
        <v>64.55</v>
      </c>
      <c r="R378" s="82">
        <v>2.6405716060888739E-3</v>
      </c>
      <c r="S378" s="83">
        <v>-31.686859273066489</v>
      </c>
      <c r="T378" s="81">
        <v>1332.73</v>
      </c>
      <c r="U378" s="82">
        <v>4.3407160674318115E-3</v>
      </c>
      <c r="V378" s="83">
        <v>-4.3407160674318117</v>
      </c>
      <c r="W378" s="81">
        <v>53.9</v>
      </c>
      <c r="X378" s="82">
        <v>3.4251175285426393E-2</v>
      </c>
      <c r="Y378" s="83">
        <v>41.101410342511663</v>
      </c>
      <c r="Z378" s="84">
        <f t="shared" si="5"/>
        <v>-31.36488189389042</v>
      </c>
    </row>
    <row r="379" spans="1:26" x14ac:dyDescent="0.3">
      <c r="A379" s="76">
        <v>41824</v>
      </c>
      <c r="B379" s="77">
        <v>1763.44</v>
      </c>
      <c r="C379" s="77">
        <v>9.8208201386940832E-3</v>
      </c>
      <c r="D379" s="78">
        <v>-9.8208201386940832</v>
      </c>
      <c r="E379" s="77">
        <v>0.55320000000000003</v>
      </c>
      <c r="F379" s="77">
        <v>0.60999999999999943</v>
      </c>
      <c r="G379" s="79">
        <v>6.0999999999999943</v>
      </c>
      <c r="H379" s="80">
        <v>96.308000000000007</v>
      </c>
      <c r="I379" s="77">
        <v>-1.1637692165595803E-2</v>
      </c>
      <c r="J379" s="79">
        <v>58.188460827979014</v>
      </c>
      <c r="K379" s="80" t="s">
        <v>0</v>
      </c>
      <c r="L379" s="77">
        <v>-1.1637692165595803E-2</v>
      </c>
      <c r="M379" s="79">
        <v>-215.76433121019116</v>
      </c>
      <c r="N379" s="81" t="s">
        <v>47</v>
      </c>
      <c r="O379" s="82">
        <v>4.5362372799477215E-3</v>
      </c>
      <c r="P379" s="83">
        <v>9.0724745598954417</v>
      </c>
      <c r="Q379" s="81" t="s">
        <v>47</v>
      </c>
      <c r="R379" s="82">
        <v>7.4923885533476054E-4</v>
      </c>
      <c r="S379" s="83">
        <v>-8.9908662640171269</v>
      </c>
      <c r="T379" s="81" t="s">
        <v>47</v>
      </c>
      <c r="U379" s="82">
        <v>3.7334613801929257E-3</v>
      </c>
      <c r="V379" s="83">
        <v>-3.7334613801929257</v>
      </c>
      <c r="W379" s="81" t="s">
        <v>47</v>
      </c>
      <c r="X379" s="82">
        <v>-7.6700874660299754E-4</v>
      </c>
      <c r="Y379" s="83">
        <v>-0.92041049592359703</v>
      </c>
      <c r="Z379" s="84">
        <f t="shared" si="5"/>
        <v>-165.8689541011444</v>
      </c>
    </row>
    <row r="380" spans="1:26" x14ac:dyDescent="0.3">
      <c r="A380" s="76">
        <v>41823</v>
      </c>
      <c r="B380" s="77">
        <v>1764.12</v>
      </c>
      <c r="C380" s="77">
        <v>9.5511694316795671E-3</v>
      </c>
      <c r="D380" s="78">
        <v>-9.5511694316795666</v>
      </c>
      <c r="E380" s="77">
        <v>0.54669999999999996</v>
      </c>
      <c r="F380" s="77">
        <v>-4.0000000000006697E-2</v>
      </c>
      <c r="G380" s="79">
        <v>-0.40000000000006697</v>
      </c>
      <c r="H380" s="80">
        <v>96.393000000000001</v>
      </c>
      <c r="I380" s="77">
        <v>-5.6324080091603203E-3</v>
      </c>
      <c r="J380" s="79">
        <v>28.1620400458016</v>
      </c>
      <c r="K380" s="80">
        <v>10.32</v>
      </c>
      <c r="L380" s="77">
        <v>-4.8847926267281051E-2</v>
      </c>
      <c r="M380" s="79">
        <v>-73.27188940092158</v>
      </c>
      <c r="N380" s="81">
        <v>54.968000000000004</v>
      </c>
      <c r="O380" s="82">
        <v>-3.2474961716508523E-2</v>
      </c>
      <c r="P380" s="83">
        <v>-64.949923433017034</v>
      </c>
      <c r="Q380" s="81">
        <v>64.61</v>
      </c>
      <c r="R380" s="82">
        <v>4.3525571273123134E-3</v>
      </c>
      <c r="S380" s="83">
        <v>-52.23068552774776</v>
      </c>
      <c r="T380" s="81">
        <v>1330.29</v>
      </c>
      <c r="U380" s="82">
        <v>-4.2078370965919934E-4</v>
      </c>
      <c r="V380" s="83">
        <v>0.42078370965919931</v>
      </c>
      <c r="W380" s="81">
        <v>53.109999999999992</v>
      </c>
      <c r="X380" s="82">
        <v>3.5888433781938546E-2</v>
      </c>
      <c r="Y380" s="83">
        <v>43.066120538326253</v>
      </c>
      <c r="Z380" s="84">
        <f t="shared" si="5"/>
        <v>-128.75472349957897</v>
      </c>
    </row>
    <row r="381" spans="1:26" x14ac:dyDescent="0.3">
      <c r="A381" s="76">
        <v>41822</v>
      </c>
      <c r="B381" s="77">
        <v>1756.96</v>
      </c>
      <c r="C381" s="77">
        <v>4.8901573429572893E-3</v>
      </c>
      <c r="D381" s="78">
        <v>-4.8901573429572895</v>
      </c>
      <c r="E381" s="77">
        <v>0.54669999999999996</v>
      </c>
      <c r="F381" s="77">
        <v>0.10999999999999899</v>
      </c>
      <c r="G381" s="79">
        <v>1.0999999999999899</v>
      </c>
      <c r="H381" s="80">
        <v>97.165000000000006</v>
      </c>
      <c r="I381" s="77">
        <v>2.0005981169628302E-3</v>
      </c>
      <c r="J381" s="79">
        <v>-10.002990584814151</v>
      </c>
      <c r="K381" s="80">
        <v>10.82</v>
      </c>
      <c r="L381" s="77">
        <v>1.8832391713747749E-2</v>
      </c>
      <c r="M381" s="79">
        <v>28.248587570621623</v>
      </c>
      <c r="N381" s="81">
        <v>56.930999999999997</v>
      </c>
      <c r="O381" s="82">
        <v>1.210666666666662E-2</v>
      </c>
      <c r="P381" s="83">
        <v>24.213333333333235</v>
      </c>
      <c r="Q381" s="81">
        <v>64.510000000000005</v>
      </c>
      <c r="R381" s="82">
        <v>-7.744733581164367E-4</v>
      </c>
      <c r="S381" s="83">
        <v>9.2936802973972412</v>
      </c>
      <c r="T381" s="81">
        <v>1335.08</v>
      </c>
      <c r="U381" s="82">
        <v>6.8248832982662194E-3</v>
      </c>
      <c r="V381" s="83">
        <v>-6.8248832982662195</v>
      </c>
      <c r="W381" s="81">
        <v>49.645000000000003</v>
      </c>
      <c r="X381" s="82">
        <v>-2.5039277297721752E-2</v>
      </c>
      <c r="Y381" s="83">
        <v>-30.047132757266102</v>
      </c>
      <c r="Z381" s="84">
        <f t="shared" si="5"/>
        <v>11.090437218048326</v>
      </c>
    </row>
    <row r="382" spans="1:26" x14ac:dyDescent="0.3">
      <c r="A382" s="76">
        <v>41821</v>
      </c>
      <c r="B382" s="77">
        <v>1754.76</v>
      </c>
      <c r="C382" s="77">
        <v>9.7768979784436435E-3</v>
      </c>
      <c r="D382" s="78">
        <v>-9.7768979784436443</v>
      </c>
      <c r="E382" s="77">
        <v>0.54620000000000002</v>
      </c>
      <c r="F382" s="77">
        <v>-0.43999999999999595</v>
      </c>
      <c r="G382" s="79">
        <v>-4.3999999999999595</v>
      </c>
      <c r="H382" s="80">
        <v>97.581000000000003</v>
      </c>
      <c r="I382" s="77">
        <v>4.3059699197245811E-4</v>
      </c>
      <c r="J382" s="79">
        <v>-2.1529849598622905</v>
      </c>
      <c r="K382" s="80">
        <v>11.15</v>
      </c>
      <c r="L382" s="77">
        <v>5.0895381715362953E-2</v>
      </c>
      <c r="M382" s="79">
        <v>76.343072573044424</v>
      </c>
      <c r="N382" s="81">
        <v>56.576000000000001</v>
      </c>
      <c r="O382" s="82">
        <v>-3.066079295154176E-3</v>
      </c>
      <c r="P382" s="83">
        <v>-6.132158590308352</v>
      </c>
      <c r="Q382" s="81">
        <v>64.53</v>
      </c>
      <c r="R382" s="82">
        <v>7.7543424317613459E-4</v>
      </c>
      <c r="S382" s="83">
        <v>-9.3052109181136142</v>
      </c>
      <c r="T382" s="81">
        <v>1337.89</v>
      </c>
      <c r="U382" s="82">
        <v>1.6008383897449255E-2</v>
      </c>
      <c r="V382" s="83">
        <v>-16.008383897449256</v>
      </c>
      <c r="W382" s="81">
        <v>51.93</v>
      </c>
      <c r="X382" s="82">
        <v>3.3535675191561247E-2</v>
      </c>
      <c r="Y382" s="83">
        <v>40.242810229873498</v>
      </c>
      <c r="Z382" s="84">
        <f t="shared" si="5"/>
        <v>68.810246458740806</v>
      </c>
    </row>
    <row r="383" spans="1:26" x14ac:dyDescent="0.3">
      <c r="A383" s="76">
        <v>41820</v>
      </c>
      <c r="B383" s="77">
        <v>1743.42</v>
      </c>
      <c r="C383" s="77">
        <v>8.4917338639703271E-3</v>
      </c>
      <c r="D383" s="78">
        <v>-8.4917338639703264</v>
      </c>
      <c r="E383" s="77">
        <v>0.54510000000000003</v>
      </c>
      <c r="F383" s="77">
        <v>-0.54999999999999494</v>
      </c>
      <c r="G383" s="79">
        <v>-5.4999999999999494</v>
      </c>
      <c r="H383" s="80">
        <v>97.840999999999994</v>
      </c>
      <c r="I383" s="77">
        <v>1.7507934882767715E-3</v>
      </c>
      <c r="J383" s="79">
        <v>-8.7539674413838569</v>
      </c>
      <c r="K383" s="80">
        <v>11.57</v>
      </c>
      <c r="L383" s="77">
        <v>-4.0630182421227214E-2</v>
      </c>
      <c r="M383" s="79">
        <v>-60.945273631840827</v>
      </c>
      <c r="N383" s="81">
        <v>58.734999999999999</v>
      </c>
      <c r="O383" s="82">
        <v>-1.9776368491321798E-2</v>
      </c>
      <c r="P383" s="83">
        <v>-39.552736982643594</v>
      </c>
      <c r="Q383" s="81">
        <v>64.38</v>
      </c>
      <c r="R383" s="82">
        <v>7.7724234416286589E-4</v>
      </c>
      <c r="S383" s="83">
        <v>-9.3269081299543899</v>
      </c>
      <c r="T383" s="81">
        <v>1332.89</v>
      </c>
      <c r="U383" s="82">
        <v>1.8803170550871853E-2</v>
      </c>
      <c r="V383" s="83">
        <v>-18.803170550871851</v>
      </c>
      <c r="W383" s="81">
        <v>51.68</v>
      </c>
      <c r="X383" s="82">
        <v>8.6854689177321646E-3</v>
      </c>
      <c r="Y383" s="83">
        <v>10.422562701278597</v>
      </c>
      <c r="Z383" s="84">
        <f t="shared" si="5"/>
        <v>-140.9512278993862</v>
      </c>
    </row>
    <row r="384" spans="1:26" x14ac:dyDescent="0.3">
      <c r="A384" s="76">
        <v>41817</v>
      </c>
      <c r="B384" s="77">
        <v>1740.86</v>
      </c>
      <c r="C384" s="77">
        <v>8.0313145993896259E-3</v>
      </c>
      <c r="D384" s="78">
        <v>-8.031314599389626</v>
      </c>
      <c r="E384" s="77">
        <v>0.54510000000000003</v>
      </c>
      <c r="F384" s="77">
        <v>-0.14999999999999458</v>
      </c>
      <c r="G384" s="79">
        <v>-1.4999999999999458</v>
      </c>
      <c r="H384" s="80">
        <v>97.314999999999998</v>
      </c>
      <c r="I384" s="77">
        <v>-7.5670273412403437E-3</v>
      </c>
      <c r="J384" s="79">
        <v>37.835136706201716</v>
      </c>
      <c r="K384" s="80">
        <v>11.26</v>
      </c>
      <c r="L384" s="77">
        <v>-0.10988142292490123</v>
      </c>
      <c r="M384" s="79">
        <v>-164.82213438735184</v>
      </c>
      <c r="N384" s="81">
        <v>57.35</v>
      </c>
      <c r="O384" s="82">
        <v>-4.9851720538776324E-2</v>
      </c>
      <c r="P384" s="83">
        <v>-99.70344107755264</v>
      </c>
      <c r="Q384" s="81">
        <v>64.28</v>
      </c>
      <c r="R384" s="82">
        <v>7.7845243655608209E-4</v>
      </c>
      <c r="S384" s="83">
        <v>-9.3414292386729851</v>
      </c>
      <c r="T384" s="81">
        <v>1333.9</v>
      </c>
      <c r="U384" s="82">
        <v>2.1707160145837914E-2</v>
      </c>
      <c r="V384" s="83">
        <v>-21.707160145837914</v>
      </c>
      <c r="W384" s="81">
        <v>50.890000000000008</v>
      </c>
      <c r="X384" s="82">
        <v>-2.8816793893129598E-2</v>
      </c>
      <c r="Y384" s="83">
        <v>-34.580152671755521</v>
      </c>
      <c r="Z384" s="84">
        <f t="shared" si="5"/>
        <v>-301.85049541435876</v>
      </c>
    </row>
    <row r="385" spans="1:26" x14ac:dyDescent="0.3">
      <c r="A385" s="76">
        <v>41816</v>
      </c>
      <c r="B385" s="77">
        <v>1737.27</v>
      </c>
      <c r="C385" s="77">
        <v>5.8244220448005427E-3</v>
      </c>
      <c r="D385" s="78">
        <v>-5.824422044800543</v>
      </c>
      <c r="E385" s="77">
        <v>0.54610000000000003</v>
      </c>
      <c r="F385" s="77">
        <v>0.15000000000000568</v>
      </c>
      <c r="G385" s="79">
        <v>1.5000000000000568</v>
      </c>
      <c r="H385" s="80">
        <v>96.66</v>
      </c>
      <c r="I385" s="77">
        <v>-1.1706967946424111E-2</v>
      </c>
      <c r="J385" s="79">
        <v>58.53483973212056</v>
      </c>
      <c r="K385" s="80">
        <v>11.63</v>
      </c>
      <c r="L385" s="77">
        <v>-4.5155993431855411E-2</v>
      </c>
      <c r="M385" s="79">
        <v>-67.733990147783118</v>
      </c>
      <c r="N385" s="81">
        <v>56.784999999999997</v>
      </c>
      <c r="O385" s="82">
        <v>-5.0624446190627552E-2</v>
      </c>
      <c r="P385" s="83">
        <v>-101.24889238125509</v>
      </c>
      <c r="Q385" s="81">
        <v>64.33</v>
      </c>
      <c r="R385" s="82">
        <v>2.49337696743021E-3</v>
      </c>
      <c r="S385" s="83">
        <v>-29.920523609162519</v>
      </c>
      <c r="T385" s="81">
        <v>1325.14</v>
      </c>
      <c r="U385" s="82">
        <v>1.0269351285003107E-2</v>
      </c>
      <c r="V385" s="83">
        <v>-10.269351285003108</v>
      </c>
      <c r="W385" s="81">
        <v>52.155000000000001</v>
      </c>
      <c r="X385" s="82">
        <v>-3.7375415282392001E-2</v>
      </c>
      <c r="Y385" s="83">
        <v>-44.850498338870402</v>
      </c>
      <c r="Z385" s="84">
        <f t="shared" si="5"/>
        <v>-199.81283807475415</v>
      </c>
    </row>
    <row r="386" spans="1:26" x14ac:dyDescent="0.3">
      <c r="A386" s="76">
        <v>41815</v>
      </c>
      <c r="B386" s="77">
        <v>1738.16</v>
      </c>
      <c r="C386" s="77">
        <v>7.3428417435047856E-3</v>
      </c>
      <c r="D386" s="78">
        <v>-7.3428417435047857</v>
      </c>
      <c r="E386" s="77">
        <v>0.54710000000000003</v>
      </c>
      <c r="F386" s="77">
        <v>0.70000000000000062</v>
      </c>
      <c r="G386" s="79">
        <v>7.0000000000000062</v>
      </c>
      <c r="H386" s="80">
        <v>97.319000000000003</v>
      </c>
      <c r="I386" s="77">
        <v>-9.4959899035133404E-3</v>
      </c>
      <c r="J386" s="79">
        <v>47.479949517566702</v>
      </c>
      <c r="K386" s="80">
        <v>11.59</v>
      </c>
      <c r="L386" s="77">
        <v>-7.7229299363057377E-2</v>
      </c>
      <c r="M386" s="79">
        <v>-115.84394904458605</v>
      </c>
      <c r="N386" s="81">
        <v>56.225000000000001</v>
      </c>
      <c r="O386" s="82">
        <v>-6.6804979253112004E-2</v>
      </c>
      <c r="P386" s="83">
        <v>-133.60995850622399</v>
      </c>
      <c r="Q386" s="81">
        <v>64.31</v>
      </c>
      <c r="R386" s="82">
        <v>2.9631940112289099E-3</v>
      </c>
      <c r="S386" s="83">
        <v>-35.558328134746915</v>
      </c>
      <c r="T386" s="81">
        <v>1327</v>
      </c>
      <c r="U386" s="82">
        <v>1.3998838524314527E-2</v>
      </c>
      <c r="V386" s="83">
        <v>-13.998838524314527</v>
      </c>
      <c r="W386" s="81">
        <v>54.28</v>
      </c>
      <c r="X386" s="82">
        <v>-1.7645461949144771E-2</v>
      </c>
      <c r="Y386" s="83">
        <v>-21.174554338973721</v>
      </c>
      <c r="Z386" s="84">
        <f t="shared" si="5"/>
        <v>-273.0485207747833</v>
      </c>
    </row>
    <row r="387" spans="1:26" x14ac:dyDescent="0.3">
      <c r="A387" s="76">
        <v>41814</v>
      </c>
      <c r="B387" s="77">
        <v>1737.82</v>
      </c>
      <c r="C387" s="77">
        <v>3.82393715341953E-3</v>
      </c>
      <c r="D387" s="78">
        <v>-3.8239371534195299</v>
      </c>
      <c r="E387" s="77">
        <v>0.54710000000000003</v>
      </c>
      <c r="F387" s="77">
        <v>0.75000000000000622</v>
      </c>
      <c r="G387" s="79">
        <v>7.5000000000000622</v>
      </c>
      <c r="H387" s="80">
        <v>97.539000000000001</v>
      </c>
      <c r="I387" s="77">
        <v>-1.2543278867764121E-2</v>
      </c>
      <c r="J387" s="79">
        <v>62.716394338820606</v>
      </c>
      <c r="K387" s="80">
        <v>12.13</v>
      </c>
      <c r="L387" s="77">
        <v>4.5689655172413891E-2</v>
      </c>
      <c r="M387" s="79">
        <v>68.53448275862084</v>
      </c>
      <c r="N387" s="81">
        <v>56.25</v>
      </c>
      <c r="O387" s="82">
        <v>-3.8083349009012037E-2</v>
      </c>
      <c r="P387" s="83">
        <v>-76.166698018024064</v>
      </c>
      <c r="Q387" s="81">
        <v>64.28</v>
      </c>
      <c r="R387" s="82">
        <v>2.3389989084672646E-3</v>
      </c>
      <c r="S387" s="83">
        <v>-28.067986901607174</v>
      </c>
      <c r="T387" s="81">
        <v>1327.68</v>
      </c>
      <c r="U387" s="82">
        <v>1.1427004296553614E-2</v>
      </c>
      <c r="V387" s="83">
        <v>-11.427004296553614</v>
      </c>
      <c r="W387" s="81">
        <v>52.32500000000001</v>
      </c>
      <c r="X387" s="82">
        <v>-1.5799868334430343E-2</v>
      </c>
      <c r="Y387" s="83">
        <v>-18.95984200131641</v>
      </c>
      <c r="Z387" s="84">
        <f t="shared" si="5"/>
        <v>0.30540872652070306</v>
      </c>
    </row>
    <row r="388" spans="1:26" x14ac:dyDescent="0.3">
      <c r="A388" s="76">
        <v>41813</v>
      </c>
      <c r="B388" s="77">
        <v>1746.29</v>
      </c>
      <c r="C388" s="77">
        <v>6.3216006269737153E-3</v>
      </c>
      <c r="D388" s="78">
        <v>-6.3216006269737148</v>
      </c>
      <c r="E388" s="77">
        <v>0.54710000000000003</v>
      </c>
      <c r="F388" s="77">
        <v>1.0500000000000065</v>
      </c>
      <c r="G388" s="79">
        <v>10.500000000000064</v>
      </c>
      <c r="H388" s="80">
        <v>97.441999999999993</v>
      </c>
      <c r="I388" s="77">
        <v>-1.7810884093177132E-2</v>
      </c>
      <c r="J388" s="79">
        <v>89.054420465885656</v>
      </c>
      <c r="K388" s="80">
        <v>10.98</v>
      </c>
      <c r="L388" s="77">
        <v>-9.0991810737031729E-4</v>
      </c>
      <c r="M388" s="79">
        <v>-1.364877161055476</v>
      </c>
      <c r="N388" s="81">
        <v>55.881</v>
      </c>
      <c r="O388" s="82">
        <v>-2.4474975123509612E-2</v>
      </c>
      <c r="P388" s="83">
        <v>-48.949950247019217</v>
      </c>
      <c r="Q388" s="81">
        <v>64.38</v>
      </c>
      <c r="R388" s="82">
        <v>3.2725572697521231E-3</v>
      </c>
      <c r="S388" s="83">
        <v>-39.270687237025477</v>
      </c>
      <c r="T388" s="81">
        <v>1326.97</v>
      </c>
      <c r="U388" s="82">
        <v>8.1060548507179767E-3</v>
      </c>
      <c r="V388" s="83">
        <v>-8.1060548507179764</v>
      </c>
      <c r="W388" s="81">
        <v>52.115000000000002</v>
      </c>
      <c r="X388" s="82">
        <v>6.7204301075262263E-4</v>
      </c>
      <c r="Y388" s="83">
        <v>0.80645161290314704</v>
      </c>
      <c r="Z388" s="84">
        <f t="shared" si="5"/>
        <v>-3.6522980440029906</v>
      </c>
    </row>
    <row r="389" spans="1:26" x14ac:dyDescent="0.3">
      <c r="A389" s="76">
        <v>41810</v>
      </c>
      <c r="B389" s="77">
        <v>1747.43</v>
      </c>
      <c r="C389" s="77">
        <v>6.5956981071210756E-3</v>
      </c>
      <c r="D389" s="78">
        <v>-6.5956981071210752</v>
      </c>
      <c r="E389" s="77">
        <v>0.54710000000000003</v>
      </c>
      <c r="F389" s="77">
        <v>1.2000000000000011</v>
      </c>
      <c r="G389" s="79">
        <v>12.000000000000011</v>
      </c>
      <c r="H389" s="80">
        <v>96.938999999999993</v>
      </c>
      <c r="I389" s="77">
        <v>-2.6834116371521523E-2</v>
      </c>
      <c r="J389" s="79">
        <v>134.17058185760763</v>
      </c>
      <c r="K389" s="80">
        <v>10.85</v>
      </c>
      <c r="L389" s="77">
        <v>-2.690582959641262E-2</v>
      </c>
      <c r="M389" s="79">
        <v>-40.358744394618931</v>
      </c>
      <c r="N389" s="81">
        <v>56.813000000000002</v>
      </c>
      <c r="O389" s="82">
        <v>-6.5225754555310314E-3</v>
      </c>
      <c r="P389" s="83">
        <v>-13.045150911062061</v>
      </c>
      <c r="Q389" s="81">
        <v>64.33</v>
      </c>
      <c r="R389" s="82">
        <v>3.9013732833957553E-3</v>
      </c>
      <c r="S389" s="83">
        <v>-46.816479400749067</v>
      </c>
      <c r="T389" s="81">
        <v>1330.85</v>
      </c>
      <c r="U389" s="82">
        <v>4.0665127578349194E-3</v>
      </c>
      <c r="V389" s="83">
        <v>-4.0665127578349196</v>
      </c>
      <c r="W389" s="81">
        <v>51.27</v>
      </c>
      <c r="X389" s="82">
        <v>-1.969407265774354E-2</v>
      </c>
      <c r="Y389" s="83">
        <v>-23.632887189292248</v>
      </c>
      <c r="Z389" s="84">
        <f t="shared" si="5"/>
        <v>11.655109096929351</v>
      </c>
    </row>
    <row r="390" spans="1:26" x14ac:dyDescent="0.3">
      <c r="A390" s="76">
        <v>41809</v>
      </c>
      <c r="B390" s="77">
        <v>1748.41</v>
      </c>
      <c r="C390" s="77">
        <v>8.0370372505722525E-3</v>
      </c>
      <c r="D390" s="78">
        <v>-8.0370372505722525</v>
      </c>
      <c r="E390" s="77">
        <v>0.54559999999999997</v>
      </c>
      <c r="F390" s="77">
        <v>1.21</v>
      </c>
      <c r="G390" s="79">
        <v>12.1</v>
      </c>
      <c r="H390" s="80">
        <v>96.971000000000004</v>
      </c>
      <c r="I390" s="77">
        <v>-3.0289999999999963E-2</v>
      </c>
      <c r="J390" s="79">
        <v>151.44999999999982</v>
      </c>
      <c r="K390" s="80">
        <v>10.62</v>
      </c>
      <c r="L390" s="77">
        <v>-1.0251630941286225E-2</v>
      </c>
      <c r="M390" s="79">
        <v>-15.377446411929338</v>
      </c>
      <c r="N390" s="81">
        <v>56.25</v>
      </c>
      <c r="O390" s="82">
        <v>-1.4247410756532295E-2</v>
      </c>
      <c r="P390" s="83">
        <v>-28.49482151306459</v>
      </c>
      <c r="Q390" s="81">
        <v>64.56</v>
      </c>
      <c r="R390" s="82">
        <v>7.4906367041199127E-3</v>
      </c>
      <c r="S390" s="83">
        <v>-89.887640449438948</v>
      </c>
      <c r="T390" s="81">
        <v>1326.03</v>
      </c>
      <c r="U390" s="82">
        <v>-1.0846132615230809E-2</v>
      </c>
      <c r="V390" s="83">
        <v>10.846132615230809</v>
      </c>
      <c r="W390" s="81">
        <v>50.919999999999995</v>
      </c>
      <c r="X390" s="82">
        <v>2.4608721330839651E-3</v>
      </c>
      <c r="Y390" s="83">
        <v>2.9530465597007582</v>
      </c>
      <c r="Z390" s="84">
        <f t="shared" si="5"/>
        <v>35.552233549926271</v>
      </c>
    </row>
    <row r="391" spans="1:26" x14ac:dyDescent="0.3">
      <c r="A391" s="76">
        <v>41808</v>
      </c>
      <c r="B391" s="77">
        <v>1737.77</v>
      </c>
      <c r="C391" s="77">
        <v>7.0526193787668482E-3</v>
      </c>
      <c r="D391" s="78">
        <v>-7.0526193787668481</v>
      </c>
      <c r="E391" s="77">
        <v>0.55059999999999998</v>
      </c>
      <c r="F391" s="77">
        <v>1.6100000000000003</v>
      </c>
      <c r="G391" s="79">
        <v>16.100000000000001</v>
      </c>
      <c r="H391" s="80">
        <v>97.539000000000001</v>
      </c>
      <c r="I391" s="77">
        <v>-2.1724086053858851E-2</v>
      </c>
      <c r="J391" s="79">
        <v>108.62043026929426</v>
      </c>
      <c r="K391" s="80">
        <v>10.61</v>
      </c>
      <c r="L391" s="77">
        <v>-9.1609589041095923E-2</v>
      </c>
      <c r="M391" s="79">
        <v>-137.41438356164389</v>
      </c>
      <c r="N391" s="81">
        <v>56.75</v>
      </c>
      <c r="O391" s="82">
        <v>-5.4481839386871095E-2</v>
      </c>
      <c r="P391" s="83">
        <v>-108.96367877374219</v>
      </c>
      <c r="Q391" s="81">
        <v>64.48</v>
      </c>
      <c r="R391" s="82">
        <v>4.8309178743961706E-3</v>
      </c>
      <c r="S391" s="83">
        <v>-57.971014492754044</v>
      </c>
      <c r="T391" s="81">
        <v>1316.81</v>
      </c>
      <c r="U391" s="82">
        <v>-2.056587775017486E-2</v>
      </c>
      <c r="V391" s="83">
        <v>20.56587775017486</v>
      </c>
      <c r="W391" s="81">
        <v>50.245000000000005</v>
      </c>
      <c r="X391" s="82">
        <v>-2.7296486303358757E-2</v>
      </c>
      <c r="Y391" s="83">
        <v>-32.755783564030509</v>
      </c>
      <c r="Z391" s="84">
        <f t="shared" si="5"/>
        <v>-198.87117175146838</v>
      </c>
    </row>
    <row r="392" spans="1:26" x14ac:dyDescent="0.3">
      <c r="A392" s="76">
        <v>41807</v>
      </c>
      <c r="B392" s="77">
        <v>1728.74</v>
      </c>
      <c r="C392" s="77">
        <v>6.3920454545454653E-3</v>
      </c>
      <c r="D392" s="78">
        <v>-6.3920454545454657</v>
      </c>
      <c r="E392" s="77">
        <v>0.55059999999999998</v>
      </c>
      <c r="F392" s="77">
        <v>1.6599999999999948</v>
      </c>
      <c r="G392" s="79">
        <v>16.599999999999948</v>
      </c>
      <c r="H392" s="80">
        <v>97.67</v>
      </c>
      <c r="I392" s="77">
        <v>-2.0724505449331673E-2</v>
      </c>
      <c r="J392" s="79">
        <v>103.62252724665836</v>
      </c>
      <c r="K392" s="80">
        <v>12.06</v>
      </c>
      <c r="L392" s="77">
        <v>-1.6556291390728123E-3</v>
      </c>
      <c r="M392" s="79">
        <v>-2.4834437086092187</v>
      </c>
      <c r="N392" s="81">
        <v>59.92</v>
      </c>
      <c r="O392" s="82">
        <v>-3.2768361581920924E-2</v>
      </c>
      <c r="P392" s="83">
        <v>-65.536723163841842</v>
      </c>
      <c r="Q392" s="81">
        <v>64.33</v>
      </c>
      <c r="R392" s="82">
        <v>2.49337696743021E-3</v>
      </c>
      <c r="S392" s="83">
        <v>-29.920523609162519</v>
      </c>
      <c r="T392" s="81">
        <v>1308.29</v>
      </c>
      <c r="U392" s="82">
        <v>-1.0655031080324978E-2</v>
      </c>
      <c r="V392" s="83">
        <v>10.655031080324978</v>
      </c>
      <c r="W392" s="81">
        <v>51.234999999999992</v>
      </c>
      <c r="X392" s="82">
        <v>-2.9732032951425194E-2</v>
      </c>
      <c r="Y392" s="83">
        <v>-35.678439541710233</v>
      </c>
      <c r="Z392" s="84">
        <f t="shared" si="5"/>
        <v>-9.133617150885982</v>
      </c>
    </row>
    <row r="393" spans="1:26" x14ac:dyDescent="0.3">
      <c r="A393" s="76">
        <v>41806</v>
      </c>
      <c r="B393" s="77">
        <v>1726.99</v>
      </c>
      <c r="C393" s="77">
        <v>6.5100068771783018E-3</v>
      </c>
      <c r="D393" s="78">
        <v>-6.5100068771783022</v>
      </c>
      <c r="E393" s="77">
        <v>0.54659999999999997</v>
      </c>
      <c r="F393" s="77">
        <v>1.1599999999999944</v>
      </c>
      <c r="G393" s="79">
        <v>11.599999999999945</v>
      </c>
      <c r="H393" s="80">
        <v>98.057000000000002</v>
      </c>
      <c r="I393" s="77">
        <v>-1.8340357797154778E-2</v>
      </c>
      <c r="J393" s="79">
        <v>91.701788985773888</v>
      </c>
      <c r="K393" s="80">
        <v>12.65</v>
      </c>
      <c r="L393" s="77">
        <v>6.5711878685762531E-2</v>
      </c>
      <c r="M393" s="79">
        <v>98.567818028643799</v>
      </c>
      <c r="N393" s="81">
        <v>60.359000000000002</v>
      </c>
      <c r="O393" s="82">
        <v>-2.8082379273142999E-2</v>
      </c>
      <c r="P393" s="83">
        <v>-56.164758546286002</v>
      </c>
      <c r="Q393" s="81">
        <v>64.23</v>
      </c>
      <c r="R393" s="82">
        <v>1.2470771628994278E-3</v>
      </c>
      <c r="S393" s="83">
        <v>-14.964925954793133</v>
      </c>
      <c r="T393" s="81">
        <v>1305.56</v>
      </c>
      <c r="U393" s="82">
        <v>-1.0999333373734913E-2</v>
      </c>
      <c r="V393" s="83">
        <v>10.999333373734913</v>
      </c>
      <c r="W393" s="81">
        <v>52.4</v>
      </c>
      <c r="X393" s="82">
        <v>-7.0115595982566713E-3</v>
      </c>
      <c r="Y393" s="83">
        <v>-8.4138715179080048</v>
      </c>
      <c r="Z393" s="84">
        <f t="shared" si="5"/>
        <v>126.81537749198711</v>
      </c>
    </row>
    <row r="394" spans="1:26" x14ac:dyDescent="0.3">
      <c r="A394" s="76">
        <v>41803</v>
      </c>
      <c r="B394" s="77">
        <v>1727.21</v>
      </c>
      <c r="C394" s="77">
        <v>5.7882569427056049E-3</v>
      </c>
      <c r="D394" s="78">
        <v>-5.7882569427056048</v>
      </c>
      <c r="E394" s="77">
        <v>0.54459999999999997</v>
      </c>
      <c r="F394" s="77">
        <v>1.0099999999999998</v>
      </c>
      <c r="G394" s="79">
        <v>10.099999999999998</v>
      </c>
      <c r="H394" s="80">
        <v>97.805000000000007</v>
      </c>
      <c r="I394" s="77">
        <v>-1.9773898053679156E-2</v>
      </c>
      <c r="J394" s="79">
        <v>98.869490268395779</v>
      </c>
      <c r="K394" s="80">
        <v>12.18</v>
      </c>
      <c r="L394" s="77">
        <v>5.1813471502590643E-2</v>
      </c>
      <c r="M394" s="79">
        <v>77.72020725388596</v>
      </c>
      <c r="N394" s="81">
        <v>59.813000000000002</v>
      </c>
      <c r="O394" s="82">
        <v>-4.2991999999999961E-2</v>
      </c>
      <c r="P394" s="83">
        <v>-85.983999999999924</v>
      </c>
      <c r="Q394" s="81">
        <v>64.17</v>
      </c>
      <c r="R394" s="82">
        <v>3.1264655307175681E-3</v>
      </c>
      <c r="S394" s="83">
        <v>-37.517586368610814</v>
      </c>
      <c r="T394" s="81">
        <v>1311.67</v>
      </c>
      <c r="U394" s="82">
        <v>-7.2507095553452621E-3</v>
      </c>
      <c r="V394" s="83">
        <v>7.2507095553452618</v>
      </c>
      <c r="W394" s="81">
        <v>54.18</v>
      </c>
      <c r="X394" s="82">
        <v>2.5456610201570907E-2</v>
      </c>
      <c r="Y394" s="83">
        <v>30.547932241885086</v>
      </c>
      <c r="Z394" s="84">
        <f t="shared" si="5"/>
        <v>95.198496008195747</v>
      </c>
    </row>
    <row r="395" spans="1:26" x14ac:dyDescent="0.3">
      <c r="A395" s="76">
        <v>41802</v>
      </c>
      <c r="B395" s="77">
        <v>1725.49</v>
      </c>
      <c r="C395" s="77">
        <v>6.0110309122074334E-3</v>
      </c>
      <c r="D395" s="78">
        <v>-6.011030912207433</v>
      </c>
      <c r="E395" s="77">
        <v>0.54010000000000002</v>
      </c>
      <c r="F395" s="77">
        <v>0.57000000000000384</v>
      </c>
      <c r="G395" s="79">
        <v>5.7000000000000384</v>
      </c>
      <c r="H395" s="80">
        <v>98.251999999999995</v>
      </c>
      <c r="I395" s="77">
        <v>-1.8775216713937698E-2</v>
      </c>
      <c r="J395" s="79">
        <v>93.87608356968849</v>
      </c>
      <c r="K395" s="80">
        <v>12.56</v>
      </c>
      <c r="L395" s="77">
        <v>0.10175438596491229</v>
      </c>
      <c r="M395" s="79">
        <v>152.63157894736844</v>
      </c>
      <c r="N395" s="81">
        <v>60.25</v>
      </c>
      <c r="O395" s="82">
        <v>-3.2128514056224897E-2</v>
      </c>
      <c r="P395" s="83">
        <v>-64.257028112449788</v>
      </c>
      <c r="Q395" s="81">
        <v>64.12</v>
      </c>
      <c r="R395" s="82">
        <v>-7.7918030232191303E-4</v>
      </c>
      <c r="S395" s="83">
        <v>9.3501636278629565</v>
      </c>
      <c r="T395" s="81">
        <v>1308.68</v>
      </c>
      <c r="U395" s="82">
        <v>-7.7112636008642727E-3</v>
      </c>
      <c r="V395" s="83">
        <v>7.7112636008642728</v>
      </c>
      <c r="W395" s="81">
        <v>55.254999999999995</v>
      </c>
      <c r="X395" s="82">
        <v>2.5614849187934951E-2</v>
      </c>
      <c r="Y395" s="83">
        <v>30.73781902552194</v>
      </c>
      <c r="Z395" s="84">
        <f t="shared" si="5"/>
        <v>229.7388497466489</v>
      </c>
    </row>
    <row r="396" spans="1:26" x14ac:dyDescent="0.3">
      <c r="A396" s="76">
        <v>41801</v>
      </c>
      <c r="B396" s="77">
        <v>1731.2</v>
      </c>
      <c r="C396" s="77">
        <v>1.0477163286152077E-2</v>
      </c>
      <c r="D396" s="78">
        <v>-10.477163286152077</v>
      </c>
      <c r="E396" s="77">
        <v>0.53959999999999997</v>
      </c>
      <c r="F396" s="77">
        <v>0.51999999999999824</v>
      </c>
      <c r="G396" s="79">
        <v>5.1999999999999824</v>
      </c>
      <c r="H396" s="80">
        <v>98.778000000000006</v>
      </c>
      <c r="I396" s="77">
        <v>-1.4899473432264238E-2</v>
      </c>
      <c r="J396" s="79">
        <v>74.497367161321193</v>
      </c>
      <c r="K396" s="80">
        <v>11.6</v>
      </c>
      <c r="L396" s="77">
        <v>2.5929127052722006E-3</v>
      </c>
      <c r="M396" s="79">
        <v>3.8893690579083011</v>
      </c>
      <c r="N396" s="81">
        <v>58.476999999999997</v>
      </c>
      <c r="O396" s="82">
        <v>-6.1740874448455774E-2</v>
      </c>
      <c r="P396" s="83">
        <v>-123.48174889691154</v>
      </c>
      <c r="Q396" s="81">
        <v>64.13</v>
      </c>
      <c r="R396" s="82">
        <v>1.7182130584192353E-3</v>
      </c>
      <c r="S396" s="83">
        <v>-20.618556701030823</v>
      </c>
      <c r="T396" s="81">
        <v>1312.68</v>
      </c>
      <c r="U396" s="82">
        <v>-1.1425698681463981E-4</v>
      </c>
      <c r="V396" s="83">
        <v>0.1142569868146398</v>
      </c>
      <c r="W396" s="81">
        <v>53.164999999999999</v>
      </c>
      <c r="X396" s="82">
        <v>1.3921998665013766E-2</v>
      </c>
      <c r="Y396" s="83">
        <v>16.706398398016518</v>
      </c>
      <c r="Z396" s="84">
        <f t="shared" si="5"/>
        <v>-54.170077280033809</v>
      </c>
    </row>
    <row r="397" spans="1:26" x14ac:dyDescent="0.3">
      <c r="A397" s="76">
        <v>41800</v>
      </c>
      <c r="B397" s="77">
        <v>1735.32</v>
      </c>
      <c r="C397" s="77">
        <v>1.7096972716349586E-2</v>
      </c>
      <c r="D397" s="78">
        <v>-17.096972716349587</v>
      </c>
      <c r="E397" s="77">
        <v>0.53659999999999997</v>
      </c>
      <c r="F397" s="77">
        <v>0.11999999999999789</v>
      </c>
      <c r="G397" s="79">
        <v>1.1999999999999789</v>
      </c>
      <c r="H397" s="80">
        <v>99.209000000000003</v>
      </c>
      <c r="I397" s="77">
        <v>-5.5332244063310563E-3</v>
      </c>
      <c r="J397" s="79">
        <v>27.666122031655281</v>
      </c>
      <c r="K397" s="80">
        <v>10.99</v>
      </c>
      <c r="L397" s="77">
        <v>-5.9075342465753383E-2</v>
      </c>
      <c r="M397" s="79">
        <v>-88.61301369863007</v>
      </c>
      <c r="N397" s="81">
        <v>57.283000000000001</v>
      </c>
      <c r="O397" s="82">
        <v>-8.6759665205261058E-2</v>
      </c>
      <c r="P397" s="83">
        <v>-173.51933041052212</v>
      </c>
      <c r="Q397" s="81">
        <v>64.17</v>
      </c>
      <c r="R397" s="82">
        <v>5.3266489111703499E-3</v>
      </c>
      <c r="S397" s="83">
        <v>-63.919786934044197</v>
      </c>
      <c r="T397" s="81">
        <v>1316.3</v>
      </c>
      <c r="U397" s="82">
        <v>4.8628552670752561E-3</v>
      </c>
      <c r="V397" s="83">
        <v>-4.8628552670752558</v>
      </c>
      <c r="W397" s="81">
        <v>52.080000000000005</v>
      </c>
      <c r="X397" s="82">
        <v>-1.9209039548022524E-2</v>
      </c>
      <c r="Y397" s="83">
        <v>-23.050847457627029</v>
      </c>
      <c r="Z397" s="84">
        <f t="shared" ref="Z397:Z460" si="6">SUM(D397,G397,J397,M397,P397,S397,V397,Y397)</f>
        <v>-342.19668445259299</v>
      </c>
    </row>
    <row r="398" spans="1:26" x14ac:dyDescent="0.3">
      <c r="A398" s="76">
        <v>41799</v>
      </c>
      <c r="B398" s="77">
        <v>1735.98</v>
      </c>
      <c r="C398" s="77">
        <v>1.6578144489274829E-2</v>
      </c>
      <c r="D398" s="78">
        <v>-16.578144489274827</v>
      </c>
      <c r="E398" s="77">
        <v>0.53510000000000002</v>
      </c>
      <c r="F398" s="77">
        <v>-2.9999999999996696E-2</v>
      </c>
      <c r="G398" s="79">
        <v>-0.29999999999996696</v>
      </c>
      <c r="H398" s="80">
        <v>99.611999999999995</v>
      </c>
      <c r="I398" s="77">
        <v>6.0270009643189552E-4</v>
      </c>
      <c r="J398" s="79">
        <v>-3.0135004821594777</v>
      </c>
      <c r="K398" s="80">
        <v>11.15</v>
      </c>
      <c r="L398" s="77">
        <v>-3.1277150304083359E-2</v>
      </c>
      <c r="M398" s="79">
        <v>-46.915725456125038</v>
      </c>
      <c r="N398" s="81">
        <v>57.186</v>
      </c>
      <c r="O398" s="82">
        <v>-8.2778642115899748E-2</v>
      </c>
      <c r="P398" s="83">
        <v>-165.55728423179949</v>
      </c>
      <c r="Q398" s="81">
        <v>64.08</v>
      </c>
      <c r="R398" s="82">
        <v>4.3887147335423381E-3</v>
      </c>
      <c r="S398" s="83">
        <v>-52.664576802508059</v>
      </c>
      <c r="T398" s="81">
        <v>1325.46</v>
      </c>
      <c r="U398" s="82">
        <v>6.6606414569868244E-3</v>
      </c>
      <c r="V398" s="83">
        <v>-6.6606414569868244</v>
      </c>
      <c r="W398" s="81">
        <v>52.29999999999999</v>
      </c>
      <c r="X398" s="82">
        <v>-3.2556418793932895E-2</v>
      </c>
      <c r="Y398" s="83">
        <v>-39.067702552719474</v>
      </c>
      <c r="Z398" s="84">
        <f t="shared" si="6"/>
        <v>-330.75757547157315</v>
      </c>
    </row>
    <row r="399" spans="1:26" x14ac:dyDescent="0.3">
      <c r="A399" s="76">
        <v>41796</v>
      </c>
      <c r="B399" s="77">
        <v>1734.47</v>
      </c>
      <c r="C399" s="77">
        <v>1.8371516809732362E-2</v>
      </c>
      <c r="D399" s="78">
        <v>-18.371516809732363</v>
      </c>
      <c r="E399" s="77">
        <v>0.53349999999999997</v>
      </c>
      <c r="F399" s="77">
        <v>4.9750000000000068</v>
      </c>
      <c r="G399" s="79">
        <v>49.750000000000071</v>
      </c>
      <c r="H399" s="80">
        <v>100</v>
      </c>
      <c r="I399" s="77">
        <v>3.5402727195731371E-2</v>
      </c>
      <c r="J399" s="79">
        <v>70.619638948629444</v>
      </c>
      <c r="K399" s="80">
        <v>10.73</v>
      </c>
      <c r="L399" s="77">
        <v>3.5402727195731371E-2</v>
      </c>
      <c r="M399" s="79">
        <v>-215.76433121019116</v>
      </c>
      <c r="N399" s="81">
        <v>57.063000000000002</v>
      </c>
      <c r="O399" s="82">
        <v>-9.7818181818181776E-2</v>
      </c>
      <c r="P399" s="83">
        <v>-195.63636363636354</v>
      </c>
      <c r="Q399" s="81">
        <v>64.08</v>
      </c>
      <c r="R399" s="82">
        <v>3.9166536111546295E-3</v>
      </c>
      <c r="S399" s="83">
        <v>-46.999843333855551</v>
      </c>
      <c r="T399" s="81">
        <v>1340.57</v>
      </c>
      <c r="U399" s="82">
        <v>2.5527845777233698E-2</v>
      </c>
      <c r="V399" s="83">
        <v>-25.527845777233697</v>
      </c>
      <c r="W399" s="81">
        <v>50.794999999999995</v>
      </c>
      <c r="X399" s="82">
        <v>-7.8715879205586592E-2</v>
      </c>
      <c r="Y399" s="83">
        <v>-94.459055046703895</v>
      </c>
      <c r="Z399" s="84">
        <f t="shared" si="6"/>
        <v>-476.38931686545072</v>
      </c>
    </row>
    <row r="400" spans="1:26" x14ac:dyDescent="0.3">
      <c r="A400" s="76">
        <v>41795</v>
      </c>
      <c r="B400" s="77">
        <v>1725.6</v>
      </c>
      <c r="C400" s="77">
        <v>1.6290328280151155E-2</v>
      </c>
      <c r="D400" s="78">
        <v>-16.290328280151154</v>
      </c>
      <c r="E400" s="77">
        <v>0.53449999999999998</v>
      </c>
      <c r="F400" s="77">
        <v>-9.000000000000119E-2</v>
      </c>
      <c r="G400" s="79">
        <v>-0.9000000000000119</v>
      </c>
      <c r="H400" s="80">
        <v>99.704999999999998</v>
      </c>
      <c r="I400" s="77">
        <v>3.8460376750602079E-3</v>
      </c>
      <c r="J400" s="79">
        <v>-19.23018837530104</v>
      </c>
      <c r="K400" s="80">
        <v>11.68</v>
      </c>
      <c r="L400" s="77">
        <v>2.8169014084507067E-2</v>
      </c>
      <c r="M400" s="79">
        <v>42.253521126760603</v>
      </c>
      <c r="N400" s="81">
        <v>60.02</v>
      </c>
      <c r="O400" s="82">
        <v>-5.8524572163573818E-2</v>
      </c>
      <c r="P400" s="83">
        <v>-117.04914432714763</v>
      </c>
      <c r="Q400" s="81">
        <v>64.17</v>
      </c>
      <c r="R400" s="82">
        <v>-2.0217729393467413E-3</v>
      </c>
      <c r="S400" s="83">
        <v>24.261275272160894</v>
      </c>
      <c r="T400" s="81">
        <v>1344.46</v>
      </c>
      <c r="U400" s="82">
        <v>3.6975904729583849E-2</v>
      </c>
      <c r="V400" s="83">
        <v>-36.975904729583846</v>
      </c>
      <c r="W400" s="81">
        <v>51.655000000000001</v>
      </c>
      <c r="X400" s="82">
        <v>-7.4946275071633275E-2</v>
      </c>
      <c r="Y400" s="83">
        <v>-89.935530085959925</v>
      </c>
      <c r="Z400" s="84">
        <f t="shared" si="6"/>
        <v>-213.8662993992221</v>
      </c>
    </row>
    <row r="401" spans="1:26" x14ac:dyDescent="0.3">
      <c r="A401" s="76">
        <v>41794</v>
      </c>
      <c r="B401" s="77">
        <v>1717.76</v>
      </c>
      <c r="C401" s="77">
        <v>1.5008627006074412E-2</v>
      </c>
      <c r="D401" s="78">
        <v>-15.008627006074413</v>
      </c>
      <c r="E401" s="77">
        <v>0.53400000000000003</v>
      </c>
      <c r="F401" s="77">
        <v>-9.9999999999988987E-3</v>
      </c>
      <c r="G401" s="79">
        <v>-9.9999999999988987E-2</v>
      </c>
      <c r="H401" s="80">
        <v>99.736999999999995</v>
      </c>
      <c r="I401" s="77">
        <v>9.361211188924393E-3</v>
      </c>
      <c r="J401" s="79">
        <v>-46.806055944621967</v>
      </c>
      <c r="K401" s="80">
        <v>12.08</v>
      </c>
      <c r="L401" s="77">
        <v>4.1562759767249137E-3</v>
      </c>
      <c r="M401" s="79">
        <v>6.2344139650873709</v>
      </c>
      <c r="N401" s="81">
        <v>61.95</v>
      </c>
      <c r="O401" s="82">
        <v>-5.0574712643678119E-2</v>
      </c>
      <c r="P401" s="83">
        <v>-101.14942528735622</v>
      </c>
      <c r="Q401" s="81">
        <v>64.17</v>
      </c>
      <c r="R401" s="82">
        <v>7.7978789769178342E-4</v>
      </c>
      <c r="S401" s="83">
        <v>-9.3574547723014003</v>
      </c>
      <c r="T401" s="81">
        <v>1322.38</v>
      </c>
      <c r="U401" s="82">
        <v>1.8100348764695635E-2</v>
      </c>
      <c r="V401" s="83">
        <v>-18.100348764695635</v>
      </c>
      <c r="W401" s="81">
        <v>52.805</v>
      </c>
      <c r="X401" s="82">
        <v>-4.034529759200374E-2</v>
      </c>
      <c r="Y401" s="83">
        <v>-48.414357110404481</v>
      </c>
      <c r="Z401" s="84">
        <f t="shared" si="6"/>
        <v>-232.70185492036671</v>
      </c>
    </row>
    <row r="402" spans="1:26" x14ac:dyDescent="0.3">
      <c r="A402" s="76">
        <v>41793</v>
      </c>
      <c r="B402" s="77">
        <v>1715.82</v>
      </c>
      <c r="C402" s="77">
        <v>1.7379084618531729E-2</v>
      </c>
      <c r="D402" s="78">
        <v>-17.379084618531728</v>
      </c>
      <c r="E402" s="77">
        <v>0.53500000000000003</v>
      </c>
      <c r="F402" s="77">
        <v>0.14000000000000679</v>
      </c>
      <c r="G402" s="79">
        <v>1.4000000000000679</v>
      </c>
      <c r="H402" s="80">
        <v>99.888999999999996</v>
      </c>
      <c r="I402" s="77">
        <v>1.4863958710096863E-2</v>
      </c>
      <c r="J402" s="79">
        <v>-74.31979355048432</v>
      </c>
      <c r="K402" s="80">
        <v>11.87</v>
      </c>
      <c r="L402" s="77">
        <v>-3.3585222502099852E-3</v>
      </c>
      <c r="M402" s="79">
        <v>-5.0377833753149774</v>
      </c>
      <c r="N402" s="81">
        <v>62.103000000000002</v>
      </c>
      <c r="O402" s="82">
        <v>-6.1533811862485771E-2</v>
      </c>
      <c r="P402" s="83">
        <v>-123.06762372497154</v>
      </c>
      <c r="Q402" s="81">
        <v>64.150000000000006</v>
      </c>
      <c r="R402" s="82">
        <v>2.3437500000000888E-3</v>
      </c>
      <c r="S402" s="83">
        <v>-28.125000000001066</v>
      </c>
      <c r="T402" s="81">
        <v>1320.08</v>
      </c>
      <c r="U402" s="82">
        <v>1.1834682364483555E-2</v>
      </c>
      <c r="V402" s="83">
        <v>-11.834682364483555</v>
      </c>
      <c r="W402" s="81">
        <v>52.77</v>
      </c>
      <c r="X402" s="82">
        <v>-5.3792361484669177E-2</v>
      </c>
      <c r="Y402" s="83">
        <v>-64.550833781603004</v>
      </c>
      <c r="Z402" s="84">
        <f t="shared" si="6"/>
        <v>-322.91480141539012</v>
      </c>
    </row>
    <row r="403" spans="1:26" x14ac:dyDescent="0.3">
      <c r="A403" s="76">
        <v>41792</v>
      </c>
      <c r="B403" s="77">
        <v>1717.27</v>
      </c>
      <c r="C403" s="77">
        <v>2.3396761640276275E-2</v>
      </c>
      <c r="D403" s="78">
        <v>-23.396761640276274</v>
      </c>
      <c r="E403" s="77">
        <v>0.53449999999999998</v>
      </c>
      <c r="F403" s="77">
        <v>-9.9999999999988987E-3</v>
      </c>
      <c r="G403" s="79">
        <v>-9.9999999999988987E-2</v>
      </c>
      <c r="H403" s="80">
        <v>99.778000000000006</v>
      </c>
      <c r="I403" s="77">
        <v>8.8266518376220078E-3</v>
      </c>
      <c r="J403" s="79">
        <v>-44.133259188110038</v>
      </c>
      <c r="K403" s="80">
        <v>11.58</v>
      </c>
      <c r="L403" s="77">
        <v>-0.10648148148148154</v>
      </c>
      <c r="M403" s="79">
        <v>-159.72222222222229</v>
      </c>
      <c r="N403" s="81">
        <v>62.5</v>
      </c>
      <c r="O403" s="82">
        <v>-3.8387568274482718E-2</v>
      </c>
      <c r="P403" s="83">
        <v>-76.775136548965435</v>
      </c>
      <c r="Q403" s="81">
        <v>63.97</v>
      </c>
      <c r="R403" s="82">
        <v>-2.0280811232448589E-3</v>
      </c>
      <c r="S403" s="83">
        <v>24.336973478938308</v>
      </c>
      <c r="T403" s="81">
        <v>1321.25</v>
      </c>
      <c r="U403" s="82">
        <v>9.2503475564110014E-3</v>
      </c>
      <c r="V403" s="83">
        <v>-9.2503475564110023</v>
      </c>
      <c r="W403" s="81">
        <v>52.835000000000001</v>
      </c>
      <c r="X403" s="82">
        <v>-5.4491768074445147E-2</v>
      </c>
      <c r="Y403" s="83">
        <v>-65.39012168933418</v>
      </c>
      <c r="Z403" s="84">
        <f t="shared" si="6"/>
        <v>-354.43087536638092</v>
      </c>
    </row>
    <row r="404" spans="1:26" x14ac:dyDescent="0.3">
      <c r="A404" s="76">
        <v>41789</v>
      </c>
      <c r="B404" s="77">
        <v>1715.18</v>
      </c>
      <c r="C404" s="77">
        <v>1.7379647424490444E-2</v>
      </c>
      <c r="D404" s="78">
        <v>-17.379647424490443</v>
      </c>
      <c r="E404" s="77">
        <v>0.53439999999999999</v>
      </c>
      <c r="F404" s="77">
        <v>-1.9999999999997797E-2</v>
      </c>
      <c r="G404" s="79">
        <v>-0.19999999999997797</v>
      </c>
      <c r="H404" s="80">
        <v>100.13200000000001</v>
      </c>
      <c r="I404" s="77">
        <v>4.968033963286776E-3</v>
      </c>
      <c r="J404" s="79">
        <v>-24.840169816433882</v>
      </c>
      <c r="K404" s="80">
        <v>11.4</v>
      </c>
      <c r="L404" s="77">
        <v>-8.2125603864734262E-2</v>
      </c>
      <c r="M404" s="79">
        <v>-123.1884057971014</v>
      </c>
      <c r="N404" s="81">
        <v>62.25</v>
      </c>
      <c r="O404" s="82">
        <v>-3.8610038610038609E-2</v>
      </c>
      <c r="P404" s="83">
        <v>-77.220077220077215</v>
      </c>
      <c r="Q404" s="81">
        <v>64.17</v>
      </c>
      <c r="R404" s="82">
        <v>4.2253521126761054E-3</v>
      </c>
      <c r="S404" s="83">
        <v>-50.704225352113262</v>
      </c>
      <c r="T404" s="81">
        <v>1318.85</v>
      </c>
      <c r="U404" s="82">
        <v>3.2481857323251396E-3</v>
      </c>
      <c r="V404" s="83">
        <v>-3.2481857323251395</v>
      </c>
      <c r="W404" s="81">
        <v>53.875</v>
      </c>
      <c r="X404" s="82">
        <v>-3.2504265062404634E-2</v>
      </c>
      <c r="Y404" s="83">
        <v>-39.005118074885559</v>
      </c>
      <c r="Z404" s="84">
        <f t="shared" si="6"/>
        <v>-335.78582941742684</v>
      </c>
    </row>
    <row r="405" spans="1:26" x14ac:dyDescent="0.3">
      <c r="A405" s="76">
        <v>41788</v>
      </c>
      <c r="B405" s="77">
        <v>1713.25</v>
      </c>
      <c r="C405" s="77">
        <v>1.7556676110210279E-2</v>
      </c>
      <c r="D405" s="78">
        <v>-17.55667611021028</v>
      </c>
      <c r="E405" s="77">
        <v>0.53439999999999999</v>
      </c>
      <c r="F405" s="77">
        <v>-1.9999999999997797E-2</v>
      </c>
      <c r="G405" s="79">
        <v>-0.19999999999997797</v>
      </c>
      <c r="H405" s="80">
        <v>100.27200000000001</v>
      </c>
      <c r="I405" s="77">
        <v>8.2857372697290269E-3</v>
      </c>
      <c r="J405" s="79">
        <v>-41.428686348645137</v>
      </c>
      <c r="K405" s="80">
        <v>11.57</v>
      </c>
      <c r="L405" s="77">
        <v>-6.9935691318327914E-2</v>
      </c>
      <c r="M405" s="79">
        <v>-104.90353697749187</v>
      </c>
      <c r="N405" s="81">
        <v>62.325000000000003</v>
      </c>
      <c r="O405" s="82">
        <v>-4.4754387309372388E-2</v>
      </c>
      <c r="P405" s="83">
        <v>-89.508774618744781</v>
      </c>
      <c r="Q405" s="81">
        <v>64.02</v>
      </c>
      <c r="R405" s="82">
        <v>4.6882325363328695E-4</v>
      </c>
      <c r="S405" s="83">
        <v>-5.6258790435994435</v>
      </c>
      <c r="T405" s="81">
        <v>1312.83</v>
      </c>
      <c r="U405" s="82">
        <v>7.2581078281685456E-3</v>
      </c>
      <c r="V405" s="83">
        <v>-7.258107828168546</v>
      </c>
      <c r="W405" s="81">
        <v>52.435000000000002</v>
      </c>
      <c r="X405" s="82">
        <v>-9.6571330117160528E-2</v>
      </c>
      <c r="Y405" s="83">
        <v>-115.88559614059264</v>
      </c>
      <c r="Z405" s="84">
        <f t="shared" si="6"/>
        <v>-382.36725706745267</v>
      </c>
    </row>
    <row r="406" spans="1:26" x14ac:dyDescent="0.3">
      <c r="A406" s="76">
        <v>41787</v>
      </c>
      <c r="B406" s="77">
        <v>1706.15</v>
      </c>
      <c r="C406" s="77">
        <v>1.4152906071305546E-2</v>
      </c>
      <c r="D406" s="78">
        <v>-14.152906071305546</v>
      </c>
      <c r="E406" s="77">
        <v>0.53539999999999999</v>
      </c>
      <c r="F406" s="77">
        <v>8.0000000000002292E-2</v>
      </c>
      <c r="G406" s="79">
        <v>0.80000000000002292</v>
      </c>
      <c r="H406" s="80">
        <v>99.760999999999996</v>
      </c>
      <c r="I406" s="77">
        <v>3.9853066975293191E-3</v>
      </c>
      <c r="J406" s="79">
        <v>-19.926533487646594</v>
      </c>
      <c r="K406" s="80">
        <v>11.68</v>
      </c>
      <c r="L406" s="77">
        <v>-0.11313591495823844</v>
      </c>
      <c r="M406" s="79">
        <v>-169.70387243735766</v>
      </c>
      <c r="N406" s="81">
        <v>62.725000000000001</v>
      </c>
      <c r="O406" s="82">
        <v>-8.8331963845521382E-3</v>
      </c>
      <c r="P406" s="83">
        <v>-17.666392769104274</v>
      </c>
      <c r="Q406" s="81">
        <v>63.83</v>
      </c>
      <c r="R406" s="82">
        <v>-4.6977763858442118E-4</v>
      </c>
      <c r="S406" s="83">
        <v>5.6373316630130539</v>
      </c>
      <c r="T406" s="81">
        <v>1309.93</v>
      </c>
      <c r="U406" s="82">
        <v>2.6637069922308683E-3</v>
      </c>
      <c r="V406" s="83">
        <v>-2.6637069922308685</v>
      </c>
      <c r="W406" s="81">
        <v>53.1</v>
      </c>
      <c r="X406" s="82">
        <v>-4.7106325706594766E-2</v>
      </c>
      <c r="Y406" s="83">
        <v>-56.527590847913714</v>
      </c>
      <c r="Z406" s="84">
        <f t="shared" si="6"/>
        <v>-274.20367094254561</v>
      </c>
    </row>
    <row r="407" spans="1:26" x14ac:dyDescent="0.3">
      <c r="A407" s="76">
        <v>41786</v>
      </c>
      <c r="B407" s="77">
        <v>1707.67</v>
      </c>
      <c r="C407" s="77">
        <v>7.5938163795138767E-3</v>
      </c>
      <c r="D407" s="78">
        <v>-7.5938163795138767</v>
      </c>
      <c r="E407" s="77">
        <v>0.53539999999999999</v>
      </c>
      <c r="F407" s="77">
        <v>-0.17000000000000348</v>
      </c>
      <c r="G407" s="79">
        <v>-1.7000000000000348</v>
      </c>
      <c r="H407" s="80">
        <v>99.552000000000007</v>
      </c>
      <c r="I407" s="77">
        <v>-3.012592637222282E-4</v>
      </c>
      <c r="J407" s="79">
        <v>1.5062963186111411</v>
      </c>
      <c r="K407" s="80">
        <v>11.51</v>
      </c>
      <c r="L407" s="77">
        <v>-5.4231717337715708E-2</v>
      </c>
      <c r="M407" s="79">
        <v>-81.347576006573561</v>
      </c>
      <c r="N407" s="81">
        <v>62.347000000000001</v>
      </c>
      <c r="O407" s="82">
        <v>8.9900627699032753E-4</v>
      </c>
      <c r="P407" s="83">
        <v>1.7980125539806551</v>
      </c>
      <c r="Q407" s="81">
        <v>63.8</v>
      </c>
      <c r="R407" s="82">
        <v>-2.3455824863175241E-3</v>
      </c>
      <c r="S407" s="83">
        <v>28.146989835810288</v>
      </c>
      <c r="T407" s="81">
        <v>1316.69</v>
      </c>
      <c r="U407" s="82">
        <v>8.9037369643008568E-3</v>
      </c>
      <c r="V407" s="83">
        <v>-8.9037369643008564</v>
      </c>
      <c r="W407" s="81">
        <v>54.06</v>
      </c>
      <c r="X407" s="82">
        <v>-3.1963470319634646E-2</v>
      </c>
      <c r="Y407" s="83">
        <v>-38.35616438356157</v>
      </c>
      <c r="Z407" s="84">
        <f t="shared" si="6"/>
        <v>-106.44999502554782</v>
      </c>
    </row>
    <row r="408" spans="1:26" x14ac:dyDescent="0.3">
      <c r="A408" s="76">
        <v>41785</v>
      </c>
      <c r="B408" s="77">
        <v>1703.18</v>
      </c>
      <c r="C408" s="77">
        <v>3.0565551033869777E-3</v>
      </c>
      <c r="D408" s="78">
        <v>-3.0565551033869776</v>
      </c>
      <c r="E408" s="77">
        <v>0.98060000000000003</v>
      </c>
      <c r="F408" s="77">
        <v>4.9750000000000068</v>
      </c>
      <c r="G408" s="79">
        <v>49.750000000000071</v>
      </c>
      <c r="H408" s="80" t="s">
        <v>0</v>
      </c>
      <c r="I408" s="77">
        <v>3.5402727195731371E-2</v>
      </c>
      <c r="J408" s="79">
        <v>-29.129352179870054</v>
      </c>
      <c r="K408" s="80" t="s">
        <v>0</v>
      </c>
      <c r="L408" s="77">
        <v>3.5402727195731371E-2</v>
      </c>
      <c r="M408" s="79">
        <v>-215.76433121019116</v>
      </c>
      <c r="N408" s="81" t="s">
        <v>47</v>
      </c>
      <c r="O408" s="82">
        <v>4.5362372799477215E-3</v>
      </c>
      <c r="P408" s="83">
        <v>9.0724745598954417</v>
      </c>
      <c r="Q408" s="81" t="s">
        <v>47</v>
      </c>
      <c r="R408" s="82">
        <v>7.4923885533476054E-4</v>
      </c>
      <c r="S408" s="83">
        <v>-8.9908662640171269</v>
      </c>
      <c r="T408" s="81" t="s">
        <v>47</v>
      </c>
      <c r="U408" s="82">
        <v>3.7334613801929257E-3</v>
      </c>
      <c r="V408" s="83">
        <v>-3.7334613801929257</v>
      </c>
      <c r="W408" s="81" t="s">
        <v>47</v>
      </c>
      <c r="X408" s="82">
        <v>-7.6700874660299754E-4</v>
      </c>
      <c r="Y408" s="83">
        <v>-0.92041049592359703</v>
      </c>
      <c r="Z408" s="84">
        <f t="shared" si="6"/>
        <v>-202.7725020736863</v>
      </c>
    </row>
    <row r="409" spans="1:26" x14ac:dyDescent="0.3">
      <c r="A409" s="76">
        <v>41782</v>
      </c>
      <c r="B409" s="77">
        <v>1697.94</v>
      </c>
      <c r="C409" s="77">
        <v>1.8054375531010721E-3</v>
      </c>
      <c r="D409" s="78">
        <v>-1.805437553101072</v>
      </c>
      <c r="E409" s="77">
        <v>0.53539999999999999</v>
      </c>
      <c r="F409" s="77">
        <v>-0.22999999999999687</v>
      </c>
      <c r="G409" s="79">
        <v>-2.2999999999999687</v>
      </c>
      <c r="H409" s="80">
        <v>99.322999999999993</v>
      </c>
      <c r="I409" s="77">
        <v>1.1995484053062353E-3</v>
      </c>
      <c r="J409" s="79">
        <v>-5.9977420265311769</v>
      </c>
      <c r="K409" s="80">
        <v>11.36</v>
      </c>
      <c r="L409" s="77">
        <v>-7.1136549468520105E-2</v>
      </c>
      <c r="M409" s="79">
        <v>-106.70482420278016</v>
      </c>
      <c r="N409" s="81">
        <v>63.25</v>
      </c>
      <c r="O409" s="82">
        <v>1.1530649778502719E-2</v>
      </c>
      <c r="P409" s="83">
        <v>23.061299557005437</v>
      </c>
      <c r="Q409" s="81">
        <v>63.83</v>
      </c>
      <c r="R409" s="82">
        <v>2.8279654359780002E-3</v>
      </c>
      <c r="S409" s="83">
        <v>-33.935585231736006</v>
      </c>
      <c r="T409" s="81">
        <v>1307.2</v>
      </c>
      <c r="U409" s="82">
        <v>-4.7433056957736745E-3</v>
      </c>
      <c r="V409" s="83">
        <v>4.7433056957736746</v>
      </c>
      <c r="W409" s="81">
        <v>55.135000000000012</v>
      </c>
      <c r="X409" s="82">
        <v>-1.8600925596297516E-2</v>
      </c>
      <c r="Y409" s="83">
        <v>-22.321110715557019</v>
      </c>
      <c r="Z409" s="84">
        <f t="shared" si="6"/>
        <v>-145.2600944769263</v>
      </c>
    </row>
    <row r="410" spans="1:26" x14ac:dyDescent="0.3">
      <c r="A410" s="76">
        <v>41781</v>
      </c>
      <c r="B410" s="77">
        <v>1692.36</v>
      </c>
      <c r="C410" s="77">
        <v>5.3464499572284004E-3</v>
      </c>
      <c r="D410" s="78">
        <v>-5.3464499572284003</v>
      </c>
      <c r="E410" s="77">
        <v>0.53410000000000002</v>
      </c>
      <c r="F410" s="77">
        <v>-0.60999999999999943</v>
      </c>
      <c r="G410" s="79">
        <v>-6.0999999999999943</v>
      </c>
      <c r="H410" s="80">
        <v>98.811999999999998</v>
      </c>
      <c r="I410" s="77">
        <v>-1.878825834865422E-3</v>
      </c>
      <c r="J410" s="79">
        <v>9.3941291743271105</v>
      </c>
      <c r="K410" s="80">
        <v>12.03</v>
      </c>
      <c r="L410" s="77">
        <v>-6.8885448916408715E-2</v>
      </c>
      <c r="M410" s="79">
        <v>-103.32817337461306</v>
      </c>
      <c r="N410" s="81">
        <v>63.750999999999998</v>
      </c>
      <c r="O410" s="82">
        <v>-2.6659139380258141E-4</v>
      </c>
      <c r="P410" s="83">
        <v>-0.5331827876051628</v>
      </c>
      <c r="Q410" s="81">
        <v>64.3</v>
      </c>
      <c r="R410" s="82">
        <v>7.3633087889706855E-3</v>
      </c>
      <c r="S410" s="83">
        <v>-88.359705467648226</v>
      </c>
      <c r="T410" s="81">
        <v>1296.52</v>
      </c>
      <c r="U410" s="82">
        <v>-9.624786115864023E-3</v>
      </c>
      <c r="V410" s="83">
        <v>9.6247861158640227</v>
      </c>
      <c r="W410" s="81">
        <v>55.84</v>
      </c>
      <c r="X410" s="82">
        <v>-1.9404688734743995E-2</v>
      </c>
      <c r="Y410" s="83">
        <v>-23.285626481692791</v>
      </c>
      <c r="Z410" s="84">
        <f t="shared" si="6"/>
        <v>-207.93422277859648</v>
      </c>
    </row>
    <row r="411" spans="1:26" x14ac:dyDescent="0.3">
      <c r="A411" s="76">
        <v>41780</v>
      </c>
      <c r="B411" s="77">
        <v>1686.51</v>
      </c>
      <c r="C411" s="77">
        <v>-1.6599576710792257E-4</v>
      </c>
      <c r="D411" s="78">
        <v>0.16599576710792258</v>
      </c>
      <c r="E411" s="77">
        <v>0.53359999999999996</v>
      </c>
      <c r="F411" s="77">
        <v>-0.85000000000000631</v>
      </c>
      <c r="G411" s="79">
        <v>-8.5000000000000639</v>
      </c>
      <c r="H411" s="80">
        <v>98.426000000000002</v>
      </c>
      <c r="I411" s="77">
        <v>-1.3015923950102299E-2</v>
      </c>
      <c r="J411" s="79">
        <v>65.079619750511498</v>
      </c>
      <c r="K411" s="80">
        <v>11.91</v>
      </c>
      <c r="L411" s="77">
        <v>-0.11317944899478775</v>
      </c>
      <c r="M411" s="79">
        <v>-169.76917349218164</v>
      </c>
      <c r="N411" s="81">
        <v>65.25</v>
      </c>
      <c r="O411" s="82">
        <v>1.7274172928814259E-2</v>
      </c>
      <c r="P411" s="83">
        <v>34.548345857628519</v>
      </c>
      <c r="Q411" s="81">
        <v>64.12</v>
      </c>
      <c r="R411" s="82">
        <v>5.3308247099404732E-3</v>
      </c>
      <c r="S411" s="83">
        <v>-63.969896519285676</v>
      </c>
      <c r="T411" s="81">
        <v>1298.8699999999999</v>
      </c>
      <c r="U411" s="82">
        <v>-7.0484446788829725E-3</v>
      </c>
      <c r="V411" s="83">
        <v>7.0484446788829729</v>
      </c>
      <c r="W411" s="81">
        <v>55.025000000000006</v>
      </c>
      <c r="X411" s="82">
        <v>-1.0964321020940171E-2</v>
      </c>
      <c r="Y411" s="83">
        <v>-13.157185225128204</v>
      </c>
      <c r="Z411" s="84">
        <f t="shared" si="6"/>
        <v>-148.55384918246466</v>
      </c>
    </row>
    <row r="412" spans="1:26" x14ac:dyDescent="0.3">
      <c r="A412" s="76">
        <v>41779</v>
      </c>
      <c r="B412" s="77">
        <v>1678.01</v>
      </c>
      <c r="C412" s="77">
        <v>-3.580675043348123E-3</v>
      </c>
      <c r="D412" s="78">
        <v>3.5806750433481231</v>
      </c>
      <c r="E412" s="77">
        <v>0.53459999999999996</v>
      </c>
      <c r="F412" s="77">
        <v>-0.9000000000000008</v>
      </c>
      <c r="G412" s="79">
        <v>-9.0000000000000071</v>
      </c>
      <c r="H412" s="80">
        <v>98.905000000000001</v>
      </c>
      <c r="I412" s="77">
        <v>-5.07997183381949E-3</v>
      </c>
      <c r="J412" s="79">
        <v>25.39985916909745</v>
      </c>
      <c r="K412" s="80">
        <v>12.96</v>
      </c>
      <c r="L412" s="77">
        <v>-3.2835820895522352E-2</v>
      </c>
      <c r="M412" s="79">
        <v>-49.253731343283533</v>
      </c>
      <c r="N412" s="81">
        <v>66.174999999999997</v>
      </c>
      <c r="O412" s="82">
        <v>2.3113790970933676E-2</v>
      </c>
      <c r="P412" s="83">
        <v>46.227581941867349</v>
      </c>
      <c r="Q412" s="81">
        <v>64</v>
      </c>
      <c r="R412" s="82">
        <v>5.8148672010057741E-3</v>
      </c>
      <c r="S412" s="83">
        <v>-69.778406412069288</v>
      </c>
      <c r="T412" s="81">
        <v>1304.6400000000001</v>
      </c>
      <c r="U412" s="82">
        <v>-1.4771500952875363E-3</v>
      </c>
      <c r="V412" s="83">
        <v>1.4771500952875363</v>
      </c>
      <c r="W412" s="81">
        <v>55.77</v>
      </c>
      <c r="X412" s="82">
        <v>2.2552255225522625E-2</v>
      </c>
      <c r="Y412" s="83">
        <v>27.06270627062715</v>
      </c>
      <c r="Z412" s="84">
        <f t="shared" si="6"/>
        <v>-24.284165235125219</v>
      </c>
    </row>
    <row r="413" spans="1:26" x14ac:dyDescent="0.3">
      <c r="A413" s="76">
        <v>41778</v>
      </c>
      <c r="B413" s="77">
        <v>1685.88</v>
      </c>
      <c r="C413" s="77">
        <v>1.4018247481468158E-3</v>
      </c>
      <c r="D413" s="78">
        <v>-1.4018247481468158</v>
      </c>
      <c r="E413" s="77">
        <v>0.53459999999999996</v>
      </c>
      <c r="F413" s="77">
        <v>-0.9000000000000008</v>
      </c>
      <c r="G413" s="79">
        <v>-9.0000000000000071</v>
      </c>
      <c r="H413" s="80">
        <v>99.637</v>
      </c>
      <c r="I413" s="77">
        <v>1.4272073973566099E-3</v>
      </c>
      <c r="J413" s="79">
        <v>-7.1360369867830489</v>
      </c>
      <c r="K413" s="80">
        <v>12.42</v>
      </c>
      <c r="L413" s="77">
        <v>-0.10000000000000005</v>
      </c>
      <c r="M413" s="79">
        <v>-150.00000000000006</v>
      </c>
      <c r="N413" s="81">
        <v>64.995000000000005</v>
      </c>
      <c r="O413" s="82">
        <v>-1.073059360730591E-2</v>
      </c>
      <c r="P413" s="83">
        <v>-21.461187214611819</v>
      </c>
      <c r="Q413" s="81">
        <v>64.099999999999994</v>
      </c>
      <c r="R413" s="82">
        <v>7.3864529310072565E-3</v>
      </c>
      <c r="S413" s="83">
        <v>-88.637435172087081</v>
      </c>
      <c r="T413" s="81">
        <v>1309.1400000000001</v>
      </c>
      <c r="U413" s="82">
        <v>1.4593392285574904E-2</v>
      </c>
      <c r="V413" s="83">
        <v>-14.593392285574904</v>
      </c>
      <c r="W413" s="81">
        <v>55.879999999999995</v>
      </c>
      <c r="X413" s="82">
        <v>-1.0272759475735129E-2</v>
      </c>
      <c r="Y413" s="83">
        <v>-12.327311370882153</v>
      </c>
      <c r="Z413" s="84">
        <f t="shared" si="6"/>
        <v>-304.5571877780859</v>
      </c>
    </row>
    <row r="414" spans="1:26" x14ac:dyDescent="0.3">
      <c r="A414" s="76">
        <v>41775</v>
      </c>
      <c r="B414" s="77">
        <v>1683.69</v>
      </c>
      <c r="C414" s="77">
        <v>-3.5981228214490299E-3</v>
      </c>
      <c r="D414" s="78">
        <v>3.5981228214490297</v>
      </c>
      <c r="E414" s="77">
        <v>0.53459999999999996</v>
      </c>
      <c r="F414" s="77">
        <v>4.9750000000000068</v>
      </c>
      <c r="G414" s="79">
        <v>49.750000000000071</v>
      </c>
      <c r="H414" s="80">
        <v>99.447999999999993</v>
      </c>
      <c r="I414" s="77">
        <v>3.5402727195731371E-2</v>
      </c>
      <c r="J414" s="79">
        <v>4.3275114970826198</v>
      </c>
      <c r="K414" s="80">
        <v>12.44</v>
      </c>
      <c r="L414" s="77">
        <v>-6.3957863054928496E-2</v>
      </c>
      <c r="M414" s="79">
        <v>-95.93679458239275</v>
      </c>
      <c r="N414" s="81">
        <v>64.75</v>
      </c>
      <c r="O414" s="82">
        <v>1.9187323987248973E-3</v>
      </c>
      <c r="P414" s="83">
        <v>3.8374647974497944</v>
      </c>
      <c r="Q414" s="81">
        <v>63.9</v>
      </c>
      <c r="R414" s="82">
        <v>2.1957340025094193E-3</v>
      </c>
      <c r="S414" s="83">
        <v>-26.34880803011303</v>
      </c>
      <c r="T414" s="81">
        <v>1314.58</v>
      </c>
      <c r="U414" s="82">
        <v>1.4610427198703226E-2</v>
      </c>
      <c r="V414" s="83">
        <v>-14.610427198703226</v>
      </c>
      <c r="W414" s="81">
        <v>55.685000000000002</v>
      </c>
      <c r="X414" s="82">
        <v>-2.2397419817237053E-3</v>
      </c>
      <c r="Y414" s="83">
        <v>-2.6876903780684462</v>
      </c>
      <c r="Z414" s="84">
        <f t="shared" si="6"/>
        <v>-78.070621073295939</v>
      </c>
    </row>
    <row r="415" spans="1:26" x14ac:dyDescent="0.3">
      <c r="A415" s="76">
        <v>41774</v>
      </c>
      <c r="B415" s="77">
        <v>1682.34</v>
      </c>
      <c r="C415" s="77">
        <v>-3.9372642822042116E-3</v>
      </c>
      <c r="D415" s="78">
        <v>3.9372642822042114</v>
      </c>
      <c r="E415" s="77">
        <v>0.53459999999999996</v>
      </c>
      <c r="F415" s="77">
        <v>-1.2400000000000078</v>
      </c>
      <c r="G415" s="79">
        <v>-12.400000000000077</v>
      </c>
      <c r="H415" s="80">
        <v>99.364999999999995</v>
      </c>
      <c r="I415" s="77">
        <v>7.2172158981479431E-3</v>
      </c>
      <c r="J415" s="79">
        <v>-36.086079490739714</v>
      </c>
      <c r="K415" s="80">
        <v>13.17</v>
      </c>
      <c r="L415" s="77">
        <v>2.0139426800929495E-2</v>
      </c>
      <c r="M415" s="79">
        <v>30.209140201394241</v>
      </c>
      <c r="N415" s="81">
        <v>65.245000000000005</v>
      </c>
      <c r="O415" s="82">
        <v>1.5012445550715672E-2</v>
      </c>
      <c r="P415" s="83">
        <v>30.024891101431344</v>
      </c>
      <c r="Q415" s="81">
        <v>63.99</v>
      </c>
      <c r="R415" s="82">
        <v>2.8208744710860323E-3</v>
      </c>
      <c r="S415" s="83">
        <v>-33.850493653032387</v>
      </c>
      <c r="T415" s="81">
        <v>1303.3699999999999</v>
      </c>
      <c r="U415" s="82">
        <v>9.8554991670861958E-3</v>
      </c>
      <c r="V415" s="83">
        <v>-9.8554991670861956</v>
      </c>
      <c r="W415" s="81">
        <v>58.04</v>
      </c>
      <c r="X415" s="82">
        <v>4.5859987386250911E-2</v>
      </c>
      <c r="Y415" s="83">
        <v>55.031984863501094</v>
      </c>
      <c r="Z415" s="84">
        <f t="shared" si="6"/>
        <v>27.011208137672519</v>
      </c>
    </row>
    <row r="416" spans="1:26" x14ac:dyDescent="0.3">
      <c r="A416" s="76">
        <v>41773</v>
      </c>
      <c r="B416" s="77">
        <v>1694.8</v>
      </c>
      <c r="C416" s="77">
        <v>2.6088654097574252E-3</v>
      </c>
      <c r="D416" s="78">
        <v>-2.6088654097574251</v>
      </c>
      <c r="E416" s="77">
        <v>0.53710000000000002</v>
      </c>
      <c r="F416" s="77">
        <v>-1.0399999999999965</v>
      </c>
      <c r="G416" s="79">
        <v>-10.399999999999965</v>
      </c>
      <c r="H416" s="80">
        <v>99.581999999999994</v>
      </c>
      <c r="I416" s="77">
        <v>3.5402727195731371E-2</v>
      </c>
      <c r="J416" s="79">
        <v>47.584160731711243</v>
      </c>
      <c r="K416" s="80">
        <v>12.17</v>
      </c>
      <c r="L416" s="77">
        <v>-8.1509433962264149E-2</v>
      </c>
      <c r="M416" s="79">
        <v>-122.26415094339622</v>
      </c>
      <c r="N416" s="81">
        <v>63.283999999999999</v>
      </c>
      <c r="O416" s="82">
        <v>-1.1943980390014014E-2</v>
      </c>
      <c r="P416" s="83">
        <v>-23.887960780028024</v>
      </c>
      <c r="Q416" s="81">
        <v>63.86</v>
      </c>
      <c r="R416" s="82">
        <v>1.7254901960784225E-3</v>
      </c>
      <c r="S416" s="83">
        <v>-20.705882352941071</v>
      </c>
      <c r="T416" s="81">
        <v>1306.45</v>
      </c>
      <c r="U416" s="82">
        <v>1.3333229914834909E-2</v>
      </c>
      <c r="V416" s="83">
        <v>-13.333229914834909</v>
      </c>
      <c r="W416" s="81">
        <v>55.724999999999994</v>
      </c>
      <c r="X416" s="82">
        <v>5.2313520339134483E-3</v>
      </c>
      <c r="Y416" s="83">
        <v>6.2776224406961374</v>
      </c>
      <c r="Z416" s="84">
        <f t="shared" si="6"/>
        <v>-139.33830622855021</v>
      </c>
    </row>
    <row r="417" spans="1:26" x14ac:dyDescent="0.3">
      <c r="A417" s="76">
        <v>41772</v>
      </c>
      <c r="B417" s="77">
        <v>1697.99</v>
      </c>
      <c r="C417" s="77">
        <v>6.073210328605117E-3</v>
      </c>
      <c r="D417" s="78">
        <v>-6.0732103286051169</v>
      </c>
      <c r="E417" s="77">
        <v>0.53920000000000001</v>
      </c>
      <c r="F417" s="77">
        <v>-0.98000000000000309</v>
      </c>
      <c r="G417" s="79">
        <v>-9.8000000000000309</v>
      </c>
      <c r="H417" s="80">
        <v>99.435000000000002</v>
      </c>
      <c r="I417" s="77">
        <v>1.2215605435944448E-2</v>
      </c>
      <c r="J417" s="79">
        <v>-61.078027179722241</v>
      </c>
      <c r="K417" s="80">
        <v>12.13</v>
      </c>
      <c r="L417" s="77">
        <v>-9.5451155853840369E-2</v>
      </c>
      <c r="M417" s="79">
        <v>-143.17673378076054</v>
      </c>
      <c r="N417" s="81">
        <v>62.290999999999997</v>
      </c>
      <c r="O417" s="82">
        <v>-3.109348265671192E-2</v>
      </c>
      <c r="P417" s="83">
        <v>-62.186965313423833</v>
      </c>
      <c r="Q417" s="81">
        <v>63.95</v>
      </c>
      <c r="R417" s="82">
        <v>8.9933733038813548E-3</v>
      </c>
      <c r="S417" s="83">
        <v>-107.92047964657625</v>
      </c>
      <c r="T417" s="81">
        <v>1305.07</v>
      </c>
      <c r="U417" s="82">
        <v>1.7677791640673617E-2</v>
      </c>
      <c r="V417" s="83">
        <v>-17.677791640673618</v>
      </c>
      <c r="W417" s="81">
        <v>55.844999999999999</v>
      </c>
      <c r="X417" s="82">
        <v>1.0586319218240799E-2</v>
      </c>
      <c r="Y417" s="83">
        <v>12.703583061888958</v>
      </c>
      <c r="Z417" s="84">
        <f t="shared" si="6"/>
        <v>-395.20962482787269</v>
      </c>
    </row>
    <row r="418" spans="1:26" x14ac:dyDescent="0.3">
      <c r="A418" s="76">
        <v>41771</v>
      </c>
      <c r="B418" s="77">
        <v>1694.88</v>
      </c>
      <c r="C418" s="77">
        <v>7.4299504273707484E-3</v>
      </c>
      <c r="D418" s="78">
        <v>-7.4299504273707484</v>
      </c>
      <c r="E418" s="77">
        <v>0.53769999999999996</v>
      </c>
      <c r="F418" s="77">
        <v>-1.1300000000000088</v>
      </c>
      <c r="G418" s="79">
        <v>-11.300000000000088</v>
      </c>
      <c r="H418" s="80">
        <v>99.203999999999994</v>
      </c>
      <c r="I418" s="77">
        <v>1.6028431262098113E-2</v>
      </c>
      <c r="J418" s="79">
        <v>-80.142156310490563</v>
      </c>
      <c r="K418" s="80">
        <v>12.23</v>
      </c>
      <c r="L418" s="77">
        <v>-0.10795040116703139</v>
      </c>
      <c r="M418" s="79">
        <v>-161.92560175054709</v>
      </c>
      <c r="N418" s="81">
        <v>62.529000000000003</v>
      </c>
      <c r="O418" s="82">
        <v>-4.8090975520643023E-2</v>
      </c>
      <c r="P418" s="83">
        <v>-96.181951041286041</v>
      </c>
      <c r="Q418" s="81">
        <v>63.65</v>
      </c>
      <c r="R418" s="82">
        <v>4.2600189334174188E-3</v>
      </c>
      <c r="S418" s="83">
        <v>-51.120227201009023</v>
      </c>
      <c r="T418" s="81">
        <v>1313.43</v>
      </c>
      <c r="U418" s="82">
        <v>2.8584182374914835E-2</v>
      </c>
      <c r="V418" s="83">
        <v>-28.584182374914835</v>
      </c>
      <c r="W418" s="81">
        <v>56.180000000000007</v>
      </c>
      <c r="X418" s="82">
        <v>8.2555635319455853E-3</v>
      </c>
      <c r="Y418" s="83">
        <v>9.9066762383347005</v>
      </c>
      <c r="Z418" s="84">
        <f t="shared" si="6"/>
        <v>-426.77739286728371</v>
      </c>
    </row>
    <row r="419" spans="1:26" x14ac:dyDescent="0.3">
      <c r="A419" s="76">
        <v>41768</v>
      </c>
      <c r="B419" s="77">
        <v>1683.36</v>
      </c>
      <c r="C419" s="77">
        <v>6.403013182674085E-3</v>
      </c>
      <c r="D419" s="78">
        <v>-6.4030131826740853</v>
      </c>
      <c r="E419" s="77">
        <v>0.54020000000000001</v>
      </c>
      <c r="F419" s="77">
        <v>-0.9299999999999975</v>
      </c>
      <c r="G419" s="79">
        <v>-9.2999999999999758</v>
      </c>
      <c r="H419" s="80">
        <v>98.998000000000005</v>
      </c>
      <c r="I419" s="77">
        <v>1.5416175188471205E-2</v>
      </c>
      <c r="J419" s="79">
        <v>-77.080875942356016</v>
      </c>
      <c r="K419" s="80">
        <v>12.92</v>
      </c>
      <c r="L419" s="77">
        <v>-7.5161059413027961E-2</v>
      </c>
      <c r="M419" s="79">
        <v>-112.74158911954196</v>
      </c>
      <c r="N419" s="81">
        <v>63.768000000000001</v>
      </c>
      <c r="O419" s="82">
        <v>-3.01444866920152E-2</v>
      </c>
      <c r="P419" s="83">
        <v>-60.288973384030399</v>
      </c>
      <c r="Q419" s="81">
        <v>63.83</v>
      </c>
      <c r="R419" s="82">
        <v>6.7823343848580396E-3</v>
      </c>
      <c r="S419" s="83">
        <v>-81.388012618296472</v>
      </c>
      <c r="T419" s="81">
        <v>1309.1199999999999</v>
      </c>
      <c r="U419" s="82">
        <v>2.5329344131330315E-2</v>
      </c>
      <c r="V419" s="83">
        <v>-25.329344131330316</v>
      </c>
      <c r="W419" s="81">
        <v>56.945</v>
      </c>
      <c r="X419" s="82">
        <v>2.2810956443646349E-2</v>
      </c>
      <c r="Y419" s="83">
        <v>27.373147732375617</v>
      </c>
      <c r="Z419" s="84">
        <f t="shared" si="6"/>
        <v>-345.15866064585362</v>
      </c>
    </row>
    <row r="420" spans="1:26" x14ac:dyDescent="0.3">
      <c r="A420" s="76">
        <v>41767</v>
      </c>
      <c r="B420" s="77">
        <v>1686.79</v>
      </c>
      <c r="C420" s="77">
        <v>9.5944360650242842E-3</v>
      </c>
      <c r="D420" s="78">
        <v>-9.5944360650242846</v>
      </c>
      <c r="E420" s="77">
        <v>0.54210000000000003</v>
      </c>
      <c r="F420" s="77">
        <v>-0.73999999999999622</v>
      </c>
      <c r="G420" s="79">
        <v>-7.3999999999999622</v>
      </c>
      <c r="H420" s="80">
        <v>99.724000000000004</v>
      </c>
      <c r="I420" s="77">
        <v>2.5756017280395033E-2</v>
      </c>
      <c r="J420" s="79">
        <v>-128.78008640197515</v>
      </c>
      <c r="K420" s="80">
        <v>13.43</v>
      </c>
      <c r="L420" s="77">
        <v>-4.4807965860597494E-2</v>
      </c>
      <c r="M420" s="79">
        <v>-67.21194879089623</v>
      </c>
      <c r="N420" s="81">
        <v>64.141999999999996</v>
      </c>
      <c r="O420" s="82">
        <v>-4.550595238095248E-2</v>
      </c>
      <c r="P420" s="83">
        <v>-91.011904761904958</v>
      </c>
      <c r="Q420" s="81">
        <v>63.78</v>
      </c>
      <c r="R420" s="82">
        <v>8.3794466403162241E-3</v>
      </c>
      <c r="S420" s="83">
        <v>-100.5533596837947</v>
      </c>
      <c r="T420" s="81">
        <v>1308.0899999999999</v>
      </c>
      <c r="U420" s="82">
        <v>3.2235409235819502E-2</v>
      </c>
      <c r="V420" s="83">
        <v>-32.235409235819503</v>
      </c>
      <c r="W420" s="81">
        <v>55.635000000000012</v>
      </c>
      <c r="X420" s="82">
        <v>-3.1761225200139027E-2</v>
      </c>
      <c r="Y420" s="83">
        <v>-38.113470240166833</v>
      </c>
      <c r="Z420" s="84">
        <f t="shared" si="6"/>
        <v>-474.90061517958168</v>
      </c>
    </row>
    <row r="421" spans="1:26" x14ac:dyDescent="0.3">
      <c r="A421" s="76">
        <v>41766</v>
      </c>
      <c r="B421" s="77">
        <v>1684.04</v>
      </c>
      <c r="C421" s="77">
        <v>1.7131028575506683E-3</v>
      </c>
      <c r="D421" s="78">
        <v>-1.7131028575506682</v>
      </c>
      <c r="E421" s="77">
        <v>0.54359999999999997</v>
      </c>
      <c r="F421" s="77">
        <v>-0.59000000000000163</v>
      </c>
      <c r="G421" s="79">
        <v>-5.9000000000000163</v>
      </c>
      <c r="H421" s="80">
        <v>99.41</v>
      </c>
      <c r="I421" s="77">
        <v>2.2189775017480373E-2</v>
      </c>
      <c r="J421" s="79">
        <v>-110.94887508740186</v>
      </c>
      <c r="K421" s="80">
        <v>13.4</v>
      </c>
      <c r="L421" s="77">
        <v>6.0060060060060112E-3</v>
      </c>
      <c r="M421" s="79">
        <v>9.0090090090090165</v>
      </c>
      <c r="N421" s="81">
        <v>64.680000000000007</v>
      </c>
      <c r="O421" s="82">
        <v>-2.1082741815870124E-2</v>
      </c>
      <c r="P421" s="83">
        <v>-42.165483631740244</v>
      </c>
      <c r="Q421" s="81">
        <v>63.63</v>
      </c>
      <c r="R421" s="82">
        <v>6.007905138339961E-3</v>
      </c>
      <c r="S421" s="83">
        <v>-72.09486166007953</v>
      </c>
      <c r="T421" s="81">
        <v>1306.57</v>
      </c>
      <c r="U421" s="82">
        <v>2.6669181144558768E-2</v>
      </c>
      <c r="V421" s="83">
        <v>-26.669181144558767</v>
      </c>
      <c r="W421" s="81">
        <v>54.54</v>
      </c>
      <c r="X421" s="82">
        <v>-4.8001396404259031E-2</v>
      </c>
      <c r="Y421" s="83">
        <v>-57.601675685110834</v>
      </c>
      <c r="Z421" s="84">
        <f t="shared" si="6"/>
        <v>-308.08417105743285</v>
      </c>
    </row>
    <row r="422" spans="1:26" x14ac:dyDescent="0.3">
      <c r="A422" s="76">
        <v>41765</v>
      </c>
      <c r="B422" s="77">
        <v>1683.52</v>
      </c>
      <c r="C422" s="77">
        <v>2.5428018460622193E-3</v>
      </c>
      <c r="D422" s="78">
        <v>-2.5428018460622193</v>
      </c>
      <c r="E422" s="77">
        <v>0.54359999999999997</v>
      </c>
      <c r="F422" s="77">
        <v>-0.47000000000000375</v>
      </c>
      <c r="G422" s="79">
        <v>-4.7000000000000375</v>
      </c>
      <c r="H422" s="80">
        <v>99.495000000000005</v>
      </c>
      <c r="I422" s="77">
        <v>1.9238452318755955E-2</v>
      </c>
      <c r="J422" s="79">
        <v>-96.192261593779776</v>
      </c>
      <c r="K422" s="80">
        <v>13.8</v>
      </c>
      <c r="L422" s="77">
        <v>3.9939713639789085E-2</v>
      </c>
      <c r="M422" s="79">
        <v>59.909570459683628</v>
      </c>
      <c r="N422" s="81">
        <v>65.7</v>
      </c>
      <c r="O422" s="82">
        <v>3.0534351145038601E-3</v>
      </c>
      <c r="P422" s="83">
        <v>6.1068702290077201</v>
      </c>
      <c r="Q422" s="81">
        <v>63.63</v>
      </c>
      <c r="R422" s="82">
        <v>6.007905138339961E-3</v>
      </c>
      <c r="S422" s="83">
        <v>-72.09486166007953</v>
      </c>
      <c r="T422" s="81">
        <v>1290.31</v>
      </c>
      <c r="U422" s="82">
        <v>1.7402069009020325E-2</v>
      </c>
      <c r="V422" s="83">
        <v>-17.402069009020327</v>
      </c>
      <c r="W422" s="81">
        <v>56.46</v>
      </c>
      <c r="X422" s="82">
        <v>-7.1221313637562849E-3</v>
      </c>
      <c r="Y422" s="83">
        <v>-8.5465576365075417</v>
      </c>
      <c r="Z422" s="84">
        <f t="shared" si="6"/>
        <v>-135.46211105675806</v>
      </c>
    </row>
    <row r="423" spans="1:26" x14ac:dyDescent="0.3">
      <c r="A423" s="76">
        <v>41764</v>
      </c>
      <c r="B423" s="77">
        <v>1689.77</v>
      </c>
      <c r="C423" s="77">
        <v>4.6314462716560024E-3</v>
      </c>
      <c r="D423" s="78">
        <v>-4.6314462716560021</v>
      </c>
      <c r="E423" s="77">
        <v>0.98060000000000003</v>
      </c>
      <c r="F423" s="77">
        <v>4.9750000000000068</v>
      </c>
      <c r="G423" s="79">
        <v>49.750000000000071</v>
      </c>
      <c r="H423" s="80" t="s">
        <v>0</v>
      </c>
      <c r="I423" s="77">
        <v>3.5402727195731371E-2</v>
      </c>
      <c r="J423" s="79">
        <v>-38.052959255995482</v>
      </c>
      <c r="K423" s="80">
        <v>13.29</v>
      </c>
      <c r="L423" s="77">
        <v>7.5815011372251436E-3</v>
      </c>
      <c r="M423" s="79">
        <v>11.372251705837716</v>
      </c>
      <c r="N423" s="81">
        <v>64.626000000000005</v>
      </c>
      <c r="O423" s="82">
        <v>-1.2408692197194255E-2</v>
      </c>
      <c r="P423" s="83">
        <v>-24.817384394388508</v>
      </c>
      <c r="Q423" s="81">
        <v>63.76</v>
      </c>
      <c r="R423" s="82">
        <v>1.1100539169045286E-2</v>
      </c>
      <c r="S423" s="83">
        <v>-133.20647002854344</v>
      </c>
      <c r="T423" s="81">
        <v>1295.6500000000001</v>
      </c>
      <c r="U423" s="82">
        <v>1.7840589501469068E-2</v>
      </c>
      <c r="V423" s="83">
        <v>-17.840589501469069</v>
      </c>
      <c r="W423" s="81">
        <v>55.81</v>
      </c>
      <c r="X423" s="82">
        <v>-6.0552092609082158E-3</v>
      </c>
      <c r="Y423" s="83">
        <v>-7.2662511130898588</v>
      </c>
      <c r="Z423" s="84">
        <f t="shared" si="6"/>
        <v>-164.69284885930458</v>
      </c>
    </row>
    <row r="424" spans="1:26" x14ac:dyDescent="0.3">
      <c r="A424" s="76">
        <v>41761</v>
      </c>
      <c r="B424" s="77">
        <v>1688.99</v>
      </c>
      <c r="C424" s="77">
        <v>9.9198756278401808E-3</v>
      </c>
      <c r="D424" s="78">
        <v>-9.919875627840181</v>
      </c>
      <c r="E424" s="77">
        <v>0.54700000000000004</v>
      </c>
      <c r="F424" s="77">
        <v>4.9750000000000068</v>
      </c>
      <c r="G424" s="79">
        <v>49.750000000000071</v>
      </c>
      <c r="H424" s="80">
        <v>98.653000000000006</v>
      </c>
      <c r="I424" s="77">
        <v>3.5402727195731371E-2</v>
      </c>
      <c r="J424" s="79">
        <v>117.54786759858264</v>
      </c>
      <c r="K424" s="80">
        <v>12.91</v>
      </c>
      <c r="L424" s="77">
        <v>-2.5660377358490555E-2</v>
      </c>
      <c r="M424" s="79">
        <v>-38.490566037735832</v>
      </c>
      <c r="N424" s="81">
        <v>64.28</v>
      </c>
      <c r="O424" s="82">
        <v>-3.8444278234854051E-2</v>
      </c>
      <c r="P424" s="83">
        <v>-76.888556469708107</v>
      </c>
      <c r="Q424" s="81">
        <v>63.81</v>
      </c>
      <c r="R424" s="82">
        <v>2.29240141070856E-2</v>
      </c>
      <c r="S424" s="83">
        <v>-275.08816928502722</v>
      </c>
      <c r="T424" s="81">
        <v>1290.6500000000001</v>
      </c>
      <c r="U424" s="82">
        <v>1.6908421906885521E-2</v>
      </c>
      <c r="V424" s="83">
        <v>-16.908421906885522</v>
      </c>
      <c r="W424" s="81">
        <v>55.495000000000005</v>
      </c>
      <c r="X424" s="82">
        <v>-1.4123290104814258E-2</v>
      </c>
      <c r="Y424" s="83">
        <v>-16.94794812577711</v>
      </c>
      <c r="Z424" s="84">
        <f t="shared" si="6"/>
        <v>-266.94566985439121</v>
      </c>
    </row>
    <row r="425" spans="1:26" x14ac:dyDescent="0.3">
      <c r="A425" s="76">
        <v>41760</v>
      </c>
      <c r="B425" s="77">
        <v>1690.39</v>
      </c>
      <c r="C425" s="77">
        <v>1.1846043337723088E-2</v>
      </c>
      <c r="D425" s="78">
        <v>-11.846043337723088</v>
      </c>
      <c r="E425" s="77">
        <v>0.54749999999999999</v>
      </c>
      <c r="F425" s="77">
        <v>4.9750000000000068</v>
      </c>
      <c r="G425" s="79">
        <v>49.750000000000071</v>
      </c>
      <c r="H425" s="80" t="s">
        <v>0</v>
      </c>
      <c r="I425" s="77">
        <v>3.5402727195731371E-2</v>
      </c>
      <c r="J425" s="79">
        <v>71.82853335128766</v>
      </c>
      <c r="K425" s="80">
        <v>13.25</v>
      </c>
      <c r="L425" s="77">
        <v>3.5402727195731371E-2</v>
      </c>
      <c r="M425" s="79">
        <v>-215.76433121019116</v>
      </c>
      <c r="N425" s="81">
        <v>64.049000000000007</v>
      </c>
      <c r="O425" s="82">
        <v>-5.3761375723909641E-2</v>
      </c>
      <c r="P425" s="83">
        <v>-107.52275144781927</v>
      </c>
      <c r="Q425" s="81">
        <v>63.75</v>
      </c>
      <c r="R425" s="82">
        <v>1.9021739130434746E-2</v>
      </c>
      <c r="S425" s="83">
        <v>-228.26086956521695</v>
      </c>
      <c r="T425" s="81">
        <v>1289.26</v>
      </c>
      <c r="U425" s="82">
        <v>2.0484731434722632E-2</v>
      </c>
      <c r="V425" s="83">
        <v>-20.484731434722633</v>
      </c>
      <c r="W425" s="81">
        <v>55.435000000000002</v>
      </c>
      <c r="X425" s="82">
        <v>-8.2297164325968487E-3</v>
      </c>
      <c r="Y425" s="83">
        <v>-9.8756597191162179</v>
      </c>
      <c r="Z425" s="84">
        <f t="shared" si="6"/>
        <v>-472.17585336350163</v>
      </c>
    </row>
    <row r="426" spans="1:26" x14ac:dyDescent="0.3">
      <c r="A426" s="76">
        <v>41759</v>
      </c>
      <c r="B426" s="77">
        <v>1687.74</v>
      </c>
      <c r="C426" s="77">
        <v>1.073774860612888E-2</v>
      </c>
      <c r="D426" s="78">
        <v>-10.73774860612888</v>
      </c>
      <c r="E426" s="77">
        <v>0.54900000000000004</v>
      </c>
      <c r="F426" s="77">
        <v>0.25000000000000577</v>
      </c>
      <c r="G426" s="79">
        <v>2.5000000000000577</v>
      </c>
      <c r="H426" s="80">
        <v>98.234999999999999</v>
      </c>
      <c r="I426" s="77">
        <v>3.637143820431293E-3</v>
      </c>
      <c r="J426" s="79">
        <v>-18.185719102156465</v>
      </c>
      <c r="K426" s="80">
        <v>13.41</v>
      </c>
      <c r="L426" s="77">
        <v>3.7425149700599336E-3</v>
      </c>
      <c r="M426" s="79">
        <v>5.6137724550899009</v>
      </c>
      <c r="N426" s="81">
        <v>64.290000000000006</v>
      </c>
      <c r="O426" s="82">
        <v>-5.8021978021977928E-2</v>
      </c>
      <c r="P426" s="83">
        <v>-116.04395604395586</v>
      </c>
      <c r="Q426" s="81">
        <v>63.38</v>
      </c>
      <c r="R426" s="82">
        <v>1.8479832878033196E-2</v>
      </c>
      <c r="S426" s="83">
        <v>-221.75799453639834</v>
      </c>
      <c r="T426" s="81">
        <v>1282.4000000000001</v>
      </c>
      <c r="U426" s="82">
        <v>1.1891141218151676E-2</v>
      </c>
      <c r="V426" s="83">
        <v>-11.891141218151676</v>
      </c>
      <c r="W426" s="81">
        <v>55.260000000000012</v>
      </c>
      <c r="X426" s="82">
        <v>-4.1448909713457487E-3</v>
      </c>
      <c r="Y426" s="83">
        <v>-4.9738691656148974</v>
      </c>
      <c r="Z426" s="84">
        <f t="shared" si="6"/>
        <v>-375.47665621731613</v>
      </c>
    </row>
    <row r="427" spans="1:26" x14ac:dyDescent="0.3">
      <c r="A427" s="76">
        <v>41758</v>
      </c>
      <c r="B427" s="77">
        <v>1682.38</v>
      </c>
      <c r="C427" s="77">
        <v>1.0529477130071898E-2</v>
      </c>
      <c r="D427" s="78">
        <v>-10.529477130071898</v>
      </c>
      <c r="E427" s="77">
        <v>0.54900000000000004</v>
      </c>
      <c r="F427" s="77">
        <v>0.25000000000000577</v>
      </c>
      <c r="G427" s="79">
        <v>2.5000000000000577</v>
      </c>
      <c r="H427" s="80">
        <v>97.638999999999996</v>
      </c>
      <c r="I427" s="77">
        <v>-2.2685237224227056E-3</v>
      </c>
      <c r="J427" s="79">
        <v>11.342618612113528</v>
      </c>
      <c r="K427" s="80">
        <v>13.71</v>
      </c>
      <c r="L427" s="77">
        <v>-3.3145275035260852E-2</v>
      </c>
      <c r="M427" s="79">
        <v>-49.717912552891278</v>
      </c>
      <c r="N427" s="81">
        <v>65.688000000000002</v>
      </c>
      <c r="O427" s="82">
        <v>-4.627223230490015E-2</v>
      </c>
      <c r="P427" s="83">
        <v>-92.544464609800301</v>
      </c>
      <c r="Q427" s="81">
        <v>63.38</v>
      </c>
      <c r="R427" s="82">
        <v>1.8479832878033196E-2</v>
      </c>
      <c r="S427" s="83">
        <v>-221.75799453639834</v>
      </c>
      <c r="T427" s="81">
        <v>1276.93</v>
      </c>
      <c r="U427" s="82">
        <v>1.4813755175675004E-2</v>
      </c>
      <c r="V427" s="83">
        <v>-14.813755175675004</v>
      </c>
      <c r="W427" s="81">
        <v>55.72</v>
      </c>
      <c r="X427" s="82">
        <v>2.2854520422212109E-2</v>
      </c>
      <c r="Y427" s="83">
        <v>27.425424506654529</v>
      </c>
      <c r="Z427" s="84">
        <f t="shared" si="6"/>
        <v>-348.09556088606877</v>
      </c>
    </row>
    <row r="428" spans="1:26" x14ac:dyDescent="0.3">
      <c r="A428" s="76">
        <v>41757</v>
      </c>
      <c r="B428" s="77">
        <v>1672.65</v>
      </c>
      <c r="C428" s="77">
        <v>1.5777295997376532E-2</v>
      </c>
      <c r="D428" s="78">
        <v>-15.777295997376532</v>
      </c>
      <c r="E428" s="77">
        <v>0.54949999999999999</v>
      </c>
      <c r="F428" s="77">
        <v>0.40000000000000036</v>
      </c>
      <c r="G428" s="79">
        <v>4.0000000000000036</v>
      </c>
      <c r="H428" s="80">
        <v>97.495000000000005</v>
      </c>
      <c r="I428" s="77">
        <v>-9.5192620286085588E-3</v>
      </c>
      <c r="J428" s="79">
        <v>47.596310143042793</v>
      </c>
      <c r="K428" s="80">
        <v>13.97</v>
      </c>
      <c r="L428" s="77">
        <v>-0.10506085842408705</v>
      </c>
      <c r="M428" s="79">
        <v>-157.59128763613057</v>
      </c>
      <c r="N428" s="81">
        <v>65.75</v>
      </c>
      <c r="O428" s="82">
        <v>-3.7546658859694035E-2</v>
      </c>
      <c r="P428" s="83">
        <v>-75.093317719388068</v>
      </c>
      <c r="Q428" s="81">
        <v>63.4</v>
      </c>
      <c r="R428" s="82">
        <v>1.6351394677781277E-2</v>
      </c>
      <c r="S428" s="83">
        <v>-196.21673613337532</v>
      </c>
      <c r="T428" s="81">
        <v>1276.78</v>
      </c>
      <c r="U428" s="82">
        <v>2.5542578997252929E-2</v>
      </c>
      <c r="V428" s="83">
        <v>-25.542578997252928</v>
      </c>
      <c r="W428" s="81">
        <v>55.67499999999999</v>
      </c>
      <c r="X428" s="82">
        <v>-7.6642010515998015E-3</v>
      </c>
      <c r="Y428" s="83">
        <v>-9.197041261919761</v>
      </c>
      <c r="Z428" s="84">
        <f t="shared" si="6"/>
        <v>-427.82194760240037</v>
      </c>
    </row>
    <row r="429" spans="1:26" x14ac:dyDescent="0.3">
      <c r="A429" s="76">
        <v>41754</v>
      </c>
      <c r="B429" s="77">
        <v>1670.76</v>
      </c>
      <c r="C429" s="77">
        <v>1.6054878493760548E-2</v>
      </c>
      <c r="D429" s="78">
        <v>-16.054878493760548</v>
      </c>
      <c r="E429" s="77">
        <v>0.54949999999999999</v>
      </c>
      <c r="F429" s="77">
        <v>0.30000000000000027</v>
      </c>
      <c r="G429" s="79">
        <v>3.0000000000000027</v>
      </c>
      <c r="H429" s="80">
        <v>97.22</v>
      </c>
      <c r="I429" s="77">
        <v>-1.5952062836552164E-2</v>
      </c>
      <c r="J429" s="79">
        <v>79.760314182760823</v>
      </c>
      <c r="K429" s="80">
        <v>14.06</v>
      </c>
      <c r="L429" s="77">
        <v>-0.12725015518311603</v>
      </c>
      <c r="M429" s="79">
        <v>-190.87523277467403</v>
      </c>
      <c r="N429" s="81">
        <v>67.2</v>
      </c>
      <c r="O429" s="82">
        <v>-3.3093525179856073E-2</v>
      </c>
      <c r="P429" s="83">
        <v>-66.187050359712146</v>
      </c>
      <c r="Q429" s="81">
        <v>63.25</v>
      </c>
      <c r="R429" s="82">
        <v>3.968253968253968E-3</v>
      </c>
      <c r="S429" s="83">
        <v>-47.619047619047613</v>
      </c>
      <c r="T429" s="81">
        <v>1267.24</v>
      </c>
      <c r="U429" s="82">
        <v>2.4421396409141278E-2</v>
      </c>
      <c r="V429" s="83">
        <v>-24.421396409141277</v>
      </c>
      <c r="W429" s="81">
        <v>57.46</v>
      </c>
      <c r="X429" s="82">
        <v>4.0188712213874538E-3</v>
      </c>
      <c r="Y429" s="83">
        <v>4.8226454656649436</v>
      </c>
      <c r="Z429" s="84">
        <f t="shared" si="6"/>
        <v>-257.57464600790985</v>
      </c>
    </row>
    <row r="430" spans="1:26" x14ac:dyDescent="0.3">
      <c r="A430" s="76">
        <v>41753</v>
      </c>
      <c r="B430" s="77">
        <v>1681.16</v>
      </c>
      <c r="C430" s="77">
        <v>2.60798447294056E-2</v>
      </c>
      <c r="D430" s="78">
        <v>-26.0798447294056</v>
      </c>
      <c r="E430" s="77">
        <v>0.54949999999999999</v>
      </c>
      <c r="F430" s="77">
        <v>0.34999999999999476</v>
      </c>
      <c r="G430" s="79">
        <v>3.4999999999999476</v>
      </c>
      <c r="H430" s="80">
        <v>97.251999999999995</v>
      </c>
      <c r="I430" s="77">
        <v>-2.2101558572146882E-2</v>
      </c>
      <c r="J430" s="79">
        <v>110.50779286073441</v>
      </c>
      <c r="K430" s="80">
        <v>13.32</v>
      </c>
      <c r="L430" s="77">
        <v>-0.21785085143863772</v>
      </c>
      <c r="M430" s="79">
        <v>-326.7762771579566</v>
      </c>
      <c r="N430" s="81">
        <v>66.072999999999993</v>
      </c>
      <c r="O430" s="82">
        <v>-2.4392764857881156E-2</v>
      </c>
      <c r="P430" s="83">
        <v>-48.785529715762308</v>
      </c>
      <c r="Q430" s="81">
        <v>63.25</v>
      </c>
      <c r="R430" s="82">
        <v>-9.477175801611479E-4</v>
      </c>
      <c r="S430" s="83">
        <v>11.372610961933775</v>
      </c>
      <c r="T430" s="81">
        <v>1272.6300000000001</v>
      </c>
      <c r="U430" s="82">
        <v>2.1069184912987492E-2</v>
      </c>
      <c r="V430" s="83">
        <v>-21.069184912987492</v>
      </c>
      <c r="W430" s="81">
        <v>57.29</v>
      </c>
      <c r="X430" s="82">
        <v>2.4496937882764755E-3</v>
      </c>
      <c r="Y430" s="83">
        <v>2.9396325459317705</v>
      </c>
      <c r="Z430" s="84">
        <f t="shared" si="6"/>
        <v>-294.3908001475121</v>
      </c>
    </row>
    <row r="431" spans="1:26" x14ac:dyDescent="0.3">
      <c r="A431" s="76">
        <v>41752</v>
      </c>
      <c r="B431" s="77">
        <v>1679.25</v>
      </c>
      <c r="C431" s="77">
        <v>1.3984747205767853E-2</v>
      </c>
      <c r="D431" s="78">
        <v>-13.984747205767853</v>
      </c>
      <c r="E431" s="77">
        <v>0.54830000000000001</v>
      </c>
      <c r="F431" s="77">
        <v>-1.9999999999997797E-2</v>
      </c>
      <c r="G431" s="79">
        <v>-0.19999999999997797</v>
      </c>
      <c r="H431" s="80">
        <v>97.617000000000004</v>
      </c>
      <c r="I431" s="77">
        <v>-2.0509527297538625E-2</v>
      </c>
      <c r="J431" s="79">
        <v>102.54763648769313</v>
      </c>
      <c r="K431" s="80">
        <v>13.27</v>
      </c>
      <c r="L431" s="77">
        <v>-0.16488357457520458</v>
      </c>
      <c r="M431" s="79">
        <v>-247.32536186280689</v>
      </c>
      <c r="N431" s="81">
        <v>65.5</v>
      </c>
      <c r="O431" s="82">
        <v>5.7581573896353169E-3</v>
      </c>
      <c r="P431" s="83">
        <v>11.516314779270633</v>
      </c>
      <c r="Q431" s="81">
        <v>63.25</v>
      </c>
      <c r="R431" s="82">
        <v>2.0655155720509941E-2</v>
      </c>
      <c r="S431" s="83">
        <v>-247.86186864611929</v>
      </c>
      <c r="T431" s="81">
        <v>1268.24</v>
      </c>
      <c r="U431" s="82">
        <v>7.7633952338951118E-3</v>
      </c>
      <c r="V431" s="83">
        <v>-7.7633952338951122</v>
      </c>
      <c r="W431" s="81">
        <v>56.865000000000002</v>
      </c>
      <c r="X431" s="82">
        <v>7.6682760579380949E-2</v>
      </c>
      <c r="Y431" s="83">
        <v>92.019312695257128</v>
      </c>
      <c r="Z431" s="84">
        <f t="shared" si="6"/>
        <v>-311.05210898636824</v>
      </c>
    </row>
    <row r="432" spans="1:26" x14ac:dyDescent="0.3">
      <c r="A432" s="76">
        <v>41751</v>
      </c>
      <c r="B432" s="77">
        <v>1681.98</v>
      </c>
      <c r="C432" s="77">
        <v>3.9753599312370661E-3</v>
      </c>
      <c r="D432" s="78">
        <v>-3.9753599312370662</v>
      </c>
      <c r="E432" s="77">
        <v>0.54830000000000001</v>
      </c>
      <c r="F432" s="77">
        <v>-0.47000000000000375</v>
      </c>
      <c r="G432" s="79">
        <v>-4.7000000000000375</v>
      </c>
      <c r="H432" s="80">
        <v>98.025000000000006</v>
      </c>
      <c r="I432" s="77">
        <v>-7.7336545566813689E-3</v>
      </c>
      <c r="J432" s="79">
        <v>38.668272783406842</v>
      </c>
      <c r="K432" s="80">
        <v>13.19</v>
      </c>
      <c r="L432" s="77">
        <v>-4.5586107091172272E-2</v>
      </c>
      <c r="M432" s="79">
        <v>-68.379160636758414</v>
      </c>
      <c r="N432" s="81">
        <v>65.438000000000002</v>
      </c>
      <c r="O432" s="82">
        <v>-3.259760803039484E-2</v>
      </c>
      <c r="P432" s="83">
        <v>-65.195216060789676</v>
      </c>
      <c r="Q432" s="81">
        <v>63.06</v>
      </c>
      <c r="R432" s="82">
        <v>1.7424975798644812E-2</v>
      </c>
      <c r="S432" s="83">
        <v>-209.09970958373773</v>
      </c>
      <c r="T432" s="81">
        <v>1272.94</v>
      </c>
      <c r="U432" s="82">
        <v>9.580762336817851E-3</v>
      </c>
      <c r="V432" s="83">
        <v>-9.5807623368178518</v>
      </c>
      <c r="W432" s="81">
        <v>56.15</v>
      </c>
      <c r="X432" s="82">
        <v>-5.8754505070823942E-2</v>
      </c>
      <c r="Y432" s="83">
        <v>-70.505406084988735</v>
      </c>
      <c r="Z432" s="84">
        <f t="shared" si="6"/>
        <v>-392.76734185092266</v>
      </c>
    </row>
    <row r="433" spans="1:26" x14ac:dyDescent="0.3">
      <c r="A433" s="76">
        <v>41750</v>
      </c>
      <c r="B433" s="77">
        <v>1672.4</v>
      </c>
      <c r="C433" s="77">
        <v>5.1870150321259006E-3</v>
      </c>
      <c r="D433" s="78">
        <v>-5.1870150321259008</v>
      </c>
      <c r="E433" s="77">
        <v>0.98060000000000003</v>
      </c>
      <c r="F433" s="77">
        <v>4.9750000000000068</v>
      </c>
      <c r="G433" s="79">
        <v>49.750000000000071</v>
      </c>
      <c r="H433" s="80" t="s">
        <v>0</v>
      </c>
      <c r="I433" s="77">
        <v>3.5402727195731371E-2</v>
      </c>
      <c r="J433" s="79">
        <v>71.789964366547835</v>
      </c>
      <c r="K433" s="80">
        <v>13.25</v>
      </c>
      <c r="L433" s="77">
        <v>-0.11014103425117532</v>
      </c>
      <c r="M433" s="79">
        <v>-165.21155137676297</v>
      </c>
      <c r="N433" s="81">
        <v>66.849999999999994</v>
      </c>
      <c r="O433" s="82">
        <v>-1.646338772087275E-2</v>
      </c>
      <c r="P433" s="83">
        <v>-32.926775441745498</v>
      </c>
      <c r="Q433" s="81">
        <v>62.38</v>
      </c>
      <c r="R433" s="82">
        <v>5.6424310817346675E-3</v>
      </c>
      <c r="S433" s="83">
        <v>-67.709172980816007</v>
      </c>
      <c r="T433" s="81">
        <v>1269.19</v>
      </c>
      <c r="U433" s="82">
        <v>1.1895365431685422E-2</v>
      </c>
      <c r="V433" s="83">
        <v>-11.895365431685422</v>
      </c>
      <c r="W433" s="81">
        <v>56.29</v>
      </c>
      <c r="X433" s="82">
        <v>-1.2629363269601806E-2</v>
      </c>
      <c r="Y433" s="83">
        <v>-15.155235923522165</v>
      </c>
      <c r="Z433" s="84">
        <f t="shared" si="6"/>
        <v>-176.54515182011008</v>
      </c>
    </row>
    <row r="434" spans="1:26" x14ac:dyDescent="0.3">
      <c r="A434" s="76">
        <v>41747</v>
      </c>
      <c r="B434" s="77">
        <v>1670.6</v>
      </c>
      <c r="C434" s="77">
        <v>6.81616836116649E-3</v>
      </c>
      <c r="D434" s="78">
        <v>-6.8161683611664898</v>
      </c>
      <c r="E434" s="77">
        <v>0.98060000000000003</v>
      </c>
      <c r="F434" s="77">
        <v>4.9750000000000068</v>
      </c>
      <c r="G434" s="79">
        <v>49.750000000000071</v>
      </c>
      <c r="H434" s="80" t="s">
        <v>0</v>
      </c>
      <c r="I434" s="77">
        <v>3.5402727195731371E-2</v>
      </c>
      <c r="J434" s="79">
        <v>-56.694875456748335</v>
      </c>
      <c r="K434" s="80" t="s">
        <v>0</v>
      </c>
      <c r="L434" s="77">
        <v>3.5402727195731371E-2</v>
      </c>
      <c r="M434" s="79">
        <v>-215.76433121019116</v>
      </c>
      <c r="N434" s="81" t="s">
        <v>47</v>
      </c>
      <c r="O434" s="82">
        <v>4.5362372799477215E-3</v>
      </c>
      <c r="P434" s="83">
        <v>9.0724745598954417</v>
      </c>
      <c r="Q434" s="81" t="s">
        <v>47</v>
      </c>
      <c r="R434" s="82">
        <v>7.4923885533476054E-4</v>
      </c>
      <c r="S434" s="83">
        <v>-8.9908662640171269</v>
      </c>
      <c r="T434" s="81" t="s">
        <v>47</v>
      </c>
      <c r="U434" s="82">
        <v>3.7334613801929257E-3</v>
      </c>
      <c r="V434" s="83">
        <v>-3.7334613801929257</v>
      </c>
      <c r="W434" s="81" t="s">
        <v>47</v>
      </c>
      <c r="X434" s="82">
        <v>-7.6700874660299754E-4</v>
      </c>
      <c r="Y434" s="83">
        <v>-0.92041049592359703</v>
      </c>
      <c r="Z434" s="84">
        <f t="shared" si="6"/>
        <v>-234.09763860834408</v>
      </c>
    </row>
    <row r="435" spans="1:26" x14ac:dyDescent="0.3">
      <c r="A435" s="76">
        <v>41746</v>
      </c>
      <c r="B435" s="77">
        <v>1669.81</v>
      </c>
      <c r="C435" s="77">
        <v>-3.8419090231171095E-3</v>
      </c>
      <c r="D435" s="78">
        <v>3.8419090231171094</v>
      </c>
      <c r="E435" s="77">
        <v>0.54649999999999999</v>
      </c>
      <c r="F435" s="77">
        <v>-0.9099999999999997</v>
      </c>
      <c r="G435" s="79">
        <v>-9.0999999999999979</v>
      </c>
      <c r="H435" s="80">
        <v>97.879000000000005</v>
      </c>
      <c r="I435" s="77">
        <v>-4.7687802497254047E-3</v>
      </c>
      <c r="J435" s="79">
        <v>23.843901248627024</v>
      </c>
      <c r="K435" s="80">
        <v>13.36</v>
      </c>
      <c r="L435" s="77">
        <v>-4.2979942693409844E-2</v>
      </c>
      <c r="M435" s="79">
        <v>-64.469914040114759</v>
      </c>
      <c r="N435" s="81">
        <v>67.688000000000002</v>
      </c>
      <c r="O435" s="82">
        <v>7.4268109363141216E-3</v>
      </c>
      <c r="P435" s="83">
        <v>14.853621872628242</v>
      </c>
      <c r="Q435" s="81">
        <v>62.56</v>
      </c>
      <c r="R435" s="82">
        <v>6.1112898037954735E-3</v>
      </c>
      <c r="S435" s="83">
        <v>-73.33547764554568</v>
      </c>
      <c r="T435" s="81">
        <v>1263.3800000000001</v>
      </c>
      <c r="U435" s="82">
        <v>9.7507952492847105E-3</v>
      </c>
      <c r="V435" s="83">
        <v>-9.7507952492847103</v>
      </c>
      <c r="W435" s="81">
        <v>55.895000000000003</v>
      </c>
      <c r="X435" s="82">
        <v>-1.4545133991537302E-2</v>
      </c>
      <c r="Y435" s="83">
        <v>-17.45416078984476</v>
      </c>
      <c r="Z435" s="84">
        <f t="shared" si="6"/>
        <v>-131.57091558041753</v>
      </c>
    </row>
    <row r="436" spans="1:26" x14ac:dyDescent="0.3">
      <c r="A436" s="76">
        <v>41745</v>
      </c>
      <c r="B436" s="77">
        <v>1664.85</v>
      </c>
      <c r="C436" s="77">
        <v>-1.2040542625538643E-2</v>
      </c>
      <c r="D436" s="78">
        <v>12.040542625538643</v>
      </c>
      <c r="E436" s="77">
        <v>0.54649999999999999</v>
      </c>
      <c r="F436" s="77">
        <v>-0.8600000000000052</v>
      </c>
      <c r="G436" s="79">
        <v>-8.6000000000000512</v>
      </c>
      <c r="H436" s="80">
        <v>97.861000000000004</v>
      </c>
      <c r="I436" s="77">
        <v>2.2018311041927308E-3</v>
      </c>
      <c r="J436" s="79">
        <v>-11.009155520963654</v>
      </c>
      <c r="K436" s="80">
        <v>14.18</v>
      </c>
      <c r="L436" s="77">
        <v>6.0583395661929731E-2</v>
      </c>
      <c r="M436" s="79">
        <v>90.875093492894592</v>
      </c>
      <c r="N436" s="81">
        <v>68.25</v>
      </c>
      <c r="O436" s="82">
        <v>1.9539302679931987E-2</v>
      </c>
      <c r="P436" s="83">
        <v>39.078605359863971</v>
      </c>
      <c r="Q436" s="81">
        <v>62.23</v>
      </c>
      <c r="R436" s="82">
        <v>2.416237113402039E-3</v>
      </c>
      <c r="S436" s="83">
        <v>-28.994845360824467</v>
      </c>
      <c r="T436" s="81">
        <v>1267.33</v>
      </c>
      <c r="U436" s="82">
        <v>1.4952028574631881E-2</v>
      </c>
      <c r="V436" s="83">
        <v>-14.952028574631882</v>
      </c>
      <c r="W436" s="81">
        <v>55.489999999999988</v>
      </c>
      <c r="X436" s="82">
        <v>1.3793733442952327E-2</v>
      </c>
      <c r="Y436" s="83">
        <v>16.55248013154279</v>
      </c>
      <c r="Z436" s="84">
        <f t="shared" si="6"/>
        <v>94.990692153419943</v>
      </c>
    </row>
    <row r="437" spans="1:26" x14ac:dyDescent="0.3">
      <c r="A437" s="76">
        <v>41744</v>
      </c>
      <c r="B437" s="77">
        <v>1646.67</v>
      </c>
      <c r="C437" s="77">
        <v>-2.417242482784775E-2</v>
      </c>
      <c r="D437" s="78">
        <v>24.172424827847749</v>
      </c>
      <c r="E437" s="77">
        <v>0.54549999999999998</v>
      </c>
      <c r="F437" s="77">
        <v>-0.96000000000000529</v>
      </c>
      <c r="G437" s="79">
        <v>-9.6000000000000529</v>
      </c>
      <c r="H437" s="80">
        <v>98.432000000000002</v>
      </c>
      <c r="I437" s="77">
        <v>5.9067590491957709E-3</v>
      </c>
      <c r="J437" s="79">
        <v>-29.533795245978855</v>
      </c>
      <c r="K437" s="80">
        <v>15.61</v>
      </c>
      <c r="L437" s="77">
        <v>0.19251336898395718</v>
      </c>
      <c r="M437" s="79">
        <v>288.77005347593581</v>
      </c>
      <c r="N437" s="81">
        <v>68.875</v>
      </c>
      <c r="O437" s="82">
        <v>2.1793312168056165E-2</v>
      </c>
      <c r="P437" s="83">
        <v>43.58662433611233</v>
      </c>
      <c r="Q437" s="81">
        <v>62.23</v>
      </c>
      <c r="R437" s="82">
        <v>1.2872083668543572E-3</v>
      </c>
      <c r="S437" s="83">
        <v>-15.446500402252287</v>
      </c>
      <c r="T437" s="81">
        <v>1258.29</v>
      </c>
      <c r="U437" s="82">
        <v>5.8916637354905913E-3</v>
      </c>
      <c r="V437" s="83">
        <v>-5.8916637354905914</v>
      </c>
      <c r="W437" s="81">
        <v>54.474999999999994</v>
      </c>
      <c r="X437" s="82">
        <v>-2.172937056658001E-2</v>
      </c>
      <c r="Y437" s="83">
        <v>-26.075244679896009</v>
      </c>
      <c r="Z437" s="84">
        <f t="shared" si="6"/>
        <v>269.98189857627813</v>
      </c>
    </row>
    <row r="438" spans="1:26" x14ac:dyDescent="0.3">
      <c r="A438" s="76">
        <v>41743</v>
      </c>
      <c r="B438" s="77">
        <v>1644.36</v>
      </c>
      <c r="C438" s="77">
        <v>-2.3365207578547334E-2</v>
      </c>
      <c r="D438" s="78">
        <v>23.365207578547334</v>
      </c>
      <c r="E438" s="77">
        <v>0.54649999999999999</v>
      </c>
      <c r="F438" s="77">
        <v>-0.70999999999999952</v>
      </c>
      <c r="G438" s="79">
        <v>-7.0999999999999952</v>
      </c>
      <c r="H438" s="80">
        <v>98.796000000000006</v>
      </c>
      <c r="I438" s="77">
        <v>2.8625373043426384E-3</v>
      </c>
      <c r="J438" s="79">
        <v>-14.312686521713191</v>
      </c>
      <c r="K438" s="80">
        <v>16.11</v>
      </c>
      <c r="L438" s="77">
        <v>0.22977099236641221</v>
      </c>
      <c r="M438" s="79">
        <v>344.6564885496183</v>
      </c>
      <c r="N438" s="81">
        <v>68.314999999999998</v>
      </c>
      <c r="O438" s="82">
        <v>1.2059080606213137E-2</v>
      </c>
      <c r="P438" s="83">
        <v>24.118161212426273</v>
      </c>
      <c r="Q438" s="81">
        <v>62.38</v>
      </c>
      <c r="R438" s="82">
        <v>4.5088566827697447E-3</v>
      </c>
      <c r="S438" s="83">
        <v>-54.106280193236934</v>
      </c>
      <c r="T438" s="81">
        <v>1244.98</v>
      </c>
      <c r="U438" s="82">
        <v>-4.294797456712034E-3</v>
      </c>
      <c r="V438" s="83">
        <v>4.2947974567120344</v>
      </c>
      <c r="W438" s="81">
        <v>56.104999999999997</v>
      </c>
      <c r="X438" s="82">
        <v>1.1538808257459541E-2</v>
      </c>
      <c r="Y438" s="83">
        <v>13.846569908951448</v>
      </c>
      <c r="Z438" s="84">
        <f t="shared" si="6"/>
        <v>334.76225799130526</v>
      </c>
    </row>
    <row r="439" spans="1:26" x14ac:dyDescent="0.3">
      <c r="A439" s="76">
        <v>41740</v>
      </c>
      <c r="B439" s="77">
        <v>1638.43</v>
      </c>
      <c r="C439" s="77">
        <v>-2.1172492487469056E-2</v>
      </c>
      <c r="D439" s="78">
        <v>21.172492487469057</v>
      </c>
      <c r="E439" s="77">
        <v>0.54600000000000004</v>
      </c>
      <c r="F439" s="77">
        <v>-1.21</v>
      </c>
      <c r="G439" s="79">
        <v>-12.1</v>
      </c>
      <c r="H439" s="80">
        <v>99.45</v>
      </c>
      <c r="I439" s="77">
        <v>1.3017968463513078E-2</v>
      </c>
      <c r="J439" s="79">
        <v>-65.089842317565385</v>
      </c>
      <c r="K439" s="80">
        <v>17.03</v>
      </c>
      <c r="L439" s="77">
        <v>0.22694524495677235</v>
      </c>
      <c r="M439" s="79">
        <v>340.41786743515854</v>
      </c>
      <c r="N439" s="81">
        <v>69.5</v>
      </c>
      <c r="O439" s="82">
        <v>5.8760529134223799E-3</v>
      </c>
      <c r="P439" s="83">
        <v>11.75210582684476</v>
      </c>
      <c r="Q439" s="81">
        <v>63</v>
      </c>
      <c r="R439" s="82">
        <v>1.5146632291330933E-2</v>
      </c>
      <c r="S439" s="83">
        <v>-181.7595874959712</v>
      </c>
      <c r="T439" s="81">
        <v>1237.03</v>
      </c>
      <c r="U439" s="82">
        <v>-6.2419665809768498E-3</v>
      </c>
      <c r="V439" s="83">
        <v>6.2419665809768494</v>
      </c>
      <c r="W439" s="81">
        <v>57.23</v>
      </c>
      <c r="X439" s="82">
        <v>-1.7470300489152529E-4</v>
      </c>
      <c r="Y439" s="83">
        <v>-0.20964360586983036</v>
      </c>
      <c r="Z439" s="84">
        <f t="shared" si="6"/>
        <v>120.42535891104275</v>
      </c>
    </row>
    <row r="440" spans="1:26" x14ac:dyDescent="0.3">
      <c r="A440" s="76">
        <v>41739</v>
      </c>
      <c r="B440" s="77">
        <v>1656.09</v>
      </c>
      <c r="C440" s="77">
        <v>-3.4600202185529295E-3</v>
      </c>
      <c r="D440" s="78">
        <v>3.4600202185529296</v>
      </c>
      <c r="E440" s="77">
        <v>0.54849999999999999</v>
      </c>
      <c r="F440" s="77">
        <v>-1.0099999999999998</v>
      </c>
      <c r="G440" s="79">
        <v>-10.099999999999998</v>
      </c>
      <c r="H440" s="80">
        <v>99.661000000000001</v>
      </c>
      <c r="I440" s="77">
        <v>2.1179580711929089E-2</v>
      </c>
      <c r="J440" s="79">
        <v>-105.89790355964544</v>
      </c>
      <c r="K440" s="80">
        <v>15.89</v>
      </c>
      <c r="L440" s="77">
        <v>0.10270645385149205</v>
      </c>
      <c r="M440" s="79">
        <v>154.05968077723807</v>
      </c>
      <c r="N440" s="81">
        <v>67.724999999999994</v>
      </c>
      <c r="O440" s="82">
        <v>-3.7997159090909248E-2</v>
      </c>
      <c r="P440" s="83">
        <v>-75.994318181818485</v>
      </c>
      <c r="Q440" s="81">
        <v>63.31</v>
      </c>
      <c r="R440" s="82">
        <v>1.9484702093397758E-2</v>
      </c>
      <c r="S440" s="83">
        <v>-233.81642512077309</v>
      </c>
      <c r="T440" s="81">
        <v>1246.3699999999999</v>
      </c>
      <c r="U440" s="82">
        <v>7.9740560124866768E-3</v>
      </c>
      <c r="V440" s="83">
        <v>-7.9740560124866766</v>
      </c>
      <c r="W440" s="81">
        <v>57.15</v>
      </c>
      <c r="X440" s="82">
        <v>9.0933168535358103E-3</v>
      </c>
      <c r="Y440" s="83">
        <v>10.911980224242971</v>
      </c>
      <c r="Z440" s="84">
        <f t="shared" si="6"/>
        <v>-265.3510216546897</v>
      </c>
    </row>
    <row r="441" spans="1:26" x14ac:dyDescent="0.3">
      <c r="A441" s="76">
        <v>41738</v>
      </c>
      <c r="B441" s="77">
        <v>1675.32</v>
      </c>
      <c r="C441" s="77">
        <v>1.3429152148664372E-2</v>
      </c>
      <c r="D441" s="78">
        <v>-13.429152148664372</v>
      </c>
      <c r="E441" s="77">
        <v>0.55300000000000005</v>
      </c>
      <c r="F441" s="77">
        <v>-0.8599999999999941</v>
      </c>
      <c r="G441" s="79">
        <v>-8.599999999999941</v>
      </c>
      <c r="H441" s="80">
        <v>98.789000000000001</v>
      </c>
      <c r="I441" s="77">
        <v>1.3085434762544442E-2</v>
      </c>
      <c r="J441" s="79">
        <v>-65.427173812722216</v>
      </c>
      <c r="K441" s="80">
        <v>13.82</v>
      </c>
      <c r="L441" s="77">
        <v>-5.4719562243501982E-2</v>
      </c>
      <c r="M441" s="79">
        <v>-82.079343365252981</v>
      </c>
      <c r="N441" s="81">
        <v>65.125</v>
      </c>
      <c r="O441" s="82">
        <v>-8.4487242566950227E-2</v>
      </c>
      <c r="P441" s="83">
        <v>-168.97448513390046</v>
      </c>
      <c r="Q441" s="81">
        <v>61.97</v>
      </c>
      <c r="R441" s="82">
        <v>9.6914876433536223E-4</v>
      </c>
      <c r="S441" s="83">
        <v>-11.629785172024347</v>
      </c>
      <c r="T441" s="81">
        <v>1258.47</v>
      </c>
      <c r="U441" s="82">
        <v>2.4787668053712089E-2</v>
      </c>
      <c r="V441" s="83">
        <v>-24.787668053712089</v>
      </c>
      <c r="W441" s="81">
        <v>52.814999999999998</v>
      </c>
      <c r="X441" s="82">
        <v>-6.9421196370363925E-2</v>
      </c>
      <c r="Y441" s="83">
        <v>-83.305435644436699</v>
      </c>
      <c r="Z441" s="84">
        <f t="shared" si="6"/>
        <v>-458.23304333071314</v>
      </c>
    </row>
    <row r="442" spans="1:26" x14ac:dyDescent="0.3">
      <c r="A442" s="76">
        <v>41737</v>
      </c>
      <c r="B442" s="77">
        <v>1663.77</v>
      </c>
      <c r="C442" s="77">
        <v>5.7001583713142791E-3</v>
      </c>
      <c r="D442" s="78">
        <v>-5.7001583713142789</v>
      </c>
      <c r="E442" s="77">
        <v>0.55300000000000005</v>
      </c>
      <c r="F442" s="77">
        <v>-0.9099999999999997</v>
      </c>
      <c r="G442" s="79">
        <v>-9.0999999999999979</v>
      </c>
      <c r="H442" s="80">
        <v>98.462999999999994</v>
      </c>
      <c r="I442" s="77">
        <v>1.8747866033460573E-2</v>
      </c>
      <c r="J442" s="79">
        <v>-93.739330167302867</v>
      </c>
      <c r="K442" s="80">
        <v>14.89</v>
      </c>
      <c r="L442" s="77">
        <v>-2.679169457468128E-3</v>
      </c>
      <c r="M442" s="79">
        <v>-4.0187541862021918</v>
      </c>
      <c r="N442" s="81">
        <v>67.643000000000001</v>
      </c>
      <c r="O442" s="82">
        <v>-6.0513888888888881E-2</v>
      </c>
      <c r="P442" s="83">
        <v>-121.02777777777776</v>
      </c>
      <c r="Q442" s="81">
        <v>61.98</v>
      </c>
      <c r="R442" s="82">
        <v>1.6160310277956419E-3</v>
      </c>
      <c r="S442" s="83">
        <v>-19.392372333547701</v>
      </c>
      <c r="T442" s="81">
        <v>1260.8599999999999</v>
      </c>
      <c r="U442" s="82">
        <v>3.3017631251228911E-2</v>
      </c>
      <c r="V442" s="83">
        <v>-33.017631251228913</v>
      </c>
      <c r="W442" s="81">
        <v>59.655000000000001</v>
      </c>
      <c r="X442" s="82">
        <v>5.7525261478461348E-2</v>
      </c>
      <c r="Y442" s="83">
        <v>69.030313774153612</v>
      </c>
      <c r="Z442" s="84">
        <f t="shared" si="6"/>
        <v>-216.96571031322009</v>
      </c>
    </row>
    <row r="443" spans="1:26" x14ac:dyDescent="0.3">
      <c r="A443" s="76">
        <v>41736</v>
      </c>
      <c r="B443" s="77">
        <v>1659.29</v>
      </c>
      <c r="C443" s="77">
        <v>2.1743200719940986E-3</v>
      </c>
      <c r="D443" s="78">
        <v>-2.1743200719940985</v>
      </c>
      <c r="E443" s="77">
        <v>0.55210000000000004</v>
      </c>
      <c r="F443" s="77">
        <v>-0.94999999999999529</v>
      </c>
      <c r="G443" s="79">
        <v>-9.4999999999999538</v>
      </c>
      <c r="H443" s="80">
        <v>98.143000000000001</v>
      </c>
      <c r="I443" s="77">
        <v>2.2749062109212244E-2</v>
      </c>
      <c r="J443" s="79">
        <v>-113.74531054606122</v>
      </c>
      <c r="K443" s="80">
        <v>15.57</v>
      </c>
      <c r="L443" s="77">
        <v>0.1105563480741798</v>
      </c>
      <c r="M443" s="79">
        <v>165.83452211126971</v>
      </c>
      <c r="N443" s="81">
        <v>67.968999999999994</v>
      </c>
      <c r="O443" s="82">
        <v>-4.6891871047354733E-2</v>
      </c>
      <c r="P443" s="83">
        <v>-93.783742094709453</v>
      </c>
      <c r="Q443" s="81">
        <v>62.03</v>
      </c>
      <c r="R443" s="82">
        <v>4.5344129554656058E-3</v>
      </c>
      <c r="S443" s="83">
        <v>-54.412955465587267</v>
      </c>
      <c r="T443" s="81">
        <v>1254.27</v>
      </c>
      <c r="U443" s="82">
        <v>1.5981661185542808E-2</v>
      </c>
      <c r="V443" s="83">
        <v>-15.981661185542809</v>
      </c>
      <c r="W443" s="81">
        <v>57.01</v>
      </c>
      <c r="X443" s="82">
        <v>3.7583037583037542E-2</v>
      </c>
      <c r="Y443" s="83">
        <v>45.099645099645052</v>
      </c>
      <c r="Z443" s="84">
        <f t="shared" si="6"/>
        <v>-78.663822152980032</v>
      </c>
    </row>
    <row r="444" spans="1:26" x14ac:dyDescent="0.3">
      <c r="A444" s="76">
        <v>41733</v>
      </c>
      <c r="B444" s="77">
        <v>1676.25</v>
      </c>
      <c r="C444" s="77">
        <v>1.8396447079837404E-2</v>
      </c>
      <c r="D444" s="78">
        <v>-18.396447079837404</v>
      </c>
      <c r="E444" s="77">
        <v>0.55559999999999998</v>
      </c>
      <c r="F444" s="77">
        <v>-0.85000000000000631</v>
      </c>
      <c r="G444" s="79">
        <v>-8.5000000000000639</v>
      </c>
      <c r="H444" s="80">
        <v>98.347999999999999</v>
      </c>
      <c r="I444" s="77">
        <v>2.8497328048691154E-2</v>
      </c>
      <c r="J444" s="79">
        <v>-142.48664024345578</v>
      </c>
      <c r="K444" s="80">
        <v>13.96</v>
      </c>
      <c r="L444" s="77">
        <v>-7.4884029158382964E-2</v>
      </c>
      <c r="M444" s="79">
        <v>-112.32604373757444</v>
      </c>
      <c r="N444" s="81">
        <v>67.188999999999993</v>
      </c>
      <c r="O444" s="82">
        <v>-6.4441566759959351E-2</v>
      </c>
      <c r="P444" s="83">
        <v>-128.88313351991869</v>
      </c>
      <c r="Q444" s="81">
        <v>62.18</v>
      </c>
      <c r="R444" s="82">
        <v>8.4333441453130573E-3</v>
      </c>
      <c r="S444" s="83">
        <v>-101.20012974375669</v>
      </c>
      <c r="T444" s="81">
        <v>1251.18</v>
      </c>
      <c r="U444" s="82">
        <v>2.157157320617923E-2</v>
      </c>
      <c r="V444" s="83">
        <v>-21.571573206179231</v>
      </c>
      <c r="W444" s="81">
        <v>56.72</v>
      </c>
      <c r="X444" s="82">
        <v>4.552995391705067E-2</v>
      </c>
      <c r="Y444" s="83">
        <v>54.635944700460804</v>
      </c>
      <c r="Z444" s="84">
        <f t="shared" si="6"/>
        <v>-478.72802283026152</v>
      </c>
    </row>
    <row r="445" spans="1:26" x14ac:dyDescent="0.3">
      <c r="A445" s="76">
        <v>41732</v>
      </c>
      <c r="B445" s="77">
        <v>1685.14</v>
      </c>
      <c r="C445" s="77">
        <v>1.9209135226021839E-2</v>
      </c>
      <c r="D445" s="78">
        <v>-19.209135226021839</v>
      </c>
      <c r="E445" s="77">
        <v>0.55510000000000004</v>
      </c>
      <c r="F445" s="77">
        <v>-0.9000000000000008</v>
      </c>
      <c r="G445" s="79">
        <v>-9.0000000000000071</v>
      </c>
      <c r="H445" s="80">
        <v>97.646000000000001</v>
      </c>
      <c r="I445" s="77">
        <v>2.2653247174889736E-2</v>
      </c>
      <c r="J445" s="79">
        <v>-113.26623587444868</v>
      </c>
      <c r="K445" s="80">
        <v>13.37</v>
      </c>
      <c r="L445" s="77">
        <v>-0.10866666666666672</v>
      </c>
      <c r="M445" s="79">
        <v>-163.00000000000009</v>
      </c>
      <c r="N445" s="81">
        <v>66.941999999999993</v>
      </c>
      <c r="O445" s="82">
        <v>-5.3836694887704928E-2</v>
      </c>
      <c r="P445" s="83">
        <v>-107.67338977540985</v>
      </c>
      <c r="Q445" s="81">
        <v>62.08</v>
      </c>
      <c r="R445" s="82">
        <v>8.119519324455992E-3</v>
      </c>
      <c r="S445" s="83">
        <v>-97.434231893471903</v>
      </c>
      <c r="T445" s="81">
        <v>1248.6600000000001</v>
      </c>
      <c r="U445" s="82">
        <v>1.3794279311828661E-2</v>
      </c>
      <c r="V445" s="83">
        <v>-13.794279311828662</v>
      </c>
      <c r="W445" s="81">
        <v>54.734999999999992</v>
      </c>
      <c r="X445" s="82">
        <v>-9.2316046701061121E-3</v>
      </c>
      <c r="Y445" s="83">
        <v>-11.077925604127334</v>
      </c>
      <c r="Z445" s="84">
        <f t="shared" si="6"/>
        <v>-534.45519768530846</v>
      </c>
    </row>
    <row r="446" spans="1:26" x14ac:dyDescent="0.3">
      <c r="A446" s="76">
        <v>41731</v>
      </c>
      <c r="B446" s="77">
        <v>1687.46</v>
      </c>
      <c r="C446" s="77">
        <v>2.0032400019343356E-2</v>
      </c>
      <c r="D446" s="78">
        <v>-20.032400019343356</v>
      </c>
      <c r="E446" s="77">
        <v>0.55510000000000004</v>
      </c>
      <c r="F446" s="77">
        <v>-0.49000000000000155</v>
      </c>
      <c r="G446" s="79">
        <v>-4.9000000000000155</v>
      </c>
      <c r="H446" s="80">
        <v>97.853999999999999</v>
      </c>
      <c r="I446" s="77">
        <v>3.1562302340290956E-2</v>
      </c>
      <c r="J446" s="79">
        <v>-157.81151170145478</v>
      </c>
      <c r="K446" s="80">
        <v>13.09</v>
      </c>
      <c r="L446" s="77">
        <v>-9.8484848484848467E-2</v>
      </c>
      <c r="M446" s="79">
        <v>-147.72727272727272</v>
      </c>
      <c r="N446" s="81">
        <v>67.406000000000006</v>
      </c>
      <c r="O446" s="82">
        <v>-5.5607705779334417E-2</v>
      </c>
      <c r="P446" s="83">
        <v>-111.21541155866882</v>
      </c>
      <c r="Q446" s="81">
        <v>62.15</v>
      </c>
      <c r="R446" s="82">
        <v>5.9889932016833512E-3</v>
      </c>
      <c r="S446" s="83">
        <v>-71.867918420200212</v>
      </c>
      <c r="T446" s="81">
        <v>1250.92</v>
      </c>
      <c r="U446" s="82">
        <v>2.456324277395101E-2</v>
      </c>
      <c r="V446" s="83">
        <v>-24.563242773951011</v>
      </c>
      <c r="W446" s="81">
        <v>55.685000000000002</v>
      </c>
      <c r="X446" s="82">
        <v>3.3596287703016287E-2</v>
      </c>
      <c r="Y446" s="83">
        <v>40.315545243619546</v>
      </c>
      <c r="Z446" s="84">
        <f t="shared" si="6"/>
        <v>-497.80221195727142</v>
      </c>
    </row>
    <row r="447" spans="1:26" x14ac:dyDescent="0.3">
      <c r="A447" s="76">
        <v>41730</v>
      </c>
      <c r="B447" s="77">
        <v>1683.7</v>
      </c>
      <c r="C447" s="77">
        <v>1.5469979795543012E-2</v>
      </c>
      <c r="D447" s="78">
        <v>-15.469979795543011</v>
      </c>
      <c r="E447" s="77">
        <v>0.55359999999999998</v>
      </c>
      <c r="F447" s="77">
        <v>-0.19000000000000128</v>
      </c>
      <c r="G447" s="79">
        <v>-1.9000000000000128</v>
      </c>
      <c r="H447" s="80">
        <v>98.513999999999996</v>
      </c>
      <c r="I447" s="77">
        <v>2.4671839570635103E-2</v>
      </c>
      <c r="J447" s="79">
        <v>-123.35919785317552</v>
      </c>
      <c r="K447" s="80">
        <v>13.1</v>
      </c>
      <c r="L447" s="77">
        <v>-0.13359788359788358</v>
      </c>
      <c r="M447" s="79">
        <v>-200.39682539682536</v>
      </c>
      <c r="N447" s="81">
        <v>67.501000000000005</v>
      </c>
      <c r="O447" s="82">
        <v>4.3727676155428122E-2</v>
      </c>
      <c r="P447" s="83">
        <v>87.455352310856227</v>
      </c>
      <c r="Q447" s="81">
        <v>62.1</v>
      </c>
      <c r="R447" s="82">
        <v>5.6680161943320068E-3</v>
      </c>
      <c r="S447" s="83">
        <v>-68.016194331984082</v>
      </c>
      <c r="T447" s="81">
        <v>1250.3499999999999</v>
      </c>
      <c r="U447" s="82">
        <v>2.6408248370519829E-2</v>
      </c>
      <c r="V447" s="83">
        <v>-26.408248370519829</v>
      </c>
      <c r="W447" s="81">
        <v>55.465000000000003</v>
      </c>
      <c r="X447" s="82">
        <v>-7.4266284896204737E-3</v>
      </c>
      <c r="Y447" s="83">
        <v>-8.911954187544568</v>
      </c>
      <c r="Z447" s="84">
        <f t="shared" si="6"/>
        <v>-357.00704762473617</v>
      </c>
    </row>
    <row r="448" spans="1:26" x14ac:dyDescent="0.3">
      <c r="A448" s="76">
        <v>41729</v>
      </c>
      <c r="B448" s="77">
        <v>1673.87</v>
      </c>
      <c r="C448" s="77">
        <v>5.0315522759067192E-3</v>
      </c>
      <c r="D448" s="78">
        <v>-5.0315522759067193</v>
      </c>
      <c r="E448" s="77">
        <v>0.55810000000000004</v>
      </c>
      <c r="F448" s="77">
        <v>9.000000000000119E-2</v>
      </c>
      <c r="G448" s="79">
        <v>0.9000000000000119</v>
      </c>
      <c r="H448" s="80">
        <v>98.171999999999997</v>
      </c>
      <c r="I448" s="77">
        <v>1.1634017909586375E-2</v>
      </c>
      <c r="J448" s="79">
        <v>-58.170089547931873</v>
      </c>
      <c r="K448" s="80">
        <v>13.88</v>
      </c>
      <c r="L448" s="77">
        <v>-4.4077134986225813E-2</v>
      </c>
      <c r="M448" s="79">
        <v>-66.115702479338722</v>
      </c>
      <c r="N448" s="81">
        <v>69.093999999999994</v>
      </c>
      <c r="O448" s="82">
        <v>9.4471725011880114E-2</v>
      </c>
      <c r="P448" s="83">
        <v>188.94345002376022</v>
      </c>
      <c r="Q448" s="81">
        <v>62.06</v>
      </c>
      <c r="R448" s="82">
        <v>7.7947385514778172E-3</v>
      </c>
      <c r="S448" s="83">
        <v>-93.536862617733803</v>
      </c>
      <c r="T448" s="81">
        <v>1244.8</v>
      </c>
      <c r="U448" s="82">
        <v>2.1333977377932323E-3</v>
      </c>
      <c r="V448" s="83">
        <v>-2.1333977377932323</v>
      </c>
      <c r="W448" s="81">
        <v>57.239999999999988</v>
      </c>
      <c r="X448" s="82">
        <v>4.3383157127232883E-2</v>
      </c>
      <c r="Y448" s="83">
        <v>52.059788552679457</v>
      </c>
      <c r="Z448" s="84">
        <f t="shared" si="6"/>
        <v>16.915633917735356</v>
      </c>
    </row>
    <row r="449" spans="1:26" x14ac:dyDescent="0.3">
      <c r="A449" s="76">
        <v>41726</v>
      </c>
      <c r="B449" s="77">
        <v>1661.84</v>
      </c>
      <c r="C449" s="77">
        <v>4.776473148965418E-3</v>
      </c>
      <c r="D449" s="78">
        <v>-4.776473148965418</v>
      </c>
      <c r="E449" s="77">
        <v>0.55859999999999999</v>
      </c>
      <c r="F449" s="77">
        <v>0.14999999999999458</v>
      </c>
      <c r="G449" s="79">
        <v>1.4999999999999458</v>
      </c>
      <c r="H449" s="80">
        <v>97.593999999999994</v>
      </c>
      <c r="I449" s="77">
        <v>9.0989929069213923E-3</v>
      </c>
      <c r="J449" s="79">
        <v>-45.494964534606964</v>
      </c>
      <c r="K449" s="80">
        <v>14.41</v>
      </c>
      <c r="L449" s="77">
        <v>-7.86445012787724E-2</v>
      </c>
      <c r="M449" s="79">
        <v>-117.96675191815859</v>
      </c>
      <c r="N449" s="81">
        <v>70.400000000000006</v>
      </c>
      <c r="O449" s="82">
        <v>8.3076923076923159E-2</v>
      </c>
      <c r="P449" s="83">
        <v>166.1538461538463</v>
      </c>
      <c r="Q449" s="81">
        <v>62.1</v>
      </c>
      <c r="R449" s="82">
        <v>1.1730205278592356E-2</v>
      </c>
      <c r="S449" s="83">
        <v>-140.76246334310827</v>
      </c>
      <c r="T449" s="81">
        <v>1236.51</v>
      </c>
      <c r="U449" s="82">
        <v>-6.3041000897119735E-4</v>
      </c>
      <c r="V449" s="83">
        <v>0.63041000897119737</v>
      </c>
      <c r="W449" s="81">
        <v>56.634999999999998</v>
      </c>
      <c r="X449" s="82">
        <v>-6.2291630110543929E-3</v>
      </c>
      <c r="Y449" s="83">
        <v>-7.4749956132652713</v>
      </c>
      <c r="Z449" s="84">
        <f t="shared" si="6"/>
        <v>-148.19139239528704</v>
      </c>
    </row>
    <row r="450" spans="1:26" x14ac:dyDescent="0.3">
      <c r="A450" s="76">
        <v>41725</v>
      </c>
      <c r="B450" s="77">
        <v>1653.12</v>
      </c>
      <c r="C450" s="77">
        <v>7.3059416377738396E-3</v>
      </c>
      <c r="D450" s="78">
        <v>-7.3059416377738398</v>
      </c>
      <c r="E450" s="77">
        <v>0.56159999999999999</v>
      </c>
      <c r="F450" s="77">
        <v>0.45999999999999375</v>
      </c>
      <c r="G450" s="79">
        <v>4.5999999999999375</v>
      </c>
      <c r="H450" s="80">
        <v>97.513000000000005</v>
      </c>
      <c r="I450" s="77">
        <v>1.5855653134148051E-2</v>
      </c>
      <c r="J450" s="79">
        <v>-79.278265670740254</v>
      </c>
      <c r="K450" s="80">
        <v>14.62</v>
      </c>
      <c r="L450" s="77">
        <v>-0.17957351290684631</v>
      </c>
      <c r="M450" s="79">
        <v>-269.36026936026946</v>
      </c>
      <c r="N450" s="81">
        <v>71.135000000000005</v>
      </c>
      <c r="O450" s="82">
        <v>5.4336065452281958E-2</v>
      </c>
      <c r="P450" s="83">
        <v>108.67213090456391</v>
      </c>
      <c r="Q450" s="81">
        <v>61.91</v>
      </c>
      <c r="R450" s="82">
        <v>1.3920733704552804E-2</v>
      </c>
      <c r="S450" s="83">
        <v>-167.04880445463365</v>
      </c>
      <c r="T450" s="81">
        <v>1228.03</v>
      </c>
      <c r="U450" s="82">
        <v>-5.2571039756342617E-3</v>
      </c>
      <c r="V450" s="83">
        <v>5.2571039756342621</v>
      </c>
      <c r="W450" s="81">
        <v>56.755000000000003</v>
      </c>
      <c r="X450" s="82">
        <v>-2.6417359979414912E-2</v>
      </c>
      <c r="Y450" s="83">
        <v>-31.700831975297891</v>
      </c>
      <c r="Z450" s="84">
        <f t="shared" si="6"/>
        <v>-436.164878218517</v>
      </c>
    </row>
    <row r="451" spans="1:26" x14ac:dyDescent="0.3">
      <c r="A451" s="76">
        <v>41724</v>
      </c>
      <c r="B451" s="77">
        <v>1654.34</v>
      </c>
      <c r="C451" s="77">
        <v>1.6104814491910385E-3</v>
      </c>
      <c r="D451" s="78">
        <v>-1.6104814491910384</v>
      </c>
      <c r="E451" s="77">
        <v>0.56210000000000004</v>
      </c>
      <c r="F451" s="77">
        <v>0.50999999999999934</v>
      </c>
      <c r="G451" s="79">
        <v>5.0999999999999934</v>
      </c>
      <c r="H451" s="80">
        <v>96.650999999999996</v>
      </c>
      <c r="I451" s="77">
        <v>7.4108818011256886E-3</v>
      </c>
      <c r="J451" s="79">
        <v>-37.054409005628443</v>
      </c>
      <c r="K451" s="80">
        <v>14.93</v>
      </c>
      <c r="L451" s="77">
        <v>-7.9531442663378499E-2</v>
      </c>
      <c r="M451" s="79">
        <v>-119.29716399506776</v>
      </c>
      <c r="N451" s="81">
        <v>72</v>
      </c>
      <c r="O451" s="82">
        <v>6.3814068941061786E-2</v>
      </c>
      <c r="P451" s="83">
        <v>127.62813788212357</v>
      </c>
      <c r="Q451" s="81">
        <v>61.88</v>
      </c>
      <c r="R451" s="82">
        <v>4.1750841750841816E-2</v>
      </c>
      <c r="S451" s="83">
        <v>-501.01010101010178</v>
      </c>
      <c r="T451" s="81">
        <v>1220.56</v>
      </c>
      <c r="U451" s="82">
        <v>-8.8995712615304954E-3</v>
      </c>
      <c r="V451" s="83">
        <v>8.8995712615304949</v>
      </c>
      <c r="W451" s="81">
        <v>56.41</v>
      </c>
      <c r="X451" s="82">
        <v>8.3117347394762054E-3</v>
      </c>
      <c r="Y451" s="83">
        <v>9.9740816873714468</v>
      </c>
      <c r="Z451" s="84">
        <f t="shared" si="6"/>
        <v>-507.3703646289635</v>
      </c>
    </row>
    <row r="452" spans="1:26" x14ac:dyDescent="0.3">
      <c r="A452" s="76">
        <v>41723</v>
      </c>
      <c r="B452" s="77">
        <v>1655.69</v>
      </c>
      <c r="C452" s="77">
        <v>-5.9199663774728468E-3</v>
      </c>
      <c r="D452" s="78">
        <v>5.9199663774728473</v>
      </c>
      <c r="E452" s="77">
        <v>0.56159999999999999</v>
      </c>
      <c r="F452" s="77">
        <v>0.63999999999999613</v>
      </c>
      <c r="G452" s="79">
        <v>6.3999999999999613</v>
      </c>
      <c r="H452" s="80">
        <v>95.96</v>
      </c>
      <c r="I452" s="77">
        <v>-3.0129870129870779E-3</v>
      </c>
      <c r="J452" s="79">
        <v>15.064935064935391</v>
      </c>
      <c r="K452" s="80">
        <v>14.02</v>
      </c>
      <c r="L452" s="77">
        <v>-3.1098825155494197E-2</v>
      </c>
      <c r="M452" s="79">
        <v>-46.648237733241295</v>
      </c>
      <c r="N452" s="81">
        <v>71.313000000000002</v>
      </c>
      <c r="O452" s="82">
        <v>9.44962858370679E-2</v>
      </c>
      <c r="P452" s="83">
        <v>188.9925716741358</v>
      </c>
      <c r="Q452" s="81">
        <v>61.75</v>
      </c>
      <c r="R452" s="82">
        <v>3.7640732649974827E-2</v>
      </c>
      <c r="S452" s="83">
        <v>-451.68879179969792</v>
      </c>
      <c r="T452" s="81">
        <v>1234.54</v>
      </c>
      <c r="U452" s="82">
        <v>-1.6900770642796514E-3</v>
      </c>
      <c r="V452" s="83">
        <v>1.6900770642796514</v>
      </c>
      <c r="W452" s="81">
        <v>54.945</v>
      </c>
      <c r="X452" s="82">
        <v>2.3716136094135286E-3</v>
      </c>
      <c r="Y452" s="83">
        <v>2.845936331296234</v>
      </c>
      <c r="Z452" s="84">
        <f t="shared" si="6"/>
        <v>-277.42354302081935</v>
      </c>
    </row>
    <row r="453" spans="1:26" x14ac:dyDescent="0.3">
      <c r="A453" s="76">
        <v>41722</v>
      </c>
      <c r="B453" s="77">
        <v>1645.97</v>
      </c>
      <c r="C453" s="77">
        <v>-1.5680036359504618E-2</v>
      </c>
      <c r="D453" s="78">
        <v>15.680036359504619</v>
      </c>
      <c r="E453" s="77">
        <v>0.56410000000000005</v>
      </c>
      <c r="F453" s="77">
        <v>0.8900000000000019</v>
      </c>
      <c r="G453" s="79">
        <v>8.9000000000000199</v>
      </c>
      <c r="H453" s="80">
        <v>95.623000000000005</v>
      </c>
      <c r="I453" s="77">
        <v>-3.4391837670526017E-3</v>
      </c>
      <c r="J453" s="79">
        <v>17.195918835263008</v>
      </c>
      <c r="K453" s="80">
        <v>15.09</v>
      </c>
      <c r="L453" s="77">
        <v>1.9594594594594537E-2</v>
      </c>
      <c r="M453" s="79">
        <v>29.391891891891802</v>
      </c>
      <c r="N453" s="81">
        <v>71.816999999999993</v>
      </c>
      <c r="O453" s="82">
        <v>0.12212309182669001</v>
      </c>
      <c r="P453" s="83">
        <v>244.24618365338</v>
      </c>
      <c r="Q453" s="81">
        <v>61.66</v>
      </c>
      <c r="R453" s="82">
        <v>5.078391274710288E-2</v>
      </c>
      <c r="S453" s="83">
        <v>-609.40695296523461</v>
      </c>
      <c r="T453" s="81">
        <v>1224.76</v>
      </c>
      <c r="U453" s="82">
        <v>-7.9059067491818614E-3</v>
      </c>
      <c r="V453" s="83">
        <v>7.9059067491818613</v>
      </c>
      <c r="W453" s="81">
        <v>54.25</v>
      </c>
      <c r="X453" s="82">
        <v>1.0430247718383355E-2</v>
      </c>
      <c r="Y453" s="83">
        <v>12.516297262060025</v>
      </c>
      <c r="Z453" s="84">
        <f t="shared" si="6"/>
        <v>-273.57071821395328</v>
      </c>
    </row>
    <row r="454" spans="1:26" x14ac:dyDescent="0.3">
      <c r="A454" s="76">
        <v>41719</v>
      </c>
      <c r="B454" s="77">
        <v>1653.38</v>
      </c>
      <c r="C454" s="77">
        <v>-1.380828258366976E-2</v>
      </c>
      <c r="D454" s="78">
        <v>13.80828258366976</v>
      </c>
      <c r="E454" s="77">
        <v>0.56410000000000005</v>
      </c>
      <c r="F454" s="77">
        <v>0.8900000000000019</v>
      </c>
      <c r="G454" s="79">
        <v>8.9000000000000199</v>
      </c>
      <c r="H454" s="80">
        <v>95.483000000000004</v>
      </c>
      <c r="I454" s="77">
        <v>-2.8197549946215369E-3</v>
      </c>
      <c r="J454" s="79">
        <v>14.098774973107684</v>
      </c>
      <c r="K454" s="80">
        <v>15</v>
      </c>
      <c r="L454" s="77">
        <v>5.6338028169014134E-2</v>
      </c>
      <c r="M454" s="79">
        <v>84.507042253521206</v>
      </c>
      <c r="N454" s="81">
        <v>70.751000000000005</v>
      </c>
      <c r="O454" s="82">
        <v>0.11857520039208878</v>
      </c>
      <c r="P454" s="83">
        <v>237.15040078417758</v>
      </c>
      <c r="Q454" s="81">
        <v>61.58</v>
      </c>
      <c r="R454" s="82">
        <v>5.2469663305417885E-2</v>
      </c>
      <c r="S454" s="83">
        <v>-629.63595966501464</v>
      </c>
      <c r="T454" s="81">
        <v>1231.67</v>
      </c>
      <c r="U454" s="82">
        <v>3.2173459746522378E-3</v>
      </c>
      <c r="V454" s="83">
        <v>-3.2173459746522379</v>
      </c>
      <c r="W454" s="81">
        <v>55.245000000000005</v>
      </c>
      <c r="X454" s="82">
        <v>3.5132096683530206E-2</v>
      </c>
      <c r="Y454" s="83">
        <v>42.158516020236242</v>
      </c>
      <c r="Z454" s="84">
        <f t="shared" si="6"/>
        <v>-232.23028902495437</v>
      </c>
    </row>
    <row r="455" spans="1:26" x14ac:dyDescent="0.3">
      <c r="A455" s="76">
        <v>41718</v>
      </c>
      <c r="B455" s="77">
        <v>1654.32</v>
      </c>
      <c r="C455" s="77">
        <v>-1.597102018237307E-2</v>
      </c>
      <c r="D455" s="78">
        <v>15.971020182373071</v>
      </c>
      <c r="E455" s="77">
        <v>0.56000000000000005</v>
      </c>
      <c r="F455" s="77">
        <v>0.80000000000000071</v>
      </c>
      <c r="G455" s="79">
        <v>8.0000000000000071</v>
      </c>
      <c r="H455" s="80">
        <v>94.86</v>
      </c>
      <c r="I455" s="77">
        <v>-3.2154340836012588E-3</v>
      </c>
      <c r="J455" s="79">
        <v>16.077170418006293</v>
      </c>
      <c r="K455" s="80">
        <v>14.52</v>
      </c>
      <c r="L455" s="77">
        <v>2.9057406094968118E-2</v>
      </c>
      <c r="M455" s="79">
        <v>43.58610914245218</v>
      </c>
      <c r="N455" s="81">
        <v>71.375</v>
      </c>
      <c r="O455" s="82">
        <v>0.12578864353312305</v>
      </c>
      <c r="P455" s="83">
        <v>251.5772870662461</v>
      </c>
      <c r="Q455" s="81">
        <v>61.78</v>
      </c>
      <c r="R455" s="82">
        <v>6.462174737204894E-2</v>
      </c>
      <c r="S455" s="83">
        <v>-775.46096846458727</v>
      </c>
      <c r="T455" s="81">
        <v>1220.93</v>
      </c>
      <c r="U455" s="82">
        <v>-1.0759919300605223E-2</v>
      </c>
      <c r="V455" s="83">
        <v>10.759919300605223</v>
      </c>
      <c r="W455" s="81">
        <v>53.875</v>
      </c>
      <c r="X455" s="82">
        <v>3.9131650051243989E-3</v>
      </c>
      <c r="Y455" s="83">
        <v>4.6957980061492783</v>
      </c>
      <c r="Z455" s="84">
        <f t="shared" si="6"/>
        <v>-424.7936643487551</v>
      </c>
    </row>
    <row r="456" spans="1:26" x14ac:dyDescent="0.3">
      <c r="A456" s="76">
        <v>41717</v>
      </c>
      <c r="B456" s="77">
        <v>1658.05</v>
      </c>
      <c r="C456" s="77">
        <v>-1.6641856106659678E-2</v>
      </c>
      <c r="D456" s="78">
        <v>16.641856106659677</v>
      </c>
      <c r="E456" s="77">
        <v>0.55549999999999999</v>
      </c>
      <c r="F456" s="77">
        <v>0.34999999999999476</v>
      </c>
      <c r="G456" s="79">
        <v>3.4999999999999476</v>
      </c>
      <c r="H456" s="80">
        <v>96.141999999999996</v>
      </c>
      <c r="I456" s="77">
        <v>5.9114640551596901E-3</v>
      </c>
      <c r="J456" s="79">
        <v>-29.55732027579845</v>
      </c>
      <c r="K456" s="80">
        <v>15.12</v>
      </c>
      <c r="L456" s="77">
        <v>6.4039408866994954E-2</v>
      </c>
      <c r="M456" s="79">
        <v>96.059113300492427</v>
      </c>
      <c r="N456" s="81">
        <v>64.673000000000002</v>
      </c>
      <c r="O456" s="82">
        <v>3.0645418326693256E-2</v>
      </c>
      <c r="P456" s="83">
        <v>61.290836653386513</v>
      </c>
      <c r="Q456" s="81">
        <v>61.75</v>
      </c>
      <c r="R456" s="82">
        <v>6.8339100346020809E-2</v>
      </c>
      <c r="S456" s="83">
        <v>-820.06920415224965</v>
      </c>
      <c r="T456" s="81">
        <v>1218.18</v>
      </c>
      <c r="U456" s="82">
        <v>-2.3064461802492494E-2</v>
      </c>
      <c r="V456" s="83">
        <v>23.064461802492495</v>
      </c>
      <c r="W456" s="81">
        <v>55.879999999999995</v>
      </c>
      <c r="X456" s="82">
        <v>5.1364063969896324E-2</v>
      </c>
      <c r="Y456" s="83">
        <v>61.636876763875584</v>
      </c>
      <c r="Z456" s="84">
        <f t="shared" si="6"/>
        <v>-587.43337980114154</v>
      </c>
    </row>
    <row r="457" spans="1:26" x14ac:dyDescent="0.3">
      <c r="A457" s="76">
        <v>41716</v>
      </c>
      <c r="B457" s="77">
        <v>1665.49</v>
      </c>
      <c r="C457" s="77">
        <v>-8.0819029695186218E-3</v>
      </c>
      <c r="D457" s="78">
        <v>8.0819029695186213</v>
      </c>
      <c r="E457" s="77">
        <v>0.55720000000000003</v>
      </c>
      <c r="F457" s="77">
        <v>0.66000000000000503</v>
      </c>
      <c r="G457" s="79">
        <v>6.6000000000000503</v>
      </c>
      <c r="H457" s="80">
        <v>97.043000000000006</v>
      </c>
      <c r="I457" s="77">
        <v>1.0601405883884411E-2</v>
      </c>
      <c r="J457" s="79">
        <v>-53.007029419422054</v>
      </c>
      <c r="K457" s="80">
        <v>14.52</v>
      </c>
      <c r="L457" s="77">
        <v>4.5356371490280704E-2</v>
      </c>
      <c r="M457" s="79">
        <v>68.034557235421062</v>
      </c>
      <c r="N457" s="81">
        <v>63.13</v>
      </c>
      <c r="O457" s="82">
        <v>1.1018224912719041E-2</v>
      </c>
      <c r="P457" s="83">
        <v>22.03644982543808</v>
      </c>
      <c r="Q457" s="81">
        <v>61.58</v>
      </c>
      <c r="R457" s="82">
        <v>6.6320346320346293E-2</v>
      </c>
      <c r="S457" s="83">
        <v>-795.84415584415547</v>
      </c>
      <c r="T457" s="81">
        <v>1242.1500000000001</v>
      </c>
      <c r="U457" s="82">
        <v>-9.39446380579456E-3</v>
      </c>
      <c r="V457" s="83">
        <v>9.39446380579456</v>
      </c>
      <c r="W457" s="81">
        <v>54.859999999999992</v>
      </c>
      <c r="X457" s="82">
        <v>2.3985067662155524E-2</v>
      </c>
      <c r="Y457" s="83">
        <v>28.782081194586628</v>
      </c>
      <c r="Z457" s="84">
        <f t="shared" si="6"/>
        <v>-705.9217302328185</v>
      </c>
    </row>
    <row r="458" spans="1:26" x14ac:dyDescent="0.3">
      <c r="A458" s="76">
        <v>41715</v>
      </c>
      <c r="B458" s="77">
        <v>1653.94</v>
      </c>
      <c r="C458" s="77">
        <v>-1.4250379950531845E-2</v>
      </c>
      <c r="D458" s="78">
        <v>14.250379950531844</v>
      </c>
      <c r="E458" s="77">
        <v>0.55710000000000004</v>
      </c>
      <c r="F458" s="77">
        <v>0.50999999999999934</v>
      </c>
      <c r="G458" s="79">
        <v>5.0999999999999934</v>
      </c>
      <c r="H458" s="80">
        <v>96.713999999999999</v>
      </c>
      <c r="I458" s="77">
        <v>6.5358116687134456E-3</v>
      </c>
      <c r="J458" s="79">
        <v>-32.679058343567227</v>
      </c>
      <c r="K458" s="80">
        <v>15.64</v>
      </c>
      <c r="L458" s="77">
        <v>0.10921985815602844</v>
      </c>
      <c r="M458" s="79">
        <v>163.82978723404267</v>
      </c>
      <c r="N458" s="81">
        <v>65</v>
      </c>
      <c r="O458" s="82">
        <v>4.2084168336673347E-2</v>
      </c>
      <c r="P458" s="83">
        <v>84.168336673346687</v>
      </c>
      <c r="Q458" s="81">
        <v>61.38</v>
      </c>
      <c r="R458" s="82">
        <v>7.7976817702845189E-2</v>
      </c>
      <c r="S458" s="83">
        <v>-935.72181243414229</v>
      </c>
      <c r="T458" s="81">
        <v>1237.29</v>
      </c>
      <c r="U458" s="82">
        <v>-1.5656698250554955E-2</v>
      </c>
      <c r="V458" s="83">
        <v>15.656698250554955</v>
      </c>
      <c r="W458" s="81">
        <v>56.989999999999988</v>
      </c>
      <c r="X458" s="82">
        <v>7.0636858914145992E-2</v>
      </c>
      <c r="Y458" s="83">
        <v>84.76423069697519</v>
      </c>
      <c r="Z458" s="84">
        <f t="shared" si="6"/>
        <v>-600.63143797225803</v>
      </c>
    </row>
    <row r="459" spans="1:26" x14ac:dyDescent="0.3">
      <c r="A459" s="76">
        <v>41712</v>
      </c>
      <c r="B459" s="77">
        <v>1641.13</v>
      </c>
      <c r="C459" s="77">
        <v>-8.6322504258737748E-3</v>
      </c>
      <c r="D459" s="78">
        <v>8.6322504258737744</v>
      </c>
      <c r="E459" s="77">
        <v>0.55700000000000005</v>
      </c>
      <c r="F459" s="77">
        <v>0.32000000000000917</v>
      </c>
      <c r="G459" s="79">
        <v>3.2000000000000917</v>
      </c>
      <c r="H459" s="80">
        <v>95.991</v>
      </c>
      <c r="I459" s="77">
        <v>-2.6390981349681008E-3</v>
      </c>
      <c r="J459" s="79">
        <v>13.195490674840505</v>
      </c>
      <c r="K459" s="80">
        <v>17.82</v>
      </c>
      <c r="L459" s="77">
        <v>0.11375000000000002</v>
      </c>
      <c r="M459" s="79">
        <v>170.62500000000003</v>
      </c>
      <c r="N459" s="81">
        <v>67.468999999999994</v>
      </c>
      <c r="O459" s="82">
        <v>3.3010273605560789E-2</v>
      </c>
      <c r="P459" s="83">
        <v>66.020547211121567</v>
      </c>
      <c r="Q459" s="81">
        <v>61.06</v>
      </c>
      <c r="R459" s="82">
        <v>7.179217131823773E-2</v>
      </c>
      <c r="S459" s="83">
        <v>-861.5060558188527</v>
      </c>
      <c r="T459" s="81">
        <v>1234.52</v>
      </c>
      <c r="U459" s="82">
        <v>-4.1462981785329043E-3</v>
      </c>
      <c r="V459" s="83">
        <v>4.1462981785329038</v>
      </c>
      <c r="W459" s="81">
        <v>58.294999999999995</v>
      </c>
      <c r="X459" s="82">
        <v>6.242026608346983E-2</v>
      </c>
      <c r="Y459" s="83">
        <v>74.904319300163792</v>
      </c>
      <c r="Z459" s="84">
        <f t="shared" si="6"/>
        <v>-520.78215002832007</v>
      </c>
    </row>
    <row r="460" spans="1:26" x14ac:dyDescent="0.3">
      <c r="A460" s="76">
        <v>41711</v>
      </c>
      <c r="B460" s="77">
        <v>1651.68</v>
      </c>
      <c r="C460" s="77">
        <v>-1.415781305956788E-2</v>
      </c>
      <c r="D460" s="78">
        <v>14.15781305956788</v>
      </c>
      <c r="E460" s="77">
        <v>0.55700000000000005</v>
      </c>
      <c r="F460" s="77">
        <v>0.37000000000000366</v>
      </c>
      <c r="G460" s="79">
        <v>3.7000000000000366</v>
      </c>
      <c r="H460" s="80">
        <v>95.94</v>
      </c>
      <c r="I460" s="77">
        <v>-4.8130782955063964E-3</v>
      </c>
      <c r="J460" s="79">
        <v>24.065391477531982</v>
      </c>
      <c r="K460" s="80">
        <v>16.22</v>
      </c>
      <c r="L460" s="77">
        <v>0.1585714285714285</v>
      </c>
      <c r="M460" s="79">
        <v>237.85714285714278</v>
      </c>
      <c r="N460" s="81">
        <v>67.680999999999997</v>
      </c>
      <c r="O460" s="82">
        <v>6.5842519685039333E-2</v>
      </c>
      <c r="P460" s="83">
        <v>131.68503937007864</v>
      </c>
      <c r="Q460" s="81">
        <v>59.4</v>
      </c>
      <c r="R460" s="82">
        <v>4.3936731107205626E-2</v>
      </c>
      <c r="S460" s="83">
        <v>-527.24077328646752</v>
      </c>
      <c r="T460" s="81">
        <v>1231.52</v>
      </c>
      <c r="U460" s="82">
        <v>-6.4460956345652794E-3</v>
      </c>
      <c r="V460" s="83">
        <v>6.4460956345652791</v>
      </c>
      <c r="W460" s="81">
        <v>55.945</v>
      </c>
      <c r="X460" s="82">
        <v>4.2485791484207606E-2</v>
      </c>
      <c r="Y460" s="83">
        <v>50.982949781049122</v>
      </c>
      <c r="Z460" s="84">
        <f t="shared" si="6"/>
        <v>-58.346341106531817</v>
      </c>
    </row>
    <row r="461" spans="1:26" x14ac:dyDescent="0.3">
      <c r="A461" s="76">
        <v>41710</v>
      </c>
      <c r="B461" s="77">
        <v>1665.55</v>
      </c>
      <c r="C461" s="77">
        <v>-1.7082234476145626E-3</v>
      </c>
      <c r="D461" s="78">
        <v>1.7082234476145626</v>
      </c>
      <c r="E461" s="77">
        <v>0.55520000000000003</v>
      </c>
      <c r="F461" s="77">
        <v>0.29000000000000137</v>
      </c>
      <c r="G461" s="79">
        <v>2.9000000000000137</v>
      </c>
      <c r="H461" s="80">
        <v>96.25</v>
      </c>
      <c r="I461" s="77">
        <v>1.2262841277186454E-2</v>
      </c>
      <c r="J461" s="79">
        <v>-61.314206385932273</v>
      </c>
      <c r="K461" s="80">
        <v>14.47</v>
      </c>
      <c r="L461" s="77">
        <v>3.0626780626780734E-2</v>
      </c>
      <c r="M461" s="79">
        <v>45.9401709401711</v>
      </c>
      <c r="N461" s="81">
        <v>65.156000000000006</v>
      </c>
      <c r="O461" s="82">
        <v>2.1622214905059896E-2</v>
      </c>
      <c r="P461" s="83">
        <v>43.24442981011979</v>
      </c>
      <c r="Q461" s="81">
        <v>59.51</v>
      </c>
      <c r="R461" s="82">
        <v>5.1413427561837394E-2</v>
      </c>
      <c r="S461" s="83">
        <v>-616.96113074204868</v>
      </c>
      <c r="T461" s="81">
        <v>1236.6300000000001</v>
      </c>
      <c r="U461" s="82">
        <v>5.0960694430899978E-3</v>
      </c>
      <c r="V461" s="83">
        <v>-5.0960694430899975</v>
      </c>
      <c r="W461" s="81">
        <v>54.814999999999998</v>
      </c>
      <c r="X461" s="82">
        <v>1.5656846396145986E-2</v>
      </c>
      <c r="Y461" s="83">
        <v>18.788215675375184</v>
      </c>
      <c r="Z461" s="84">
        <f t="shared" ref="Z461:Z524" si="7">SUM(D461,G461,J461,M461,P461,S461,V461,Y461)</f>
        <v>-570.7903666977902</v>
      </c>
    </row>
    <row r="462" spans="1:26" x14ac:dyDescent="0.3">
      <c r="A462" s="76">
        <v>41709</v>
      </c>
      <c r="B462" s="77">
        <v>1672.19</v>
      </c>
      <c r="C462" s="77">
        <v>4.4088055981020184E-3</v>
      </c>
      <c r="D462" s="78">
        <v>-4.4088055981020187</v>
      </c>
      <c r="E462" s="77">
        <v>0.55520000000000003</v>
      </c>
      <c r="F462" s="77">
        <v>0.47000000000000375</v>
      </c>
      <c r="G462" s="79">
        <v>4.7000000000000375</v>
      </c>
      <c r="H462" s="80">
        <v>95.953000000000003</v>
      </c>
      <c r="I462" s="77">
        <v>3.1887755102041533E-3</v>
      </c>
      <c r="J462" s="79">
        <v>-15.943877551020766</v>
      </c>
      <c r="K462" s="80">
        <v>14.8</v>
      </c>
      <c r="L462" s="77">
        <v>3.1358885017421678E-2</v>
      </c>
      <c r="M462" s="79">
        <v>47.03832752613252</v>
      </c>
      <c r="N462" s="81">
        <v>64.001000000000005</v>
      </c>
      <c r="O462" s="82">
        <v>-1.062020776650998E-2</v>
      </c>
      <c r="P462" s="83">
        <v>-21.240415533019956</v>
      </c>
      <c r="Q462" s="81">
        <v>58.68</v>
      </c>
      <c r="R462" s="82">
        <v>3.4008810572687218E-2</v>
      </c>
      <c r="S462" s="83">
        <v>-408.10572687224663</v>
      </c>
      <c r="T462" s="81">
        <v>1234.52</v>
      </c>
      <c r="U462" s="82">
        <v>1.6064387362682089E-3</v>
      </c>
      <c r="V462" s="83">
        <v>-1.6064387362682089</v>
      </c>
      <c r="W462" s="81">
        <v>53.69</v>
      </c>
      <c r="X462" s="82">
        <v>-7.1197411003238497E-3</v>
      </c>
      <c r="Y462" s="83">
        <v>-8.5436893203886193</v>
      </c>
      <c r="Z462" s="84">
        <f t="shared" si="7"/>
        <v>-408.11062608491369</v>
      </c>
    </row>
    <row r="463" spans="1:26" x14ac:dyDescent="0.3">
      <c r="A463" s="76">
        <v>41708</v>
      </c>
      <c r="B463" s="77">
        <v>1676.53</v>
      </c>
      <c r="C463" s="77">
        <v>4.2649798431780633E-3</v>
      </c>
      <c r="D463" s="78">
        <v>-4.2649798431780637</v>
      </c>
      <c r="E463" s="77">
        <v>0.55520000000000003</v>
      </c>
      <c r="F463" s="77">
        <v>0.19000000000000128</v>
      </c>
      <c r="G463" s="79">
        <v>1.9000000000000128</v>
      </c>
      <c r="H463" s="80">
        <v>95.753</v>
      </c>
      <c r="I463" s="77">
        <v>1.4851847590757958E-3</v>
      </c>
      <c r="J463" s="79">
        <v>-7.4259237953789787</v>
      </c>
      <c r="K463" s="80">
        <v>14.2</v>
      </c>
      <c r="L463" s="77">
        <v>3.8771031455742455E-2</v>
      </c>
      <c r="M463" s="79">
        <v>58.156547183613682</v>
      </c>
      <c r="N463" s="81">
        <v>63.250999999999998</v>
      </c>
      <c r="O463" s="82">
        <v>-1.7078477078477029E-2</v>
      </c>
      <c r="P463" s="83">
        <v>-34.15695415695405</v>
      </c>
      <c r="Q463" s="81">
        <v>58.51</v>
      </c>
      <c r="R463" s="82">
        <v>3.9253996447602149E-2</v>
      </c>
      <c r="S463" s="83">
        <v>-471.04795737122578</v>
      </c>
      <c r="T463" s="81">
        <v>1227.72</v>
      </c>
      <c r="U463" s="82">
        <v>-1.3502741219151781E-3</v>
      </c>
      <c r="V463" s="83">
        <v>1.3502741219151781</v>
      </c>
      <c r="W463" s="81">
        <v>53.37</v>
      </c>
      <c r="X463" s="82">
        <v>-1.6674343620451556E-2</v>
      </c>
      <c r="Y463" s="83">
        <v>-20.009212344541865</v>
      </c>
      <c r="Z463" s="84">
        <f t="shared" si="7"/>
        <v>-475.49820620574991</v>
      </c>
    </row>
    <row r="464" spans="1:26" x14ac:dyDescent="0.3">
      <c r="A464" s="76">
        <v>41705</v>
      </c>
      <c r="B464" s="77">
        <v>1681.17</v>
      </c>
      <c r="C464" s="77">
        <v>7.708399518075254E-3</v>
      </c>
      <c r="D464" s="78">
        <v>-7.7083995180752538</v>
      </c>
      <c r="E464" s="77">
        <v>0.55200000000000005</v>
      </c>
      <c r="F464" s="77">
        <v>-0.12999999999999678</v>
      </c>
      <c r="G464" s="79">
        <v>-1.2999999999999678</v>
      </c>
      <c r="H464" s="80">
        <v>95.165999999999997</v>
      </c>
      <c r="I464" s="77">
        <v>-7.2293681344474479E-3</v>
      </c>
      <c r="J464" s="79">
        <v>36.146840672237239</v>
      </c>
      <c r="K464" s="80">
        <v>14.11</v>
      </c>
      <c r="L464" s="77">
        <v>-8.4328882642305692E-3</v>
      </c>
      <c r="M464" s="79">
        <v>-12.649332396345853</v>
      </c>
      <c r="N464" s="81">
        <v>63.4</v>
      </c>
      <c r="O464" s="82">
        <v>-8.3988926599621351E-3</v>
      </c>
      <c r="P464" s="83">
        <v>-16.797785319924269</v>
      </c>
      <c r="Q464" s="81">
        <v>58.03</v>
      </c>
      <c r="R464" s="82">
        <v>2.7079646017699136E-2</v>
      </c>
      <c r="S464" s="83">
        <v>-324.95575221238965</v>
      </c>
      <c r="T464" s="81">
        <v>1234.21</v>
      </c>
      <c r="U464" s="82">
        <v>4.8524323224099627E-3</v>
      </c>
      <c r="V464" s="83">
        <v>-4.852432322409963</v>
      </c>
      <c r="W464" s="81">
        <v>53.664999999999999</v>
      </c>
      <c r="X464" s="82">
        <v>-1.7754186876544575E-2</v>
      </c>
      <c r="Y464" s="83">
        <v>-21.305024251853489</v>
      </c>
      <c r="Z464" s="84">
        <f t="shared" si="7"/>
        <v>-353.42188534876124</v>
      </c>
    </row>
    <row r="465" spans="1:26" x14ac:dyDescent="0.3">
      <c r="A465" s="76">
        <v>41704</v>
      </c>
      <c r="B465" s="77">
        <v>1686.11</v>
      </c>
      <c r="C465" s="77">
        <v>1.5820706690363583E-2</v>
      </c>
      <c r="D465" s="78">
        <v>-15.820706690363583</v>
      </c>
      <c r="E465" s="77">
        <v>0.55200000000000005</v>
      </c>
      <c r="F465" s="77">
        <v>-0.32999999999999696</v>
      </c>
      <c r="G465" s="79">
        <v>-3.2999999999999696</v>
      </c>
      <c r="H465" s="80">
        <v>95.576999999999998</v>
      </c>
      <c r="I465" s="77">
        <v>3.7913796000672599E-3</v>
      </c>
      <c r="J465" s="79">
        <v>-18.956898000336299</v>
      </c>
      <c r="K465" s="80">
        <v>14.21</v>
      </c>
      <c r="L465" s="77">
        <v>-3.2016348773841886E-2</v>
      </c>
      <c r="M465" s="79">
        <v>-48.024523160762826</v>
      </c>
      <c r="N465" s="81">
        <v>62.75</v>
      </c>
      <c r="O465" s="82">
        <v>-3.6468330134357005E-2</v>
      </c>
      <c r="P465" s="83">
        <v>-72.936660268714007</v>
      </c>
      <c r="Q465" s="81">
        <v>57.8</v>
      </c>
      <c r="R465" s="82">
        <v>2.518623625399068E-2</v>
      </c>
      <c r="S465" s="83">
        <v>-302.23483504788817</v>
      </c>
      <c r="T465" s="81">
        <v>1246.94</v>
      </c>
      <c r="U465" s="82">
        <v>1.6963805111977388E-2</v>
      </c>
      <c r="V465" s="83">
        <v>-16.963805111977386</v>
      </c>
      <c r="W465" s="81">
        <v>53.150000000000006</v>
      </c>
      <c r="X465" s="82">
        <v>-1.9824804057169122E-2</v>
      </c>
      <c r="Y465" s="83">
        <v>-23.789764868602944</v>
      </c>
      <c r="Z465" s="84">
        <f t="shared" si="7"/>
        <v>-502.02719314864521</v>
      </c>
    </row>
    <row r="466" spans="1:26" x14ac:dyDescent="0.3">
      <c r="A466" s="76">
        <v>41703</v>
      </c>
      <c r="B466" s="77">
        <v>1679.06</v>
      </c>
      <c r="C466" s="77">
        <v>1.3918998073683103E-2</v>
      </c>
      <c r="D466" s="78">
        <v>-13.918998073683102</v>
      </c>
      <c r="E466" s="77">
        <v>0.55059999999999998</v>
      </c>
      <c r="F466" s="77">
        <v>-0.31999999999999806</v>
      </c>
      <c r="G466" s="79">
        <v>-3.1999999999999806</v>
      </c>
      <c r="H466" s="80">
        <v>96.025000000000006</v>
      </c>
      <c r="I466" s="77">
        <v>8.6129930150728156E-3</v>
      </c>
      <c r="J466" s="79">
        <v>-43.064965075364078</v>
      </c>
      <c r="K466" s="80">
        <v>13.89</v>
      </c>
      <c r="L466" s="77">
        <v>-6.0851926977687536E-2</v>
      </c>
      <c r="M466" s="79">
        <v>-91.277890466531304</v>
      </c>
      <c r="N466" s="81">
        <v>62.442</v>
      </c>
      <c r="O466" s="82">
        <v>-3.5644787644787644E-2</v>
      </c>
      <c r="P466" s="83">
        <v>-71.289575289575282</v>
      </c>
      <c r="Q466" s="81">
        <v>57.75</v>
      </c>
      <c r="R466" s="82">
        <v>2.4299396949272745E-2</v>
      </c>
      <c r="S466" s="83">
        <v>-291.59276339127291</v>
      </c>
      <c r="T466" s="81">
        <v>1253.93</v>
      </c>
      <c r="U466" s="82">
        <v>2.3524418215507315E-2</v>
      </c>
      <c r="V466" s="83">
        <v>-23.524418215507314</v>
      </c>
      <c r="W466" s="81">
        <v>53.57500000000001</v>
      </c>
      <c r="X466" s="82">
        <v>-2.1014161717679149E-2</v>
      </c>
      <c r="Y466" s="83">
        <v>-25.216994061214976</v>
      </c>
      <c r="Z466" s="84">
        <f t="shared" si="7"/>
        <v>-563.085604573149</v>
      </c>
    </row>
    <row r="467" spans="1:26" x14ac:dyDescent="0.3">
      <c r="A467" s="76">
        <v>41702</v>
      </c>
      <c r="B467" s="77">
        <v>1677.85</v>
      </c>
      <c r="C467" s="77">
        <v>1.3782144238205691E-2</v>
      </c>
      <c r="D467" s="78">
        <v>-13.78214423820569</v>
      </c>
      <c r="E467" s="77">
        <v>0.55200000000000005</v>
      </c>
      <c r="F467" s="77">
        <v>-0.12999999999999678</v>
      </c>
      <c r="G467" s="79">
        <v>-1.2999999999999678</v>
      </c>
      <c r="H467" s="80">
        <v>96.085999999999999</v>
      </c>
      <c r="I467" s="77">
        <v>2.7237151056613168E-3</v>
      </c>
      <c r="J467" s="79">
        <v>-13.618575528306584</v>
      </c>
      <c r="K467" s="80">
        <v>14.1</v>
      </c>
      <c r="L467" s="77">
        <v>-9.0322580645161313E-2</v>
      </c>
      <c r="M467" s="79">
        <v>-135.48387096774198</v>
      </c>
      <c r="N467" s="81">
        <v>62.375</v>
      </c>
      <c r="O467" s="82">
        <v>-5.4924242424242424E-2</v>
      </c>
      <c r="P467" s="83">
        <v>-109.84848484848484</v>
      </c>
      <c r="Q467" s="81">
        <v>56.94</v>
      </c>
      <c r="R467" s="82">
        <v>1.0470275066548292E-2</v>
      </c>
      <c r="S467" s="83">
        <v>-125.6433007985795</v>
      </c>
      <c r="T467" s="81">
        <v>1256.97</v>
      </c>
      <c r="U467" s="82">
        <v>2.5177391729875313E-2</v>
      </c>
      <c r="V467" s="83">
        <v>-25.177391729875314</v>
      </c>
      <c r="W467" s="81">
        <v>53.23</v>
      </c>
      <c r="X467" s="82">
        <v>-3.6909715939931358E-2</v>
      </c>
      <c r="Y467" s="83">
        <v>-44.291659127917633</v>
      </c>
      <c r="Z467" s="84">
        <f t="shared" si="7"/>
        <v>-469.14542723911148</v>
      </c>
    </row>
    <row r="468" spans="1:26" x14ac:dyDescent="0.3">
      <c r="A468" s="76">
        <v>41701</v>
      </c>
      <c r="B468" s="77">
        <v>1655.42</v>
      </c>
      <c r="C468" s="77">
        <v>-3.0833343370228307E-3</v>
      </c>
      <c r="D468" s="78">
        <v>3.0833343370228308</v>
      </c>
      <c r="E468" s="77">
        <v>0.55379999999999996</v>
      </c>
      <c r="F468" s="77">
        <v>4.9999999999994493E-2</v>
      </c>
      <c r="G468" s="79">
        <v>0.49999999999994493</v>
      </c>
      <c r="H468" s="80">
        <v>96.245000000000005</v>
      </c>
      <c r="I468" s="77">
        <v>-6.2337014680369316E-5</v>
      </c>
      <c r="J468" s="79">
        <v>0.31168507340184659</v>
      </c>
      <c r="K468" s="80">
        <v>16</v>
      </c>
      <c r="L468" s="77">
        <v>0.15356885364095177</v>
      </c>
      <c r="M468" s="79">
        <v>230.35328046142766</v>
      </c>
      <c r="N468" s="81">
        <v>65.313000000000002</v>
      </c>
      <c r="O468" s="82">
        <v>2.0515625000000037E-2</v>
      </c>
      <c r="P468" s="83">
        <v>41.031250000000071</v>
      </c>
      <c r="Q468" s="81">
        <v>56.97</v>
      </c>
      <c r="R468" s="82">
        <v>1.0464703795672159E-2</v>
      </c>
      <c r="S468" s="83">
        <v>-125.57644554806591</v>
      </c>
      <c r="T468" s="81">
        <v>1239.6600000000001</v>
      </c>
      <c r="U468" s="82">
        <v>1.1628760986118931E-2</v>
      </c>
      <c r="V468" s="83">
        <v>-11.628760986118932</v>
      </c>
      <c r="W468" s="81">
        <v>54.870000000000005</v>
      </c>
      <c r="X468" s="82">
        <v>-3.6317414200108178E-3</v>
      </c>
      <c r="Y468" s="83">
        <v>-4.3580897040129809</v>
      </c>
      <c r="Z468" s="84">
        <f t="shared" si="7"/>
        <v>133.71625363365453</v>
      </c>
    </row>
    <row r="469" spans="1:26" x14ac:dyDescent="0.3">
      <c r="A469" s="76">
        <v>41698</v>
      </c>
      <c r="B469" s="77">
        <v>1675.4</v>
      </c>
      <c r="C469" s="77">
        <v>1.321399413383335E-2</v>
      </c>
      <c r="D469" s="78">
        <v>-13.213994133833351</v>
      </c>
      <c r="E469" s="77">
        <v>0.55330000000000001</v>
      </c>
      <c r="F469" s="77">
        <v>0.10000000000000009</v>
      </c>
      <c r="G469" s="79">
        <v>1.0000000000000009</v>
      </c>
      <c r="H469" s="80">
        <v>96.403999999999996</v>
      </c>
      <c r="I469" s="77">
        <v>3.5402727195731371E-2</v>
      </c>
      <c r="J469" s="79">
        <v>192.5803752395986</v>
      </c>
      <c r="K469" s="80">
        <v>14</v>
      </c>
      <c r="L469" s="77">
        <v>3.5402727195731371E-2</v>
      </c>
      <c r="M469" s="79">
        <v>-215.76433121019116</v>
      </c>
      <c r="N469" s="81">
        <v>63.5</v>
      </c>
      <c r="O469" s="82">
        <v>-6.3686294146180619E-3</v>
      </c>
      <c r="P469" s="83">
        <v>-12.737258829236124</v>
      </c>
      <c r="Q469" s="81">
        <v>56.9</v>
      </c>
      <c r="R469" s="82">
        <v>9.760425909494181E-3</v>
      </c>
      <c r="S469" s="83">
        <v>-117.12511091393017</v>
      </c>
      <c r="T469" s="81">
        <v>1239.51</v>
      </c>
      <c r="U469" s="82">
        <v>1.5858575924468845E-2</v>
      </c>
      <c r="V469" s="83">
        <v>-15.858575924468845</v>
      </c>
      <c r="W469" s="81">
        <v>53.664999999999999</v>
      </c>
      <c r="X469" s="82">
        <v>-3.6015807436680362E-2</v>
      </c>
      <c r="Y469" s="83">
        <v>-43.218968924016437</v>
      </c>
      <c r="Z469" s="84">
        <f t="shared" si="7"/>
        <v>-224.33786469607747</v>
      </c>
    </row>
    <row r="470" spans="1:26" x14ac:dyDescent="0.3">
      <c r="A470" s="76">
        <v>41697</v>
      </c>
      <c r="B470" s="77">
        <v>1668.4</v>
      </c>
      <c r="C470" s="77">
        <v>1.1077982207354739E-2</v>
      </c>
      <c r="D470" s="78">
        <v>-11.07798220735474</v>
      </c>
      <c r="E470" s="77">
        <v>0.55230000000000001</v>
      </c>
      <c r="F470" s="77">
        <v>0.15000000000000568</v>
      </c>
      <c r="G470" s="79">
        <v>1.5000000000000568</v>
      </c>
      <c r="H470" s="80">
        <v>95.084000000000003</v>
      </c>
      <c r="I470" s="77">
        <v>-9.2733448642340691E-3</v>
      </c>
      <c r="J470" s="79">
        <v>46.366724321170345</v>
      </c>
      <c r="K470" s="80">
        <v>14.04</v>
      </c>
      <c r="L470" s="77">
        <v>3.4635224760501022E-2</v>
      </c>
      <c r="M470" s="79">
        <v>51.952837140751527</v>
      </c>
      <c r="N470" s="81">
        <v>63.777000000000001</v>
      </c>
      <c r="O470" s="82">
        <v>-1.5027027027027011E-2</v>
      </c>
      <c r="P470" s="83">
        <v>-30.054054054054021</v>
      </c>
      <c r="Q470" s="81">
        <v>56.6</v>
      </c>
      <c r="R470" s="82">
        <v>8.0142475512021884E-3</v>
      </c>
      <c r="S470" s="83">
        <v>-96.170970614426267</v>
      </c>
      <c r="T470" s="81">
        <v>1230.3599999999999</v>
      </c>
      <c r="U470" s="82">
        <v>1.2167131469187265E-2</v>
      </c>
      <c r="V470" s="83">
        <v>-12.167131469187265</v>
      </c>
      <c r="W470" s="81">
        <v>53.97</v>
      </c>
      <c r="X470" s="82">
        <v>-6.2125293248761773E-2</v>
      </c>
      <c r="Y470" s="83">
        <v>-74.550351898514123</v>
      </c>
      <c r="Z470" s="84">
        <f t="shared" si="7"/>
        <v>-124.20092878161449</v>
      </c>
    </row>
    <row r="471" spans="1:26" x14ac:dyDescent="0.3">
      <c r="A471" s="76">
        <v>41696</v>
      </c>
      <c r="B471" s="77">
        <v>1664.85</v>
      </c>
      <c r="C471" s="77">
        <v>1.3181677103682383E-2</v>
      </c>
      <c r="D471" s="78">
        <v>-13.181677103682382</v>
      </c>
      <c r="E471" s="77">
        <v>0.55049999999999999</v>
      </c>
      <c r="F471" s="77">
        <v>-0.18000000000000238</v>
      </c>
      <c r="G471" s="79">
        <v>-1.8000000000000238</v>
      </c>
      <c r="H471" s="80">
        <v>95.647999999999996</v>
      </c>
      <c r="I471" s="77">
        <v>-5.6760296900015229E-3</v>
      </c>
      <c r="J471" s="79">
        <v>28.380148450007614</v>
      </c>
      <c r="K471" s="80">
        <v>14.35</v>
      </c>
      <c r="L471" s="77">
        <v>1.4851485148514785E-2</v>
      </c>
      <c r="M471" s="79">
        <v>22.277227722772178</v>
      </c>
      <c r="N471" s="81">
        <v>64.688000000000002</v>
      </c>
      <c r="O471" s="82">
        <v>-6.9541456225726186E-3</v>
      </c>
      <c r="P471" s="83">
        <v>-13.908291245145236</v>
      </c>
      <c r="Q471" s="81">
        <v>56.75</v>
      </c>
      <c r="R471" s="82">
        <v>1.1045786566898226E-2</v>
      </c>
      <c r="S471" s="83">
        <v>-132.54943880277872</v>
      </c>
      <c r="T471" s="81">
        <v>1232.54</v>
      </c>
      <c r="U471" s="82">
        <v>1.9141881444364399E-2</v>
      </c>
      <c r="V471" s="83">
        <v>-19.141881444364397</v>
      </c>
      <c r="W471" s="81">
        <v>54.07500000000001</v>
      </c>
      <c r="X471" s="82">
        <v>-4.3597453130526868E-2</v>
      </c>
      <c r="Y471" s="83">
        <v>-52.316943756632242</v>
      </c>
      <c r="Z471" s="84">
        <f t="shared" si="7"/>
        <v>-182.24085617982323</v>
      </c>
    </row>
    <row r="472" spans="1:26" x14ac:dyDescent="0.3">
      <c r="A472" s="76">
        <v>41695</v>
      </c>
      <c r="B472" s="77">
        <v>1669.41</v>
      </c>
      <c r="C472" s="77">
        <v>1.9356296291773295E-2</v>
      </c>
      <c r="D472" s="78">
        <v>-19.356296291773294</v>
      </c>
      <c r="E472" s="77">
        <v>0.55330000000000001</v>
      </c>
      <c r="F472" s="77">
        <v>-4.9999999999994493E-2</v>
      </c>
      <c r="G472" s="79">
        <v>-0.49999999999994493</v>
      </c>
      <c r="H472" s="80">
        <v>95.611000000000004</v>
      </c>
      <c r="I472" s="77">
        <v>-2.2019995408152459E-3</v>
      </c>
      <c r="J472" s="79">
        <v>11.00999770407623</v>
      </c>
      <c r="K472" s="80">
        <v>13.67</v>
      </c>
      <c r="L472" s="77">
        <v>-4.405594405594411E-2</v>
      </c>
      <c r="M472" s="79">
        <v>-66.083916083916165</v>
      </c>
      <c r="N472" s="81">
        <v>64.349999999999994</v>
      </c>
      <c r="O472" s="82">
        <v>-1.7557251908397034E-2</v>
      </c>
      <c r="P472" s="83">
        <v>-35.114503816794063</v>
      </c>
      <c r="Q472" s="81">
        <v>56.3</v>
      </c>
      <c r="R472" s="82">
        <v>2.1359914560341304E-3</v>
      </c>
      <c r="S472" s="83">
        <v>-25.631897472409566</v>
      </c>
      <c r="T472" s="81">
        <v>1229.3800000000001</v>
      </c>
      <c r="U472" s="82">
        <v>1.5991339057709428E-2</v>
      </c>
      <c r="V472" s="83">
        <v>-15.991339057709428</v>
      </c>
      <c r="W472" s="81">
        <v>54.275000000000006</v>
      </c>
      <c r="X472" s="82">
        <v>-2.1983962519145722E-2</v>
      </c>
      <c r="Y472" s="83">
        <v>-26.380755022974867</v>
      </c>
      <c r="Z472" s="84">
        <f t="shared" si="7"/>
        <v>-178.04871004150112</v>
      </c>
    </row>
    <row r="473" spans="1:26" x14ac:dyDescent="0.3">
      <c r="A473" s="76">
        <v>41694</v>
      </c>
      <c r="B473" s="77">
        <v>1668.31</v>
      </c>
      <c r="C473" s="77">
        <v>2.0703959081537084E-2</v>
      </c>
      <c r="D473" s="78">
        <v>-20.703959081537082</v>
      </c>
      <c r="E473" s="77">
        <v>0.55330000000000001</v>
      </c>
      <c r="F473" s="77">
        <v>0</v>
      </c>
      <c r="G473" s="79">
        <v>0</v>
      </c>
      <c r="H473" s="80">
        <v>95.858999999999995</v>
      </c>
      <c r="I473" s="77">
        <v>-1.1982411903224738E-3</v>
      </c>
      <c r="J473" s="79">
        <v>5.9912059516123692</v>
      </c>
      <c r="K473" s="80">
        <v>14.23</v>
      </c>
      <c r="L473" s="77">
        <v>-1.9297036526533383E-2</v>
      </c>
      <c r="M473" s="79">
        <v>-28.945554789800077</v>
      </c>
      <c r="N473" s="81">
        <v>63.936999999999998</v>
      </c>
      <c r="O473" s="82">
        <v>-5.628044280442808E-2</v>
      </c>
      <c r="P473" s="83">
        <v>-112.56088560885615</v>
      </c>
      <c r="Q473" s="81">
        <v>56.5</v>
      </c>
      <c r="R473" s="82">
        <v>3.3741786538802649E-3</v>
      </c>
      <c r="S473" s="83">
        <v>-40.490143846563178</v>
      </c>
      <c r="T473" s="81">
        <v>1228.25</v>
      </c>
      <c r="U473" s="82">
        <v>1.9912478098765243E-2</v>
      </c>
      <c r="V473" s="83">
        <v>-19.912478098765245</v>
      </c>
      <c r="W473" s="81">
        <v>54.635000000000012</v>
      </c>
      <c r="X473" s="82">
        <v>-2.819281394521499E-2</v>
      </c>
      <c r="Y473" s="83">
        <v>-33.831376734257987</v>
      </c>
      <c r="Z473" s="84">
        <f t="shared" si="7"/>
        <v>-250.45319220816734</v>
      </c>
    </row>
    <row r="474" spans="1:26" x14ac:dyDescent="0.3">
      <c r="A474" s="76">
        <v>41691</v>
      </c>
      <c r="B474" s="77">
        <v>1659.85</v>
      </c>
      <c r="C474" s="77">
        <v>2.6639369611202474E-2</v>
      </c>
      <c r="D474" s="78">
        <v>-26.639369611202472</v>
      </c>
      <c r="E474" s="77">
        <v>0.55530000000000002</v>
      </c>
      <c r="F474" s="77">
        <v>0.44000000000000705</v>
      </c>
      <c r="G474" s="79">
        <v>4.4000000000000705</v>
      </c>
      <c r="H474" s="80">
        <v>95.215999999999994</v>
      </c>
      <c r="I474" s="77">
        <v>-2.1267410186565274E-2</v>
      </c>
      <c r="J474" s="79">
        <v>106.33705093282637</v>
      </c>
      <c r="K474" s="80">
        <v>14.68</v>
      </c>
      <c r="L474" s="77">
        <v>-3.8007863695937096E-2</v>
      </c>
      <c r="M474" s="79">
        <v>-57.011795543905642</v>
      </c>
      <c r="N474" s="81">
        <v>65.125</v>
      </c>
      <c r="O474" s="82">
        <v>-3.5913606016195199E-2</v>
      </c>
      <c r="P474" s="83">
        <v>-71.827212032390392</v>
      </c>
      <c r="Q474" s="81">
        <v>56.38</v>
      </c>
      <c r="R474" s="82">
        <v>0</v>
      </c>
      <c r="S474" s="83">
        <v>0</v>
      </c>
      <c r="T474" s="81">
        <v>1226.1400000000001</v>
      </c>
      <c r="U474" s="82">
        <v>2.7477269870532697E-2</v>
      </c>
      <c r="V474" s="83">
        <v>-27.477269870532698</v>
      </c>
      <c r="W474" s="81">
        <v>54.225000000000001</v>
      </c>
      <c r="X474" s="82">
        <v>-1.4986376021798161E-2</v>
      </c>
      <c r="Y474" s="83">
        <v>-17.983651226157793</v>
      </c>
      <c r="Z474" s="84">
        <f t="shared" si="7"/>
        <v>-90.202247351362558</v>
      </c>
    </row>
    <row r="475" spans="1:26" x14ac:dyDescent="0.3">
      <c r="A475" s="76">
        <v>41690</v>
      </c>
      <c r="B475" s="77">
        <v>1656.01</v>
      </c>
      <c r="C475" s="77">
        <v>2.7441710407127534E-2</v>
      </c>
      <c r="D475" s="78">
        <v>-27.441710407127534</v>
      </c>
      <c r="E475" s="77">
        <v>0.55379999999999996</v>
      </c>
      <c r="F475" s="77">
        <v>-0.46000000000000485</v>
      </c>
      <c r="G475" s="79">
        <v>-4.6000000000000485</v>
      </c>
      <c r="H475" s="80">
        <v>95.204999999999998</v>
      </c>
      <c r="I475" s="77">
        <v>-1.7593643586833126E-2</v>
      </c>
      <c r="J475" s="79">
        <v>87.968217934165637</v>
      </c>
      <c r="K475" s="80">
        <v>14.79</v>
      </c>
      <c r="L475" s="77">
        <v>-3.2701111837802485E-2</v>
      </c>
      <c r="M475" s="79">
        <v>-49.051667756703729</v>
      </c>
      <c r="N475" s="81">
        <v>64.75</v>
      </c>
      <c r="O475" s="82">
        <v>-7.2349570200573032E-2</v>
      </c>
      <c r="P475" s="83">
        <v>-144.69914040114605</v>
      </c>
      <c r="Q475" s="81">
        <v>56.38</v>
      </c>
      <c r="R475" s="82">
        <v>4.9910873440285409E-3</v>
      </c>
      <c r="S475" s="83">
        <v>-59.893048128342492</v>
      </c>
      <c r="T475" s="81">
        <v>1225.1099999999999</v>
      </c>
      <c r="U475" s="82">
        <v>3.4240850956059221E-2</v>
      </c>
      <c r="V475" s="83">
        <v>-34.240850956059219</v>
      </c>
      <c r="W475" s="81">
        <v>54.725000000000001</v>
      </c>
      <c r="X475" s="82">
        <v>-5.9869438240852078E-2</v>
      </c>
      <c r="Y475" s="83">
        <v>-71.843325889022481</v>
      </c>
      <c r="Z475" s="84">
        <f t="shared" si="7"/>
        <v>-303.80152560423591</v>
      </c>
    </row>
    <row r="476" spans="1:26" x14ac:dyDescent="0.3">
      <c r="A476" s="76">
        <v>41689</v>
      </c>
      <c r="B476" s="77">
        <v>1655.04</v>
      </c>
      <c r="C476" s="77">
        <v>3.9147605623190897E-2</v>
      </c>
      <c r="D476" s="78">
        <v>-39.147605623190898</v>
      </c>
      <c r="E476" s="77">
        <v>0.55330000000000001</v>
      </c>
      <c r="F476" s="77">
        <v>-0.45999999999999375</v>
      </c>
      <c r="G476" s="79">
        <v>-4.5999999999999375</v>
      </c>
      <c r="H476" s="80">
        <v>95.825000000000003</v>
      </c>
      <c r="I476" s="77">
        <v>-1.1420377171625463E-2</v>
      </c>
      <c r="J476" s="79">
        <v>57.101885858127311</v>
      </c>
      <c r="K476" s="80">
        <v>15.5</v>
      </c>
      <c r="L476" s="77">
        <v>-0.10040626813697043</v>
      </c>
      <c r="M476" s="79">
        <v>-150.60940220545564</v>
      </c>
      <c r="N476" s="81">
        <v>66</v>
      </c>
      <c r="O476" s="82">
        <v>-9.5419533455771532E-2</v>
      </c>
      <c r="P476" s="83">
        <v>-190.83906691154306</v>
      </c>
      <c r="Q476" s="81">
        <v>56.35</v>
      </c>
      <c r="R476" s="82">
        <v>9.3139888948594509E-3</v>
      </c>
      <c r="S476" s="83">
        <v>-111.76786673831342</v>
      </c>
      <c r="T476" s="81">
        <v>1226.0999999999999</v>
      </c>
      <c r="U476" s="82">
        <v>4.4618438652841701E-2</v>
      </c>
      <c r="V476" s="83">
        <v>-44.618438652841704</v>
      </c>
      <c r="W476" s="81">
        <v>55.27</v>
      </c>
      <c r="X476" s="82">
        <v>-8.7727985474952502E-2</v>
      </c>
      <c r="Y476" s="83">
        <v>-105.273582569943</v>
      </c>
      <c r="Z476" s="84">
        <f t="shared" si="7"/>
        <v>-589.75407684316031</v>
      </c>
    </row>
    <row r="477" spans="1:26" x14ac:dyDescent="0.3">
      <c r="A477" s="76">
        <v>41688</v>
      </c>
      <c r="B477" s="77">
        <v>1660.54</v>
      </c>
      <c r="C477" s="77">
        <v>5.6074588042254736E-2</v>
      </c>
      <c r="D477" s="78">
        <v>-56.074588042254739</v>
      </c>
      <c r="E477" s="77">
        <v>0.55330000000000001</v>
      </c>
      <c r="F477" s="77">
        <v>-0.60999999999999943</v>
      </c>
      <c r="G477" s="79">
        <v>-6.0999999999999943</v>
      </c>
      <c r="H477" s="80">
        <v>96.251000000000005</v>
      </c>
      <c r="I477" s="77">
        <v>-1.2617843477190322E-2</v>
      </c>
      <c r="J477" s="79">
        <v>63.089217385951613</v>
      </c>
      <c r="K477" s="80">
        <v>13.87</v>
      </c>
      <c r="L477" s="77">
        <v>-0.30476190476190479</v>
      </c>
      <c r="M477" s="79">
        <v>-457.14285714285722</v>
      </c>
      <c r="N477" s="81">
        <v>64</v>
      </c>
      <c r="O477" s="82">
        <v>-0.12368381416619886</v>
      </c>
      <c r="P477" s="83">
        <v>-247.36762833239771</v>
      </c>
      <c r="Q477" s="81">
        <v>56.38</v>
      </c>
      <c r="R477" s="82">
        <v>9.4897045658012737E-3</v>
      </c>
      <c r="S477" s="83">
        <v>-113.87645478961528</v>
      </c>
      <c r="T477" s="81">
        <v>1225.4100000000001</v>
      </c>
      <c r="U477" s="82">
        <v>4.1475085202403672E-2</v>
      </c>
      <c r="V477" s="83">
        <v>-41.475085202403669</v>
      </c>
      <c r="W477" s="81">
        <v>55.07</v>
      </c>
      <c r="X477" s="82">
        <v>-8.6960126005139637E-2</v>
      </c>
      <c r="Y477" s="83">
        <v>-104.35215120616756</v>
      </c>
      <c r="Z477" s="84">
        <f t="shared" si="7"/>
        <v>-963.29954732974466</v>
      </c>
    </row>
    <row r="478" spans="1:26" x14ac:dyDescent="0.3">
      <c r="A478" s="76">
        <v>41687</v>
      </c>
      <c r="B478" s="77">
        <v>1653.55</v>
      </c>
      <c r="C478" s="77">
        <v>5.3263521303497534E-2</v>
      </c>
      <c r="D478" s="78">
        <v>-53.263521303497534</v>
      </c>
      <c r="E478" s="77">
        <v>0.55230000000000001</v>
      </c>
      <c r="F478" s="77">
        <v>-0.93999999999999639</v>
      </c>
      <c r="G478" s="79">
        <v>-9.3999999999999631</v>
      </c>
      <c r="H478" s="80" t="s">
        <v>0</v>
      </c>
      <c r="I478" s="77">
        <v>3.5402727195731371E-2</v>
      </c>
      <c r="J478" s="79">
        <v>69.620124721053529</v>
      </c>
      <c r="K478" s="80" t="s">
        <v>0</v>
      </c>
      <c r="L478" s="77">
        <v>3.5402727195731371E-2</v>
      </c>
      <c r="M478" s="79">
        <v>-215.76433121019116</v>
      </c>
      <c r="N478" s="81" t="s">
        <v>47</v>
      </c>
      <c r="O478" s="82">
        <v>4.5362372799477215E-3</v>
      </c>
      <c r="P478" s="83">
        <v>9.0724745598954417</v>
      </c>
      <c r="Q478" s="81" t="s">
        <v>47</v>
      </c>
      <c r="R478" s="82">
        <v>7.4923885533476054E-4</v>
      </c>
      <c r="S478" s="83">
        <v>-8.9908662640171269</v>
      </c>
      <c r="T478" s="81" t="s">
        <v>47</v>
      </c>
      <c r="U478" s="82">
        <v>3.7334613801929257E-3</v>
      </c>
      <c r="V478" s="83">
        <v>-3.7334613801929257</v>
      </c>
      <c r="W478" s="81" t="s">
        <v>47</v>
      </c>
      <c r="X478" s="82">
        <v>-7.6700874660299754E-4</v>
      </c>
      <c r="Y478" s="83">
        <v>-0.92041049592359703</v>
      </c>
      <c r="Z478" s="84">
        <f t="shared" si="7"/>
        <v>-213.37999137287329</v>
      </c>
    </row>
    <row r="479" spans="1:26" x14ac:dyDescent="0.3">
      <c r="A479" s="76">
        <v>41684</v>
      </c>
      <c r="B479" s="77">
        <v>1650.12</v>
      </c>
      <c r="C479" s="77">
        <v>4.9748078782635131E-2</v>
      </c>
      <c r="D479" s="78">
        <v>-49.748078782635133</v>
      </c>
      <c r="E479" s="77">
        <v>0.55079999999999996</v>
      </c>
      <c r="F479" s="77">
        <v>-1.21</v>
      </c>
      <c r="G479" s="79">
        <v>-12.1</v>
      </c>
      <c r="H479" s="80">
        <v>95.974000000000004</v>
      </c>
      <c r="I479" s="77">
        <v>-2.5050792360828869E-2</v>
      </c>
      <c r="J479" s="79">
        <v>125.25396180414434</v>
      </c>
      <c r="K479" s="80">
        <v>13.57</v>
      </c>
      <c r="L479" s="77">
        <v>-0.36707089552238809</v>
      </c>
      <c r="M479" s="79">
        <v>-550.60634328358219</v>
      </c>
      <c r="N479" s="81">
        <v>63.906999999999996</v>
      </c>
      <c r="O479" s="82">
        <v>-0.14291270469267606</v>
      </c>
      <c r="P479" s="83">
        <v>-285.82540938535209</v>
      </c>
      <c r="Q479" s="81">
        <v>56.35</v>
      </c>
      <c r="R479" s="82">
        <v>7.3292813728996018E-3</v>
      </c>
      <c r="S479" s="83">
        <v>-87.951376474795225</v>
      </c>
      <c r="T479" s="81">
        <v>1220.1600000000001</v>
      </c>
      <c r="U479" s="82">
        <v>4.8724934893035532E-2</v>
      </c>
      <c r="V479" s="83">
        <v>-48.724934893035531</v>
      </c>
      <c r="W479" s="81">
        <v>55.669999999999995</v>
      </c>
      <c r="X479" s="82">
        <v>-0.10863821951805316</v>
      </c>
      <c r="Y479" s="83">
        <v>-130.36586342166379</v>
      </c>
      <c r="Z479" s="84">
        <f t="shared" si="7"/>
        <v>-1040.0680444369195</v>
      </c>
    </row>
    <row r="480" spans="1:26" x14ac:dyDescent="0.3">
      <c r="A480" s="76">
        <v>41683</v>
      </c>
      <c r="B480" s="77">
        <v>1643.19</v>
      </c>
      <c r="C480" s="77">
        <v>2.798318381442139E-2</v>
      </c>
      <c r="D480" s="78">
        <v>-27.983183814421391</v>
      </c>
      <c r="E480" s="77">
        <v>0.55230000000000001</v>
      </c>
      <c r="F480" s="77">
        <v>-1.31</v>
      </c>
      <c r="G480" s="79">
        <v>-13.100000000000001</v>
      </c>
      <c r="H480" s="80">
        <v>96.194000000000003</v>
      </c>
      <c r="I480" s="77">
        <v>-1.8127998366846955E-2</v>
      </c>
      <c r="J480" s="79">
        <v>90.639991834234777</v>
      </c>
      <c r="K480" s="80">
        <v>14.14</v>
      </c>
      <c r="L480" s="77">
        <v>-0.23193916349809884</v>
      </c>
      <c r="M480" s="79">
        <v>-347.90874524714826</v>
      </c>
      <c r="N480" s="81">
        <v>64.75</v>
      </c>
      <c r="O480" s="82">
        <v>-9.5126961722822395E-2</v>
      </c>
      <c r="P480" s="83">
        <v>-190.2539234456448</v>
      </c>
      <c r="Q480" s="81">
        <v>56.15</v>
      </c>
      <c r="R480" s="82">
        <v>-1.777777777777803E-3</v>
      </c>
      <c r="S480" s="83">
        <v>21.333333333333638</v>
      </c>
      <c r="T480" s="81">
        <v>1215.57</v>
      </c>
      <c r="U480" s="82">
        <v>2.5866725179758854E-2</v>
      </c>
      <c r="V480" s="83">
        <v>-25.866725179758852</v>
      </c>
      <c r="W480" s="81">
        <v>57.544999999999995</v>
      </c>
      <c r="X480" s="82">
        <v>-3.7387085981933868E-2</v>
      </c>
      <c r="Y480" s="83">
        <v>-44.864503178320639</v>
      </c>
      <c r="Z480" s="84">
        <f t="shared" si="7"/>
        <v>-538.00375569772552</v>
      </c>
    </row>
    <row r="481" spans="1:26" x14ac:dyDescent="0.3">
      <c r="A481" s="76">
        <v>41682</v>
      </c>
      <c r="B481" s="77">
        <v>1637.71</v>
      </c>
      <c r="C481" s="77">
        <v>1.8818508703171463E-2</v>
      </c>
      <c r="D481" s="78">
        <v>-18.818508703171464</v>
      </c>
      <c r="E481" s="77">
        <v>0.55379999999999996</v>
      </c>
      <c r="F481" s="77">
        <v>-1.5600000000000058</v>
      </c>
      <c r="G481" s="79">
        <v>-15.600000000000058</v>
      </c>
      <c r="H481" s="80">
        <v>95.822000000000003</v>
      </c>
      <c r="I481" s="77">
        <v>-1.3771099217785033E-2</v>
      </c>
      <c r="J481" s="79">
        <v>68.855496088925165</v>
      </c>
      <c r="K481" s="80">
        <v>14.3</v>
      </c>
      <c r="L481" s="77">
        <v>-0.17293233082706758</v>
      </c>
      <c r="M481" s="79">
        <v>-259.39849624060139</v>
      </c>
      <c r="N481" s="81">
        <v>65.141000000000005</v>
      </c>
      <c r="O481" s="82">
        <v>-9.0349248020555481E-2</v>
      </c>
      <c r="P481" s="83">
        <v>-180.69849604111093</v>
      </c>
      <c r="Q481" s="81">
        <v>56.13</v>
      </c>
      <c r="R481" s="82">
        <v>-2.8424231657487404E-3</v>
      </c>
      <c r="S481" s="83">
        <v>34.109077988984886</v>
      </c>
      <c r="T481" s="81">
        <v>1209.3900000000001</v>
      </c>
      <c r="U481" s="82">
        <v>2.4672320740169722E-2</v>
      </c>
      <c r="V481" s="83">
        <v>-24.67232074016972</v>
      </c>
      <c r="W481" s="81">
        <v>56.54</v>
      </c>
      <c r="X481" s="82">
        <v>-2.8689228654870325E-2</v>
      </c>
      <c r="Y481" s="83">
        <v>-34.427074385844385</v>
      </c>
      <c r="Z481" s="84">
        <f t="shared" si="7"/>
        <v>-430.65032203298784</v>
      </c>
    </row>
    <row r="482" spans="1:26" x14ac:dyDescent="0.3">
      <c r="A482" s="76">
        <v>41681</v>
      </c>
      <c r="B482" s="77">
        <v>1634.47</v>
      </c>
      <c r="C482" s="77">
        <v>1.9205946360535492E-2</v>
      </c>
      <c r="D482" s="78">
        <v>-19.205946360535492</v>
      </c>
      <c r="E482" s="77">
        <v>0.55330000000000001</v>
      </c>
      <c r="F482" s="77">
        <v>-1.7100000000000004</v>
      </c>
      <c r="G482" s="79">
        <v>-17.100000000000005</v>
      </c>
      <c r="H482" s="80">
        <v>95.974000000000004</v>
      </c>
      <c r="I482" s="77">
        <v>-1.0658914728682087E-2</v>
      </c>
      <c r="J482" s="79">
        <v>53.294573643410438</v>
      </c>
      <c r="K482" s="80">
        <v>14.51</v>
      </c>
      <c r="L482" s="77">
        <v>-0.16368876080691649</v>
      </c>
      <c r="M482" s="79">
        <v>-245.53314121037474</v>
      </c>
      <c r="N482" s="81">
        <v>65.5</v>
      </c>
      <c r="O482" s="82">
        <v>-9.6788427860284965E-2</v>
      </c>
      <c r="P482" s="83">
        <v>-193.57685572056994</v>
      </c>
      <c r="Q482" s="81">
        <v>56.18</v>
      </c>
      <c r="R482" s="82">
        <v>-2.1314387211367222E-3</v>
      </c>
      <c r="S482" s="83">
        <v>25.577264653640668</v>
      </c>
      <c r="T482" s="81">
        <v>1210.03</v>
      </c>
      <c r="U482" s="82">
        <v>4.0760682584462832E-2</v>
      </c>
      <c r="V482" s="83">
        <v>-40.760682584462835</v>
      </c>
      <c r="W482" s="81">
        <v>55.494999999999997</v>
      </c>
      <c r="X482" s="82">
        <v>-6.202991633567146E-2</v>
      </c>
      <c r="Y482" s="83">
        <v>-74.435899602805748</v>
      </c>
      <c r="Z482" s="84">
        <f t="shared" si="7"/>
        <v>-511.74068718169764</v>
      </c>
    </row>
    <row r="483" spans="1:26" x14ac:dyDescent="0.3">
      <c r="A483" s="76">
        <v>41680</v>
      </c>
      <c r="B483" s="77">
        <v>1616.78</v>
      </c>
      <c r="C483" s="77">
        <v>3.3698451608899769E-3</v>
      </c>
      <c r="D483" s="78">
        <v>-3.3698451608899771</v>
      </c>
      <c r="E483" s="77">
        <v>0.55089999999999995</v>
      </c>
      <c r="F483" s="77">
        <v>-2.0100000000000007</v>
      </c>
      <c r="G483" s="79">
        <v>-20.100000000000009</v>
      </c>
      <c r="H483" s="80">
        <v>97.284999999999997</v>
      </c>
      <c r="I483" s="77">
        <v>5.8104070386567584E-3</v>
      </c>
      <c r="J483" s="79">
        <v>-29.052035193283793</v>
      </c>
      <c r="K483" s="80">
        <v>15.26</v>
      </c>
      <c r="L483" s="77">
        <v>-3.4177215189873475E-2</v>
      </c>
      <c r="M483" s="79">
        <v>-51.265822784810211</v>
      </c>
      <c r="N483" s="81">
        <v>67.75</v>
      </c>
      <c r="O483" s="82">
        <v>-3.0855279156593713E-2</v>
      </c>
      <c r="P483" s="83">
        <v>-61.710558313187427</v>
      </c>
      <c r="Q483" s="81">
        <v>56.31</v>
      </c>
      <c r="R483" s="82">
        <v>3.5530289571865565E-4</v>
      </c>
      <c r="S483" s="83">
        <v>-4.2636347486238675</v>
      </c>
      <c r="T483" s="81">
        <v>1204.27</v>
      </c>
      <c r="U483" s="82">
        <v>2.8534581418786262E-2</v>
      </c>
      <c r="V483" s="83">
        <v>-28.534581418786264</v>
      </c>
      <c r="W483" s="81">
        <v>56.22</v>
      </c>
      <c r="X483" s="82">
        <v>-2.3025458336953616E-2</v>
      </c>
      <c r="Y483" s="83">
        <v>-27.630550004344336</v>
      </c>
      <c r="Z483" s="84">
        <f t="shared" si="7"/>
        <v>-225.92702762392591</v>
      </c>
    </row>
    <row r="484" spans="1:26" x14ac:dyDescent="0.3">
      <c r="A484" s="76">
        <v>41677</v>
      </c>
      <c r="B484" s="77">
        <v>1611.78</v>
      </c>
      <c r="C484" s="77">
        <v>4.2743563542107389E-3</v>
      </c>
      <c r="D484" s="78">
        <v>-4.274356354210739</v>
      </c>
      <c r="E484" s="77">
        <v>0.55840000000000001</v>
      </c>
      <c r="F484" s="77">
        <v>-1.2599999999999945</v>
      </c>
      <c r="G484" s="79">
        <v>-12.599999999999945</v>
      </c>
      <c r="H484" s="80">
        <v>96.91</v>
      </c>
      <c r="I484" s="77">
        <v>-3.8239345408194723E-3</v>
      </c>
      <c r="J484" s="79">
        <v>19.119672704097361</v>
      </c>
      <c r="K484" s="80">
        <v>15.29</v>
      </c>
      <c r="L484" s="77">
        <v>-0.12227324913892092</v>
      </c>
      <c r="M484" s="79">
        <v>-183.40987370838138</v>
      </c>
      <c r="N484" s="81">
        <v>67.551000000000002</v>
      </c>
      <c r="O484" s="82">
        <v>-7.1463917525773163E-2</v>
      </c>
      <c r="P484" s="83">
        <v>-142.92783505154631</v>
      </c>
      <c r="Q484" s="81">
        <v>56.38</v>
      </c>
      <c r="R484" s="82">
        <v>1.5988630307337611E-3</v>
      </c>
      <c r="S484" s="83">
        <v>-19.186356368805132</v>
      </c>
      <c r="T484" s="81">
        <v>1193.3499999999999</v>
      </c>
      <c r="U484" s="82">
        <v>2.9335656494212218E-2</v>
      </c>
      <c r="V484" s="83">
        <v>-29.335656494212216</v>
      </c>
      <c r="W484" s="81">
        <v>55.04999999999999</v>
      </c>
      <c r="X484" s="82">
        <v>-7.734852928852777E-2</v>
      </c>
      <c r="Y484" s="83">
        <v>-92.818235146233306</v>
      </c>
      <c r="Z484" s="84">
        <f t="shared" si="7"/>
        <v>-465.43264041929172</v>
      </c>
    </row>
    <row r="485" spans="1:26" x14ac:dyDescent="0.3">
      <c r="A485" s="76">
        <v>41676</v>
      </c>
      <c r="B485" s="77">
        <v>1592.69</v>
      </c>
      <c r="C485" s="77">
        <v>-1.5861736572826718E-2</v>
      </c>
      <c r="D485" s="78">
        <v>15.861736572826718</v>
      </c>
      <c r="E485" s="77">
        <v>0.55789999999999995</v>
      </c>
      <c r="F485" s="77">
        <v>-1.4200000000000101</v>
      </c>
      <c r="G485" s="79">
        <v>-14.200000000000102</v>
      </c>
      <c r="H485" s="80">
        <v>96.932000000000002</v>
      </c>
      <c r="I485" s="77">
        <v>-9.2500792133855397E-3</v>
      </c>
      <c r="J485" s="79">
        <v>46.250396066927699</v>
      </c>
      <c r="K485" s="80">
        <v>17.23</v>
      </c>
      <c r="L485" s="77">
        <v>-5.0165380374862192E-2</v>
      </c>
      <c r="M485" s="79">
        <v>-75.248070562293293</v>
      </c>
      <c r="N485" s="81">
        <v>69.8</v>
      </c>
      <c r="O485" s="82">
        <v>-4.0549828178694194E-2</v>
      </c>
      <c r="P485" s="83">
        <v>-81.099656357388383</v>
      </c>
      <c r="Q485" s="81">
        <v>56.1</v>
      </c>
      <c r="R485" s="82">
        <v>-3.5523978685612035E-3</v>
      </c>
      <c r="S485" s="83">
        <v>42.628774422734445</v>
      </c>
      <c r="T485" s="81">
        <v>1184.55</v>
      </c>
      <c r="U485" s="82">
        <v>1.5421409957481836E-2</v>
      </c>
      <c r="V485" s="83">
        <v>-15.421409957481835</v>
      </c>
      <c r="W485" s="81">
        <v>58.21</v>
      </c>
      <c r="X485" s="82">
        <v>-2.0528352683829697E-2</v>
      </c>
      <c r="Y485" s="83">
        <v>-24.634023220595637</v>
      </c>
      <c r="Z485" s="84">
        <f t="shared" si="7"/>
        <v>-105.8622530352704</v>
      </c>
    </row>
    <row r="486" spans="1:26" x14ac:dyDescent="0.3">
      <c r="A486" s="76">
        <v>41675</v>
      </c>
      <c r="B486" s="77">
        <v>1572.37</v>
      </c>
      <c r="C486" s="77">
        <v>-4.7308309854888153E-2</v>
      </c>
      <c r="D486" s="78">
        <v>47.308309854888151</v>
      </c>
      <c r="E486" s="77">
        <v>0.55940000000000001</v>
      </c>
      <c r="F486" s="77">
        <v>-1.31</v>
      </c>
      <c r="G486" s="79">
        <v>-13.100000000000001</v>
      </c>
      <c r="H486" s="80">
        <v>97.480999999999995</v>
      </c>
      <c r="I486" s="77">
        <v>1.4391558617244849E-2</v>
      </c>
      <c r="J486" s="79">
        <v>-71.957793086224243</v>
      </c>
      <c r="K486" s="80">
        <v>19.95</v>
      </c>
      <c r="L486" s="77">
        <v>0.44880174291938996</v>
      </c>
      <c r="M486" s="79">
        <v>673.20261437908493</v>
      </c>
      <c r="N486" s="81">
        <v>72.962000000000003</v>
      </c>
      <c r="O486" s="82">
        <v>7.6929889298893037E-2</v>
      </c>
      <c r="P486" s="83">
        <v>153.85977859778606</v>
      </c>
      <c r="Q486" s="81">
        <v>55.83</v>
      </c>
      <c r="R486" s="82">
        <v>-1.3952666902154701E-2</v>
      </c>
      <c r="S486" s="83">
        <v>167.43200282585642</v>
      </c>
      <c r="T486" s="81">
        <v>1173.73</v>
      </c>
      <c r="U486" s="82">
        <v>-7.9785660555964522E-3</v>
      </c>
      <c r="V486" s="83">
        <v>7.9785660555964526</v>
      </c>
      <c r="W486" s="81">
        <v>60.585000000000001</v>
      </c>
      <c r="X486" s="82">
        <v>6.4949903322200603E-2</v>
      </c>
      <c r="Y486" s="83">
        <v>77.939883986640723</v>
      </c>
      <c r="Z486" s="84">
        <f t="shared" si="7"/>
        <v>1042.6633626136286</v>
      </c>
    </row>
    <row r="487" spans="1:26" x14ac:dyDescent="0.3">
      <c r="A487" s="76">
        <v>41674</v>
      </c>
      <c r="B487" s="77">
        <v>1569.93</v>
      </c>
      <c r="C487" s="77">
        <v>-5.5249316980995791E-2</v>
      </c>
      <c r="D487" s="78">
        <v>55.249316980995793</v>
      </c>
      <c r="E487" s="77">
        <v>0.56169999999999998</v>
      </c>
      <c r="F487" s="77">
        <v>-0.9400000000000075</v>
      </c>
      <c r="G487" s="79">
        <v>-9.400000000000075</v>
      </c>
      <c r="H487" s="80">
        <v>97.45</v>
      </c>
      <c r="I487" s="77">
        <v>1.6756395809857778E-2</v>
      </c>
      <c r="J487" s="79">
        <v>-83.781979049288893</v>
      </c>
      <c r="K487" s="80">
        <v>19.11</v>
      </c>
      <c r="L487" s="77">
        <v>0.48831775700934577</v>
      </c>
      <c r="M487" s="79">
        <v>732.47663551401865</v>
      </c>
      <c r="N487" s="81">
        <v>73.033000000000001</v>
      </c>
      <c r="O487" s="82">
        <v>0.11288380952380954</v>
      </c>
      <c r="P487" s="83">
        <v>225.76761904761909</v>
      </c>
      <c r="Q487" s="81">
        <v>55.85</v>
      </c>
      <c r="R487" s="82">
        <v>-1.412180052956747E-2</v>
      </c>
      <c r="S487" s="83">
        <v>169.46160635480965</v>
      </c>
      <c r="T487" s="81">
        <v>1176.6099999999999</v>
      </c>
      <c r="U487" s="82">
        <v>-9.404098402061049E-3</v>
      </c>
      <c r="V487" s="83">
        <v>9.4040984020610487</v>
      </c>
      <c r="W487" s="81">
        <v>60.314999999999998</v>
      </c>
      <c r="X487" s="82">
        <v>7.5804869348078133E-2</v>
      </c>
      <c r="Y487" s="83">
        <v>90.965843217693745</v>
      </c>
      <c r="Z487" s="84">
        <f t="shared" si="7"/>
        <v>1190.1431404679088</v>
      </c>
    </row>
    <row r="488" spans="1:26" x14ac:dyDescent="0.3">
      <c r="A488" s="76">
        <v>41673</v>
      </c>
      <c r="B488" s="77">
        <v>1571.92</v>
      </c>
      <c r="C488" s="77">
        <v>-5.2769224279748561E-2</v>
      </c>
      <c r="D488" s="78">
        <v>52.769224279748563</v>
      </c>
      <c r="E488" s="77">
        <v>0.56289999999999996</v>
      </c>
      <c r="F488" s="77">
        <v>-0.97000000000000419</v>
      </c>
      <c r="G488" s="79">
        <v>-9.7000000000000419</v>
      </c>
      <c r="H488" s="80">
        <v>98.44</v>
      </c>
      <c r="I488" s="77">
        <v>1.7572875749431498E-2</v>
      </c>
      <c r="J488" s="79">
        <v>-87.864378747157488</v>
      </c>
      <c r="K488" s="80">
        <v>21.44</v>
      </c>
      <c r="L488" s="77">
        <v>0.66588966588966614</v>
      </c>
      <c r="M488" s="79">
        <v>998.83449883449907</v>
      </c>
      <c r="N488" s="81">
        <v>74.563000000000002</v>
      </c>
      <c r="O488" s="82">
        <v>0.13618078200713127</v>
      </c>
      <c r="P488" s="83">
        <v>272.36156401426251</v>
      </c>
      <c r="Q488" s="81">
        <v>55.94</v>
      </c>
      <c r="R488" s="82">
        <v>-1.6526019690576738E-2</v>
      </c>
      <c r="S488" s="83">
        <v>198.31223628692086</v>
      </c>
      <c r="T488" s="81">
        <v>1163.47</v>
      </c>
      <c r="U488" s="82">
        <v>-1.7671394799054427E-2</v>
      </c>
      <c r="V488" s="83">
        <v>17.671394799054426</v>
      </c>
      <c r="W488" s="81">
        <v>62.455000000000005</v>
      </c>
      <c r="X488" s="82">
        <v>0.14334096109839828</v>
      </c>
      <c r="Y488" s="83">
        <v>172.00915331807792</v>
      </c>
      <c r="Z488" s="84">
        <f t="shared" si="7"/>
        <v>1614.3936927854058</v>
      </c>
    </row>
    <row r="489" spans="1:26" x14ac:dyDescent="0.3">
      <c r="A489" s="76">
        <v>41670</v>
      </c>
      <c r="B489" s="77">
        <v>1598.46</v>
      </c>
      <c r="C489" s="77">
        <v>-3.5392943135941407E-2</v>
      </c>
      <c r="D489" s="78">
        <v>35.392943135941408</v>
      </c>
      <c r="E489" s="77">
        <v>0.56540000000000001</v>
      </c>
      <c r="F489" s="77">
        <v>-0.67000000000000393</v>
      </c>
      <c r="G489" s="79">
        <v>-6.7000000000000393</v>
      </c>
      <c r="H489" s="80">
        <v>97.97</v>
      </c>
      <c r="I489" s="77">
        <v>3.5402727195731371E-2</v>
      </c>
      <c r="J489" s="79">
        <v>29.985502131146152</v>
      </c>
      <c r="K489" s="80">
        <v>18.41</v>
      </c>
      <c r="L489" s="77">
        <v>3.5402727195731371E-2</v>
      </c>
      <c r="M489" s="79">
        <v>-215.76433121019116</v>
      </c>
      <c r="N489" s="81">
        <v>71.557000000000002</v>
      </c>
      <c r="O489" s="82">
        <v>9.5869641790587712E-2</v>
      </c>
      <c r="P489" s="83">
        <v>191.73928358117541</v>
      </c>
      <c r="Q489" s="81">
        <v>56.25</v>
      </c>
      <c r="R489" s="82">
        <v>-3.3664068036852895E-3</v>
      </c>
      <c r="S489" s="83">
        <v>40.396881644223477</v>
      </c>
      <c r="T489" s="81">
        <v>1184.92</v>
      </c>
      <c r="U489" s="82">
        <v>8.7344423067100187E-3</v>
      </c>
      <c r="V489" s="83">
        <v>-8.7344423067100188</v>
      </c>
      <c r="W489" s="81">
        <v>59.78</v>
      </c>
      <c r="X489" s="82">
        <v>6.7023650156180184E-2</v>
      </c>
      <c r="Y489" s="83">
        <v>80.428380187416209</v>
      </c>
      <c r="Z489" s="84">
        <f t="shared" si="7"/>
        <v>146.74421716300145</v>
      </c>
    </row>
    <row r="490" spans="1:26" x14ac:dyDescent="0.3">
      <c r="A490" s="76">
        <v>41669</v>
      </c>
      <c r="B490" s="77">
        <v>1607.46</v>
      </c>
      <c r="C490" s="77">
        <v>-3.0084715082180812E-2</v>
      </c>
      <c r="D490" s="78">
        <v>30.084715082180811</v>
      </c>
      <c r="E490" s="77">
        <v>0.56940000000000002</v>
      </c>
      <c r="F490" s="77">
        <v>-0.27000000000000357</v>
      </c>
      <c r="G490" s="79">
        <v>-2.7000000000000357</v>
      </c>
      <c r="H490" s="80">
        <v>97.16</v>
      </c>
      <c r="I490" s="77">
        <v>-9.8708562967841202E-4</v>
      </c>
      <c r="J490" s="79">
        <v>4.9354281483920603</v>
      </c>
      <c r="K490" s="80">
        <v>17.29</v>
      </c>
      <c r="L490" s="77">
        <v>0.38987138263665594</v>
      </c>
      <c r="M490" s="79">
        <v>584.80707395498393</v>
      </c>
      <c r="N490" s="81">
        <v>71.611000000000004</v>
      </c>
      <c r="O490" s="82">
        <v>0.10170769230769237</v>
      </c>
      <c r="P490" s="83">
        <v>203.41538461538471</v>
      </c>
      <c r="Q490" s="81">
        <v>56.29</v>
      </c>
      <c r="R490" s="82">
        <v>-1.5963107484924337E-3</v>
      </c>
      <c r="S490" s="83">
        <v>19.155728981909203</v>
      </c>
      <c r="T490" s="81">
        <v>1180.27</v>
      </c>
      <c r="U490" s="82">
        <v>4.7469293300891354E-4</v>
      </c>
      <c r="V490" s="83">
        <v>-0.47469293300891352</v>
      </c>
      <c r="W490" s="81">
        <v>58.21</v>
      </c>
      <c r="X490" s="82">
        <v>4.262941071108714E-2</v>
      </c>
      <c r="Y490" s="83">
        <v>51.155292853304566</v>
      </c>
      <c r="Z490" s="84">
        <f t="shared" si="7"/>
        <v>890.37893070314635</v>
      </c>
    </row>
    <row r="491" spans="1:26" x14ac:dyDescent="0.3">
      <c r="A491" s="76">
        <v>41668</v>
      </c>
      <c r="B491" s="77">
        <v>1603.67</v>
      </c>
      <c r="C491" s="77">
        <v>-3.3549483529596011E-2</v>
      </c>
      <c r="D491" s="78">
        <v>33.54948352959601</v>
      </c>
      <c r="E491" s="77">
        <v>0.57040000000000002</v>
      </c>
      <c r="F491" s="77">
        <v>-0.11999999999999789</v>
      </c>
      <c r="G491" s="79">
        <v>-1.1999999999999789</v>
      </c>
      <c r="H491" s="80">
        <v>97.007999999999996</v>
      </c>
      <c r="I491" s="77">
        <v>-9.5776562548278109E-4</v>
      </c>
      <c r="J491" s="79">
        <v>4.7888281274139057</v>
      </c>
      <c r="K491" s="80">
        <v>17.350000000000001</v>
      </c>
      <c r="L491" s="77">
        <v>0.38467677573822845</v>
      </c>
      <c r="M491" s="79">
        <v>577.01516360734274</v>
      </c>
      <c r="N491" s="81">
        <v>72.519000000000005</v>
      </c>
      <c r="O491" s="82">
        <v>0.14314764021564366</v>
      </c>
      <c r="P491" s="83">
        <v>286.29528043128732</v>
      </c>
      <c r="Q491" s="81">
        <v>56.3</v>
      </c>
      <c r="R491" s="82">
        <v>-4.0686361224129483E-3</v>
      </c>
      <c r="S491" s="83">
        <v>48.823633468955379</v>
      </c>
      <c r="T491" s="81">
        <v>1162.6400000000001</v>
      </c>
      <c r="U491" s="82">
        <v>-1.2200509770603144E-2</v>
      </c>
      <c r="V491" s="83">
        <v>12.200509770603144</v>
      </c>
      <c r="W491" s="81">
        <v>59.164999999999999</v>
      </c>
      <c r="X491" s="82">
        <v>8.7991908789996395E-2</v>
      </c>
      <c r="Y491" s="83">
        <v>105.59029054799568</v>
      </c>
      <c r="Z491" s="84">
        <f t="shared" si="7"/>
        <v>1067.0631894831943</v>
      </c>
    </row>
    <row r="492" spans="1:26" x14ac:dyDescent="0.3">
      <c r="A492" s="76">
        <v>41667</v>
      </c>
      <c r="B492" s="77">
        <v>1611.35</v>
      </c>
      <c r="C492" s="77">
        <v>-2.9307228915662707E-2</v>
      </c>
      <c r="D492" s="78">
        <v>29.307228915662705</v>
      </c>
      <c r="E492" s="77">
        <v>0.57099999999999995</v>
      </c>
      <c r="F492" s="77">
        <v>-6.0000000000004494E-2</v>
      </c>
      <c r="G492" s="79">
        <v>-0.60000000000004494</v>
      </c>
      <c r="H492" s="80">
        <v>96.722999999999999</v>
      </c>
      <c r="I492" s="77">
        <v>5.1720749330213351E-4</v>
      </c>
      <c r="J492" s="79">
        <v>-2.5860374665106676</v>
      </c>
      <c r="K492" s="80">
        <v>15.8</v>
      </c>
      <c r="L492" s="77">
        <v>0.28664495114006527</v>
      </c>
      <c r="M492" s="79">
        <v>429.96742671009793</v>
      </c>
      <c r="N492" s="81">
        <v>69.906999999999996</v>
      </c>
      <c r="O492" s="82">
        <v>7.9644787644787593E-2</v>
      </c>
      <c r="P492" s="83">
        <v>159.28957528957517</v>
      </c>
      <c r="Q492" s="81">
        <v>56.29</v>
      </c>
      <c r="R492" s="82">
        <v>-8.1057268722467112E-3</v>
      </c>
      <c r="S492" s="83">
        <v>97.26872246696054</v>
      </c>
      <c r="T492" s="81">
        <v>1170.8599999999999</v>
      </c>
      <c r="U492" s="82">
        <v>2.5628758884632528E-4</v>
      </c>
      <c r="V492" s="83">
        <v>-0.2562875888463253</v>
      </c>
      <c r="W492" s="81">
        <v>57.544999999999995</v>
      </c>
      <c r="X492" s="82">
        <v>8.2385027743816341E-2</v>
      </c>
      <c r="Y492" s="83">
        <v>98.862033292579611</v>
      </c>
      <c r="Z492" s="84">
        <f t="shared" si="7"/>
        <v>811.2526616195189</v>
      </c>
    </row>
    <row r="493" spans="1:26" x14ac:dyDescent="0.3">
      <c r="A493" s="76">
        <v>41666</v>
      </c>
      <c r="B493" s="77">
        <v>1604.92</v>
      </c>
      <c r="C493" s="77">
        <v>-2.8339982926991667E-2</v>
      </c>
      <c r="D493" s="78">
        <v>28.339982926991667</v>
      </c>
      <c r="E493" s="77">
        <v>0.57099999999999995</v>
      </c>
      <c r="F493" s="77">
        <v>0.28999999999999027</v>
      </c>
      <c r="G493" s="79">
        <v>2.8999999999999027</v>
      </c>
      <c r="H493" s="80">
        <v>97.281999999999996</v>
      </c>
      <c r="I493" s="77">
        <v>1.129996361557257E-2</v>
      </c>
      <c r="J493" s="79">
        <v>-56.499818077862848</v>
      </c>
      <c r="K493" s="80">
        <v>17.420000000000002</v>
      </c>
      <c r="L493" s="77">
        <v>0.41856677524429986</v>
      </c>
      <c r="M493" s="79">
        <v>627.85016286644975</v>
      </c>
      <c r="N493" s="81">
        <v>72.75</v>
      </c>
      <c r="O493" s="82">
        <v>0.1001890359168242</v>
      </c>
      <c r="P493" s="83">
        <v>200.37807183364839</v>
      </c>
      <c r="Q493" s="81">
        <v>56.29</v>
      </c>
      <c r="R493" s="82">
        <v>-7.7560373699981974E-3</v>
      </c>
      <c r="S493" s="83">
        <v>93.072448439978373</v>
      </c>
      <c r="T493" s="81">
        <v>1159.3399999999999</v>
      </c>
      <c r="U493" s="82">
        <v>-1.8081002892961636E-3</v>
      </c>
      <c r="V493" s="83">
        <v>1.8081002892961635</v>
      </c>
      <c r="W493" s="81">
        <v>59.664999999999999</v>
      </c>
      <c r="X493" s="82">
        <v>9.7893090440702921E-2</v>
      </c>
      <c r="Y493" s="83">
        <v>117.47170852884349</v>
      </c>
      <c r="Z493" s="84">
        <f t="shared" si="7"/>
        <v>1015.3206568073449</v>
      </c>
    </row>
    <row r="494" spans="1:26" x14ac:dyDescent="0.3">
      <c r="A494" s="76">
        <v>41663</v>
      </c>
      <c r="B494" s="77">
        <v>1618.36</v>
      </c>
      <c r="C494" s="77">
        <v>-1.6439671571219443E-2</v>
      </c>
      <c r="D494" s="78">
        <v>16.439671571219442</v>
      </c>
      <c r="E494" s="77">
        <v>0.57210000000000005</v>
      </c>
      <c r="F494" s="77">
        <v>-0.14999999999999458</v>
      </c>
      <c r="G494" s="79">
        <v>-1.4999999999999458</v>
      </c>
      <c r="H494" s="80">
        <v>97.837000000000003</v>
      </c>
      <c r="I494" s="77">
        <v>9.2010934034763032E-3</v>
      </c>
      <c r="J494" s="79">
        <v>-46.005467017381513</v>
      </c>
      <c r="K494" s="80">
        <v>18.14</v>
      </c>
      <c r="L494" s="77">
        <v>0.36596385542168686</v>
      </c>
      <c r="M494" s="79">
        <v>548.94578313253021</v>
      </c>
      <c r="N494" s="81">
        <v>72.75</v>
      </c>
      <c r="O494" s="82">
        <v>0.14004983310610686</v>
      </c>
      <c r="P494" s="83">
        <v>280.09966621221372</v>
      </c>
      <c r="Q494" s="81">
        <v>56.3</v>
      </c>
      <c r="R494" s="82">
        <v>-3.8924274593065454E-3</v>
      </c>
      <c r="S494" s="83">
        <v>46.709129511678547</v>
      </c>
      <c r="T494" s="81">
        <v>1166.56</v>
      </c>
      <c r="U494" s="82">
        <v>-2.5821234973238101E-3</v>
      </c>
      <c r="V494" s="83">
        <v>2.5821234973238103</v>
      </c>
      <c r="W494" s="81">
        <v>59.43</v>
      </c>
      <c r="X494" s="82">
        <v>8.6869056327724944E-2</v>
      </c>
      <c r="Y494" s="83">
        <v>104.24286759326992</v>
      </c>
      <c r="Z494" s="84">
        <f t="shared" si="7"/>
        <v>951.51377450085408</v>
      </c>
    </row>
    <row r="495" spans="1:26" x14ac:dyDescent="0.3">
      <c r="A495" s="76">
        <v>41662</v>
      </c>
      <c r="B495" s="77">
        <v>1650.45</v>
      </c>
      <c r="C495" s="77">
        <v>-2.8155228353401616E-3</v>
      </c>
      <c r="D495" s="78">
        <v>2.8155228353401616</v>
      </c>
      <c r="E495" s="77">
        <v>0.57250000000000001</v>
      </c>
      <c r="F495" s="77">
        <v>-1.0099999999999998</v>
      </c>
      <c r="G495" s="79">
        <v>-10.099999999999998</v>
      </c>
      <c r="H495" s="80">
        <v>96.097999999999999</v>
      </c>
      <c r="I495" s="77">
        <v>-3.0086732788314544E-3</v>
      </c>
      <c r="J495" s="79">
        <v>15.043366394157271</v>
      </c>
      <c r="K495" s="80">
        <v>13.77</v>
      </c>
      <c r="L495" s="77">
        <v>0.13426688632619432</v>
      </c>
      <c r="M495" s="79">
        <v>201.40032948929147</v>
      </c>
      <c r="N495" s="81">
        <v>67.75</v>
      </c>
      <c r="O495" s="82">
        <v>4.230769230769231E-2</v>
      </c>
      <c r="P495" s="83">
        <v>84.615384615384613</v>
      </c>
      <c r="Q495" s="81">
        <v>56.62</v>
      </c>
      <c r="R495" s="82">
        <v>5.3012899805608812E-4</v>
      </c>
      <c r="S495" s="83">
        <v>-6.3615479766730578</v>
      </c>
      <c r="T495" s="81">
        <v>1183.17</v>
      </c>
      <c r="U495" s="82">
        <v>2.3344115968101858E-2</v>
      </c>
      <c r="V495" s="83">
        <v>-23.344115968101857</v>
      </c>
      <c r="W495" s="81">
        <v>56.890000000000008</v>
      </c>
      <c r="X495" s="82">
        <v>3.2580088937290294E-2</v>
      </c>
      <c r="Y495" s="83">
        <v>39.096106724748353</v>
      </c>
      <c r="Z495" s="84">
        <f t="shared" si="7"/>
        <v>303.165046114147</v>
      </c>
    </row>
    <row r="496" spans="1:26" x14ac:dyDescent="0.3">
      <c r="A496" s="76">
        <v>41661</v>
      </c>
      <c r="B496" s="77">
        <v>1661.74</v>
      </c>
      <c r="C496" s="77">
        <v>9.3356900332246823E-3</v>
      </c>
      <c r="D496" s="78">
        <v>-9.335690033224683</v>
      </c>
      <c r="E496" s="77">
        <v>0.57110000000000005</v>
      </c>
      <c r="F496" s="77">
        <v>-1.3499999999999956</v>
      </c>
      <c r="G496" s="79">
        <v>-13.499999999999957</v>
      </c>
      <c r="H496" s="80">
        <v>95.843999999999994</v>
      </c>
      <c r="I496" s="77">
        <v>-1.147931557288282E-2</v>
      </c>
      <c r="J496" s="79">
        <v>57.396577864414098</v>
      </c>
      <c r="K496" s="80">
        <v>12.84</v>
      </c>
      <c r="L496" s="77">
        <v>-3.8789759503491629E-3</v>
      </c>
      <c r="M496" s="79">
        <v>-5.8184639255237443</v>
      </c>
      <c r="N496" s="81">
        <v>65.625</v>
      </c>
      <c r="O496" s="82">
        <v>9.4600830641438979E-3</v>
      </c>
      <c r="P496" s="83">
        <v>18.920166128287796</v>
      </c>
      <c r="Q496" s="81">
        <v>56.65</v>
      </c>
      <c r="R496" s="82">
        <v>3.0099150141643361E-3</v>
      </c>
      <c r="S496" s="83">
        <v>-36.118980169972033</v>
      </c>
      <c r="T496" s="81">
        <v>1187.78</v>
      </c>
      <c r="U496" s="82">
        <v>2.774028311355687E-2</v>
      </c>
      <c r="V496" s="83">
        <v>-27.74028311355687</v>
      </c>
      <c r="W496" s="81">
        <v>56.064999999999998</v>
      </c>
      <c r="X496" s="82">
        <v>1.4200434153400806E-2</v>
      </c>
      <c r="Y496" s="83">
        <v>17.040520984080967</v>
      </c>
      <c r="Z496" s="84">
        <f t="shared" si="7"/>
        <v>0.8438477345055766</v>
      </c>
    </row>
    <row r="497" spans="1:26" x14ac:dyDescent="0.3">
      <c r="A497" s="76">
        <v>41660</v>
      </c>
      <c r="B497" s="77">
        <v>1659.49</v>
      </c>
      <c r="C497" s="77">
        <v>5.647902943333072E-3</v>
      </c>
      <c r="D497" s="78">
        <v>-5.6479029433330723</v>
      </c>
      <c r="E497" s="77">
        <v>0.5726</v>
      </c>
      <c r="F497" s="77">
        <v>-1.3000000000000012</v>
      </c>
      <c r="G497" s="79">
        <v>-13.000000000000011</v>
      </c>
      <c r="H497" s="80">
        <v>96.74</v>
      </c>
      <c r="I497" s="77">
        <v>-2.1557726227191946E-3</v>
      </c>
      <c r="J497" s="79">
        <v>10.778863113595973</v>
      </c>
      <c r="K497" s="80">
        <v>12.87</v>
      </c>
      <c r="L497" s="77">
        <v>0</v>
      </c>
      <c r="M497" s="79">
        <v>0</v>
      </c>
      <c r="N497" s="81">
        <v>65.626000000000005</v>
      </c>
      <c r="O497" s="82">
        <v>2.1416342412451436E-2</v>
      </c>
      <c r="P497" s="83">
        <v>42.83268482490287</v>
      </c>
      <c r="Q497" s="81">
        <v>56.88</v>
      </c>
      <c r="R497" s="82">
        <v>5.8355437665783454E-3</v>
      </c>
      <c r="S497" s="83">
        <v>-70.026525198940149</v>
      </c>
      <c r="T497" s="81">
        <v>1184.4000000000001</v>
      </c>
      <c r="U497" s="82">
        <v>2.142191865880174E-2</v>
      </c>
      <c r="V497" s="83">
        <v>-21.42191865880174</v>
      </c>
      <c r="W497" s="81">
        <v>54.625</v>
      </c>
      <c r="X497" s="82">
        <v>-3.0354131534569999E-2</v>
      </c>
      <c r="Y497" s="83">
        <v>-36.424957841483995</v>
      </c>
      <c r="Z497" s="84">
        <f t="shared" si="7"/>
        <v>-92.909756704060129</v>
      </c>
    </row>
    <row r="498" spans="1:26" x14ac:dyDescent="0.3">
      <c r="A498" s="76">
        <v>41659</v>
      </c>
      <c r="B498" s="77">
        <v>1657.11</v>
      </c>
      <c r="C498" s="77">
        <v>5.741510636360761E-3</v>
      </c>
      <c r="D498" s="78">
        <v>-5.7415106363607613</v>
      </c>
      <c r="E498" s="77">
        <v>0.57210000000000005</v>
      </c>
      <c r="F498" s="77">
        <v>-1.4499999999999957</v>
      </c>
      <c r="G498" s="79">
        <v>-14.499999999999957</v>
      </c>
      <c r="H498" s="80" t="s">
        <v>0</v>
      </c>
      <c r="I498" s="77">
        <v>3.5402727195731371E-2</v>
      </c>
      <c r="J498" s="79">
        <v>-11.847583793250433</v>
      </c>
      <c r="K498" s="80" t="s">
        <v>0</v>
      </c>
      <c r="L498" s="77">
        <v>3.5402727195731371E-2</v>
      </c>
      <c r="M498" s="79">
        <v>-215.76433121019116</v>
      </c>
      <c r="N498" s="81" t="s">
        <v>47</v>
      </c>
      <c r="O498" s="82">
        <v>4.5362372799477215E-3</v>
      </c>
      <c r="P498" s="83">
        <v>9.0724745598954417</v>
      </c>
      <c r="Q498" s="81" t="s">
        <v>47</v>
      </c>
      <c r="R498" s="82">
        <v>7.4923885533476054E-4</v>
      </c>
      <c r="S498" s="83">
        <v>-8.9908662640171269</v>
      </c>
      <c r="T498" s="81" t="s">
        <v>47</v>
      </c>
      <c r="U498" s="82">
        <v>3.7334613801929257E-3</v>
      </c>
      <c r="V498" s="83">
        <v>-3.7334613801929257</v>
      </c>
      <c r="W498" s="81" t="s">
        <v>47</v>
      </c>
      <c r="X498" s="82">
        <v>-7.6700874660299754E-4</v>
      </c>
      <c r="Y498" s="83">
        <v>-0.92041049592359703</v>
      </c>
      <c r="Z498" s="84">
        <f t="shared" si="7"/>
        <v>-252.42568922004048</v>
      </c>
    </row>
    <row r="499" spans="1:26" x14ac:dyDescent="0.3">
      <c r="A499" s="76">
        <v>41656</v>
      </c>
      <c r="B499" s="77">
        <v>1657.32</v>
      </c>
      <c r="C499" s="77">
        <v>9.8466938019448769E-3</v>
      </c>
      <c r="D499" s="78">
        <v>-9.8466938019448769</v>
      </c>
      <c r="E499" s="77">
        <v>0.57210000000000005</v>
      </c>
      <c r="F499" s="77">
        <v>-1.3299999999999979</v>
      </c>
      <c r="G499" s="79">
        <v>-13.299999999999979</v>
      </c>
      <c r="H499" s="80">
        <v>97.256</v>
      </c>
      <c r="I499" s="77">
        <v>-4.1877847744842675E-3</v>
      </c>
      <c r="J499" s="79">
        <v>20.938923872421338</v>
      </c>
      <c r="K499" s="80">
        <v>12.44</v>
      </c>
      <c r="L499" s="77">
        <v>-8.1918819188191966E-2</v>
      </c>
      <c r="M499" s="79">
        <v>-122.87822878228796</v>
      </c>
      <c r="N499" s="81">
        <v>65.296999999999997</v>
      </c>
      <c r="O499" s="82">
        <v>3.6460317460317415E-2</v>
      </c>
      <c r="P499" s="83">
        <v>72.920634920634825</v>
      </c>
      <c r="Q499" s="81">
        <v>56.44</v>
      </c>
      <c r="R499" s="82">
        <v>-1.7686593562080196E-3</v>
      </c>
      <c r="S499" s="83">
        <v>21.223912274496236</v>
      </c>
      <c r="T499" s="81">
        <v>1174.6600000000001</v>
      </c>
      <c r="U499" s="82">
        <v>1.6748751417368618E-2</v>
      </c>
      <c r="V499" s="83">
        <v>-16.748751417368617</v>
      </c>
      <c r="W499" s="81">
        <v>56.025000000000006</v>
      </c>
      <c r="X499" s="82">
        <v>2.0863702623906893E-2</v>
      </c>
      <c r="Y499" s="83">
        <v>25.036443148688267</v>
      </c>
      <c r="Z499" s="84">
        <f t="shared" si="7"/>
        <v>-22.653759785360773</v>
      </c>
    </row>
    <row r="500" spans="1:26" x14ac:dyDescent="0.3">
      <c r="A500" s="76">
        <v>41655</v>
      </c>
      <c r="B500" s="77">
        <v>1659.34</v>
      </c>
      <c r="C500" s="77">
        <v>8.073873819142775E-3</v>
      </c>
      <c r="D500" s="78">
        <v>-8.0738738191427757</v>
      </c>
      <c r="E500" s="77">
        <v>0.5716</v>
      </c>
      <c r="F500" s="77">
        <v>-1.3000000000000012</v>
      </c>
      <c r="G500" s="79">
        <v>-13.000000000000011</v>
      </c>
      <c r="H500" s="80">
        <v>97.100999999999999</v>
      </c>
      <c r="I500" s="77">
        <v>-7.1878450779109537E-3</v>
      </c>
      <c r="J500" s="79">
        <v>35.939225389554771</v>
      </c>
      <c r="K500" s="80">
        <v>12.53</v>
      </c>
      <c r="L500" s="77">
        <v>-8.9389534883720964E-2</v>
      </c>
      <c r="M500" s="79">
        <v>-134.08430232558143</v>
      </c>
      <c r="N500" s="81">
        <v>65</v>
      </c>
      <c r="O500" s="82">
        <v>3.4175523451918849E-2</v>
      </c>
      <c r="P500" s="83">
        <v>68.351046903837698</v>
      </c>
      <c r="Q500" s="81">
        <v>56.38</v>
      </c>
      <c r="R500" s="82">
        <v>-4.2387848816671653E-3</v>
      </c>
      <c r="S500" s="83">
        <v>50.865418580005986</v>
      </c>
      <c r="T500" s="81">
        <v>1179.71</v>
      </c>
      <c r="U500" s="82">
        <v>2.4249422632794514E-2</v>
      </c>
      <c r="V500" s="83">
        <v>-24.249422632794513</v>
      </c>
      <c r="W500" s="81">
        <v>55.830000000000005</v>
      </c>
      <c r="X500" s="82">
        <v>1.61070161070162E-2</v>
      </c>
      <c r="Y500" s="83">
        <v>19.328419328419439</v>
      </c>
      <c r="Z500" s="84">
        <f t="shared" si="7"/>
        <v>-4.9234885757008335</v>
      </c>
    </row>
    <row r="501" spans="1:26" x14ac:dyDescent="0.3">
      <c r="A501" s="76">
        <v>41654</v>
      </c>
      <c r="B501" s="77">
        <v>1660</v>
      </c>
      <c r="C501" s="77">
        <v>8.9836009773768682E-3</v>
      </c>
      <c r="D501" s="78">
        <v>-8.9836009773768684</v>
      </c>
      <c r="E501" s="77">
        <v>0.5716</v>
      </c>
      <c r="F501" s="77">
        <v>-1.100000000000001</v>
      </c>
      <c r="G501" s="79">
        <v>-11.000000000000011</v>
      </c>
      <c r="H501" s="80">
        <v>96.673000000000002</v>
      </c>
      <c r="I501" s="77">
        <v>-1.2916334824072378E-2</v>
      </c>
      <c r="J501" s="79">
        <v>64.581674120361896</v>
      </c>
      <c r="K501" s="80">
        <v>12.28</v>
      </c>
      <c r="L501" s="77">
        <v>-0.13703443429374568</v>
      </c>
      <c r="M501" s="79">
        <v>-205.55165144061851</v>
      </c>
      <c r="N501" s="81">
        <v>63.438000000000002</v>
      </c>
      <c r="O501" s="82">
        <v>1.4839605961101477E-3</v>
      </c>
      <c r="P501" s="83">
        <v>2.9679211922202953</v>
      </c>
      <c r="Q501" s="81">
        <v>56.53</v>
      </c>
      <c r="R501" s="82">
        <v>-2.4704429151226497E-3</v>
      </c>
      <c r="S501" s="83">
        <v>29.645314981471795</v>
      </c>
      <c r="T501" s="81">
        <v>1177</v>
      </c>
      <c r="U501" s="82">
        <v>2.8909111571512186E-2</v>
      </c>
      <c r="V501" s="83">
        <v>-28.909111571512184</v>
      </c>
      <c r="W501" s="81">
        <v>54.379999999999995</v>
      </c>
      <c r="X501" s="82">
        <v>-1.7439192290042399E-3</v>
      </c>
      <c r="Y501" s="83">
        <v>-2.0927030748050877</v>
      </c>
      <c r="Z501" s="84">
        <f t="shared" si="7"/>
        <v>-159.3421567702587</v>
      </c>
    </row>
    <row r="502" spans="1:26" x14ac:dyDescent="0.3">
      <c r="A502" s="76">
        <v>41653</v>
      </c>
      <c r="B502" s="77">
        <v>1651.73</v>
      </c>
      <c r="C502" s="77">
        <v>-5.6348542222275132E-3</v>
      </c>
      <c r="D502" s="78">
        <v>5.6348542222275135</v>
      </c>
      <c r="E502" s="77">
        <v>0.56810000000000005</v>
      </c>
      <c r="F502" s="77">
        <v>4.9750000000000068</v>
      </c>
      <c r="G502" s="79">
        <v>49.750000000000071</v>
      </c>
      <c r="H502" s="80">
        <v>96.194999999999993</v>
      </c>
      <c r="I502" s="77">
        <v>3.5402727195731371E-2</v>
      </c>
      <c r="J502" s="79">
        <v>191.99665241999949</v>
      </c>
      <c r="K502" s="80">
        <v>12.28</v>
      </c>
      <c r="L502" s="77">
        <v>3.5402727195731371E-2</v>
      </c>
      <c r="M502" s="79">
        <v>-215.76433121019116</v>
      </c>
      <c r="N502" s="81">
        <v>64.75</v>
      </c>
      <c r="O502" s="82">
        <v>4.0160642570281124E-2</v>
      </c>
      <c r="P502" s="83">
        <v>80.321285140562253</v>
      </c>
      <c r="Q502" s="81">
        <v>56.75</v>
      </c>
      <c r="R502" s="82">
        <v>-5.4328776726253461E-3</v>
      </c>
      <c r="S502" s="83">
        <v>65.194532071504156</v>
      </c>
      <c r="T502" s="81">
        <v>1170.56</v>
      </c>
      <c r="U502" s="82">
        <v>2.1137019880837122E-2</v>
      </c>
      <c r="V502" s="83">
        <v>-21.137019880837123</v>
      </c>
      <c r="W502" s="81">
        <v>53.164999999999999</v>
      </c>
      <c r="X502" s="82">
        <v>-1.9638576433708237E-2</v>
      </c>
      <c r="Y502" s="83">
        <v>-23.566291720449883</v>
      </c>
      <c r="Z502" s="84">
        <f t="shared" si="7"/>
        <v>132.42968104281533</v>
      </c>
    </row>
    <row r="503" spans="1:26" x14ac:dyDescent="0.3">
      <c r="A503" s="76">
        <v>41652</v>
      </c>
      <c r="B503" s="77">
        <v>1645.41</v>
      </c>
      <c r="C503" s="77">
        <v>-9.4276580758185114E-3</v>
      </c>
      <c r="D503" s="78">
        <v>9.4276580758185116</v>
      </c>
      <c r="E503" s="77">
        <v>0.5736</v>
      </c>
      <c r="F503" s="77">
        <v>-0.94999999999999529</v>
      </c>
      <c r="G503" s="79">
        <v>-9.4999999999999538</v>
      </c>
      <c r="H503" s="80">
        <v>96.944999999999993</v>
      </c>
      <c r="I503" s="77">
        <v>3.5402727195731371E-2</v>
      </c>
      <c r="J503" s="79">
        <v>55.517864125903216</v>
      </c>
      <c r="K503" s="80">
        <v>13.28</v>
      </c>
      <c r="L503" s="77">
        <v>-3.206997084548114E-2</v>
      </c>
      <c r="M503" s="79">
        <v>-48.104956268221713</v>
      </c>
      <c r="N503" s="81">
        <v>66.125</v>
      </c>
      <c r="O503" s="82">
        <v>3.7254901960784313E-2</v>
      </c>
      <c r="P503" s="83">
        <v>74.509803921568619</v>
      </c>
      <c r="Q503" s="81">
        <v>56.73</v>
      </c>
      <c r="R503" s="82">
        <v>2.2968197879857854E-3</v>
      </c>
      <c r="S503" s="83">
        <v>-27.561837455829426</v>
      </c>
      <c r="T503" s="81">
        <v>1161.44</v>
      </c>
      <c r="U503" s="82">
        <v>8.7373412774235659E-3</v>
      </c>
      <c r="V503" s="83">
        <v>-8.7373412774235657</v>
      </c>
      <c r="W503" s="81">
        <v>54.344999999999999</v>
      </c>
      <c r="X503" s="82">
        <v>1.1052777010224239E-3</v>
      </c>
      <c r="Y503" s="83">
        <v>1.3263332412269087</v>
      </c>
      <c r="Z503" s="84">
        <f t="shared" si="7"/>
        <v>46.877524363042596</v>
      </c>
    </row>
    <row r="504" spans="1:26" x14ac:dyDescent="0.3">
      <c r="A504" s="76">
        <v>41649</v>
      </c>
      <c r="B504" s="77">
        <v>1655.11</v>
      </c>
      <c r="C504" s="77">
        <v>-6.2796244301554268E-4</v>
      </c>
      <c r="D504" s="78">
        <v>0.62796244301554272</v>
      </c>
      <c r="E504" s="77">
        <v>0.58260000000000001</v>
      </c>
      <c r="F504" s="77">
        <v>-4.9999999999994493E-2</v>
      </c>
      <c r="G504" s="79">
        <v>-0.49999999999994493</v>
      </c>
      <c r="H504" s="80">
        <v>96.388000000000005</v>
      </c>
      <c r="I504" s="77">
        <v>-1.6749974497602734E-2</v>
      </c>
      <c r="J504" s="79">
        <v>83.749872488013665</v>
      </c>
      <c r="K504" s="80">
        <v>12.14</v>
      </c>
      <c r="L504" s="77">
        <v>-0.1047197640117994</v>
      </c>
      <c r="M504" s="79">
        <v>-157.0796460176991</v>
      </c>
      <c r="N504" s="81">
        <v>63.813000000000002</v>
      </c>
      <c r="O504" s="82">
        <v>8.9011857707510262E-3</v>
      </c>
      <c r="P504" s="83">
        <v>17.802371541502051</v>
      </c>
      <c r="Q504" s="81">
        <v>56.52</v>
      </c>
      <c r="R504" s="82">
        <v>-2.9987652143234188E-3</v>
      </c>
      <c r="S504" s="83">
        <v>35.985182571881026</v>
      </c>
      <c r="T504" s="81">
        <v>1169.58</v>
      </c>
      <c r="U504" s="82">
        <v>1.8860035019556822E-2</v>
      </c>
      <c r="V504" s="83">
        <v>-18.860035019556822</v>
      </c>
      <c r="W504" s="81">
        <v>54.68</v>
      </c>
      <c r="X504" s="82">
        <v>2.8109429350380698E-2</v>
      </c>
      <c r="Y504" s="83">
        <v>33.731315220456835</v>
      </c>
      <c r="Z504" s="84">
        <f t="shared" si="7"/>
        <v>-4.5429767723867371</v>
      </c>
    </row>
    <row r="505" spans="1:26" x14ac:dyDescent="0.3">
      <c r="A505" s="76">
        <v>41648</v>
      </c>
      <c r="B505" s="77">
        <v>1646.37</v>
      </c>
      <c r="C505" s="77">
        <v>-4.7093388789477379E-3</v>
      </c>
      <c r="D505" s="78">
        <v>4.7093388789477375</v>
      </c>
      <c r="E505" s="77">
        <v>0.58460000000000001</v>
      </c>
      <c r="F505" s="77">
        <v>0.15000000000000568</v>
      </c>
      <c r="G505" s="79">
        <v>1.5000000000000568</v>
      </c>
      <c r="H505" s="80">
        <v>96.956999999999994</v>
      </c>
      <c r="I505" s="77">
        <v>-1.306989953278169E-2</v>
      </c>
      <c r="J505" s="79">
        <v>65.349497663908451</v>
      </c>
      <c r="K505" s="80">
        <v>12.89</v>
      </c>
      <c r="L505" s="77">
        <v>3.4510433386837853E-2</v>
      </c>
      <c r="M505" s="79">
        <v>51.765650080256776</v>
      </c>
      <c r="N505" s="81">
        <v>65</v>
      </c>
      <c r="O505" s="82">
        <v>4.9436533307501009E-2</v>
      </c>
      <c r="P505" s="83">
        <v>98.873066615002003</v>
      </c>
      <c r="Q505" s="81">
        <v>56.59</v>
      </c>
      <c r="R505" s="82">
        <v>7.0733863837323173E-4</v>
      </c>
      <c r="S505" s="83">
        <v>-8.4880636604787814</v>
      </c>
      <c r="T505" s="81">
        <v>1156.18</v>
      </c>
      <c r="U505" s="82">
        <v>7.3623587429099569E-3</v>
      </c>
      <c r="V505" s="83">
        <v>-7.3623587429099571</v>
      </c>
      <c r="W505" s="81">
        <v>55.094999999999999</v>
      </c>
      <c r="X505" s="82">
        <v>2.3499907114991517E-2</v>
      </c>
      <c r="Y505" s="83">
        <v>28.199888537989821</v>
      </c>
      <c r="Z505" s="84">
        <f t="shared" si="7"/>
        <v>234.54701937271608</v>
      </c>
    </row>
    <row r="506" spans="1:26" x14ac:dyDescent="0.3">
      <c r="A506" s="76">
        <v>41647</v>
      </c>
      <c r="B506" s="77">
        <v>1650.17</v>
      </c>
      <c r="C506" s="77">
        <v>2.3629030298613239E-3</v>
      </c>
      <c r="D506" s="78">
        <v>-2.3629030298613238</v>
      </c>
      <c r="E506" s="77">
        <v>0.58560000000000001</v>
      </c>
      <c r="F506" s="77">
        <v>4.9750000000000068</v>
      </c>
      <c r="G506" s="79">
        <v>49.750000000000071</v>
      </c>
      <c r="H506" s="80">
        <v>96.948999999999998</v>
      </c>
      <c r="I506" s="77">
        <v>3.5402727195731371E-2</v>
      </c>
      <c r="J506" s="79">
        <v>26.849292120077848</v>
      </c>
      <c r="K506" s="80">
        <v>12.87</v>
      </c>
      <c r="L506" s="77">
        <v>4.3795620437956137E-2</v>
      </c>
      <c r="M506" s="79">
        <v>65.693430656934197</v>
      </c>
      <c r="N506" s="81">
        <v>65.010000000000005</v>
      </c>
      <c r="O506" s="82">
        <v>4.3281498242742328E-2</v>
      </c>
      <c r="P506" s="83">
        <v>86.562996485484646</v>
      </c>
      <c r="Q506" s="81">
        <v>56.48</v>
      </c>
      <c r="R506" s="82">
        <v>5.1610606869549594E-3</v>
      </c>
      <c r="S506" s="83">
        <v>-61.932728243459515</v>
      </c>
      <c r="T506" s="81">
        <v>1155.72</v>
      </c>
      <c r="U506" s="82">
        <v>7.5233852618365685E-3</v>
      </c>
      <c r="V506" s="83">
        <v>-7.5233852618365686</v>
      </c>
      <c r="W506" s="81">
        <v>55.28</v>
      </c>
      <c r="X506" s="82">
        <v>3.9390805678292728E-2</v>
      </c>
      <c r="Y506" s="83">
        <v>47.268966813951266</v>
      </c>
      <c r="Z506" s="84">
        <f t="shared" si="7"/>
        <v>204.30566954129063</v>
      </c>
    </row>
    <row r="507" spans="1:26" x14ac:dyDescent="0.3">
      <c r="A507" s="76">
        <v>41646</v>
      </c>
      <c r="B507" s="77">
        <v>1647.65</v>
      </c>
      <c r="C507" s="77">
        <v>4.8300634860617741E-3</v>
      </c>
      <c r="D507" s="78">
        <v>-4.8300634860617739</v>
      </c>
      <c r="E507" s="77">
        <v>0.58660000000000001</v>
      </c>
      <c r="F507" s="77">
        <v>4.9750000000000068</v>
      </c>
      <c r="G507" s="79">
        <v>49.750000000000071</v>
      </c>
      <c r="H507" s="80">
        <v>97.540999999999997</v>
      </c>
      <c r="I507" s="77">
        <v>3.5402727195731371E-2</v>
      </c>
      <c r="J507" s="79">
        <v>38.652134746467311</v>
      </c>
      <c r="K507" s="80">
        <v>12.92</v>
      </c>
      <c r="L507" s="77">
        <v>3.5402727195731371E-2</v>
      </c>
      <c r="M507" s="79">
        <v>-215.76433121019116</v>
      </c>
      <c r="N507" s="81">
        <v>64.25</v>
      </c>
      <c r="O507" s="82">
        <v>2.186878727634195E-2</v>
      </c>
      <c r="P507" s="83">
        <v>43.737574552683895</v>
      </c>
      <c r="Q507" s="81">
        <v>56.55</v>
      </c>
      <c r="R507" s="82">
        <v>6.406833956219958E-3</v>
      </c>
      <c r="S507" s="83">
        <v>-76.882007474639494</v>
      </c>
      <c r="T507" s="81">
        <v>1159.56</v>
      </c>
      <c r="U507" s="82">
        <v>1.286653913681509E-2</v>
      </c>
      <c r="V507" s="83">
        <v>-12.86653913681509</v>
      </c>
      <c r="W507" s="81">
        <v>56.335000000000001</v>
      </c>
      <c r="X507" s="82">
        <v>3.1209957898590619E-2</v>
      </c>
      <c r="Y507" s="83">
        <v>37.451949478308741</v>
      </c>
      <c r="Z507" s="84">
        <f t="shared" si="7"/>
        <v>-140.75128253024749</v>
      </c>
    </row>
    <row r="508" spans="1:26" x14ac:dyDescent="0.3">
      <c r="A508" s="76">
        <v>41645</v>
      </c>
      <c r="B508" s="77">
        <v>1641.16</v>
      </c>
      <c r="C508" s="77">
        <v>9.2092824688195087E-4</v>
      </c>
      <c r="D508" s="78">
        <v>-0.92092824688195085</v>
      </c>
      <c r="E508" s="77">
        <v>0.58540000000000003</v>
      </c>
      <c r="F508" s="77">
        <v>0.18000000000000238</v>
      </c>
      <c r="G508" s="79">
        <v>1.8000000000000238</v>
      </c>
      <c r="H508" s="80">
        <v>97.665000000000006</v>
      </c>
      <c r="I508" s="77">
        <v>3.5402727195731371E-2</v>
      </c>
      <c r="J508" s="79">
        <v>-93.949213490414024</v>
      </c>
      <c r="K508" s="80">
        <v>13.55</v>
      </c>
      <c r="L508" s="77">
        <v>8.5737179487179502E-2</v>
      </c>
      <c r="M508" s="79">
        <v>128.60576923076925</v>
      </c>
      <c r="N508" s="81">
        <v>63</v>
      </c>
      <c r="O508" s="82">
        <v>-2.7027027027027029E-2</v>
      </c>
      <c r="P508" s="83">
        <v>-54.054054054054049</v>
      </c>
      <c r="Q508" s="81">
        <v>56.54</v>
      </c>
      <c r="R508" s="82">
        <v>6.9456812110418624E-3</v>
      </c>
      <c r="S508" s="83">
        <v>-83.348174532502355</v>
      </c>
      <c r="T508" s="81">
        <v>1155.31</v>
      </c>
      <c r="U508" s="82">
        <v>1.0195426922572337E-2</v>
      </c>
      <c r="V508" s="83">
        <v>-10.195426922572336</v>
      </c>
      <c r="W508" s="81">
        <v>54.879999999999995</v>
      </c>
      <c r="X508" s="82">
        <v>-7.3442512240418728E-2</v>
      </c>
      <c r="Y508" s="83">
        <v>-88.131014688502461</v>
      </c>
      <c r="Z508" s="84">
        <f t="shared" si="7"/>
        <v>-200.1930427041579</v>
      </c>
    </row>
    <row r="509" spans="1:26" x14ac:dyDescent="0.3">
      <c r="A509" s="76">
        <v>41642</v>
      </c>
      <c r="B509" s="77">
        <v>1646.05</v>
      </c>
      <c r="C509" s="77">
        <v>5.3564448353366446E-3</v>
      </c>
      <c r="D509" s="78">
        <v>-5.3564448353366449</v>
      </c>
      <c r="E509" s="77">
        <v>0.58460000000000001</v>
      </c>
      <c r="F509" s="77">
        <v>0.10000000000000009</v>
      </c>
      <c r="G509" s="79">
        <v>1.0000000000000009</v>
      </c>
      <c r="H509" s="80">
        <v>97.804000000000002</v>
      </c>
      <c r="I509" s="77">
        <v>-1.5194385427889605E-2</v>
      </c>
      <c r="J509" s="79">
        <v>75.971927139448027</v>
      </c>
      <c r="K509" s="80">
        <v>13.76</v>
      </c>
      <c r="L509" s="77">
        <v>5.5214723926380424E-2</v>
      </c>
      <c r="M509" s="79">
        <v>82.822085889570644</v>
      </c>
      <c r="N509" s="81">
        <v>62.851999999999997</v>
      </c>
      <c r="O509" s="82">
        <v>-4.8979406557823568E-2</v>
      </c>
      <c r="P509" s="83">
        <v>-97.958813115647132</v>
      </c>
      <c r="Q509" s="81">
        <v>56.62</v>
      </c>
      <c r="R509" s="82">
        <v>6.5777777777777319E-3</v>
      </c>
      <c r="S509" s="83">
        <v>-78.933333333332783</v>
      </c>
      <c r="T509" s="81">
        <v>1151.78</v>
      </c>
      <c r="U509" s="82">
        <v>1.4355162574417827E-2</v>
      </c>
      <c r="V509" s="83">
        <v>-14.355162574417827</v>
      </c>
      <c r="W509" s="81">
        <v>54.945</v>
      </c>
      <c r="X509" s="82">
        <v>-2.3373622467116918E-2</v>
      </c>
      <c r="Y509" s="83">
        <v>-28.0483469605403</v>
      </c>
      <c r="Z509" s="84">
        <f t="shared" si="7"/>
        <v>-64.858087790256036</v>
      </c>
    </row>
    <row r="510" spans="1:26" x14ac:dyDescent="0.3">
      <c r="A510" s="76">
        <v>41641</v>
      </c>
      <c r="B510" s="77">
        <v>1645.22</v>
      </c>
      <c r="C510" s="77">
        <v>1.1409882827388603E-2</v>
      </c>
      <c r="D510" s="78">
        <v>-11.409882827388603</v>
      </c>
      <c r="E510" s="77">
        <v>0.58260000000000001</v>
      </c>
      <c r="F510" s="77">
        <v>-0.14999999999999458</v>
      </c>
      <c r="G510" s="79">
        <v>-1.4999999999999458</v>
      </c>
      <c r="H510" s="80">
        <v>97.938000000000002</v>
      </c>
      <c r="I510" s="77">
        <v>-9.9972707147695187E-3</v>
      </c>
      <c r="J510" s="79">
        <v>49.986353573847595</v>
      </c>
      <c r="K510" s="80">
        <v>14.23</v>
      </c>
      <c r="L510" s="77">
        <v>3.190717911530104E-2</v>
      </c>
      <c r="M510" s="79">
        <v>47.860768672951558</v>
      </c>
      <c r="N510" s="81">
        <v>63.344000000000001</v>
      </c>
      <c r="O510" s="82">
        <v>-6.1570370370370352E-2</v>
      </c>
      <c r="P510" s="83">
        <v>-123.14074074074071</v>
      </c>
      <c r="Q510" s="81">
        <v>56.67</v>
      </c>
      <c r="R510" s="82">
        <v>8.362989323843396E-3</v>
      </c>
      <c r="S510" s="83">
        <v>-100.35587188612075</v>
      </c>
      <c r="T510" s="81">
        <v>1143.93</v>
      </c>
      <c r="U510" s="82">
        <v>-6.0734021478469477E-3</v>
      </c>
      <c r="V510" s="83">
        <v>6.0734021478469478</v>
      </c>
      <c r="W510" s="81">
        <v>54.475000000000001</v>
      </c>
      <c r="X510" s="82">
        <v>-3.5926024245641994E-2</v>
      </c>
      <c r="Y510" s="83">
        <v>-43.111229094770394</v>
      </c>
      <c r="Z510" s="84">
        <f t="shared" si="7"/>
        <v>-175.59720015437432</v>
      </c>
    </row>
    <row r="511" spans="1:26" x14ac:dyDescent="0.3">
      <c r="A511" s="76">
        <v>41640</v>
      </c>
      <c r="B511" s="77">
        <v>1661.09</v>
      </c>
      <c r="C511" s="77">
        <v>2.6390588118983063E-2</v>
      </c>
      <c r="D511" s="78">
        <v>-26.390588118983061</v>
      </c>
      <c r="E511" s="77">
        <v>0.98060000000000003</v>
      </c>
      <c r="F511" s="77">
        <v>4.9750000000000068</v>
      </c>
      <c r="G511" s="79">
        <v>49.750000000000071</v>
      </c>
      <c r="H511" s="80" t="s">
        <v>0</v>
      </c>
      <c r="I511" s="77">
        <v>3.5402727195731371E-2</v>
      </c>
      <c r="J511" s="79">
        <v>-104.80781834822042</v>
      </c>
      <c r="K511" s="80" t="s">
        <v>0</v>
      </c>
      <c r="L511" s="77">
        <v>3.5402727195731371E-2</v>
      </c>
      <c r="M511" s="79">
        <v>-215.76433121019116</v>
      </c>
      <c r="N511" s="81" t="s">
        <v>47</v>
      </c>
      <c r="O511" s="82">
        <v>4.5362372799477215E-3</v>
      </c>
      <c r="P511" s="83">
        <v>9.0724745598954417</v>
      </c>
      <c r="Q511" s="81" t="s">
        <v>47</v>
      </c>
      <c r="R511" s="82">
        <v>7.4923885533476054E-4</v>
      </c>
      <c r="S511" s="83">
        <v>-8.9908662640171269</v>
      </c>
      <c r="T511" s="81" t="s">
        <v>47</v>
      </c>
      <c r="U511" s="82">
        <v>3.7334613801929257E-3</v>
      </c>
      <c r="V511" s="83">
        <v>-3.7334613801929257</v>
      </c>
      <c r="W511" s="81" t="s">
        <v>47</v>
      </c>
      <c r="X511" s="82">
        <v>-7.6700874660299754E-4</v>
      </c>
      <c r="Y511" s="83">
        <v>-0.92041049592359703</v>
      </c>
      <c r="Z511" s="84">
        <f t="shared" si="7"/>
        <v>-301.78500125763276</v>
      </c>
    </row>
    <row r="512" spans="1:26" x14ac:dyDescent="0.3">
      <c r="A512" s="76">
        <v>41639</v>
      </c>
      <c r="B512" s="77">
        <v>1661.07</v>
      </c>
      <c r="C512" s="77">
        <v>2.9323005422153329E-2</v>
      </c>
      <c r="D512" s="78">
        <v>-29.323005422153329</v>
      </c>
      <c r="E512" s="77">
        <v>0.58309999999999995</v>
      </c>
      <c r="F512" s="77">
        <v>0.50000000000000044</v>
      </c>
      <c r="G512" s="79">
        <v>5.0000000000000044</v>
      </c>
      <c r="H512" s="80" t="s">
        <v>0</v>
      </c>
      <c r="I512" s="77">
        <v>3.5402727195731371E-2</v>
      </c>
      <c r="J512" s="79">
        <v>-115.73823913020496</v>
      </c>
      <c r="K512" s="80">
        <v>13.72</v>
      </c>
      <c r="L512" s="77">
        <v>-5.7971014492753676E-3</v>
      </c>
      <c r="M512" s="79">
        <v>-8.6956521739130519</v>
      </c>
      <c r="N512" s="81">
        <v>62.25</v>
      </c>
      <c r="O512" s="82">
        <v>-0.11071428571428571</v>
      </c>
      <c r="P512" s="83">
        <v>-221.42857142857142</v>
      </c>
      <c r="Q512" s="81">
        <v>57.06</v>
      </c>
      <c r="R512" s="82">
        <v>1.4941302027748193E-2</v>
      </c>
      <c r="S512" s="83">
        <v>-179.29562433297832</v>
      </c>
      <c r="T512" s="81">
        <v>1146.33</v>
      </c>
      <c r="U512" s="82">
        <v>1.434360952819173E-2</v>
      </c>
      <c r="V512" s="83">
        <v>-14.343609528191729</v>
      </c>
      <c r="W512" s="81">
        <v>54.23</v>
      </c>
      <c r="X512" s="82">
        <v>-8.6421832884096966E-2</v>
      </c>
      <c r="Y512" s="83">
        <v>-103.70619946091637</v>
      </c>
      <c r="Z512" s="84">
        <f t="shared" si="7"/>
        <v>-667.5309014769291</v>
      </c>
    </row>
    <row r="513" spans="1:26" x14ac:dyDescent="0.3">
      <c r="A513" s="76">
        <v>41638</v>
      </c>
      <c r="B513" s="77">
        <v>1656.15</v>
      </c>
      <c r="C513" s="77">
        <v>3.9779255269056263E-2</v>
      </c>
      <c r="D513" s="78">
        <v>-39.779255269056264</v>
      </c>
      <c r="E513" s="77">
        <v>0.58309999999999995</v>
      </c>
      <c r="F513" s="77">
        <v>0.24999999999999467</v>
      </c>
      <c r="G513" s="79">
        <v>2.4999999999999467</v>
      </c>
      <c r="H513" s="80">
        <v>98.03</v>
      </c>
      <c r="I513" s="77">
        <v>-2.6987860921696437E-2</v>
      </c>
      <c r="J513" s="79">
        <v>134.93930460848219</v>
      </c>
      <c r="K513" s="80">
        <v>13.56</v>
      </c>
      <c r="L513" s="77">
        <v>-0.16347933374460211</v>
      </c>
      <c r="M513" s="79">
        <v>-245.21900061690314</v>
      </c>
      <c r="N513" s="81">
        <v>63.75</v>
      </c>
      <c r="O513" s="82">
        <v>-8.0259114451834465E-2</v>
      </c>
      <c r="P513" s="83">
        <v>-160.51822890366893</v>
      </c>
      <c r="Q513" s="81">
        <v>56.6</v>
      </c>
      <c r="R513" s="82">
        <v>6.7591604411242007E-3</v>
      </c>
      <c r="S513" s="83">
        <v>-81.109925293490406</v>
      </c>
      <c r="T513" s="81">
        <v>1151.3800000000001</v>
      </c>
      <c r="U513" s="82">
        <v>2.3448888888888984E-2</v>
      </c>
      <c r="V513" s="83">
        <v>-23.448888888888984</v>
      </c>
      <c r="W513" s="81">
        <v>54.284999999999997</v>
      </c>
      <c r="X513" s="82">
        <v>-4.4194031164715174E-2</v>
      </c>
      <c r="Y513" s="83">
        <v>-53.032837397658206</v>
      </c>
      <c r="Z513" s="84">
        <f t="shared" si="7"/>
        <v>-465.66883176118381</v>
      </c>
    </row>
    <row r="514" spans="1:26" x14ac:dyDescent="0.3">
      <c r="A514" s="76">
        <v>41635</v>
      </c>
      <c r="B514" s="77">
        <v>1654.16</v>
      </c>
      <c r="C514" s="77">
        <v>3.5007915105023775E-2</v>
      </c>
      <c r="D514" s="78">
        <v>-35.007915105023777</v>
      </c>
      <c r="E514" s="77">
        <v>0.58309999999999995</v>
      </c>
      <c r="F514" s="77">
        <v>0.34999999999999476</v>
      </c>
      <c r="G514" s="79">
        <v>3.4999999999999476</v>
      </c>
      <c r="H514" s="80">
        <v>98.241</v>
      </c>
      <c r="I514" s="77">
        <v>-1.6862478233893103E-2</v>
      </c>
      <c r="J514" s="79">
        <v>84.312391169465513</v>
      </c>
      <c r="K514" s="80">
        <v>12.46</v>
      </c>
      <c r="L514" s="77">
        <v>-0.22270742358078602</v>
      </c>
      <c r="M514" s="79">
        <v>-334.06113537117903</v>
      </c>
      <c r="N514" s="81">
        <v>63.25</v>
      </c>
      <c r="O514" s="82">
        <v>-9.6480201131363991E-2</v>
      </c>
      <c r="P514" s="83">
        <v>-192.96040226272797</v>
      </c>
      <c r="Q514" s="81">
        <v>56.69</v>
      </c>
      <c r="R514" s="82">
        <v>6.0337178349600049E-3</v>
      </c>
      <c r="S514" s="83">
        <v>-72.404614019520054</v>
      </c>
      <c r="T514" s="81">
        <v>1147.93</v>
      </c>
      <c r="U514" s="82">
        <v>2.302845582796402E-2</v>
      </c>
      <c r="V514" s="83">
        <v>-23.02845582796402</v>
      </c>
      <c r="W514" s="81">
        <v>53.185000000000002</v>
      </c>
      <c r="X514" s="82">
        <v>-3.449214849777614E-2</v>
      </c>
      <c r="Y514" s="83">
        <v>-41.390578197331365</v>
      </c>
      <c r="Z514" s="84">
        <f t="shared" si="7"/>
        <v>-611.04070961428067</v>
      </c>
    </row>
    <row r="515" spans="1:26" x14ac:dyDescent="0.3">
      <c r="A515" s="76">
        <v>41634</v>
      </c>
      <c r="B515" s="77">
        <v>1646.28</v>
      </c>
      <c r="C515" s="77">
        <v>3.6902669916671335E-2</v>
      </c>
      <c r="D515" s="78">
        <v>-36.902669916671336</v>
      </c>
      <c r="E515" s="77">
        <v>0.98060000000000003</v>
      </c>
      <c r="F515" s="77">
        <v>4.9750000000000068</v>
      </c>
      <c r="G515" s="79">
        <v>49.750000000000071</v>
      </c>
      <c r="H515" s="80" t="s">
        <v>0</v>
      </c>
      <c r="I515" s="77">
        <v>3.5402727195731371E-2</v>
      </c>
      <c r="J515" s="79">
        <v>-188.65706860139835</v>
      </c>
      <c r="K515" s="80">
        <v>12.33</v>
      </c>
      <c r="L515" s="77">
        <v>-0.21763959390862941</v>
      </c>
      <c r="M515" s="79">
        <v>-326.45939086294413</v>
      </c>
      <c r="N515" s="81">
        <v>61.938000000000002</v>
      </c>
      <c r="O515" s="82">
        <v>-0.11832028469750887</v>
      </c>
      <c r="P515" s="83">
        <v>-236.64056939501771</v>
      </c>
      <c r="Q515" s="81">
        <v>56.55</v>
      </c>
      <c r="R515" s="82">
        <v>5.3333333333332828E-3</v>
      </c>
      <c r="S515" s="83">
        <v>-63.999999999999396</v>
      </c>
      <c r="T515" s="81">
        <v>1147.73</v>
      </c>
      <c r="U515" s="82">
        <v>2.7456000572932585E-2</v>
      </c>
      <c r="V515" s="83">
        <v>-27.456000572932584</v>
      </c>
      <c r="W515" s="81">
        <v>53.830000000000005</v>
      </c>
      <c r="X515" s="82">
        <v>-2.4818840579710223E-2</v>
      </c>
      <c r="Y515" s="83">
        <v>-29.782608695652264</v>
      </c>
      <c r="Z515" s="84">
        <f t="shared" si="7"/>
        <v>-860.14830804461565</v>
      </c>
    </row>
    <row r="516" spans="1:26" x14ac:dyDescent="0.3">
      <c r="A516" s="76">
        <v>41633</v>
      </c>
      <c r="B516" s="77">
        <v>1639.73</v>
      </c>
      <c r="C516" s="77">
        <v>3.2114105154496406E-2</v>
      </c>
      <c r="D516" s="78">
        <v>-32.114105154496407</v>
      </c>
      <c r="E516" s="77">
        <v>0.98060000000000003</v>
      </c>
      <c r="F516" s="77">
        <v>4.9750000000000068</v>
      </c>
      <c r="G516" s="79">
        <v>49.750000000000071</v>
      </c>
      <c r="H516" s="80" t="s">
        <v>0</v>
      </c>
      <c r="I516" s="77">
        <v>3.5402727195731371E-2</v>
      </c>
      <c r="J516" s="79">
        <v>-2.7226189722171563</v>
      </c>
      <c r="K516" s="80" t="s">
        <v>0</v>
      </c>
      <c r="L516" s="77">
        <v>3.5402727195731371E-2</v>
      </c>
      <c r="M516" s="79">
        <v>-215.76433121019116</v>
      </c>
      <c r="N516" s="81" t="s">
        <v>47</v>
      </c>
      <c r="O516" s="82">
        <v>4.5362372799477215E-3</v>
      </c>
      <c r="P516" s="83">
        <v>9.0724745598954417</v>
      </c>
      <c r="Q516" s="81" t="s">
        <v>47</v>
      </c>
      <c r="R516" s="82">
        <v>7.4923885533476054E-4</v>
      </c>
      <c r="S516" s="83">
        <v>-8.9908662640171269</v>
      </c>
      <c r="T516" s="81" t="s">
        <v>47</v>
      </c>
      <c r="U516" s="82">
        <v>3.7334613801929257E-3</v>
      </c>
      <c r="V516" s="83">
        <v>-3.7334613801929257</v>
      </c>
      <c r="W516" s="81" t="s">
        <v>47</v>
      </c>
      <c r="X516" s="82">
        <v>-7.6700874660299754E-4</v>
      </c>
      <c r="Y516" s="83">
        <v>-0.92041049592359703</v>
      </c>
      <c r="Z516" s="84">
        <f t="shared" si="7"/>
        <v>-205.42331891714284</v>
      </c>
    </row>
    <row r="517" spans="1:26" x14ac:dyDescent="0.3">
      <c r="A517" s="76">
        <v>41632</v>
      </c>
      <c r="B517" s="77">
        <v>1639.65</v>
      </c>
      <c r="C517" s="77">
        <v>2.4704397170212361E-2</v>
      </c>
      <c r="D517" s="78">
        <v>-24.70439717021236</v>
      </c>
      <c r="E517" s="77">
        <v>0.58360000000000001</v>
      </c>
      <c r="F517" s="77">
        <v>0.9299999999999975</v>
      </c>
      <c r="G517" s="79">
        <v>9.2999999999999758</v>
      </c>
      <c r="H517" s="80" t="s">
        <v>0</v>
      </c>
      <c r="I517" s="77">
        <v>3.5402727195731371E-2</v>
      </c>
      <c r="J517" s="79">
        <v>5.009245416800459</v>
      </c>
      <c r="K517" s="80">
        <v>12.48</v>
      </c>
      <c r="L517" s="77">
        <v>-0.19066147859922175</v>
      </c>
      <c r="M517" s="79">
        <v>-285.99221789883262</v>
      </c>
      <c r="N517" s="81">
        <v>62.313000000000002</v>
      </c>
      <c r="O517" s="82">
        <v>-0.11298220640569391</v>
      </c>
      <c r="P517" s="83">
        <v>-225.96441281138783</v>
      </c>
      <c r="Q517" s="81">
        <v>56.19</v>
      </c>
      <c r="R517" s="82">
        <v>-3.558085749867128E-4</v>
      </c>
      <c r="S517" s="83">
        <v>4.2697028998405537</v>
      </c>
      <c r="T517" s="81">
        <v>1147.0899999999999</v>
      </c>
      <c r="U517" s="82">
        <v>2.0306690623165397E-2</v>
      </c>
      <c r="V517" s="83">
        <v>-20.306690623165398</v>
      </c>
      <c r="W517" s="81">
        <v>53.185000000000002</v>
      </c>
      <c r="X517" s="82">
        <v>-2.2873415395921321E-2</v>
      </c>
      <c r="Y517" s="83">
        <v>-27.448098475105585</v>
      </c>
      <c r="Z517" s="84">
        <f t="shared" si="7"/>
        <v>-565.83686866206278</v>
      </c>
    </row>
    <row r="518" spans="1:26" x14ac:dyDescent="0.3">
      <c r="A518" s="76">
        <v>41631</v>
      </c>
      <c r="B518" s="77">
        <v>1637.28</v>
      </c>
      <c r="C518" s="77">
        <v>1.4279253885753551E-2</v>
      </c>
      <c r="D518" s="78">
        <v>-14.279253885753551</v>
      </c>
      <c r="E518" s="77">
        <v>0.58360000000000001</v>
      </c>
      <c r="F518" s="77">
        <v>1.0299999999999976</v>
      </c>
      <c r="G518" s="79">
        <v>10.299999999999976</v>
      </c>
      <c r="H518" s="80">
        <v>99.313000000000002</v>
      </c>
      <c r="I518" s="77">
        <v>5.0804060276689366E-3</v>
      </c>
      <c r="J518" s="79">
        <v>-25.402030138344681</v>
      </c>
      <c r="K518" s="80">
        <v>13.04</v>
      </c>
      <c r="L518" s="77">
        <v>-6.2544931703810286E-2</v>
      </c>
      <c r="M518" s="79">
        <v>-93.817397555715431</v>
      </c>
      <c r="N518" s="81">
        <v>62.875</v>
      </c>
      <c r="O518" s="82">
        <v>-7.3664825046040522E-2</v>
      </c>
      <c r="P518" s="83">
        <v>-147.32965009208104</v>
      </c>
      <c r="Q518" s="81">
        <v>56.19</v>
      </c>
      <c r="R518" s="82">
        <v>2.4977698483496982E-3</v>
      </c>
      <c r="S518" s="83">
        <v>-29.973238180196379</v>
      </c>
      <c r="T518" s="81">
        <v>1144.83</v>
      </c>
      <c r="U518" s="82">
        <v>-4.9628869921950012E-3</v>
      </c>
      <c r="V518" s="83">
        <v>4.962886992195001</v>
      </c>
      <c r="W518" s="81">
        <v>54.629999999999995</v>
      </c>
      <c r="X518" s="82">
        <v>1.335559265442402E-2</v>
      </c>
      <c r="Y518" s="83">
        <v>16.026711185308823</v>
      </c>
      <c r="Z518" s="84">
        <f t="shared" si="7"/>
        <v>-279.5119716745873</v>
      </c>
    </row>
    <row r="519" spans="1:26" x14ac:dyDescent="0.3">
      <c r="A519" s="76">
        <v>41628</v>
      </c>
      <c r="B519" s="77">
        <v>1626.66</v>
      </c>
      <c r="C519" s="77">
        <v>5.6008902077152407E-3</v>
      </c>
      <c r="D519" s="78">
        <v>-5.6008902077152403</v>
      </c>
      <c r="E519" s="77">
        <v>0.58409999999999995</v>
      </c>
      <c r="F519" s="77">
        <v>1.0499999999999954</v>
      </c>
      <c r="G519" s="79">
        <v>10.499999999999954</v>
      </c>
      <c r="H519" s="80">
        <v>98.927000000000007</v>
      </c>
      <c r="I519" s="77">
        <v>5.3148246006260958E-3</v>
      </c>
      <c r="J519" s="79">
        <v>-26.574123003130481</v>
      </c>
      <c r="K519" s="80">
        <v>13.79</v>
      </c>
      <c r="L519" s="77">
        <v>2.2238695329873902E-2</v>
      </c>
      <c r="M519" s="79">
        <v>33.358042994810852</v>
      </c>
      <c r="N519" s="81">
        <v>64.75</v>
      </c>
      <c r="O519" s="82">
        <v>-3.7031528851873809E-2</v>
      </c>
      <c r="P519" s="83">
        <v>-74.063057703747617</v>
      </c>
      <c r="Q519" s="81">
        <v>56.15</v>
      </c>
      <c r="R519" s="82">
        <v>2.678571428571403E-3</v>
      </c>
      <c r="S519" s="83">
        <v>-32.142857142856833</v>
      </c>
      <c r="T519" s="81">
        <v>1143.6500000000001</v>
      </c>
      <c r="U519" s="82">
        <v>-7.8597392232217511E-3</v>
      </c>
      <c r="V519" s="83">
        <v>7.8597392232217516</v>
      </c>
      <c r="W519" s="81">
        <v>59.23</v>
      </c>
      <c r="X519" s="82">
        <v>0.10195348837209296</v>
      </c>
      <c r="Y519" s="83">
        <v>122.34418604651155</v>
      </c>
      <c r="Z519" s="84">
        <f t="shared" si="7"/>
        <v>35.681040207093929</v>
      </c>
    </row>
    <row r="520" spans="1:26" x14ac:dyDescent="0.3">
      <c r="A520" s="76">
        <v>41627</v>
      </c>
      <c r="B520" s="77">
        <v>1618.38</v>
      </c>
      <c r="C520" s="77">
        <v>3.5780504895791352E-3</v>
      </c>
      <c r="D520" s="78">
        <v>-3.5780504895791352</v>
      </c>
      <c r="E520" s="77">
        <v>0.5806</v>
      </c>
      <c r="F520" s="77">
        <v>0.39000000000000146</v>
      </c>
      <c r="G520" s="79">
        <v>3.9000000000000146</v>
      </c>
      <c r="H520" s="80">
        <v>99.352999999999994</v>
      </c>
      <c r="I520" s="77">
        <v>1.0640137528354972E-2</v>
      </c>
      <c r="J520" s="79">
        <v>-53.200687641774856</v>
      </c>
      <c r="K520" s="80">
        <v>14.15</v>
      </c>
      <c r="L520" s="77">
        <v>2.6105873821609952E-2</v>
      </c>
      <c r="M520" s="79">
        <v>39.158810732414928</v>
      </c>
      <c r="N520" s="81">
        <v>66.088999999999999</v>
      </c>
      <c r="O520" s="82">
        <v>-4.5646209386281611E-2</v>
      </c>
      <c r="P520" s="83">
        <v>-91.292418772563224</v>
      </c>
      <c r="Q520" s="81">
        <v>56.25</v>
      </c>
      <c r="R520" s="82">
        <v>3.5682426404996049E-3</v>
      </c>
      <c r="S520" s="83">
        <v>-42.818911685995261</v>
      </c>
      <c r="T520" s="81">
        <v>1135.48</v>
      </c>
      <c r="U520" s="82">
        <v>-1.0905923344947719E-2</v>
      </c>
      <c r="V520" s="83">
        <v>10.90592334494772</v>
      </c>
      <c r="W520" s="81">
        <v>56.26</v>
      </c>
      <c r="X520" s="82">
        <v>4.1948328548939727E-2</v>
      </c>
      <c r="Y520" s="83">
        <v>50.337994258727669</v>
      </c>
      <c r="Z520" s="84">
        <f t="shared" si="7"/>
        <v>-86.587340253822134</v>
      </c>
    </row>
    <row r="521" spans="1:26" x14ac:dyDescent="0.3">
      <c r="A521" s="76">
        <v>41626</v>
      </c>
      <c r="B521" s="77">
        <v>1613.75</v>
      </c>
      <c r="C521" s="77">
        <v>9.3002601821274202E-3</v>
      </c>
      <c r="D521" s="78">
        <v>-9.3002601821274204</v>
      </c>
      <c r="E521" s="77">
        <v>0.57809999999999995</v>
      </c>
      <c r="F521" s="77">
        <v>8.9999999999990088E-2</v>
      </c>
      <c r="G521" s="79">
        <v>0.89999999999990088</v>
      </c>
      <c r="H521" s="80">
        <v>99.763999999999996</v>
      </c>
      <c r="I521" s="77">
        <v>1.2606321430746333E-2</v>
      </c>
      <c r="J521" s="79">
        <v>-63.031607153731663</v>
      </c>
      <c r="K521" s="80">
        <v>13.8</v>
      </c>
      <c r="L521" s="77">
        <v>-8.488063660477449E-2</v>
      </c>
      <c r="M521" s="79">
        <v>-127.32095490716173</v>
      </c>
      <c r="N521" s="81">
        <v>67.5</v>
      </c>
      <c r="O521" s="82">
        <v>-6.8978358919187382E-2</v>
      </c>
      <c r="P521" s="83">
        <v>-137.95671783837477</v>
      </c>
      <c r="Q521" s="81">
        <v>56.2</v>
      </c>
      <c r="R521" s="82">
        <v>1.7825311942959254E-3</v>
      </c>
      <c r="S521" s="83">
        <v>-21.390374331551104</v>
      </c>
      <c r="T521" s="81">
        <v>1150.92</v>
      </c>
      <c r="U521" s="82">
        <v>1.1131122336920776E-2</v>
      </c>
      <c r="V521" s="83">
        <v>-11.131122336920777</v>
      </c>
      <c r="W521" s="81">
        <v>56.505000000000003</v>
      </c>
      <c r="X521" s="82">
        <v>5.9640377425673489E-3</v>
      </c>
      <c r="Y521" s="83">
        <v>7.1568452910808187</v>
      </c>
      <c r="Z521" s="84">
        <f t="shared" si="7"/>
        <v>-362.0741914587868</v>
      </c>
    </row>
    <row r="522" spans="1:26" x14ac:dyDescent="0.3">
      <c r="A522" s="76">
        <v>41625</v>
      </c>
      <c r="B522" s="77">
        <v>1592.79</v>
      </c>
      <c r="C522" s="77">
        <v>-7.4466891832945187E-3</v>
      </c>
      <c r="D522" s="78">
        <v>7.4466891832945183</v>
      </c>
      <c r="E522" s="77">
        <v>0.5806</v>
      </c>
      <c r="F522" s="77">
        <v>0.39000000000000146</v>
      </c>
      <c r="G522" s="79">
        <v>3.9000000000000146</v>
      </c>
      <c r="H522" s="80">
        <v>100.749</v>
      </c>
      <c r="I522" s="77">
        <v>2.8418312662685567E-2</v>
      </c>
      <c r="J522" s="79">
        <v>-142.09156331342783</v>
      </c>
      <c r="K522" s="80">
        <v>16.21</v>
      </c>
      <c r="L522" s="77">
        <v>0.10272108843537427</v>
      </c>
      <c r="M522" s="79">
        <v>154.0816326530614</v>
      </c>
      <c r="N522" s="81">
        <v>70</v>
      </c>
      <c r="O522" s="82">
        <v>-1.0600706713780919E-2</v>
      </c>
      <c r="P522" s="83">
        <v>-21.201413427561835</v>
      </c>
      <c r="Q522" s="81">
        <v>56.22</v>
      </c>
      <c r="R522" s="82">
        <v>0</v>
      </c>
      <c r="S522" s="83">
        <v>0</v>
      </c>
      <c r="T522" s="81">
        <v>1130.1199999999999</v>
      </c>
      <c r="U522" s="82">
        <v>-4.2556940834399355E-3</v>
      </c>
      <c r="V522" s="83">
        <v>4.255694083439935</v>
      </c>
      <c r="W522" s="81">
        <v>59.359999999999992</v>
      </c>
      <c r="X522" s="82">
        <v>3.0913511635984488E-2</v>
      </c>
      <c r="Y522" s="83">
        <v>37.096213963181384</v>
      </c>
      <c r="Z522" s="84">
        <f t="shared" si="7"/>
        <v>43.487253141987594</v>
      </c>
    </row>
    <row r="523" spans="1:26" x14ac:dyDescent="0.3">
      <c r="A523" s="76">
        <v>41624</v>
      </c>
      <c r="B523" s="77">
        <v>1598.21</v>
      </c>
      <c r="C523" s="77">
        <v>-9.3596394989183176E-3</v>
      </c>
      <c r="D523" s="78">
        <v>9.3596394989183178</v>
      </c>
      <c r="E523" s="77">
        <v>0.5796</v>
      </c>
      <c r="F523" s="77">
        <v>0.39000000000000146</v>
      </c>
      <c r="G523" s="79">
        <v>3.9000000000000146</v>
      </c>
      <c r="H523" s="80">
        <v>99.926000000000002</v>
      </c>
      <c r="I523" s="77">
        <v>1.8634426797692134E-2</v>
      </c>
      <c r="J523" s="79">
        <v>-93.172133988460672</v>
      </c>
      <c r="K523" s="80">
        <v>16.03</v>
      </c>
      <c r="L523" s="77">
        <v>0.10171821305841927</v>
      </c>
      <c r="M523" s="79">
        <v>152.57731958762889</v>
      </c>
      <c r="N523" s="81">
        <v>69.313000000000002</v>
      </c>
      <c r="O523" s="82">
        <v>-1.763113511061978E-2</v>
      </c>
      <c r="P523" s="83">
        <v>-35.262270221239561</v>
      </c>
      <c r="Q523" s="81">
        <v>56.22</v>
      </c>
      <c r="R523" s="82">
        <v>-2.8378857750976177E-3</v>
      </c>
      <c r="S523" s="83">
        <v>34.05462930117141</v>
      </c>
      <c r="T523" s="81">
        <v>1125</v>
      </c>
      <c r="U523" s="82">
        <v>-5.1906938905443524E-3</v>
      </c>
      <c r="V523" s="83">
        <v>5.1906938905443525</v>
      </c>
      <c r="W523" s="81">
        <v>56.794999999999995</v>
      </c>
      <c r="X523" s="82">
        <v>-1.2174971736672925E-2</v>
      </c>
      <c r="Y523" s="83">
        <v>-14.60996608400751</v>
      </c>
      <c r="Z523" s="84">
        <f t="shared" si="7"/>
        <v>62.037911984555237</v>
      </c>
    </row>
    <row r="524" spans="1:26" x14ac:dyDescent="0.3">
      <c r="A524" s="76">
        <v>41621</v>
      </c>
      <c r="B524" s="77">
        <v>1587.69</v>
      </c>
      <c r="C524" s="77">
        <v>-2.0754437687344952E-2</v>
      </c>
      <c r="D524" s="78">
        <v>20.754437687344954</v>
      </c>
      <c r="E524" s="77">
        <v>0.5806</v>
      </c>
      <c r="F524" s="77">
        <v>0.36000000000000476</v>
      </c>
      <c r="G524" s="79">
        <v>3.6000000000000476</v>
      </c>
      <c r="H524" s="80">
        <v>99.596000000000004</v>
      </c>
      <c r="I524" s="77">
        <v>1.7635639113109218E-2</v>
      </c>
      <c r="J524" s="79">
        <v>-88.178195565546091</v>
      </c>
      <c r="K524" s="80">
        <v>15.76</v>
      </c>
      <c r="L524" s="77">
        <v>0.10751932536893881</v>
      </c>
      <c r="M524" s="79">
        <v>161.2789880534082</v>
      </c>
      <c r="N524" s="81">
        <v>70.004000000000005</v>
      </c>
      <c r="O524" s="82">
        <v>5.3712480252765971E-3</v>
      </c>
      <c r="P524" s="83">
        <v>10.742496050553193</v>
      </c>
      <c r="Q524" s="81">
        <v>56.35</v>
      </c>
      <c r="R524" s="82">
        <v>-1.7714791851195998E-3</v>
      </c>
      <c r="S524" s="83">
        <v>21.257750221435199</v>
      </c>
      <c r="T524" s="81">
        <v>1122.0899999999999</v>
      </c>
      <c r="U524" s="82">
        <v>-9.4894248084460304E-3</v>
      </c>
      <c r="V524" s="83">
        <v>9.4894248084460298</v>
      </c>
      <c r="W524" s="81">
        <v>55.085000000000001</v>
      </c>
      <c r="X524" s="82">
        <v>-3.4020166593599258E-2</v>
      </c>
      <c r="Y524" s="83">
        <v>-40.824199912319102</v>
      </c>
      <c r="Z524" s="84">
        <f t="shared" si="7"/>
        <v>98.120701343322423</v>
      </c>
    </row>
    <row r="525" spans="1:26" x14ac:dyDescent="0.3">
      <c r="A525" s="76">
        <v>41620</v>
      </c>
      <c r="B525" s="77">
        <v>1588.71</v>
      </c>
      <c r="C525" s="77">
        <v>-2.4385600766387072E-2</v>
      </c>
      <c r="D525" s="78">
        <v>24.385600766387071</v>
      </c>
      <c r="E525" s="77">
        <v>0.57630000000000003</v>
      </c>
      <c r="F525" s="77">
        <v>-0.16999999999999238</v>
      </c>
      <c r="G525" s="79">
        <v>-1.6999999999999238</v>
      </c>
      <c r="H525" s="80">
        <v>99.775000000000006</v>
      </c>
      <c r="I525" s="77">
        <v>1.4571597079579498E-2</v>
      </c>
      <c r="J525" s="79">
        <v>-72.857985397897494</v>
      </c>
      <c r="K525" s="80">
        <v>15.54</v>
      </c>
      <c r="L525" s="77">
        <v>0.1343065693430657</v>
      </c>
      <c r="M525" s="79">
        <v>201.45985401459856</v>
      </c>
      <c r="N525" s="81">
        <v>70.25</v>
      </c>
      <c r="O525" s="82">
        <v>8.9766606822262122E-3</v>
      </c>
      <c r="P525" s="83">
        <v>17.953321364452421</v>
      </c>
      <c r="Q525" s="81">
        <v>56.25</v>
      </c>
      <c r="R525" s="82">
        <v>-3.7194473963868377E-3</v>
      </c>
      <c r="S525" s="83">
        <v>44.633368756642049</v>
      </c>
      <c r="T525" s="81">
        <v>1117.06</v>
      </c>
      <c r="U525" s="82">
        <v>-1.9520758360396743E-2</v>
      </c>
      <c r="V525" s="83">
        <v>19.520758360396744</v>
      </c>
      <c r="W525" s="81">
        <v>55.20000000000001</v>
      </c>
      <c r="X525" s="82">
        <v>-2.8083458050884493E-2</v>
      </c>
      <c r="Y525" s="83">
        <v>-33.700149661061388</v>
      </c>
      <c r="Z525" s="84">
        <f t="shared" ref="Z525:Z588" si="8">SUM(D525,G525,J525,M525,P525,S525,V525,Y525)</f>
        <v>199.69476820351804</v>
      </c>
    </row>
    <row r="526" spans="1:26" x14ac:dyDescent="0.3">
      <c r="A526" s="76">
        <v>41619</v>
      </c>
      <c r="B526" s="77">
        <v>1600.12</v>
      </c>
      <c r="C526" s="77">
        <v>-1.7656303717892181E-2</v>
      </c>
      <c r="D526" s="78">
        <v>17.656303717892182</v>
      </c>
      <c r="E526" s="77">
        <v>0.57430000000000003</v>
      </c>
      <c r="F526" s="77">
        <v>-0.36999999999999256</v>
      </c>
      <c r="G526" s="79">
        <v>-3.6999999999999256</v>
      </c>
      <c r="H526" s="80">
        <v>99.486999999999995</v>
      </c>
      <c r="I526" s="77">
        <v>3.5402727195731371E-2</v>
      </c>
      <c r="J526" s="79">
        <v>68.236986342438598</v>
      </c>
      <c r="K526" s="80">
        <v>15.42</v>
      </c>
      <c r="L526" s="77">
        <v>3.5402727195731371E-2</v>
      </c>
      <c r="M526" s="79">
        <v>-215.76433121019116</v>
      </c>
      <c r="N526" s="81">
        <v>70.25</v>
      </c>
      <c r="O526" s="82">
        <v>1.8573562035117314E-2</v>
      </c>
      <c r="P526" s="83">
        <v>37.147124070234625</v>
      </c>
      <c r="Q526" s="81">
        <v>56.21</v>
      </c>
      <c r="R526" s="82">
        <v>-4.075124025513765E-3</v>
      </c>
      <c r="S526" s="83">
        <v>48.901488306165177</v>
      </c>
      <c r="T526" s="81">
        <v>1124.26</v>
      </c>
      <c r="U526" s="82">
        <v>-2.3461047365083771E-2</v>
      </c>
      <c r="V526" s="83">
        <v>23.461047365083772</v>
      </c>
      <c r="W526" s="81">
        <v>54.43</v>
      </c>
      <c r="X526" s="82">
        <v>-4.9174600401781898E-2</v>
      </c>
      <c r="Y526" s="83">
        <v>-59.009520482138278</v>
      </c>
      <c r="Z526" s="84">
        <f t="shared" si="8"/>
        <v>-83.070901890515017</v>
      </c>
    </row>
    <row r="527" spans="1:26" x14ac:dyDescent="0.3">
      <c r="A527" s="76">
        <v>41618</v>
      </c>
      <c r="B527" s="77">
        <v>1614.23</v>
      </c>
      <c r="C527" s="77">
        <v>-6.5176450314495876E-3</v>
      </c>
      <c r="D527" s="78">
        <v>6.5176450314495877</v>
      </c>
      <c r="E527" s="77">
        <v>0.57330000000000003</v>
      </c>
      <c r="F527" s="77">
        <v>-0.47999999999999154</v>
      </c>
      <c r="G527" s="79">
        <v>-4.7999999999999154</v>
      </c>
      <c r="H527" s="80">
        <v>98.811000000000007</v>
      </c>
      <c r="I527" s="77">
        <v>-4.7841588945067215E-3</v>
      </c>
      <c r="J527" s="79">
        <v>23.920794472533608</v>
      </c>
      <c r="K527" s="80">
        <v>13.91</v>
      </c>
      <c r="L527" s="77">
        <v>7.1648690292758069E-2</v>
      </c>
      <c r="M527" s="79">
        <v>107.47303543913711</v>
      </c>
      <c r="N527" s="81">
        <v>67.875</v>
      </c>
      <c r="O527" s="82">
        <v>-1.0034566748829578E-2</v>
      </c>
      <c r="P527" s="83">
        <v>-20.069133497659156</v>
      </c>
      <c r="Q527" s="81">
        <v>56.05</v>
      </c>
      <c r="R527" s="82">
        <v>-6.2056737588652737E-3</v>
      </c>
      <c r="S527" s="83">
        <v>74.468085106383285</v>
      </c>
      <c r="T527" s="81">
        <v>1150.54</v>
      </c>
      <c r="U527" s="82">
        <v>9.8568431770106636E-3</v>
      </c>
      <c r="V527" s="83">
        <v>-9.8568431770106635</v>
      </c>
      <c r="W527" s="81">
        <v>53.91</v>
      </c>
      <c r="X527" s="82">
        <v>-6.0637741766858523E-2</v>
      </c>
      <c r="Y527" s="83">
        <v>-72.765290120230219</v>
      </c>
      <c r="Z527" s="84">
        <f t="shared" si="8"/>
        <v>104.88829325460364</v>
      </c>
    </row>
    <row r="528" spans="1:26" x14ac:dyDescent="0.3">
      <c r="A528" s="76">
        <v>41617</v>
      </c>
      <c r="B528" s="77">
        <v>1617.6</v>
      </c>
      <c r="C528" s="77">
        <v>-2.6573607660105511E-3</v>
      </c>
      <c r="D528" s="78">
        <v>2.6573607660105512</v>
      </c>
      <c r="E528" s="77">
        <v>0.5736</v>
      </c>
      <c r="F528" s="77">
        <v>-0.20000000000000018</v>
      </c>
      <c r="G528" s="79">
        <v>-2.0000000000000018</v>
      </c>
      <c r="H528" s="80">
        <v>98.403999999999996</v>
      </c>
      <c r="I528" s="77">
        <v>-1.4896087774796776E-2</v>
      </c>
      <c r="J528" s="79">
        <v>74.480438873983886</v>
      </c>
      <c r="K528" s="80">
        <v>13.49</v>
      </c>
      <c r="L528" s="77">
        <v>5.3083528493364535E-2</v>
      </c>
      <c r="M528" s="79">
        <v>79.625292740046802</v>
      </c>
      <c r="N528" s="81">
        <v>67.239999999999995</v>
      </c>
      <c r="O528" s="82">
        <v>-9.3554327808472205E-3</v>
      </c>
      <c r="P528" s="83">
        <v>-18.71086556169444</v>
      </c>
      <c r="Q528" s="81">
        <v>56</v>
      </c>
      <c r="R528" s="82">
        <v>-7.0921985815602584E-3</v>
      </c>
      <c r="S528" s="83">
        <v>85.106382978723104</v>
      </c>
      <c r="T528" s="81">
        <v>1152.71</v>
      </c>
      <c r="U528" s="82">
        <v>9.5816145108034503E-3</v>
      </c>
      <c r="V528" s="83">
        <v>-9.5816145108034512</v>
      </c>
      <c r="W528" s="81">
        <v>53.75</v>
      </c>
      <c r="X528" s="82">
        <v>-6.1217360929176415E-2</v>
      </c>
      <c r="Y528" s="83">
        <v>-73.460833115011695</v>
      </c>
      <c r="Z528" s="84">
        <f t="shared" si="8"/>
        <v>138.11616217125476</v>
      </c>
    </row>
    <row r="529" spans="1:26" x14ac:dyDescent="0.3">
      <c r="A529" s="76">
        <v>41614</v>
      </c>
      <c r="B529" s="77">
        <v>1612.61</v>
      </c>
      <c r="C529" s="77">
        <v>-6.8300794481740128E-3</v>
      </c>
      <c r="D529" s="78">
        <v>6.830079448174013</v>
      </c>
      <c r="E529" s="77">
        <v>0.57669999999999999</v>
      </c>
      <c r="F529" s="77">
        <v>0.30999999999999917</v>
      </c>
      <c r="G529" s="79">
        <v>3.0999999999999917</v>
      </c>
      <c r="H529" s="80">
        <v>98.307000000000002</v>
      </c>
      <c r="I529" s="77">
        <v>-1.0159490917878291E-2</v>
      </c>
      <c r="J529" s="79">
        <v>50.797454589391457</v>
      </c>
      <c r="K529" s="80">
        <v>13.79</v>
      </c>
      <c r="L529" s="77">
        <v>7.8186082877247862E-2</v>
      </c>
      <c r="M529" s="79">
        <v>117.2791243158718</v>
      </c>
      <c r="N529" s="81">
        <v>69.25</v>
      </c>
      <c r="O529" s="82">
        <v>1.0019981622741094E-2</v>
      </c>
      <c r="P529" s="83">
        <v>20.039963245482188</v>
      </c>
      <c r="Q529" s="81">
        <v>56.05</v>
      </c>
      <c r="R529" s="82">
        <v>-5.8531394111387969E-3</v>
      </c>
      <c r="S529" s="83">
        <v>70.237672933665564</v>
      </c>
      <c r="T529" s="81">
        <v>1148</v>
      </c>
      <c r="U529" s="82">
        <v>9.5827997456115089E-5</v>
      </c>
      <c r="V529" s="83">
        <v>-9.5827997456115088E-2</v>
      </c>
      <c r="W529" s="81">
        <v>53.994999999999997</v>
      </c>
      <c r="X529" s="82">
        <v>-4.3743912157974067E-2</v>
      </c>
      <c r="Y529" s="83">
        <v>-52.492694589568885</v>
      </c>
      <c r="Z529" s="84">
        <f t="shared" si="8"/>
        <v>215.69577194556001</v>
      </c>
    </row>
    <row r="530" spans="1:26" x14ac:dyDescent="0.3">
      <c r="A530" s="76">
        <v>41613</v>
      </c>
      <c r="B530" s="77">
        <v>1598.88</v>
      </c>
      <c r="C530" s="77">
        <v>-1.4952407356066896E-2</v>
      </c>
      <c r="D530" s="78">
        <v>14.952407356066896</v>
      </c>
      <c r="E530" s="77">
        <v>0.57720000000000005</v>
      </c>
      <c r="F530" s="77">
        <v>0.30999999999999917</v>
      </c>
      <c r="G530" s="79">
        <v>3.0999999999999917</v>
      </c>
      <c r="H530" s="80">
        <v>98.522000000000006</v>
      </c>
      <c r="I530" s="77">
        <v>-1.4750442513275341E-2</v>
      </c>
      <c r="J530" s="79">
        <v>73.752212566376713</v>
      </c>
      <c r="K530" s="80">
        <v>15.08</v>
      </c>
      <c r="L530" s="77">
        <v>0.23001631321370314</v>
      </c>
      <c r="M530" s="79">
        <v>345.02446982055471</v>
      </c>
      <c r="N530" s="81">
        <v>72.501000000000005</v>
      </c>
      <c r="O530" s="82">
        <v>2.5517348685234198E-2</v>
      </c>
      <c r="P530" s="83">
        <v>51.0346973704684</v>
      </c>
      <c r="Q530" s="81">
        <v>56.1</v>
      </c>
      <c r="R530" s="82">
        <v>-5.8479532163742392E-3</v>
      </c>
      <c r="S530" s="83">
        <v>70.175438596490864</v>
      </c>
      <c r="T530" s="81">
        <v>1138.25</v>
      </c>
      <c r="U530" s="82">
        <v>-1.2604313051926623E-2</v>
      </c>
      <c r="V530" s="83">
        <v>12.604313051926624</v>
      </c>
      <c r="W530" s="81">
        <v>56.169999999999995</v>
      </c>
      <c r="X530" s="82">
        <v>-3.3966807120130851E-2</v>
      </c>
      <c r="Y530" s="83">
        <v>-40.760168544157018</v>
      </c>
      <c r="Z530" s="84">
        <f t="shared" si="8"/>
        <v>529.88337021772713</v>
      </c>
    </row>
    <row r="531" spans="1:26" x14ac:dyDescent="0.3">
      <c r="A531" s="76">
        <v>41612</v>
      </c>
      <c r="B531" s="77">
        <v>1604.74</v>
      </c>
      <c r="C531" s="77">
        <v>-7.1767078708686967E-3</v>
      </c>
      <c r="D531" s="78">
        <v>7.1767078708686967</v>
      </c>
      <c r="E531" s="77">
        <v>0.57669999999999999</v>
      </c>
      <c r="F531" s="77">
        <v>0.10999999999999899</v>
      </c>
      <c r="G531" s="79">
        <v>1.0999999999999899</v>
      </c>
      <c r="H531" s="80">
        <v>97.965000000000003</v>
      </c>
      <c r="I531" s="77">
        <v>-1.9977591484764207E-2</v>
      </c>
      <c r="J531" s="79">
        <v>99.887957423821035</v>
      </c>
      <c r="K531" s="80">
        <v>14.7</v>
      </c>
      <c r="L531" s="77">
        <v>0.16113744075829378</v>
      </c>
      <c r="M531" s="79">
        <v>241.70616113744066</v>
      </c>
      <c r="N531" s="81">
        <v>70.75</v>
      </c>
      <c r="O531" s="82">
        <v>-2.4137931034482758E-2</v>
      </c>
      <c r="P531" s="83">
        <v>-48.275862068965516</v>
      </c>
      <c r="Q531" s="81">
        <v>56.22</v>
      </c>
      <c r="R531" s="82">
        <v>-4.4271294492650966E-3</v>
      </c>
      <c r="S531" s="83">
        <v>53.125553391181157</v>
      </c>
      <c r="T531" s="81">
        <v>1134.95</v>
      </c>
      <c r="U531" s="82">
        <v>-8.6474210595273299E-3</v>
      </c>
      <c r="V531" s="83">
        <v>8.6474210595273302</v>
      </c>
      <c r="W531" s="81">
        <v>57.580000000000005</v>
      </c>
      <c r="X531" s="82">
        <v>-7.069076823757256E-2</v>
      </c>
      <c r="Y531" s="83">
        <v>-84.82892188508707</v>
      </c>
      <c r="Z531" s="84">
        <f t="shared" si="8"/>
        <v>278.53901692878628</v>
      </c>
    </row>
    <row r="532" spans="1:26" x14ac:dyDescent="0.3">
      <c r="A532" s="76">
        <v>41611</v>
      </c>
      <c r="B532" s="77">
        <v>1613.31</v>
      </c>
      <c r="C532" s="77">
        <v>1.2225849293135075E-3</v>
      </c>
      <c r="D532" s="78">
        <v>-1.2225849293135076</v>
      </c>
      <c r="E532" s="77">
        <v>0.57569999999999999</v>
      </c>
      <c r="F532" s="77">
        <v>-0.83999999999999631</v>
      </c>
      <c r="G532" s="79">
        <v>-8.3999999999999631</v>
      </c>
      <c r="H532" s="80">
        <v>98.097999999999999</v>
      </c>
      <c r="I532" s="77">
        <v>-2.1329661997685514E-2</v>
      </c>
      <c r="J532" s="79">
        <v>106.64830998842757</v>
      </c>
      <c r="K532" s="80">
        <v>14.55</v>
      </c>
      <c r="L532" s="77">
        <v>8.5820895522388085E-2</v>
      </c>
      <c r="M532" s="79">
        <v>128.73134328358213</v>
      </c>
      <c r="N532" s="81">
        <v>70.557000000000002</v>
      </c>
      <c r="O532" s="82">
        <v>-2.8475043029259867E-2</v>
      </c>
      <c r="P532" s="83">
        <v>-56.95008605851973</v>
      </c>
      <c r="Q532" s="81">
        <v>56.38</v>
      </c>
      <c r="R532" s="82">
        <v>5.3238686779061468E-4</v>
      </c>
      <c r="S532" s="83">
        <v>-6.3886424134873758</v>
      </c>
      <c r="T532" s="81">
        <v>1130.8699999999999</v>
      </c>
      <c r="U532" s="82">
        <v>-2.1611800839209258E-2</v>
      </c>
      <c r="V532" s="83">
        <v>21.611800839209259</v>
      </c>
      <c r="W532" s="81">
        <v>57.495000000000005</v>
      </c>
      <c r="X532" s="82">
        <v>-7.6700874660299754E-4</v>
      </c>
      <c r="Y532" s="83">
        <v>-0.92041049592359703</v>
      </c>
      <c r="Z532" s="84">
        <f t="shared" si="8"/>
        <v>183.10973021397479</v>
      </c>
    </row>
    <row r="533" spans="1:26" x14ac:dyDescent="0.3">
      <c r="A533" s="76">
        <v>41610</v>
      </c>
      <c r="B533" s="77">
        <v>1621.34</v>
      </c>
      <c r="C533" s="77">
        <v>3.0313528494715939E-3</v>
      </c>
      <c r="D533" s="78">
        <v>-3.031352849471594</v>
      </c>
      <c r="E533" s="77">
        <v>0.57699999999999996</v>
      </c>
      <c r="F533" s="77">
        <v>-0.76000000000000512</v>
      </c>
      <c r="G533" s="79">
        <v>-7.6000000000000512</v>
      </c>
      <c r="H533" s="80">
        <v>97.87</v>
      </c>
      <c r="I533" s="77">
        <v>-2.6517864247632656E-2</v>
      </c>
      <c r="J533" s="79">
        <v>132.58932123816328</v>
      </c>
      <c r="K533" s="80">
        <v>14.23</v>
      </c>
      <c r="L533" s="77">
        <v>6.2733383121732628E-2</v>
      </c>
      <c r="M533" s="79">
        <v>94.100074682598944</v>
      </c>
      <c r="N533" s="81">
        <v>69.63</v>
      </c>
      <c r="O533" s="82">
        <v>-2.6167466189284196E-2</v>
      </c>
      <c r="P533" s="83">
        <v>-52.334932378568389</v>
      </c>
      <c r="Q533" s="81">
        <v>56.45</v>
      </c>
      <c r="R533" s="82">
        <v>2.1303035682585575E-3</v>
      </c>
      <c r="S533" s="83">
        <v>-25.563642819102689</v>
      </c>
      <c r="T533" s="81">
        <v>1132.8399999999999</v>
      </c>
      <c r="U533" s="82">
        <v>-2.7246108005529956E-2</v>
      </c>
      <c r="V533" s="83">
        <v>27.246108005529955</v>
      </c>
      <c r="W533" s="81">
        <v>57.024999999999999</v>
      </c>
      <c r="X533" s="82">
        <v>-7.6700874660299754E-4</v>
      </c>
      <c r="Y533" s="83">
        <v>-0.92041049592359703</v>
      </c>
      <c r="Z533" s="84">
        <f t="shared" si="8"/>
        <v>164.48516538322585</v>
      </c>
    </row>
    <row r="534" spans="1:26" x14ac:dyDescent="0.3">
      <c r="A534" s="76">
        <v>41607</v>
      </c>
      <c r="B534" s="77">
        <v>1628.42</v>
      </c>
      <c r="C534" s="77">
        <v>3.4507832045452586E-3</v>
      </c>
      <c r="D534" s="78">
        <v>-3.4507832045452584</v>
      </c>
      <c r="E534" s="77">
        <v>0.57799999999999996</v>
      </c>
      <c r="F534" s="77">
        <v>-0.70999999999999952</v>
      </c>
      <c r="G534" s="79">
        <v>-7.0999999999999952</v>
      </c>
      <c r="H534" s="80">
        <v>98.341999999999999</v>
      </c>
      <c r="I534" s="77">
        <v>-2.0956325226238751E-2</v>
      </c>
      <c r="J534" s="79">
        <v>104.78162613119376</v>
      </c>
      <c r="K534" s="80">
        <v>13.7</v>
      </c>
      <c r="L534" s="77">
        <v>4.5801526717557224E-2</v>
      </c>
      <c r="M534" s="79">
        <v>68.702290076335842</v>
      </c>
      <c r="N534" s="81">
        <v>69.625</v>
      </c>
      <c r="O534" s="82">
        <v>-8.8967971530249119E-3</v>
      </c>
      <c r="P534" s="83">
        <v>-17.793594306049823</v>
      </c>
      <c r="Q534" s="81">
        <v>56.46</v>
      </c>
      <c r="R534" s="82">
        <v>7.6744601106550009E-3</v>
      </c>
      <c r="S534" s="83">
        <v>-92.093521327860017</v>
      </c>
      <c r="T534" s="81">
        <v>1139.3</v>
      </c>
      <c r="U534" s="82">
        <v>-2.8025423367316584E-2</v>
      </c>
      <c r="V534" s="83">
        <v>28.025423367316584</v>
      </c>
      <c r="W534" s="81">
        <v>56.794999999999995</v>
      </c>
      <c r="X534" s="82">
        <v>0.2531994704324802</v>
      </c>
      <c r="Y534" s="83">
        <v>303.83936451897625</v>
      </c>
      <c r="Z534" s="84">
        <f t="shared" si="8"/>
        <v>384.91080525536734</v>
      </c>
    </row>
    <row r="535" spans="1:26" x14ac:dyDescent="0.3">
      <c r="A535" s="76">
        <v>41606</v>
      </c>
      <c r="B535" s="77">
        <v>1628.88</v>
      </c>
      <c r="C535" s="77">
        <v>4.5513413506013626E-3</v>
      </c>
      <c r="D535" s="78">
        <v>-4.5513413506013629</v>
      </c>
      <c r="E535" s="77">
        <v>0.57799999999999996</v>
      </c>
      <c r="F535" s="77">
        <v>-0.60999999999999943</v>
      </c>
      <c r="G535" s="79">
        <v>-6.0999999999999943</v>
      </c>
      <c r="H535" s="80" t="s">
        <v>0</v>
      </c>
      <c r="I535" s="77">
        <v>3.5402727195731371E-2</v>
      </c>
      <c r="J535" s="79">
        <v>124.6636845133349</v>
      </c>
      <c r="K535" s="80" t="s">
        <v>0</v>
      </c>
      <c r="L535" s="77">
        <v>3.5402727195731371E-2</v>
      </c>
      <c r="M535" s="79">
        <v>-215.76433121019116</v>
      </c>
      <c r="N535" s="81" t="s">
        <v>47</v>
      </c>
      <c r="O535" s="82">
        <v>4.5362372799477215E-3</v>
      </c>
      <c r="P535" s="83">
        <v>9.0724745598954417</v>
      </c>
      <c r="Q535" s="81" t="s">
        <v>47</v>
      </c>
      <c r="R535" s="82">
        <v>7.4923885533476054E-4</v>
      </c>
      <c r="S535" s="83">
        <v>-8.9908662640171269</v>
      </c>
      <c r="T535" s="81" t="s">
        <v>47</v>
      </c>
      <c r="U535" s="82">
        <v>3.7334613801929257E-3</v>
      </c>
      <c r="V535" s="83">
        <v>-3.7334613801929257</v>
      </c>
      <c r="W535" s="81" t="s">
        <v>47</v>
      </c>
      <c r="X535" s="82">
        <v>-7.6700874660299754E-4</v>
      </c>
      <c r="Y535" s="83">
        <v>-0.92041049592359703</v>
      </c>
      <c r="Z535" s="84">
        <f t="shared" si="8"/>
        <v>-106.32425162769582</v>
      </c>
    </row>
    <row r="536" spans="1:26" x14ac:dyDescent="0.3">
      <c r="A536" s="76">
        <v>41605</v>
      </c>
      <c r="B536" s="77">
        <v>1624.82</v>
      </c>
      <c r="C536" s="77">
        <v>7.4153987326860587E-3</v>
      </c>
      <c r="D536" s="78">
        <v>-7.4153987326860591</v>
      </c>
      <c r="E536" s="77">
        <v>0.57809999999999995</v>
      </c>
      <c r="F536" s="77">
        <v>-1.0000000000000009</v>
      </c>
      <c r="G536" s="79">
        <v>-10.000000000000009</v>
      </c>
      <c r="H536" s="80">
        <v>99.286000000000001</v>
      </c>
      <c r="I536" s="77">
        <v>-7.4377686693991776E-3</v>
      </c>
      <c r="J536" s="79">
        <v>37.188843346995888</v>
      </c>
      <c r="K536" s="80">
        <v>12.98</v>
      </c>
      <c r="L536" s="77">
        <v>4.9312853678253943E-2</v>
      </c>
      <c r="M536" s="79">
        <v>73.969280517380923</v>
      </c>
      <c r="N536" s="81">
        <v>68.968999999999994</v>
      </c>
      <c r="O536" s="82">
        <v>-3.7700046043727758E-2</v>
      </c>
      <c r="P536" s="83">
        <v>-75.400092087455519</v>
      </c>
      <c r="Q536" s="81">
        <v>56.44</v>
      </c>
      <c r="R536" s="82">
        <v>7.857142857142816E-3</v>
      </c>
      <c r="S536" s="83">
        <v>-94.285714285713794</v>
      </c>
      <c r="T536" s="81">
        <v>1151.27</v>
      </c>
      <c r="U536" s="82">
        <v>-1.4365823380848399E-2</v>
      </c>
      <c r="V536" s="83">
        <v>14.365823380848399</v>
      </c>
      <c r="W536" s="81">
        <v>57.245000000000005</v>
      </c>
      <c r="X536" s="82">
        <v>0.25951595159515972</v>
      </c>
      <c r="Y536" s="83">
        <v>311.41914191419164</v>
      </c>
      <c r="Z536" s="84">
        <f t="shared" si="8"/>
        <v>249.84188405356147</v>
      </c>
    </row>
    <row r="537" spans="1:26" x14ac:dyDescent="0.3">
      <c r="A537" s="76">
        <v>41604</v>
      </c>
      <c r="B537" s="77">
        <v>1621.91</v>
      </c>
      <c r="C537" s="77">
        <v>1.2706361297734795E-2</v>
      </c>
      <c r="D537" s="78">
        <v>-12.706361297734794</v>
      </c>
      <c r="E537" s="77">
        <v>0.5756</v>
      </c>
      <c r="F537" s="77">
        <v>-1.6000000000000014</v>
      </c>
      <c r="G537" s="79">
        <v>-16.000000000000014</v>
      </c>
      <c r="H537" s="80">
        <v>99.891999999999996</v>
      </c>
      <c r="I537" s="77">
        <v>-5.9805160558446769E-3</v>
      </c>
      <c r="J537" s="79">
        <v>29.902580279223386</v>
      </c>
      <c r="K537" s="80">
        <v>12.81</v>
      </c>
      <c r="L537" s="77">
        <v>2.3162939297124676E-2</v>
      </c>
      <c r="M537" s="79">
        <v>34.744408945687013</v>
      </c>
      <c r="N537" s="81">
        <v>68.563000000000002</v>
      </c>
      <c r="O537" s="82">
        <v>-5.2120055852791891E-2</v>
      </c>
      <c r="P537" s="83">
        <v>-104.24011170558377</v>
      </c>
      <c r="Q537" s="81">
        <v>56.4</v>
      </c>
      <c r="R537" s="82">
        <v>7.1428571428571175E-3</v>
      </c>
      <c r="S537" s="83">
        <v>-85.71428571428541</v>
      </c>
      <c r="T537" s="81">
        <v>1139.31</v>
      </c>
      <c r="U537" s="82">
        <v>-1.7336403860584378E-2</v>
      </c>
      <c r="V537" s="83">
        <v>17.33640386058438</v>
      </c>
      <c r="W537" s="81">
        <v>57.390000000000008</v>
      </c>
      <c r="X537" s="82">
        <v>0.22536564535069942</v>
      </c>
      <c r="Y537" s="83">
        <v>270.43877442083925</v>
      </c>
      <c r="Z537" s="84">
        <f t="shared" si="8"/>
        <v>133.76140878873002</v>
      </c>
    </row>
    <row r="538" spans="1:26" x14ac:dyDescent="0.3">
      <c r="A538" s="76">
        <v>41603</v>
      </c>
      <c r="B538" s="77">
        <v>1623.7</v>
      </c>
      <c r="C538" s="77">
        <v>1.573300803853498E-2</v>
      </c>
      <c r="D538" s="78">
        <v>-15.733008038534981</v>
      </c>
      <c r="E538" s="77">
        <v>0.5736</v>
      </c>
      <c r="F538" s="77">
        <v>-1.6900000000000026</v>
      </c>
      <c r="G538" s="79">
        <v>-16.900000000000027</v>
      </c>
      <c r="H538" s="80">
        <v>99.316000000000003</v>
      </c>
      <c r="I538" s="77">
        <v>-1.6127754002219052E-2</v>
      </c>
      <c r="J538" s="79">
        <v>80.638770011095261</v>
      </c>
      <c r="K538" s="80">
        <v>12.79</v>
      </c>
      <c r="L538" s="77">
        <v>-2.3400936037442383E-3</v>
      </c>
      <c r="M538" s="79">
        <v>-3.5101404056163577</v>
      </c>
      <c r="N538" s="81">
        <v>67.875</v>
      </c>
      <c r="O538" s="82">
        <v>-7.3770827363163788E-2</v>
      </c>
      <c r="P538" s="83">
        <v>-147.54165472632758</v>
      </c>
      <c r="Q538" s="81">
        <v>56.4</v>
      </c>
      <c r="R538" s="82">
        <v>7.1428571428571175E-3</v>
      </c>
      <c r="S538" s="83">
        <v>-85.71428571428541</v>
      </c>
      <c r="T538" s="81">
        <v>1141.77</v>
      </c>
      <c r="U538" s="82">
        <v>-8.5962124566934025E-3</v>
      </c>
      <c r="V538" s="83">
        <v>8.5962124566934026</v>
      </c>
      <c r="W538" s="81">
        <v>57.254999999999995</v>
      </c>
      <c r="X538" s="82">
        <v>0.17181743757675</v>
      </c>
      <c r="Y538" s="83">
        <v>206.18092509210001</v>
      </c>
      <c r="Z538" s="84">
        <f t="shared" si="8"/>
        <v>26.016818675124313</v>
      </c>
    </row>
    <row r="539" spans="1:26" x14ac:dyDescent="0.3">
      <c r="A539" s="76">
        <v>41600</v>
      </c>
      <c r="B539" s="77">
        <v>1623.15</v>
      </c>
      <c r="C539" s="77">
        <v>1.3936433372479557E-2</v>
      </c>
      <c r="D539" s="78">
        <v>-13.936433372479557</v>
      </c>
      <c r="E539" s="77">
        <v>0.57410000000000005</v>
      </c>
      <c r="F539" s="77">
        <v>-2.0899999999999919</v>
      </c>
      <c r="G539" s="79">
        <v>-20.89999999999992</v>
      </c>
      <c r="H539" s="80">
        <v>99.997</v>
      </c>
      <c r="I539" s="77">
        <v>3.5402727195731371E-2</v>
      </c>
      <c r="J539" s="79">
        <v>-27.639961753881121</v>
      </c>
      <c r="K539" s="80">
        <v>12.26</v>
      </c>
      <c r="L539" s="77">
        <v>-2.1548284118116486E-2</v>
      </c>
      <c r="M539" s="79">
        <v>-32.322426177174727</v>
      </c>
      <c r="N539" s="81">
        <v>68.563000000000002</v>
      </c>
      <c r="O539" s="82">
        <v>-4.2750436300174485E-2</v>
      </c>
      <c r="P539" s="83">
        <v>-85.500872600348956</v>
      </c>
      <c r="Q539" s="81">
        <v>56.38</v>
      </c>
      <c r="R539" s="82">
        <v>6.7857142857143315E-3</v>
      </c>
      <c r="S539" s="83">
        <v>-81.428571428571985</v>
      </c>
      <c r="T539" s="81">
        <v>1147.8900000000001</v>
      </c>
      <c r="U539" s="82">
        <v>-8.1224239386842225E-3</v>
      </c>
      <c r="V539" s="83">
        <v>8.1224239386842232</v>
      </c>
      <c r="W539" s="81">
        <v>56.465000000000003</v>
      </c>
      <c r="X539" s="82">
        <v>0.19137039772127862</v>
      </c>
      <c r="Y539" s="83">
        <v>229.64447726553433</v>
      </c>
      <c r="Z539" s="84">
        <f t="shared" si="8"/>
        <v>-23.961364128237761</v>
      </c>
    </row>
    <row r="540" spans="1:26" x14ac:dyDescent="0.3">
      <c r="A540" s="76">
        <v>41599</v>
      </c>
      <c r="B540" s="77">
        <v>1616.34</v>
      </c>
      <c r="C540" s="77">
        <v>1.2566717618462892E-2</v>
      </c>
      <c r="D540" s="78">
        <v>-12.566717618462892</v>
      </c>
      <c r="E540" s="77">
        <v>0.5756</v>
      </c>
      <c r="F540" s="77">
        <v>-1.915</v>
      </c>
      <c r="G540" s="79">
        <v>-19.149999999999999</v>
      </c>
      <c r="H540" s="80">
        <v>99.962000000000003</v>
      </c>
      <c r="I540" s="77">
        <v>-9.4141430156968724E-3</v>
      </c>
      <c r="J540" s="79">
        <v>47.070715078484362</v>
      </c>
      <c r="K540" s="80">
        <v>12.66</v>
      </c>
      <c r="L540" s="77">
        <v>-1.8604651162790715E-2</v>
      </c>
      <c r="M540" s="79">
        <v>-27.906976744186075</v>
      </c>
      <c r="N540" s="81">
        <v>70.697000000000003</v>
      </c>
      <c r="O540" s="82">
        <v>-4.5447794445269564E-2</v>
      </c>
      <c r="P540" s="83">
        <v>-90.89558889053913</v>
      </c>
      <c r="Q540" s="81">
        <v>56.43</v>
      </c>
      <c r="R540" s="82">
        <v>7.6785714285714235E-3</v>
      </c>
      <c r="S540" s="83">
        <v>-92.142857142857082</v>
      </c>
      <c r="T540" s="81">
        <v>1152.78</v>
      </c>
      <c r="U540" s="82">
        <v>-3.4234140774936773E-3</v>
      </c>
      <c r="V540" s="83">
        <v>3.4234140774936774</v>
      </c>
      <c r="W540" s="81">
        <v>58.145000000000003</v>
      </c>
      <c r="X540" s="82">
        <v>0.1997317651913752</v>
      </c>
      <c r="Y540" s="83">
        <v>239.67811822965024</v>
      </c>
      <c r="Z540" s="84">
        <f t="shared" si="8"/>
        <v>47.510106989583079</v>
      </c>
    </row>
    <row r="541" spans="1:26" x14ac:dyDescent="0.3">
      <c r="A541" s="76">
        <v>41598</v>
      </c>
      <c r="B541" s="77">
        <v>1611.34</v>
      </c>
      <c r="C541" s="77">
        <v>1.4397501998778629E-2</v>
      </c>
      <c r="D541" s="78">
        <v>-14.39750199877863</v>
      </c>
      <c r="E541" s="77">
        <v>0.58409999999999995</v>
      </c>
      <c r="F541" s="77">
        <v>-1.2900000000000023</v>
      </c>
      <c r="G541" s="79">
        <v>-12.900000000000023</v>
      </c>
      <c r="H541" s="80">
        <v>100.236</v>
      </c>
      <c r="I541" s="77">
        <v>-1.3017192146359742E-2</v>
      </c>
      <c r="J541" s="79">
        <v>65.085960731798707</v>
      </c>
      <c r="K541" s="80">
        <v>13.4</v>
      </c>
      <c r="L541" s="77">
        <v>-3.6664270309130109E-2</v>
      </c>
      <c r="M541" s="79">
        <v>-54.996405463695162</v>
      </c>
      <c r="N541" s="81">
        <v>72.5</v>
      </c>
      <c r="O541" s="82">
        <v>-8.6821107175836696E-4</v>
      </c>
      <c r="P541" s="83">
        <v>-1.736422143516734</v>
      </c>
      <c r="Q541" s="81">
        <v>56.47</v>
      </c>
      <c r="R541" s="82">
        <v>8.3928571428571221E-3</v>
      </c>
      <c r="S541" s="83">
        <v>-100.71428571428547</v>
      </c>
      <c r="T541" s="81">
        <v>1144.8499999999999</v>
      </c>
      <c r="U541" s="82">
        <v>-2.1495726495726574E-2</v>
      </c>
      <c r="V541" s="83">
        <v>21.495726495726576</v>
      </c>
      <c r="W541" s="81">
        <v>61.96</v>
      </c>
      <c r="X541" s="82">
        <v>0.25133797839038657</v>
      </c>
      <c r="Y541" s="83">
        <v>301.60557406846391</v>
      </c>
      <c r="Z541" s="84">
        <f t="shared" si="8"/>
        <v>203.44264597571316</v>
      </c>
    </row>
    <row r="542" spans="1:26" x14ac:dyDescent="0.3">
      <c r="A542" s="76">
        <v>41597</v>
      </c>
      <c r="B542" s="77">
        <v>1616.44</v>
      </c>
      <c r="C542" s="77">
        <v>5.4238300201527798E-3</v>
      </c>
      <c r="D542" s="78">
        <v>-5.4238300201527796</v>
      </c>
      <c r="E542" s="77">
        <v>0.58460000000000001</v>
      </c>
      <c r="F542" s="77">
        <v>-1.2900000000000023</v>
      </c>
      <c r="G542" s="79">
        <v>-12.900000000000023</v>
      </c>
      <c r="H542" s="80">
        <v>100.536</v>
      </c>
      <c r="I542" s="77">
        <v>-1.4381929943236952E-2</v>
      </c>
      <c r="J542" s="79">
        <v>71.909649716184759</v>
      </c>
      <c r="K542" s="80">
        <v>13.39</v>
      </c>
      <c r="L542" s="77">
        <v>5.6827150749802734E-2</v>
      </c>
      <c r="M542" s="79">
        <v>85.240726124704096</v>
      </c>
      <c r="N542" s="81">
        <v>72.625</v>
      </c>
      <c r="O542" s="82">
        <v>-2.5926124627806631E-2</v>
      </c>
      <c r="P542" s="83">
        <v>-51.852249255613259</v>
      </c>
      <c r="Q542" s="81">
        <v>56.35</v>
      </c>
      <c r="R542" s="82">
        <v>7.1492403932081955E-3</v>
      </c>
      <c r="S542" s="83">
        <v>-85.790884718498347</v>
      </c>
      <c r="T542" s="81">
        <v>1155.8499999999999</v>
      </c>
      <c r="U542" s="82">
        <v>-2.5109225552875276E-2</v>
      </c>
      <c r="V542" s="83">
        <v>25.109225552875277</v>
      </c>
      <c r="W542" s="81" t="s">
        <v>47</v>
      </c>
      <c r="X542" s="82">
        <v>-7.6700874660299754E-4</v>
      </c>
      <c r="Y542" s="83">
        <v>-0.92041049592359703</v>
      </c>
      <c r="Z542" s="84">
        <f t="shared" si="8"/>
        <v>25.372226903576117</v>
      </c>
    </row>
    <row r="543" spans="1:26" x14ac:dyDescent="0.3">
      <c r="A543" s="76">
        <v>41596</v>
      </c>
      <c r="B543" s="77">
        <v>1622.82</v>
      </c>
      <c r="C543" s="77">
        <v>1.4623959785673567E-2</v>
      </c>
      <c r="D543" s="78">
        <v>-14.623959785673566</v>
      </c>
      <c r="E543" s="77">
        <v>0.58509999999999995</v>
      </c>
      <c r="F543" s="77">
        <v>-1.100000000000001</v>
      </c>
      <c r="G543" s="79">
        <v>-11.000000000000011</v>
      </c>
      <c r="H543" s="80">
        <v>100.447</v>
      </c>
      <c r="I543" s="77">
        <v>-1.3251994184447361E-2</v>
      </c>
      <c r="J543" s="79">
        <v>66.259970922236803</v>
      </c>
      <c r="K543" s="80">
        <v>13.1</v>
      </c>
      <c r="L543" s="77">
        <v>-1.2810851544837975E-2</v>
      </c>
      <c r="M543" s="79">
        <v>-19.216277317256964</v>
      </c>
      <c r="N543" s="81">
        <v>71.501000000000005</v>
      </c>
      <c r="O543" s="82">
        <v>-2.2221918332740748E-2</v>
      </c>
      <c r="P543" s="83">
        <v>-44.443836665481491</v>
      </c>
      <c r="Q543" s="81">
        <v>56.33</v>
      </c>
      <c r="R543" s="82">
        <v>5.892857142857112E-3</v>
      </c>
      <c r="S543" s="83">
        <v>-70.714285714285339</v>
      </c>
      <c r="T543" s="81">
        <v>1164.57</v>
      </c>
      <c r="U543" s="82">
        <v>-1.7754423845751554E-2</v>
      </c>
      <c r="V543" s="83">
        <v>17.754423845751553</v>
      </c>
      <c r="W543" s="81" t="s">
        <v>47</v>
      </c>
      <c r="X543" s="82">
        <v>-7.6700874660299754E-4</v>
      </c>
      <c r="Y543" s="83">
        <v>-0.92041049592359703</v>
      </c>
      <c r="Z543" s="84">
        <f t="shared" si="8"/>
        <v>-76.904375210632594</v>
      </c>
    </row>
    <row r="544" spans="1:26" x14ac:dyDescent="0.3">
      <c r="A544" s="76">
        <v>41593</v>
      </c>
      <c r="B544" s="77">
        <v>1621.5</v>
      </c>
      <c r="C544" s="77">
        <v>1.1029984848579356E-2</v>
      </c>
      <c r="D544" s="78">
        <v>-11.029984848579355</v>
      </c>
      <c r="E544" s="77">
        <v>0.58409999999999995</v>
      </c>
      <c r="F544" s="77">
        <v>-1.3000000000000012</v>
      </c>
      <c r="G544" s="79">
        <v>-13.000000000000011</v>
      </c>
      <c r="H544" s="80">
        <v>100.432</v>
      </c>
      <c r="I544" s="77">
        <v>-2.1912311797588672E-2</v>
      </c>
      <c r="J544" s="79">
        <v>109.56155898794336</v>
      </c>
      <c r="K544" s="80">
        <v>12.19</v>
      </c>
      <c r="L544" s="77">
        <v>-5.723124516627999E-2</v>
      </c>
      <c r="M544" s="79">
        <v>-85.846867749419985</v>
      </c>
      <c r="N544" s="81">
        <v>70.25</v>
      </c>
      <c r="O544" s="82">
        <v>-4.3410768267109705E-2</v>
      </c>
      <c r="P544" s="83">
        <v>-86.821536534219391</v>
      </c>
      <c r="Q544" s="81">
        <v>56.03</v>
      </c>
      <c r="R544" s="82">
        <v>-3.5682426404988444E-4</v>
      </c>
      <c r="S544" s="83">
        <v>4.2818911685986132</v>
      </c>
      <c r="T544" s="81">
        <v>1172.1500000000001</v>
      </c>
      <c r="U544" s="82">
        <v>-2.8051874823794697E-2</v>
      </c>
      <c r="V544" s="83">
        <v>28.051874823794698</v>
      </c>
      <c r="W544" s="81">
        <v>45.319999999999993</v>
      </c>
      <c r="X544" s="82">
        <v>-3.594979791533727E-2</v>
      </c>
      <c r="Y544" s="83">
        <v>-43.13975749840472</v>
      </c>
      <c r="Z544" s="84">
        <f t="shared" si="8"/>
        <v>-97.942821650286788</v>
      </c>
    </row>
    <row r="545" spans="1:26" x14ac:dyDescent="0.3">
      <c r="A545" s="76">
        <v>41592</v>
      </c>
      <c r="B545" s="77">
        <v>1612.86</v>
      </c>
      <c r="C545" s="77">
        <v>9.3875558559573438E-3</v>
      </c>
      <c r="D545" s="78">
        <v>-9.3875558559573431</v>
      </c>
      <c r="E545" s="77">
        <v>0.58809999999999996</v>
      </c>
      <c r="F545" s="77">
        <v>-1.3500000000000068</v>
      </c>
      <c r="G545" s="79">
        <v>-13.500000000000068</v>
      </c>
      <c r="H545" s="80">
        <v>100.03</v>
      </c>
      <c r="I545" s="77">
        <v>-2.3287604354830883E-2</v>
      </c>
      <c r="J545" s="79">
        <v>116.43802177415442</v>
      </c>
      <c r="K545" s="80">
        <v>12.37</v>
      </c>
      <c r="L545" s="77">
        <v>-6.8524096385542188E-2</v>
      </c>
      <c r="M545" s="79">
        <v>-102.78614457831327</v>
      </c>
      <c r="N545" s="81">
        <v>71.671000000000006</v>
      </c>
      <c r="O545" s="82">
        <v>-1.6089397745836894E-2</v>
      </c>
      <c r="P545" s="83">
        <v>-32.178795491673782</v>
      </c>
      <c r="Q545" s="81">
        <v>56</v>
      </c>
      <c r="R545" s="82">
        <v>-2.3160520220916188E-3</v>
      </c>
      <c r="S545" s="83">
        <v>27.792624265099427</v>
      </c>
      <c r="T545" s="81">
        <v>1168.05</v>
      </c>
      <c r="U545" s="82">
        <v>-2.9254103469769411E-2</v>
      </c>
      <c r="V545" s="83">
        <v>29.254103469769412</v>
      </c>
      <c r="W545" s="81">
        <v>45.449999999999996</v>
      </c>
      <c r="X545" s="82">
        <v>-5.9784857261067595E-2</v>
      </c>
      <c r="Y545" s="83">
        <v>-71.741828713281109</v>
      </c>
      <c r="Z545" s="84">
        <f t="shared" si="8"/>
        <v>-56.109575130202316</v>
      </c>
    </row>
    <row r="546" spans="1:26" x14ac:dyDescent="0.3">
      <c r="A546" s="76">
        <v>41591</v>
      </c>
      <c r="B546" s="77">
        <v>1601.56</v>
      </c>
      <c r="C546" s="77">
        <v>-8.1105024768223964E-4</v>
      </c>
      <c r="D546" s="78">
        <v>0.81105024768223966</v>
      </c>
      <c r="E546" s="77">
        <v>0.59160000000000001</v>
      </c>
      <c r="F546" s="77">
        <v>-1.100000000000001</v>
      </c>
      <c r="G546" s="79">
        <v>-11.000000000000011</v>
      </c>
      <c r="H546" s="80">
        <v>100.49299999999999</v>
      </c>
      <c r="I546" s="77">
        <v>-1.3720544503440051E-2</v>
      </c>
      <c r="J546" s="79">
        <v>68.602722517200263</v>
      </c>
      <c r="K546" s="80">
        <v>12.52</v>
      </c>
      <c r="L546" s="77">
        <v>-8.9454545454545481E-2</v>
      </c>
      <c r="M546" s="79">
        <v>-134.18181818181822</v>
      </c>
      <c r="N546" s="81">
        <v>72.332999999999998</v>
      </c>
      <c r="O546" s="82">
        <v>-1.0830769230769253E-2</v>
      </c>
      <c r="P546" s="83">
        <v>-21.661538461538505</v>
      </c>
      <c r="Q546" s="81">
        <v>56</v>
      </c>
      <c r="R546" s="82">
        <v>0</v>
      </c>
      <c r="S546" s="83">
        <v>0</v>
      </c>
      <c r="T546" s="81">
        <v>1159.4100000000001</v>
      </c>
      <c r="U546" s="82">
        <v>-3.1759420096205214E-2</v>
      </c>
      <c r="V546" s="83">
        <v>31.759420096205215</v>
      </c>
      <c r="W546" s="81">
        <v>46.835000000000001</v>
      </c>
      <c r="X546" s="82">
        <v>-3.2534600289196504E-2</v>
      </c>
      <c r="Y546" s="83">
        <v>-39.041520347035799</v>
      </c>
      <c r="Z546" s="84">
        <f t="shared" si="8"/>
        <v>-104.71168412930481</v>
      </c>
    </row>
    <row r="547" spans="1:26" x14ac:dyDescent="0.3">
      <c r="A547" s="76">
        <v>41590</v>
      </c>
      <c r="B547" s="77">
        <v>1598.55</v>
      </c>
      <c r="C547" s="77">
        <v>-8.2575409775042172E-3</v>
      </c>
      <c r="D547" s="78">
        <v>8.2575409775042168</v>
      </c>
      <c r="E547" s="77">
        <v>0.59050000000000002</v>
      </c>
      <c r="F547" s="77">
        <v>-1.31</v>
      </c>
      <c r="G547" s="79">
        <v>-13.100000000000001</v>
      </c>
      <c r="H547" s="80">
        <v>100.944</v>
      </c>
      <c r="I547" s="77">
        <v>-1.6092402163848104E-2</v>
      </c>
      <c r="J547" s="79">
        <v>80.462010819240518</v>
      </c>
      <c r="K547" s="80">
        <v>12.82</v>
      </c>
      <c r="L547" s="77">
        <v>-6.0805860805860812E-2</v>
      </c>
      <c r="M547" s="79">
        <v>-91.208791208791212</v>
      </c>
      <c r="N547" s="81">
        <v>73.281000000000006</v>
      </c>
      <c r="O547" s="82">
        <v>3.0312829525483385E-2</v>
      </c>
      <c r="P547" s="83">
        <v>60.625659050966767</v>
      </c>
      <c r="Q547" s="81">
        <v>56</v>
      </c>
      <c r="R547" s="82">
        <v>-1.0702818408848068E-3</v>
      </c>
      <c r="S547" s="83">
        <v>12.843382090617682</v>
      </c>
      <c r="T547" s="81">
        <v>1151.67</v>
      </c>
      <c r="U547" s="82">
        <v>-4.4637820619172403E-2</v>
      </c>
      <c r="V547" s="83">
        <v>44.637820619172402</v>
      </c>
      <c r="W547" s="81">
        <v>48.859999999999992</v>
      </c>
      <c r="X547" s="82">
        <v>1.7492711370262166E-2</v>
      </c>
      <c r="Y547" s="83">
        <v>20.9912536443146</v>
      </c>
      <c r="Z547" s="84">
        <f t="shared" si="8"/>
        <v>123.50887599302497</v>
      </c>
    </row>
    <row r="548" spans="1:26" x14ac:dyDescent="0.3">
      <c r="A548" s="76">
        <v>41589</v>
      </c>
      <c r="B548" s="77">
        <v>1600.84</v>
      </c>
      <c r="C548" s="77">
        <v>-8.3564079215526013E-3</v>
      </c>
      <c r="D548" s="78">
        <v>8.3564079215526021</v>
      </c>
      <c r="E548" s="77">
        <v>0.59499999999999997</v>
      </c>
      <c r="F548" s="77">
        <v>-1.0099999999999998</v>
      </c>
      <c r="G548" s="79">
        <v>-10.099999999999998</v>
      </c>
      <c r="H548" s="80" t="s">
        <v>0</v>
      </c>
      <c r="I548" s="77">
        <v>3.5402727195731371E-2</v>
      </c>
      <c r="J548" s="79">
        <v>41.917168836801828</v>
      </c>
      <c r="K548" s="80">
        <v>12.53</v>
      </c>
      <c r="L548" s="77">
        <v>-6.5622669649515339E-2</v>
      </c>
      <c r="M548" s="79">
        <v>-98.43400447427301</v>
      </c>
      <c r="N548" s="81" t="s">
        <v>47</v>
      </c>
      <c r="O548" s="82">
        <v>4.5362372799477215E-3</v>
      </c>
      <c r="P548" s="83">
        <v>9.0724745598954417</v>
      </c>
      <c r="Q548" s="81" t="s">
        <v>47</v>
      </c>
      <c r="R548" s="82">
        <v>7.4923885533476054E-4</v>
      </c>
      <c r="S548" s="83">
        <v>-8.9908662640171269</v>
      </c>
      <c r="T548" s="81">
        <v>1157.29</v>
      </c>
      <c r="U548" s="82">
        <v>-4.7215635908582076E-2</v>
      </c>
      <c r="V548" s="83">
        <v>47.21563590858208</v>
      </c>
      <c r="W548" s="81">
        <v>47.395000000000003</v>
      </c>
      <c r="X548" s="82">
        <v>-1.1986658328121654E-2</v>
      </c>
      <c r="Y548" s="83">
        <v>-14.383989993745985</v>
      </c>
      <c r="Z548" s="84">
        <f t="shared" si="8"/>
        <v>-25.347173505204175</v>
      </c>
    </row>
    <row r="549" spans="1:26" x14ac:dyDescent="0.3">
      <c r="A549" s="76">
        <v>41586</v>
      </c>
      <c r="B549" s="77">
        <v>1596.28</v>
      </c>
      <c r="C549" s="77">
        <v>-8.657202121449277E-3</v>
      </c>
      <c r="D549" s="78">
        <v>8.6572021214492771</v>
      </c>
      <c r="E549" s="77">
        <v>0.59475</v>
      </c>
      <c r="F549" s="77">
        <v>-1.0850000000000026</v>
      </c>
      <c r="G549" s="79">
        <v>-10.850000000000026</v>
      </c>
      <c r="H549" s="80">
        <v>100.91200000000001</v>
      </c>
      <c r="I549" s="77">
        <v>-1.4877582100042962E-2</v>
      </c>
      <c r="J549" s="79">
        <v>74.387910500214815</v>
      </c>
      <c r="K549" s="80">
        <v>12.9</v>
      </c>
      <c r="L549" s="77">
        <v>-3.0803906836964698E-2</v>
      </c>
      <c r="M549" s="79">
        <v>-46.205860255447043</v>
      </c>
      <c r="N549" s="81">
        <v>71.625</v>
      </c>
      <c r="O549" s="82">
        <v>2.2343560167025576E-4</v>
      </c>
      <c r="P549" s="83">
        <v>0.4468712033405115</v>
      </c>
      <c r="Q549" s="81">
        <v>56</v>
      </c>
      <c r="R549" s="82">
        <v>6.2893081761006544E-3</v>
      </c>
      <c r="S549" s="83">
        <v>-75.47169811320785</v>
      </c>
      <c r="T549" s="81">
        <v>1156.74</v>
      </c>
      <c r="U549" s="82">
        <v>-5.4232382447447762E-2</v>
      </c>
      <c r="V549" s="83">
        <v>54.232382447447762</v>
      </c>
      <c r="W549" s="81">
        <v>48.465000000000003</v>
      </c>
      <c r="X549" s="82">
        <v>5.1187506778006868E-2</v>
      </c>
      <c r="Y549" s="83">
        <v>61.425008133608237</v>
      </c>
      <c r="Z549" s="84">
        <f t="shared" si="8"/>
        <v>66.621816037405694</v>
      </c>
    </row>
    <row r="550" spans="1:26" x14ac:dyDescent="0.3">
      <c r="A550" s="76">
        <v>41585</v>
      </c>
      <c r="B550" s="77">
        <v>1588.47</v>
      </c>
      <c r="C550" s="77">
        <v>-1.2120948282295586E-2</v>
      </c>
      <c r="D550" s="78">
        <v>12.120948282295586</v>
      </c>
      <c r="E550" s="77">
        <v>0.59699999999999998</v>
      </c>
      <c r="F550" s="77">
        <v>-0.8700000000000041</v>
      </c>
      <c r="G550" s="79">
        <v>-8.7000000000000419</v>
      </c>
      <c r="H550" s="80">
        <v>101.55800000000001</v>
      </c>
      <c r="I550" s="77">
        <v>-5.6883266920567943E-3</v>
      </c>
      <c r="J550" s="79">
        <v>28.44163346028397</v>
      </c>
      <c r="K550" s="80">
        <v>13.91</v>
      </c>
      <c r="L550" s="77">
        <v>6.2643239113827368E-2</v>
      </c>
      <c r="M550" s="79">
        <v>93.964858670741052</v>
      </c>
      <c r="N550" s="81">
        <v>74.063000000000002</v>
      </c>
      <c r="O550" s="82">
        <v>3.4038394415357796E-2</v>
      </c>
      <c r="P550" s="83">
        <v>68.076788830715586</v>
      </c>
      <c r="Q550" s="81">
        <v>56</v>
      </c>
      <c r="R550" s="82">
        <v>5.9277887551643302E-3</v>
      </c>
      <c r="S550" s="83">
        <v>-71.133465061971961</v>
      </c>
      <c r="T550" s="81">
        <v>1170</v>
      </c>
      <c r="U550" s="82">
        <v>-5.0293840709113961E-2</v>
      </c>
      <c r="V550" s="83">
        <v>50.293840709113958</v>
      </c>
      <c r="W550" s="81">
        <v>49.515000000000008</v>
      </c>
      <c r="X550" s="82">
        <v>8.9079511712306256E-2</v>
      </c>
      <c r="Y550" s="83">
        <v>106.8954140547675</v>
      </c>
      <c r="Z550" s="84">
        <f t="shared" si="8"/>
        <v>279.96001894594565</v>
      </c>
    </row>
    <row r="551" spans="1:26" x14ac:dyDescent="0.3">
      <c r="A551" s="76">
        <v>41584</v>
      </c>
      <c r="B551" s="77">
        <v>1607.72</v>
      </c>
      <c r="C551" s="77">
        <v>-1.243842977262833E-4</v>
      </c>
      <c r="D551" s="78">
        <v>0.1243842977262833</v>
      </c>
      <c r="E551" s="77">
        <v>0.59750000000000003</v>
      </c>
      <c r="F551" s="77">
        <v>-0.9099999999999997</v>
      </c>
      <c r="G551" s="79">
        <v>-9.0999999999999979</v>
      </c>
      <c r="H551" s="80">
        <v>102.003</v>
      </c>
      <c r="I551" s="77">
        <v>1.3055855502110097E-3</v>
      </c>
      <c r="J551" s="79">
        <v>-6.5279277510550484</v>
      </c>
      <c r="K551" s="80">
        <v>12.67</v>
      </c>
      <c r="L551" s="77">
        <v>-4.0151515151515105E-2</v>
      </c>
      <c r="M551" s="79">
        <v>-60.227272727272663</v>
      </c>
      <c r="N551" s="81">
        <v>72.563000000000002</v>
      </c>
      <c r="O551" s="82">
        <v>4.3321799307958807E-3</v>
      </c>
      <c r="P551" s="83">
        <v>8.6643598615917607</v>
      </c>
      <c r="Q551" s="81">
        <v>56</v>
      </c>
      <c r="R551" s="82">
        <v>6.6510875426927457E-3</v>
      </c>
      <c r="S551" s="83">
        <v>-79.813050512312955</v>
      </c>
      <c r="T551" s="81">
        <v>1185.6199999999999</v>
      </c>
      <c r="U551" s="82">
        <v>-2.8196259077720113E-2</v>
      </c>
      <c r="V551" s="83">
        <v>28.196259077720114</v>
      </c>
      <c r="W551" s="81">
        <v>46.599999999999994</v>
      </c>
      <c r="X551" s="82">
        <v>3.18866253321523E-2</v>
      </c>
      <c r="Y551" s="83">
        <v>38.263950398582757</v>
      </c>
      <c r="Z551" s="84">
        <f t="shared" si="8"/>
        <v>-80.419297355019722</v>
      </c>
    </row>
    <row r="552" spans="1:26" x14ac:dyDescent="0.3">
      <c r="A552" s="76">
        <v>41583</v>
      </c>
      <c r="B552" s="77">
        <v>1599.43</v>
      </c>
      <c r="C552" s="77">
        <v>-1.3798356684398719E-3</v>
      </c>
      <c r="D552" s="78">
        <v>1.3798356684398718</v>
      </c>
      <c r="E552" s="77">
        <v>0.59609999999999996</v>
      </c>
      <c r="F552" s="77">
        <v>-1.2500000000000067</v>
      </c>
      <c r="G552" s="79">
        <v>-12.500000000000068</v>
      </c>
      <c r="H552" s="80">
        <v>101.79600000000001</v>
      </c>
      <c r="I552" s="77">
        <v>-1.6697278343625967E-4</v>
      </c>
      <c r="J552" s="79">
        <v>0.83486391718129838</v>
      </c>
      <c r="K552" s="80">
        <v>13.27</v>
      </c>
      <c r="L552" s="77">
        <v>-1.117734724292104E-2</v>
      </c>
      <c r="M552" s="79">
        <v>-16.766020864381559</v>
      </c>
      <c r="N552" s="81">
        <v>74.558000000000007</v>
      </c>
      <c r="O552" s="82">
        <v>3.5513395647282703E-2</v>
      </c>
      <c r="P552" s="83">
        <v>71.026791294565399</v>
      </c>
      <c r="Q552" s="81">
        <v>55.95</v>
      </c>
      <c r="R552" s="82">
        <v>9.017132551848512E-3</v>
      </c>
      <c r="S552" s="83">
        <v>-108.20559062218214</v>
      </c>
      <c r="T552" s="81">
        <v>1185.6199999999999</v>
      </c>
      <c r="U552" s="82">
        <v>-2.7103762359988674E-2</v>
      </c>
      <c r="V552" s="83">
        <v>27.103762359988675</v>
      </c>
      <c r="W552" s="81">
        <v>48.115000000000009</v>
      </c>
      <c r="X552" s="82">
        <v>6.4373410021015445E-2</v>
      </c>
      <c r="Y552" s="83">
        <v>77.248092025218526</v>
      </c>
      <c r="Z552" s="84">
        <f t="shared" si="8"/>
        <v>40.121733778830006</v>
      </c>
    </row>
    <row r="553" spans="1:26" x14ac:dyDescent="0.3">
      <c r="A553" s="76">
        <v>41582</v>
      </c>
      <c r="B553" s="77">
        <v>1603.81</v>
      </c>
      <c r="C553" s="77">
        <v>-4.3332774601282714E-3</v>
      </c>
      <c r="D553" s="78">
        <v>4.3332774601282713</v>
      </c>
      <c r="E553" s="77">
        <v>0.59709999999999996</v>
      </c>
      <c r="F553" s="77">
        <v>-1.5500000000000069</v>
      </c>
      <c r="G553" s="79">
        <v>-15.500000000000069</v>
      </c>
      <c r="H553" s="80">
        <v>102.682</v>
      </c>
      <c r="I553" s="77">
        <v>-1.1770084530606608E-3</v>
      </c>
      <c r="J553" s="79">
        <v>5.8850422653033041</v>
      </c>
      <c r="K553" s="80">
        <v>12.93</v>
      </c>
      <c r="L553" s="77">
        <v>-3.0007501875468894E-2</v>
      </c>
      <c r="M553" s="79">
        <v>-45.011252813203342</v>
      </c>
      <c r="N553" s="81">
        <v>73.126000000000005</v>
      </c>
      <c r="O553" s="82">
        <v>4.5807531141398433E-2</v>
      </c>
      <c r="P553" s="83">
        <v>91.615062282796856</v>
      </c>
      <c r="Q553" s="81">
        <v>56</v>
      </c>
      <c r="R553" s="82">
        <v>1.9664967225054595E-2</v>
      </c>
      <c r="S553" s="83">
        <v>-235.97960670065513</v>
      </c>
      <c r="T553" s="81">
        <v>1205.98</v>
      </c>
      <c r="U553" s="82">
        <v>-1.0039319985880939E-2</v>
      </c>
      <c r="V553" s="83">
        <v>10.039319985880939</v>
      </c>
      <c r="W553" s="81">
        <v>47.01</v>
      </c>
      <c r="X553" s="82">
        <v>1.0967741935483829E-2</v>
      </c>
      <c r="Y553" s="83">
        <v>13.161290322580594</v>
      </c>
      <c r="Z553" s="84">
        <f t="shared" si="8"/>
        <v>-171.45686719716858</v>
      </c>
    </row>
    <row r="554" spans="1:26" x14ac:dyDescent="0.3">
      <c r="A554" s="76">
        <v>41579</v>
      </c>
      <c r="B554" s="77">
        <v>1597.86</v>
      </c>
      <c r="C554" s="77">
        <v>-1.1689472598501735E-3</v>
      </c>
      <c r="D554" s="78">
        <v>1.1689472598501736</v>
      </c>
      <c r="E554" s="77">
        <v>0.60160000000000002</v>
      </c>
      <c r="F554" s="77">
        <v>-1.1499999999999955</v>
      </c>
      <c r="G554" s="79">
        <v>-11.499999999999954</v>
      </c>
      <c r="H554" s="80">
        <v>102.41500000000001</v>
      </c>
      <c r="I554" s="77">
        <v>-3.9582968625391114E-3</v>
      </c>
      <c r="J554" s="79">
        <v>19.791484312695555</v>
      </c>
      <c r="K554" s="80">
        <v>13.28</v>
      </c>
      <c r="L554" s="77">
        <v>9.118541033434591E-3</v>
      </c>
      <c r="M554" s="79">
        <v>13.677811550151887</v>
      </c>
      <c r="N554" s="81">
        <v>73.438000000000002</v>
      </c>
      <c r="O554" s="82">
        <v>1.6217861788392841E-2</v>
      </c>
      <c r="P554" s="83">
        <v>32.435723576785676</v>
      </c>
      <c r="Q554" s="81">
        <v>56.05</v>
      </c>
      <c r="R554" s="82">
        <v>2.9384756657483826E-2</v>
      </c>
      <c r="S554" s="83">
        <v>-352.61707988980589</v>
      </c>
      <c r="T554" s="81">
        <v>1203.25</v>
      </c>
      <c r="U554" s="82">
        <v>-2.6772097341025282E-3</v>
      </c>
      <c r="V554" s="83">
        <v>2.677209734102528</v>
      </c>
      <c r="W554" s="81">
        <v>48.34</v>
      </c>
      <c r="X554" s="82">
        <v>8.9229382604776947E-2</v>
      </c>
      <c r="Y554" s="83">
        <v>107.07525912573233</v>
      </c>
      <c r="Z554" s="84">
        <f t="shared" si="8"/>
        <v>-187.29064433048774</v>
      </c>
    </row>
    <row r="555" spans="1:26" x14ac:dyDescent="0.3">
      <c r="A555" s="76">
        <v>41578</v>
      </c>
      <c r="B555" s="77">
        <v>1602.86</v>
      </c>
      <c r="C555" s="77">
        <v>2.9534333662881848E-3</v>
      </c>
      <c r="D555" s="78">
        <v>-2.9534333662881846</v>
      </c>
      <c r="E555" s="77">
        <v>0.60260000000000002</v>
      </c>
      <c r="F555" s="77">
        <v>-1.1499999999999955</v>
      </c>
      <c r="G555" s="79">
        <v>-11.499999999999954</v>
      </c>
      <c r="H555" s="80">
        <v>101.89100000000001</v>
      </c>
      <c r="I555" s="77">
        <v>-5.9317651879529547E-3</v>
      </c>
      <c r="J555" s="79">
        <v>29.658825939764775</v>
      </c>
      <c r="K555" s="80">
        <v>13.75</v>
      </c>
      <c r="L555" s="77">
        <v>5.4447852760736264E-2</v>
      </c>
      <c r="M555" s="79">
        <v>81.671779141104395</v>
      </c>
      <c r="N555" s="81">
        <v>72.843000000000004</v>
      </c>
      <c r="O555" s="82">
        <v>2.0567425569176932E-2</v>
      </c>
      <c r="P555" s="83">
        <v>41.134851138353859</v>
      </c>
      <c r="Q555" s="81">
        <v>56.13</v>
      </c>
      <c r="R555" s="82">
        <v>3.0853994490358121E-2</v>
      </c>
      <c r="S555" s="83">
        <v>-370.24793388429748</v>
      </c>
      <c r="T555" s="81">
        <v>1197.44</v>
      </c>
      <c r="U555" s="82">
        <v>-1.2322869067454143E-2</v>
      </c>
      <c r="V555" s="83">
        <v>12.322869067454143</v>
      </c>
      <c r="W555" s="81">
        <v>48.410000000000004</v>
      </c>
      <c r="X555" s="82">
        <v>7.4941712001776559E-2</v>
      </c>
      <c r="Y555" s="83">
        <v>89.930054402131859</v>
      </c>
      <c r="Z555" s="84">
        <f t="shared" si="8"/>
        <v>-129.98298756177655</v>
      </c>
    </row>
    <row r="556" spans="1:26" x14ac:dyDescent="0.3">
      <c r="A556" s="76">
        <v>41577</v>
      </c>
      <c r="B556" s="77">
        <v>1611.86</v>
      </c>
      <c r="C556" s="77">
        <v>1.5895225129833986E-2</v>
      </c>
      <c r="D556" s="78">
        <v>-15.895225129833987</v>
      </c>
      <c r="E556" s="77">
        <v>0.60360000000000003</v>
      </c>
      <c r="F556" s="77">
        <v>-1.6499999999999959</v>
      </c>
      <c r="G556" s="79">
        <v>-16.499999999999957</v>
      </c>
      <c r="H556" s="80">
        <v>102.595</v>
      </c>
      <c r="I556" s="77">
        <v>2.550471983895828E-3</v>
      </c>
      <c r="J556" s="79">
        <v>-12.75235991947914</v>
      </c>
      <c r="K556" s="80">
        <v>13.65</v>
      </c>
      <c r="L556" s="77">
        <v>1.2611275964391686E-2</v>
      </c>
      <c r="M556" s="79">
        <v>18.916913946587531</v>
      </c>
      <c r="N556" s="81">
        <v>73.125</v>
      </c>
      <c r="O556" s="82">
        <v>2.2712969049383858E-2</v>
      </c>
      <c r="P556" s="83">
        <v>45.425938098767716</v>
      </c>
      <c r="Q556" s="81">
        <v>56</v>
      </c>
      <c r="R556" s="82">
        <v>2.9790364104450118E-2</v>
      </c>
      <c r="S556" s="83">
        <v>-357.48436925340144</v>
      </c>
      <c r="T556" s="81">
        <v>1205.48</v>
      </c>
      <c r="U556" s="82">
        <v>-8.023172568155823E-3</v>
      </c>
      <c r="V556" s="83">
        <v>8.0231725681558235</v>
      </c>
      <c r="W556" s="81">
        <v>48.02</v>
      </c>
      <c r="X556" s="82">
        <v>4.9732211170619864E-2</v>
      </c>
      <c r="Y556" s="83">
        <v>59.678653404743834</v>
      </c>
      <c r="Z556" s="84">
        <f t="shared" si="8"/>
        <v>-270.58727628445962</v>
      </c>
    </row>
    <row r="557" spans="1:26" x14ac:dyDescent="0.3">
      <c r="A557" s="76">
        <v>41576</v>
      </c>
      <c r="B557" s="77">
        <v>1614.33</v>
      </c>
      <c r="C557" s="77">
        <v>2.8013041761656719E-2</v>
      </c>
      <c r="D557" s="78">
        <v>-28.013041761656719</v>
      </c>
      <c r="E557" s="77">
        <v>0.60509999999999997</v>
      </c>
      <c r="F557" s="77">
        <v>-2.4500000000000077</v>
      </c>
      <c r="G557" s="79">
        <v>-24.500000000000078</v>
      </c>
      <c r="H557" s="80">
        <v>102.65900000000001</v>
      </c>
      <c r="I557" s="77">
        <v>-1.9481594763301925E-5</v>
      </c>
      <c r="J557" s="79">
        <v>9.7407973816509619E-2</v>
      </c>
      <c r="K557" s="80">
        <v>13.41</v>
      </c>
      <c r="L557" s="77">
        <v>-8.8375254928620028E-2</v>
      </c>
      <c r="M557" s="79">
        <v>-132.56288239293005</v>
      </c>
      <c r="N557" s="81">
        <v>71.125</v>
      </c>
      <c r="O557" s="82">
        <v>-3.5593220338983052E-2</v>
      </c>
      <c r="P557" s="83">
        <v>-71.186440677966104</v>
      </c>
      <c r="Q557" s="81">
        <v>56.06</v>
      </c>
      <c r="R557" s="82">
        <v>3.0893710923133498E-2</v>
      </c>
      <c r="S557" s="83">
        <v>-370.72453107760197</v>
      </c>
      <c r="T557" s="81">
        <v>1214.6400000000001</v>
      </c>
      <c r="U557" s="82">
        <v>1.5721166711265874E-2</v>
      </c>
      <c r="V557" s="83">
        <v>-15.721166711265875</v>
      </c>
      <c r="W557" s="81">
        <v>47.97</v>
      </c>
      <c r="X557" s="82">
        <v>2.1936696960199909E-3</v>
      </c>
      <c r="Y557" s="83">
        <v>2.6324036352239886</v>
      </c>
      <c r="Z557" s="84">
        <f t="shared" si="8"/>
        <v>-639.97825101238016</v>
      </c>
    </row>
    <row r="558" spans="1:26" x14ac:dyDescent="0.3">
      <c r="A558" s="76">
        <v>41575</v>
      </c>
      <c r="B558" s="77">
        <v>1610.22</v>
      </c>
      <c r="C558" s="77">
        <v>3.3391306580070446E-2</v>
      </c>
      <c r="D558" s="78">
        <v>-33.391306580070449</v>
      </c>
      <c r="E558" s="77">
        <v>0.60560000000000003</v>
      </c>
      <c r="F558" s="77">
        <v>-2.3499999999999965</v>
      </c>
      <c r="G558" s="79">
        <v>-23.499999999999964</v>
      </c>
      <c r="H558" s="80">
        <v>102.43600000000001</v>
      </c>
      <c r="I558" s="77">
        <v>1.1716004061548517E-4</v>
      </c>
      <c r="J558" s="79">
        <v>-0.58580020307742586</v>
      </c>
      <c r="K558" s="80">
        <v>13.31</v>
      </c>
      <c r="L558" s="77">
        <v>-0.28670953912111469</v>
      </c>
      <c r="M558" s="79">
        <v>-430.064308681672</v>
      </c>
      <c r="N558" s="81">
        <v>71.608999999999995</v>
      </c>
      <c r="O558" s="82">
        <v>-6.7748948745655124E-2</v>
      </c>
      <c r="P558" s="83">
        <v>-135.49789749131023</v>
      </c>
      <c r="Q558" s="81">
        <v>55.65</v>
      </c>
      <c r="R558" s="82">
        <v>2.6752767527675195E-2</v>
      </c>
      <c r="S558" s="83">
        <v>-321.03321033210233</v>
      </c>
      <c r="T558" s="81">
        <v>1223.07</v>
      </c>
      <c r="U558" s="82">
        <v>4.2569877166213313E-2</v>
      </c>
      <c r="V558" s="83">
        <v>-42.56987716621331</v>
      </c>
      <c r="W558" s="81">
        <v>46.104999999999997</v>
      </c>
      <c r="X558" s="82">
        <v>-0.15162388444199101</v>
      </c>
      <c r="Y558" s="83">
        <v>-181.9486613303892</v>
      </c>
      <c r="Z558" s="84">
        <f t="shared" si="8"/>
        <v>-1168.5910617848349</v>
      </c>
    </row>
    <row r="559" spans="1:26" x14ac:dyDescent="0.3">
      <c r="A559" s="76">
        <v>41572</v>
      </c>
      <c r="B559" s="77">
        <v>1607.96</v>
      </c>
      <c r="C559" s="77">
        <v>2.8916603210965182E-2</v>
      </c>
      <c r="D559" s="78">
        <v>-28.916603210965182</v>
      </c>
      <c r="E559" s="77">
        <v>0.60570000000000002</v>
      </c>
      <c r="F559" s="77">
        <v>-2.5900000000000034</v>
      </c>
      <c r="G559" s="79">
        <v>-25.900000000000034</v>
      </c>
      <c r="H559" s="80">
        <v>102.139</v>
      </c>
      <c r="I559" s="77">
        <v>3.5402727195731371E-2</v>
      </c>
      <c r="J559" s="79">
        <v>45.872642569514454</v>
      </c>
      <c r="K559" s="80">
        <v>13.09</v>
      </c>
      <c r="L559" s="77">
        <v>-0.18543870566272561</v>
      </c>
      <c r="M559" s="79">
        <v>-278.15805849408844</v>
      </c>
      <c r="N559" s="81">
        <v>71.625</v>
      </c>
      <c r="O559" s="82">
        <v>-6.8292682926829273E-2</v>
      </c>
      <c r="P559" s="83">
        <v>-136.58536585365854</v>
      </c>
      <c r="Q559" s="81">
        <v>55.67</v>
      </c>
      <c r="R559" s="82">
        <v>2.8450027711065935E-2</v>
      </c>
      <c r="S559" s="83">
        <v>-341.4003325327912</v>
      </c>
      <c r="T559" s="81">
        <v>1231.96</v>
      </c>
      <c r="U559" s="82">
        <v>4.6463822774918069E-2</v>
      </c>
      <c r="V559" s="83">
        <v>-46.463822774918071</v>
      </c>
      <c r="W559" s="81">
        <v>45.465000000000003</v>
      </c>
      <c r="X559" s="82">
        <v>-7.3560876209882956E-2</v>
      </c>
      <c r="Y559" s="83">
        <v>-88.273051451859544</v>
      </c>
      <c r="Z559" s="84">
        <f t="shared" si="8"/>
        <v>-899.82459174876658</v>
      </c>
    </row>
    <row r="560" spans="1:26" x14ac:dyDescent="0.3">
      <c r="A560" s="76">
        <v>41571</v>
      </c>
      <c r="B560" s="77">
        <v>1607.92</v>
      </c>
      <c r="C560" s="77">
        <v>3.2471827142260996E-2</v>
      </c>
      <c r="D560" s="78">
        <v>-32.471827142260999</v>
      </c>
      <c r="E560" s="77">
        <v>0.60660000000000003</v>
      </c>
      <c r="F560" s="77">
        <v>-2.1000000000000019</v>
      </c>
      <c r="G560" s="79">
        <v>-21.000000000000018</v>
      </c>
      <c r="H560" s="80">
        <v>101.87</v>
      </c>
      <c r="I560" s="77">
        <v>-4.1059732134128626E-3</v>
      </c>
      <c r="J560" s="79">
        <v>20.529866067064312</v>
      </c>
      <c r="K560" s="80">
        <v>13.2</v>
      </c>
      <c r="L560" s="77">
        <v>-0.16030534351145045</v>
      </c>
      <c r="M560" s="79">
        <v>-240.45801526717568</v>
      </c>
      <c r="N560" s="81">
        <v>72.25</v>
      </c>
      <c r="O560" s="82">
        <v>-8.1816795445303001E-2</v>
      </c>
      <c r="P560" s="83">
        <v>-163.633590890606</v>
      </c>
      <c r="Q560" s="81">
        <v>55.63</v>
      </c>
      <c r="R560" s="82">
        <v>3.0185185185185232E-2</v>
      </c>
      <c r="S560" s="83">
        <v>-362.2222222222228</v>
      </c>
      <c r="T560" s="81">
        <v>1220.02</v>
      </c>
      <c r="U560" s="82">
        <v>3.6172001732587007E-2</v>
      </c>
      <c r="V560" s="83">
        <v>-36.172001732587006</v>
      </c>
      <c r="W560" s="81">
        <v>45.16</v>
      </c>
      <c r="X560" s="82">
        <v>-7.3736027074146365E-2</v>
      </c>
      <c r="Y560" s="83">
        <v>-88.483232488975645</v>
      </c>
      <c r="Z560" s="84">
        <f t="shared" si="8"/>
        <v>-923.91102367676388</v>
      </c>
    </row>
    <row r="561" spans="1:26" x14ac:dyDescent="0.3">
      <c r="A561" s="76">
        <v>41570</v>
      </c>
      <c r="B561" s="77">
        <v>1601.64</v>
      </c>
      <c r="C561" s="77">
        <v>3.6029858856100522E-2</v>
      </c>
      <c r="D561" s="78">
        <v>-36.029858856100525</v>
      </c>
      <c r="E561" s="77">
        <v>0.60860000000000003</v>
      </c>
      <c r="F561" s="77">
        <v>-1.8499999999999961</v>
      </c>
      <c r="G561" s="79">
        <v>-18.499999999999961</v>
      </c>
      <c r="H561" s="80">
        <v>101.813</v>
      </c>
      <c r="I561" s="77">
        <v>-1.6277861128271194E-3</v>
      </c>
      <c r="J561" s="79">
        <v>8.1389305641355971</v>
      </c>
      <c r="K561" s="80">
        <v>13.42</v>
      </c>
      <c r="L561" s="77">
        <v>-0.18567961165048547</v>
      </c>
      <c r="M561" s="79">
        <v>-278.51941747572823</v>
      </c>
      <c r="N561" s="81">
        <v>72.001000000000005</v>
      </c>
      <c r="O561" s="82">
        <v>-0.13643014776434464</v>
      </c>
      <c r="P561" s="83">
        <v>-272.86029552868928</v>
      </c>
      <c r="Q561" s="81">
        <v>55.45</v>
      </c>
      <c r="R561" s="82">
        <v>2.6851851851851904E-2</v>
      </c>
      <c r="S561" s="83">
        <v>-322.22222222222285</v>
      </c>
      <c r="T561" s="81">
        <v>1218.6500000000001</v>
      </c>
      <c r="U561" s="82">
        <v>4.6285007812902519E-2</v>
      </c>
      <c r="V561" s="83">
        <v>-46.285007812902521</v>
      </c>
      <c r="W561" s="81">
        <v>45.205000000000005</v>
      </c>
      <c r="X561" s="82">
        <v>-0.11267052703896349</v>
      </c>
      <c r="Y561" s="83">
        <v>-135.20463244675619</v>
      </c>
      <c r="Z561" s="84">
        <f t="shared" si="8"/>
        <v>-1101.4825037782639</v>
      </c>
    </row>
    <row r="562" spans="1:26" x14ac:dyDescent="0.3">
      <c r="A562" s="76">
        <v>41569</v>
      </c>
      <c r="B562" s="77">
        <v>1610.79</v>
      </c>
      <c r="C562" s="77">
        <v>5.9883667372909233E-2</v>
      </c>
      <c r="D562" s="78">
        <v>-59.88366737290923</v>
      </c>
      <c r="E562" s="77">
        <v>0.61260000000000003</v>
      </c>
      <c r="F562" s="77">
        <v>-1.8499999999999961</v>
      </c>
      <c r="G562" s="79">
        <v>-18.499999999999961</v>
      </c>
      <c r="H562" s="80">
        <v>102.803</v>
      </c>
      <c r="I562" s="77">
        <v>1.402702149835779E-3</v>
      </c>
      <c r="J562" s="79">
        <v>-7.0135107491788951</v>
      </c>
      <c r="K562" s="80">
        <v>13.33</v>
      </c>
      <c r="L562" s="77">
        <v>-0.31989795918367353</v>
      </c>
      <c r="M562" s="79">
        <v>-479.84693877551024</v>
      </c>
      <c r="N562" s="81">
        <v>69.923000000000002</v>
      </c>
      <c r="O562" s="82">
        <v>-0.17250887573964496</v>
      </c>
      <c r="P562" s="83">
        <v>-345.01775147928993</v>
      </c>
      <c r="Q562" s="81">
        <v>54.92</v>
      </c>
      <c r="R562" s="82">
        <v>1.5908250092489817E-2</v>
      </c>
      <c r="S562" s="83">
        <v>-190.89900110987779</v>
      </c>
      <c r="T562" s="81">
        <v>1218.21</v>
      </c>
      <c r="U562" s="82">
        <v>7.2840158520475595E-2</v>
      </c>
      <c r="V562" s="83">
        <v>-72.840158520475597</v>
      </c>
      <c r="W562" s="81">
        <v>46.5</v>
      </c>
      <c r="X562" s="82">
        <v>-0.17480035492457854</v>
      </c>
      <c r="Y562" s="83">
        <v>-209.76042590949424</v>
      </c>
      <c r="Z562" s="84">
        <f t="shared" si="8"/>
        <v>-1383.7614539167359</v>
      </c>
    </row>
    <row r="563" spans="1:26" x14ac:dyDescent="0.3">
      <c r="A563" s="76">
        <v>41568</v>
      </c>
      <c r="B563" s="77">
        <v>1599.73</v>
      </c>
      <c r="C563" s="77">
        <v>5.0291176721619237E-2</v>
      </c>
      <c r="D563" s="78">
        <v>-50.291176721619237</v>
      </c>
      <c r="E563" s="77">
        <v>0.61309999999999998</v>
      </c>
      <c r="F563" s="77">
        <v>-1.0249999999999981</v>
      </c>
      <c r="G563" s="79">
        <v>-10.249999999999982</v>
      </c>
      <c r="H563" s="80">
        <v>102.822</v>
      </c>
      <c r="I563" s="77">
        <v>3.2393404234560236E-3</v>
      </c>
      <c r="J563" s="79">
        <v>-16.196702117280118</v>
      </c>
      <c r="K563" s="80">
        <v>13.16</v>
      </c>
      <c r="L563" s="77">
        <v>-0.35299901671583084</v>
      </c>
      <c r="M563" s="79">
        <v>-529.49852507374624</v>
      </c>
      <c r="N563" s="81">
        <v>72.266000000000005</v>
      </c>
      <c r="O563" s="82">
        <v>-0.12404848484848478</v>
      </c>
      <c r="P563" s="83">
        <v>-248.09696969696958</v>
      </c>
      <c r="Q563" s="81">
        <v>54.45</v>
      </c>
      <c r="R563" s="82">
        <v>9.0808005930319118E-3</v>
      </c>
      <c r="S563" s="83">
        <v>-108.96960711638295</v>
      </c>
      <c r="T563" s="81">
        <v>1206.48</v>
      </c>
      <c r="U563" s="82">
        <v>6.2884327372037807E-2</v>
      </c>
      <c r="V563" s="83">
        <v>-62.884327372037809</v>
      </c>
      <c r="W563" s="81">
        <v>44.38</v>
      </c>
      <c r="X563" s="82">
        <v>-0.24491705657167157</v>
      </c>
      <c r="Y563" s="83">
        <v>-293.90046788600586</v>
      </c>
      <c r="Z563" s="84">
        <f t="shared" si="8"/>
        <v>-1320.0877759840416</v>
      </c>
    </row>
    <row r="564" spans="1:26" x14ac:dyDescent="0.3">
      <c r="A564" s="76">
        <v>41565</v>
      </c>
      <c r="B564" s="77">
        <v>1598.14</v>
      </c>
      <c r="C564" s="77">
        <v>4.0184847695912525E-2</v>
      </c>
      <c r="D564" s="78">
        <v>-40.184847695912524</v>
      </c>
      <c r="E564" s="77">
        <v>0.61409999999999998</v>
      </c>
      <c r="F564" s="77">
        <v>-0.67500000000000338</v>
      </c>
      <c r="G564" s="79">
        <v>-6.7500000000000338</v>
      </c>
      <c r="H564" s="80">
        <v>102.499</v>
      </c>
      <c r="I564" s="77">
        <v>2.8765715963015208E-3</v>
      </c>
      <c r="J564" s="79">
        <v>-14.382857981507604</v>
      </c>
      <c r="K564" s="80">
        <v>13.04</v>
      </c>
      <c r="L564" s="77">
        <v>-0.32818134981968061</v>
      </c>
      <c r="M564" s="79">
        <v>-492.27202472952092</v>
      </c>
      <c r="N564" s="81">
        <v>71.375</v>
      </c>
      <c r="O564" s="82">
        <v>-0.10150054130265115</v>
      </c>
      <c r="P564" s="83">
        <v>-203.00108260530229</v>
      </c>
      <c r="Q564" s="81">
        <v>54.45</v>
      </c>
      <c r="R564" s="82">
        <v>9.0808005930319118E-3</v>
      </c>
      <c r="S564" s="83">
        <v>-108.96960711638295</v>
      </c>
      <c r="T564" s="81">
        <v>1212.3800000000001</v>
      </c>
      <c r="U564" s="82">
        <v>5.6549512414051623E-2</v>
      </c>
      <c r="V564" s="83">
        <v>-56.54951241405162</v>
      </c>
      <c r="W564" s="81">
        <v>45.034999999999997</v>
      </c>
      <c r="X564" s="82">
        <v>-0.22286453839516826</v>
      </c>
      <c r="Y564" s="83">
        <v>-267.43744607420189</v>
      </c>
      <c r="Z564" s="84">
        <f t="shared" si="8"/>
        <v>-1189.5473786168798</v>
      </c>
    </row>
    <row r="565" spans="1:26" x14ac:dyDescent="0.3">
      <c r="A565" s="76">
        <v>41564</v>
      </c>
      <c r="B565" s="77">
        <v>1586.64</v>
      </c>
      <c r="C565" s="77">
        <v>2.529240710823916E-2</v>
      </c>
      <c r="D565" s="78">
        <v>-25.292407108239161</v>
      </c>
      <c r="E565" s="77">
        <v>0.62009999999999998</v>
      </c>
      <c r="F565" s="77">
        <v>0.14999999999999458</v>
      </c>
      <c r="G565" s="79">
        <v>1.4999999999999458</v>
      </c>
      <c r="H565" s="80">
        <v>102.334</v>
      </c>
      <c r="I565" s="77">
        <v>6.6493262667942268E-4</v>
      </c>
      <c r="J565" s="79">
        <v>-3.3246631333971135</v>
      </c>
      <c r="K565" s="80">
        <v>13.48</v>
      </c>
      <c r="L565" s="77">
        <v>-0.1947431302270011</v>
      </c>
      <c r="M565" s="79">
        <v>-292.11469534050167</v>
      </c>
      <c r="N565" s="81">
        <v>71.501000000000005</v>
      </c>
      <c r="O565" s="82">
        <v>-0.11727160493827155</v>
      </c>
      <c r="P565" s="83">
        <v>-234.54320987654307</v>
      </c>
      <c r="Q565" s="81">
        <v>54.38</v>
      </c>
      <c r="R565" s="82">
        <v>7.7835433654559246E-3</v>
      </c>
      <c r="S565" s="83">
        <v>-93.402520385471092</v>
      </c>
      <c r="T565" s="81">
        <v>1215.23</v>
      </c>
      <c r="U565" s="82">
        <v>6.2403287144293496E-2</v>
      </c>
      <c r="V565" s="83">
        <v>-62.403287144293493</v>
      </c>
      <c r="W565" s="81">
        <v>45.744999999999997</v>
      </c>
      <c r="X565" s="82">
        <v>-0.12625346194250789</v>
      </c>
      <c r="Y565" s="83">
        <v>-151.50415433100946</v>
      </c>
      <c r="Z565" s="84">
        <f t="shared" si="8"/>
        <v>-861.08493731945509</v>
      </c>
    </row>
    <row r="566" spans="1:26" x14ac:dyDescent="0.3">
      <c r="A566" s="76">
        <v>41563</v>
      </c>
      <c r="B566" s="77">
        <v>1570.34</v>
      </c>
      <c r="C566" s="77">
        <v>1.7857258602920655E-2</v>
      </c>
      <c r="D566" s="78">
        <v>-17.857258602920655</v>
      </c>
      <c r="E566" s="77">
        <v>0.62960000000000005</v>
      </c>
      <c r="F566" s="77">
        <v>0.69500000000000117</v>
      </c>
      <c r="G566" s="79">
        <v>6.9500000000000117</v>
      </c>
      <c r="H566" s="80">
        <v>102.661</v>
      </c>
      <c r="I566" s="77">
        <v>8.477573233265874E-3</v>
      </c>
      <c r="J566" s="79">
        <v>-42.387866166329367</v>
      </c>
      <c r="K566" s="80">
        <v>14.71</v>
      </c>
      <c r="L566" s="77">
        <v>-0.16751556310130167</v>
      </c>
      <c r="M566" s="79">
        <v>-251.27334465195253</v>
      </c>
      <c r="N566" s="81">
        <v>73.75</v>
      </c>
      <c r="O566" s="82">
        <v>-7.3539018139791967E-2</v>
      </c>
      <c r="P566" s="83">
        <v>-147.07803627958393</v>
      </c>
      <c r="Q566" s="81">
        <v>54.38</v>
      </c>
      <c r="R566" s="82">
        <v>8.9053803339518359E-3</v>
      </c>
      <c r="S566" s="83">
        <v>-106.86456400742203</v>
      </c>
      <c r="T566" s="81">
        <v>1195.8399999999999</v>
      </c>
      <c r="U566" s="82">
        <v>4.4328780521884929E-2</v>
      </c>
      <c r="V566" s="83">
        <v>-44.32878052188493</v>
      </c>
      <c r="W566" s="81">
        <v>47.865000000000002</v>
      </c>
      <c r="X566" s="82">
        <v>-0.11418525030073091</v>
      </c>
      <c r="Y566" s="83">
        <v>-137.02230036087707</v>
      </c>
      <c r="Z566" s="84">
        <f t="shared" si="8"/>
        <v>-739.86215059097049</v>
      </c>
    </row>
    <row r="567" spans="1:26" x14ac:dyDescent="0.3">
      <c r="A567" s="76">
        <v>41562</v>
      </c>
      <c r="B567" s="77">
        <v>1558.19</v>
      </c>
      <c r="C567" s="77">
        <v>4.6227643744117244E-3</v>
      </c>
      <c r="D567" s="78">
        <v>-4.6227643744117248</v>
      </c>
      <c r="E567" s="77">
        <v>0.62909999999999999</v>
      </c>
      <c r="F567" s="77">
        <v>0.59500000000000108</v>
      </c>
      <c r="G567" s="79">
        <v>5.9500000000000108</v>
      </c>
      <c r="H567" s="80">
        <v>102.42400000000001</v>
      </c>
      <c r="I567" s="77">
        <v>1.1834904076027972E-2</v>
      </c>
      <c r="J567" s="79">
        <v>-59.17452038013986</v>
      </c>
      <c r="K567" s="80">
        <v>18.66</v>
      </c>
      <c r="L567" s="77">
        <v>0.12409638554216859</v>
      </c>
      <c r="M567" s="79">
        <v>186.14457831325288</v>
      </c>
      <c r="N567" s="81">
        <v>76.813000000000002</v>
      </c>
      <c r="O567" s="82">
        <v>-3.6815508658415694E-2</v>
      </c>
      <c r="P567" s="83">
        <v>-73.631017316831375</v>
      </c>
      <c r="Q567" s="81">
        <v>54.2</v>
      </c>
      <c r="R567" s="82">
        <v>4.6339202965708986E-3</v>
      </c>
      <c r="S567" s="83">
        <v>-55.607043558850783</v>
      </c>
      <c r="T567" s="81">
        <v>1173.1300000000001</v>
      </c>
      <c r="U567" s="82">
        <v>7.3244032285765077E-3</v>
      </c>
      <c r="V567" s="83">
        <v>-7.3244032285765073</v>
      </c>
      <c r="W567" s="81">
        <v>54.344999999999999</v>
      </c>
      <c r="X567" s="82">
        <v>5.3810354857475248E-2</v>
      </c>
      <c r="Y567" s="83">
        <v>64.572425828970296</v>
      </c>
      <c r="Z567" s="84">
        <f t="shared" si="8"/>
        <v>56.307255283412943</v>
      </c>
    </row>
    <row r="568" spans="1:26" x14ac:dyDescent="0.3">
      <c r="A568" s="76">
        <v>41561</v>
      </c>
      <c r="B568" s="77">
        <v>1562.77</v>
      </c>
      <c r="C568" s="77">
        <v>5.9606954573835965E-3</v>
      </c>
      <c r="D568" s="78">
        <v>-5.9606954573835962</v>
      </c>
      <c r="E568" s="77">
        <v>0.63160000000000005</v>
      </c>
      <c r="F568" s="77">
        <v>0.49500000000000099</v>
      </c>
      <c r="G568" s="79">
        <v>4.9500000000000099</v>
      </c>
      <c r="H568" s="80" t="s">
        <v>0</v>
      </c>
      <c r="I568" s="77">
        <v>3.5402727195731371E-2</v>
      </c>
      <c r="J568" s="79">
        <v>2.0265225013095955</v>
      </c>
      <c r="K568" s="80">
        <v>16.07</v>
      </c>
      <c r="L568" s="77">
        <v>3.4105534105534178E-2</v>
      </c>
      <c r="M568" s="79">
        <v>51.158301158301271</v>
      </c>
      <c r="N568" s="81" t="s">
        <v>47</v>
      </c>
      <c r="O568" s="82">
        <v>4.5362372799477215E-3</v>
      </c>
      <c r="P568" s="83">
        <v>9.0724745598954417</v>
      </c>
      <c r="Q568" s="81" t="s">
        <v>47</v>
      </c>
      <c r="R568" s="82">
        <v>7.4923885533476054E-4</v>
      </c>
      <c r="S568" s="83">
        <v>-8.9908662640171269</v>
      </c>
      <c r="T568" s="81">
        <v>1177.26</v>
      </c>
      <c r="U568" s="82">
        <v>1.120931790656321E-2</v>
      </c>
      <c r="V568" s="83">
        <v>-11.209317906563211</v>
      </c>
      <c r="W568" s="81">
        <v>49.07500000000001</v>
      </c>
      <c r="X568" s="82">
        <v>-2.7832805071315116E-2</v>
      </c>
      <c r="Y568" s="83">
        <v>-33.399366085578137</v>
      </c>
      <c r="Z568" s="84">
        <f t="shared" si="8"/>
        <v>7.6470525059642398</v>
      </c>
    </row>
    <row r="569" spans="1:26" x14ac:dyDescent="0.3">
      <c r="A569" s="76">
        <v>41558</v>
      </c>
      <c r="B569" s="77">
        <v>1557.35</v>
      </c>
      <c r="C569" s="77">
        <v>8.8619977067636441E-3</v>
      </c>
      <c r="D569" s="78">
        <v>-8.8619977067636437</v>
      </c>
      <c r="E569" s="77">
        <v>0.62760000000000005</v>
      </c>
      <c r="F569" s="77">
        <v>-0.17999999999999128</v>
      </c>
      <c r="G569" s="79">
        <v>-1.7999999999999128</v>
      </c>
      <c r="H569" s="80">
        <v>102.29</v>
      </c>
      <c r="I569" s="77">
        <v>2.0634192093552436E-2</v>
      </c>
      <c r="J569" s="79">
        <v>-103.17096046776219</v>
      </c>
      <c r="K569" s="80">
        <v>15.72</v>
      </c>
      <c r="L569" s="77">
        <v>-5.3012048192771125E-2</v>
      </c>
      <c r="M569" s="79">
        <v>-79.518072289156677</v>
      </c>
      <c r="N569" s="81">
        <v>76.875</v>
      </c>
      <c r="O569" s="82">
        <v>-6.2511432787405091E-2</v>
      </c>
      <c r="P569" s="83">
        <v>-125.02286557481017</v>
      </c>
      <c r="Q569" s="81">
        <v>54.13</v>
      </c>
      <c r="R569" s="82">
        <v>4.6399406087602076E-3</v>
      </c>
      <c r="S569" s="83">
        <v>-55.679287305122493</v>
      </c>
      <c r="T569" s="81">
        <v>1177.43</v>
      </c>
      <c r="U569" s="82">
        <v>2.6029140088535779E-2</v>
      </c>
      <c r="V569" s="83">
        <v>-26.02914008853578</v>
      </c>
      <c r="W569" s="81">
        <v>48.755000000000003</v>
      </c>
      <c r="X569" s="82">
        <v>-7.0093457943925311E-2</v>
      </c>
      <c r="Y569" s="83">
        <v>-84.112149532710362</v>
      </c>
      <c r="Z569" s="84">
        <f t="shared" si="8"/>
        <v>-484.19447296486123</v>
      </c>
    </row>
    <row r="570" spans="1:26" x14ac:dyDescent="0.3">
      <c r="A570" s="76">
        <v>41557</v>
      </c>
      <c r="B570" s="77">
        <v>1545.94</v>
      </c>
      <c r="C570" s="77">
        <v>-5.8199731187981623E-3</v>
      </c>
      <c r="D570" s="78">
        <v>5.8199731187981625</v>
      </c>
      <c r="E570" s="77">
        <v>0.62709999999999999</v>
      </c>
      <c r="F570" s="77">
        <v>0.10000000000000009</v>
      </c>
      <c r="G570" s="79">
        <v>1.0000000000000009</v>
      </c>
      <c r="H570" s="80">
        <v>101.979</v>
      </c>
      <c r="I570" s="77">
        <v>1.1636212130230361E-2</v>
      </c>
      <c r="J570" s="79">
        <v>-58.181060651151803</v>
      </c>
      <c r="K570" s="80">
        <v>16.48</v>
      </c>
      <c r="L570" s="77">
        <v>6.5976714100905526E-2</v>
      </c>
      <c r="M570" s="79">
        <v>98.965071151358288</v>
      </c>
      <c r="N570" s="81">
        <v>78.688000000000002</v>
      </c>
      <c r="O570" s="82">
        <v>-2.7522709015633737E-2</v>
      </c>
      <c r="P570" s="83">
        <v>-55.045418031267467</v>
      </c>
      <c r="Q570" s="81">
        <v>54</v>
      </c>
      <c r="R570" s="82">
        <v>2.2271714922048524E-3</v>
      </c>
      <c r="S570" s="83">
        <v>-26.72605790645823</v>
      </c>
      <c r="T570" s="81">
        <v>1164.74</v>
      </c>
      <c r="U570" s="82">
        <v>4.7011532921012395E-3</v>
      </c>
      <c r="V570" s="83">
        <v>-4.7011532921012398</v>
      </c>
      <c r="W570" s="81">
        <v>50.945</v>
      </c>
      <c r="X570" s="82">
        <v>-3.3258339039421245E-3</v>
      </c>
      <c r="Y570" s="83">
        <v>-3.9910006847305493</v>
      </c>
      <c r="Z570" s="84">
        <f t="shared" si="8"/>
        <v>-42.859646295552835</v>
      </c>
    </row>
    <row r="571" spans="1:26" x14ac:dyDescent="0.3">
      <c r="A571" s="76">
        <v>41556</v>
      </c>
      <c r="B571" s="77">
        <v>1519.78</v>
      </c>
      <c r="C571" s="77">
        <v>-2.3741922222079496E-2</v>
      </c>
      <c r="D571" s="78">
        <v>23.741922222079495</v>
      </c>
      <c r="E571" s="77">
        <v>0.63109999999999999</v>
      </c>
      <c r="F571" s="77">
        <v>0</v>
      </c>
      <c r="G571" s="79">
        <v>0</v>
      </c>
      <c r="H571" s="80">
        <v>102.65900000000001</v>
      </c>
      <c r="I571" s="77">
        <v>1.4938505951674872E-2</v>
      </c>
      <c r="J571" s="79">
        <v>-74.692529758374363</v>
      </c>
      <c r="K571" s="80">
        <v>19.600000000000001</v>
      </c>
      <c r="L571" s="77">
        <v>0.39402560455192037</v>
      </c>
      <c r="M571" s="79">
        <v>591.03840682788052</v>
      </c>
      <c r="N571" s="81">
        <v>83.376000000000005</v>
      </c>
      <c r="O571" s="82">
        <v>4.5453975498739828E-2</v>
      </c>
      <c r="P571" s="83">
        <v>90.907950997479659</v>
      </c>
      <c r="Q571" s="81">
        <v>54</v>
      </c>
      <c r="R571" s="82">
        <v>9.2678405931412712E-4</v>
      </c>
      <c r="S571" s="83">
        <v>-11.121408711769526</v>
      </c>
      <c r="T571" s="81">
        <v>1135.5</v>
      </c>
      <c r="U571" s="82">
        <v>-2.4920138769621802E-2</v>
      </c>
      <c r="V571" s="83">
        <v>24.920138769621801</v>
      </c>
      <c r="W571" s="81">
        <v>56.35</v>
      </c>
      <c r="X571" s="82">
        <v>0.13677627597337103</v>
      </c>
      <c r="Y571" s="83">
        <v>164.13153116804523</v>
      </c>
      <c r="Z571" s="84">
        <f t="shared" si="8"/>
        <v>808.92601151496274</v>
      </c>
    </row>
    <row r="572" spans="1:26" x14ac:dyDescent="0.3">
      <c r="A572" s="76">
        <v>41555</v>
      </c>
      <c r="B572" s="77">
        <v>1523.13</v>
      </c>
      <c r="C572" s="77">
        <v>-1.9707160096540558E-2</v>
      </c>
      <c r="D572" s="78">
        <v>19.707160096540559</v>
      </c>
      <c r="E572" s="77">
        <v>0.62334999999999996</v>
      </c>
      <c r="F572" s="77">
        <v>-0.97500000000000364</v>
      </c>
      <c r="G572" s="79">
        <v>-9.7500000000000355</v>
      </c>
      <c r="H572" s="80">
        <v>102.49</v>
      </c>
      <c r="I572" s="77">
        <v>1.3397933455282441E-2</v>
      </c>
      <c r="J572" s="79">
        <v>-66.989667276412206</v>
      </c>
      <c r="K572" s="80">
        <v>20.34</v>
      </c>
      <c r="L572" s="77">
        <v>0.45182012847965741</v>
      </c>
      <c r="M572" s="79">
        <v>677.73019271948613</v>
      </c>
      <c r="N572" s="81">
        <v>84.5</v>
      </c>
      <c r="O572" s="82">
        <v>5.9547842660280056E-2</v>
      </c>
      <c r="P572" s="83">
        <v>119.09568532056011</v>
      </c>
      <c r="Q572" s="81">
        <v>54.06</v>
      </c>
      <c r="R572" s="82">
        <v>2.5964391691394762E-3</v>
      </c>
      <c r="S572" s="83">
        <v>-31.157270029673715</v>
      </c>
      <c r="T572" s="81">
        <v>1135.0999999999999</v>
      </c>
      <c r="U572" s="82">
        <v>-1.8656845454231206E-2</v>
      </c>
      <c r="V572" s="83">
        <v>18.656845454231206</v>
      </c>
      <c r="W572" s="81">
        <v>58.774999999999999</v>
      </c>
      <c r="X572" s="82">
        <v>0.14817347138112916</v>
      </c>
      <c r="Y572" s="83">
        <v>177.80816565735498</v>
      </c>
      <c r="Z572" s="84">
        <f t="shared" si="8"/>
        <v>905.10111194208696</v>
      </c>
    </row>
    <row r="573" spans="1:26" x14ac:dyDescent="0.3">
      <c r="A573" s="76">
        <v>41554</v>
      </c>
      <c r="B573" s="77">
        <v>1536.4</v>
      </c>
      <c r="C573" s="77">
        <v>-1.2323456996470647E-2</v>
      </c>
      <c r="D573" s="78">
        <v>12.323456996470647</v>
      </c>
      <c r="E573" s="77">
        <v>0.62085000000000001</v>
      </c>
      <c r="F573" s="77">
        <v>-1.4249999999999985</v>
      </c>
      <c r="G573" s="79">
        <v>-14.249999999999986</v>
      </c>
      <c r="H573" s="80">
        <v>102.205</v>
      </c>
      <c r="I573" s="77">
        <v>4.8964181423108016E-3</v>
      </c>
      <c r="J573" s="79">
        <v>-24.482090711554008</v>
      </c>
      <c r="K573" s="80">
        <v>19.41</v>
      </c>
      <c r="L573" s="77">
        <v>0.37855113636363635</v>
      </c>
      <c r="M573" s="79">
        <v>567.8267045454545</v>
      </c>
      <c r="N573" s="81">
        <v>82.5</v>
      </c>
      <c r="O573" s="82">
        <v>4.5958795562599047E-2</v>
      </c>
      <c r="P573" s="83">
        <v>91.917591125198086</v>
      </c>
      <c r="Q573" s="81">
        <v>53.96</v>
      </c>
      <c r="R573" s="82">
        <v>7.4183976261126016E-4</v>
      </c>
      <c r="S573" s="83">
        <v>-8.9020771513351225</v>
      </c>
      <c r="T573" s="81">
        <v>1147.49</v>
      </c>
      <c r="U573" s="82">
        <v>-4.5802718668945001E-3</v>
      </c>
      <c r="V573" s="83">
        <v>4.5802718668944999</v>
      </c>
      <c r="W573" s="81">
        <v>57.949999999999996</v>
      </c>
      <c r="X573" s="82">
        <v>0.11292490877664674</v>
      </c>
      <c r="Y573" s="83">
        <v>135.50989053197605</v>
      </c>
      <c r="Z573" s="84">
        <f t="shared" si="8"/>
        <v>764.52374720310468</v>
      </c>
    </row>
    <row r="574" spans="1:26" x14ac:dyDescent="0.3">
      <c r="A574" s="76">
        <v>41551</v>
      </c>
      <c r="B574" s="77">
        <v>1547.5</v>
      </c>
      <c r="C574" s="77">
        <v>-6.6565246137353512E-3</v>
      </c>
      <c r="D574" s="78">
        <v>6.6565246137353515</v>
      </c>
      <c r="E574" s="77">
        <v>0.61860000000000004</v>
      </c>
      <c r="F574" s="77">
        <v>-1.8999999999999906</v>
      </c>
      <c r="G574" s="79">
        <v>-18.999999999999908</v>
      </c>
      <c r="H574" s="80">
        <v>102.26600000000001</v>
      </c>
      <c r="I574" s="77">
        <v>5.4368664772449097E-3</v>
      </c>
      <c r="J574" s="79">
        <v>-27.184332386224547</v>
      </c>
      <c r="K574" s="80">
        <v>16.739999999999998</v>
      </c>
      <c r="L574" s="77">
        <v>0.16981132075471683</v>
      </c>
      <c r="M574" s="79">
        <v>254.71698113207526</v>
      </c>
      <c r="N574" s="81">
        <v>79.438000000000002</v>
      </c>
      <c r="O574" s="82">
        <v>-9.3530204020551705E-3</v>
      </c>
      <c r="P574" s="83">
        <v>-18.706040804110337</v>
      </c>
      <c r="Q574" s="81">
        <v>53.96</v>
      </c>
      <c r="R574" s="82">
        <v>0</v>
      </c>
      <c r="S574" s="83">
        <v>0</v>
      </c>
      <c r="T574" s="81">
        <v>1143.8499999999999</v>
      </c>
      <c r="U574" s="82">
        <v>-1.5085631624719067E-2</v>
      </c>
      <c r="V574" s="83">
        <v>15.085631624719067</v>
      </c>
      <c r="W574" s="81">
        <v>52.354999999999997</v>
      </c>
      <c r="X574" s="82">
        <v>-1.2449306799962477E-2</v>
      </c>
      <c r="Y574" s="83">
        <v>-14.939168159954971</v>
      </c>
      <c r="Z574" s="84">
        <f t="shared" si="8"/>
        <v>196.62959602023994</v>
      </c>
    </row>
    <row r="575" spans="1:26" x14ac:dyDescent="0.3">
      <c r="A575" s="76">
        <v>41550</v>
      </c>
      <c r="B575" s="77">
        <v>1542.79</v>
      </c>
      <c r="C575" s="77">
        <v>-1.309443086882542E-2</v>
      </c>
      <c r="D575" s="78">
        <v>13.09443086882542</v>
      </c>
      <c r="E575" s="77">
        <v>0.62265000000000004</v>
      </c>
      <c r="F575" s="77">
        <v>-1.5949999999999909</v>
      </c>
      <c r="G575" s="79">
        <v>-15.949999999999909</v>
      </c>
      <c r="H575" s="80">
        <v>101.798</v>
      </c>
      <c r="I575" s="77">
        <v>7.1132480535027881E-3</v>
      </c>
      <c r="J575" s="79">
        <v>-35.56624026751394</v>
      </c>
      <c r="K575" s="80">
        <v>17.670000000000002</v>
      </c>
      <c r="L575" s="77">
        <v>0.3467987804878051</v>
      </c>
      <c r="M575" s="79">
        <v>520.19817073170771</v>
      </c>
      <c r="N575" s="81">
        <v>81</v>
      </c>
      <c r="O575" s="82">
        <v>1.3285296104480943E-2</v>
      </c>
      <c r="P575" s="83">
        <v>26.570592208961887</v>
      </c>
      <c r="Q575" s="81">
        <v>53.96</v>
      </c>
      <c r="R575" s="82">
        <v>1.8535681186279907E-4</v>
      </c>
      <c r="S575" s="83">
        <v>-2.2242817423535888</v>
      </c>
      <c r="T575" s="81">
        <v>1145.08</v>
      </c>
      <c r="U575" s="82">
        <v>-1.9925365469547037E-2</v>
      </c>
      <c r="V575" s="83">
        <v>19.925365469547039</v>
      </c>
      <c r="W575" s="81">
        <v>54.034999999999997</v>
      </c>
      <c r="X575" s="82">
        <v>5.0345028671396709E-2</v>
      </c>
      <c r="Y575" s="83">
        <v>60.414034405676048</v>
      </c>
      <c r="Z575" s="84">
        <f t="shared" si="8"/>
        <v>586.46207167485068</v>
      </c>
    </row>
    <row r="576" spans="1:26" x14ac:dyDescent="0.3">
      <c r="A576" s="76">
        <v>41549</v>
      </c>
      <c r="B576" s="77">
        <v>1551.02</v>
      </c>
      <c r="C576" s="77">
        <v>-1.4054782503671105E-2</v>
      </c>
      <c r="D576" s="78">
        <v>14.054782503671104</v>
      </c>
      <c r="E576" s="77">
        <v>0.62314999999999998</v>
      </c>
      <c r="F576" s="77">
        <v>-1.5449999999999964</v>
      </c>
      <c r="G576" s="79">
        <v>-15.449999999999964</v>
      </c>
      <c r="H576" s="80">
        <v>101.226</v>
      </c>
      <c r="I576" s="77">
        <v>-9.946891229717399E-3</v>
      </c>
      <c r="J576" s="79">
        <v>49.734456148586993</v>
      </c>
      <c r="K576" s="80">
        <v>16.600000000000001</v>
      </c>
      <c r="L576" s="77">
        <v>0.2613981762917934</v>
      </c>
      <c r="M576" s="79">
        <v>392.09726443769011</v>
      </c>
      <c r="N576" s="81">
        <v>79.603999999999999</v>
      </c>
      <c r="O576" s="82">
        <v>0.13923434704830054</v>
      </c>
      <c r="P576" s="83">
        <v>278.46869409660104</v>
      </c>
      <c r="Q576" s="81">
        <v>53.9</v>
      </c>
      <c r="R576" s="82">
        <v>2.7906976744185782E-3</v>
      </c>
      <c r="S576" s="83">
        <v>-33.488372093022939</v>
      </c>
      <c r="T576" s="81">
        <v>1164.5999999999999</v>
      </c>
      <c r="U576" s="82">
        <v>-2.0266007117078585E-2</v>
      </c>
      <c r="V576" s="83">
        <v>20.266007117078587</v>
      </c>
      <c r="W576" s="81">
        <v>51.57</v>
      </c>
      <c r="X576" s="82">
        <v>2.6983968933585518E-2</v>
      </c>
      <c r="Y576" s="83">
        <v>32.38076272030262</v>
      </c>
      <c r="Z576" s="84">
        <f t="shared" si="8"/>
        <v>738.06359493090758</v>
      </c>
    </row>
    <row r="577" spans="1:26" x14ac:dyDescent="0.3">
      <c r="A577" s="76">
        <v>41548</v>
      </c>
      <c r="B577" s="77">
        <v>1553.51</v>
      </c>
      <c r="C577" s="77">
        <v>-5.1359884216121256E-3</v>
      </c>
      <c r="D577" s="78">
        <v>5.1359884216121259</v>
      </c>
      <c r="E577" s="77">
        <v>0.62665000000000004</v>
      </c>
      <c r="F577" s="77">
        <v>-2.3449999999999971</v>
      </c>
      <c r="G577" s="79">
        <v>-23.449999999999971</v>
      </c>
      <c r="H577" s="80">
        <v>101.169</v>
      </c>
      <c r="I577" s="77">
        <v>-1.449487127034688E-2</v>
      </c>
      <c r="J577" s="79">
        <v>72.4743563517344</v>
      </c>
      <c r="K577" s="80">
        <v>15.54</v>
      </c>
      <c r="L577" s="77">
        <v>0.14348785871964675</v>
      </c>
      <c r="M577" s="79">
        <v>215.23178807947011</v>
      </c>
      <c r="N577" s="81">
        <v>79.748999999999995</v>
      </c>
      <c r="O577" s="82">
        <v>0.14319094036697233</v>
      </c>
      <c r="P577" s="83">
        <v>286.38188073394463</v>
      </c>
      <c r="Q577" s="81">
        <v>53.95</v>
      </c>
      <c r="R577" s="82">
        <v>5.9668096214805198E-3</v>
      </c>
      <c r="S577" s="83">
        <v>-71.601715457766232</v>
      </c>
      <c r="T577" s="81">
        <v>1164.21</v>
      </c>
      <c r="U577" s="82">
        <v>-2.2214570070381169E-2</v>
      </c>
      <c r="V577" s="83">
        <v>22.214570070381168</v>
      </c>
      <c r="W577" s="81">
        <v>50.48</v>
      </c>
      <c r="X577" s="82">
        <v>1.6512283527990342E-2</v>
      </c>
      <c r="Y577" s="83">
        <v>19.81474023358841</v>
      </c>
      <c r="Z577" s="84">
        <f t="shared" si="8"/>
        <v>526.20160843296469</v>
      </c>
    </row>
    <row r="578" spans="1:26" x14ac:dyDescent="0.3">
      <c r="A578" s="76">
        <v>41547</v>
      </c>
      <c r="B578" s="77">
        <v>1543.67</v>
      </c>
      <c r="C578" s="77">
        <v>-2.3073343501977305E-3</v>
      </c>
      <c r="D578" s="78">
        <v>2.3073343501977304</v>
      </c>
      <c r="E578" s="77">
        <v>0.62939999999999996</v>
      </c>
      <c r="F578" s="77">
        <v>-2.2199999999999998</v>
      </c>
      <c r="G578" s="79">
        <v>-22.199999999999996</v>
      </c>
      <c r="H578" s="80">
        <v>100.22199999999999</v>
      </c>
      <c r="I578" s="77">
        <v>-2.3748295343853521E-2</v>
      </c>
      <c r="J578" s="79">
        <v>118.74147671926761</v>
      </c>
      <c r="K578" s="80">
        <v>16.600000000000001</v>
      </c>
      <c r="L578" s="77">
        <v>0.14246386785960097</v>
      </c>
      <c r="M578" s="79">
        <v>213.69580178940146</v>
      </c>
      <c r="N578" s="81">
        <v>82.001000000000005</v>
      </c>
      <c r="O578" s="82">
        <v>0.12425621760947657</v>
      </c>
      <c r="P578" s="83">
        <v>248.51243521895313</v>
      </c>
      <c r="Q578" s="81">
        <v>53.88</v>
      </c>
      <c r="R578" s="82">
        <v>2.1421800947867348E-2</v>
      </c>
      <c r="S578" s="83">
        <v>-257.06161137440819</v>
      </c>
      <c r="T578" s="81">
        <v>1147.56</v>
      </c>
      <c r="U578" s="82">
        <v>-4.199930579659966E-3</v>
      </c>
      <c r="V578" s="83">
        <v>4.1999305796599664</v>
      </c>
      <c r="W578" s="81">
        <v>52.430000000000007</v>
      </c>
      <c r="X578" s="82">
        <v>3.6473262824948227E-2</v>
      </c>
      <c r="Y578" s="83">
        <v>43.767915389937869</v>
      </c>
      <c r="Z578" s="84">
        <f t="shared" si="8"/>
        <v>351.96328267300953</v>
      </c>
    </row>
    <row r="579" spans="1:26" x14ac:dyDescent="0.3">
      <c r="A579" s="76">
        <v>41544</v>
      </c>
      <c r="B579" s="77">
        <v>1554.99</v>
      </c>
      <c r="C579" s="77">
        <v>5.4768124563536373E-3</v>
      </c>
      <c r="D579" s="78">
        <v>-5.4768124563536373</v>
      </c>
      <c r="E579" s="77">
        <v>0.62609999999999999</v>
      </c>
      <c r="F579" s="77">
        <v>-3.0000000000000027</v>
      </c>
      <c r="G579" s="79">
        <v>-30.000000000000028</v>
      </c>
      <c r="H579" s="80">
        <v>100.806</v>
      </c>
      <c r="I579" s="77">
        <v>-2.1718877372772793E-2</v>
      </c>
      <c r="J579" s="79">
        <v>108.59438686386396</v>
      </c>
      <c r="K579" s="80">
        <v>15.46</v>
      </c>
      <c r="L579" s="77">
        <v>7.5104311543810851E-2</v>
      </c>
      <c r="M579" s="79">
        <v>112.65646731571628</v>
      </c>
      <c r="N579" s="81">
        <v>80.915000000000006</v>
      </c>
      <c r="O579" s="82">
        <v>8.7918145638377992E-2</v>
      </c>
      <c r="P579" s="83">
        <v>175.83629127675599</v>
      </c>
      <c r="Q579" s="81">
        <v>53.88</v>
      </c>
      <c r="R579" s="82">
        <v>2.0841227737779487E-2</v>
      </c>
      <c r="S579" s="83">
        <v>-250.09473285335383</v>
      </c>
      <c r="T579" s="81">
        <v>1159.29</v>
      </c>
      <c r="U579" s="82">
        <v>4.392576805115087E-3</v>
      </c>
      <c r="V579" s="83">
        <v>-4.3925768051150866</v>
      </c>
      <c r="W579" s="81">
        <v>51.115000000000002</v>
      </c>
      <c r="X579" s="82">
        <v>2.3425768345179732E-2</v>
      </c>
      <c r="Y579" s="83">
        <v>28.110922014215678</v>
      </c>
      <c r="Z579" s="84">
        <f t="shared" si="8"/>
        <v>135.23394535572933</v>
      </c>
    </row>
    <row r="580" spans="1:26" x14ac:dyDescent="0.3">
      <c r="A580" s="76">
        <v>41543</v>
      </c>
      <c r="B580" s="77">
        <v>1556.74</v>
      </c>
      <c r="C580" s="77">
        <v>1.5009258534804254E-2</v>
      </c>
      <c r="D580" s="78">
        <v>-15.009258534804253</v>
      </c>
      <c r="E580" s="77">
        <v>0.63109999999999999</v>
      </c>
      <c r="F580" s="77">
        <v>-3.2499999999999973</v>
      </c>
      <c r="G580" s="79">
        <v>-32.499999999999972</v>
      </c>
      <c r="H580" s="80">
        <v>101.148</v>
      </c>
      <c r="I580" s="77">
        <v>-1.3026550745001687E-2</v>
      </c>
      <c r="J580" s="79">
        <v>65.132753725008428</v>
      </c>
      <c r="K580" s="80">
        <v>14.06</v>
      </c>
      <c r="L580" s="77">
        <v>-7.0621468926553421E-3</v>
      </c>
      <c r="M580" s="79">
        <v>-10.593220338983013</v>
      </c>
      <c r="N580" s="81">
        <v>79.751000000000005</v>
      </c>
      <c r="O580" s="82">
        <v>3.4048622366288556E-2</v>
      </c>
      <c r="P580" s="83">
        <v>68.09724473257711</v>
      </c>
      <c r="Q580" s="81">
        <v>53.95</v>
      </c>
      <c r="R580" s="82">
        <v>2.9973272241313482E-2</v>
      </c>
      <c r="S580" s="83">
        <v>-359.67926689576177</v>
      </c>
      <c r="T580" s="81">
        <v>1164.52</v>
      </c>
      <c r="U580" s="82">
        <v>1.9693002810784312E-2</v>
      </c>
      <c r="V580" s="83">
        <v>-19.693002810784311</v>
      </c>
      <c r="W580" s="81">
        <v>49.57</v>
      </c>
      <c r="X580" s="82">
        <v>-6.6132264529057778E-3</v>
      </c>
      <c r="Y580" s="83">
        <v>-7.935871743486933</v>
      </c>
      <c r="Z580" s="84">
        <f t="shared" si="8"/>
        <v>-312.18062186623473</v>
      </c>
    </row>
    <row r="581" spans="1:26" x14ac:dyDescent="0.3">
      <c r="A581" s="76">
        <v>41542</v>
      </c>
      <c r="B581" s="77">
        <v>1553.75</v>
      </c>
      <c r="C581" s="77">
        <v>1.3581833482285515E-2</v>
      </c>
      <c r="D581" s="78">
        <v>-13.581833482285514</v>
      </c>
      <c r="E581" s="77">
        <v>0.6331</v>
      </c>
      <c r="F581" s="77">
        <v>-3.0499999999999972</v>
      </c>
      <c r="G581" s="79">
        <v>-30.499999999999972</v>
      </c>
      <c r="H581" s="80">
        <v>101.13500000000001</v>
      </c>
      <c r="I581" s="77">
        <v>-1.4345999785589621E-2</v>
      </c>
      <c r="J581" s="79">
        <v>71.729998927948103</v>
      </c>
      <c r="K581" s="80">
        <v>14.01</v>
      </c>
      <c r="L581" s="77">
        <v>-1.9594121763470914E-2</v>
      </c>
      <c r="M581" s="79">
        <v>-29.391182645206371</v>
      </c>
      <c r="N581" s="81">
        <v>79.751000000000005</v>
      </c>
      <c r="O581" s="82">
        <v>2.6554937699516043E-2</v>
      </c>
      <c r="P581" s="83">
        <v>53.109875399032077</v>
      </c>
      <c r="Q581" s="81">
        <v>53.92</v>
      </c>
      <c r="R581" s="82">
        <v>2.5875190258751891E-2</v>
      </c>
      <c r="S581" s="83">
        <v>-310.50228310502268</v>
      </c>
      <c r="T581" s="81">
        <v>1156.68</v>
      </c>
      <c r="U581" s="82">
        <v>1.5781015359485756E-2</v>
      </c>
      <c r="V581" s="83">
        <v>-15.781015359485757</v>
      </c>
      <c r="W581" s="81">
        <v>51.19</v>
      </c>
      <c r="X581" s="82">
        <v>1.597697727498263E-2</v>
      </c>
      <c r="Y581" s="83">
        <v>19.172372729979156</v>
      </c>
      <c r="Z581" s="84">
        <f t="shared" si="8"/>
        <v>-255.74406753504098</v>
      </c>
    </row>
    <row r="582" spans="1:26" x14ac:dyDescent="0.3">
      <c r="A582" s="76">
        <v>41541</v>
      </c>
      <c r="B582" s="77">
        <v>1555.57</v>
      </c>
      <c r="C582" s="77">
        <v>1.2918937573661983E-2</v>
      </c>
      <c r="D582" s="78">
        <v>-12.918937573661983</v>
      </c>
      <c r="E582" s="77">
        <v>0.6351</v>
      </c>
      <c r="F582" s="77">
        <v>-3.0000000000000027</v>
      </c>
      <c r="G582" s="79">
        <v>-30.000000000000028</v>
      </c>
      <c r="H582" s="80">
        <v>101.70699999999999</v>
      </c>
      <c r="I582" s="77">
        <v>-1.1170957455082843E-2</v>
      </c>
      <c r="J582" s="79">
        <v>55.854787275414218</v>
      </c>
      <c r="K582" s="80">
        <v>14.08</v>
      </c>
      <c r="L582" s="77">
        <v>1.8813314037626611E-2</v>
      </c>
      <c r="M582" s="79">
        <v>28.219971056439917</v>
      </c>
      <c r="N582" s="81">
        <v>78.875</v>
      </c>
      <c r="O582" s="82">
        <v>3.6111184089535703E-2</v>
      </c>
      <c r="P582" s="83">
        <v>72.22236817907141</v>
      </c>
      <c r="Q582" s="81">
        <v>53.92</v>
      </c>
      <c r="R582" s="82">
        <v>3.0384100898146443E-2</v>
      </c>
      <c r="S582" s="83">
        <v>-364.60921077775731</v>
      </c>
      <c r="T582" s="81">
        <v>1152.77</v>
      </c>
      <c r="U582" s="82">
        <v>5.2145554111912538E-3</v>
      </c>
      <c r="V582" s="83">
        <v>-5.2145554111912542</v>
      </c>
      <c r="W582" s="81">
        <v>52.07</v>
      </c>
      <c r="X582" s="82">
        <v>6.7993026356271261E-2</v>
      </c>
      <c r="Y582" s="83">
        <v>81.591631627525501</v>
      </c>
      <c r="Z582" s="84">
        <f t="shared" si="8"/>
        <v>-174.85394562415956</v>
      </c>
    </row>
    <row r="583" spans="1:26" x14ac:dyDescent="0.3">
      <c r="A583" s="76">
        <v>41540</v>
      </c>
      <c r="B583" s="77">
        <v>1557.87</v>
      </c>
      <c r="C583" s="77">
        <v>1.8788338543233314E-2</v>
      </c>
      <c r="D583" s="78">
        <v>-18.788338543233316</v>
      </c>
      <c r="E583" s="77">
        <v>0.63759999999999994</v>
      </c>
      <c r="F583" s="77">
        <v>-2.8000000000000025</v>
      </c>
      <c r="G583" s="79">
        <v>-28.000000000000025</v>
      </c>
      <c r="H583" s="80">
        <v>101.71299999999999</v>
      </c>
      <c r="I583" s="77">
        <v>-1.1881168881635318E-2</v>
      </c>
      <c r="J583" s="79">
        <v>59.405844408176591</v>
      </c>
      <c r="K583" s="80">
        <v>14.31</v>
      </c>
      <c r="L583" s="77">
        <v>-1.5141087405368125E-2</v>
      </c>
      <c r="M583" s="79">
        <v>-22.711631108052188</v>
      </c>
      <c r="N583" s="81">
        <v>80.188000000000002</v>
      </c>
      <c r="O583" s="82">
        <v>2.8051282051282083E-2</v>
      </c>
      <c r="P583" s="83">
        <v>56.102564102564166</v>
      </c>
      <c r="Q583" s="81">
        <v>53.96</v>
      </c>
      <c r="R583" s="82">
        <v>3.1148480794955143E-2</v>
      </c>
      <c r="S583" s="83">
        <v>-373.78176953946172</v>
      </c>
      <c r="T583" s="81">
        <v>1161.3699999999999</v>
      </c>
      <c r="U583" s="82">
        <v>1.8736677748440716E-2</v>
      </c>
      <c r="V583" s="83">
        <v>-18.736677748440716</v>
      </c>
      <c r="W583" s="81">
        <v>53.015000000000008</v>
      </c>
      <c r="X583" s="82">
        <v>5.0217908082409092E-2</v>
      </c>
      <c r="Y583" s="83">
        <v>60.261489698890905</v>
      </c>
      <c r="Z583" s="84">
        <f t="shared" si="8"/>
        <v>-286.24851872955634</v>
      </c>
    </row>
    <row r="584" spans="1:26" x14ac:dyDescent="0.3">
      <c r="A584" s="76">
        <v>41537</v>
      </c>
      <c r="B584" s="77">
        <v>1563.26</v>
      </c>
      <c r="C584" s="77">
        <v>3.1235363576993296E-2</v>
      </c>
      <c r="D584" s="78">
        <v>-31.235363576993297</v>
      </c>
      <c r="E584" s="77">
        <v>0.63859999999999995</v>
      </c>
      <c r="F584" s="77">
        <v>-2.7000000000000024</v>
      </c>
      <c r="G584" s="79">
        <v>-27.000000000000025</v>
      </c>
      <c r="H584" s="80">
        <v>101.07899999999999</v>
      </c>
      <c r="I584" s="77">
        <v>-1.4209643442303268E-2</v>
      </c>
      <c r="J584" s="79">
        <v>71.048217211516345</v>
      </c>
      <c r="K584" s="80">
        <v>13.12</v>
      </c>
      <c r="L584" s="77">
        <v>-0.16058861164427393</v>
      </c>
      <c r="M584" s="79">
        <v>-240.88291746641087</v>
      </c>
      <c r="N584" s="81">
        <v>79.938000000000002</v>
      </c>
      <c r="O584" s="82">
        <v>1.3477020602218731E-2</v>
      </c>
      <c r="P584" s="83">
        <v>26.954041204437459</v>
      </c>
      <c r="Q584" s="81">
        <v>53.95</v>
      </c>
      <c r="R584" s="82">
        <v>3.9098613251155642E-2</v>
      </c>
      <c r="S584" s="83">
        <v>-469.18335901386769</v>
      </c>
      <c r="T584" s="81">
        <v>1168.3599999999999</v>
      </c>
      <c r="U584" s="82">
        <v>2.4805276822679089E-2</v>
      </c>
      <c r="V584" s="83">
        <v>-24.80527682267909</v>
      </c>
      <c r="W584" s="81">
        <v>51.444999999999993</v>
      </c>
      <c r="X584" s="82">
        <v>-2.6768823306848266E-2</v>
      </c>
      <c r="Y584" s="83">
        <v>-32.122587968217914</v>
      </c>
      <c r="Z584" s="84">
        <f t="shared" si="8"/>
        <v>-727.227246432215</v>
      </c>
    </row>
    <row r="585" spans="1:26" x14ac:dyDescent="0.3">
      <c r="A585" s="76">
        <v>41536</v>
      </c>
      <c r="B585" s="77">
        <v>1573.13</v>
      </c>
      <c r="C585" s="77">
        <v>4.7078008519701821E-2</v>
      </c>
      <c r="D585" s="78">
        <v>-47.078008519701818</v>
      </c>
      <c r="E585" s="77">
        <v>0.63859999999999995</v>
      </c>
      <c r="F585" s="77">
        <v>-3.6500000000000088</v>
      </c>
      <c r="G585" s="79">
        <v>-36.500000000000085</v>
      </c>
      <c r="H585" s="80">
        <v>102.24299999999999</v>
      </c>
      <c r="I585" s="77">
        <v>-1.5039503110443721E-3</v>
      </c>
      <c r="J585" s="79">
        <v>7.5197515552218608</v>
      </c>
      <c r="K585" s="80">
        <v>13.16</v>
      </c>
      <c r="L585" s="77">
        <v>-0.16971608832807569</v>
      </c>
      <c r="M585" s="79">
        <v>-254.57413249211353</v>
      </c>
      <c r="N585" s="81">
        <v>69.875</v>
      </c>
      <c r="O585" s="82">
        <v>-0.14786585365853658</v>
      </c>
      <c r="P585" s="83">
        <v>-295.73170731707313</v>
      </c>
      <c r="Q585" s="81">
        <v>53.75</v>
      </c>
      <c r="R585" s="82">
        <v>4.429764911598992E-2</v>
      </c>
      <c r="S585" s="83">
        <v>-531.57178939187907</v>
      </c>
      <c r="T585" s="81">
        <v>1188.69</v>
      </c>
      <c r="U585" s="82">
        <v>6.4628805316471638E-2</v>
      </c>
      <c r="V585" s="83">
        <v>-64.628805316471642</v>
      </c>
      <c r="W585" s="81">
        <v>50.215000000000003</v>
      </c>
      <c r="X585" s="82">
        <v>-6.9661880500231421E-2</v>
      </c>
      <c r="Y585" s="83">
        <v>-83.594256600277703</v>
      </c>
      <c r="Z585" s="84">
        <f t="shared" si="8"/>
        <v>-1306.1589480822952</v>
      </c>
    </row>
    <row r="586" spans="1:26" x14ac:dyDescent="0.3">
      <c r="A586" s="76">
        <v>41535</v>
      </c>
      <c r="B586" s="77">
        <v>1561.53</v>
      </c>
      <c r="C586" s="77">
        <v>4.2702226258363528E-2</v>
      </c>
      <c r="D586" s="78">
        <v>-42.702226258363531</v>
      </c>
      <c r="E586" s="77">
        <v>0.65010000000000001</v>
      </c>
      <c r="F586" s="77">
        <v>-2.5000000000000022</v>
      </c>
      <c r="G586" s="79">
        <v>-25.000000000000021</v>
      </c>
      <c r="H586" s="80">
        <v>102.657</v>
      </c>
      <c r="I586" s="77">
        <v>7.6038955341739501E-4</v>
      </c>
      <c r="J586" s="79">
        <v>-3.801947767086975</v>
      </c>
      <c r="K586" s="80">
        <v>13.59</v>
      </c>
      <c r="L586" s="77">
        <v>-0.13823715916296764</v>
      </c>
      <c r="M586" s="79">
        <v>-207.35573874445149</v>
      </c>
      <c r="N586" s="81">
        <v>69.760000000000005</v>
      </c>
      <c r="O586" s="82">
        <v>-0.16579970104633776</v>
      </c>
      <c r="P586" s="83">
        <v>-331.59940209267552</v>
      </c>
      <c r="Q586" s="81">
        <v>53.63</v>
      </c>
      <c r="R586" s="82">
        <v>4.0752959441102299E-2</v>
      </c>
      <c r="S586" s="83">
        <v>-489.03551329322761</v>
      </c>
      <c r="T586" s="81">
        <v>1190.6600000000001</v>
      </c>
      <c r="U586" s="82">
        <v>8.5358516708902391E-2</v>
      </c>
      <c r="V586" s="83">
        <v>-85.358516708902386</v>
      </c>
      <c r="W586" s="81">
        <v>49.66</v>
      </c>
      <c r="X586" s="82">
        <v>-8.7970615243342751E-2</v>
      </c>
      <c r="Y586" s="83">
        <v>-105.56473829201128</v>
      </c>
      <c r="Z586" s="84">
        <f t="shared" si="8"/>
        <v>-1290.4180831567187</v>
      </c>
    </row>
    <row r="587" spans="1:26" x14ac:dyDescent="0.3">
      <c r="A587" s="76">
        <v>41534</v>
      </c>
      <c r="B587" s="77">
        <v>1547.24</v>
      </c>
      <c r="C587" s="77">
        <v>3.4050885857688049E-2</v>
      </c>
      <c r="D587" s="78">
        <v>-34.050885857688051</v>
      </c>
      <c r="E587" s="77">
        <v>0.65159999999999996</v>
      </c>
      <c r="F587" s="77">
        <v>-1.650000000000007</v>
      </c>
      <c r="G587" s="79">
        <v>-16.500000000000071</v>
      </c>
      <c r="H587" s="80">
        <v>102.66</v>
      </c>
      <c r="I587" s="77">
        <v>1.0336018097782099E-3</v>
      </c>
      <c r="J587" s="79">
        <v>-5.1680090488910491</v>
      </c>
      <c r="K587" s="80">
        <v>14.53</v>
      </c>
      <c r="L587" s="77">
        <v>-8.5012594458438367E-2</v>
      </c>
      <c r="M587" s="79">
        <v>-127.51889168765756</v>
      </c>
      <c r="N587" s="81">
        <v>72.938000000000002</v>
      </c>
      <c r="O587" s="82">
        <v>-0.11857401812688818</v>
      </c>
      <c r="P587" s="83">
        <v>-237.14803625377635</v>
      </c>
      <c r="Q587" s="81">
        <v>52.75</v>
      </c>
      <c r="R587" s="82">
        <v>2.5466562986003156E-2</v>
      </c>
      <c r="S587" s="83">
        <v>-305.59875583203785</v>
      </c>
      <c r="T587" s="81">
        <v>1152.4000000000001</v>
      </c>
      <c r="U587" s="82">
        <v>4.04853913106289E-2</v>
      </c>
      <c r="V587" s="83">
        <v>-40.485391310628899</v>
      </c>
      <c r="W587" s="81">
        <v>50.585000000000001</v>
      </c>
      <c r="X587" s="82">
        <v>-7.8345631775530611E-2</v>
      </c>
      <c r="Y587" s="83">
        <v>-94.014758130636721</v>
      </c>
      <c r="Z587" s="84">
        <f t="shared" si="8"/>
        <v>-860.48472812131649</v>
      </c>
    </row>
    <row r="588" spans="1:26" x14ac:dyDescent="0.3">
      <c r="A588" s="76">
        <v>41533</v>
      </c>
      <c r="B588" s="77">
        <v>1546.52</v>
      </c>
      <c r="C588" s="77">
        <v>4.0684763737668758E-2</v>
      </c>
      <c r="D588" s="78">
        <v>-40.68476373766876</v>
      </c>
      <c r="E588" s="77">
        <v>0.65610000000000002</v>
      </c>
      <c r="F588" s="77">
        <v>-1.3000000000000012</v>
      </c>
      <c r="G588" s="79">
        <v>-13.000000000000011</v>
      </c>
      <c r="H588" s="80">
        <v>103.044</v>
      </c>
      <c r="I588" s="77">
        <v>-3.1151442447226625E-3</v>
      </c>
      <c r="J588" s="79">
        <v>15.575721223613312</v>
      </c>
      <c r="K588" s="80">
        <v>14.38</v>
      </c>
      <c r="L588" s="77">
        <v>-0.1342564720048163</v>
      </c>
      <c r="M588" s="79">
        <v>-201.38470800722445</v>
      </c>
      <c r="N588" s="81">
        <v>74.376000000000005</v>
      </c>
      <c r="O588" s="82">
        <v>-0.10994100259684307</v>
      </c>
      <c r="P588" s="83">
        <v>-219.88200519368613</v>
      </c>
      <c r="Q588" s="81">
        <v>52.78</v>
      </c>
      <c r="R588" s="82">
        <v>2.6848249027237404E-2</v>
      </c>
      <c r="S588" s="83">
        <v>-322.17898832684887</v>
      </c>
      <c r="T588" s="81">
        <v>1154.22</v>
      </c>
      <c r="U588" s="82">
        <v>4.9453097296855063E-2</v>
      </c>
      <c r="V588" s="83">
        <v>-49.453097296855063</v>
      </c>
      <c r="W588" s="81">
        <v>49.945</v>
      </c>
      <c r="X588" s="82">
        <v>-0.10676920325494052</v>
      </c>
      <c r="Y588" s="83">
        <v>-128.12304390592863</v>
      </c>
      <c r="Z588" s="84">
        <f t="shared" si="8"/>
        <v>-959.13088524459863</v>
      </c>
    </row>
    <row r="589" spans="1:26" x14ac:dyDescent="0.3">
      <c r="A589" s="76">
        <v>41530</v>
      </c>
      <c r="B589" s="77">
        <v>1533.72</v>
      </c>
      <c r="C589" s="77">
        <v>3.5471718494713651E-2</v>
      </c>
      <c r="D589" s="78">
        <v>-35.471718494713649</v>
      </c>
      <c r="E589" s="77">
        <v>0.66359999999999997</v>
      </c>
      <c r="F589" s="77">
        <v>-0.45000000000000595</v>
      </c>
      <c r="G589" s="79">
        <v>-4.5000000000000595</v>
      </c>
      <c r="H589" s="80">
        <v>102.483</v>
      </c>
      <c r="I589" s="77">
        <v>3.5402727195731371E-2</v>
      </c>
      <c r="J589" s="79">
        <v>-30.957071757029265</v>
      </c>
      <c r="K589" s="80">
        <v>14.16</v>
      </c>
      <c r="L589" s="77">
        <v>3.5402727195731371E-2</v>
      </c>
      <c r="M589" s="79">
        <v>-215.76433121019116</v>
      </c>
      <c r="N589" s="81">
        <v>77.125</v>
      </c>
      <c r="O589" s="82">
        <v>-8.1856168378947922E-2</v>
      </c>
      <c r="P589" s="83">
        <v>-163.71233675789583</v>
      </c>
      <c r="Q589" s="81">
        <v>52.38</v>
      </c>
      <c r="R589" s="82">
        <v>1.7680202059452182E-2</v>
      </c>
      <c r="S589" s="83">
        <v>-212.16242471342619</v>
      </c>
      <c r="T589" s="81">
        <v>1142.03</v>
      </c>
      <c r="U589" s="82">
        <v>2.9245300023432334E-2</v>
      </c>
      <c r="V589" s="83">
        <v>-29.245300023432335</v>
      </c>
      <c r="W589" s="81">
        <v>49.9</v>
      </c>
      <c r="X589" s="82">
        <v>-0.12624759236561034</v>
      </c>
      <c r="Y589" s="83">
        <v>-151.4971108387324</v>
      </c>
      <c r="Z589" s="84">
        <f t="shared" ref="Z589:Z652" si="9">SUM(D589,G589,J589,M589,P589,S589,V589,Y589)</f>
        <v>-843.31029379542088</v>
      </c>
    </row>
    <row r="590" spans="1:26" x14ac:dyDescent="0.3">
      <c r="A590" s="76">
        <v>41529</v>
      </c>
      <c r="B590" s="77">
        <v>1532.93</v>
      </c>
      <c r="C590" s="77">
        <v>4.0869399894075023E-2</v>
      </c>
      <c r="D590" s="78">
        <v>-40.869399894075023</v>
      </c>
      <c r="E590" s="77">
        <v>0.66359999999999997</v>
      </c>
      <c r="F590" s="77">
        <v>-0.35000000000000586</v>
      </c>
      <c r="G590" s="79">
        <v>-3.5000000000000586</v>
      </c>
      <c r="H590" s="80">
        <v>102.607</v>
      </c>
      <c r="I590" s="77">
        <v>-1.2330586785769346E-2</v>
      </c>
      <c r="J590" s="79">
        <v>61.652933928846736</v>
      </c>
      <c r="K590" s="80">
        <v>14.29</v>
      </c>
      <c r="L590" s="77">
        <v>-0.15990593768371558</v>
      </c>
      <c r="M590" s="79">
        <v>-239.85890652557336</v>
      </c>
      <c r="N590" s="81">
        <v>77.688000000000002</v>
      </c>
      <c r="O590" s="82">
        <v>-5.9045819555975439E-2</v>
      </c>
      <c r="P590" s="83">
        <v>-118.09163911195087</v>
      </c>
      <c r="Q590" s="81">
        <v>52.56</v>
      </c>
      <c r="R590" s="82">
        <v>1.3693346190935407E-2</v>
      </c>
      <c r="S590" s="83">
        <v>-164.32015429122487</v>
      </c>
      <c r="T590" s="81">
        <v>1138.71</v>
      </c>
      <c r="U590" s="82">
        <v>1.8669934874400738E-2</v>
      </c>
      <c r="V590" s="83">
        <v>-18.669934874400738</v>
      </c>
      <c r="W590" s="81">
        <v>50.384999999999998</v>
      </c>
      <c r="X590" s="82">
        <v>-0.1376861201437618</v>
      </c>
      <c r="Y590" s="83">
        <v>-165.22334417251415</v>
      </c>
      <c r="Z590" s="84">
        <f t="shared" si="9"/>
        <v>-688.8804449408924</v>
      </c>
    </row>
    <row r="591" spans="1:26" x14ac:dyDescent="0.3">
      <c r="A591" s="76">
        <v>41528</v>
      </c>
      <c r="B591" s="77">
        <v>1535.73</v>
      </c>
      <c r="C591" s="77">
        <v>3.6877747095084172E-2</v>
      </c>
      <c r="D591" s="78">
        <v>-36.877747095084175</v>
      </c>
      <c r="E591" s="77">
        <v>0.66510000000000002</v>
      </c>
      <c r="F591" s="77">
        <v>-0.20000000000000018</v>
      </c>
      <c r="G591" s="79">
        <v>-2.0000000000000018</v>
      </c>
      <c r="H591" s="80">
        <v>102.85599999999999</v>
      </c>
      <c r="I591" s="77">
        <v>-1.113311669582942E-2</v>
      </c>
      <c r="J591" s="79">
        <v>55.665583479147102</v>
      </c>
      <c r="K591" s="80">
        <v>13.82</v>
      </c>
      <c r="L591" s="77">
        <v>-0.17787031528851865</v>
      </c>
      <c r="M591" s="79">
        <v>-266.80547293277795</v>
      </c>
      <c r="N591" s="81">
        <v>76.126000000000005</v>
      </c>
      <c r="O591" s="82">
        <v>-8.7633931781682176E-2</v>
      </c>
      <c r="P591" s="83">
        <v>-175.26786356336433</v>
      </c>
      <c r="Q591" s="81">
        <v>52.33</v>
      </c>
      <c r="R591" s="82">
        <v>1.9481784531463084E-2</v>
      </c>
      <c r="S591" s="83">
        <v>-233.78141437755701</v>
      </c>
      <c r="T591" s="81">
        <v>1146.79</v>
      </c>
      <c r="U591" s="82">
        <v>2.7405482888371184E-2</v>
      </c>
      <c r="V591" s="83">
        <v>-27.405482888371186</v>
      </c>
      <c r="W591" s="81">
        <v>48.754999999999995</v>
      </c>
      <c r="X591" s="82">
        <v>-0.15326502257728394</v>
      </c>
      <c r="Y591" s="83">
        <v>-183.91802709274074</v>
      </c>
      <c r="Z591" s="84">
        <f t="shared" si="9"/>
        <v>-870.39042447074837</v>
      </c>
    </row>
    <row r="592" spans="1:26" x14ac:dyDescent="0.3">
      <c r="A592" s="76">
        <v>41527</v>
      </c>
      <c r="B592" s="77">
        <v>1529.14</v>
      </c>
      <c r="C592" s="77">
        <v>3.318175982919274E-2</v>
      </c>
      <c r="D592" s="78">
        <v>-33.181759829192742</v>
      </c>
      <c r="E592" s="77">
        <v>0.66559999999999997</v>
      </c>
      <c r="F592" s="77">
        <v>-0.20000000000000018</v>
      </c>
      <c r="G592" s="79">
        <v>-2.0000000000000018</v>
      </c>
      <c r="H592" s="80">
        <v>102.93600000000001</v>
      </c>
      <c r="I592" s="77">
        <v>-8.9824683014180628E-3</v>
      </c>
      <c r="J592" s="79">
        <v>44.912341507090311</v>
      </c>
      <c r="K592" s="80">
        <v>14.53</v>
      </c>
      <c r="L592" s="77">
        <v>-0.1188599151000606</v>
      </c>
      <c r="M592" s="79">
        <v>-178.2898726500909</v>
      </c>
      <c r="N592" s="81">
        <v>78</v>
      </c>
      <c r="O592" s="82">
        <v>-7.1428571428571425E-2</v>
      </c>
      <c r="P592" s="83">
        <v>-142.85714285714283</v>
      </c>
      <c r="Q592" s="81">
        <v>52.33</v>
      </c>
      <c r="R592" s="82">
        <v>1.9481784531463084E-2</v>
      </c>
      <c r="S592" s="83">
        <v>-233.78141437755701</v>
      </c>
      <c r="T592" s="81">
        <v>1140.01</v>
      </c>
      <c r="U592" s="82">
        <v>1.6015471819186507E-2</v>
      </c>
      <c r="V592" s="83">
        <v>-16.015471819186505</v>
      </c>
      <c r="W592" s="81">
        <v>50.48</v>
      </c>
      <c r="X592" s="82">
        <v>-0.10970017636684302</v>
      </c>
      <c r="Y592" s="83">
        <v>-131.64021164021162</v>
      </c>
      <c r="Z592" s="84">
        <f t="shared" si="9"/>
        <v>-692.85353166629125</v>
      </c>
    </row>
    <row r="593" spans="1:26" x14ac:dyDescent="0.3">
      <c r="A593" s="76">
        <v>41526</v>
      </c>
      <c r="B593" s="77">
        <v>1515.91</v>
      </c>
      <c r="C593" s="77">
        <v>2.1227431959040682E-2</v>
      </c>
      <c r="D593" s="78">
        <v>-21.227431959040683</v>
      </c>
      <c r="E593" s="77">
        <v>0.66559999999999997</v>
      </c>
      <c r="F593" s="77">
        <v>-0.25000000000000577</v>
      </c>
      <c r="G593" s="79">
        <v>-2.5000000000000577</v>
      </c>
      <c r="H593" s="80">
        <v>102.536</v>
      </c>
      <c r="I593" s="77">
        <v>-1.5005091356221998E-2</v>
      </c>
      <c r="J593" s="79">
        <v>75.025456781109995</v>
      </c>
      <c r="K593" s="80">
        <v>15.63</v>
      </c>
      <c r="L593" s="77">
        <v>-6.7978533094812096E-2</v>
      </c>
      <c r="M593" s="79">
        <v>-101.96779964221814</v>
      </c>
      <c r="N593" s="81">
        <v>78.875</v>
      </c>
      <c r="O593" s="82">
        <v>-9.4315926958531728E-3</v>
      </c>
      <c r="P593" s="83">
        <v>-18.863185391706345</v>
      </c>
      <c r="Q593" s="81">
        <v>51.92</v>
      </c>
      <c r="R593" s="82">
        <v>1.307317073170735E-2</v>
      </c>
      <c r="S593" s="83">
        <v>-156.8780487804882</v>
      </c>
      <c r="T593" s="81">
        <v>1140.08</v>
      </c>
      <c r="U593" s="82">
        <v>1.1516280720432986E-2</v>
      </c>
      <c r="V593" s="83">
        <v>-11.516280720432986</v>
      </c>
      <c r="W593" s="81">
        <v>52.859999999999992</v>
      </c>
      <c r="X593" s="82">
        <v>-1.8475536161916342E-2</v>
      </c>
      <c r="Y593" s="83">
        <v>-22.17064339429961</v>
      </c>
      <c r="Z593" s="84">
        <f t="shared" si="9"/>
        <v>-260.09793310707602</v>
      </c>
    </row>
    <row r="594" spans="1:26" x14ac:dyDescent="0.3">
      <c r="A594" s="76">
        <v>41523</v>
      </c>
      <c r="B594" s="77">
        <v>1502.4</v>
      </c>
      <c r="C594" s="77">
        <v>-1.3360719484714876E-3</v>
      </c>
      <c r="D594" s="78">
        <v>1.3360719484714876</v>
      </c>
      <c r="E594" s="77">
        <v>0.67510000000000003</v>
      </c>
      <c r="F594" s="77">
        <v>4.9750000000000068</v>
      </c>
      <c r="G594" s="79">
        <v>49.750000000000071</v>
      </c>
      <c r="H594" s="80">
        <v>102.39700000000001</v>
      </c>
      <c r="I594" s="77">
        <v>3.5402727195731371E-2</v>
      </c>
      <c r="J594" s="79">
        <v>6.0522154737554219</v>
      </c>
      <c r="K594" s="80">
        <v>15.85</v>
      </c>
      <c r="L594" s="77">
        <v>5.7371581054035982E-2</v>
      </c>
      <c r="M594" s="79">
        <v>86.057371581053971</v>
      </c>
      <c r="N594" s="81">
        <v>82</v>
      </c>
      <c r="O594" s="82">
        <v>3.9619651347068144E-2</v>
      </c>
      <c r="P594" s="83">
        <v>79.239302694136285</v>
      </c>
      <c r="Q594" s="81">
        <v>51.47</v>
      </c>
      <c r="R594" s="82">
        <v>2.5321386832877959E-3</v>
      </c>
      <c r="S594" s="83">
        <v>-30.385664199453551</v>
      </c>
      <c r="T594" s="81">
        <v>1116.53</v>
      </c>
      <c r="U594" s="82">
        <v>-1.2374836358489906E-2</v>
      </c>
      <c r="V594" s="83">
        <v>12.374836358489906</v>
      </c>
      <c r="W594" s="81">
        <v>53.974999999999994</v>
      </c>
      <c r="X594" s="82">
        <v>3.5292989354560204E-2</v>
      </c>
      <c r="Y594" s="83">
        <v>42.351587225472244</v>
      </c>
      <c r="Z594" s="84">
        <f t="shared" si="9"/>
        <v>246.77572108192584</v>
      </c>
    </row>
    <row r="595" spans="1:26" x14ac:dyDescent="0.3">
      <c r="A595" s="76">
        <v>41522</v>
      </c>
      <c r="B595" s="77">
        <v>1497.58</v>
      </c>
      <c r="C595" s="77">
        <v>-7.2323979608748361E-3</v>
      </c>
      <c r="D595" s="78">
        <v>7.2323979608748363</v>
      </c>
      <c r="E595" s="77">
        <v>0.67510000000000003</v>
      </c>
      <c r="F595" s="77">
        <v>-4.9999999999994493E-2</v>
      </c>
      <c r="G595" s="79">
        <v>-0.49999999999994493</v>
      </c>
      <c r="H595" s="80">
        <v>102.57899999999999</v>
      </c>
      <c r="I595" s="77">
        <v>-1.0914946341275322E-2</v>
      </c>
      <c r="J595" s="79">
        <v>54.57473170637661</v>
      </c>
      <c r="K595" s="80">
        <v>15.77</v>
      </c>
      <c r="L595" s="77">
        <v>0.12804005722460651</v>
      </c>
      <c r="M595" s="79">
        <v>192.06008583690976</v>
      </c>
      <c r="N595" s="81">
        <v>83.625</v>
      </c>
      <c r="O595" s="82">
        <v>3.5603715170278639E-2</v>
      </c>
      <c r="P595" s="83">
        <v>71.207430340557281</v>
      </c>
      <c r="Q595" s="81">
        <v>51.53</v>
      </c>
      <c r="R595" s="82">
        <v>2.5291828793774819E-3</v>
      </c>
      <c r="S595" s="83">
        <v>-30.350194552529782</v>
      </c>
      <c r="T595" s="81">
        <v>1097.02</v>
      </c>
      <c r="U595" s="82">
        <v>-1.8695434378130895E-2</v>
      </c>
      <c r="V595" s="83">
        <v>18.695434378130894</v>
      </c>
      <c r="W595" s="81">
        <v>54.45000000000001</v>
      </c>
      <c r="X595" s="82">
        <v>3.5269512311056399E-2</v>
      </c>
      <c r="Y595" s="83">
        <v>42.323414773267679</v>
      </c>
      <c r="Z595" s="84">
        <f t="shared" si="9"/>
        <v>355.24330044358732</v>
      </c>
    </row>
    <row r="596" spans="1:26" x14ac:dyDescent="0.3">
      <c r="A596" s="76">
        <v>41521</v>
      </c>
      <c r="B596" s="77">
        <v>1496.29</v>
      </c>
      <c r="C596" s="77">
        <v>-1.008145279743618E-3</v>
      </c>
      <c r="D596" s="78">
        <v>1.0081452797436181</v>
      </c>
      <c r="E596" s="77">
        <v>0.66810000000000003</v>
      </c>
      <c r="F596" s="77">
        <v>-0.50000000000000044</v>
      </c>
      <c r="G596" s="79">
        <v>-5.0000000000000044</v>
      </c>
      <c r="H596" s="80">
        <v>102.554</v>
      </c>
      <c r="I596" s="77">
        <v>-4.6972961431704287E-3</v>
      </c>
      <c r="J596" s="79">
        <v>23.486480715852142</v>
      </c>
      <c r="K596" s="80">
        <v>15.88</v>
      </c>
      <c r="L596" s="77">
        <v>7.5880758807588142E-2</v>
      </c>
      <c r="M596" s="79">
        <v>113.82113821138222</v>
      </c>
      <c r="N596" s="81">
        <v>82.75</v>
      </c>
      <c r="O596" s="82">
        <v>-1.9259259259259261E-2</v>
      </c>
      <c r="P596" s="83">
        <v>-38.518518518518519</v>
      </c>
      <c r="Q596" s="81">
        <v>51.44</v>
      </c>
      <c r="R596" s="82">
        <v>-1.9436345966968155E-4</v>
      </c>
      <c r="S596" s="83">
        <v>2.3323615160361784</v>
      </c>
      <c r="T596" s="81">
        <v>1107.56</v>
      </c>
      <c r="U596" s="82">
        <v>-4.4493982076566014E-3</v>
      </c>
      <c r="V596" s="83">
        <v>4.4493982076566017</v>
      </c>
      <c r="W596" s="81">
        <v>54.884999999999998</v>
      </c>
      <c r="X596" s="82">
        <v>-1.454349582547809E-2</v>
      </c>
      <c r="Y596" s="83">
        <v>-17.452194990573709</v>
      </c>
      <c r="Z596" s="84">
        <f t="shared" si="9"/>
        <v>84.126810421578512</v>
      </c>
    </row>
    <row r="597" spans="1:26" x14ac:dyDescent="0.3">
      <c r="A597" s="76">
        <v>41520</v>
      </c>
      <c r="B597" s="77">
        <v>1486.06</v>
      </c>
      <c r="C597" s="77">
        <v>-2.4099620716276611E-3</v>
      </c>
      <c r="D597" s="78">
        <v>2.4099620716276613</v>
      </c>
      <c r="E597" s="77">
        <v>0.66910000000000003</v>
      </c>
      <c r="F597" s="77">
        <v>0.30000000000000027</v>
      </c>
      <c r="G597" s="79">
        <v>3.0000000000000027</v>
      </c>
      <c r="H597" s="80">
        <v>103.366</v>
      </c>
      <c r="I597" s="77">
        <v>7.7400878499928074E-5</v>
      </c>
      <c r="J597" s="79">
        <v>-0.38700439249964036</v>
      </c>
      <c r="K597" s="80">
        <v>16.61</v>
      </c>
      <c r="L597" s="77">
        <v>4.2032622333751567E-2</v>
      </c>
      <c r="M597" s="79">
        <v>63.048933500627349</v>
      </c>
      <c r="N597" s="81">
        <v>83.563000000000002</v>
      </c>
      <c r="O597" s="82">
        <v>1.5963525835866292E-2</v>
      </c>
      <c r="P597" s="83">
        <v>31.927051671732585</v>
      </c>
      <c r="Q597" s="81">
        <v>51.4</v>
      </c>
      <c r="R597" s="82">
        <v>-7.7760497667183411E-4</v>
      </c>
      <c r="S597" s="83">
        <v>9.3312597200620093</v>
      </c>
      <c r="T597" s="81">
        <v>1099.83</v>
      </c>
      <c r="U597" s="82">
        <v>-1.3056587519517741E-2</v>
      </c>
      <c r="V597" s="83">
        <v>13.056587519517741</v>
      </c>
      <c r="W597" s="81">
        <v>55.914999999999999</v>
      </c>
      <c r="X597" s="82">
        <v>2.0812414422638075E-2</v>
      </c>
      <c r="Y597" s="83">
        <v>24.974897307165687</v>
      </c>
      <c r="Z597" s="84">
        <f t="shared" si="9"/>
        <v>147.36168739823339</v>
      </c>
    </row>
    <row r="598" spans="1:26" x14ac:dyDescent="0.3">
      <c r="A598" s="76">
        <v>41519</v>
      </c>
      <c r="B598" s="77">
        <v>1481.18</v>
      </c>
      <c r="C598" s="77">
        <v>-1.2934912267841219E-2</v>
      </c>
      <c r="D598" s="78">
        <v>12.93491226784122</v>
      </c>
      <c r="E598" s="77">
        <v>0.66810000000000003</v>
      </c>
      <c r="F598" s="77">
        <v>0.10000000000000009</v>
      </c>
      <c r="G598" s="79">
        <v>1.0000000000000009</v>
      </c>
      <c r="H598" s="80" t="s">
        <v>0</v>
      </c>
      <c r="I598" s="77">
        <v>3.5402727195731371E-2</v>
      </c>
      <c r="J598" s="79">
        <v>-105.09077625163788</v>
      </c>
      <c r="K598" s="80" t="s">
        <v>0</v>
      </c>
      <c r="L598" s="77">
        <v>3.5402727195731371E-2</v>
      </c>
      <c r="M598" s="79">
        <v>-215.76433121019116</v>
      </c>
      <c r="N598" s="81" t="s">
        <v>47</v>
      </c>
      <c r="O598" s="82">
        <v>4.5362372799477215E-3</v>
      </c>
      <c r="P598" s="83">
        <v>9.0724745598954417</v>
      </c>
      <c r="Q598" s="81" t="s">
        <v>47</v>
      </c>
      <c r="R598" s="82">
        <v>7.4923885533476054E-4</v>
      </c>
      <c r="S598" s="83">
        <v>-8.9908662640171269</v>
      </c>
      <c r="T598" s="81" t="s">
        <v>47</v>
      </c>
      <c r="U598" s="82">
        <v>3.7334613801929257E-3</v>
      </c>
      <c r="V598" s="83">
        <v>-3.7334613801929257</v>
      </c>
      <c r="W598" s="81" t="s">
        <v>47</v>
      </c>
      <c r="X598" s="82">
        <v>-7.6700874660299754E-4</v>
      </c>
      <c r="Y598" s="83">
        <v>-0.92041049592359703</v>
      </c>
      <c r="Z598" s="84">
        <f t="shared" si="9"/>
        <v>-311.49245877422601</v>
      </c>
    </row>
    <row r="599" spans="1:26" x14ac:dyDescent="0.3">
      <c r="A599" s="76">
        <v>41516</v>
      </c>
      <c r="B599" s="77">
        <v>1472.74</v>
      </c>
      <c r="C599" s="77">
        <v>-1.9082317052864405E-2</v>
      </c>
      <c r="D599" s="78">
        <v>19.082317052864404</v>
      </c>
      <c r="E599" s="77">
        <v>0.66710000000000003</v>
      </c>
      <c r="F599" s="77">
        <v>-0.12199999999999989</v>
      </c>
      <c r="G599" s="79">
        <v>-1.2199999999999989</v>
      </c>
      <c r="H599" s="80">
        <v>103.88800000000001</v>
      </c>
      <c r="I599" s="77">
        <v>3.3900924307252388E-3</v>
      </c>
      <c r="J599" s="79">
        <v>-16.950462153626194</v>
      </c>
      <c r="K599" s="80">
        <v>17.010000000000002</v>
      </c>
      <c r="L599" s="77">
        <v>0.1264900662251657</v>
      </c>
      <c r="M599" s="79">
        <v>189.73509933774855</v>
      </c>
      <c r="N599" s="81">
        <v>84.001000000000005</v>
      </c>
      <c r="O599" s="82">
        <v>-2.9554896142432669E-3</v>
      </c>
      <c r="P599" s="83">
        <v>-5.910979228486533</v>
      </c>
      <c r="Q599" s="81">
        <v>51.47</v>
      </c>
      <c r="R599" s="82">
        <v>-3.0989734650397772E-3</v>
      </c>
      <c r="S599" s="83">
        <v>37.187681580477324</v>
      </c>
      <c r="T599" s="81">
        <v>1109.58</v>
      </c>
      <c r="U599" s="82">
        <v>1.7505891846784399E-2</v>
      </c>
      <c r="V599" s="83">
        <v>-17.505891846784397</v>
      </c>
      <c r="W599" s="81">
        <v>57.110000000000007</v>
      </c>
      <c r="X599" s="82">
        <v>3.9592245380904778E-2</v>
      </c>
      <c r="Y599" s="83">
        <v>47.510694457085734</v>
      </c>
      <c r="Z599" s="84">
        <f t="shared" si="9"/>
        <v>251.9284591992789</v>
      </c>
    </row>
    <row r="600" spans="1:26" x14ac:dyDescent="0.3">
      <c r="A600" s="76">
        <v>41515</v>
      </c>
      <c r="B600" s="77">
        <v>1481.11</v>
      </c>
      <c r="C600" s="77">
        <v>-1.8352332979851574E-2</v>
      </c>
      <c r="D600" s="78">
        <v>18.352332979851575</v>
      </c>
      <c r="E600" s="77">
        <v>0.66710000000000003</v>
      </c>
      <c r="F600" s="77">
        <v>-4.9999999999994493E-2</v>
      </c>
      <c r="G600" s="79">
        <v>-0.49999999999994493</v>
      </c>
      <c r="H600" s="80">
        <v>104.014</v>
      </c>
      <c r="I600" s="77">
        <v>9.2371582154431135E-3</v>
      </c>
      <c r="J600" s="79">
        <v>-46.185791077215569</v>
      </c>
      <c r="K600" s="80">
        <v>16.809999999999999</v>
      </c>
      <c r="L600" s="77">
        <v>0.16979819067501736</v>
      </c>
      <c r="M600" s="79">
        <v>254.69728601252606</v>
      </c>
      <c r="N600" s="81">
        <v>82.563000000000002</v>
      </c>
      <c r="O600" s="82">
        <v>1.18758732259726E-2</v>
      </c>
      <c r="P600" s="83">
        <v>23.751746451945198</v>
      </c>
      <c r="Q600" s="81">
        <v>51.85</v>
      </c>
      <c r="R600" s="82">
        <v>-1.3482280431433029E-3</v>
      </c>
      <c r="S600" s="83">
        <v>16.178736517719635</v>
      </c>
      <c r="T600" s="81">
        <v>1117.8399999999999</v>
      </c>
      <c r="U600" s="82">
        <v>1.2591264017971867E-2</v>
      </c>
      <c r="V600" s="83">
        <v>-12.591264017971866</v>
      </c>
      <c r="W600" s="81">
        <v>58.43</v>
      </c>
      <c r="X600" s="82">
        <v>8.838595510850325E-2</v>
      </c>
      <c r="Y600" s="83">
        <v>106.06314613020389</v>
      </c>
      <c r="Z600" s="84">
        <f t="shared" si="9"/>
        <v>359.76619299705897</v>
      </c>
    </row>
    <row r="601" spans="1:26" x14ac:dyDescent="0.3">
      <c r="A601" s="76">
        <v>41514</v>
      </c>
      <c r="B601" s="77">
        <v>1480.03</v>
      </c>
      <c r="C601" s="77">
        <v>-1.863885315686881E-2</v>
      </c>
      <c r="D601" s="78">
        <v>18.638853156868809</v>
      </c>
      <c r="E601" s="77">
        <v>0.66759999999999997</v>
      </c>
      <c r="F601" s="77">
        <v>0</v>
      </c>
      <c r="G601" s="79">
        <v>0</v>
      </c>
      <c r="H601" s="80">
        <v>103.869</v>
      </c>
      <c r="I601" s="77">
        <v>-1.0482986785665686E-3</v>
      </c>
      <c r="J601" s="79">
        <v>5.2414933928328429</v>
      </c>
      <c r="K601" s="80">
        <v>16.489999999999998</v>
      </c>
      <c r="L601" s="77">
        <v>0.11948404616429043</v>
      </c>
      <c r="M601" s="79">
        <v>179.22606924643563</v>
      </c>
      <c r="N601" s="81">
        <v>83.438000000000002</v>
      </c>
      <c r="O601" s="82">
        <v>4.7886970172684486E-2</v>
      </c>
      <c r="P601" s="83">
        <v>95.77394034536897</v>
      </c>
      <c r="Q601" s="81">
        <v>51.33</v>
      </c>
      <c r="R601" s="82">
        <v>-1.0982658959537577E-2</v>
      </c>
      <c r="S601" s="83">
        <v>131.79190751445091</v>
      </c>
      <c r="T601" s="81">
        <v>1116.2</v>
      </c>
      <c r="U601" s="82">
        <v>-1.2413402581775366E-2</v>
      </c>
      <c r="V601" s="83">
        <v>12.413402581775367</v>
      </c>
      <c r="W601" s="81">
        <v>57.580000000000005</v>
      </c>
      <c r="X601" s="82">
        <v>5.6126192223037455E-2</v>
      </c>
      <c r="Y601" s="83">
        <v>67.351430667644934</v>
      </c>
      <c r="Z601" s="84">
        <f t="shared" si="9"/>
        <v>510.43709690537747</v>
      </c>
    </row>
    <row r="602" spans="1:26" x14ac:dyDescent="0.3">
      <c r="A602" s="76">
        <v>41513</v>
      </c>
      <c r="B602" s="77">
        <v>1484.4</v>
      </c>
      <c r="C602" s="77">
        <v>-2.7923302598491115E-2</v>
      </c>
      <c r="D602" s="78">
        <v>27.923302598491116</v>
      </c>
      <c r="E602" s="77">
        <v>0.66810000000000003</v>
      </c>
      <c r="F602" s="77">
        <v>5.0000000000005596E-2</v>
      </c>
      <c r="G602" s="79">
        <v>0.50000000000005596</v>
      </c>
      <c r="H602" s="80">
        <v>104.098</v>
      </c>
      <c r="I602" s="77">
        <v>-2.6921123980877945E-3</v>
      </c>
      <c r="J602" s="79">
        <v>13.460561990438972</v>
      </c>
      <c r="K602" s="80">
        <v>16.77</v>
      </c>
      <c r="L602" s="77">
        <v>0.28604294478527614</v>
      </c>
      <c r="M602" s="79">
        <v>429.06441717791427</v>
      </c>
      <c r="N602" s="81">
        <v>84</v>
      </c>
      <c r="O602" s="82">
        <v>0.11258278145695365</v>
      </c>
      <c r="P602" s="83">
        <v>225.16556291390728</v>
      </c>
      <c r="Q602" s="81">
        <v>51.33</v>
      </c>
      <c r="R602" s="82">
        <v>-2.041984732824428E-2</v>
      </c>
      <c r="S602" s="83">
        <v>245.03816793893137</v>
      </c>
      <c r="T602" s="81">
        <v>1122.04</v>
      </c>
      <c r="U602" s="82">
        <v>-2.628587297041643E-2</v>
      </c>
      <c r="V602" s="83">
        <v>26.285872970416431</v>
      </c>
      <c r="W602" s="81">
        <v>56.699999999999996</v>
      </c>
      <c r="X602" s="82">
        <v>7.2949191030371785E-2</v>
      </c>
      <c r="Y602" s="83">
        <v>87.539029236446126</v>
      </c>
      <c r="Z602" s="84">
        <f t="shared" si="9"/>
        <v>1054.9769148265455</v>
      </c>
    </row>
    <row r="603" spans="1:26" x14ac:dyDescent="0.3">
      <c r="A603" s="76">
        <v>41512</v>
      </c>
      <c r="B603" s="77">
        <v>1504.41</v>
      </c>
      <c r="C603" s="77">
        <v>-1.4916284155867949E-2</v>
      </c>
      <c r="D603" s="78">
        <v>14.916284155867949</v>
      </c>
      <c r="E603" s="77">
        <v>0.98060000000000003</v>
      </c>
      <c r="F603" s="77">
        <v>4.9750000000000068</v>
      </c>
      <c r="G603" s="79">
        <v>49.750000000000071</v>
      </c>
      <c r="H603" s="80" t="s">
        <v>0</v>
      </c>
      <c r="I603" s="77">
        <v>3.5402727195731371E-2</v>
      </c>
      <c r="J603" s="79">
        <v>68.939929592766873</v>
      </c>
      <c r="K603" s="80">
        <v>14.99</v>
      </c>
      <c r="L603" s="77">
        <v>0.21770917952883831</v>
      </c>
      <c r="M603" s="79">
        <v>326.56376929325745</v>
      </c>
      <c r="N603" s="81">
        <v>79.626000000000005</v>
      </c>
      <c r="O603" s="82">
        <v>5.8152823920265842E-2</v>
      </c>
      <c r="P603" s="83">
        <v>116.30564784053168</v>
      </c>
      <c r="Q603" s="81">
        <v>51.25</v>
      </c>
      <c r="R603" s="82">
        <v>-2.4923896499239009E-2</v>
      </c>
      <c r="S603" s="83">
        <v>299.08675799086808</v>
      </c>
      <c r="T603" s="81">
        <v>1127.0999999999999</v>
      </c>
      <c r="U603" s="82">
        <v>-2.3250977095664514E-2</v>
      </c>
      <c r="V603" s="83">
        <v>23.250977095664513</v>
      </c>
      <c r="W603" s="81">
        <v>53.854999999999997</v>
      </c>
      <c r="X603" s="82">
        <v>3.9170284611673926E-2</v>
      </c>
      <c r="Y603" s="83">
        <v>47.004341534008709</v>
      </c>
      <c r="Z603" s="84">
        <f t="shared" si="9"/>
        <v>945.81770750296539</v>
      </c>
    </row>
    <row r="604" spans="1:26" x14ac:dyDescent="0.3">
      <c r="A604" s="76">
        <v>41509</v>
      </c>
      <c r="B604" s="77">
        <v>1508.49</v>
      </c>
      <c r="C604" s="77">
        <v>-1.0216133223101411E-2</v>
      </c>
      <c r="D604" s="78">
        <v>10.21613322310141</v>
      </c>
      <c r="E604" s="77">
        <v>0.67559999999999998</v>
      </c>
      <c r="F604" s="77">
        <v>1.0499999999999954</v>
      </c>
      <c r="G604" s="79">
        <v>10.499999999999954</v>
      </c>
      <c r="H604" s="80">
        <v>103.711</v>
      </c>
      <c r="I604" s="77">
        <v>-1.8306592834492853E-2</v>
      </c>
      <c r="J604" s="79">
        <v>91.532964172464261</v>
      </c>
      <c r="K604" s="80">
        <v>13.98</v>
      </c>
      <c r="L604" s="77">
        <v>9.1334894613583129E-2</v>
      </c>
      <c r="M604" s="79">
        <v>137.0023419203747</v>
      </c>
      <c r="N604" s="81">
        <v>78.875</v>
      </c>
      <c r="O604" s="82">
        <v>4.2107071134129551E-2</v>
      </c>
      <c r="P604" s="83">
        <v>84.214142268259096</v>
      </c>
      <c r="Q604" s="81">
        <v>51.34</v>
      </c>
      <c r="R604" s="82">
        <v>-2.8571428571428532E-2</v>
      </c>
      <c r="S604" s="83">
        <v>342.85714285714238</v>
      </c>
      <c r="T604" s="81">
        <v>1130.52</v>
      </c>
      <c r="U604" s="82">
        <v>-3.3834425823213138E-2</v>
      </c>
      <c r="V604" s="83">
        <v>33.834425823213138</v>
      </c>
      <c r="W604" s="81">
        <v>52.134999999999998</v>
      </c>
      <c r="X604" s="82">
        <v>-2.240765047815476E-2</v>
      </c>
      <c r="Y604" s="83">
        <v>-26.889180573785712</v>
      </c>
      <c r="Z604" s="84">
        <f t="shared" si="9"/>
        <v>683.26796969076918</v>
      </c>
    </row>
    <row r="605" spans="1:26" x14ac:dyDescent="0.3">
      <c r="A605" s="76">
        <v>41508</v>
      </c>
      <c r="B605" s="77">
        <v>1497.8</v>
      </c>
      <c r="C605" s="77">
        <v>-1.9058222542406272E-2</v>
      </c>
      <c r="D605" s="78">
        <v>19.058222542406273</v>
      </c>
      <c r="E605" s="77">
        <v>0.67310000000000003</v>
      </c>
      <c r="F605" s="77">
        <v>0.82100000000000506</v>
      </c>
      <c r="G605" s="79">
        <v>8.2100000000000506</v>
      </c>
      <c r="H605" s="80">
        <v>103.038</v>
      </c>
      <c r="I605" s="77">
        <v>-2.675898026843988E-2</v>
      </c>
      <c r="J605" s="79">
        <v>133.79490134219941</v>
      </c>
      <c r="K605" s="80">
        <v>14.76</v>
      </c>
      <c r="L605" s="77">
        <v>0.10067114093959728</v>
      </c>
      <c r="M605" s="79">
        <v>151.00671140939593</v>
      </c>
      <c r="N605" s="81">
        <v>80.75</v>
      </c>
      <c r="O605" s="82">
        <v>7.1295903205264202E-2</v>
      </c>
      <c r="P605" s="83">
        <v>142.59180641052839</v>
      </c>
      <c r="Q605" s="81">
        <v>51.4</v>
      </c>
      <c r="R605" s="82">
        <v>-1.9083969465648856E-2</v>
      </c>
      <c r="S605" s="83">
        <v>229.00763358778627</v>
      </c>
      <c r="T605" s="81">
        <v>1117.92</v>
      </c>
      <c r="U605" s="82">
        <v>-5.1854867436771562E-2</v>
      </c>
      <c r="V605" s="83">
        <v>51.854867436771563</v>
      </c>
      <c r="W605" s="81">
        <v>52.594999999999999</v>
      </c>
      <c r="X605" s="82">
        <v>-1.6915887850467312E-2</v>
      </c>
      <c r="Y605" s="83">
        <v>-20.299065420560773</v>
      </c>
      <c r="Z605" s="84">
        <f t="shared" si="9"/>
        <v>715.22507730852715</v>
      </c>
    </row>
    <row r="606" spans="1:26" x14ac:dyDescent="0.3">
      <c r="A606" s="76">
        <v>41507</v>
      </c>
      <c r="B606" s="77">
        <v>1489.65</v>
      </c>
      <c r="C606" s="77">
        <v>-2.4983309552172275E-2</v>
      </c>
      <c r="D606" s="78">
        <v>24.983309552172276</v>
      </c>
      <c r="E606" s="77">
        <v>0.66610000000000003</v>
      </c>
      <c r="F606" s="77">
        <v>0.12100000000000444</v>
      </c>
      <c r="G606" s="79">
        <v>1.2100000000000444</v>
      </c>
      <c r="H606" s="80">
        <v>103.358</v>
      </c>
      <c r="I606" s="77">
        <v>-2.6164790125783211E-2</v>
      </c>
      <c r="J606" s="79">
        <v>130.82395062891607</v>
      </c>
      <c r="K606" s="80">
        <v>15.94</v>
      </c>
      <c r="L606" s="77">
        <v>0.25216025137470532</v>
      </c>
      <c r="M606" s="79">
        <v>378.24037706205797</v>
      </c>
      <c r="N606" s="81">
        <v>84.375</v>
      </c>
      <c r="O606" s="82">
        <v>0.12218705112517951</v>
      </c>
      <c r="P606" s="83">
        <v>244.37410225035899</v>
      </c>
      <c r="Q606" s="81">
        <v>51.45</v>
      </c>
      <c r="R606" s="82">
        <v>-1.9065776930409912E-2</v>
      </c>
      <c r="S606" s="83">
        <v>228.78932316491895</v>
      </c>
      <c r="T606" s="81">
        <v>1112.51</v>
      </c>
      <c r="U606" s="82">
        <v>-4.6994526157088073E-2</v>
      </c>
      <c r="V606" s="83">
        <v>46.994526157088075</v>
      </c>
      <c r="W606" s="81">
        <v>55.695</v>
      </c>
      <c r="X606" s="82">
        <v>7.4363425925925861E-2</v>
      </c>
      <c r="Y606" s="83">
        <v>89.236111111111029</v>
      </c>
      <c r="Z606" s="84">
        <f t="shared" si="9"/>
        <v>1144.6516999266235</v>
      </c>
    </row>
    <row r="607" spans="1:26" x14ac:dyDescent="0.3">
      <c r="A607" s="76">
        <v>41506</v>
      </c>
      <c r="B607" s="77">
        <v>1500.59</v>
      </c>
      <c r="C607" s="77">
        <v>-1.2334384235156292E-2</v>
      </c>
      <c r="D607" s="78">
        <v>12.334384235156293</v>
      </c>
      <c r="E607" s="77">
        <v>0.66710000000000003</v>
      </c>
      <c r="F607" s="77">
        <v>0.17099999999999893</v>
      </c>
      <c r="G607" s="79">
        <v>1.7099999999999893</v>
      </c>
      <c r="H607" s="80">
        <v>103.64</v>
      </c>
      <c r="I607" s="77">
        <v>-2.6232711966325931E-2</v>
      </c>
      <c r="J607" s="79">
        <v>131.16355983162967</v>
      </c>
      <c r="K607" s="80">
        <v>14.91</v>
      </c>
      <c r="L607" s="77">
        <v>0.14869029275808934</v>
      </c>
      <c r="M607" s="79">
        <v>223.03543913713401</v>
      </c>
      <c r="N607" s="81">
        <v>82.25</v>
      </c>
      <c r="O607" s="82">
        <v>7.8674378040943654E-2</v>
      </c>
      <c r="P607" s="83">
        <v>157.3487560818873</v>
      </c>
      <c r="Q607" s="81">
        <v>51.44</v>
      </c>
      <c r="R607" s="82">
        <v>-2.594205642870677E-2</v>
      </c>
      <c r="S607" s="83">
        <v>311.30467714448122</v>
      </c>
      <c r="T607" s="81">
        <v>1114.3800000000001</v>
      </c>
      <c r="U607" s="82">
        <v>-4.6005547375269483E-2</v>
      </c>
      <c r="V607" s="83">
        <v>46.005547375269479</v>
      </c>
      <c r="W607" s="81">
        <v>54.774999999999999</v>
      </c>
      <c r="X607" s="82">
        <v>4.702284239701808E-2</v>
      </c>
      <c r="Y607" s="83">
        <v>56.427410876421696</v>
      </c>
      <c r="Z607" s="84">
        <f t="shared" si="9"/>
        <v>939.32977468197964</v>
      </c>
    </row>
    <row r="608" spans="1:26" x14ac:dyDescent="0.3">
      <c r="A608" s="76">
        <v>41505</v>
      </c>
      <c r="B608" s="77">
        <v>1501.39</v>
      </c>
      <c r="C608" s="77">
        <v>-1.7453503134693564E-2</v>
      </c>
      <c r="D608" s="78">
        <v>17.453503134693563</v>
      </c>
      <c r="E608" s="77">
        <v>0.66832000000000003</v>
      </c>
      <c r="F608" s="77">
        <v>0.29299999999999882</v>
      </c>
      <c r="G608" s="79">
        <v>2.9299999999999882</v>
      </c>
      <c r="H608" s="80">
        <v>103.53700000000001</v>
      </c>
      <c r="I608" s="77">
        <v>-2.0519175827294543E-2</v>
      </c>
      <c r="J608" s="79">
        <v>102.59587913647272</v>
      </c>
      <c r="K608" s="80">
        <v>15.1</v>
      </c>
      <c r="L608" s="77">
        <v>0.18710691823899361</v>
      </c>
      <c r="M608" s="79">
        <v>280.66037735849039</v>
      </c>
      <c r="N608" s="81">
        <v>84.25</v>
      </c>
      <c r="O608" s="82">
        <v>0.13087248322147652</v>
      </c>
      <c r="P608" s="83">
        <v>261.744966442953</v>
      </c>
      <c r="Q608" s="81">
        <v>51.63</v>
      </c>
      <c r="R608" s="82">
        <v>-2.197385868535701E-2</v>
      </c>
      <c r="S608" s="83">
        <v>263.68630422428413</v>
      </c>
      <c r="T608" s="81">
        <v>1090.49</v>
      </c>
      <c r="U608" s="82">
        <v>-7.0348931381659138E-2</v>
      </c>
      <c r="V608" s="83">
        <v>70.348931381659142</v>
      </c>
      <c r="W608" s="81">
        <v>54.935000000000002</v>
      </c>
      <c r="X608" s="82">
        <v>5.1186375813241571E-2</v>
      </c>
      <c r="Y608" s="83">
        <v>61.423650975889878</v>
      </c>
      <c r="Z608" s="84">
        <f t="shared" si="9"/>
        <v>1060.8436126544429</v>
      </c>
    </row>
    <row r="609" spans="1:26" x14ac:dyDescent="0.3">
      <c r="A609" s="76">
        <v>41502</v>
      </c>
      <c r="B609" s="77">
        <v>1508.8</v>
      </c>
      <c r="C609" s="77">
        <v>-1.4152607712713879E-2</v>
      </c>
      <c r="D609" s="78">
        <v>14.152607712713879</v>
      </c>
      <c r="E609" s="77">
        <v>0.66759999999999997</v>
      </c>
      <c r="F609" s="77">
        <v>0.12099999999999334</v>
      </c>
      <c r="G609" s="79">
        <v>1.2099999999999334</v>
      </c>
      <c r="H609" s="80">
        <v>103.062</v>
      </c>
      <c r="I609" s="77">
        <v>-1.7821065070712506E-2</v>
      </c>
      <c r="J609" s="79">
        <v>89.105325353562534</v>
      </c>
      <c r="K609" s="80">
        <v>14.37</v>
      </c>
      <c r="L609" s="77">
        <v>0.21368243243243237</v>
      </c>
      <c r="M609" s="79">
        <v>320.52364864864853</v>
      </c>
      <c r="N609" s="81">
        <v>81.593999999999994</v>
      </c>
      <c r="O609" s="82">
        <v>0.12021197726461463</v>
      </c>
      <c r="P609" s="83">
        <v>240.42395452922923</v>
      </c>
      <c r="Q609" s="81">
        <v>51.92</v>
      </c>
      <c r="R609" s="82">
        <v>-1.5734597156398071E-2</v>
      </c>
      <c r="S609" s="83">
        <v>188.81516587677686</v>
      </c>
      <c r="T609" s="81">
        <v>1103.94</v>
      </c>
      <c r="U609" s="82">
        <v>-6.2455413255426813E-2</v>
      </c>
      <c r="V609" s="83">
        <v>62.455413255426812</v>
      </c>
      <c r="W609" s="81">
        <v>53.685000000000002</v>
      </c>
      <c r="X609" s="82">
        <v>6.4439377416476651E-2</v>
      </c>
      <c r="Y609" s="83">
        <v>77.327252899771977</v>
      </c>
      <c r="Z609" s="84">
        <f t="shared" si="9"/>
        <v>994.01336827612988</v>
      </c>
    </row>
    <row r="610" spans="1:26" x14ac:dyDescent="0.3">
      <c r="A610" s="76">
        <v>41501</v>
      </c>
      <c r="B610" s="77">
        <v>1508.14</v>
      </c>
      <c r="C610" s="77">
        <v>-1.6761743325618417E-2</v>
      </c>
      <c r="D610" s="78">
        <v>16.761743325618419</v>
      </c>
      <c r="E610" s="77">
        <v>0.66759999999999997</v>
      </c>
      <c r="F610" s="77">
        <v>-0.65899999999999848</v>
      </c>
      <c r="G610" s="79">
        <v>-6.5899999999999848</v>
      </c>
      <c r="H610" s="80">
        <v>103.97799999999999</v>
      </c>
      <c r="I610" s="77">
        <v>-1.3145031937207606E-2</v>
      </c>
      <c r="J610" s="79">
        <v>65.725159686038026</v>
      </c>
      <c r="K610" s="80">
        <v>14.73</v>
      </c>
      <c r="L610" s="77">
        <v>0.22954924874791319</v>
      </c>
      <c r="M610" s="79">
        <v>344.32387312186978</v>
      </c>
      <c r="N610" s="81">
        <v>79.625</v>
      </c>
      <c r="O610" s="82">
        <v>9.4501718213058417E-2</v>
      </c>
      <c r="P610" s="83">
        <v>189.00343642611682</v>
      </c>
      <c r="Q610" s="81">
        <v>51.9</v>
      </c>
      <c r="R610" s="82">
        <v>-1.8346888594666141E-2</v>
      </c>
      <c r="S610" s="83">
        <v>220.16266313599371</v>
      </c>
      <c r="T610" s="81">
        <v>1130.23</v>
      </c>
      <c r="U610" s="82">
        <v>-4.0869321701643833E-2</v>
      </c>
      <c r="V610" s="83">
        <v>40.869321701643834</v>
      </c>
      <c r="W610" s="81">
        <v>54.52</v>
      </c>
      <c r="X610" s="82">
        <v>7.5769534333070307E-2</v>
      </c>
      <c r="Y610" s="83">
        <v>90.923441199684376</v>
      </c>
      <c r="Z610" s="84">
        <f t="shared" si="9"/>
        <v>961.17963859696499</v>
      </c>
    </row>
    <row r="611" spans="1:26" x14ac:dyDescent="0.3">
      <c r="A611" s="76">
        <v>41500</v>
      </c>
      <c r="B611" s="77">
        <v>1527.04</v>
      </c>
      <c r="C611" s="77">
        <v>1.3968037457947561E-3</v>
      </c>
      <c r="D611" s="78">
        <v>-1.3968037457947562</v>
      </c>
      <c r="E611" s="77">
        <v>0.66759999999999997</v>
      </c>
      <c r="F611" s="77">
        <v>-0.55899999999999839</v>
      </c>
      <c r="G611" s="79">
        <v>-5.5899999999999839</v>
      </c>
      <c r="H611" s="80">
        <v>104.379</v>
      </c>
      <c r="I611" s="77">
        <v>-5.156309569195547E-3</v>
      </c>
      <c r="J611" s="79">
        <v>25.781547845977734</v>
      </c>
      <c r="K611" s="80">
        <v>13.04</v>
      </c>
      <c r="L611" s="77">
        <v>7.7279752704791076E-3</v>
      </c>
      <c r="M611" s="79">
        <v>11.591962905718662</v>
      </c>
      <c r="N611" s="81">
        <v>75.5</v>
      </c>
      <c r="O611" s="82">
        <v>1.5126050420168067E-2</v>
      </c>
      <c r="P611" s="83">
        <v>30.252100840336134</v>
      </c>
      <c r="Q611" s="81">
        <v>52.4</v>
      </c>
      <c r="R611" s="82">
        <v>-6.0698027314112345E-3</v>
      </c>
      <c r="S611" s="83">
        <v>72.837632776934811</v>
      </c>
      <c r="T611" s="81">
        <v>1152.33</v>
      </c>
      <c r="U611" s="82">
        <v>-2.6731870470785055E-2</v>
      </c>
      <c r="V611" s="83">
        <v>26.731870470785054</v>
      </c>
      <c r="W611" s="81">
        <v>52.844999999999999</v>
      </c>
      <c r="X611" s="82">
        <v>3.2633121641426371E-2</v>
      </c>
      <c r="Y611" s="83">
        <v>39.159745969711643</v>
      </c>
      <c r="Z611" s="84">
        <f t="shared" si="9"/>
        <v>199.36805706366931</v>
      </c>
    </row>
    <row r="612" spans="1:26" x14ac:dyDescent="0.3">
      <c r="A612" s="76">
        <v>41499</v>
      </c>
      <c r="B612" s="77">
        <v>1527.19</v>
      </c>
      <c r="C612" s="77">
        <v>1.2785908973347197E-2</v>
      </c>
      <c r="D612" s="78">
        <v>-12.785908973347196</v>
      </c>
      <c r="E612" s="77">
        <v>0.66459999999999997</v>
      </c>
      <c r="F612" s="77">
        <v>-0.85899999999999865</v>
      </c>
      <c r="G612" s="79">
        <v>-8.5899999999999856</v>
      </c>
      <c r="H612" s="80">
        <v>104.438</v>
      </c>
      <c r="I612" s="77">
        <v>-1.0366523897964542E-2</v>
      </c>
      <c r="J612" s="79">
        <v>51.832619489822712</v>
      </c>
      <c r="K612" s="80">
        <v>12.31</v>
      </c>
      <c r="L612" s="77">
        <v>-8.4758364312267576E-2</v>
      </c>
      <c r="M612" s="79">
        <v>-127.13754646840137</v>
      </c>
      <c r="N612" s="81">
        <v>75.25</v>
      </c>
      <c r="O612" s="82">
        <v>4.1634417785368916E-3</v>
      </c>
      <c r="P612" s="83">
        <v>8.3268835570737831</v>
      </c>
      <c r="Q612" s="81">
        <v>52.56</v>
      </c>
      <c r="R612" s="82">
        <v>-3.2239711739046957E-3</v>
      </c>
      <c r="S612" s="83">
        <v>38.687654086856348</v>
      </c>
      <c r="T612" s="81">
        <v>1153.93</v>
      </c>
      <c r="U612" s="82">
        <v>-2.8784728943802483E-2</v>
      </c>
      <c r="V612" s="83">
        <v>28.784728943802484</v>
      </c>
      <c r="W612" s="81">
        <v>51.824999999999996</v>
      </c>
      <c r="X612" s="82">
        <v>-3.3653846153846975E-3</v>
      </c>
      <c r="Y612" s="83">
        <v>-4.0384615384616369</v>
      </c>
      <c r="Z612" s="84">
        <f t="shared" si="9"/>
        <v>-24.920030902654862</v>
      </c>
    </row>
    <row r="613" spans="1:26" x14ac:dyDescent="0.3">
      <c r="A613" s="76">
        <v>41498</v>
      </c>
      <c r="B613" s="77">
        <v>1524.06</v>
      </c>
      <c r="C613" s="77">
        <v>9.0974098204354113E-3</v>
      </c>
      <c r="D613" s="78">
        <v>-9.097409820435411</v>
      </c>
      <c r="E613" s="77">
        <v>0.66510000000000002</v>
      </c>
      <c r="F613" s="77">
        <v>-0.80899999999999306</v>
      </c>
      <c r="G613" s="79">
        <v>-8.0899999999999306</v>
      </c>
      <c r="H613" s="80">
        <v>105.645</v>
      </c>
      <c r="I613" s="77">
        <v>6.0374627419984605E-3</v>
      </c>
      <c r="J613" s="79">
        <v>-30.187313709992303</v>
      </c>
      <c r="K613" s="80">
        <v>12.81</v>
      </c>
      <c r="L613" s="77">
        <v>-4.3315907393577303E-2</v>
      </c>
      <c r="M613" s="79">
        <v>-64.973861090365958</v>
      </c>
      <c r="N613" s="81">
        <v>75.688000000000002</v>
      </c>
      <c r="O613" s="82">
        <v>2.0786167269067862E-3</v>
      </c>
      <c r="P613" s="83">
        <v>4.1572334538135722</v>
      </c>
      <c r="Q613" s="81">
        <v>52.85</v>
      </c>
      <c r="R613" s="82">
        <v>3.6080516521079537E-3</v>
      </c>
      <c r="S613" s="83">
        <v>-43.296619825295444</v>
      </c>
      <c r="T613" s="81">
        <v>1170.1099999999999</v>
      </c>
      <c r="U613" s="82">
        <v>-3.0402717931720297E-2</v>
      </c>
      <c r="V613" s="83">
        <v>30.402717931720296</v>
      </c>
      <c r="W613" s="81">
        <v>53.329999999999991</v>
      </c>
      <c r="X613" s="82">
        <v>1.901213337154849E-2</v>
      </c>
      <c r="Y613" s="83">
        <v>22.814560045858187</v>
      </c>
      <c r="Z613" s="84">
        <f t="shared" si="9"/>
        <v>-98.270693014696988</v>
      </c>
    </row>
    <row r="614" spans="1:26" x14ac:dyDescent="0.3">
      <c r="A614" s="76">
        <v>41495</v>
      </c>
      <c r="B614" s="77">
        <v>1526.9</v>
      </c>
      <c r="C614" s="77">
        <v>1.1956046286600608E-2</v>
      </c>
      <c r="D614" s="78">
        <v>-11.956046286600607</v>
      </c>
      <c r="E614" s="77">
        <v>0.66488999999999998</v>
      </c>
      <c r="F614" s="77">
        <v>-0.82999999999999741</v>
      </c>
      <c r="G614" s="79">
        <v>-8.2999999999999741</v>
      </c>
      <c r="H614" s="80">
        <v>105.871</v>
      </c>
      <c r="I614" s="77">
        <v>2.0482717405972281E-2</v>
      </c>
      <c r="J614" s="79">
        <v>-102.4135870298614</v>
      </c>
      <c r="K614" s="80">
        <v>13.41</v>
      </c>
      <c r="L614" s="77">
        <v>1.4936519790888403E-3</v>
      </c>
      <c r="M614" s="79">
        <v>2.2404779686332605</v>
      </c>
      <c r="N614" s="81">
        <v>75.376000000000005</v>
      </c>
      <c r="O614" s="82">
        <v>-6.9823202381893539E-3</v>
      </c>
      <c r="P614" s="83">
        <v>-13.964640476378706</v>
      </c>
      <c r="Q614" s="81">
        <v>52.4</v>
      </c>
      <c r="R614" s="82">
        <v>-3.0441400304414704E-3</v>
      </c>
      <c r="S614" s="83">
        <v>36.529680365297644</v>
      </c>
      <c r="T614" s="81">
        <v>1179.06</v>
      </c>
      <c r="U614" s="82">
        <v>-2.5336650932868281E-2</v>
      </c>
      <c r="V614" s="83">
        <v>25.336650932868281</v>
      </c>
      <c r="W614" s="81">
        <v>53.5</v>
      </c>
      <c r="X614" s="82">
        <v>-6.5377790230697103E-4</v>
      </c>
      <c r="Y614" s="83">
        <v>-0.7845334827683651</v>
      </c>
      <c r="Z614" s="84">
        <f t="shared" si="9"/>
        <v>-73.31199800880988</v>
      </c>
    </row>
    <row r="615" spans="1:26" x14ac:dyDescent="0.3">
      <c r="A615" s="76">
        <v>41494</v>
      </c>
      <c r="B615" s="77">
        <v>1527.82</v>
      </c>
      <c r="C615" s="77">
        <v>7.6572506446995463E-3</v>
      </c>
      <c r="D615" s="78">
        <v>-7.6572506446995465</v>
      </c>
      <c r="E615" s="77">
        <v>0.66488999999999998</v>
      </c>
      <c r="F615" s="77">
        <v>-0.880000000000003</v>
      </c>
      <c r="G615" s="79">
        <v>-8.8000000000000291</v>
      </c>
      <c r="H615" s="80">
        <v>106.13500000000001</v>
      </c>
      <c r="I615" s="77">
        <v>2.1235855592333229E-2</v>
      </c>
      <c r="J615" s="79">
        <v>-106.17927796166614</v>
      </c>
      <c r="K615" s="80">
        <v>12.73</v>
      </c>
      <c r="L615" s="77">
        <v>7.8616352201256185E-4</v>
      </c>
      <c r="M615" s="79">
        <v>1.1792452830188429</v>
      </c>
      <c r="N615" s="81">
        <v>75.188000000000002</v>
      </c>
      <c r="O615" s="82">
        <v>1.0075499073054085E-2</v>
      </c>
      <c r="P615" s="83">
        <v>20.150998146108172</v>
      </c>
      <c r="Q615" s="81">
        <v>52.45</v>
      </c>
      <c r="R615" s="82">
        <v>-9.5238095238089828E-4</v>
      </c>
      <c r="S615" s="83">
        <v>11.428571428570779</v>
      </c>
      <c r="T615" s="81">
        <v>1167.3699999999999</v>
      </c>
      <c r="U615" s="82">
        <v>-4.2903992785111221E-2</v>
      </c>
      <c r="V615" s="83">
        <v>42.903992785111221</v>
      </c>
      <c r="W615" s="81">
        <v>51.84</v>
      </c>
      <c r="X615" s="82">
        <v>-3.1751961150541574E-2</v>
      </c>
      <c r="Y615" s="83">
        <v>-38.102353380649888</v>
      </c>
      <c r="Z615" s="84">
        <f t="shared" si="9"/>
        <v>-85.076074344206575</v>
      </c>
    </row>
    <row r="616" spans="1:26" x14ac:dyDescent="0.3">
      <c r="A616" s="76">
        <v>41493</v>
      </c>
      <c r="B616" s="77">
        <v>1519.33</v>
      </c>
      <c r="C616" s="77">
        <v>1.0608017289090873E-3</v>
      </c>
      <c r="D616" s="78">
        <v>-1.0608017289090872</v>
      </c>
      <c r="E616" s="77">
        <v>0.66539000000000004</v>
      </c>
      <c r="F616" s="77">
        <v>-1.0549999999999948</v>
      </c>
      <c r="G616" s="79">
        <v>-10.549999999999947</v>
      </c>
      <c r="H616" s="80">
        <v>106.432</v>
      </c>
      <c r="I616" s="77">
        <v>2.9631707765384228E-2</v>
      </c>
      <c r="J616" s="79">
        <v>-148.15853882692113</v>
      </c>
      <c r="K616" s="80">
        <v>12.98</v>
      </c>
      <c r="L616" s="77">
        <v>7.7101002313028418E-4</v>
      </c>
      <c r="M616" s="79">
        <v>1.1565150346954263</v>
      </c>
      <c r="N616" s="81">
        <v>76.251000000000005</v>
      </c>
      <c r="O616" s="82">
        <v>-1.6235679214401993E-3</v>
      </c>
      <c r="P616" s="83">
        <v>-3.2471358428803985</v>
      </c>
      <c r="Q616" s="81">
        <v>52.81</v>
      </c>
      <c r="R616" s="82">
        <v>4.9476688867745979E-3</v>
      </c>
      <c r="S616" s="83">
        <v>-59.372026641295172</v>
      </c>
      <c r="T616" s="81">
        <v>1168.1199999999999</v>
      </c>
      <c r="U616" s="82">
        <v>-4.174699141106316E-2</v>
      </c>
      <c r="V616" s="83">
        <v>41.746991411063156</v>
      </c>
      <c r="W616" s="81">
        <v>52.314999999999998</v>
      </c>
      <c r="X616" s="82">
        <v>-4.855869782668016E-2</v>
      </c>
      <c r="Y616" s="83">
        <v>-58.270437392016184</v>
      </c>
      <c r="Z616" s="84">
        <f t="shared" si="9"/>
        <v>-237.75543398626334</v>
      </c>
    </row>
    <row r="617" spans="1:26" x14ac:dyDescent="0.3">
      <c r="A617" s="76">
        <v>41492</v>
      </c>
      <c r="B617" s="77">
        <v>1528.06</v>
      </c>
      <c r="C617" s="77">
        <v>6.3752156904067726E-3</v>
      </c>
      <c r="D617" s="78">
        <v>-6.3752156904067725</v>
      </c>
      <c r="E617" s="77">
        <v>0.66539000000000004</v>
      </c>
      <c r="F617" s="77">
        <v>-1.0050000000000003</v>
      </c>
      <c r="G617" s="79">
        <v>-10.050000000000004</v>
      </c>
      <c r="H617" s="80">
        <v>105.706</v>
      </c>
      <c r="I617" s="77">
        <v>3.2486813830826411E-2</v>
      </c>
      <c r="J617" s="79">
        <v>-162.43406915413206</v>
      </c>
      <c r="K617" s="80">
        <v>12.72</v>
      </c>
      <c r="L617" s="77">
        <v>-3.4901365705614501E-2</v>
      </c>
      <c r="M617" s="79">
        <v>-52.35204855842175</v>
      </c>
      <c r="N617" s="81">
        <v>74.5</v>
      </c>
      <c r="O617" s="82">
        <v>-2.33606879735717E-2</v>
      </c>
      <c r="P617" s="83">
        <v>-46.7213759471434</v>
      </c>
      <c r="Q617" s="81">
        <v>52.79</v>
      </c>
      <c r="R617" s="82">
        <v>2.6590693257360033E-3</v>
      </c>
      <c r="S617" s="83">
        <v>-31.908831908832038</v>
      </c>
      <c r="T617" s="81">
        <v>1173.01</v>
      </c>
      <c r="U617" s="82">
        <v>-3.6170020459643543E-2</v>
      </c>
      <c r="V617" s="83">
        <v>36.170020459643546</v>
      </c>
      <c r="W617" s="81">
        <v>52.26</v>
      </c>
      <c r="X617" s="82">
        <v>-6.0494382022471947E-2</v>
      </c>
      <c r="Y617" s="83">
        <v>-72.593258426966329</v>
      </c>
      <c r="Z617" s="84">
        <f t="shared" si="9"/>
        <v>-346.26477922625884</v>
      </c>
    </row>
    <row r="618" spans="1:26" x14ac:dyDescent="0.3">
      <c r="A618" s="76">
        <v>41491</v>
      </c>
      <c r="B618" s="77">
        <v>1530.46</v>
      </c>
      <c r="C618" s="77">
        <v>7.0339590859143522E-3</v>
      </c>
      <c r="D618" s="78">
        <v>-7.0339590859143524</v>
      </c>
      <c r="E618" s="77">
        <v>0.66639000000000004</v>
      </c>
      <c r="F618" s="77">
        <v>-0.95499999999999474</v>
      </c>
      <c r="G618" s="79">
        <v>-9.5499999999999474</v>
      </c>
      <c r="H618" s="80">
        <v>104.932</v>
      </c>
      <c r="I618" s="77">
        <v>2.6872565713502779E-2</v>
      </c>
      <c r="J618" s="79">
        <v>-134.3628285675139</v>
      </c>
      <c r="K618" s="80">
        <v>11.84</v>
      </c>
      <c r="L618" s="77">
        <v>-6.477093206951029E-2</v>
      </c>
      <c r="M618" s="79">
        <v>-97.156398104265435</v>
      </c>
      <c r="N618" s="81">
        <v>72.837999999999994</v>
      </c>
      <c r="O618" s="82">
        <v>-2.8839615471793853E-2</v>
      </c>
      <c r="P618" s="83">
        <v>-57.679230943587697</v>
      </c>
      <c r="Q618" s="81">
        <v>52.75</v>
      </c>
      <c r="R618" s="82">
        <v>-5.2800301716010023E-3</v>
      </c>
      <c r="S618" s="83">
        <v>63.360362059212029</v>
      </c>
      <c r="T618" s="81">
        <v>1177.48</v>
      </c>
      <c r="U618" s="82">
        <v>-5.160484877773746E-2</v>
      </c>
      <c r="V618" s="83">
        <v>51.604848777737459</v>
      </c>
      <c r="W618" s="81">
        <v>50.435000000000002</v>
      </c>
      <c r="X618" s="82">
        <v>-7.8896904392292827E-2</v>
      </c>
      <c r="Y618" s="83">
        <v>-94.676285270751379</v>
      </c>
      <c r="Z618" s="84">
        <f t="shared" si="9"/>
        <v>-285.49349113508322</v>
      </c>
    </row>
    <row r="619" spans="1:26" x14ac:dyDescent="0.3">
      <c r="A619" s="76">
        <v>41488</v>
      </c>
      <c r="B619" s="77">
        <v>1533.85</v>
      </c>
      <c r="C619" s="77">
        <v>8.7003985216556525E-3</v>
      </c>
      <c r="D619" s="78">
        <v>-8.7003985216556519</v>
      </c>
      <c r="E619" s="77">
        <v>0.67418999999999996</v>
      </c>
      <c r="F619" s="77">
        <v>-0.67500000000000338</v>
      </c>
      <c r="G619" s="79">
        <v>-6.7500000000000338</v>
      </c>
      <c r="H619" s="80">
        <v>105.363</v>
      </c>
      <c r="I619" s="77">
        <v>2.8865214291991789E-2</v>
      </c>
      <c r="J619" s="79">
        <v>-144.32607145995894</v>
      </c>
      <c r="K619" s="80">
        <v>11.98</v>
      </c>
      <c r="L619" s="77">
        <v>-2.522375915378346E-2</v>
      </c>
      <c r="M619" s="79">
        <v>-37.835638730675193</v>
      </c>
      <c r="N619" s="81">
        <v>72.75</v>
      </c>
      <c r="O619" s="82">
        <v>-4.3966914896535514E-4</v>
      </c>
      <c r="P619" s="83">
        <v>-0.87933829793071028</v>
      </c>
      <c r="Q619" s="81">
        <v>52.87</v>
      </c>
      <c r="R619" s="82">
        <v>-1.8910741301068676E-4</v>
      </c>
      <c r="S619" s="83">
        <v>2.269288956128241</v>
      </c>
      <c r="T619" s="81">
        <v>1178.3900000000001</v>
      </c>
      <c r="U619" s="82">
        <v>-5.1773112421845388E-2</v>
      </c>
      <c r="V619" s="83">
        <v>51.77311242184539</v>
      </c>
      <c r="W619" s="81">
        <v>50.68</v>
      </c>
      <c r="X619" s="82">
        <v>-6.1481481481481484E-2</v>
      </c>
      <c r="Y619" s="83">
        <v>-73.777777777777771</v>
      </c>
      <c r="Z619" s="84">
        <f t="shared" si="9"/>
        <v>-218.22682341002468</v>
      </c>
    </row>
    <row r="620" spans="1:26" x14ac:dyDescent="0.3">
      <c r="A620" s="76">
        <v>41487</v>
      </c>
      <c r="B620" s="77">
        <v>1524.91</v>
      </c>
      <c r="C620" s="77">
        <v>7.525503462128086E-3</v>
      </c>
      <c r="D620" s="78">
        <v>-7.5255034621280856</v>
      </c>
      <c r="E620" s="77">
        <v>0.67318999999999996</v>
      </c>
      <c r="F620" s="77">
        <v>-0.77500000000000346</v>
      </c>
      <c r="G620" s="79">
        <v>-7.7500000000000346</v>
      </c>
      <c r="H620" s="80">
        <v>104.92</v>
      </c>
      <c r="I620" s="77">
        <v>2.5590897538659996E-2</v>
      </c>
      <c r="J620" s="79">
        <v>-127.95448769329998</v>
      </c>
      <c r="K620" s="80">
        <v>12.94</v>
      </c>
      <c r="L620" s="77">
        <v>3.1897926634768772E-2</v>
      </c>
      <c r="M620" s="79">
        <v>47.846889952153163</v>
      </c>
      <c r="N620" s="81">
        <v>74.375</v>
      </c>
      <c r="O620" s="82">
        <v>2.4547821415287926E-2</v>
      </c>
      <c r="P620" s="83">
        <v>49.095642830575848</v>
      </c>
      <c r="Q620" s="81">
        <v>52.72</v>
      </c>
      <c r="R620" s="82">
        <v>-1.5151515151514828E-3</v>
      </c>
      <c r="S620" s="83">
        <v>18.181818181817793</v>
      </c>
      <c r="T620" s="81">
        <v>1183.98</v>
      </c>
      <c r="U620" s="82">
        <v>-4.4237071957894024E-2</v>
      </c>
      <c r="V620" s="83">
        <v>44.237071957894024</v>
      </c>
      <c r="W620" s="81">
        <v>51.175000000000004</v>
      </c>
      <c r="X620" s="82">
        <v>-7.2328469138040336E-2</v>
      </c>
      <c r="Y620" s="83">
        <v>-86.794162965648397</v>
      </c>
      <c r="Z620" s="84">
        <f t="shared" si="9"/>
        <v>-70.662731198635683</v>
      </c>
    </row>
    <row r="621" spans="1:26" x14ac:dyDescent="0.3">
      <c r="A621" s="76">
        <v>41486</v>
      </c>
      <c r="B621" s="77">
        <v>1507.91</v>
      </c>
      <c r="C621" s="77">
        <v>-2.130855717244729E-3</v>
      </c>
      <c r="D621" s="78">
        <v>2.1308557172447289</v>
      </c>
      <c r="E621" s="77">
        <v>0.67318999999999996</v>
      </c>
      <c r="F621" s="77">
        <v>-0.77500000000000346</v>
      </c>
      <c r="G621" s="79">
        <v>-7.7500000000000346</v>
      </c>
      <c r="H621" s="80">
        <v>105.532</v>
      </c>
      <c r="I621" s="77">
        <v>3.2299716325931649E-2</v>
      </c>
      <c r="J621" s="79">
        <v>-161.49858162965825</v>
      </c>
      <c r="K621" s="80">
        <v>13.45</v>
      </c>
      <c r="L621" s="77">
        <v>-2.3238925199709534E-2</v>
      </c>
      <c r="M621" s="79">
        <v>-34.858387799564298</v>
      </c>
      <c r="N621" s="81">
        <v>74.938000000000002</v>
      </c>
      <c r="O621" s="82">
        <v>5.8656930779452301E-3</v>
      </c>
      <c r="P621" s="83">
        <v>11.731386155890458</v>
      </c>
      <c r="Q621" s="81">
        <v>52.73</v>
      </c>
      <c r="R621" s="82">
        <v>-7.9021636876764195E-3</v>
      </c>
      <c r="S621" s="83">
        <v>94.825964252117032</v>
      </c>
      <c r="T621" s="81">
        <v>1188.1300000000001</v>
      </c>
      <c r="U621" s="82">
        <v>-4.2294051265516525E-2</v>
      </c>
      <c r="V621" s="83">
        <v>42.294051265516522</v>
      </c>
      <c r="W621" s="81">
        <v>52</v>
      </c>
      <c r="X621" s="82">
        <v>-7.0349512827388966E-2</v>
      </c>
      <c r="Y621" s="83">
        <v>-84.419415392866753</v>
      </c>
      <c r="Z621" s="84">
        <f t="shared" si="9"/>
        <v>-137.54412743132062</v>
      </c>
    </row>
    <row r="622" spans="1:26" x14ac:dyDescent="0.3">
      <c r="A622" s="76">
        <v>41485</v>
      </c>
      <c r="B622" s="77">
        <v>1510.32</v>
      </c>
      <c r="C622" s="77">
        <v>4.6162646835795516E-3</v>
      </c>
      <c r="D622" s="78">
        <v>-4.6162646835795513</v>
      </c>
      <c r="E622" s="77">
        <v>0.67318999999999996</v>
      </c>
      <c r="F622" s="77">
        <v>-1.100000000000001</v>
      </c>
      <c r="G622" s="79">
        <v>-11.000000000000011</v>
      </c>
      <c r="H622" s="80">
        <v>105.011</v>
      </c>
      <c r="I622" s="77">
        <v>2.4927530573801714E-2</v>
      </c>
      <c r="J622" s="79">
        <v>-124.63765286900858</v>
      </c>
      <c r="K622" s="80">
        <v>13.39</v>
      </c>
      <c r="L622" s="77">
        <v>-2.8301886792452744E-2</v>
      </c>
      <c r="M622" s="79">
        <v>-42.452830188679116</v>
      </c>
      <c r="N622" s="81">
        <v>75.531000000000006</v>
      </c>
      <c r="O622" s="82">
        <v>-8.6234052606709247E-3</v>
      </c>
      <c r="P622" s="83">
        <v>-17.246810521341846</v>
      </c>
      <c r="Q622" s="81">
        <v>52.66</v>
      </c>
      <c r="R622" s="82">
        <v>-7.5901328273256642E-4</v>
      </c>
      <c r="S622" s="83">
        <v>9.1081593927907978</v>
      </c>
      <c r="T622" s="81">
        <v>1206.8</v>
      </c>
      <c r="U622" s="82">
        <v>-1.8422872015942161E-2</v>
      </c>
      <c r="V622" s="83">
        <v>18.422872015942161</v>
      </c>
      <c r="W622" s="81">
        <v>52.335000000000001</v>
      </c>
      <c r="X622" s="82">
        <v>-5.6431984134138566E-2</v>
      </c>
      <c r="Y622" s="83">
        <v>-67.718380960966272</v>
      </c>
      <c r="Z622" s="84">
        <f t="shared" si="9"/>
        <v>-240.14090781484242</v>
      </c>
    </row>
    <row r="623" spans="1:26" x14ac:dyDescent="0.3">
      <c r="A623" s="76">
        <v>41484</v>
      </c>
      <c r="B623" s="77">
        <v>1508.86</v>
      </c>
      <c r="C623" s="77">
        <v>5.5513718486134419E-3</v>
      </c>
      <c r="D623" s="78">
        <v>-5.5513718486134422</v>
      </c>
      <c r="E623" s="77">
        <v>0.67318999999999996</v>
      </c>
      <c r="F623" s="77">
        <v>-1.4000000000000012</v>
      </c>
      <c r="G623" s="79">
        <v>-14.000000000000012</v>
      </c>
      <c r="H623" s="80">
        <v>103.746</v>
      </c>
      <c r="I623" s="77">
        <v>1.0716442920328063E-2</v>
      </c>
      <c r="J623" s="79">
        <v>-53.582214601640317</v>
      </c>
      <c r="K623" s="80">
        <v>13.39</v>
      </c>
      <c r="L623" s="77">
        <v>-7.1428571428571383E-2</v>
      </c>
      <c r="M623" s="79">
        <v>-107.14285714285707</v>
      </c>
      <c r="N623" s="81">
        <v>75.906000000000006</v>
      </c>
      <c r="O623" s="82">
        <v>-2.6858630017563861E-2</v>
      </c>
      <c r="P623" s="83">
        <v>-53.717260035127715</v>
      </c>
      <c r="Q623" s="81">
        <v>52.56</v>
      </c>
      <c r="R623" s="82">
        <v>-1.7094017094016394E-3</v>
      </c>
      <c r="S623" s="83">
        <v>20.512820512819673</v>
      </c>
      <c r="T623" s="81">
        <v>1209.71</v>
      </c>
      <c r="U623" s="82">
        <v>-1.2425199807335951E-2</v>
      </c>
      <c r="V623" s="83">
        <v>12.425199807335952</v>
      </c>
      <c r="W623" s="81">
        <v>53.535000000000004</v>
      </c>
      <c r="X623" s="82">
        <v>-5.7565355162397726E-2</v>
      </c>
      <c r="Y623" s="83">
        <v>-69.078426194877267</v>
      </c>
      <c r="Z623" s="84">
        <f t="shared" si="9"/>
        <v>-270.1341095029602</v>
      </c>
    </row>
    <row r="624" spans="1:26" x14ac:dyDescent="0.3">
      <c r="A624" s="76">
        <v>41481</v>
      </c>
      <c r="B624" s="77">
        <v>1516.21</v>
      </c>
      <c r="C624" s="77">
        <v>1.0173624528628713E-2</v>
      </c>
      <c r="D624" s="78">
        <v>-10.173624528628713</v>
      </c>
      <c r="E624" s="77">
        <v>0.67369000000000001</v>
      </c>
      <c r="F624" s="77">
        <v>-1.6159999999999952</v>
      </c>
      <c r="G624" s="79">
        <v>-16.159999999999954</v>
      </c>
      <c r="H624" s="80">
        <v>103.928</v>
      </c>
      <c r="I624" s="77">
        <v>1.349664534248713E-2</v>
      </c>
      <c r="J624" s="79">
        <v>-67.483226712435652</v>
      </c>
      <c r="K624" s="80">
        <v>12.72</v>
      </c>
      <c r="L624" s="77">
        <v>-7.7592458303118103E-2</v>
      </c>
      <c r="M624" s="79">
        <v>-116.38868745467717</v>
      </c>
      <c r="N624" s="81">
        <v>74.438000000000002</v>
      </c>
      <c r="O624" s="82">
        <v>-3.3285282009324582E-2</v>
      </c>
      <c r="P624" s="83">
        <v>-66.570564018649165</v>
      </c>
      <c r="Q624" s="81">
        <v>52.5</v>
      </c>
      <c r="R624" s="82">
        <v>-1.9011406844106733E-3</v>
      </c>
      <c r="S624" s="83">
        <v>22.813688212928078</v>
      </c>
      <c r="T624" s="81">
        <v>1219.7</v>
      </c>
      <c r="U624" s="82">
        <v>-5.0412764707802255E-3</v>
      </c>
      <c r="V624" s="83">
        <v>5.0412764707802253</v>
      </c>
      <c r="W624" s="81">
        <v>53.54</v>
      </c>
      <c r="X624" s="82">
        <v>-3.4532503831935915E-2</v>
      </c>
      <c r="Y624" s="83">
        <v>-41.439004598323095</v>
      </c>
      <c r="Z624" s="84">
        <f t="shared" si="9"/>
        <v>-290.36014262900551</v>
      </c>
    </row>
    <row r="625" spans="1:26" x14ac:dyDescent="0.3">
      <c r="A625" s="76">
        <v>41480</v>
      </c>
      <c r="B625" s="77">
        <v>1517.72</v>
      </c>
      <c r="C625" s="77">
        <v>1.2954595510942383E-2</v>
      </c>
      <c r="D625" s="78">
        <v>-12.954595510942383</v>
      </c>
      <c r="E625" s="77">
        <v>0.67593999999999999</v>
      </c>
      <c r="F625" s="77">
        <v>-0.99099999999999744</v>
      </c>
      <c r="G625" s="79">
        <v>-9.9099999999999753</v>
      </c>
      <c r="H625" s="80">
        <v>103.369</v>
      </c>
      <c r="I625" s="77">
        <v>4.4894905108496339E-3</v>
      </c>
      <c r="J625" s="79">
        <v>-22.447452554248169</v>
      </c>
      <c r="K625" s="80">
        <v>12.97</v>
      </c>
      <c r="L625" s="77">
        <v>-6.2861271676300526E-2</v>
      </c>
      <c r="M625" s="79">
        <v>-94.291907514450784</v>
      </c>
      <c r="N625" s="81">
        <v>76.375</v>
      </c>
      <c r="O625" s="82">
        <v>-2.1234877998769691E-2</v>
      </c>
      <c r="P625" s="83">
        <v>-42.46975599753938</v>
      </c>
      <c r="Q625" s="81">
        <v>52.55</v>
      </c>
      <c r="R625" s="82">
        <v>-1.3302926643861705E-3</v>
      </c>
      <c r="S625" s="83">
        <v>15.963511972634047</v>
      </c>
      <c r="T625" s="81">
        <v>1219.01</v>
      </c>
      <c r="U625" s="82">
        <v>-3.7430838761349206E-3</v>
      </c>
      <c r="V625" s="83">
        <v>3.7430838761349206</v>
      </c>
      <c r="W625" s="81">
        <v>54.985000000000007</v>
      </c>
      <c r="X625" s="82">
        <v>-5.0664977834069839E-3</v>
      </c>
      <c r="Y625" s="83">
        <v>-6.0797973400883807</v>
      </c>
      <c r="Z625" s="84">
        <f t="shared" si="9"/>
        <v>-168.44691306850009</v>
      </c>
    </row>
    <row r="626" spans="1:26" x14ac:dyDescent="0.3">
      <c r="A626" s="76">
        <v>41479</v>
      </c>
      <c r="B626" s="77">
        <v>1518.38</v>
      </c>
      <c r="C626" s="77">
        <v>1.4505535622415118E-2</v>
      </c>
      <c r="D626" s="78">
        <v>-14.505535622415117</v>
      </c>
      <c r="E626" s="77">
        <v>0.67544000000000004</v>
      </c>
      <c r="F626" s="77">
        <v>-1.2909999999999977</v>
      </c>
      <c r="G626" s="79">
        <v>-12.909999999999977</v>
      </c>
      <c r="H626" s="80">
        <v>102.38</v>
      </c>
      <c r="I626" s="77">
        <v>-2.6594449261103945E-3</v>
      </c>
      <c r="J626" s="79">
        <v>13.297224630551973</v>
      </c>
      <c r="K626" s="80">
        <v>13.18</v>
      </c>
      <c r="L626" s="77">
        <v>-5.9243397573162035E-2</v>
      </c>
      <c r="M626" s="79">
        <v>-88.865096359743063</v>
      </c>
      <c r="N626" s="81">
        <v>76.281999999999996</v>
      </c>
      <c r="O626" s="82">
        <v>-2.5150159744408991E-2</v>
      </c>
      <c r="P626" s="83">
        <v>-50.300319488817976</v>
      </c>
      <c r="Q626" s="81">
        <v>52.65</v>
      </c>
      <c r="R626" s="82">
        <v>2.8571428571428303E-3</v>
      </c>
      <c r="S626" s="83">
        <v>-34.285714285713965</v>
      </c>
      <c r="T626" s="81">
        <v>1217.03</v>
      </c>
      <c r="U626" s="82">
        <v>-9.5381485249237258E-3</v>
      </c>
      <c r="V626" s="83">
        <v>9.5381485249237254</v>
      </c>
      <c r="W626" s="81">
        <v>55.625</v>
      </c>
      <c r="X626" s="82">
        <v>1.4684421743889087E-2</v>
      </c>
      <c r="Y626" s="83">
        <v>17.621306092666902</v>
      </c>
      <c r="Z626" s="84">
        <f t="shared" si="9"/>
        <v>-160.40998650854749</v>
      </c>
    </row>
    <row r="627" spans="1:26" x14ac:dyDescent="0.3">
      <c r="A627" s="76">
        <v>41478</v>
      </c>
      <c r="B627" s="77">
        <v>1519.77</v>
      </c>
      <c r="C627" s="77">
        <v>3.1534436065729574E-2</v>
      </c>
      <c r="D627" s="78">
        <v>-31.534436065729572</v>
      </c>
      <c r="E627" s="77">
        <v>0.67593999999999999</v>
      </c>
      <c r="F627" s="77">
        <v>-1.7710000000000004</v>
      </c>
      <c r="G627" s="79">
        <v>-17.710000000000004</v>
      </c>
      <c r="H627" s="80">
        <v>102.18600000000001</v>
      </c>
      <c r="I627" s="77">
        <v>3.023223855984677E-3</v>
      </c>
      <c r="J627" s="79">
        <v>-15.116119279923385</v>
      </c>
      <c r="K627" s="80">
        <v>12.66</v>
      </c>
      <c r="L627" s="77">
        <v>-0.10907811400422242</v>
      </c>
      <c r="M627" s="79">
        <v>-163.61717100633362</v>
      </c>
      <c r="N627" s="81">
        <v>75.001000000000005</v>
      </c>
      <c r="O627" s="82">
        <v>-7.7796084989179587E-2</v>
      </c>
      <c r="P627" s="83">
        <v>-155.59216997835918</v>
      </c>
      <c r="Q627" s="81">
        <v>53.03</v>
      </c>
      <c r="R627" s="82">
        <v>1.2989493791786049E-2</v>
      </c>
      <c r="S627" s="83">
        <v>-155.87392550143258</v>
      </c>
      <c r="T627" s="81">
        <v>1241.55</v>
      </c>
      <c r="U627" s="82">
        <v>3.5712498123029138E-2</v>
      </c>
      <c r="V627" s="83">
        <v>-35.712498123029135</v>
      </c>
      <c r="W627" s="81">
        <v>54.754999999999995</v>
      </c>
      <c r="X627" s="82">
        <v>3.3698319803662384E-2</v>
      </c>
      <c r="Y627" s="83">
        <v>40.437983764394865</v>
      </c>
      <c r="Z627" s="84">
        <f t="shared" si="9"/>
        <v>-534.71833619041263</v>
      </c>
    </row>
    <row r="628" spans="1:26" x14ac:dyDescent="0.3">
      <c r="A628" s="76">
        <v>41477</v>
      </c>
      <c r="B628" s="77">
        <v>1520.62</v>
      </c>
      <c r="C628" s="77">
        <v>3.5513153145791107E-2</v>
      </c>
      <c r="D628" s="78">
        <v>-35.513153145791108</v>
      </c>
      <c r="E628" s="77">
        <v>0.68093999999999999</v>
      </c>
      <c r="F628" s="77">
        <v>-1.0709999999999997</v>
      </c>
      <c r="G628" s="79">
        <v>-10.709999999999997</v>
      </c>
      <c r="H628" s="80">
        <v>102.407</v>
      </c>
      <c r="I628" s="77">
        <v>7.8437161696683112E-3</v>
      </c>
      <c r="J628" s="79">
        <v>-39.218580848341553</v>
      </c>
      <c r="K628" s="80">
        <v>12.29</v>
      </c>
      <c r="L628" s="77">
        <v>-0.14355400696864115</v>
      </c>
      <c r="M628" s="79">
        <v>-215.33101045296172</v>
      </c>
      <c r="N628" s="81">
        <v>72.781999999999996</v>
      </c>
      <c r="O628" s="82">
        <v>-0.10833690658499238</v>
      </c>
      <c r="P628" s="83">
        <v>-216.67381316998475</v>
      </c>
      <c r="Q628" s="81">
        <v>52.88</v>
      </c>
      <c r="R628" s="82">
        <v>9.160305343511527E-3</v>
      </c>
      <c r="S628" s="83">
        <v>-109.92366412213832</v>
      </c>
      <c r="T628" s="81">
        <v>1242.73</v>
      </c>
      <c r="U628" s="82">
        <v>3.802173386456844E-2</v>
      </c>
      <c r="V628" s="83">
        <v>-38.021733864568439</v>
      </c>
      <c r="W628" s="81">
        <v>54</v>
      </c>
      <c r="X628" s="82">
        <v>1.4751479845908043E-2</v>
      </c>
      <c r="Y628" s="83">
        <v>17.70177581508965</v>
      </c>
      <c r="Z628" s="84">
        <f t="shared" si="9"/>
        <v>-647.69017978869635</v>
      </c>
    </row>
    <row r="629" spans="1:26" x14ac:dyDescent="0.3">
      <c r="A629" s="76">
        <v>41474</v>
      </c>
      <c r="B629" s="77">
        <v>1513.52</v>
      </c>
      <c r="C629" s="77">
        <v>3.8421428179373183E-2</v>
      </c>
      <c r="D629" s="78">
        <v>-38.42142817937318</v>
      </c>
      <c r="E629" s="77">
        <v>0.68093999999999999</v>
      </c>
      <c r="F629" s="77">
        <v>-1.3210000000000055</v>
      </c>
      <c r="G629" s="79">
        <v>-13.210000000000054</v>
      </c>
      <c r="H629" s="80">
        <v>102.30200000000001</v>
      </c>
      <c r="I629" s="77">
        <v>4.8917527798515246E-3</v>
      </c>
      <c r="J629" s="79">
        <v>-24.458763899257622</v>
      </c>
      <c r="K629" s="80">
        <v>12.54</v>
      </c>
      <c r="L629" s="77">
        <v>-0.15155615696887689</v>
      </c>
      <c r="M629" s="79">
        <v>-227.33423545331536</v>
      </c>
      <c r="N629" s="81">
        <v>72.593000000000004</v>
      </c>
      <c r="O629" s="82">
        <v>-0.12208542956656344</v>
      </c>
      <c r="P629" s="83">
        <v>-244.1708591331269</v>
      </c>
      <c r="Q629" s="81">
        <v>52.8</v>
      </c>
      <c r="R629" s="82">
        <v>2.8490028490028223E-3</v>
      </c>
      <c r="S629" s="83">
        <v>-34.188034188033868</v>
      </c>
      <c r="T629" s="81">
        <v>1238.78</v>
      </c>
      <c r="U629" s="82">
        <v>4.92533647290005E-2</v>
      </c>
      <c r="V629" s="83">
        <v>-49.253364729000502</v>
      </c>
      <c r="W629" s="81">
        <v>55.164999999999999</v>
      </c>
      <c r="X629" s="82">
        <v>1.7335177501152564E-2</v>
      </c>
      <c r="Y629" s="83">
        <v>20.802213001383077</v>
      </c>
      <c r="Z629" s="84">
        <f t="shared" si="9"/>
        <v>-610.2344725807244</v>
      </c>
    </row>
    <row r="630" spans="1:26" x14ac:dyDescent="0.3">
      <c r="A630" s="76">
        <v>41473</v>
      </c>
      <c r="B630" s="77">
        <v>1511.13</v>
      </c>
      <c r="C630" s="77">
        <v>4.2841861909527039E-2</v>
      </c>
      <c r="D630" s="78">
        <v>-42.84186190952704</v>
      </c>
      <c r="E630" s="77">
        <v>0.68093999999999999</v>
      </c>
      <c r="F630" s="77">
        <v>-0.87099999999999955</v>
      </c>
      <c r="G630" s="79">
        <v>-8.7099999999999955</v>
      </c>
      <c r="H630" s="80">
        <v>102.23</v>
      </c>
      <c r="I630" s="77">
        <v>1.2178217821782217E-2</v>
      </c>
      <c r="J630" s="79">
        <v>-60.891089108911082</v>
      </c>
      <c r="K630" s="80">
        <v>13.77</v>
      </c>
      <c r="L630" s="77">
        <v>-7.521826729348563E-2</v>
      </c>
      <c r="M630" s="79">
        <v>-112.82740094022844</v>
      </c>
      <c r="N630" s="81">
        <v>74.501000000000005</v>
      </c>
      <c r="O630" s="82">
        <v>-0.13871676300578029</v>
      </c>
      <c r="P630" s="83">
        <v>-277.43352601156056</v>
      </c>
      <c r="Q630" s="81">
        <v>53.15</v>
      </c>
      <c r="R630" s="82">
        <v>1.1802779364172804E-2</v>
      </c>
      <c r="S630" s="83">
        <v>-141.63335237007365</v>
      </c>
      <c r="T630" s="81">
        <v>1240.5999999999999</v>
      </c>
      <c r="U630" s="82">
        <v>5.2345850757916181E-2</v>
      </c>
      <c r="V630" s="83">
        <v>-52.345850757916182</v>
      </c>
      <c r="W630" s="81">
        <v>55.935000000000002</v>
      </c>
      <c r="X630" s="82">
        <v>3.2011070110701229E-2</v>
      </c>
      <c r="Y630" s="83">
        <v>38.413284132841468</v>
      </c>
      <c r="Z630" s="84">
        <f t="shared" si="9"/>
        <v>-658.26979696537558</v>
      </c>
    </row>
    <row r="631" spans="1:26" x14ac:dyDescent="0.3">
      <c r="A631" s="76">
        <v>41472</v>
      </c>
      <c r="B631" s="77">
        <v>1503.38</v>
      </c>
      <c r="C631" s="77">
        <v>3.8088135780475395E-2</v>
      </c>
      <c r="D631" s="78">
        <v>-38.088135780475397</v>
      </c>
      <c r="E631" s="77">
        <v>0.68418999999999996</v>
      </c>
      <c r="F631" s="77">
        <v>-0.74600000000000222</v>
      </c>
      <c r="G631" s="79">
        <v>-7.4600000000000222</v>
      </c>
      <c r="H631" s="80">
        <v>102.45699999999999</v>
      </c>
      <c r="I631" s="77">
        <v>3.5402727195731371E-2</v>
      </c>
      <c r="J631" s="79">
        <v>-39.569277324658351</v>
      </c>
      <c r="K631" s="80">
        <v>13.78</v>
      </c>
      <c r="L631" s="77">
        <v>3.5402727195731371E-2</v>
      </c>
      <c r="M631" s="79">
        <v>-215.76433121019116</v>
      </c>
      <c r="N631" s="81">
        <v>76.188000000000002</v>
      </c>
      <c r="O631" s="82">
        <v>-0.10498678414096914</v>
      </c>
      <c r="P631" s="83">
        <v>-209.97356828193824</v>
      </c>
      <c r="Q631" s="81">
        <v>52.7</v>
      </c>
      <c r="R631" s="82">
        <v>3.2362459546925889E-3</v>
      </c>
      <c r="S631" s="83">
        <v>-38.834951456311067</v>
      </c>
      <c r="T631" s="81">
        <v>1229.45</v>
      </c>
      <c r="U631" s="82">
        <v>4.0663275238909405E-2</v>
      </c>
      <c r="V631" s="83">
        <v>-40.663275238909407</v>
      </c>
      <c r="W631" s="81">
        <v>55.464999999999996</v>
      </c>
      <c r="X631" s="82">
        <v>-3.1263645096498108E-2</v>
      </c>
      <c r="Y631" s="83">
        <v>-37.516374115797731</v>
      </c>
      <c r="Z631" s="84">
        <f t="shared" si="9"/>
        <v>-627.86991340828126</v>
      </c>
    </row>
    <row r="632" spans="1:26" x14ac:dyDescent="0.3">
      <c r="A632" s="76">
        <v>41471</v>
      </c>
      <c r="B632" s="77">
        <v>1500.53</v>
      </c>
      <c r="C632" s="77">
        <v>4.1607952297322663E-2</v>
      </c>
      <c r="D632" s="78">
        <v>-41.607952297322662</v>
      </c>
      <c r="E632" s="77">
        <v>0.68718999999999997</v>
      </c>
      <c r="F632" s="77">
        <v>-0.34600000000000186</v>
      </c>
      <c r="G632" s="79">
        <v>-3.4600000000000186</v>
      </c>
      <c r="H632" s="80">
        <v>102.646</v>
      </c>
      <c r="I632" s="77">
        <v>7.5483180698293576E-3</v>
      </c>
      <c r="J632" s="79">
        <v>-37.74159034914679</v>
      </c>
      <c r="K632" s="80">
        <v>14.42</v>
      </c>
      <c r="L632" s="77">
        <v>-0.10987654320987651</v>
      </c>
      <c r="M632" s="79">
        <v>-164.81481481481478</v>
      </c>
      <c r="N632" s="81">
        <v>78.001000000000005</v>
      </c>
      <c r="O632" s="82">
        <v>-9.3011627906976688E-2</v>
      </c>
      <c r="P632" s="83">
        <v>-186.02325581395337</v>
      </c>
      <c r="Q632" s="81">
        <v>52.65</v>
      </c>
      <c r="R632" s="82">
        <v>2.4752475247523885E-3</v>
      </c>
      <c r="S632" s="83">
        <v>-29.702970297028664</v>
      </c>
      <c r="T632" s="81">
        <v>1224.93</v>
      </c>
      <c r="U632" s="82">
        <v>2.822103398779505E-2</v>
      </c>
      <c r="V632" s="83">
        <v>-28.22103398779505</v>
      </c>
      <c r="W632" s="81">
        <v>56.805000000000007</v>
      </c>
      <c r="X632" s="82">
        <v>-6.55823714585507E-3</v>
      </c>
      <c r="Y632" s="83">
        <v>-7.8698845750260835</v>
      </c>
      <c r="Z632" s="84">
        <f t="shared" si="9"/>
        <v>-499.44150213508749</v>
      </c>
    </row>
    <row r="633" spans="1:26" x14ac:dyDescent="0.3">
      <c r="A633" s="76">
        <v>41470</v>
      </c>
      <c r="B633" s="77">
        <v>1500.94</v>
      </c>
      <c r="C633" s="77">
        <v>3.8813449053887686E-2</v>
      </c>
      <c r="D633" s="78">
        <v>-38.813449053887688</v>
      </c>
      <c r="E633" s="77">
        <v>0.68984999999999996</v>
      </c>
      <c r="F633" s="77">
        <v>0.16999999999999238</v>
      </c>
      <c r="G633" s="79">
        <v>1.6999999999999238</v>
      </c>
      <c r="H633" s="80">
        <v>102.544</v>
      </c>
      <c r="I633" s="77">
        <v>1.1511486826400482E-2</v>
      </c>
      <c r="J633" s="79">
        <v>-57.557434132002413</v>
      </c>
      <c r="K633" s="80">
        <v>13.79</v>
      </c>
      <c r="L633" s="77">
        <v>-0.16119221411192225</v>
      </c>
      <c r="M633" s="79">
        <v>-241.78832116788337</v>
      </c>
      <c r="N633" s="81">
        <v>77.001000000000005</v>
      </c>
      <c r="O633" s="82">
        <v>-8.8745562130177452E-2</v>
      </c>
      <c r="P633" s="83">
        <v>-177.49112426035489</v>
      </c>
      <c r="Q633" s="81">
        <v>52.6</v>
      </c>
      <c r="R633" s="82">
        <v>2.2865853658537451E-3</v>
      </c>
      <c r="S633" s="83">
        <v>-27.439024390244942</v>
      </c>
      <c r="T633" s="81">
        <v>1225.8800000000001</v>
      </c>
      <c r="U633" s="82">
        <v>4.4386511952836251E-2</v>
      </c>
      <c r="V633" s="83">
        <v>-44.386511952836251</v>
      </c>
      <c r="W633" s="81">
        <v>55.455000000000005</v>
      </c>
      <c r="X633" s="82">
        <v>-5.2456215292609881E-2</v>
      </c>
      <c r="Y633" s="83">
        <v>-62.94745835113185</v>
      </c>
      <c r="Z633" s="84">
        <f t="shared" si="9"/>
        <v>-648.72332330834161</v>
      </c>
    </row>
    <row r="634" spans="1:26" x14ac:dyDescent="0.3">
      <c r="A634" s="76">
        <v>41467</v>
      </c>
      <c r="B634" s="77">
        <v>1498.31</v>
      </c>
      <c r="C634" s="77">
        <v>3.7373730380176287E-2</v>
      </c>
      <c r="D634" s="78">
        <v>-37.373730380176291</v>
      </c>
      <c r="E634" s="77">
        <v>0.68584999999999996</v>
      </c>
      <c r="F634" s="77">
        <v>-0.43000000000000815</v>
      </c>
      <c r="G634" s="79">
        <v>-4.3000000000000815</v>
      </c>
      <c r="H634" s="80">
        <v>102.907</v>
      </c>
      <c r="I634" s="77">
        <v>1.4151826630268675E-2</v>
      </c>
      <c r="J634" s="79">
        <v>-70.759133151343377</v>
      </c>
      <c r="K634" s="80">
        <v>13.84</v>
      </c>
      <c r="L634" s="77">
        <v>-0.15455100794135621</v>
      </c>
      <c r="M634" s="79">
        <v>-231.82651191203431</v>
      </c>
      <c r="N634" s="81">
        <v>78.031999999999996</v>
      </c>
      <c r="O634" s="82">
        <v>-0.10049567723342943</v>
      </c>
      <c r="P634" s="83">
        <v>-200.99135446685884</v>
      </c>
      <c r="Q634" s="81">
        <v>52.62</v>
      </c>
      <c r="R634" s="82">
        <v>4.7737254153141116E-3</v>
      </c>
      <c r="S634" s="83">
        <v>-57.284704983769338</v>
      </c>
      <c r="T634" s="81">
        <v>1223.5899999999999</v>
      </c>
      <c r="U634" s="82">
        <v>3.7890611746343977E-2</v>
      </c>
      <c r="V634" s="83">
        <v>-37.890611746343978</v>
      </c>
      <c r="W634" s="81">
        <v>55.264999999999993</v>
      </c>
      <c r="X634" s="82">
        <v>-5.5702691157625037E-2</v>
      </c>
      <c r="Y634" s="83">
        <v>-66.843229389150039</v>
      </c>
      <c r="Z634" s="84">
        <f t="shared" si="9"/>
        <v>-707.26927602967623</v>
      </c>
    </row>
    <row r="635" spans="1:26" x14ac:dyDescent="0.3">
      <c r="A635" s="76">
        <v>41466</v>
      </c>
      <c r="B635" s="77">
        <v>1496.67</v>
      </c>
      <c r="C635" s="77">
        <v>4.4030553520979468E-2</v>
      </c>
      <c r="D635" s="78">
        <v>-44.030553520979467</v>
      </c>
      <c r="E635" s="77">
        <v>0.68835000000000002</v>
      </c>
      <c r="F635" s="77">
        <v>0.27000000000000357</v>
      </c>
      <c r="G635" s="79">
        <v>2.7000000000000357</v>
      </c>
      <c r="H635" s="80">
        <v>102.65300000000001</v>
      </c>
      <c r="I635" s="77">
        <v>5.11108282499932E-3</v>
      </c>
      <c r="J635" s="79">
        <v>-25.555414124996599</v>
      </c>
      <c r="K635" s="80">
        <v>14.01</v>
      </c>
      <c r="L635" s="77">
        <v>-0.16903914590747329</v>
      </c>
      <c r="M635" s="79">
        <v>-253.55871886120994</v>
      </c>
      <c r="N635" s="81">
        <v>78.25</v>
      </c>
      <c r="O635" s="82">
        <v>-9.0126858990011799E-2</v>
      </c>
      <c r="P635" s="83">
        <v>-180.25371798002359</v>
      </c>
      <c r="Q635" s="81">
        <v>52.5</v>
      </c>
      <c r="R635" s="82">
        <v>8.6455331412104292E-3</v>
      </c>
      <c r="S635" s="83">
        <v>-103.74639769452514</v>
      </c>
      <c r="T635" s="81">
        <v>1228.75</v>
      </c>
      <c r="U635" s="82">
        <v>3.6657386315700709E-2</v>
      </c>
      <c r="V635" s="83">
        <v>-36.657386315700705</v>
      </c>
      <c r="W635" s="81">
        <v>54.82</v>
      </c>
      <c r="X635" s="82">
        <v>-7.9274437353039962E-2</v>
      </c>
      <c r="Y635" s="83">
        <v>-95.129324823647963</v>
      </c>
      <c r="Z635" s="84">
        <f t="shared" si="9"/>
        <v>-736.23151332108341</v>
      </c>
    </row>
    <row r="636" spans="1:26" x14ac:dyDescent="0.3">
      <c r="A636" s="76">
        <v>41465</v>
      </c>
      <c r="B636" s="77">
        <v>1473.31</v>
      </c>
      <c r="C636" s="77">
        <v>2.5960460436063294E-2</v>
      </c>
      <c r="D636" s="78">
        <v>-25.960460436063293</v>
      </c>
      <c r="E636" s="77">
        <v>0.69364999999999999</v>
      </c>
      <c r="F636" s="77">
        <v>0.30000000000000027</v>
      </c>
      <c r="G636" s="79">
        <v>3.0000000000000027</v>
      </c>
      <c r="H636" s="80">
        <v>101.878</v>
      </c>
      <c r="I636" s="77">
        <v>-5.7481921008714866E-3</v>
      </c>
      <c r="J636" s="79">
        <v>28.740960504357432</v>
      </c>
      <c r="K636" s="80">
        <v>14.21</v>
      </c>
      <c r="L636" s="77">
        <v>-0.15717674970344001</v>
      </c>
      <c r="M636" s="79">
        <v>-235.76512455516001</v>
      </c>
      <c r="N636" s="81">
        <v>81.328000000000003</v>
      </c>
      <c r="O636" s="82">
        <v>-7.5818181818181785E-2</v>
      </c>
      <c r="P636" s="83">
        <v>-151.63636363636357</v>
      </c>
      <c r="Q636" s="81">
        <v>52.35</v>
      </c>
      <c r="R636" s="82">
        <v>1.532195500387896E-2</v>
      </c>
      <c r="S636" s="83">
        <v>-183.86346004654752</v>
      </c>
      <c r="T636" s="81">
        <v>1198.74</v>
      </c>
      <c r="U636" s="82">
        <v>3.1546881453944721E-2</v>
      </c>
      <c r="V636" s="83">
        <v>-31.546881453944721</v>
      </c>
      <c r="W636" s="81">
        <v>52.97</v>
      </c>
      <c r="X636" s="82">
        <v>-0.10989749621912304</v>
      </c>
      <c r="Y636" s="83">
        <v>-131.87699546294763</v>
      </c>
      <c r="Z636" s="84">
        <f t="shared" si="9"/>
        <v>-728.90832508666927</v>
      </c>
    </row>
    <row r="637" spans="1:26" x14ac:dyDescent="0.3">
      <c r="A637" s="76">
        <v>41464</v>
      </c>
      <c r="B637" s="77">
        <v>1468.47</v>
      </c>
      <c r="C637" s="77">
        <v>3.0136582696719094E-2</v>
      </c>
      <c r="D637" s="78">
        <v>-30.136582696719096</v>
      </c>
      <c r="E637" s="77">
        <v>0.69164999999999999</v>
      </c>
      <c r="F637" s="77">
        <v>-0.60000000000000053</v>
      </c>
      <c r="G637" s="79">
        <v>-6.0000000000000053</v>
      </c>
      <c r="H637" s="80">
        <v>101.61</v>
      </c>
      <c r="I637" s="77">
        <v>-6.3952123914573691E-3</v>
      </c>
      <c r="J637" s="79">
        <v>31.976061957286845</v>
      </c>
      <c r="K637" s="80">
        <v>14.35</v>
      </c>
      <c r="L637" s="77">
        <v>-0.16618245206275428</v>
      </c>
      <c r="M637" s="79">
        <v>-249.27367809413141</v>
      </c>
      <c r="N637" s="81">
        <v>81.625</v>
      </c>
      <c r="O637" s="82">
        <v>-0.11337888185264441</v>
      </c>
      <c r="P637" s="83">
        <v>-226.75776370528882</v>
      </c>
      <c r="Q637" s="81">
        <v>52.4</v>
      </c>
      <c r="R637" s="82">
        <v>1.8266614846482662E-2</v>
      </c>
      <c r="S637" s="83">
        <v>-219.19937815779195</v>
      </c>
      <c r="T637" s="81">
        <v>1197.21</v>
      </c>
      <c r="U637" s="82">
        <v>4.3847870819237578E-2</v>
      </c>
      <c r="V637" s="83">
        <v>-43.847870819237578</v>
      </c>
      <c r="W637" s="81">
        <v>53.215000000000003</v>
      </c>
      <c r="X637" s="82">
        <v>-0.12077653862040472</v>
      </c>
      <c r="Y637" s="83">
        <v>-144.93184634448565</v>
      </c>
      <c r="Z637" s="84">
        <f t="shared" si="9"/>
        <v>-888.17105786036757</v>
      </c>
    </row>
    <row r="638" spans="1:26" x14ac:dyDescent="0.3">
      <c r="A638" s="76">
        <v>41463</v>
      </c>
      <c r="B638" s="77">
        <v>1457.52</v>
      </c>
      <c r="C638" s="77">
        <v>3.1850650959625644E-2</v>
      </c>
      <c r="D638" s="78">
        <v>-31.850650959625643</v>
      </c>
      <c r="E638" s="77">
        <v>0.69415000000000004</v>
      </c>
      <c r="F638" s="77">
        <v>-0.70000000000000062</v>
      </c>
      <c r="G638" s="79">
        <v>-7.0000000000000062</v>
      </c>
      <c r="H638" s="80">
        <v>101.804</v>
      </c>
      <c r="I638" s="77">
        <v>9.8324549673570877E-4</v>
      </c>
      <c r="J638" s="79">
        <v>-4.9162274836785436</v>
      </c>
      <c r="K638" s="80">
        <v>14.78</v>
      </c>
      <c r="L638" s="77">
        <v>-0.19978343259339468</v>
      </c>
      <c r="M638" s="79">
        <v>-299.67514889009203</v>
      </c>
      <c r="N638" s="81">
        <v>82.688000000000002</v>
      </c>
      <c r="O638" s="82">
        <v>-0.15246558633908347</v>
      </c>
      <c r="P638" s="83">
        <v>-304.93117267816689</v>
      </c>
      <c r="Q638" s="81">
        <v>52.65</v>
      </c>
      <c r="R638" s="82">
        <v>3.1139835487661503E-2</v>
      </c>
      <c r="S638" s="83">
        <v>-373.678025851938</v>
      </c>
      <c r="T638" s="81">
        <v>1180.6300000000001</v>
      </c>
      <c r="U638" s="82">
        <v>4.823759211577746E-2</v>
      </c>
      <c r="V638" s="83">
        <v>-48.23759211577746</v>
      </c>
      <c r="W638" s="81">
        <v>54.225000000000001</v>
      </c>
      <c r="X638" s="82">
        <v>-0.11642496333713545</v>
      </c>
      <c r="Y638" s="83">
        <v>-139.70995600456254</v>
      </c>
      <c r="Z638" s="84">
        <f t="shared" si="9"/>
        <v>-1209.9987739838411</v>
      </c>
    </row>
    <row r="639" spans="1:26" x14ac:dyDescent="0.3">
      <c r="A639" s="76">
        <v>41460</v>
      </c>
      <c r="B639" s="77">
        <v>1449.05</v>
      </c>
      <c r="C639" s="77">
        <v>3.4311696098445331E-2</v>
      </c>
      <c r="D639" s="78">
        <v>-34.311696098445331</v>
      </c>
      <c r="E639" s="77">
        <v>0.68964999999999999</v>
      </c>
      <c r="F639" s="77">
        <v>-1.3500000000000068</v>
      </c>
      <c r="G639" s="79">
        <v>-13.500000000000068</v>
      </c>
      <c r="H639" s="80">
        <v>101</v>
      </c>
      <c r="I639" s="77">
        <v>-1.1838371979258329E-2</v>
      </c>
      <c r="J639" s="79">
        <v>59.191859896291646</v>
      </c>
      <c r="K639" s="80">
        <v>14.89</v>
      </c>
      <c r="L639" s="77">
        <v>-0.25957235206364987</v>
      </c>
      <c r="M639" s="79">
        <v>-389.35852809547481</v>
      </c>
      <c r="N639" s="81">
        <v>86.5</v>
      </c>
      <c r="O639" s="82">
        <v>-7.9797023435920947E-2</v>
      </c>
      <c r="P639" s="83">
        <v>-159.5940468718419</v>
      </c>
      <c r="Q639" s="81">
        <v>52.53</v>
      </c>
      <c r="R639" s="82">
        <v>1.2528912875867357E-2</v>
      </c>
      <c r="S639" s="83">
        <v>-150.3469545104083</v>
      </c>
      <c r="T639" s="81">
        <v>1178.8900000000001</v>
      </c>
      <c r="U639" s="82">
        <v>4.0392897486585901E-2</v>
      </c>
      <c r="V639" s="83">
        <v>-40.392897486585902</v>
      </c>
      <c r="W639" s="81">
        <v>54.199999999999996</v>
      </c>
      <c r="X639" s="82">
        <v>-7.1520342612419768E-2</v>
      </c>
      <c r="Y639" s="83">
        <v>-85.824411134903713</v>
      </c>
      <c r="Z639" s="84">
        <f t="shared" si="9"/>
        <v>-814.13667430136832</v>
      </c>
    </row>
    <row r="640" spans="1:26" x14ac:dyDescent="0.3">
      <c r="A640" s="76">
        <v>41459</v>
      </c>
      <c r="B640" s="77">
        <v>1448.22</v>
      </c>
      <c r="C640" s="77">
        <v>1.9019272581428218E-2</v>
      </c>
      <c r="D640" s="78">
        <v>-19.019272581428218</v>
      </c>
      <c r="E640" s="77">
        <v>0.69164999999999999</v>
      </c>
      <c r="F640" s="77">
        <v>0.8700000000000041</v>
      </c>
      <c r="G640" s="79">
        <v>8.7000000000000419</v>
      </c>
      <c r="H640" s="80" t="s">
        <v>0</v>
      </c>
      <c r="I640" s="77">
        <v>3.5402727195731371E-2</v>
      </c>
      <c r="J640" s="79">
        <v>53.477378638338109</v>
      </c>
      <c r="K640" s="80" t="s">
        <v>0</v>
      </c>
      <c r="L640" s="77">
        <v>3.5402727195731371E-2</v>
      </c>
      <c r="M640" s="79">
        <v>-215.76433121019116</v>
      </c>
      <c r="N640" s="81" t="s">
        <v>47</v>
      </c>
      <c r="O640" s="82">
        <v>4.5362372799477215E-3</v>
      </c>
      <c r="P640" s="83">
        <v>9.0724745598954417</v>
      </c>
      <c r="Q640" s="81" t="s">
        <v>47</v>
      </c>
      <c r="R640" s="82">
        <v>7.4923885533476054E-4</v>
      </c>
      <c r="S640" s="83">
        <v>-8.9908662640171269</v>
      </c>
      <c r="T640" s="81" t="s">
        <v>47</v>
      </c>
      <c r="U640" s="82">
        <v>3.7334613801929257E-3</v>
      </c>
      <c r="V640" s="83">
        <v>-3.7334613801929257</v>
      </c>
      <c r="W640" s="81" t="s">
        <v>47</v>
      </c>
      <c r="X640" s="82">
        <v>-7.6700874660299754E-4</v>
      </c>
      <c r="Y640" s="83">
        <v>-0.92041049592359703</v>
      </c>
      <c r="Z640" s="84">
        <f t="shared" si="9"/>
        <v>-177.1784887335194</v>
      </c>
    </row>
    <row r="641" spans="1:26" x14ac:dyDescent="0.3">
      <c r="A641" s="76">
        <v>41458</v>
      </c>
      <c r="B641" s="77">
        <v>1440.59</v>
      </c>
      <c r="C641" s="77">
        <v>1.1742645044842596E-2</v>
      </c>
      <c r="D641" s="78">
        <v>-11.742645044842597</v>
      </c>
      <c r="E641" s="77">
        <v>0.69064999999999999</v>
      </c>
      <c r="F641" s="77">
        <v>1.0199999999999987</v>
      </c>
      <c r="G641" s="79">
        <v>10.199999999999987</v>
      </c>
      <c r="H641" s="80">
        <v>101.877</v>
      </c>
      <c r="I641" s="77">
        <v>-2.9446407538281448E-5</v>
      </c>
      <c r="J641" s="79">
        <v>0.14723203769140725</v>
      </c>
      <c r="K641" s="80">
        <v>16.2</v>
      </c>
      <c r="L641" s="77">
        <v>-0.20937042459736455</v>
      </c>
      <c r="M641" s="79">
        <v>-314.05563689604679</v>
      </c>
      <c r="N641" s="81">
        <v>85.125</v>
      </c>
      <c r="O641" s="82">
        <v>-8.8040881480132449E-2</v>
      </c>
      <c r="P641" s="83">
        <v>-176.08176296026488</v>
      </c>
      <c r="Q641" s="81">
        <v>52.53</v>
      </c>
      <c r="R641" s="82">
        <v>9.0280445639646344E-3</v>
      </c>
      <c r="S641" s="83">
        <v>-108.33653476757561</v>
      </c>
      <c r="T641" s="81">
        <v>1181.4100000000001</v>
      </c>
      <c r="U641" s="82">
        <v>5.7540304172298627E-2</v>
      </c>
      <c r="V641" s="83">
        <v>-57.540304172298626</v>
      </c>
      <c r="W641" s="81">
        <v>57.254999999999995</v>
      </c>
      <c r="X641" s="82">
        <v>-4.1837503137812738E-2</v>
      </c>
      <c r="Y641" s="83">
        <v>-50.205003765375281</v>
      </c>
      <c r="Z641" s="84">
        <f t="shared" si="9"/>
        <v>-707.61465556871246</v>
      </c>
    </row>
    <row r="642" spans="1:26" x14ac:dyDescent="0.3">
      <c r="A642" s="76">
        <v>41457</v>
      </c>
      <c r="B642" s="77">
        <v>1444.86</v>
      </c>
      <c r="C642" s="77">
        <v>-2.0354198307659069E-2</v>
      </c>
      <c r="D642" s="78">
        <v>20.354198307659068</v>
      </c>
      <c r="E642" s="77">
        <v>0.68815000000000004</v>
      </c>
      <c r="F642" s="77">
        <v>2.0050000000000012</v>
      </c>
      <c r="G642" s="79">
        <v>20.050000000000011</v>
      </c>
      <c r="H642" s="80">
        <v>101.377</v>
      </c>
      <c r="I642" s="77">
        <v>-2.9977992536599461E-2</v>
      </c>
      <c r="J642" s="79">
        <v>149.88996268299729</v>
      </c>
      <c r="K642" s="80">
        <v>16.440000000000001</v>
      </c>
      <c r="L642" s="77">
        <v>-1.2019230769230727E-2</v>
      </c>
      <c r="M642" s="79">
        <v>-18.028846153846089</v>
      </c>
      <c r="N642" s="81">
        <v>86</v>
      </c>
      <c r="O642" s="82">
        <v>-2.2027133061168765E-2</v>
      </c>
      <c r="P642" s="83">
        <v>-44.054266122337523</v>
      </c>
      <c r="Q642" s="81">
        <v>52.52</v>
      </c>
      <c r="R642" s="82">
        <v>-1.6110902959910068E-2</v>
      </c>
      <c r="S642" s="83">
        <v>193.33083551892082</v>
      </c>
      <c r="T642" s="81">
        <v>1191.31</v>
      </c>
      <c r="U642" s="82">
        <v>2.3136975360066009E-2</v>
      </c>
      <c r="V642" s="83">
        <v>-23.13697536006601</v>
      </c>
      <c r="W642" s="81">
        <v>57.18</v>
      </c>
      <c r="X642" s="82">
        <v>-6.9905627403004452E-4</v>
      </c>
      <c r="Y642" s="83">
        <v>-0.83886752883605331</v>
      </c>
      <c r="Z642" s="84">
        <f t="shared" si="9"/>
        <v>297.56604134449151</v>
      </c>
    </row>
    <row r="643" spans="1:26" x14ac:dyDescent="0.3">
      <c r="A643" s="76">
        <v>41456</v>
      </c>
      <c r="B643" s="77">
        <v>1444.33</v>
      </c>
      <c r="C643" s="77">
        <v>-2.6101790915956439E-2</v>
      </c>
      <c r="D643" s="78">
        <v>26.101790915956439</v>
      </c>
      <c r="E643" s="77">
        <v>0.69015000000000004</v>
      </c>
      <c r="F643" s="77">
        <v>2.2050000000000014</v>
      </c>
      <c r="G643" s="79">
        <v>22.050000000000015</v>
      </c>
      <c r="H643" s="80">
        <v>101.471</v>
      </c>
      <c r="I643" s="77">
        <v>-3.1053350266894524E-2</v>
      </c>
      <c r="J643" s="79">
        <v>155.26675133447262</v>
      </c>
      <c r="K643" s="80">
        <v>16.37</v>
      </c>
      <c r="L643" s="77">
        <v>-1.4449127031908395E-2</v>
      </c>
      <c r="M643" s="79">
        <v>-21.673690547862591</v>
      </c>
      <c r="N643" s="81">
        <v>84.5</v>
      </c>
      <c r="O643" s="82">
        <v>3.0688914910226454E-2</v>
      </c>
      <c r="P643" s="83">
        <v>61.377829820452909</v>
      </c>
      <c r="Q643" s="81">
        <v>52.48</v>
      </c>
      <c r="R643" s="82">
        <v>-2.9944547134935388E-2</v>
      </c>
      <c r="S643" s="83">
        <v>359.33456561922463</v>
      </c>
      <c r="T643" s="81">
        <v>1173.78</v>
      </c>
      <c r="U643" s="82">
        <v>-2.3664357069778697E-2</v>
      </c>
      <c r="V643" s="83">
        <v>23.664357069778696</v>
      </c>
      <c r="W643" s="81">
        <v>58.524999999999999</v>
      </c>
      <c r="X643" s="82">
        <v>1.4825732616611827E-2</v>
      </c>
      <c r="Y643" s="83">
        <v>17.790879139934191</v>
      </c>
      <c r="Z643" s="84">
        <f t="shared" si="9"/>
        <v>643.91248335195701</v>
      </c>
    </row>
    <row r="644" spans="1:26" x14ac:dyDescent="0.3">
      <c r="A644" s="76">
        <v>41453</v>
      </c>
      <c r="B644" s="77">
        <v>1433.55</v>
      </c>
      <c r="C644" s="77">
        <v>-2.939802433360195E-2</v>
      </c>
      <c r="D644" s="78">
        <v>29.398024333601949</v>
      </c>
      <c r="E644" s="77">
        <v>0.68564999999999998</v>
      </c>
      <c r="F644" s="77">
        <v>1.7549999999999955</v>
      </c>
      <c r="G644" s="79">
        <v>17.549999999999955</v>
      </c>
      <c r="H644" s="80">
        <v>102.131</v>
      </c>
      <c r="I644" s="77">
        <v>-2.1246214589642338E-2</v>
      </c>
      <c r="J644" s="79">
        <v>106.23107294821169</v>
      </c>
      <c r="K644" s="80">
        <v>16.86</v>
      </c>
      <c r="L644" s="77">
        <v>3.571428571428495E-3</v>
      </c>
      <c r="M644" s="79">
        <v>5.3571428571427422</v>
      </c>
      <c r="N644" s="81">
        <v>86.75</v>
      </c>
      <c r="O644" s="82">
        <v>5.7913927878928247E-2</v>
      </c>
      <c r="P644" s="83">
        <v>115.8278557578565</v>
      </c>
      <c r="Q644" s="81">
        <v>52.37</v>
      </c>
      <c r="R644" s="82">
        <v>-3.2871652816251179E-2</v>
      </c>
      <c r="S644" s="83">
        <v>394.45983379501416</v>
      </c>
      <c r="T644" s="81">
        <v>1178.92</v>
      </c>
      <c r="U644" s="82">
        <v>-1.53841014248249E-2</v>
      </c>
      <c r="V644" s="83">
        <v>15.3841014248249</v>
      </c>
      <c r="W644" s="81">
        <v>58.524999999999999</v>
      </c>
      <c r="X644" s="82">
        <v>1.2368102404428235E-2</v>
      </c>
      <c r="Y644" s="83">
        <v>14.841722885313882</v>
      </c>
      <c r="Z644" s="84">
        <f t="shared" si="9"/>
        <v>699.04975400196577</v>
      </c>
    </row>
    <row r="645" spans="1:26" x14ac:dyDescent="0.3">
      <c r="A645" s="76">
        <v>41452</v>
      </c>
      <c r="B645" s="77">
        <v>1436.03</v>
      </c>
      <c r="C645" s="77">
        <v>-1.8991276309407484E-2</v>
      </c>
      <c r="D645" s="78">
        <v>18.991276309407482</v>
      </c>
      <c r="E645" s="77">
        <v>0.69064999999999999</v>
      </c>
      <c r="F645" s="77">
        <v>2.1549999999999958</v>
      </c>
      <c r="G645" s="79">
        <v>21.549999999999958</v>
      </c>
      <c r="H645" s="80">
        <v>102.467</v>
      </c>
      <c r="I645" s="77">
        <v>-2.1776072096842E-2</v>
      </c>
      <c r="J645" s="79">
        <v>108.88036048421</v>
      </c>
      <c r="K645" s="80">
        <v>16.86</v>
      </c>
      <c r="L645" s="77">
        <v>-1.6909620991253597E-2</v>
      </c>
      <c r="M645" s="79">
        <v>-25.364431486880395</v>
      </c>
      <c r="N645" s="81">
        <v>86.001000000000005</v>
      </c>
      <c r="O645" s="82">
        <v>2.3054137967952634E-2</v>
      </c>
      <c r="P645" s="83">
        <v>46.108275935905262</v>
      </c>
      <c r="Q645" s="81">
        <v>52.05</v>
      </c>
      <c r="R645" s="82">
        <v>-3.6646307606885135E-2</v>
      </c>
      <c r="S645" s="83">
        <v>439.75569128262163</v>
      </c>
      <c r="T645" s="81">
        <v>1185.3</v>
      </c>
      <c r="U645" s="82">
        <v>-7.4942432489010216E-3</v>
      </c>
      <c r="V645" s="83">
        <v>7.4942432489010216</v>
      </c>
      <c r="W645" s="81">
        <v>59.54</v>
      </c>
      <c r="X645" s="82">
        <v>1.3964577656675754E-2</v>
      </c>
      <c r="Y645" s="83">
        <v>16.757493188010905</v>
      </c>
      <c r="Z645" s="84">
        <f t="shared" si="9"/>
        <v>634.17290896217594</v>
      </c>
    </row>
    <row r="646" spans="1:26" x14ac:dyDescent="0.3">
      <c r="A646" s="76">
        <v>41451</v>
      </c>
      <c r="B646" s="77">
        <v>1425.51</v>
      </c>
      <c r="C646" s="77">
        <v>-2.6463879365686421E-2</v>
      </c>
      <c r="D646" s="78">
        <v>26.46387936568642</v>
      </c>
      <c r="E646" s="77">
        <v>0.69764999999999999</v>
      </c>
      <c r="F646" s="77">
        <v>1.8950000000000022</v>
      </c>
      <c r="G646" s="79">
        <v>18.950000000000024</v>
      </c>
      <c r="H646" s="80">
        <v>102.264</v>
      </c>
      <c r="I646" s="77">
        <v>-2.8472083677715393E-2</v>
      </c>
      <c r="J646" s="79">
        <v>142.36041838857696</v>
      </c>
      <c r="K646" s="80">
        <v>17.21</v>
      </c>
      <c r="L646" s="77">
        <v>4.8750761730652084E-2</v>
      </c>
      <c r="M646" s="79">
        <v>73.126142595978123</v>
      </c>
      <c r="N646" s="81">
        <v>88</v>
      </c>
      <c r="O646" s="82">
        <v>7.3720686205129476E-2</v>
      </c>
      <c r="P646" s="83">
        <v>147.44137241025894</v>
      </c>
      <c r="Q646" s="81">
        <v>51.56</v>
      </c>
      <c r="R646" s="82">
        <v>-4.3945855738920778E-2</v>
      </c>
      <c r="S646" s="83">
        <v>527.35026886704929</v>
      </c>
      <c r="T646" s="81">
        <v>1162.08</v>
      </c>
      <c r="U646" s="82">
        <v>-2.3133826496301264E-2</v>
      </c>
      <c r="V646" s="83">
        <v>23.133826496301264</v>
      </c>
      <c r="W646" s="81">
        <v>59.510000000000012</v>
      </c>
      <c r="X646" s="82">
        <v>2.7096996893338186E-2</v>
      </c>
      <c r="Y646" s="83">
        <v>32.516396272005821</v>
      </c>
      <c r="Z646" s="84">
        <f t="shared" si="9"/>
        <v>991.3423043958569</v>
      </c>
    </row>
    <row r="647" spans="1:26" x14ac:dyDescent="0.3">
      <c r="A647" s="76">
        <v>41450</v>
      </c>
      <c r="B647" s="77">
        <v>1412.53</v>
      </c>
      <c r="C647" s="77">
        <v>-3.0900745761781572E-2</v>
      </c>
      <c r="D647" s="78">
        <v>30.900745761781572</v>
      </c>
      <c r="E647" s="77">
        <v>0.70115000000000005</v>
      </c>
      <c r="F647" s="77">
        <v>1.7950000000000021</v>
      </c>
      <c r="G647" s="79">
        <v>17.950000000000021</v>
      </c>
      <c r="H647" s="80">
        <v>101.70399999999999</v>
      </c>
      <c r="I647" s="77">
        <v>-2.0013297231670654E-2</v>
      </c>
      <c r="J647" s="79">
        <v>100.06648615835327</v>
      </c>
      <c r="K647" s="80">
        <v>18.47</v>
      </c>
      <c r="L647" s="77">
        <v>-6.4550833781603549E-3</v>
      </c>
      <c r="M647" s="79">
        <v>-9.682625067240533</v>
      </c>
      <c r="N647" s="81">
        <v>92.063000000000002</v>
      </c>
      <c r="O647" s="82">
        <v>5.3653791130186007E-2</v>
      </c>
      <c r="P647" s="83">
        <v>107.307582260372</v>
      </c>
      <c r="Q647" s="81">
        <v>51.46</v>
      </c>
      <c r="R647" s="82">
        <v>-4.6683957021118862E-2</v>
      </c>
      <c r="S647" s="83">
        <v>560.20748425342629</v>
      </c>
      <c r="T647" s="81">
        <v>1146.92</v>
      </c>
      <c r="U647" s="82">
        <v>-1.0064043915827872E-2</v>
      </c>
      <c r="V647" s="83">
        <v>10.064043915827872</v>
      </c>
      <c r="W647" s="81">
        <v>60.524999999999999</v>
      </c>
      <c r="X647" s="82">
        <v>-9.896940945525878E-3</v>
      </c>
      <c r="Y647" s="83">
        <v>-11.876329134631053</v>
      </c>
      <c r="Z647" s="84">
        <f t="shared" si="9"/>
        <v>804.93738814788935</v>
      </c>
    </row>
    <row r="648" spans="1:26" x14ac:dyDescent="0.3">
      <c r="A648" s="76">
        <v>41449</v>
      </c>
      <c r="B648" s="77">
        <v>1400.98</v>
      </c>
      <c r="C648" s="77">
        <v>-4.2667176887018113E-2</v>
      </c>
      <c r="D648" s="78">
        <v>42.667176887018115</v>
      </c>
      <c r="E648" s="77">
        <v>0.70315000000000005</v>
      </c>
      <c r="F648" s="77">
        <v>1.8450000000000077</v>
      </c>
      <c r="G648" s="79">
        <v>18.450000000000077</v>
      </c>
      <c r="H648" s="80">
        <v>102.21</v>
      </c>
      <c r="I648" s="77">
        <v>-7.8721813999088255E-3</v>
      </c>
      <c r="J648" s="79">
        <v>39.360906999544127</v>
      </c>
      <c r="K648" s="80">
        <v>20.11</v>
      </c>
      <c r="L648" s="77">
        <v>0.17809021675454006</v>
      </c>
      <c r="M648" s="79">
        <v>267.13532513181008</v>
      </c>
      <c r="N648" s="81">
        <v>97.563000000000002</v>
      </c>
      <c r="O648" s="82">
        <v>0.14108771929824565</v>
      </c>
      <c r="P648" s="83">
        <v>282.17543859649129</v>
      </c>
      <c r="Q648" s="81">
        <v>51.06</v>
      </c>
      <c r="R648" s="82">
        <v>-6.4835164835164813E-2</v>
      </c>
      <c r="S648" s="83">
        <v>778.0219780219777</v>
      </c>
      <c r="T648" s="81">
        <v>1126.3</v>
      </c>
      <c r="U648" s="82">
        <v>-4.2261904761904799E-2</v>
      </c>
      <c r="V648" s="83">
        <v>42.261904761904802</v>
      </c>
      <c r="W648" s="81">
        <v>61.370000000000005</v>
      </c>
      <c r="X648" s="82">
        <v>4.7627176510754501E-2</v>
      </c>
      <c r="Y648" s="83">
        <v>57.152611812905398</v>
      </c>
      <c r="Z648" s="84">
        <f t="shared" si="9"/>
        <v>1527.2253422116517</v>
      </c>
    </row>
    <row r="649" spans="1:26" x14ac:dyDescent="0.3">
      <c r="A649" s="76">
        <v>41446</v>
      </c>
      <c r="B649" s="77">
        <v>1421.19</v>
      </c>
      <c r="C649" s="77">
        <v>-3.5258259624065799E-2</v>
      </c>
      <c r="D649" s="78">
        <v>35.258259624065801</v>
      </c>
      <c r="E649" s="77">
        <v>0.68294999999999995</v>
      </c>
      <c r="F649" s="77">
        <v>-2.5000000000008349E-2</v>
      </c>
      <c r="G649" s="79">
        <v>-0.25000000000008349</v>
      </c>
      <c r="H649" s="80">
        <v>102.485</v>
      </c>
      <c r="I649" s="77">
        <v>4.6071656129000526E-3</v>
      </c>
      <c r="J649" s="79">
        <v>-23.035828064500262</v>
      </c>
      <c r="K649" s="80">
        <v>18.899999999999999</v>
      </c>
      <c r="L649" s="77">
        <v>0.2240932642487046</v>
      </c>
      <c r="M649" s="79">
        <v>336.1398963730569</v>
      </c>
      <c r="N649" s="81">
        <v>94.001000000000005</v>
      </c>
      <c r="O649" s="82">
        <v>0.1223865983689747</v>
      </c>
      <c r="P649" s="83">
        <v>244.77319673794938</v>
      </c>
      <c r="Q649" s="81">
        <v>51.88</v>
      </c>
      <c r="R649" s="82">
        <v>-4.597278411180581E-2</v>
      </c>
      <c r="S649" s="83">
        <v>551.67340934166975</v>
      </c>
      <c r="T649" s="81">
        <v>1133.1199999999999</v>
      </c>
      <c r="U649" s="82">
        <v>-5.0638426220717903E-2</v>
      </c>
      <c r="V649" s="83">
        <v>50.638426220717903</v>
      </c>
      <c r="W649" s="81">
        <v>58.375</v>
      </c>
      <c r="X649" s="82">
        <v>4.811922075590281E-2</v>
      </c>
      <c r="Y649" s="83">
        <v>57.743064907083372</v>
      </c>
      <c r="Z649" s="84">
        <f t="shared" si="9"/>
        <v>1252.9404251400429</v>
      </c>
    </row>
    <row r="650" spans="1:26" x14ac:dyDescent="0.3">
      <c r="A650" s="76">
        <v>41445</v>
      </c>
      <c r="B650" s="77">
        <v>1423.87</v>
      </c>
      <c r="C650" s="77">
        <v>-3.1525894083878694E-2</v>
      </c>
      <c r="D650" s="78">
        <v>31.525894083878693</v>
      </c>
      <c r="E650" s="77">
        <v>0.68045</v>
      </c>
      <c r="F650" s="77">
        <v>-0.4750000000000032</v>
      </c>
      <c r="G650" s="79">
        <v>-4.750000000000032</v>
      </c>
      <c r="H650" s="80">
        <v>101.88</v>
      </c>
      <c r="I650" s="77">
        <v>-1.0950605778191987E-2</v>
      </c>
      <c r="J650" s="79">
        <v>54.753028890959932</v>
      </c>
      <c r="K650" s="80">
        <v>20.49</v>
      </c>
      <c r="L650" s="77">
        <v>0.35336856010568019</v>
      </c>
      <c r="M650" s="79">
        <v>530.05284015852021</v>
      </c>
      <c r="N650" s="81">
        <v>93.343000000000004</v>
      </c>
      <c r="O650" s="82">
        <v>0.15236848927791014</v>
      </c>
      <c r="P650" s="83">
        <v>304.73697855582026</v>
      </c>
      <c r="Q650" s="81">
        <v>52.06</v>
      </c>
      <c r="R650" s="82">
        <v>-4.1428834468790275E-2</v>
      </c>
      <c r="S650" s="83">
        <v>497.14601362548331</v>
      </c>
      <c r="T650" s="81">
        <v>1117.1300000000001</v>
      </c>
      <c r="U650" s="82">
        <v>-7.2174281371726504E-2</v>
      </c>
      <c r="V650" s="83">
        <v>72.174281371726508</v>
      </c>
      <c r="W650" s="81">
        <v>59.754999999999995</v>
      </c>
      <c r="X650" s="82">
        <v>7.1742444623800555E-2</v>
      </c>
      <c r="Y650" s="83">
        <v>86.090933548560656</v>
      </c>
      <c r="Z650" s="84">
        <f t="shared" si="9"/>
        <v>1571.7299702349496</v>
      </c>
    </row>
    <row r="651" spans="1:26" x14ac:dyDescent="0.3">
      <c r="A651" s="76">
        <v>41444</v>
      </c>
      <c r="B651" s="77">
        <v>1474.88</v>
      </c>
      <c r="C651" s="77">
        <v>1.3725934937556293E-2</v>
      </c>
      <c r="D651" s="78">
        <v>-13.725934937556293</v>
      </c>
      <c r="E651" s="77">
        <v>0.66810000000000003</v>
      </c>
      <c r="F651" s="77">
        <v>-1.7100000000000004</v>
      </c>
      <c r="G651" s="79">
        <v>-17.100000000000005</v>
      </c>
      <c r="H651" s="80">
        <v>104.51</v>
      </c>
      <c r="I651" s="77">
        <v>1.2173980417033936E-2</v>
      </c>
      <c r="J651" s="79">
        <v>-60.869902085169677</v>
      </c>
      <c r="K651" s="80">
        <v>16.64</v>
      </c>
      <c r="L651" s="77">
        <v>6.0132291040298038E-4</v>
      </c>
      <c r="M651" s="79">
        <v>0.90198436560447059</v>
      </c>
      <c r="N651" s="81">
        <v>87.936999999999998</v>
      </c>
      <c r="O651" s="82">
        <v>5.5666266506602648E-2</v>
      </c>
      <c r="P651" s="83">
        <v>111.33253301320529</v>
      </c>
      <c r="Q651" s="81">
        <v>53.38</v>
      </c>
      <c r="R651" s="82">
        <v>-1.8389113644722323E-2</v>
      </c>
      <c r="S651" s="83">
        <v>220.66936373666786</v>
      </c>
      <c r="T651" s="81">
        <v>1164.3699999999999</v>
      </c>
      <c r="U651" s="82">
        <v>-3.3765953562478267E-2</v>
      </c>
      <c r="V651" s="83">
        <v>33.765953562478266</v>
      </c>
      <c r="W651" s="81">
        <v>57.22</v>
      </c>
      <c r="X651" s="82">
        <v>2.6736048806746852E-2</v>
      </c>
      <c r="Y651" s="83">
        <v>32.08325856809622</v>
      </c>
      <c r="Z651" s="84">
        <f t="shared" si="9"/>
        <v>307.05725622332614</v>
      </c>
    </row>
    <row r="652" spans="1:26" x14ac:dyDescent="0.3">
      <c r="A652" s="76">
        <v>41443</v>
      </c>
      <c r="B652" s="77">
        <v>1483.04</v>
      </c>
      <c r="C652" s="77">
        <v>2.2116544333023135E-2</v>
      </c>
      <c r="D652" s="78">
        <v>-22.116544333023135</v>
      </c>
      <c r="E652" s="77">
        <v>0.66810000000000003</v>
      </c>
      <c r="F652" s="77">
        <v>-1.8100000000000005</v>
      </c>
      <c r="G652" s="79">
        <v>-18.100000000000005</v>
      </c>
      <c r="H652" s="80">
        <v>104.723</v>
      </c>
      <c r="I652" s="77">
        <v>1.5623787725967921E-2</v>
      </c>
      <c r="J652" s="79">
        <v>-78.118938629839604</v>
      </c>
      <c r="K652" s="80">
        <v>16.61</v>
      </c>
      <c r="L652" s="77">
        <v>-5.0857142857142892E-2</v>
      </c>
      <c r="M652" s="79">
        <v>-76.285714285714334</v>
      </c>
      <c r="N652" s="81">
        <v>81.983999999999995</v>
      </c>
      <c r="O652" s="82">
        <v>-4.6708759200474528E-2</v>
      </c>
      <c r="P652" s="83">
        <v>-93.417518400949049</v>
      </c>
      <c r="Q652" s="81">
        <v>54.1</v>
      </c>
      <c r="R652" s="82">
        <v>-1.1872146118721436E-2</v>
      </c>
      <c r="S652" s="83">
        <v>142.46575342465724</v>
      </c>
      <c r="T652" s="81">
        <v>1202.23</v>
      </c>
      <c r="U652" s="82">
        <v>1.5619984118134058E-2</v>
      </c>
      <c r="V652" s="83">
        <v>-15.619984118134058</v>
      </c>
      <c r="W652" s="81">
        <v>57.669999999999995</v>
      </c>
      <c r="X652" s="82">
        <v>4.9664546484272298E-3</v>
      </c>
      <c r="Y652" s="83">
        <v>5.9597455781126758</v>
      </c>
      <c r="Z652" s="84">
        <f t="shared" si="9"/>
        <v>-155.23320076489026</v>
      </c>
    </row>
    <row r="653" spans="1:26" x14ac:dyDescent="0.3">
      <c r="A653" s="76">
        <v>41442</v>
      </c>
      <c r="B653" s="77">
        <v>1476.97</v>
      </c>
      <c r="C653" s="77">
        <v>2.3685424980318761E-3</v>
      </c>
      <c r="D653" s="78">
        <v>-2.3685424980318763</v>
      </c>
      <c r="E653" s="77">
        <v>0.66810000000000003</v>
      </c>
      <c r="F653" s="77">
        <v>-1.9100000000000006</v>
      </c>
      <c r="G653" s="79">
        <v>-19.100000000000005</v>
      </c>
      <c r="H653" s="80">
        <v>104.348</v>
      </c>
      <c r="I653" s="77">
        <v>1.1065248144487684E-2</v>
      </c>
      <c r="J653" s="79">
        <v>-55.326240722438421</v>
      </c>
      <c r="K653" s="80">
        <v>16.8</v>
      </c>
      <c r="L653" s="77">
        <v>3.2575291948371304E-2</v>
      </c>
      <c r="M653" s="79">
        <v>48.862937922556959</v>
      </c>
      <c r="N653" s="81">
        <v>82.001000000000005</v>
      </c>
      <c r="O653" s="82">
        <v>3.0703363914373672E-3</v>
      </c>
      <c r="P653" s="83">
        <v>6.1406727828747343</v>
      </c>
      <c r="Q653" s="81">
        <v>54.15</v>
      </c>
      <c r="R653" s="82">
        <v>-2.3444544634806209E-2</v>
      </c>
      <c r="S653" s="83">
        <v>281.33453561767453</v>
      </c>
      <c r="T653" s="81">
        <v>1197.3399999999999</v>
      </c>
      <c r="U653" s="82">
        <v>1.7234455525064801E-3</v>
      </c>
      <c r="V653" s="83">
        <v>-1.72344555250648</v>
      </c>
      <c r="W653" s="81">
        <v>57.81</v>
      </c>
      <c r="X653" s="82">
        <v>1.3854787793756561E-2</v>
      </c>
      <c r="Y653" s="83">
        <v>16.62574535250787</v>
      </c>
      <c r="Z653" s="84">
        <f t="shared" ref="Z653:Z716" si="10">SUM(D653,G653,J653,M653,P653,S653,V653,Y653)</f>
        <v>274.44566290263731</v>
      </c>
    </row>
    <row r="654" spans="1:26" x14ac:dyDescent="0.3">
      <c r="A654" s="76">
        <v>41439</v>
      </c>
      <c r="B654" s="77">
        <v>1463.83</v>
      </c>
      <c r="C654" s="77">
        <v>-6.0499477165012706E-3</v>
      </c>
      <c r="D654" s="78">
        <v>6.0499477165012703</v>
      </c>
      <c r="E654" s="77">
        <v>0.66910000000000003</v>
      </c>
      <c r="F654" s="77">
        <v>-2.1100000000000008</v>
      </c>
      <c r="G654" s="79">
        <v>-21.100000000000009</v>
      </c>
      <c r="H654" s="80">
        <v>104.748</v>
      </c>
      <c r="I654" s="77">
        <v>6.3214525891055933E-3</v>
      </c>
      <c r="J654" s="79">
        <v>-31.607262945527967</v>
      </c>
      <c r="K654" s="80">
        <v>17.149999999999999</v>
      </c>
      <c r="L654" s="77">
        <v>5.3439803439803278E-2</v>
      </c>
      <c r="M654" s="79">
        <v>80.159705159704913</v>
      </c>
      <c r="N654" s="81">
        <v>84.063000000000002</v>
      </c>
      <c r="O654" s="82">
        <v>6.7182084777392709E-2</v>
      </c>
      <c r="P654" s="83">
        <v>134.36416955478541</v>
      </c>
      <c r="Q654" s="81">
        <v>54.03</v>
      </c>
      <c r="R654" s="82">
        <v>-3.3106657122405181E-2</v>
      </c>
      <c r="S654" s="83">
        <v>397.27988546886218</v>
      </c>
      <c r="T654" s="81">
        <v>1194.25</v>
      </c>
      <c r="U654" s="82">
        <v>-1.4669603887692527E-2</v>
      </c>
      <c r="V654" s="83">
        <v>14.669603887692526</v>
      </c>
      <c r="W654" s="81">
        <v>58.72</v>
      </c>
      <c r="X654" s="82">
        <v>2.2017230876337886E-2</v>
      </c>
      <c r="Y654" s="83">
        <v>26.420677051605463</v>
      </c>
      <c r="Z654" s="84">
        <f t="shared" si="10"/>
        <v>606.23672589362377</v>
      </c>
    </row>
    <row r="655" spans="1:26" x14ac:dyDescent="0.3">
      <c r="A655" s="76">
        <v>41438</v>
      </c>
      <c r="B655" s="77">
        <v>1464.26</v>
      </c>
      <c r="C655" s="77">
        <v>-5.2108456244522993E-3</v>
      </c>
      <c r="D655" s="78">
        <v>5.2108456244522996</v>
      </c>
      <c r="E655" s="77">
        <v>0.67869999999999997</v>
      </c>
      <c r="F655" s="77">
        <v>-1.0500000000000065</v>
      </c>
      <c r="G655" s="79">
        <v>-10.500000000000064</v>
      </c>
      <c r="H655" s="80">
        <v>105.261</v>
      </c>
      <c r="I655" s="77">
        <v>1.7801198994391743E-2</v>
      </c>
      <c r="J655" s="79">
        <v>-89.005994971958714</v>
      </c>
      <c r="K655" s="80">
        <v>16.41</v>
      </c>
      <c r="L655" s="77">
        <v>6.7484662576686762E-3</v>
      </c>
      <c r="M655" s="79">
        <v>10.122699386503015</v>
      </c>
      <c r="N655" s="81">
        <v>81.957999999999998</v>
      </c>
      <c r="O655" s="82">
        <v>3.4170347003154557E-2</v>
      </c>
      <c r="P655" s="83">
        <v>68.340694006309107</v>
      </c>
      <c r="Q655" s="81">
        <v>53.93</v>
      </c>
      <c r="R655" s="82">
        <v>-3.7995005351409247E-2</v>
      </c>
      <c r="S655" s="83">
        <v>455.94006421691097</v>
      </c>
      <c r="T655" s="81">
        <v>1189.5999999999999</v>
      </c>
      <c r="U655" s="82">
        <v>-1.3222290425867292E-2</v>
      </c>
      <c r="V655" s="83">
        <v>13.222290425867293</v>
      </c>
      <c r="W655" s="81">
        <v>57.94</v>
      </c>
      <c r="X655" s="82">
        <v>1.3911978300813624E-2</v>
      </c>
      <c r="Y655" s="83">
        <v>16.69437396097635</v>
      </c>
      <c r="Z655" s="84">
        <f t="shared" si="10"/>
        <v>470.02497264906026</v>
      </c>
    </row>
    <row r="656" spans="1:26" x14ac:dyDescent="0.3">
      <c r="A656" s="76">
        <v>41437</v>
      </c>
      <c r="B656" s="77">
        <v>1457.57</v>
      </c>
      <c r="C656" s="77">
        <v>-2.2938885499969853E-2</v>
      </c>
      <c r="D656" s="78">
        <v>22.938885499969853</v>
      </c>
      <c r="E656" s="77">
        <v>0.68320000000000003</v>
      </c>
      <c r="F656" s="77">
        <v>-0.47999999999999154</v>
      </c>
      <c r="G656" s="79">
        <v>-4.7999999999999154</v>
      </c>
      <c r="H656" s="80">
        <v>103.78100000000001</v>
      </c>
      <c r="I656" s="77">
        <v>8.5831115225873595E-4</v>
      </c>
      <c r="J656" s="79">
        <v>-4.2915557612936794</v>
      </c>
      <c r="K656" s="80">
        <v>18.59</v>
      </c>
      <c r="L656" s="77">
        <v>0.27942188575361326</v>
      </c>
      <c r="M656" s="79">
        <v>419.13282863041985</v>
      </c>
      <c r="N656" s="81">
        <v>87.375</v>
      </c>
      <c r="O656" s="82">
        <v>0.14449072618673381</v>
      </c>
      <c r="P656" s="83">
        <v>288.98145237346756</v>
      </c>
      <c r="Q656" s="81">
        <v>53.98</v>
      </c>
      <c r="R656" s="82">
        <v>-3.0879712746858273E-2</v>
      </c>
      <c r="S656" s="83">
        <v>370.55655296229929</v>
      </c>
      <c r="T656" s="81">
        <v>1158.58</v>
      </c>
      <c r="U656" s="82">
        <v>-5.0951031307852397E-2</v>
      </c>
      <c r="V656" s="83">
        <v>50.951031307852396</v>
      </c>
      <c r="W656" s="81">
        <v>61.129999999999995</v>
      </c>
      <c r="X656" s="82">
        <v>9.9262722531918507E-2</v>
      </c>
      <c r="Y656" s="83">
        <v>119.11526703830221</v>
      </c>
      <c r="Z656" s="84">
        <f t="shared" si="10"/>
        <v>1262.5844620510175</v>
      </c>
    </row>
    <row r="657" spans="1:26" x14ac:dyDescent="0.3">
      <c r="A657" s="76">
        <v>41436</v>
      </c>
      <c r="B657" s="77">
        <v>1463.42</v>
      </c>
      <c r="C657" s="77">
        <v>-1.7469653023955298E-2</v>
      </c>
      <c r="D657" s="78">
        <v>17.469653023955299</v>
      </c>
      <c r="E657" s="77">
        <v>0.68469999999999998</v>
      </c>
      <c r="F657" s="77">
        <v>-0.60000000000000053</v>
      </c>
      <c r="G657" s="79">
        <v>-6.0000000000000053</v>
      </c>
      <c r="H657" s="80">
        <v>103.021</v>
      </c>
      <c r="I657" s="77">
        <v>-1.4558602680236893E-2</v>
      </c>
      <c r="J657" s="79">
        <v>72.793013401184467</v>
      </c>
      <c r="K657" s="80">
        <v>17.07</v>
      </c>
      <c r="L657" s="77">
        <v>0.15104517869184086</v>
      </c>
      <c r="M657" s="79">
        <v>226.56776803776131</v>
      </c>
      <c r="N657" s="81">
        <v>85.5</v>
      </c>
      <c r="O657" s="82">
        <v>0.11038961038961038</v>
      </c>
      <c r="P657" s="83">
        <v>220.77922077922076</v>
      </c>
      <c r="Q657" s="81">
        <v>54.6</v>
      </c>
      <c r="R657" s="82">
        <v>-2.2381378692927483E-2</v>
      </c>
      <c r="S657" s="83">
        <v>268.57654431512981</v>
      </c>
      <c r="T657" s="81">
        <v>1176</v>
      </c>
      <c r="U657" s="82">
        <v>-4.6522564011091554E-2</v>
      </c>
      <c r="V657" s="83">
        <v>46.522564011091553</v>
      </c>
      <c r="W657" s="81">
        <v>58.580000000000005</v>
      </c>
      <c r="X657" s="82">
        <v>3.7181303116147459E-2</v>
      </c>
      <c r="Y657" s="83">
        <v>44.617563739376948</v>
      </c>
      <c r="Z657" s="84">
        <f t="shared" si="10"/>
        <v>891.32632730772002</v>
      </c>
    </row>
    <row r="658" spans="1:26" x14ac:dyDescent="0.3">
      <c r="A658" s="76">
        <v>41435</v>
      </c>
      <c r="B658" s="77">
        <v>1473.13</v>
      </c>
      <c r="C658" s="77">
        <v>-1.6030672019129933E-2</v>
      </c>
      <c r="D658" s="78">
        <v>16.030672019129934</v>
      </c>
      <c r="E658" s="77">
        <v>0.68320000000000003</v>
      </c>
      <c r="F658" s="77">
        <v>-8.0000000000002292E-2</v>
      </c>
      <c r="G658" s="79">
        <v>-0.80000000000002292</v>
      </c>
      <c r="H658" s="80">
        <v>102.015</v>
      </c>
      <c r="I658" s="77">
        <v>-1.5745752409621165E-2</v>
      </c>
      <c r="J658" s="79">
        <v>78.728762048105821</v>
      </c>
      <c r="K658" s="80">
        <v>15.44</v>
      </c>
      <c r="L658" s="77">
        <v>6.6298342541436392E-2</v>
      </c>
      <c r="M658" s="79">
        <v>99.447513812154583</v>
      </c>
      <c r="N658" s="81">
        <v>83.751000000000005</v>
      </c>
      <c r="O658" s="82">
        <v>0.10562376237623769</v>
      </c>
      <c r="P658" s="83">
        <v>211.24752475247536</v>
      </c>
      <c r="Q658" s="81">
        <v>54.38</v>
      </c>
      <c r="R658" s="82">
        <v>-2.6843235504652826E-2</v>
      </c>
      <c r="S658" s="83">
        <v>322.11882605583389</v>
      </c>
      <c r="T658" s="81">
        <v>1193.56</v>
      </c>
      <c r="U658" s="82">
        <v>-5.3556418999286315E-2</v>
      </c>
      <c r="V658" s="83">
        <v>53.556418999286315</v>
      </c>
      <c r="W658" s="81">
        <v>55.694999999999993</v>
      </c>
      <c r="X658" s="82">
        <v>-1.4160545180989668E-2</v>
      </c>
      <c r="Y658" s="83">
        <v>-16.992654217187599</v>
      </c>
      <c r="Z658" s="84">
        <f t="shared" si="10"/>
        <v>763.3370634697983</v>
      </c>
    </row>
    <row r="659" spans="1:26" x14ac:dyDescent="0.3">
      <c r="A659" s="76">
        <v>41432</v>
      </c>
      <c r="B659" s="77">
        <v>1470.22</v>
      </c>
      <c r="C659" s="77">
        <v>-1.2996952161011762E-2</v>
      </c>
      <c r="D659" s="78">
        <v>12.996952161011762</v>
      </c>
      <c r="E659" s="77">
        <v>0.68520000000000003</v>
      </c>
      <c r="F659" s="77">
        <v>4.9750000000000068</v>
      </c>
      <c r="G659" s="79">
        <v>49.750000000000071</v>
      </c>
      <c r="H659" s="80">
        <v>103.008</v>
      </c>
      <c r="I659" s="77">
        <v>3.5402727195731371E-2</v>
      </c>
      <c r="J659" s="79">
        <v>-103.48412415849627</v>
      </c>
      <c r="K659" s="80">
        <v>15.14</v>
      </c>
      <c r="L659" s="77">
        <v>3.5402727195731371E-2</v>
      </c>
      <c r="M659" s="79">
        <v>-215.76433121019116</v>
      </c>
      <c r="N659" s="81">
        <v>81.001000000000005</v>
      </c>
      <c r="O659" s="82">
        <v>6.843153548863655E-2</v>
      </c>
      <c r="P659" s="83">
        <v>136.86307097727308</v>
      </c>
      <c r="Q659" s="81">
        <v>54.31</v>
      </c>
      <c r="R659" s="82">
        <v>-3.1907308377896598E-2</v>
      </c>
      <c r="S659" s="83">
        <v>382.88770053475918</v>
      </c>
      <c r="T659" s="81">
        <v>1204.03</v>
      </c>
      <c r="U659" s="82">
        <v>-5.3294124122313852E-2</v>
      </c>
      <c r="V659" s="83">
        <v>53.294124122313853</v>
      </c>
      <c r="W659" s="81">
        <v>55.754999999999995</v>
      </c>
      <c r="X659" s="82">
        <v>-2.0725388601036388E-2</v>
      </c>
      <c r="Y659" s="83">
        <v>-24.870466321243665</v>
      </c>
      <c r="Z659" s="84">
        <f t="shared" si="10"/>
        <v>291.67292610542688</v>
      </c>
    </row>
    <row r="660" spans="1:26" x14ac:dyDescent="0.3">
      <c r="A660" s="76">
        <v>41431</v>
      </c>
      <c r="B660" s="77">
        <v>1454.91</v>
      </c>
      <c r="C660" s="77">
        <v>-2.5342658466980136E-2</v>
      </c>
      <c r="D660" s="78">
        <v>25.342658466980136</v>
      </c>
      <c r="E660" s="77">
        <v>0.68520000000000003</v>
      </c>
      <c r="F660" s="77">
        <v>-6.8999999999996842E-2</v>
      </c>
      <c r="G660" s="79">
        <v>-0.68999999999996842</v>
      </c>
      <c r="H660" s="80">
        <v>103.253</v>
      </c>
      <c r="I660" s="77">
        <v>-6.1601840354980663E-3</v>
      </c>
      <c r="J660" s="79">
        <v>30.80092017749033</v>
      </c>
      <c r="K660" s="80">
        <v>16.63</v>
      </c>
      <c r="L660" s="77">
        <v>0.18870621872766252</v>
      </c>
      <c r="M660" s="79">
        <v>283.0593280914938</v>
      </c>
      <c r="N660" s="81">
        <v>83.3</v>
      </c>
      <c r="O660" s="82">
        <v>0.13526405451448037</v>
      </c>
      <c r="P660" s="83">
        <v>270.52810902896073</v>
      </c>
      <c r="Q660" s="81">
        <v>54.38</v>
      </c>
      <c r="R660" s="82">
        <v>-2.4573991031390088E-2</v>
      </c>
      <c r="S660" s="83">
        <v>294.88789237668107</v>
      </c>
      <c r="T660" s="81">
        <v>1205.06</v>
      </c>
      <c r="U660" s="82">
        <v>-5.5077236728612887E-2</v>
      </c>
      <c r="V660" s="83">
        <v>55.077236728612888</v>
      </c>
      <c r="W660" s="81">
        <v>55.73</v>
      </c>
      <c r="X660" s="82">
        <v>-4.1534095794995375E-2</v>
      </c>
      <c r="Y660" s="83">
        <v>-49.840914953994449</v>
      </c>
      <c r="Z660" s="84">
        <f t="shared" si="10"/>
        <v>909.16522991622458</v>
      </c>
    </row>
    <row r="661" spans="1:26" x14ac:dyDescent="0.3">
      <c r="A661" s="76">
        <v>41430</v>
      </c>
      <c r="B661" s="77">
        <v>1450.95</v>
      </c>
      <c r="C661" s="77">
        <v>-2.8451092779087212E-2</v>
      </c>
      <c r="D661" s="78">
        <v>28.451092779087212</v>
      </c>
      <c r="E661" s="77">
        <v>0.68620000000000003</v>
      </c>
      <c r="F661" s="77">
        <v>3.1000000000003247E-2</v>
      </c>
      <c r="G661" s="79">
        <v>0.31000000000003247</v>
      </c>
      <c r="H661" s="80">
        <v>103.11199999999999</v>
      </c>
      <c r="I661" s="77">
        <v>-1.0897091550917138E-2</v>
      </c>
      <c r="J661" s="79">
        <v>54.485457754585688</v>
      </c>
      <c r="K661" s="80">
        <v>17.5</v>
      </c>
      <c r="L661" s="77">
        <v>0.24378109452736316</v>
      </c>
      <c r="M661" s="79">
        <v>365.67164179104475</v>
      </c>
      <c r="N661" s="81">
        <v>86.001000000000005</v>
      </c>
      <c r="O661" s="82">
        <v>0.20175230216732112</v>
      </c>
      <c r="P661" s="83">
        <v>403.50460433464224</v>
      </c>
      <c r="Q661" s="81">
        <v>54.75</v>
      </c>
      <c r="R661" s="82">
        <v>-2.3019271948608123E-2</v>
      </c>
      <c r="S661" s="83">
        <v>276.23126338329746</v>
      </c>
      <c r="T661" s="81">
        <v>1183.74</v>
      </c>
      <c r="U661" s="82">
        <v>-8.6817662850618663E-2</v>
      </c>
      <c r="V661" s="83">
        <v>86.81766285061866</v>
      </c>
      <c r="W661" s="81">
        <v>57.384999999999998</v>
      </c>
      <c r="X661" s="82">
        <v>-1.1540780294548303E-2</v>
      </c>
      <c r="Y661" s="83">
        <v>-13.848936353457963</v>
      </c>
      <c r="Z661" s="84">
        <f t="shared" si="10"/>
        <v>1201.6227865398182</v>
      </c>
    </row>
    <row r="662" spans="1:26" x14ac:dyDescent="0.3">
      <c r="A662" s="76">
        <v>41429</v>
      </c>
      <c r="B662" s="77">
        <v>1473.48</v>
      </c>
      <c r="C662" s="77">
        <v>-2.605591909577637E-2</v>
      </c>
      <c r="D662" s="78">
        <v>26.055919095776371</v>
      </c>
      <c r="E662" s="77">
        <v>0.68720000000000003</v>
      </c>
      <c r="F662" s="77">
        <v>0.13100000000000334</v>
      </c>
      <c r="G662" s="79">
        <v>1.3100000000000334</v>
      </c>
      <c r="H662" s="80">
        <v>103.206</v>
      </c>
      <c r="I662" s="77">
        <v>9.2114527106313786E-3</v>
      </c>
      <c r="J662" s="79">
        <v>-46.057263553156893</v>
      </c>
      <c r="K662" s="80">
        <v>16.27</v>
      </c>
      <c r="L662" s="77">
        <v>0.17727930535455855</v>
      </c>
      <c r="M662" s="79">
        <v>265.9189580318378</v>
      </c>
      <c r="N662" s="81">
        <v>81.75</v>
      </c>
      <c r="O662" s="82">
        <v>0.16577540106951871</v>
      </c>
      <c r="P662" s="83">
        <v>331.55080213903744</v>
      </c>
      <c r="Q662" s="81">
        <v>55.45</v>
      </c>
      <c r="R662" s="82">
        <v>-1.5097690941385335E-2</v>
      </c>
      <c r="S662" s="83">
        <v>181.17229129662402</v>
      </c>
      <c r="T662" s="81">
        <v>1195.28</v>
      </c>
      <c r="U662" s="82">
        <v>-0.10125268809119214</v>
      </c>
      <c r="V662" s="83">
        <v>101.25268809119214</v>
      </c>
      <c r="W662" s="81">
        <v>57.02</v>
      </c>
      <c r="X662" s="82">
        <v>-4.18417072760882E-2</v>
      </c>
      <c r="Y662" s="83">
        <v>-50.210048731305839</v>
      </c>
      <c r="Z662" s="84">
        <f t="shared" si="10"/>
        <v>810.99334637000504</v>
      </c>
    </row>
    <row r="663" spans="1:26" x14ac:dyDescent="0.3">
      <c r="A663" s="76">
        <v>41428</v>
      </c>
      <c r="B663" s="77">
        <v>1472.74</v>
      </c>
      <c r="C663" s="77">
        <v>-3.1499894781144837E-2</v>
      </c>
      <c r="D663" s="78">
        <v>31.499894781144835</v>
      </c>
      <c r="E663" s="77">
        <v>0.69020000000000004</v>
      </c>
      <c r="F663" s="77">
        <v>0.4310000000000036</v>
      </c>
      <c r="G663" s="79">
        <v>4.310000000000036</v>
      </c>
      <c r="H663" s="80">
        <v>104.09</v>
      </c>
      <c r="I663" s="77">
        <v>9.0640298579807311E-3</v>
      </c>
      <c r="J663" s="79">
        <v>-45.320149289903654</v>
      </c>
      <c r="K663" s="80">
        <v>16.28</v>
      </c>
      <c r="L663" s="77">
        <v>0.21765145848915499</v>
      </c>
      <c r="M663" s="79">
        <v>326.47718773373248</v>
      </c>
      <c r="N663" s="81">
        <v>78.771000000000001</v>
      </c>
      <c r="O663" s="82">
        <v>0.10945070422535212</v>
      </c>
      <c r="P663" s="83">
        <v>218.90140845070422</v>
      </c>
      <c r="Q663" s="81">
        <v>55.88</v>
      </c>
      <c r="R663" s="82">
        <v>-1.2371862849063199E-2</v>
      </c>
      <c r="S663" s="83">
        <v>148.46235418875838</v>
      </c>
      <c r="T663" s="81">
        <v>1212.03</v>
      </c>
      <c r="U663" s="82">
        <v>-8.2789099687459858E-2</v>
      </c>
      <c r="V663" s="83">
        <v>82.789099687459853</v>
      </c>
      <c r="W663" s="81">
        <v>57.455000000000005</v>
      </c>
      <c r="X663" s="82">
        <v>-2.1959315686441383E-2</v>
      </c>
      <c r="Y663" s="83">
        <v>-26.351178823729658</v>
      </c>
      <c r="Z663" s="84">
        <f t="shared" si="10"/>
        <v>740.76861672816642</v>
      </c>
    </row>
    <row r="664" spans="1:26" x14ac:dyDescent="0.3">
      <c r="A664" s="76">
        <v>41425</v>
      </c>
      <c r="B664" s="77">
        <v>1471.93</v>
      </c>
      <c r="C664" s="77">
        <v>-3.0610968052107147E-2</v>
      </c>
      <c r="D664" s="78">
        <v>30.610968052107147</v>
      </c>
      <c r="E664" s="77">
        <v>0.68920000000000003</v>
      </c>
      <c r="F664" s="77">
        <v>0.18100000000000893</v>
      </c>
      <c r="G664" s="79">
        <v>1.8100000000000893</v>
      </c>
      <c r="H664" s="80">
        <v>103.42</v>
      </c>
      <c r="I664" s="77">
        <v>1.0259984126063143E-3</v>
      </c>
      <c r="J664" s="79">
        <v>-5.1299920630315716</v>
      </c>
      <c r="K664" s="80">
        <v>16.3</v>
      </c>
      <c r="L664" s="77">
        <v>0.25192012288786492</v>
      </c>
      <c r="M664" s="79">
        <v>377.88018433179735</v>
      </c>
      <c r="N664" s="81">
        <v>79.25</v>
      </c>
      <c r="O664" s="82">
        <v>0.12545444217223364</v>
      </c>
      <c r="P664" s="83">
        <v>250.90888434446728</v>
      </c>
      <c r="Q664" s="81">
        <v>56.06</v>
      </c>
      <c r="R664" s="82">
        <v>-1.3896218117853987E-2</v>
      </c>
      <c r="S664" s="83">
        <v>166.75461741424783</v>
      </c>
      <c r="T664" s="81">
        <v>1205.54</v>
      </c>
      <c r="U664" s="82">
        <v>-8.6580644183632482E-2</v>
      </c>
      <c r="V664" s="83">
        <v>86.580644183632486</v>
      </c>
      <c r="W664" s="81">
        <v>57.145000000000003</v>
      </c>
      <c r="X664" s="82">
        <v>-4.1352122127159927E-2</v>
      </c>
      <c r="Y664" s="83">
        <v>-49.622546552591913</v>
      </c>
      <c r="Z664" s="84">
        <f t="shared" si="10"/>
        <v>859.79275971062873</v>
      </c>
    </row>
    <row r="665" spans="1:26" x14ac:dyDescent="0.3">
      <c r="A665" s="76">
        <v>41424</v>
      </c>
      <c r="B665" s="77">
        <v>1491.79</v>
      </c>
      <c r="C665" s="77">
        <v>-1.4005472643392546E-2</v>
      </c>
      <c r="D665" s="78">
        <v>14.005472643392546</v>
      </c>
      <c r="E665" s="77">
        <v>0.68799999999999994</v>
      </c>
      <c r="F665" s="77">
        <v>-3.9000000000000146E-2</v>
      </c>
      <c r="G665" s="79">
        <v>-0.39000000000000146</v>
      </c>
      <c r="H665" s="80">
        <v>103.69199999999999</v>
      </c>
      <c r="I665" s="77">
        <v>8.5102658120738799E-3</v>
      </c>
      <c r="J665" s="79">
        <v>-42.551329060369397</v>
      </c>
      <c r="K665" s="80">
        <v>14.53</v>
      </c>
      <c r="L665" s="77">
        <v>0.16706827309236949</v>
      </c>
      <c r="M665" s="79">
        <v>250.60240963855424</v>
      </c>
      <c r="N665" s="81">
        <v>76.343999999999994</v>
      </c>
      <c r="O665" s="82">
        <v>6.7748251748251664E-2</v>
      </c>
      <c r="P665" s="83">
        <v>135.49650349650332</v>
      </c>
      <c r="Q665" s="81">
        <v>55.7</v>
      </c>
      <c r="R665" s="82">
        <v>-9.7777777777777273E-3</v>
      </c>
      <c r="S665" s="83">
        <v>117.33333333333273</v>
      </c>
      <c r="T665" s="81">
        <v>1220.78</v>
      </c>
      <c r="U665" s="82">
        <v>-6.860456244754716E-2</v>
      </c>
      <c r="V665" s="83">
        <v>68.604562447547167</v>
      </c>
      <c r="W665" s="81">
        <v>55.610000000000007</v>
      </c>
      <c r="X665" s="82">
        <v>-6.9911356414115944E-2</v>
      </c>
      <c r="Y665" s="83">
        <v>-83.893627696939134</v>
      </c>
      <c r="Z665" s="84">
        <f t="shared" si="10"/>
        <v>459.2073248020215</v>
      </c>
    </row>
    <row r="666" spans="1:26" x14ac:dyDescent="0.3">
      <c r="A666" s="76">
        <v>41423</v>
      </c>
      <c r="B666" s="77">
        <v>1489.44</v>
      </c>
      <c r="C666" s="77">
        <v>-1.2320791501438924E-2</v>
      </c>
      <c r="D666" s="78">
        <v>12.320791501438924</v>
      </c>
      <c r="E666" s="77">
        <v>0.69069999999999998</v>
      </c>
      <c r="F666" s="77">
        <v>8.099999999999774E-2</v>
      </c>
      <c r="G666" s="79">
        <v>0.8099999999999774</v>
      </c>
      <c r="H666" s="80">
        <v>104.54300000000001</v>
      </c>
      <c r="I666" s="77">
        <v>9.2971616142113155E-3</v>
      </c>
      <c r="J666" s="79">
        <v>-46.485808071056574</v>
      </c>
      <c r="K666" s="80">
        <v>14.83</v>
      </c>
      <c r="L666" s="77">
        <v>0.1346595256312165</v>
      </c>
      <c r="M666" s="79">
        <v>201.98928844682476</v>
      </c>
      <c r="N666" s="81">
        <v>77</v>
      </c>
      <c r="O666" s="82">
        <v>7.7299755159146638E-2</v>
      </c>
      <c r="P666" s="83">
        <v>154.59951031829326</v>
      </c>
      <c r="Q666" s="81">
        <v>55.85</v>
      </c>
      <c r="R666" s="82">
        <v>-3.7459864430966971E-3</v>
      </c>
      <c r="S666" s="83">
        <v>44.951837317160368</v>
      </c>
      <c r="T666" s="81">
        <v>1233.3800000000001</v>
      </c>
      <c r="U666" s="82">
        <v>-6.4167836412610438E-2</v>
      </c>
      <c r="V666" s="83">
        <v>64.167836412610441</v>
      </c>
      <c r="W666" s="81">
        <v>56.48</v>
      </c>
      <c r="X666" s="82">
        <v>-5.6149732620320962E-2</v>
      </c>
      <c r="Y666" s="83">
        <v>-67.37967914438515</v>
      </c>
      <c r="Z666" s="84">
        <f t="shared" si="10"/>
        <v>364.973776780886</v>
      </c>
    </row>
    <row r="667" spans="1:26" x14ac:dyDescent="0.3">
      <c r="A667" s="76">
        <v>41422</v>
      </c>
      <c r="B667" s="77">
        <v>1497.13</v>
      </c>
      <c r="C667" s="77">
        <v>-9.0940981024176682E-3</v>
      </c>
      <c r="D667" s="78">
        <v>9.0940981024176679</v>
      </c>
      <c r="E667" s="77">
        <v>0.68400000000000005</v>
      </c>
      <c r="F667" s="77">
        <v>-0.58899999999999508</v>
      </c>
      <c r="G667" s="79">
        <v>-5.8899999999999508</v>
      </c>
      <c r="H667" s="80">
        <v>103.64700000000001</v>
      </c>
      <c r="I667" s="77">
        <v>-3.8827113626971037E-3</v>
      </c>
      <c r="J667" s="79">
        <v>19.413556813485517</v>
      </c>
      <c r="K667" s="80">
        <v>14.48</v>
      </c>
      <c r="L667" s="77">
        <v>0.13036690085870412</v>
      </c>
      <c r="M667" s="79">
        <v>195.55035128805619</v>
      </c>
      <c r="N667" s="81">
        <v>75.75</v>
      </c>
      <c r="O667" s="82">
        <v>4.1237113402061855E-2</v>
      </c>
      <c r="P667" s="83">
        <v>82.474226804123703</v>
      </c>
      <c r="Q667" s="81">
        <v>55.88</v>
      </c>
      <c r="R667" s="82">
        <v>-2.142857142857097E-3</v>
      </c>
      <c r="S667" s="83">
        <v>25.714285714285165</v>
      </c>
      <c r="T667" s="81">
        <v>1261.0999999999999</v>
      </c>
      <c r="U667" s="82">
        <v>-3.4970921334557731E-2</v>
      </c>
      <c r="V667" s="83">
        <v>34.97092133455773</v>
      </c>
      <c r="W667" s="81">
        <v>56.495000000000005</v>
      </c>
      <c r="X667" s="82">
        <v>-5.0264772631755932E-2</v>
      </c>
      <c r="Y667" s="83">
        <v>-60.317727158107118</v>
      </c>
      <c r="Z667" s="84">
        <f t="shared" si="10"/>
        <v>301.00971289881892</v>
      </c>
    </row>
    <row r="668" spans="1:26" x14ac:dyDescent="0.3">
      <c r="A668" s="76">
        <v>41421</v>
      </c>
      <c r="B668" s="77">
        <v>1489.58</v>
      </c>
      <c r="C668" s="77">
        <v>-1.0883350929965471E-2</v>
      </c>
      <c r="D668" s="78">
        <v>10.88335092996547</v>
      </c>
      <c r="E668" s="77">
        <v>0.98060000000000003</v>
      </c>
      <c r="F668" s="77">
        <v>4.9750000000000068</v>
      </c>
      <c r="G668" s="79">
        <v>49.750000000000071</v>
      </c>
      <c r="H668" s="80" t="s">
        <v>0</v>
      </c>
      <c r="I668" s="77">
        <v>3.5402727195731371E-2</v>
      </c>
      <c r="J668" s="79">
        <v>71.251619170384799</v>
      </c>
      <c r="K668" s="80" t="s">
        <v>0</v>
      </c>
      <c r="L668" s="77">
        <v>3.5402727195731371E-2</v>
      </c>
      <c r="M668" s="79">
        <v>-215.76433121019116</v>
      </c>
      <c r="N668" s="81" t="s">
        <v>47</v>
      </c>
      <c r="O668" s="82">
        <v>4.5362372799477215E-3</v>
      </c>
      <c r="P668" s="83">
        <v>9.0724745598954417</v>
      </c>
      <c r="Q668" s="81" t="s">
        <v>47</v>
      </c>
      <c r="R668" s="82">
        <v>7.4923885533476054E-4</v>
      </c>
      <c r="S668" s="83">
        <v>-8.9908662640171269</v>
      </c>
      <c r="T668" s="81" t="s">
        <v>47</v>
      </c>
      <c r="U668" s="82">
        <v>3.7334613801929257E-3</v>
      </c>
      <c r="V668" s="83">
        <v>-3.7334613801929257</v>
      </c>
      <c r="W668" s="81" t="s">
        <v>47</v>
      </c>
      <c r="X668" s="82">
        <v>-7.6700874660299754E-4</v>
      </c>
      <c r="Y668" s="83">
        <v>-0.92041049592359703</v>
      </c>
      <c r="Z668" s="84">
        <f t="shared" si="10"/>
        <v>-88.451624690079001</v>
      </c>
    </row>
    <row r="669" spans="1:26" x14ac:dyDescent="0.3">
      <c r="A669" s="76">
        <v>41418</v>
      </c>
      <c r="B669" s="77">
        <v>1492.74</v>
      </c>
      <c r="C669" s="77">
        <v>-3.1120609055697085E-3</v>
      </c>
      <c r="D669" s="78">
        <v>3.1120609055697086</v>
      </c>
      <c r="E669" s="77">
        <v>0.68589</v>
      </c>
      <c r="F669" s="77">
        <v>-1.5209999999999946</v>
      </c>
      <c r="G669" s="79">
        <v>-15.209999999999946</v>
      </c>
      <c r="H669" s="80">
        <v>103.893</v>
      </c>
      <c r="I669" s="77">
        <v>-3.8926547713784973E-3</v>
      </c>
      <c r="J669" s="79">
        <v>19.463273856892485</v>
      </c>
      <c r="K669" s="80">
        <v>13.99</v>
      </c>
      <c r="L669" s="77">
        <v>0.11474103585657366</v>
      </c>
      <c r="M669" s="79">
        <v>172.11155378486049</v>
      </c>
      <c r="N669" s="81">
        <v>75.813000000000002</v>
      </c>
      <c r="O669" s="82">
        <v>3.3226575809199348E-2</v>
      </c>
      <c r="P669" s="83">
        <v>66.453151618398692</v>
      </c>
      <c r="Q669" s="81">
        <v>56.1</v>
      </c>
      <c r="R669" s="82">
        <v>2.143622722400939E-3</v>
      </c>
      <c r="S669" s="83">
        <v>-25.723472668811269</v>
      </c>
      <c r="T669" s="81">
        <v>1271.81</v>
      </c>
      <c r="U669" s="82">
        <v>-2.1564192516001949E-2</v>
      </c>
      <c r="V669" s="83">
        <v>21.564192516001949</v>
      </c>
      <c r="W669" s="81">
        <v>56.935000000000002</v>
      </c>
      <c r="X669" s="82">
        <v>-3.7691202569086403E-2</v>
      </c>
      <c r="Y669" s="83">
        <v>-45.229443082903678</v>
      </c>
      <c r="Z669" s="84">
        <f t="shared" si="10"/>
        <v>196.54131693000843</v>
      </c>
    </row>
    <row r="670" spans="1:26" x14ac:dyDescent="0.3">
      <c r="A670" s="76">
        <v>41417</v>
      </c>
      <c r="B670" s="77">
        <v>1493.44</v>
      </c>
      <c r="C670" s="77">
        <v>-1.6044496737618085E-3</v>
      </c>
      <c r="D670" s="78">
        <v>1.6044496737618086</v>
      </c>
      <c r="E670" s="77">
        <v>0.68589</v>
      </c>
      <c r="F670" s="77">
        <v>-1.5209999999999946</v>
      </c>
      <c r="G670" s="79">
        <v>-15.209999999999946</v>
      </c>
      <c r="H670" s="80">
        <v>104.248</v>
      </c>
      <c r="I670" s="77">
        <v>-1.8861601799989326E-3</v>
      </c>
      <c r="J670" s="79">
        <v>9.4308008999946633</v>
      </c>
      <c r="K670" s="80">
        <v>14.07</v>
      </c>
      <c r="L670" s="77">
        <v>0.11755361397934873</v>
      </c>
      <c r="M670" s="79">
        <v>176.33042096902309</v>
      </c>
      <c r="N670" s="81">
        <v>73.375</v>
      </c>
      <c r="O670" s="82">
        <v>1.9097222222222224E-2</v>
      </c>
      <c r="P670" s="83">
        <v>38.194444444444443</v>
      </c>
      <c r="Q670" s="81">
        <v>55.75</v>
      </c>
      <c r="R670" s="82">
        <v>2.157109473305724E-3</v>
      </c>
      <c r="S670" s="83">
        <v>-25.885313679668688</v>
      </c>
      <c r="T670" s="81">
        <v>1275.3</v>
      </c>
      <c r="U670" s="82">
        <v>-1.5067847792340182E-2</v>
      </c>
      <c r="V670" s="83">
        <v>15.067847792340181</v>
      </c>
      <c r="W670" s="81">
        <v>58.145000000000003</v>
      </c>
      <c r="X670" s="82">
        <v>-1.273452754902793E-2</v>
      </c>
      <c r="Y670" s="83">
        <v>-15.281433058833516</v>
      </c>
      <c r="Z670" s="84">
        <f t="shared" si="10"/>
        <v>184.25121704106203</v>
      </c>
    </row>
    <row r="671" spans="1:26" x14ac:dyDescent="0.3">
      <c r="A671" s="76">
        <v>41416</v>
      </c>
      <c r="B671" s="77">
        <v>1512.9</v>
      </c>
      <c r="C671" s="77">
        <v>1.1472582133258509E-2</v>
      </c>
      <c r="D671" s="78">
        <v>-11.472582133258509</v>
      </c>
      <c r="E671" s="77">
        <v>0.68589</v>
      </c>
      <c r="F671" s="77">
        <v>-1.6209999999999947</v>
      </c>
      <c r="G671" s="79">
        <v>-16.209999999999948</v>
      </c>
      <c r="H671" s="80">
        <v>102.264</v>
      </c>
      <c r="I671" s="77">
        <v>-3.5017692852087744E-2</v>
      </c>
      <c r="J671" s="79">
        <v>175.08846426043871</v>
      </c>
      <c r="K671" s="80">
        <v>13.82</v>
      </c>
      <c r="L671" s="77">
        <v>5.255140898705251E-2</v>
      </c>
      <c r="M671" s="79">
        <v>78.827113480578774</v>
      </c>
      <c r="N671" s="81">
        <v>71.563000000000002</v>
      </c>
      <c r="O671" s="82">
        <v>8.8105105867095201E-3</v>
      </c>
      <c r="P671" s="83">
        <v>17.621021173419038</v>
      </c>
      <c r="Q671" s="81">
        <v>56.04</v>
      </c>
      <c r="R671" s="82">
        <v>9.7297297297297136E-3</v>
      </c>
      <c r="S671" s="83">
        <v>-116.75675675675656</v>
      </c>
      <c r="T671" s="81">
        <v>1296.28</v>
      </c>
      <c r="U671" s="82">
        <v>4.6968734014353718E-3</v>
      </c>
      <c r="V671" s="83">
        <v>-4.6968734014353721</v>
      </c>
      <c r="W671" s="81">
        <v>58.055</v>
      </c>
      <c r="X671" s="82">
        <v>-8.2849333788862223E-3</v>
      </c>
      <c r="Y671" s="83">
        <v>-9.9419200546634663</v>
      </c>
      <c r="Z671" s="84">
        <f t="shared" si="10"/>
        <v>112.45846656832268</v>
      </c>
    </row>
    <row r="672" spans="1:26" x14ac:dyDescent="0.3">
      <c r="A672" s="76">
        <v>41415</v>
      </c>
      <c r="B672" s="77">
        <v>1520.64</v>
      </c>
      <c r="C672" s="77">
        <v>1.1292446430709081E-2</v>
      </c>
      <c r="D672" s="78">
        <v>-11.292446430709081</v>
      </c>
      <c r="E672" s="77">
        <v>0.68589</v>
      </c>
      <c r="F672" s="77">
        <v>-1.7209999999999948</v>
      </c>
      <c r="G672" s="79">
        <v>-17.209999999999948</v>
      </c>
      <c r="H672" s="80">
        <v>103.155</v>
      </c>
      <c r="I672" s="77">
        <v>-2.2005005878114433E-2</v>
      </c>
      <c r="J672" s="79">
        <v>110.02502939057216</v>
      </c>
      <c r="K672" s="80">
        <v>13.37</v>
      </c>
      <c r="L672" s="77">
        <v>5.608214849921004E-2</v>
      </c>
      <c r="M672" s="79">
        <v>84.123222748815067</v>
      </c>
      <c r="N672" s="81">
        <v>70.125</v>
      </c>
      <c r="O672" s="82">
        <v>1.6304347826086956E-2</v>
      </c>
      <c r="P672" s="83">
        <v>32.608695652173907</v>
      </c>
      <c r="Q672" s="81">
        <v>56.3</v>
      </c>
      <c r="R672" s="82">
        <v>1.47801009372747E-2</v>
      </c>
      <c r="S672" s="83">
        <v>-177.36121124729641</v>
      </c>
      <c r="T672" s="81">
        <v>1329.94</v>
      </c>
      <c r="U672" s="82">
        <v>2.3731631655518129E-2</v>
      </c>
      <c r="V672" s="83">
        <v>-23.731631655518129</v>
      </c>
      <c r="W672" s="81">
        <v>59.510000000000012</v>
      </c>
      <c r="X672" s="82">
        <v>7.0612575335072619E-2</v>
      </c>
      <c r="Y672" s="83">
        <v>84.735090402087138</v>
      </c>
      <c r="Z672" s="84">
        <f t="shared" si="10"/>
        <v>81.896748860124717</v>
      </c>
    </row>
    <row r="673" spans="1:26" x14ac:dyDescent="0.3">
      <c r="A673" s="76">
        <v>41414</v>
      </c>
      <c r="B673" s="77">
        <v>1518.41</v>
      </c>
      <c r="C673" s="77">
        <v>1.7660147715239424E-2</v>
      </c>
      <c r="D673" s="78">
        <v>-17.660147715239425</v>
      </c>
      <c r="E673" s="77">
        <v>0.68738999999999995</v>
      </c>
      <c r="F673" s="77">
        <v>-1.5710000000000002</v>
      </c>
      <c r="G673" s="79">
        <v>-15.71</v>
      </c>
      <c r="H673" s="80">
        <v>103.31399999999999</v>
      </c>
      <c r="I673" s="77">
        <v>-2.7898267766915417E-2</v>
      </c>
      <c r="J673" s="79">
        <v>139.49133883457708</v>
      </c>
      <c r="K673" s="80">
        <v>13.02</v>
      </c>
      <c r="L673" s="77">
        <v>1.4809041309430983E-2</v>
      </c>
      <c r="M673" s="79">
        <v>22.213561964146475</v>
      </c>
      <c r="N673" s="81">
        <v>71</v>
      </c>
      <c r="O673" s="82">
        <v>3.272727272727273E-2</v>
      </c>
      <c r="P673" s="83">
        <v>65.454545454545453</v>
      </c>
      <c r="Q673" s="81">
        <v>56.58</v>
      </c>
      <c r="R673" s="82">
        <v>3.060109289617486E-2</v>
      </c>
      <c r="S673" s="83">
        <v>-367.21311475409834</v>
      </c>
      <c r="T673" s="81">
        <v>1321.43</v>
      </c>
      <c r="U673" s="82">
        <v>1.8451009256333424E-2</v>
      </c>
      <c r="V673" s="83">
        <v>-18.451009256333425</v>
      </c>
      <c r="W673" s="81">
        <v>58.745000000000005</v>
      </c>
      <c r="X673" s="82">
        <v>5.6089887640449518E-2</v>
      </c>
      <c r="Y673" s="83">
        <v>67.307865168539422</v>
      </c>
      <c r="Z673" s="84">
        <f t="shared" si="10"/>
        <v>-124.56696030386277</v>
      </c>
    </row>
    <row r="674" spans="1:26" x14ac:dyDescent="0.3">
      <c r="A674" s="76">
        <v>41411</v>
      </c>
      <c r="B674" s="77">
        <v>1512.98</v>
      </c>
      <c r="C674" s="77">
        <v>2.1007524378310969E-2</v>
      </c>
      <c r="D674" s="78">
        <v>-21.007524378310968</v>
      </c>
      <c r="E674" s="77">
        <v>0.68838999999999995</v>
      </c>
      <c r="F674" s="77">
        <v>4.9750000000000068</v>
      </c>
      <c r="G674" s="79">
        <v>49.750000000000071</v>
      </c>
      <c r="H674" s="80">
        <v>102.81699999999999</v>
      </c>
      <c r="I674" s="77">
        <v>3.5402727195731371E-2</v>
      </c>
      <c r="J674" s="79">
        <v>-72.353471803744355</v>
      </c>
      <c r="K674" s="80">
        <v>12.45</v>
      </c>
      <c r="L674" s="77">
        <v>-1.6587677725118551E-2</v>
      </c>
      <c r="M674" s="79">
        <v>-24.881516587677826</v>
      </c>
      <c r="N674" s="81">
        <v>70.415999999999997</v>
      </c>
      <c r="O674" s="82">
        <v>-3.2133403168042676E-3</v>
      </c>
      <c r="P674" s="83">
        <v>-6.4266806336085347</v>
      </c>
      <c r="Q674" s="81">
        <v>56.85</v>
      </c>
      <c r="R674" s="82">
        <v>3.4765198398252706E-2</v>
      </c>
      <c r="S674" s="83">
        <v>-417.18238077903248</v>
      </c>
      <c r="T674" s="81">
        <v>1319.81</v>
      </c>
      <c r="U674" s="82">
        <v>2.274382778234111E-2</v>
      </c>
      <c r="V674" s="83">
        <v>-22.743827782341111</v>
      </c>
      <c r="W674" s="81">
        <v>59.610000000000007</v>
      </c>
      <c r="X674" s="82">
        <v>7.9695707299402382E-2</v>
      </c>
      <c r="Y674" s="83">
        <v>95.634848759282846</v>
      </c>
      <c r="Z674" s="84">
        <f t="shared" si="10"/>
        <v>-419.21055320543246</v>
      </c>
    </row>
    <row r="675" spans="1:26" x14ac:dyDescent="0.3">
      <c r="A675" s="76">
        <v>41410</v>
      </c>
      <c r="B675" s="77">
        <v>1508.02</v>
      </c>
      <c r="C675" s="77">
        <v>1.7241611915329889E-2</v>
      </c>
      <c r="D675" s="78">
        <v>-17.241611915329887</v>
      </c>
      <c r="E675" s="77">
        <v>0.68989</v>
      </c>
      <c r="F675" s="77">
        <v>-1.2209999999999943</v>
      </c>
      <c r="G675" s="79">
        <v>-12.209999999999944</v>
      </c>
      <c r="H675" s="80">
        <v>103.58</v>
      </c>
      <c r="I675" s="77">
        <v>-2.9067968991666738E-2</v>
      </c>
      <c r="J675" s="79">
        <v>145.33984495833369</v>
      </c>
      <c r="K675" s="80">
        <v>13.07</v>
      </c>
      <c r="L675" s="77">
        <v>1.7120622568093435E-2</v>
      </c>
      <c r="M675" s="79">
        <v>25.680933852140154</v>
      </c>
      <c r="N675" s="81">
        <v>71.5</v>
      </c>
      <c r="O675" s="82">
        <v>-4.4735223396516911E-4</v>
      </c>
      <c r="P675" s="83">
        <v>-0.89470446793033809</v>
      </c>
      <c r="Q675" s="81">
        <v>56.25</v>
      </c>
      <c r="R675" s="82">
        <v>2.7397260273972601E-2</v>
      </c>
      <c r="S675" s="83">
        <v>-328.76712328767121</v>
      </c>
      <c r="T675" s="81">
        <v>1310.7</v>
      </c>
      <c r="U675" s="82">
        <v>2.0659258509387365E-2</v>
      </c>
      <c r="V675" s="83">
        <v>-20.659258509387364</v>
      </c>
      <c r="W675" s="81">
        <v>59.79</v>
      </c>
      <c r="X675" s="82">
        <v>8.3446588746942038E-2</v>
      </c>
      <c r="Y675" s="83">
        <v>100.13590649633045</v>
      </c>
      <c r="Z675" s="84">
        <f t="shared" si="10"/>
        <v>-108.61601287351445</v>
      </c>
    </row>
    <row r="676" spans="1:26" x14ac:dyDescent="0.3">
      <c r="A676" s="76">
        <v>41409</v>
      </c>
      <c r="B676" s="77">
        <v>1510.87</v>
      </c>
      <c r="C676" s="77">
        <v>2.7998530332308102E-2</v>
      </c>
      <c r="D676" s="78">
        <v>-27.998530332308103</v>
      </c>
      <c r="E676" s="77">
        <v>0.68989</v>
      </c>
      <c r="F676" s="77">
        <v>-1.3209999999999944</v>
      </c>
      <c r="G676" s="79">
        <v>-13.209999999999944</v>
      </c>
      <c r="H676" s="80">
        <v>104.051</v>
      </c>
      <c r="I676" s="77">
        <v>-2.8822370938687069E-2</v>
      </c>
      <c r="J676" s="79">
        <v>144.11185469343533</v>
      </c>
      <c r="K676" s="80">
        <v>12.81</v>
      </c>
      <c r="L676" s="77">
        <v>-5.7395143487858673E-2</v>
      </c>
      <c r="M676" s="79">
        <v>-86.092715231788006</v>
      </c>
      <c r="N676" s="81">
        <v>71.474999999999994</v>
      </c>
      <c r="O676" s="82">
        <v>-3.6569256483528441E-2</v>
      </c>
      <c r="P676" s="83">
        <v>-73.138512967056883</v>
      </c>
      <c r="Q676" s="81">
        <v>56.06</v>
      </c>
      <c r="R676" s="82">
        <v>3.2412523020257926E-2</v>
      </c>
      <c r="S676" s="83">
        <v>-388.95027624309512</v>
      </c>
      <c r="T676" s="81">
        <v>1317.95</v>
      </c>
      <c r="U676" s="82">
        <v>2.999445126097057E-2</v>
      </c>
      <c r="V676" s="83">
        <v>-29.994451260970571</v>
      </c>
      <c r="W676" s="81">
        <v>59.84</v>
      </c>
      <c r="X676" s="82">
        <v>7.577528089887646E-2</v>
      </c>
      <c r="Y676" s="83">
        <v>90.930337078651746</v>
      </c>
      <c r="Z676" s="84">
        <f t="shared" si="10"/>
        <v>-384.34229426313152</v>
      </c>
    </row>
    <row r="677" spans="1:26" x14ac:dyDescent="0.3">
      <c r="A677" s="76">
        <v>41408</v>
      </c>
      <c r="B677" s="77">
        <v>1505.97</v>
      </c>
      <c r="C677" s="77">
        <v>2.6893415068222303E-2</v>
      </c>
      <c r="D677" s="78">
        <v>-26.893415068222303</v>
      </c>
      <c r="E677" s="77">
        <v>0.69510000000000005</v>
      </c>
      <c r="F677" s="77">
        <v>-0.8899999999999908</v>
      </c>
      <c r="G677" s="79">
        <v>-8.899999999999908</v>
      </c>
      <c r="H677" s="80">
        <v>104.256</v>
      </c>
      <c r="I677" s="77">
        <v>3.5402727195731371E-2</v>
      </c>
      <c r="J677" s="79">
        <v>77.787842738184352</v>
      </c>
      <c r="K677" s="80">
        <v>12.77</v>
      </c>
      <c r="L677" s="77">
        <v>-0.11870255348516222</v>
      </c>
      <c r="M677" s="79">
        <v>-178.05383022774333</v>
      </c>
      <c r="N677" s="81">
        <v>72.75</v>
      </c>
      <c r="O677" s="82">
        <v>-6.4308681672025719E-2</v>
      </c>
      <c r="P677" s="83">
        <v>-128.61736334405143</v>
      </c>
      <c r="Q677" s="81">
        <v>56</v>
      </c>
      <c r="R677" s="82">
        <v>2.7522935779816515E-2</v>
      </c>
      <c r="S677" s="83">
        <v>-330.2752293577982</v>
      </c>
      <c r="T677" s="81">
        <v>1306.8</v>
      </c>
      <c r="U677" s="82">
        <v>2.8150619187738962E-2</v>
      </c>
      <c r="V677" s="83">
        <v>-28.150619187738961</v>
      </c>
      <c r="W677" s="81">
        <v>59.485000000000007</v>
      </c>
      <c r="X677" s="82">
        <v>5.2366209641751579E-2</v>
      </c>
      <c r="Y677" s="83">
        <v>62.839451570101893</v>
      </c>
      <c r="Z677" s="84">
        <f t="shared" si="10"/>
        <v>-560.26316287726786</v>
      </c>
    </row>
    <row r="678" spans="1:26" x14ac:dyDescent="0.3">
      <c r="A678" s="76">
        <v>41407</v>
      </c>
      <c r="B678" s="77">
        <v>1497.4</v>
      </c>
      <c r="C678" s="77">
        <v>1.4402427953988097E-2</v>
      </c>
      <c r="D678" s="78">
        <v>-14.402427953988097</v>
      </c>
      <c r="E678" s="77">
        <v>0.70109999999999995</v>
      </c>
      <c r="F678" s="77">
        <v>-0.34000000000000696</v>
      </c>
      <c r="G678" s="79">
        <v>-3.4000000000000696</v>
      </c>
      <c r="H678" s="80">
        <v>104.29900000000001</v>
      </c>
      <c r="I678" s="77">
        <v>-3.1290634171713037E-2</v>
      </c>
      <c r="J678" s="79">
        <v>156.45317085856519</v>
      </c>
      <c r="K678" s="80">
        <v>12.55</v>
      </c>
      <c r="L678" s="77">
        <v>-7.1745562130177437E-2</v>
      </c>
      <c r="M678" s="79">
        <v>-107.61834319526615</v>
      </c>
      <c r="N678" s="81">
        <v>73.375</v>
      </c>
      <c r="O678" s="82">
        <v>-2.1666666666666667E-2</v>
      </c>
      <c r="P678" s="83">
        <v>-43.333333333333336</v>
      </c>
      <c r="Q678" s="81">
        <v>55.98</v>
      </c>
      <c r="R678" s="82">
        <v>3.8204747774480623E-2</v>
      </c>
      <c r="S678" s="83">
        <v>-458.45697329376748</v>
      </c>
      <c r="T678" s="81">
        <v>1299.8399999999999</v>
      </c>
      <c r="U678" s="82">
        <v>1.4445927278686982E-2</v>
      </c>
      <c r="V678" s="83">
        <v>-14.445927278686982</v>
      </c>
      <c r="W678" s="81">
        <v>59.164999999999999</v>
      </c>
      <c r="X678" s="82">
        <v>9.1806606384941897E-2</v>
      </c>
      <c r="Y678" s="83">
        <v>110.16792766193028</v>
      </c>
      <c r="Z678" s="84">
        <f t="shared" si="10"/>
        <v>-375.03590653454671</v>
      </c>
    </row>
    <row r="679" spans="1:26" x14ac:dyDescent="0.3">
      <c r="A679" s="76">
        <v>41404</v>
      </c>
      <c r="B679" s="77">
        <v>1495.84</v>
      </c>
      <c r="C679" s="77">
        <v>1.8659257443273038E-2</v>
      </c>
      <c r="D679" s="78">
        <v>-18.659257443273038</v>
      </c>
      <c r="E679" s="77">
        <v>0.70109999999999995</v>
      </c>
      <c r="F679" s="77">
        <v>-0.74000000000000732</v>
      </c>
      <c r="G679" s="79">
        <v>-7.4000000000000732</v>
      </c>
      <c r="H679" s="80">
        <v>104.44499999999999</v>
      </c>
      <c r="I679" s="77">
        <v>-3.421332470294515E-2</v>
      </c>
      <c r="J679" s="79">
        <v>171.06662351472576</v>
      </c>
      <c r="K679" s="80">
        <v>12.59</v>
      </c>
      <c r="L679" s="77">
        <v>-8.1692195477753526E-2</v>
      </c>
      <c r="M679" s="79">
        <v>-122.53829321663031</v>
      </c>
      <c r="N679" s="81">
        <v>72</v>
      </c>
      <c r="O679" s="82">
        <v>-5.5737704918032788E-2</v>
      </c>
      <c r="P679" s="83">
        <v>-111.47540983606557</v>
      </c>
      <c r="Q679" s="81">
        <v>55.63</v>
      </c>
      <c r="R679" s="82">
        <v>5.001887504718773E-2</v>
      </c>
      <c r="S679" s="83">
        <v>-600.22650056625275</v>
      </c>
      <c r="T679" s="81">
        <v>1294.81</v>
      </c>
      <c r="U679" s="82">
        <v>2.117574686898633E-2</v>
      </c>
      <c r="V679" s="83">
        <v>-21.17574686898633</v>
      </c>
      <c r="W679" s="81">
        <v>58.895000000000003</v>
      </c>
      <c r="X679" s="82">
        <v>6.2702995308553028E-2</v>
      </c>
      <c r="Y679" s="83">
        <v>75.243594370263622</v>
      </c>
      <c r="Z679" s="84">
        <f t="shared" si="10"/>
        <v>-635.16499004621869</v>
      </c>
    </row>
    <row r="680" spans="1:26" x14ac:dyDescent="0.3">
      <c r="A680" s="76">
        <v>41403</v>
      </c>
      <c r="B680" s="77">
        <v>1495.74</v>
      </c>
      <c r="C680" s="77">
        <v>2.602551790369053E-2</v>
      </c>
      <c r="D680" s="78">
        <v>-26.025517903690531</v>
      </c>
      <c r="E680" s="77">
        <v>0.70209999999999995</v>
      </c>
      <c r="F680" s="77">
        <v>-0.84000000000000741</v>
      </c>
      <c r="G680" s="79">
        <v>-8.4000000000000732</v>
      </c>
      <c r="H680" s="80">
        <v>105.97499999999999</v>
      </c>
      <c r="I680" s="77">
        <v>-2.0056591211717812E-2</v>
      </c>
      <c r="J680" s="79">
        <v>100.28295605858906</v>
      </c>
      <c r="K680" s="80">
        <v>13.13</v>
      </c>
      <c r="L680" s="77">
        <v>-3.5268185157971983E-2</v>
      </c>
      <c r="M680" s="79">
        <v>-52.90227773695797</v>
      </c>
      <c r="N680" s="81">
        <v>70.938000000000002</v>
      </c>
      <c r="O680" s="82">
        <v>-9.2725226377449219E-2</v>
      </c>
      <c r="P680" s="83">
        <v>-185.45045275489844</v>
      </c>
      <c r="Q680" s="81">
        <v>55.5</v>
      </c>
      <c r="R680" s="82">
        <v>5.4131054131054158E-2</v>
      </c>
      <c r="S680" s="83">
        <v>-649.57264957264988</v>
      </c>
      <c r="T680" s="81">
        <v>1290.22</v>
      </c>
      <c r="U680" s="82">
        <v>2.4968422056101544E-2</v>
      </c>
      <c r="V680" s="83">
        <v>-24.968422056101545</v>
      </c>
      <c r="W680" s="81">
        <v>58.54</v>
      </c>
      <c r="X680" s="82">
        <v>4.098870809993789E-2</v>
      </c>
      <c r="Y680" s="83">
        <v>49.186449719925463</v>
      </c>
      <c r="Z680" s="84">
        <f t="shared" si="10"/>
        <v>-797.84991424578391</v>
      </c>
    </row>
    <row r="681" spans="1:26" x14ac:dyDescent="0.3">
      <c r="A681" s="76">
        <v>41402</v>
      </c>
      <c r="B681" s="77">
        <v>1503.66</v>
      </c>
      <c r="C681" s="77">
        <v>3.0426380494223162E-2</v>
      </c>
      <c r="D681" s="78">
        <v>-30.42638049422316</v>
      </c>
      <c r="E681" s="77">
        <v>0.70309999999999995</v>
      </c>
      <c r="F681" s="77">
        <v>-0.79000000000000181</v>
      </c>
      <c r="G681" s="79">
        <v>-7.9000000000000181</v>
      </c>
      <c r="H681" s="80">
        <v>105.476</v>
      </c>
      <c r="I681" s="77">
        <v>-2.1866943635588072E-2</v>
      </c>
      <c r="J681" s="79">
        <v>109.33471817794036</v>
      </c>
      <c r="K681" s="80">
        <v>12.66</v>
      </c>
      <c r="L681" s="77">
        <v>-7.0484581497797294E-2</v>
      </c>
      <c r="M681" s="79">
        <v>-105.72687224669595</v>
      </c>
      <c r="N681" s="81">
        <v>69</v>
      </c>
      <c r="O681" s="82">
        <v>-0.12658227848101267</v>
      </c>
      <c r="P681" s="83">
        <v>-253.1645569620253</v>
      </c>
      <c r="Q681" s="81">
        <v>55.48</v>
      </c>
      <c r="R681" s="82">
        <v>4.7978843974310528E-2</v>
      </c>
      <c r="S681" s="83">
        <v>-575.74612769172631</v>
      </c>
      <c r="T681" s="81">
        <v>1299.1099999999999</v>
      </c>
      <c r="U681" s="82">
        <v>2.8134793757320552E-2</v>
      </c>
      <c r="V681" s="83">
        <v>-28.134793757320551</v>
      </c>
      <c r="W681" s="81">
        <v>55.585000000000001</v>
      </c>
      <c r="X681" s="82">
        <v>7.9789645480097503E-3</v>
      </c>
      <c r="Y681" s="83">
        <v>9.5747574576116996</v>
      </c>
      <c r="Z681" s="84">
        <f t="shared" si="10"/>
        <v>-882.18925551643929</v>
      </c>
    </row>
    <row r="682" spans="1:26" x14ac:dyDescent="0.3">
      <c r="A682" s="76">
        <v>41401</v>
      </c>
      <c r="B682" s="77">
        <v>1492.06</v>
      </c>
      <c r="C682" s="77">
        <v>2.8446570489181745E-2</v>
      </c>
      <c r="D682" s="78">
        <v>-28.446570489181745</v>
      </c>
      <c r="E682" s="77">
        <v>0.70309999999999995</v>
      </c>
      <c r="F682" s="77">
        <v>-0.8900000000000019</v>
      </c>
      <c r="G682" s="79">
        <v>-8.9000000000000199</v>
      </c>
      <c r="H682" s="80">
        <v>106.279</v>
      </c>
      <c r="I682" s="77">
        <v>-1.7518072734668315E-2</v>
      </c>
      <c r="J682" s="79">
        <v>87.590363673341571</v>
      </c>
      <c r="K682" s="80">
        <v>12.83</v>
      </c>
      <c r="L682" s="77">
        <v>-5.7310800881704586E-2</v>
      </c>
      <c r="M682" s="79">
        <v>-85.966201322556884</v>
      </c>
      <c r="N682" s="81">
        <v>68.75</v>
      </c>
      <c r="O682" s="82">
        <v>-0.140625</v>
      </c>
      <c r="P682" s="83">
        <v>-281.25</v>
      </c>
      <c r="Q682" s="81">
        <v>54.9</v>
      </c>
      <c r="R682" s="82">
        <v>4.6910755148741434E-2</v>
      </c>
      <c r="S682" s="83">
        <v>-562.92906178489716</v>
      </c>
      <c r="T682" s="81">
        <v>1297.49</v>
      </c>
      <c r="U682" s="82">
        <v>2.5067943369991165E-2</v>
      </c>
      <c r="V682" s="83">
        <v>-25.067943369991166</v>
      </c>
      <c r="W682" s="81">
        <v>55.625</v>
      </c>
      <c r="X682" s="82">
        <v>-3.8502865329512236E-3</v>
      </c>
      <c r="Y682" s="83">
        <v>-4.6203438395414675</v>
      </c>
      <c r="Z682" s="84">
        <f t="shared" si="10"/>
        <v>-909.58975713282689</v>
      </c>
    </row>
    <row r="683" spans="1:26" x14ac:dyDescent="0.3">
      <c r="A683" s="76">
        <v>41400</v>
      </c>
      <c r="B683" s="77">
        <v>1481.85</v>
      </c>
      <c r="C683" s="77">
        <v>2.6311415234163985E-2</v>
      </c>
      <c r="D683" s="78">
        <v>-26.311415234163984</v>
      </c>
      <c r="E683" s="77">
        <v>0.98060000000000003</v>
      </c>
      <c r="F683" s="77">
        <v>4.9750000000000068</v>
      </c>
      <c r="G683" s="79">
        <v>49.750000000000071</v>
      </c>
      <c r="H683" s="80" t="s">
        <v>0</v>
      </c>
      <c r="I683" s="77">
        <v>3.5402727195731371E-2</v>
      </c>
      <c r="J683" s="79">
        <v>35.373564001351163</v>
      </c>
      <c r="K683" s="80">
        <v>12.66</v>
      </c>
      <c r="L683" s="77">
        <v>-6.0830860534124648E-2</v>
      </c>
      <c r="M683" s="79">
        <v>-91.246290801186973</v>
      </c>
      <c r="N683" s="81">
        <v>70.643000000000001</v>
      </c>
      <c r="O683" s="82">
        <v>-0.12380775193798449</v>
      </c>
      <c r="P683" s="83">
        <v>-247.61550387596898</v>
      </c>
      <c r="Q683" s="81">
        <v>54.94</v>
      </c>
      <c r="R683" s="82">
        <v>6.3697967086156812E-2</v>
      </c>
      <c r="S683" s="83">
        <v>-764.3756050338817</v>
      </c>
      <c r="T683" s="81">
        <v>1290.46</v>
      </c>
      <c r="U683" s="82">
        <v>2.2008917611093921E-2</v>
      </c>
      <c r="V683" s="83">
        <v>-22.008917611093921</v>
      </c>
      <c r="W683" s="81">
        <v>55.21</v>
      </c>
      <c r="X683" s="82">
        <v>1.6328011611029807E-3</v>
      </c>
      <c r="Y683" s="83">
        <v>1.9593613933235767</v>
      </c>
      <c r="Z683" s="84">
        <f t="shared" si="10"/>
        <v>-1064.4748071616207</v>
      </c>
    </row>
    <row r="684" spans="1:26" x14ac:dyDescent="0.3">
      <c r="A684" s="76">
        <v>41397</v>
      </c>
      <c r="B684" s="77">
        <v>1482.46</v>
      </c>
      <c r="C684" s="77">
        <v>3.8806514000616722E-2</v>
      </c>
      <c r="D684" s="78">
        <v>-38.806514000616723</v>
      </c>
      <c r="E684" s="77">
        <v>0.70209999999999995</v>
      </c>
      <c r="F684" s="77">
        <v>-1.3400000000000079</v>
      </c>
      <c r="G684" s="79">
        <v>-13.400000000000079</v>
      </c>
      <c r="H684" s="80">
        <v>106.681</v>
      </c>
      <c r="I684" s="77">
        <v>-5.1569464908517567E-3</v>
      </c>
      <c r="J684" s="79">
        <v>25.784732454258783</v>
      </c>
      <c r="K684" s="80">
        <v>12.85</v>
      </c>
      <c r="L684" s="77">
        <v>-0.10701876302988192</v>
      </c>
      <c r="M684" s="79">
        <v>-160.52814454482288</v>
      </c>
      <c r="N684" s="81">
        <v>71.531999999999996</v>
      </c>
      <c r="O684" s="82">
        <v>-0.12865739274490218</v>
      </c>
      <c r="P684" s="83">
        <v>-257.31478548980431</v>
      </c>
      <c r="Q684" s="81">
        <v>54.75</v>
      </c>
      <c r="R684" s="82">
        <v>5.7971014492753624E-2</v>
      </c>
      <c r="S684" s="83">
        <v>-695.6521739130435</v>
      </c>
      <c r="T684" s="81">
        <v>1284.17</v>
      </c>
      <c r="U684" s="82">
        <v>2.3863056512310295E-2</v>
      </c>
      <c r="V684" s="83">
        <v>-23.863056512310294</v>
      </c>
      <c r="W684" s="81">
        <v>55.185000000000002</v>
      </c>
      <c r="X684" s="82">
        <v>-6.3073005093378542E-2</v>
      </c>
      <c r="Y684" s="83">
        <v>-75.68760611205424</v>
      </c>
      <c r="Z684" s="84">
        <f t="shared" si="10"/>
        <v>-1239.4675481183933</v>
      </c>
    </row>
    <row r="685" spans="1:26" x14ac:dyDescent="0.3">
      <c r="A685" s="76">
        <v>41396</v>
      </c>
      <c r="B685" s="77">
        <v>1469.72</v>
      </c>
      <c r="C685" s="77">
        <v>3.3376691861487097E-2</v>
      </c>
      <c r="D685" s="78">
        <v>-33.376691861487096</v>
      </c>
      <c r="E685" s="77">
        <v>0.70309999999999995</v>
      </c>
      <c r="F685" s="77">
        <v>-1.1900000000000022</v>
      </c>
      <c r="G685" s="79">
        <v>-11.900000000000022</v>
      </c>
      <c r="H685" s="80">
        <v>107.139</v>
      </c>
      <c r="I685" s="77">
        <v>-1.5190769976329509E-3</v>
      </c>
      <c r="J685" s="79">
        <v>7.5953849881647546</v>
      </c>
      <c r="K685" s="80">
        <v>13.59</v>
      </c>
      <c r="L685" s="77">
        <v>-9.2184368737475E-2</v>
      </c>
      <c r="M685" s="79">
        <v>-138.2765531062125</v>
      </c>
      <c r="N685" s="81">
        <v>74.188000000000002</v>
      </c>
      <c r="O685" s="82">
        <v>-0.11418371123926881</v>
      </c>
      <c r="P685" s="83">
        <v>-228.36742247853758</v>
      </c>
      <c r="Q685" s="81">
        <v>54.3</v>
      </c>
      <c r="R685" s="82">
        <v>4.2226487523992239E-2</v>
      </c>
      <c r="S685" s="83">
        <v>-506.71785028790686</v>
      </c>
      <c r="T685" s="81">
        <v>1279.57</v>
      </c>
      <c r="U685" s="82">
        <v>1.8855154511939608E-2</v>
      </c>
      <c r="V685" s="83">
        <v>-18.855154511939606</v>
      </c>
      <c r="W685" s="81">
        <v>55.625</v>
      </c>
      <c r="X685" s="82">
        <v>-7.1058784235136868E-2</v>
      </c>
      <c r="Y685" s="83">
        <v>-85.270541082164229</v>
      </c>
      <c r="Z685" s="84">
        <f t="shared" si="10"/>
        <v>-1015.1688283400832</v>
      </c>
    </row>
    <row r="686" spans="1:26" x14ac:dyDescent="0.3">
      <c r="A686" s="76">
        <v>41395</v>
      </c>
      <c r="B686" s="77">
        <v>1466.53</v>
      </c>
      <c r="C686" s="77">
        <v>3.7355346178875551E-2</v>
      </c>
      <c r="D686" s="78">
        <v>-37.35534617887555</v>
      </c>
      <c r="E686" s="77">
        <v>0.70399999999999996</v>
      </c>
      <c r="F686" s="77">
        <v>-1.100000000000001</v>
      </c>
      <c r="G686" s="79">
        <v>-11.000000000000011</v>
      </c>
      <c r="H686" s="80" t="s">
        <v>0</v>
      </c>
      <c r="I686" s="77">
        <v>3.5402727195731371E-2</v>
      </c>
      <c r="J686" s="79">
        <v>70.566889897610949</v>
      </c>
      <c r="K686" s="80">
        <v>14.49</v>
      </c>
      <c r="L686" s="77">
        <v>-0.17482915717539857</v>
      </c>
      <c r="M686" s="79">
        <v>-262.2437357630979</v>
      </c>
      <c r="N686" s="81">
        <v>77.75</v>
      </c>
      <c r="O686" s="82">
        <v>-8.797653958944282E-2</v>
      </c>
      <c r="P686" s="83">
        <v>-175.95307917888564</v>
      </c>
      <c r="Q686" s="81">
        <v>54.5</v>
      </c>
      <c r="R686" s="82">
        <v>4.6868997310795191E-2</v>
      </c>
      <c r="S686" s="83">
        <v>-562.42796772954227</v>
      </c>
      <c r="T686" s="81">
        <v>1271.02</v>
      </c>
      <c r="U686" s="82">
        <v>2.7892570337961886E-2</v>
      </c>
      <c r="V686" s="83">
        <v>-27.892570337961885</v>
      </c>
      <c r="W686" s="81">
        <v>56.524999999999999</v>
      </c>
      <c r="X686" s="82">
        <v>-9.0653153153153226E-2</v>
      </c>
      <c r="Y686" s="83">
        <v>-108.78378378378387</v>
      </c>
      <c r="Z686" s="84">
        <f t="shared" si="10"/>
        <v>-1115.0895930745362</v>
      </c>
    </row>
    <row r="687" spans="1:26" x14ac:dyDescent="0.3">
      <c r="A687" s="76">
        <v>41394</v>
      </c>
      <c r="B687" s="77">
        <v>1476.14</v>
      </c>
      <c r="C687" s="77">
        <v>3.9023016822693074E-2</v>
      </c>
      <c r="D687" s="78">
        <v>-39.023016822693073</v>
      </c>
      <c r="E687" s="77">
        <v>0.70450000000000002</v>
      </c>
      <c r="F687" s="77">
        <v>-1.0499999999999954</v>
      </c>
      <c r="G687" s="79">
        <v>-10.499999999999954</v>
      </c>
      <c r="H687" s="80">
        <v>107.66800000000001</v>
      </c>
      <c r="I687" s="77">
        <v>-5.2018368120038457E-3</v>
      </c>
      <c r="J687" s="79">
        <v>26.00918406001923</v>
      </c>
      <c r="K687" s="80">
        <v>13.52</v>
      </c>
      <c r="L687" s="77">
        <v>-0.1811023622047245</v>
      </c>
      <c r="M687" s="79">
        <v>-271.65354330708675</v>
      </c>
      <c r="N687" s="81">
        <v>75</v>
      </c>
      <c r="O687" s="82">
        <v>-0.10714285714285714</v>
      </c>
      <c r="P687" s="83">
        <v>-214.28571428571425</v>
      </c>
      <c r="Q687" s="81">
        <v>53.92</v>
      </c>
      <c r="R687" s="82">
        <v>3.9521881627144873E-2</v>
      </c>
      <c r="S687" s="83">
        <v>-474.26257952573849</v>
      </c>
      <c r="T687" s="81">
        <v>1281.33</v>
      </c>
      <c r="U687" s="82">
        <v>3.5175595214050823E-2</v>
      </c>
      <c r="V687" s="83">
        <v>-35.175595214050823</v>
      </c>
      <c r="W687" s="81">
        <v>54.19</v>
      </c>
      <c r="X687" s="82">
        <v>-9.5552032045397667E-2</v>
      </c>
      <c r="Y687" s="83">
        <v>-114.66243845447718</v>
      </c>
      <c r="Z687" s="84">
        <f t="shared" si="10"/>
        <v>-1133.5537035497414</v>
      </c>
    </row>
    <row r="688" spans="1:26" x14ac:dyDescent="0.3">
      <c r="A688" s="76">
        <v>41393</v>
      </c>
      <c r="B688" s="77">
        <v>1468.44</v>
      </c>
      <c r="C688" s="77">
        <v>2.0593407051660823E-2</v>
      </c>
      <c r="D688" s="78">
        <v>-20.593407051660822</v>
      </c>
      <c r="E688" s="77">
        <v>0.70850000000000002</v>
      </c>
      <c r="F688" s="77">
        <v>-0.9000000000000008</v>
      </c>
      <c r="G688" s="79">
        <v>-9.0000000000000071</v>
      </c>
      <c r="H688" s="80">
        <v>108.145</v>
      </c>
      <c r="I688" s="77">
        <v>9.0223739946630726E-3</v>
      </c>
      <c r="J688" s="79">
        <v>-45.111869973315365</v>
      </c>
      <c r="K688" s="80">
        <v>13.71</v>
      </c>
      <c r="L688" s="77">
        <v>-1.7908309455587391E-2</v>
      </c>
      <c r="M688" s="79">
        <v>-26.862464183381086</v>
      </c>
      <c r="N688" s="81">
        <v>76.25</v>
      </c>
      <c r="O688" s="82">
        <v>-6.7289696762119169E-2</v>
      </c>
      <c r="P688" s="83">
        <v>-134.57939352423833</v>
      </c>
      <c r="Q688" s="81">
        <v>52.98</v>
      </c>
      <c r="R688" s="82">
        <v>1.8063028439661757E-2</v>
      </c>
      <c r="S688" s="83">
        <v>-216.75634127594108</v>
      </c>
      <c r="T688" s="81">
        <v>1267.96</v>
      </c>
      <c r="U688" s="82">
        <v>1.1785922326223462E-2</v>
      </c>
      <c r="V688" s="83">
        <v>-11.785922326223462</v>
      </c>
      <c r="W688" s="81">
        <v>55.419999999999995</v>
      </c>
      <c r="X688" s="82">
        <v>-1.9722295922879791E-2</v>
      </c>
      <c r="Y688" s="83">
        <v>-23.666755107455749</v>
      </c>
      <c r="Z688" s="84">
        <f t="shared" si="10"/>
        <v>-488.35615344221588</v>
      </c>
    </row>
    <row r="689" spans="1:26" x14ac:dyDescent="0.3">
      <c r="A689" s="76">
        <v>41390</v>
      </c>
      <c r="B689" s="77">
        <v>1457.8</v>
      </c>
      <c r="C689" s="77">
        <v>1.8664095200162142E-2</v>
      </c>
      <c r="D689" s="78">
        <v>-18.664095200162141</v>
      </c>
      <c r="E689" s="77">
        <v>0.71050000000000002</v>
      </c>
      <c r="F689" s="77">
        <v>-0.8499999999999952</v>
      </c>
      <c r="G689" s="79">
        <v>-8.499999999999952</v>
      </c>
      <c r="H689" s="80">
        <v>108.14400000000001</v>
      </c>
      <c r="I689" s="77">
        <v>7.9033701163137397E-3</v>
      </c>
      <c r="J689" s="79">
        <v>-39.516850581568697</v>
      </c>
      <c r="K689" s="80">
        <v>13.61</v>
      </c>
      <c r="L689" s="77">
        <v>-0.21192819918934569</v>
      </c>
      <c r="M689" s="79">
        <v>-317.89229878401852</v>
      </c>
      <c r="N689" s="81">
        <v>78.188000000000002</v>
      </c>
      <c r="O689" s="82">
        <v>-8.2838709677419325E-2</v>
      </c>
      <c r="P689" s="83">
        <v>-165.67741935483866</v>
      </c>
      <c r="Q689" s="81">
        <v>52.65</v>
      </c>
      <c r="R689" s="82">
        <v>9.5877277085330784E-3</v>
      </c>
      <c r="S689" s="83">
        <v>-115.05273250239694</v>
      </c>
      <c r="T689" s="81">
        <v>1258.79</v>
      </c>
      <c r="U689" s="82">
        <v>2.1090372245070127E-2</v>
      </c>
      <c r="V689" s="83">
        <v>-21.090372245070128</v>
      </c>
      <c r="W689" s="81">
        <v>56.234999999999992</v>
      </c>
      <c r="X689" s="82">
        <v>-7.8190312269486278E-2</v>
      </c>
      <c r="Y689" s="83">
        <v>-93.828374723383533</v>
      </c>
      <c r="Z689" s="84">
        <f t="shared" si="10"/>
        <v>-780.22214339143852</v>
      </c>
    </row>
    <row r="690" spans="1:26" x14ac:dyDescent="0.3">
      <c r="A690" s="76">
        <v>41389</v>
      </c>
      <c r="B690" s="77">
        <v>1459.26</v>
      </c>
      <c r="C690" s="77">
        <v>1.8674392738956894E-3</v>
      </c>
      <c r="D690" s="78">
        <v>-1.8674392738956893</v>
      </c>
      <c r="E690" s="77">
        <v>0.71099999999999997</v>
      </c>
      <c r="F690" s="77">
        <v>-0.80000000000000071</v>
      </c>
      <c r="G690" s="79">
        <v>-8.0000000000000071</v>
      </c>
      <c r="H690" s="80">
        <v>107.834</v>
      </c>
      <c r="I690" s="77">
        <v>3.4803647868975381E-3</v>
      </c>
      <c r="J690" s="79">
        <v>-17.401823934487691</v>
      </c>
      <c r="K690" s="80">
        <v>13.62</v>
      </c>
      <c r="L690" s="77">
        <v>0.12935323383084565</v>
      </c>
      <c r="M690" s="79">
        <v>194.02985074626849</v>
      </c>
      <c r="N690" s="81">
        <v>79</v>
      </c>
      <c r="O690" s="82">
        <v>-3.6585365853658534E-2</v>
      </c>
      <c r="P690" s="83">
        <v>-73.17073170731706</v>
      </c>
      <c r="Q690" s="81">
        <v>52.94</v>
      </c>
      <c r="R690" s="82">
        <v>1.2237093690248578E-2</v>
      </c>
      <c r="S690" s="83">
        <v>-146.84512428298294</v>
      </c>
      <c r="T690" s="81">
        <v>1263.56</v>
      </c>
      <c r="U690" s="82">
        <v>3.2951937812149049E-3</v>
      </c>
      <c r="V690" s="83">
        <v>-3.295193781214905</v>
      </c>
      <c r="W690" s="81">
        <v>55.145000000000003</v>
      </c>
      <c r="X690" s="82">
        <v>-7.4694024478041601E-3</v>
      </c>
      <c r="Y690" s="83">
        <v>-8.9632829373649923</v>
      </c>
      <c r="Z690" s="84">
        <f t="shared" si="10"/>
        <v>-65.513745170994795</v>
      </c>
    </row>
    <row r="691" spans="1:26" x14ac:dyDescent="0.3">
      <c r="A691" s="76">
        <v>41388</v>
      </c>
      <c r="B691" s="77">
        <v>1450.79</v>
      </c>
      <c r="C691" s="77">
        <v>-8.2238416209786391E-3</v>
      </c>
      <c r="D691" s="78">
        <v>8.2238416209786394</v>
      </c>
      <c r="E691" s="77">
        <v>0.71199999999999997</v>
      </c>
      <c r="F691" s="77">
        <v>-0.80000000000000071</v>
      </c>
      <c r="G691" s="79">
        <v>-8.0000000000000071</v>
      </c>
      <c r="H691" s="80">
        <v>108.17400000000001</v>
      </c>
      <c r="I691" s="77">
        <v>1.3187718936740173E-2</v>
      </c>
      <c r="J691" s="79">
        <v>-65.938594683700856</v>
      </c>
      <c r="K691" s="80">
        <v>13.61</v>
      </c>
      <c r="L691" s="77">
        <v>0.11192810457516333</v>
      </c>
      <c r="M691" s="79">
        <v>167.892156862745</v>
      </c>
      <c r="N691" s="81">
        <v>80</v>
      </c>
      <c r="O691" s="82">
        <v>-1.8416951939240069E-2</v>
      </c>
      <c r="P691" s="83">
        <v>-36.833903878480136</v>
      </c>
      <c r="Q691" s="81">
        <v>52.44</v>
      </c>
      <c r="R691" s="82">
        <v>7.1058190896869109E-3</v>
      </c>
      <c r="S691" s="83">
        <v>-85.269829076242928</v>
      </c>
      <c r="T691" s="81">
        <v>1265.76</v>
      </c>
      <c r="U691" s="82">
        <v>7.1292170591979922E-3</v>
      </c>
      <c r="V691" s="83">
        <v>-7.129217059197992</v>
      </c>
      <c r="W691" s="81">
        <v>55.839999999999996</v>
      </c>
      <c r="X691" s="82">
        <v>8.852755194218645E-3</v>
      </c>
      <c r="Y691" s="83">
        <v>10.623306233062374</v>
      </c>
      <c r="Z691" s="84">
        <f t="shared" si="10"/>
        <v>-16.432239980835902</v>
      </c>
    </row>
    <row r="692" spans="1:26" x14ac:dyDescent="0.3">
      <c r="A692" s="76">
        <v>41387</v>
      </c>
      <c r="B692" s="77">
        <v>1443.86</v>
      </c>
      <c r="C692" s="77">
        <v>-5.8867675105515535E-3</v>
      </c>
      <c r="D692" s="78">
        <v>5.8867675105515538</v>
      </c>
      <c r="E692" s="77">
        <v>0.71099999999999997</v>
      </c>
      <c r="F692" s="77">
        <v>-1.0000000000000009</v>
      </c>
      <c r="G692" s="79">
        <v>-10.000000000000009</v>
      </c>
      <c r="H692" s="80">
        <v>107.788</v>
      </c>
      <c r="I692" s="77">
        <v>2.7536932981058336E-3</v>
      </c>
      <c r="J692" s="79">
        <v>-13.768466490529168</v>
      </c>
      <c r="K692" s="80">
        <v>13.48</v>
      </c>
      <c r="L692" s="77">
        <v>9.0614886731391675E-2</v>
      </c>
      <c r="M692" s="79">
        <v>135.92233009708752</v>
      </c>
      <c r="N692" s="81">
        <v>80.625</v>
      </c>
      <c r="O692" s="82">
        <v>-1.676829268292683E-2</v>
      </c>
      <c r="P692" s="83">
        <v>-33.536585365853661</v>
      </c>
      <c r="Q692" s="81">
        <v>51.65</v>
      </c>
      <c r="R692" s="82">
        <v>-9.7776073619631528E-3</v>
      </c>
      <c r="S692" s="83">
        <v>117.33128834355783</v>
      </c>
      <c r="T692" s="81">
        <v>1262.67</v>
      </c>
      <c r="U692" s="82">
        <v>1.1058084973495967E-2</v>
      </c>
      <c r="V692" s="83">
        <v>-11.058084973495967</v>
      </c>
      <c r="W692" s="81">
        <v>55.120000000000005</v>
      </c>
      <c r="X692" s="82">
        <v>-8.722237208883956E-3</v>
      </c>
      <c r="Y692" s="83">
        <v>-10.466684650660746</v>
      </c>
      <c r="Z692" s="84">
        <f t="shared" si="10"/>
        <v>180.31056447065737</v>
      </c>
    </row>
    <row r="693" spans="1:26" x14ac:dyDescent="0.3">
      <c r="A693" s="76">
        <v>41386</v>
      </c>
      <c r="B693" s="77">
        <v>1427.08</v>
      </c>
      <c r="C693" s="77">
        <v>-4.1381427903504258E-3</v>
      </c>
      <c r="D693" s="78">
        <v>4.1381427903504262</v>
      </c>
      <c r="E693" s="77">
        <v>0.71550000000000002</v>
      </c>
      <c r="F693" s="77">
        <v>-0.54999999999999494</v>
      </c>
      <c r="G693" s="79">
        <v>-5.4999999999999494</v>
      </c>
      <c r="H693" s="80">
        <v>107.23399999999999</v>
      </c>
      <c r="I693" s="77">
        <v>-3.2625365989682495E-3</v>
      </c>
      <c r="J693" s="79">
        <v>16.312682994841246</v>
      </c>
      <c r="K693" s="80">
        <v>14.39</v>
      </c>
      <c r="L693" s="77">
        <v>0.12071651090342685</v>
      </c>
      <c r="M693" s="79">
        <v>181.07476635514027</v>
      </c>
      <c r="N693" s="81">
        <v>82.093999999999994</v>
      </c>
      <c r="O693" s="82">
        <v>-3.1339233038348152E-2</v>
      </c>
      <c r="P693" s="83">
        <v>-62.678466076696303</v>
      </c>
      <c r="Q693" s="81">
        <v>51.75</v>
      </c>
      <c r="R693" s="82">
        <v>-5.1903114186851807E-3</v>
      </c>
      <c r="S693" s="83">
        <v>62.28373702422217</v>
      </c>
      <c r="T693" s="81">
        <v>1254.24</v>
      </c>
      <c r="U693" s="82">
        <v>1.0782844156472213E-2</v>
      </c>
      <c r="V693" s="83">
        <v>-10.782844156472214</v>
      </c>
      <c r="W693" s="81">
        <v>58.9</v>
      </c>
      <c r="X693" s="82">
        <v>3.2880315651030251E-2</v>
      </c>
      <c r="Y693" s="83">
        <v>39.456378781236303</v>
      </c>
      <c r="Z693" s="84">
        <f t="shared" si="10"/>
        <v>224.30439771262195</v>
      </c>
    </row>
    <row r="694" spans="1:26" x14ac:dyDescent="0.3">
      <c r="A694" s="76">
        <v>41383</v>
      </c>
      <c r="B694" s="77">
        <v>1422.25</v>
      </c>
      <c r="C694" s="77">
        <v>-2.944372393003642E-3</v>
      </c>
      <c r="D694" s="78">
        <v>2.9443723930036421</v>
      </c>
      <c r="E694" s="77">
        <v>0.71499999999999997</v>
      </c>
      <c r="F694" s="77">
        <v>-0.60000000000000053</v>
      </c>
      <c r="G694" s="79">
        <v>-6.0000000000000053</v>
      </c>
      <c r="H694" s="80">
        <v>107.30200000000001</v>
      </c>
      <c r="I694" s="77">
        <v>-3.8434401574509573E-3</v>
      </c>
      <c r="J694" s="79">
        <v>19.217200787254786</v>
      </c>
      <c r="K694" s="80">
        <v>14.97</v>
      </c>
      <c r="L694" s="77">
        <v>0.13495072024260812</v>
      </c>
      <c r="M694" s="79">
        <v>202.42608036391218</v>
      </c>
      <c r="N694" s="81">
        <v>83.751000000000005</v>
      </c>
      <c r="O694" s="82">
        <v>-1.9745312390271278E-2</v>
      </c>
      <c r="P694" s="83">
        <v>-39.490624780542554</v>
      </c>
      <c r="Q694" s="81">
        <v>52.1</v>
      </c>
      <c r="R694" s="82">
        <v>-2.8708133971291593E-3</v>
      </c>
      <c r="S694" s="83">
        <v>34.449760765549911</v>
      </c>
      <c r="T694" s="81">
        <v>1255.8900000000001</v>
      </c>
      <c r="U694" s="82">
        <v>1.1289426429497621E-2</v>
      </c>
      <c r="V694" s="83">
        <v>-11.289426429497622</v>
      </c>
      <c r="W694" s="81">
        <v>59.879999999999995</v>
      </c>
      <c r="X694" s="82">
        <v>4.6670162558993089E-2</v>
      </c>
      <c r="Y694" s="83">
        <v>56.004195070791702</v>
      </c>
      <c r="Z694" s="84">
        <f t="shared" si="10"/>
        <v>258.26155817047203</v>
      </c>
    </row>
    <row r="695" spans="1:26" x14ac:dyDescent="0.3">
      <c r="A695" s="76">
        <v>41382</v>
      </c>
      <c r="B695" s="77">
        <v>1413.72</v>
      </c>
      <c r="C695" s="77">
        <v>-3.7981551817687655E-3</v>
      </c>
      <c r="D695" s="78">
        <v>3.7981551817687653</v>
      </c>
      <c r="E695" s="77">
        <v>0.71499999999999997</v>
      </c>
      <c r="F695" s="77">
        <v>-0.60000000000000053</v>
      </c>
      <c r="G695" s="79">
        <v>-6.0000000000000053</v>
      </c>
      <c r="H695" s="80">
        <v>107.736</v>
      </c>
      <c r="I695" s="77">
        <v>-5.5842201936477402E-3</v>
      </c>
      <c r="J695" s="79">
        <v>27.921100968238701</v>
      </c>
      <c r="K695" s="80">
        <v>17.559999999999999</v>
      </c>
      <c r="L695" s="77">
        <v>0.26149425287356315</v>
      </c>
      <c r="M695" s="79">
        <v>392.24137931034471</v>
      </c>
      <c r="N695" s="81">
        <v>85.25</v>
      </c>
      <c r="O695" s="82">
        <v>-2.1520803443328552E-2</v>
      </c>
      <c r="P695" s="83">
        <v>-43.041606886657107</v>
      </c>
      <c r="Q695" s="81">
        <v>52.06</v>
      </c>
      <c r="R695" s="82">
        <v>-1.0266159695817473E-2</v>
      </c>
      <c r="S695" s="83">
        <v>123.19391634980968</v>
      </c>
      <c r="T695" s="81">
        <v>1236.53</v>
      </c>
      <c r="U695" s="82">
        <v>6.9052563006392394E-3</v>
      </c>
      <c r="V695" s="83">
        <v>-6.9052563006392393</v>
      </c>
      <c r="W695" s="81">
        <v>62.160000000000004</v>
      </c>
      <c r="X695" s="82">
        <v>4.5760430686406561E-2</v>
      </c>
      <c r="Y695" s="83">
        <v>54.912516823687874</v>
      </c>
      <c r="Z695" s="84">
        <f t="shared" si="10"/>
        <v>546.12020544655343</v>
      </c>
    </row>
    <row r="696" spans="1:26" x14ac:dyDescent="0.3">
      <c r="A696" s="76">
        <v>41381</v>
      </c>
      <c r="B696" s="77">
        <v>1420.7</v>
      </c>
      <c r="C696" s="77">
        <v>-1.0687516699244715E-3</v>
      </c>
      <c r="D696" s="78">
        <v>1.0687516699244715</v>
      </c>
      <c r="E696" s="77">
        <v>0.71499999999999997</v>
      </c>
      <c r="F696" s="77">
        <v>-0.80000000000000071</v>
      </c>
      <c r="G696" s="79">
        <v>-8.0000000000000071</v>
      </c>
      <c r="H696" s="80">
        <v>108.23099999999999</v>
      </c>
      <c r="I696" s="77">
        <v>-5.6410491984014363E-3</v>
      </c>
      <c r="J696" s="79">
        <v>28.205245992007182</v>
      </c>
      <c r="K696" s="80">
        <v>16.510000000000002</v>
      </c>
      <c r="L696" s="77">
        <v>0.1886249100071995</v>
      </c>
      <c r="M696" s="79">
        <v>282.93736501079928</v>
      </c>
      <c r="N696" s="81">
        <v>84</v>
      </c>
      <c r="O696" s="82">
        <v>-4.4096728307254626E-2</v>
      </c>
      <c r="P696" s="83">
        <v>-88.193456614509245</v>
      </c>
      <c r="Q696" s="81">
        <v>51.87</v>
      </c>
      <c r="R696" s="82">
        <v>-2.5000000000000491E-3</v>
      </c>
      <c r="S696" s="83">
        <v>30.00000000000059</v>
      </c>
      <c r="T696" s="81">
        <v>1237.79</v>
      </c>
      <c r="U696" s="82">
        <v>1.0284119197838629E-2</v>
      </c>
      <c r="V696" s="83">
        <v>-10.284119197838629</v>
      </c>
      <c r="W696" s="81">
        <v>59.914999999999999</v>
      </c>
      <c r="X696" s="82">
        <v>6.4673273979506994E-3</v>
      </c>
      <c r="Y696" s="83">
        <v>7.7607928775408395</v>
      </c>
      <c r="Z696" s="84">
        <f t="shared" si="10"/>
        <v>243.49457973792451</v>
      </c>
    </row>
    <row r="697" spans="1:26" x14ac:dyDescent="0.3">
      <c r="A697" s="76">
        <v>41380</v>
      </c>
      <c r="B697" s="77">
        <v>1438.81</v>
      </c>
      <c r="C697" s="77">
        <v>9.2733534887310017E-3</v>
      </c>
      <c r="D697" s="78">
        <v>-9.2733534887310025</v>
      </c>
      <c r="E697" s="77">
        <v>0.71750000000000003</v>
      </c>
      <c r="F697" s="77">
        <v>-0.74999999999999512</v>
      </c>
      <c r="G697" s="79">
        <v>-7.4999999999999512</v>
      </c>
      <c r="H697" s="80">
        <v>107.178</v>
      </c>
      <c r="I697" s="77">
        <v>-3.7086949490593504E-2</v>
      </c>
      <c r="J697" s="79">
        <v>185.43474745296751</v>
      </c>
      <c r="K697" s="80">
        <v>13.96</v>
      </c>
      <c r="L697" s="77">
        <v>-1.7593244194229415E-2</v>
      </c>
      <c r="M697" s="79">
        <v>-26.38986629134412</v>
      </c>
      <c r="N697" s="81">
        <v>81.751000000000005</v>
      </c>
      <c r="O697" s="82">
        <v>-8.3704143736199568E-2</v>
      </c>
      <c r="P697" s="83">
        <v>-167.40828747239911</v>
      </c>
      <c r="Q697" s="81">
        <v>52.04</v>
      </c>
      <c r="R697" s="82">
        <v>7.6923076923075286E-4</v>
      </c>
      <c r="S697" s="83">
        <v>-9.2307692307690346</v>
      </c>
      <c r="T697" s="81">
        <v>1253.19</v>
      </c>
      <c r="U697" s="82">
        <v>3.8251230302729096E-2</v>
      </c>
      <c r="V697" s="83">
        <v>-38.251230302729098</v>
      </c>
      <c r="W697" s="81">
        <v>56.535000000000004</v>
      </c>
      <c r="X697" s="82">
        <v>-6.1737615135673253E-2</v>
      </c>
      <c r="Y697" s="83">
        <v>-74.085138162807908</v>
      </c>
      <c r="Z697" s="84">
        <f t="shared" si="10"/>
        <v>-146.70389749581273</v>
      </c>
    </row>
    <row r="698" spans="1:26" x14ac:dyDescent="0.3">
      <c r="A698" s="76">
        <v>41379</v>
      </c>
      <c r="B698" s="77">
        <v>1431.09</v>
      </c>
      <c r="C698" s="77">
        <v>-3.0095930779360344E-3</v>
      </c>
      <c r="D698" s="78">
        <v>3.0095930779360343</v>
      </c>
      <c r="E698" s="77">
        <v>0.71899999999999997</v>
      </c>
      <c r="F698" s="77">
        <v>-0.9000000000000008</v>
      </c>
      <c r="G698" s="79">
        <v>-9.0000000000000071</v>
      </c>
      <c r="H698" s="80">
        <v>107.29600000000001</v>
      </c>
      <c r="I698" s="77">
        <v>-3.6009487529648491E-2</v>
      </c>
      <c r="J698" s="79">
        <v>180.04743764824246</v>
      </c>
      <c r="K698" s="80">
        <v>17.27</v>
      </c>
      <c r="L698" s="77">
        <v>0.35133020344287952</v>
      </c>
      <c r="M698" s="79">
        <v>526.99530516431935</v>
      </c>
      <c r="N698" s="81">
        <v>85.25</v>
      </c>
      <c r="O698" s="82">
        <v>-2.5714285714285714E-2</v>
      </c>
      <c r="P698" s="83">
        <v>-51.428571428571423</v>
      </c>
      <c r="Q698" s="81">
        <v>52.15</v>
      </c>
      <c r="R698" s="82">
        <v>2.113758647194455E-3</v>
      </c>
      <c r="S698" s="83">
        <v>-25.365103766333458</v>
      </c>
      <c r="T698" s="81">
        <v>1232.79</v>
      </c>
      <c r="U698" s="82">
        <v>1.653281000049471E-2</v>
      </c>
      <c r="V698" s="83">
        <v>-16.53281000049471</v>
      </c>
      <c r="W698" s="81">
        <v>61.005000000000003</v>
      </c>
      <c r="X698" s="82">
        <v>1.8617465353147348E-2</v>
      </c>
      <c r="Y698" s="83">
        <v>22.340958423776815</v>
      </c>
      <c r="Z698" s="84">
        <f t="shared" si="10"/>
        <v>630.06680911887497</v>
      </c>
    </row>
    <row r="699" spans="1:26" x14ac:dyDescent="0.3">
      <c r="A699" s="76">
        <v>41376</v>
      </c>
      <c r="B699" s="77">
        <v>1456.54</v>
      </c>
      <c r="C699" s="77">
        <v>1.9957424161788185E-2</v>
      </c>
      <c r="D699" s="78">
        <v>-19.957424161788186</v>
      </c>
      <c r="E699" s="77">
        <v>0.71899999999999997</v>
      </c>
      <c r="F699" s="77">
        <v>4.9750000000000068</v>
      </c>
      <c r="G699" s="79">
        <v>49.750000000000071</v>
      </c>
      <c r="H699" s="80">
        <v>107.46</v>
      </c>
      <c r="I699" s="77">
        <v>3.5402727195731371E-2</v>
      </c>
      <c r="J699" s="79">
        <v>82.402953021338149</v>
      </c>
      <c r="K699" s="80">
        <v>12.06</v>
      </c>
      <c r="L699" s="77">
        <v>-0.11192930780559643</v>
      </c>
      <c r="M699" s="79">
        <v>-167.89396170839464</v>
      </c>
      <c r="N699" s="81">
        <v>82</v>
      </c>
      <c r="O699" s="82">
        <v>-8.8220250405853157E-2</v>
      </c>
      <c r="P699" s="83">
        <v>-176.44050081170633</v>
      </c>
      <c r="Q699" s="81">
        <v>52.3</v>
      </c>
      <c r="R699" s="82">
        <v>-1.9083969465649127E-3</v>
      </c>
      <c r="S699" s="83">
        <v>22.900763358778953</v>
      </c>
      <c r="T699" s="81">
        <v>1259.4100000000001</v>
      </c>
      <c r="U699" s="82">
        <v>4.2955098795899198E-2</v>
      </c>
      <c r="V699" s="83">
        <v>-42.955098795899197</v>
      </c>
      <c r="W699" s="81">
        <v>55.56</v>
      </c>
      <c r="X699" s="82">
        <v>-8.5206223758952676E-2</v>
      </c>
      <c r="Y699" s="83">
        <v>-102.24746851074322</v>
      </c>
      <c r="Z699" s="84">
        <f t="shared" si="10"/>
        <v>-354.44073760841439</v>
      </c>
    </row>
    <row r="700" spans="1:26" x14ac:dyDescent="0.3">
      <c r="A700" s="76">
        <v>41375</v>
      </c>
      <c r="B700" s="77">
        <v>1462.82</v>
      </c>
      <c r="C700" s="77">
        <v>1.9734961763947234E-2</v>
      </c>
      <c r="D700" s="78">
        <v>-19.734961763947233</v>
      </c>
      <c r="E700" s="77">
        <v>0.72</v>
      </c>
      <c r="F700" s="77">
        <v>4.9750000000000068</v>
      </c>
      <c r="G700" s="79">
        <v>49.750000000000071</v>
      </c>
      <c r="H700" s="80">
        <v>106.76600000000001</v>
      </c>
      <c r="I700" s="77">
        <v>3.5402727195731371E-2</v>
      </c>
      <c r="J700" s="79">
        <v>94.249007193711805</v>
      </c>
      <c r="K700" s="80">
        <v>12.24</v>
      </c>
      <c r="L700" s="77">
        <v>3.5402727195731371E-2</v>
      </c>
      <c r="M700" s="79">
        <v>-215.76433121019116</v>
      </c>
      <c r="N700" s="81">
        <v>81.501000000000005</v>
      </c>
      <c r="O700" s="82">
        <v>-0.10191735537190078</v>
      </c>
      <c r="P700" s="83">
        <v>-203.83471074380154</v>
      </c>
      <c r="Q700" s="81">
        <v>52.07</v>
      </c>
      <c r="R700" s="82">
        <v>7.5464396284829829E-3</v>
      </c>
      <c r="S700" s="83">
        <v>-90.557275541795789</v>
      </c>
      <c r="T700" s="81">
        <v>1256.8</v>
      </c>
      <c r="U700" s="82">
        <v>4.3411843820308646E-2</v>
      </c>
      <c r="V700" s="83">
        <v>-43.411843820308647</v>
      </c>
      <c r="W700" s="81">
        <v>55.349999999999994</v>
      </c>
      <c r="X700" s="82">
        <v>-6.3214013709063321E-2</v>
      </c>
      <c r="Y700" s="83">
        <v>-75.856816450875982</v>
      </c>
      <c r="Z700" s="84">
        <f t="shared" si="10"/>
        <v>-505.16093233720846</v>
      </c>
    </row>
    <row r="701" spans="1:26" x14ac:dyDescent="0.3">
      <c r="A701" s="76">
        <v>41374</v>
      </c>
      <c r="B701" s="77">
        <v>1452.41</v>
      </c>
      <c r="C701" s="77">
        <v>1.2400496298671558E-2</v>
      </c>
      <c r="D701" s="78">
        <v>-12.400496298671559</v>
      </c>
      <c r="E701" s="77">
        <v>0.72099999999999997</v>
      </c>
      <c r="F701" s="77">
        <v>-1.0500000000000065</v>
      </c>
      <c r="G701" s="79">
        <v>-10.500000000000064</v>
      </c>
      <c r="H701" s="80">
        <v>107.492</v>
      </c>
      <c r="I701" s="77">
        <v>-3.1237044647524234E-2</v>
      </c>
      <c r="J701" s="79">
        <v>156.18522323762116</v>
      </c>
      <c r="K701" s="80">
        <v>12.36</v>
      </c>
      <c r="L701" s="77">
        <v>-2.6771653543307076E-2</v>
      </c>
      <c r="M701" s="79">
        <v>-40.157480314960615</v>
      </c>
      <c r="N701" s="81">
        <v>82</v>
      </c>
      <c r="O701" s="82">
        <v>-0.11231393775372124</v>
      </c>
      <c r="P701" s="83">
        <v>-224.62787550744247</v>
      </c>
      <c r="Q701" s="81">
        <v>52.16</v>
      </c>
      <c r="R701" s="82">
        <v>8.3123912623235992E-3</v>
      </c>
      <c r="S701" s="83">
        <v>-99.748695147883197</v>
      </c>
      <c r="T701" s="81">
        <v>1248.8599999999999</v>
      </c>
      <c r="U701" s="82">
        <v>4.1575966839309024E-2</v>
      </c>
      <c r="V701" s="83">
        <v>-41.575966839309025</v>
      </c>
      <c r="W701" s="81">
        <v>55.604999999999997</v>
      </c>
      <c r="X701" s="82">
        <v>-5.5621603260869547E-2</v>
      </c>
      <c r="Y701" s="83">
        <v>-66.745923913043455</v>
      </c>
      <c r="Z701" s="84">
        <f t="shared" si="10"/>
        <v>-339.57121478368924</v>
      </c>
    </row>
    <row r="702" spans="1:26" x14ac:dyDescent="0.3">
      <c r="A702" s="76">
        <v>41373</v>
      </c>
      <c r="B702" s="77">
        <v>1433.01</v>
      </c>
      <c r="C702" s="77">
        <v>2.8412470695265372E-3</v>
      </c>
      <c r="D702" s="78">
        <v>-2.8412470695265371</v>
      </c>
      <c r="E702" s="77">
        <v>0.72099999999999997</v>
      </c>
      <c r="F702" s="77">
        <v>-1.0500000000000065</v>
      </c>
      <c r="G702" s="79">
        <v>-10.500000000000064</v>
      </c>
      <c r="H702" s="80">
        <v>107.58499999999999</v>
      </c>
      <c r="I702" s="77">
        <v>-3.2108606078053895E-2</v>
      </c>
      <c r="J702" s="79">
        <v>160.54303039026948</v>
      </c>
      <c r="K702" s="80">
        <v>12.84</v>
      </c>
      <c r="L702" s="77">
        <v>-2.3574144486692053E-2</v>
      </c>
      <c r="M702" s="79">
        <v>-35.36121673003808</v>
      </c>
      <c r="N702" s="81">
        <v>84.75</v>
      </c>
      <c r="O702" s="82">
        <v>-6.3535911602209949E-2</v>
      </c>
      <c r="P702" s="83">
        <v>-127.0718232044199</v>
      </c>
      <c r="Q702" s="81">
        <v>52.02</v>
      </c>
      <c r="R702" s="82">
        <v>-1.921968095329235E-4</v>
      </c>
      <c r="S702" s="83">
        <v>2.3063617143950821</v>
      </c>
      <c r="T702" s="81">
        <v>1240.8599999999999</v>
      </c>
      <c r="U702" s="82">
        <v>3.6511715323894085E-2</v>
      </c>
      <c r="V702" s="83">
        <v>-36.511715323894087</v>
      </c>
      <c r="W702" s="81">
        <v>57.024999999999999</v>
      </c>
      <c r="X702" s="82">
        <v>-1.0068570436594017E-2</v>
      </c>
      <c r="Y702" s="83">
        <v>-12.08228452391282</v>
      </c>
      <c r="Z702" s="84">
        <f t="shared" si="10"/>
        <v>-61.518894747126915</v>
      </c>
    </row>
    <row r="703" spans="1:26" x14ac:dyDescent="0.3">
      <c r="A703" s="76">
        <v>41372</v>
      </c>
      <c r="B703" s="77">
        <v>1426.45</v>
      </c>
      <c r="C703" s="77">
        <v>-4.3206946616037899E-3</v>
      </c>
      <c r="D703" s="78">
        <v>4.32069466160379</v>
      </c>
      <c r="E703" s="77">
        <v>0.72099999999999997</v>
      </c>
      <c r="F703" s="77">
        <v>-1.1500000000000066</v>
      </c>
      <c r="G703" s="79">
        <v>-11.500000000000066</v>
      </c>
      <c r="H703" s="80">
        <v>107.71599999999999</v>
      </c>
      <c r="I703" s="77">
        <v>-3.3963211752150224E-2</v>
      </c>
      <c r="J703" s="79">
        <v>169.81605876075113</v>
      </c>
      <c r="K703" s="80">
        <v>13.19</v>
      </c>
      <c r="L703" s="77">
        <v>3.2889584964761152E-2</v>
      </c>
      <c r="M703" s="79">
        <v>49.334377447141733</v>
      </c>
      <c r="N703" s="81">
        <v>85.438000000000002</v>
      </c>
      <c r="O703" s="82">
        <v>-6.1120879120879094E-2</v>
      </c>
      <c r="P703" s="83">
        <v>-122.24175824175818</v>
      </c>
      <c r="Q703" s="81">
        <v>52.25</v>
      </c>
      <c r="R703" s="82">
        <v>7.131842713955232E-3</v>
      </c>
      <c r="S703" s="83">
        <v>-85.582112567462787</v>
      </c>
      <c r="T703" s="81">
        <v>1241.8699999999999</v>
      </c>
      <c r="U703" s="82">
        <v>4.5582750288365094E-2</v>
      </c>
      <c r="V703" s="83">
        <v>-45.582750288365091</v>
      </c>
      <c r="W703" s="81">
        <v>57.21</v>
      </c>
      <c r="X703" s="82">
        <v>-1.5403149470785579E-2</v>
      </c>
      <c r="Y703" s="83">
        <v>-18.483779364942691</v>
      </c>
      <c r="Z703" s="84">
        <f t="shared" si="10"/>
        <v>-59.919269593032183</v>
      </c>
    </row>
    <row r="704" spans="1:26" x14ac:dyDescent="0.3">
      <c r="A704" s="76">
        <v>41369</v>
      </c>
      <c r="B704" s="77">
        <v>1419.11</v>
      </c>
      <c r="C704" s="77">
        <v>-5.3269410041284744E-3</v>
      </c>
      <c r="D704" s="78">
        <v>5.3269410041284742</v>
      </c>
      <c r="E704" s="77">
        <v>0.72099999999999997</v>
      </c>
      <c r="F704" s="77">
        <v>-1.0000000000000009</v>
      </c>
      <c r="G704" s="79">
        <v>-10.000000000000009</v>
      </c>
      <c r="H704" s="80">
        <v>108.34099999999999</v>
      </c>
      <c r="I704" s="77">
        <v>-2.9019797632170927E-2</v>
      </c>
      <c r="J704" s="79">
        <v>145.09898816085465</v>
      </c>
      <c r="K704" s="80">
        <v>13.92</v>
      </c>
      <c r="L704" s="77">
        <v>1.3100436681222686E-2</v>
      </c>
      <c r="M704" s="79">
        <v>19.65065502183403</v>
      </c>
      <c r="N704" s="81">
        <v>87.125</v>
      </c>
      <c r="O704" s="82">
        <v>-3.3908829823802784E-2</v>
      </c>
      <c r="P704" s="83">
        <v>-67.817659647605566</v>
      </c>
      <c r="Q704" s="81">
        <v>52.6</v>
      </c>
      <c r="R704" s="82">
        <v>1.760495260205076E-2</v>
      </c>
      <c r="S704" s="83">
        <v>-211.25943122460913</v>
      </c>
      <c r="T704" s="81">
        <v>1228.05</v>
      </c>
      <c r="U704" s="82">
        <v>3.4164785933236713E-2</v>
      </c>
      <c r="V704" s="83">
        <v>-34.164785933236715</v>
      </c>
      <c r="W704" s="81">
        <v>59.44</v>
      </c>
      <c r="X704" s="82">
        <v>1.9554030874785477E-2</v>
      </c>
      <c r="Y704" s="83">
        <v>23.46483704974257</v>
      </c>
      <c r="Z704" s="84">
        <f t="shared" si="10"/>
        <v>-129.7004555688917</v>
      </c>
    </row>
    <row r="705" spans="1:26" x14ac:dyDescent="0.3">
      <c r="A705" s="76">
        <v>41368</v>
      </c>
      <c r="B705" s="77">
        <v>1422.22</v>
      </c>
      <c r="C705" s="77">
        <v>-7.0584292725837626E-3</v>
      </c>
      <c r="D705" s="78">
        <v>7.058429272583763</v>
      </c>
      <c r="E705" s="77">
        <v>0.72299999999999998</v>
      </c>
      <c r="F705" s="77">
        <v>-1.4500000000000068</v>
      </c>
      <c r="G705" s="79">
        <v>-14.500000000000068</v>
      </c>
      <c r="H705" s="80">
        <v>108.845</v>
      </c>
      <c r="I705" s="77">
        <v>-2.5123152709359664E-2</v>
      </c>
      <c r="J705" s="79">
        <v>125.61576354679832</v>
      </c>
      <c r="K705" s="80">
        <v>13.89</v>
      </c>
      <c r="L705" s="77">
        <v>2.3581429624170987E-2</v>
      </c>
      <c r="M705" s="79">
        <v>35.372144436256484</v>
      </c>
      <c r="N705" s="81">
        <v>87.875</v>
      </c>
      <c r="O705" s="82">
        <v>-3.8303693570451436E-2</v>
      </c>
      <c r="P705" s="83">
        <v>-76.607387140902873</v>
      </c>
      <c r="Q705" s="81">
        <v>52</v>
      </c>
      <c r="R705" s="82">
        <v>5.2194084670404628E-3</v>
      </c>
      <c r="S705" s="83">
        <v>-62.632901604485554</v>
      </c>
      <c r="T705" s="81">
        <v>1225.19</v>
      </c>
      <c r="U705" s="82">
        <v>3.7883216007183598E-2</v>
      </c>
      <c r="V705" s="83">
        <v>-37.883216007183599</v>
      </c>
      <c r="W705" s="81">
        <v>59.529999999999994</v>
      </c>
      <c r="X705" s="82">
        <v>1.6217138955274643E-2</v>
      </c>
      <c r="Y705" s="83">
        <v>19.460566746329569</v>
      </c>
      <c r="Z705" s="84">
        <f t="shared" si="10"/>
        <v>-4.1166007506039648</v>
      </c>
    </row>
    <row r="706" spans="1:26" x14ac:dyDescent="0.3">
      <c r="A706" s="76">
        <v>41367</v>
      </c>
      <c r="B706" s="77">
        <v>1425.59</v>
      </c>
      <c r="C706" s="77">
        <v>-7.5000350468938898E-4</v>
      </c>
      <c r="D706" s="78">
        <v>0.75000350468938892</v>
      </c>
      <c r="E706" s="77">
        <v>0.72499999999999998</v>
      </c>
      <c r="F706" s="77">
        <v>-1.0500000000000065</v>
      </c>
      <c r="G706" s="79">
        <v>-10.500000000000064</v>
      </c>
      <c r="H706" s="80">
        <v>111.306</v>
      </c>
      <c r="I706" s="77">
        <v>-4.3651716550083151E-3</v>
      </c>
      <c r="J706" s="79">
        <v>21.825858275041575</v>
      </c>
      <c r="K706" s="80">
        <v>14.21</v>
      </c>
      <c r="L706" s="77">
        <v>1.5725518227305262E-2</v>
      </c>
      <c r="M706" s="79">
        <v>23.588277340957895</v>
      </c>
      <c r="N706" s="81">
        <v>89.218999999999994</v>
      </c>
      <c r="O706" s="82">
        <v>-3.13966480446934E-3</v>
      </c>
      <c r="P706" s="83">
        <v>-6.2793296089386796</v>
      </c>
      <c r="Q706" s="81">
        <v>52</v>
      </c>
      <c r="R706" s="82">
        <v>5.2194084670404628E-3</v>
      </c>
      <c r="S706" s="83">
        <v>-62.632901604485554</v>
      </c>
      <c r="T706" s="81">
        <v>1207.02</v>
      </c>
      <c r="U706" s="82">
        <v>1.887461381324591E-2</v>
      </c>
      <c r="V706" s="83">
        <v>-18.874613813245912</v>
      </c>
      <c r="W706" s="81">
        <v>60.254999999999995</v>
      </c>
      <c r="X706" s="82">
        <v>4.3557325943886276E-2</v>
      </c>
      <c r="Y706" s="83">
        <v>52.26879113266353</v>
      </c>
      <c r="Z706" s="84">
        <f t="shared" si="10"/>
        <v>0.14608522668218171</v>
      </c>
    </row>
    <row r="707" spans="1:26" x14ac:dyDescent="0.3">
      <c r="A707" s="76">
        <v>41366</v>
      </c>
      <c r="B707" s="77">
        <v>1435.41</v>
      </c>
      <c r="C707" s="77">
        <v>7.3901070171169723E-4</v>
      </c>
      <c r="D707" s="78">
        <v>-0.73901070171169725</v>
      </c>
      <c r="E707" s="77">
        <v>0.72799999999999998</v>
      </c>
      <c r="F707" s="77">
        <v>-0.9000000000000008</v>
      </c>
      <c r="G707" s="79">
        <v>-9.0000000000000071</v>
      </c>
      <c r="H707" s="80">
        <v>111.304</v>
      </c>
      <c r="I707" s="77">
        <v>-1.0938819034078239E-2</v>
      </c>
      <c r="J707" s="79">
        <v>54.694095170391194</v>
      </c>
      <c r="K707" s="80">
        <v>12.78</v>
      </c>
      <c r="L707" s="77">
        <v>8.6819258089975877E-3</v>
      </c>
      <c r="M707" s="79">
        <v>13.02288871349638</v>
      </c>
      <c r="N707" s="81">
        <v>87.5</v>
      </c>
      <c r="O707" s="82">
        <v>7.0270931441502107E-2</v>
      </c>
      <c r="P707" s="83">
        <v>140.5418628830042</v>
      </c>
      <c r="Q707" s="81">
        <v>52.04</v>
      </c>
      <c r="R707" s="82">
        <v>3.6644165863066098E-3</v>
      </c>
      <c r="S707" s="83">
        <v>-43.972999035679315</v>
      </c>
      <c r="T707" s="81">
        <v>1212.74</v>
      </c>
      <c r="U707" s="82">
        <v>2.9053882053457793E-2</v>
      </c>
      <c r="V707" s="83">
        <v>-29.053882053457794</v>
      </c>
      <c r="W707" s="81">
        <v>59.890000000000008</v>
      </c>
      <c r="X707" s="82">
        <v>3.0985679591324388E-3</v>
      </c>
      <c r="Y707" s="83">
        <v>3.7182815509589267</v>
      </c>
      <c r="Z707" s="84">
        <f t="shared" si="10"/>
        <v>129.21123652700189</v>
      </c>
    </row>
    <row r="708" spans="1:26" x14ac:dyDescent="0.3">
      <c r="A708" s="76">
        <v>41365</v>
      </c>
      <c r="B708" s="77">
        <v>1428.04</v>
      </c>
      <c r="C708" s="77">
        <v>9.0415279481336158E-4</v>
      </c>
      <c r="D708" s="78">
        <v>-0.90415279481336164</v>
      </c>
      <c r="E708" s="77">
        <v>0.98060000000000003</v>
      </c>
      <c r="F708" s="77">
        <v>4.9750000000000068</v>
      </c>
      <c r="G708" s="79">
        <v>49.750000000000071</v>
      </c>
      <c r="H708" s="80" t="s">
        <v>0</v>
      </c>
      <c r="I708" s="77">
        <v>3.5402727195731371E-2</v>
      </c>
      <c r="J708" s="79">
        <v>-12.517773568076299</v>
      </c>
      <c r="K708" s="80">
        <v>13.58</v>
      </c>
      <c r="L708" s="77">
        <v>-5.6289089645587244E-2</v>
      </c>
      <c r="M708" s="79">
        <v>-84.433634468380873</v>
      </c>
      <c r="N708" s="81">
        <v>89.933999999999997</v>
      </c>
      <c r="O708" s="82">
        <v>0.12067289719626165</v>
      </c>
      <c r="P708" s="83">
        <v>241.34579439252329</v>
      </c>
      <c r="Q708" s="81">
        <v>52.4</v>
      </c>
      <c r="R708" s="82">
        <v>5.7581573896352623E-3</v>
      </c>
      <c r="S708" s="83">
        <v>-69.097888675623153</v>
      </c>
      <c r="T708" s="81">
        <v>1207.54</v>
      </c>
      <c r="U708" s="82">
        <v>1.9520102666283828E-2</v>
      </c>
      <c r="V708" s="83">
        <v>-19.520102666283826</v>
      </c>
      <c r="W708" s="81">
        <v>60.734999999999992</v>
      </c>
      <c r="X708" s="82">
        <v>1.0481657100074794E-2</v>
      </c>
      <c r="Y708" s="83">
        <v>12.577988520089752</v>
      </c>
      <c r="Z708" s="84">
        <f t="shared" si="10"/>
        <v>117.20023073943557</v>
      </c>
    </row>
    <row r="709" spans="1:26" x14ac:dyDescent="0.3">
      <c r="A709" s="76">
        <v>41362</v>
      </c>
      <c r="B709" s="77">
        <v>1434.51</v>
      </c>
      <c r="C709" s="77">
        <v>2.4738464118744374E-3</v>
      </c>
      <c r="D709" s="78">
        <v>-2.4738464118744372</v>
      </c>
      <c r="E709" s="77">
        <v>0.98060000000000003</v>
      </c>
      <c r="F709" s="77">
        <v>4.9750000000000068</v>
      </c>
      <c r="G709" s="79">
        <v>49.750000000000071</v>
      </c>
      <c r="H709" s="80" t="s">
        <v>0</v>
      </c>
      <c r="I709" s="77">
        <v>3.5402727195731371E-2</v>
      </c>
      <c r="J709" s="79">
        <v>10.751466482236848</v>
      </c>
      <c r="K709" s="80" t="s">
        <v>0</v>
      </c>
      <c r="L709" s="77">
        <v>3.5402727195731371E-2</v>
      </c>
      <c r="M709" s="79">
        <v>-215.76433121019116</v>
      </c>
      <c r="N709" s="81" t="s">
        <v>47</v>
      </c>
      <c r="O709" s="82">
        <v>4.5362372799477215E-3</v>
      </c>
      <c r="P709" s="83">
        <v>9.0724745598954417</v>
      </c>
      <c r="Q709" s="81" t="s">
        <v>47</v>
      </c>
      <c r="R709" s="82">
        <v>7.4923885533476054E-4</v>
      </c>
      <c r="S709" s="83">
        <v>-8.9908662640171269</v>
      </c>
      <c r="T709" s="81" t="s">
        <v>47</v>
      </c>
      <c r="U709" s="82">
        <v>3.7334613801929257E-3</v>
      </c>
      <c r="V709" s="83">
        <v>-3.7334613801929257</v>
      </c>
      <c r="W709" s="81" t="s">
        <v>47</v>
      </c>
      <c r="X709" s="82">
        <v>-7.6700874660299754E-4</v>
      </c>
      <c r="Y709" s="83">
        <v>-0.92041049592359703</v>
      </c>
      <c r="Z709" s="84">
        <f t="shared" si="10"/>
        <v>-162.30897472006686</v>
      </c>
    </row>
    <row r="710" spans="1:26" x14ac:dyDescent="0.3">
      <c r="A710" s="76">
        <v>41361</v>
      </c>
      <c r="B710" s="77">
        <v>1434.62</v>
      </c>
      <c r="C710" s="77">
        <v>-6.825985821887549E-3</v>
      </c>
      <c r="D710" s="78">
        <v>6.8259858218875493</v>
      </c>
      <c r="E710" s="77">
        <v>0.73150000000000004</v>
      </c>
      <c r="F710" s="77">
        <v>5.0000000000005596E-2</v>
      </c>
      <c r="G710" s="79">
        <v>0.50000000000005596</v>
      </c>
      <c r="H710" s="80">
        <v>110.958</v>
      </c>
      <c r="I710" s="77">
        <v>-1.2653497063534412E-2</v>
      </c>
      <c r="J710" s="79">
        <v>63.267485317672062</v>
      </c>
      <c r="K710" s="80">
        <v>12.7</v>
      </c>
      <c r="L710" s="77">
        <v>0.12389380530973439</v>
      </c>
      <c r="M710" s="79">
        <v>185.84070796460156</v>
      </c>
      <c r="N710" s="81">
        <v>90.75</v>
      </c>
      <c r="O710" s="82">
        <v>0.1528933494251413</v>
      </c>
      <c r="P710" s="83">
        <v>305.78669885028256</v>
      </c>
      <c r="Q710" s="81">
        <v>51.68</v>
      </c>
      <c r="R710" s="82">
        <v>-9.9616858237548487E-3</v>
      </c>
      <c r="S710" s="83">
        <v>119.54022988505818</v>
      </c>
      <c r="T710" s="81">
        <v>1204.51</v>
      </c>
      <c r="U710" s="82">
        <v>1.1292462176548659E-2</v>
      </c>
      <c r="V710" s="83">
        <v>-11.292462176548659</v>
      </c>
      <c r="W710" s="81">
        <v>59.085000000000001</v>
      </c>
      <c r="X710" s="82">
        <v>1.7041053446940391E-2</v>
      </c>
      <c r="Y710" s="83">
        <v>20.449264136328466</v>
      </c>
      <c r="Z710" s="84">
        <f t="shared" si="10"/>
        <v>690.91790979928169</v>
      </c>
    </row>
    <row r="711" spans="1:26" x14ac:dyDescent="0.3">
      <c r="A711" s="76">
        <v>41360</v>
      </c>
      <c r="B711" s="77">
        <v>1428.95</v>
      </c>
      <c r="C711" s="77">
        <v>-7.8183042750709902E-3</v>
      </c>
      <c r="D711" s="78">
        <v>7.8183042750709904</v>
      </c>
      <c r="E711" s="77">
        <v>0.73150000000000004</v>
      </c>
      <c r="F711" s="77">
        <v>0.25000000000000577</v>
      </c>
      <c r="G711" s="79">
        <v>2.5000000000000577</v>
      </c>
      <c r="H711" s="80">
        <v>111.154</v>
      </c>
      <c r="I711" s="77">
        <v>-1.1085409252669121E-2</v>
      </c>
      <c r="J711" s="79">
        <v>55.427046263345602</v>
      </c>
      <c r="K711" s="80">
        <v>13.15</v>
      </c>
      <c r="L711" s="77">
        <v>0.16371681415929198</v>
      </c>
      <c r="M711" s="79">
        <v>245.57522123893798</v>
      </c>
      <c r="N711" s="81">
        <v>92.375</v>
      </c>
      <c r="O711" s="82">
        <v>0.17861335102582415</v>
      </c>
      <c r="P711" s="83">
        <v>357.22670205164832</v>
      </c>
      <c r="Q711" s="81">
        <v>51.73</v>
      </c>
      <c r="R711" s="82">
        <v>-8.0536912751678173E-3</v>
      </c>
      <c r="S711" s="83">
        <v>96.644295302013802</v>
      </c>
      <c r="T711" s="81">
        <v>1199.01</v>
      </c>
      <c r="U711" s="82">
        <v>7.0467487527507526E-3</v>
      </c>
      <c r="V711" s="83">
        <v>-7.0467487527507524</v>
      </c>
      <c r="W711" s="81">
        <v>58.879999999999995</v>
      </c>
      <c r="X711" s="82">
        <v>3.9272791457064589E-2</v>
      </c>
      <c r="Y711" s="83">
        <v>47.127349748477499</v>
      </c>
      <c r="Z711" s="84">
        <f t="shared" si="10"/>
        <v>805.2721701267435</v>
      </c>
    </row>
    <row r="712" spans="1:26" x14ac:dyDescent="0.3">
      <c r="A712" s="76">
        <v>41359</v>
      </c>
      <c r="B712" s="77">
        <v>1432.64</v>
      </c>
      <c r="C712" s="77">
        <v>1.9582610641751398E-3</v>
      </c>
      <c r="D712" s="78">
        <v>-1.9582610641751399</v>
      </c>
      <c r="E712" s="77">
        <v>0.73250000000000004</v>
      </c>
      <c r="F712" s="77">
        <v>0.25000000000000577</v>
      </c>
      <c r="G712" s="79">
        <v>2.5000000000000577</v>
      </c>
      <c r="H712" s="80">
        <v>111.503</v>
      </c>
      <c r="I712" s="77">
        <v>-1.0929451287793944E-3</v>
      </c>
      <c r="J712" s="79">
        <v>5.4647256438969718</v>
      </c>
      <c r="K712" s="80">
        <v>12.77</v>
      </c>
      <c r="L712" s="77">
        <v>7.9459002535925569E-2</v>
      </c>
      <c r="M712" s="79">
        <v>119.18850380388835</v>
      </c>
      <c r="N712" s="81">
        <v>90.5</v>
      </c>
      <c r="O712" s="82">
        <v>0.14556962025316456</v>
      </c>
      <c r="P712" s="83">
        <v>291.13924050632909</v>
      </c>
      <c r="Q712" s="81">
        <v>52.03</v>
      </c>
      <c r="R712" s="82">
        <v>-1.3435700575815794E-3</v>
      </c>
      <c r="S712" s="83">
        <v>16.122840690978951</v>
      </c>
      <c r="T712" s="81">
        <v>1197.1500000000001</v>
      </c>
      <c r="U712" s="82">
        <v>1.2303399289700815E-2</v>
      </c>
      <c r="V712" s="83">
        <v>-12.303399289700815</v>
      </c>
      <c r="W712" s="81">
        <v>57.604999999999997</v>
      </c>
      <c r="X712" s="82">
        <v>-8.6790487762708954E-5</v>
      </c>
      <c r="Y712" s="83">
        <v>-0.10414858531525074</v>
      </c>
      <c r="Z712" s="84">
        <f t="shared" si="10"/>
        <v>420.04950170590217</v>
      </c>
    </row>
    <row r="713" spans="1:26" x14ac:dyDescent="0.3">
      <c r="A713" s="76">
        <v>41358</v>
      </c>
      <c r="B713" s="77">
        <v>1426.71</v>
      </c>
      <c r="C713" s="77">
        <v>-4.5838914936369279E-3</v>
      </c>
      <c r="D713" s="78">
        <v>4.5838914936369282</v>
      </c>
      <c r="E713" s="77">
        <v>0.73099999999999998</v>
      </c>
      <c r="F713" s="77">
        <v>4.9999999999994493E-2</v>
      </c>
      <c r="G713" s="79">
        <v>0.49999999999994493</v>
      </c>
      <c r="H713" s="80">
        <v>111.57899999999999</v>
      </c>
      <c r="I713" s="77">
        <v>-1.0324366036028858E-2</v>
      </c>
      <c r="J713" s="79">
        <v>51.621830180144293</v>
      </c>
      <c r="K713" s="80">
        <v>13.74</v>
      </c>
      <c r="L713" s="77">
        <v>0.11980440097799516</v>
      </c>
      <c r="M713" s="79">
        <v>179.70660146699277</v>
      </c>
      <c r="N713" s="81">
        <v>91</v>
      </c>
      <c r="O713" s="82">
        <v>0.14218295009539114</v>
      </c>
      <c r="P713" s="83">
        <v>284.36590019078227</v>
      </c>
      <c r="Q713" s="81">
        <v>51.88</v>
      </c>
      <c r="R713" s="82">
        <v>1.5444015444016487E-3</v>
      </c>
      <c r="S713" s="83">
        <v>-18.532818532819785</v>
      </c>
      <c r="T713" s="81">
        <v>1187.73</v>
      </c>
      <c r="U713" s="82">
        <v>5.409111686728715E-3</v>
      </c>
      <c r="V713" s="83">
        <v>-5.409111686728715</v>
      </c>
      <c r="W713" s="81">
        <v>58.104999999999997</v>
      </c>
      <c r="X713" s="82">
        <v>-8.531695247845748E-3</v>
      </c>
      <c r="Y713" s="83">
        <v>-10.238034297414897</v>
      </c>
      <c r="Z713" s="84">
        <f t="shared" si="10"/>
        <v>486.59825881459284</v>
      </c>
    </row>
    <row r="714" spans="1:26" x14ac:dyDescent="0.3">
      <c r="A714" s="76">
        <v>41355</v>
      </c>
      <c r="B714" s="77">
        <v>1432.33</v>
      </c>
      <c r="C714" s="77">
        <v>-1.7423666915244317E-3</v>
      </c>
      <c r="D714" s="78">
        <v>1.7423666915244316</v>
      </c>
      <c r="E714" s="77">
        <v>0.73750000000000004</v>
      </c>
      <c r="F714" s="77">
        <v>0.45000000000000595</v>
      </c>
      <c r="G714" s="79">
        <v>4.5000000000000595</v>
      </c>
      <c r="H714" s="80">
        <v>111.65</v>
      </c>
      <c r="I714" s="77">
        <v>-2.2519704741648526E-3</v>
      </c>
      <c r="J714" s="79">
        <v>11.259852370824262</v>
      </c>
      <c r="K714" s="80">
        <v>13.57</v>
      </c>
      <c r="L714" s="77">
        <v>0.17387543252595153</v>
      </c>
      <c r="M714" s="79">
        <v>260.81314878892726</v>
      </c>
      <c r="N714" s="81">
        <v>90.183000000000007</v>
      </c>
      <c r="O714" s="82">
        <v>0.1379558359621452</v>
      </c>
      <c r="P714" s="83">
        <v>275.91167192429037</v>
      </c>
      <c r="Q714" s="81">
        <v>51.69</v>
      </c>
      <c r="R714" s="82">
        <v>-1.1594202898551165E-3</v>
      </c>
      <c r="S714" s="83">
        <v>13.913043478261397</v>
      </c>
      <c r="T714" s="81">
        <v>1187.48</v>
      </c>
      <c r="U714" s="82">
        <v>5.5610791863979533E-4</v>
      </c>
      <c r="V714" s="83">
        <v>-0.55610791863979536</v>
      </c>
      <c r="W714" s="81">
        <v>58.300000000000004</v>
      </c>
      <c r="X714" s="82">
        <v>-6.221767663854E-3</v>
      </c>
      <c r="Y714" s="83">
        <v>-7.4661211966247993</v>
      </c>
      <c r="Z714" s="84">
        <f t="shared" si="10"/>
        <v>560.11785413856319</v>
      </c>
    </row>
    <row r="715" spans="1:26" x14ac:dyDescent="0.3">
      <c r="A715" s="76">
        <v>41354</v>
      </c>
      <c r="B715" s="77">
        <v>1426.66</v>
      </c>
      <c r="C715" s="77">
        <v>-1.4418500475950119E-3</v>
      </c>
      <c r="D715" s="78">
        <v>1.4418500475950118</v>
      </c>
      <c r="E715" s="77">
        <v>0.73550000000000004</v>
      </c>
      <c r="F715" s="77">
        <v>0.20000000000000018</v>
      </c>
      <c r="G715" s="79">
        <v>2.0000000000000018</v>
      </c>
      <c r="H715" s="80">
        <v>111.794</v>
      </c>
      <c r="I715" s="77">
        <v>2.0346518235679358E-3</v>
      </c>
      <c r="J715" s="79">
        <v>-10.173259117839679</v>
      </c>
      <c r="K715" s="80">
        <v>13.99</v>
      </c>
      <c r="L715" s="77">
        <v>0.11119936457505961</v>
      </c>
      <c r="M715" s="79">
        <v>166.79904686258942</v>
      </c>
      <c r="N715" s="81">
        <v>91.375</v>
      </c>
      <c r="O715" s="82">
        <v>0.13509316770186336</v>
      </c>
      <c r="P715" s="83">
        <v>270.18633540372673</v>
      </c>
      <c r="Q715" s="81">
        <v>51.73</v>
      </c>
      <c r="R715" s="82">
        <v>1.1612154054576188E-3</v>
      </c>
      <c r="S715" s="83">
        <v>-13.934584865491425</v>
      </c>
      <c r="T715" s="81">
        <v>1180.47</v>
      </c>
      <c r="U715" s="82">
        <v>-3.8480038480038022E-3</v>
      </c>
      <c r="V715" s="83">
        <v>3.8480038480038021</v>
      </c>
      <c r="W715" s="81">
        <v>58.580000000000005</v>
      </c>
      <c r="X715" s="82">
        <v>-3.9955793590069257E-3</v>
      </c>
      <c r="Y715" s="83">
        <v>-4.7946952308083102</v>
      </c>
      <c r="Z715" s="84">
        <f t="shared" si="10"/>
        <v>415.37269694777552</v>
      </c>
    </row>
    <row r="716" spans="1:26" x14ac:dyDescent="0.3">
      <c r="A716" s="76">
        <v>41353</v>
      </c>
      <c r="B716" s="77">
        <v>1434.35</v>
      </c>
      <c r="C716" s="77">
        <v>6.6461737128739257E-3</v>
      </c>
      <c r="D716" s="78">
        <v>-6.6461737128739253</v>
      </c>
      <c r="E716" s="77">
        <v>0.73699999999999999</v>
      </c>
      <c r="F716" s="77">
        <v>4.9999999999994493E-2</v>
      </c>
      <c r="G716" s="79">
        <v>0.49999999999994493</v>
      </c>
      <c r="H716" s="80">
        <v>112.535</v>
      </c>
      <c r="I716" s="77">
        <v>-4.0269050358438651E-3</v>
      </c>
      <c r="J716" s="79">
        <v>20.134525179219324</v>
      </c>
      <c r="K716" s="80">
        <v>12.67</v>
      </c>
      <c r="L716" s="77">
        <v>-2.986217457886681E-2</v>
      </c>
      <c r="M716" s="79">
        <v>-44.793261868300213</v>
      </c>
      <c r="N716" s="81">
        <v>89.5</v>
      </c>
      <c r="O716" s="82">
        <v>8.3207261724659601E-2</v>
      </c>
      <c r="P716" s="83">
        <v>166.4145234493192</v>
      </c>
      <c r="Q716" s="81">
        <v>51.73</v>
      </c>
      <c r="R716" s="82">
        <v>6.8119891008173276E-3</v>
      </c>
      <c r="S716" s="83">
        <v>-81.743869209807926</v>
      </c>
      <c r="T716" s="81">
        <v>1184.6600000000001</v>
      </c>
      <c r="U716" s="82">
        <v>5.9968748680268281E-4</v>
      </c>
      <c r="V716" s="83">
        <v>-0.5996874868026828</v>
      </c>
      <c r="W716" s="81">
        <v>57.74</v>
      </c>
      <c r="X716" s="82">
        <v>-2.201897018970185E-2</v>
      </c>
      <c r="Y716" s="83">
        <v>-26.422764227642219</v>
      </c>
      <c r="Z716" s="84">
        <f t="shared" si="10"/>
        <v>26.843292123111524</v>
      </c>
    </row>
    <row r="717" spans="1:26" x14ac:dyDescent="0.3">
      <c r="A717" s="76">
        <v>41352</v>
      </c>
      <c r="B717" s="77">
        <v>1426.75</v>
      </c>
      <c r="C717" s="77">
        <v>3.1569473935848641E-3</v>
      </c>
      <c r="D717" s="78">
        <v>-3.156947393584864</v>
      </c>
      <c r="E717" s="77">
        <v>0.73499999999999999</v>
      </c>
      <c r="F717" s="77">
        <v>-0.35000000000000586</v>
      </c>
      <c r="G717" s="79">
        <v>-3.5000000000000586</v>
      </c>
      <c r="H717" s="80">
        <v>112.38500000000001</v>
      </c>
      <c r="I717" s="77">
        <v>-1.7792802811259303E-4</v>
      </c>
      <c r="J717" s="79">
        <v>0.88964014056296514</v>
      </c>
      <c r="K717" s="80">
        <v>14.39</v>
      </c>
      <c r="L717" s="77">
        <v>6.3562453806356334E-2</v>
      </c>
      <c r="M717" s="79">
        <v>95.343680709534496</v>
      </c>
      <c r="N717" s="81">
        <v>81.754999999999995</v>
      </c>
      <c r="O717" s="82">
        <v>-2.3820895522388114E-2</v>
      </c>
      <c r="P717" s="83">
        <v>-47.64179104477622</v>
      </c>
      <c r="Q717" s="81">
        <v>51.85</v>
      </c>
      <c r="R717" s="82">
        <v>7.7745383867832566E-3</v>
      </c>
      <c r="S717" s="83">
        <v>-93.294460641399084</v>
      </c>
      <c r="T717" s="81">
        <v>1178.5</v>
      </c>
      <c r="U717" s="82">
        <v>-8.96431094217774E-3</v>
      </c>
      <c r="V717" s="83">
        <v>8.9643109421777396</v>
      </c>
      <c r="W717" s="81">
        <v>59.705000000000005</v>
      </c>
      <c r="X717" s="82">
        <v>1.59369233350131E-3</v>
      </c>
      <c r="Y717" s="83">
        <v>1.9124308002015717</v>
      </c>
      <c r="Z717" s="84">
        <f t="shared" ref="Z717:Z780" si="11">SUM(D717,G717,J717,M717,P717,S717,V717,Y717)</f>
        <v>-40.483136487283453</v>
      </c>
    </row>
    <row r="718" spans="1:26" x14ac:dyDescent="0.3">
      <c r="A718" s="76">
        <v>41351</v>
      </c>
      <c r="B718" s="77">
        <v>1430.97</v>
      </c>
      <c r="C718" s="77">
        <v>7.5479669072346612E-3</v>
      </c>
      <c r="D718" s="78">
        <v>-7.5479669072346613</v>
      </c>
      <c r="E718" s="77">
        <v>0.73150000000000004</v>
      </c>
      <c r="F718" s="77">
        <v>-1.1499999999999955</v>
      </c>
      <c r="G718" s="79">
        <v>-11.499999999999954</v>
      </c>
      <c r="H718" s="80">
        <v>112.23399999999999</v>
      </c>
      <c r="I718" s="77">
        <v>-7.367313185987056E-3</v>
      </c>
      <c r="J718" s="79">
        <v>36.836565929935283</v>
      </c>
      <c r="K718" s="80">
        <v>13.36</v>
      </c>
      <c r="L718" s="77">
        <v>-8.9020771513353848E-3</v>
      </c>
      <c r="M718" s="79">
        <v>-13.353115727003075</v>
      </c>
      <c r="N718" s="81">
        <v>80.25</v>
      </c>
      <c r="O718" s="82">
        <v>-3.6036036036036036E-2</v>
      </c>
      <c r="P718" s="83">
        <v>-72.072072072072075</v>
      </c>
      <c r="Q718" s="81">
        <v>52.1</v>
      </c>
      <c r="R718" s="82">
        <v>1.5000974089226635E-2</v>
      </c>
      <c r="S718" s="83">
        <v>-180.01168907071963</v>
      </c>
      <c r="T718" s="81">
        <v>1184.42</v>
      </c>
      <c r="U718" s="82">
        <v>-7.4665013030761444E-3</v>
      </c>
      <c r="V718" s="83">
        <v>7.4665013030761447</v>
      </c>
      <c r="W718" s="81">
        <v>60.104999999999997</v>
      </c>
      <c r="X718" s="82">
        <v>1.1017661900756958E-2</v>
      </c>
      <c r="Y718" s="83">
        <v>13.22119428090835</v>
      </c>
      <c r="Z718" s="84">
        <f t="shared" si="11"/>
        <v>-226.96058226310961</v>
      </c>
    </row>
    <row r="719" spans="1:26" x14ac:dyDescent="0.3">
      <c r="A719" s="76">
        <v>41348</v>
      </c>
      <c r="B719" s="77">
        <v>1444.48</v>
      </c>
      <c r="C719" s="77">
        <v>2.8143550614261079E-2</v>
      </c>
      <c r="D719" s="78">
        <v>-28.143550614261081</v>
      </c>
      <c r="E719" s="77">
        <v>0.73099999999999998</v>
      </c>
      <c r="F719" s="77">
        <v>-1.4000000000000012</v>
      </c>
      <c r="G719" s="79">
        <v>-14.000000000000012</v>
      </c>
      <c r="H719" s="80">
        <v>112.38</v>
      </c>
      <c r="I719" s="77">
        <v>-3.2197120885553831E-3</v>
      </c>
      <c r="J719" s="79">
        <v>16.098560442776915</v>
      </c>
      <c r="K719" s="80">
        <v>11.3</v>
      </c>
      <c r="L719" s="77">
        <v>-0.19343326195574584</v>
      </c>
      <c r="M719" s="79">
        <v>-290.14989293361879</v>
      </c>
      <c r="N719" s="81">
        <v>78.715000000000003</v>
      </c>
      <c r="O719" s="82">
        <v>-6.984850991421078E-2</v>
      </c>
      <c r="P719" s="83">
        <v>-139.69701982842156</v>
      </c>
      <c r="Q719" s="81">
        <v>52.2</v>
      </c>
      <c r="R719" s="82">
        <v>2.3529411764705938E-2</v>
      </c>
      <c r="S719" s="83">
        <v>-282.35294117647123</v>
      </c>
      <c r="T719" s="81">
        <v>1191.06</v>
      </c>
      <c r="U719" s="82">
        <v>5.7674607128682161E-3</v>
      </c>
      <c r="V719" s="83">
        <v>-5.7674607128682158</v>
      </c>
      <c r="W719" s="81">
        <v>58.094999999999999</v>
      </c>
      <c r="X719" s="82">
        <v>-2.5660377358490586E-2</v>
      </c>
      <c r="Y719" s="83">
        <v>-30.792452830188701</v>
      </c>
      <c r="Z719" s="84">
        <f t="shared" si="11"/>
        <v>-774.80475765305266</v>
      </c>
    </row>
    <row r="720" spans="1:26" x14ac:dyDescent="0.3">
      <c r="A720" s="76">
        <v>41347</v>
      </c>
      <c r="B720" s="77">
        <v>1440.21</v>
      </c>
      <c r="C720" s="77">
        <v>2.7437132156233307E-2</v>
      </c>
      <c r="D720" s="78">
        <v>-27.437132156233307</v>
      </c>
      <c r="E720" s="77">
        <v>0.72899999999999998</v>
      </c>
      <c r="F720" s="77">
        <v>-2.0500000000000074</v>
      </c>
      <c r="G720" s="79">
        <v>-20.500000000000075</v>
      </c>
      <c r="H720" s="80">
        <v>112.4</v>
      </c>
      <c r="I720" s="77">
        <v>2.8014203379548488E-3</v>
      </c>
      <c r="J720" s="79">
        <v>-14.007101689774244</v>
      </c>
      <c r="K720" s="80">
        <v>11.3</v>
      </c>
      <c r="L720" s="77">
        <v>-0.26432291666666657</v>
      </c>
      <c r="M720" s="79">
        <v>-396.48437499999989</v>
      </c>
      <c r="N720" s="81">
        <v>78.376000000000005</v>
      </c>
      <c r="O720" s="82">
        <v>-9.1956020529931723E-2</v>
      </c>
      <c r="P720" s="83">
        <v>-183.91204105986341</v>
      </c>
      <c r="Q720" s="81">
        <v>52.15</v>
      </c>
      <c r="R720" s="82">
        <v>2.4557956777996073E-2</v>
      </c>
      <c r="S720" s="83">
        <v>-294.69548133595288</v>
      </c>
      <c r="T720" s="81">
        <v>1190.6199999999999</v>
      </c>
      <c r="U720" s="82">
        <v>1.2707539466521355E-2</v>
      </c>
      <c r="V720" s="83">
        <v>-12.707539466521355</v>
      </c>
      <c r="W720" s="81">
        <v>56.655000000000001</v>
      </c>
      <c r="X720" s="82">
        <v>-0.100571519288776</v>
      </c>
      <c r="Y720" s="83">
        <v>-120.68582314653121</v>
      </c>
      <c r="Z720" s="84">
        <f t="shared" si="11"/>
        <v>-1070.4294938548762</v>
      </c>
    </row>
    <row r="721" spans="1:26" x14ac:dyDescent="0.3">
      <c r="A721" s="76">
        <v>41346</v>
      </c>
      <c r="B721" s="77">
        <v>1429.84</v>
      </c>
      <c r="C721" s="77">
        <v>1.7549353107786797E-2</v>
      </c>
      <c r="D721" s="78">
        <v>-17.549353107786796</v>
      </c>
      <c r="E721" s="77">
        <v>0.73</v>
      </c>
      <c r="F721" s="77">
        <v>-2.1499999999999964</v>
      </c>
      <c r="G721" s="79">
        <v>-21.499999999999964</v>
      </c>
      <c r="H721" s="80">
        <v>111.625</v>
      </c>
      <c r="I721" s="77">
        <v>-2.0085503849428921E-2</v>
      </c>
      <c r="J721" s="79">
        <v>100.4275192471446</v>
      </c>
      <c r="K721" s="80">
        <v>11.83</v>
      </c>
      <c r="L721" s="77">
        <v>-0.23726627981947129</v>
      </c>
      <c r="M721" s="79">
        <v>-355.89941972920695</v>
      </c>
      <c r="N721" s="81">
        <v>79</v>
      </c>
      <c r="O721" s="82">
        <v>-0.10227272727272728</v>
      </c>
      <c r="P721" s="83">
        <v>-204.54545454545456</v>
      </c>
      <c r="Q721" s="81">
        <v>52.1</v>
      </c>
      <c r="R721" s="82">
        <v>2.4582104228121928E-2</v>
      </c>
      <c r="S721" s="83">
        <v>-294.98525073746316</v>
      </c>
      <c r="T721" s="81">
        <v>1182.5999999999999</v>
      </c>
      <c r="U721" s="82">
        <v>1.0536030146889117E-2</v>
      </c>
      <c r="V721" s="83">
        <v>-10.536030146889118</v>
      </c>
      <c r="W721" s="81">
        <v>57.610000000000007</v>
      </c>
      <c r="X721" s="82">
        <v>-9.453831041257367E-2</v>
      </c>
      <c r="Y721" s="83">
        <v>-113.4459724950884</v>
      </c>
      <c r="Z721" s="84">
        <f t="shared" si="11"/>
        <v>-918.03396151474431</v>
      </c>
    </row>
    <row r="722" spans="1:26" x14ac:dyDescent="0.3">
      <c r="A722" s="76">
        <v>41345</v>
      </c>
      <c r="B722" s="77">
        <v>1433.28</v>
      </c>
      <c r="C722" s="77">
        <v>2.4188419570825199E-2</v>
      </c>
      <c r="D722" s="78">
        <v>-24.1884195708252</v>
      </c>
      <c r="E722" s="77">
        <v>0.73050000000000004</v>
      </c>
      <c r="F722" s="77">
        <v>-2.1999999999999909</v>
      </c>
      <c r="G722" s="79">
        <v>-21.999999999999908</v>
      </c>
      <c r="H722" s="80">
        <v>112.74299999999999</v>
      </c>
      <c r="I722" s="77">
        <v>-1.8918001688175E-2</v>
      </c>
      <c r="J722" s="79">
        <v>94.590008440874996</v>
      </c>
      <c r="K722" s="80">
        <v>12.27</v>
      </c>
      <c r="L722" s="77">
        <v>-0.16700610997963344</v>
      </c>
      <c r="M722" s="79">
        <v>-250.50916496945015</v>
      </c>
      <c r="N722" s="81">
        <v>79.671999999999997</v>
      </c>
      <c r="O722" s="82">
        <v>-8.7512741516154582E-2</v>
      </c>
      <c r="P722" s="83">
        <v>-175.02548303230915</v>
      </c>
      <c r="Q722" s="81">
        <v>51.8</v>
      </c>
      <c r="R722" s="82">
        <v>2.696272799365582E-2</v>
      </c>
      <c r="S722" s="83">
        <v>-323.55273592386982</v>
      </c>
      <c r="T722" s="81">
        <v>1181.3399999999999</v>
      </c>
      <c r="U722" s="82">
        <v>8.1843396628973053E-3</v>
      </c>
      <c r="V722" s="83">
        <v>-8.1843396628973046</v>
      </c>
      <c r="W722" s="81">
        <v>58.604999999999997</v>
      </c>
      <c r="X722" s="82">
        <v>-6.4565043894652646E-2</v>
      </c>
      <c r="Y722" s="83">
        <v>-77.478052673583164</v>
      </c>
      <c r="Z722" s="84">
        <f t="shared" si="11"/>
        <v>-786.34818739205969</v>
      </c>
    </row>
    <row r="723" spans="1:26" x14ac:dyDescent="0.3">
      <c r="A723" s="76">
        <v>41344</v>
      </c>
      <c r="B723" s="77">
        <v>1434.83</v>
      </c>
      <c r="C723" s="77">
        <v>3.5186066981227351E-2</v>
      </c>
      <c r="D723" s="78">
        <v>-35.186066981227349</v>
      </c>
      <c r="E723" s="77">
        <v>0.73299999999999998</v>
      </c>
      <c r="F723" s="77">
        <v>-1.9499999999999962</v>
      </c>
      <c r="G723" s="79">
        <v>-19.499999999999961</v>
      </c>
      <c r="H723" s="80">
        <v>111.902</v>
      </c>
      <c r="I723" s="77">
        <v>-2.0799971998354864E-2</v>
      </c>
      <c r="J723" s="79">
        <v>103.99985999177433</v>
      </c>
      <c r="K723" s="80">
        <v>11.56</v>
      </c>
      <c r="L723" s="77">
        <v>-0.31475992886781268</v>
      </c>
      <c r="M723" s="79">
        <v>-472.13989330171904</v>
      </c>
      <c r="N723" s="81">
        <v>79.25</v>
      </c>
      <c r="O723" s="82">
        <v>-0.11452513966480447</v>
      </c>
      <c r="P723" s="83">
        <v>-229.05027932960894</v>
      </c>
      <c r="Q723" s="81">
        <v>51.75</v>
      </c>
      <c r="R723" s="82">
        <v>2.7397260273972653E-2</v>
      </c>
      <c r="S723" s="83">
        <v>-328.76712328767184</v>
      </c>
      <c r="T723" s="81">
        <v>1186.82</v>
      </c>
      <c r="U723" s="82">
        <v>2.1755413025698406E-2</v>
      </c>
      <c r="V723" s="83">
        <v>-21.755413025698406</v>
      </c>
      <c r="W723" s="81">
        <v>58.664999999999999</v>
      </c>
      <c r="X723" s="82">
        <v>-9.9263012436665077E-2</v>
      </c>
      <c r="Y723" s="83">
        <v>-119.11561492399808</v>
      </c>
      <c r="Z723" s="84">
        <f t="shared" si="11"/>
        <v>-1121.5145308581493</v>
      </c>
    </row>
    <row r="724" spans="1:26" x14ac:dyDescent="0.3">
      <c r="A724" s="76">
        <v>41341</v>
      </c>
      <c r="B724" s="77">
        <v>1428.72</v>
      </c>
      <c r="C724" s="77">
        <v>2.6954759132272393E-2</v>
      </c>
      <c r="D724" s="78">
        <v>-26.954759132272393</v>
      </c>
      <c r="E724" s="77">
        <v>0.73350000000000004</v>
      </c>
      <c r="F724" s="77">
        <v>-2.0999999999999908</v>
      </c>
      <c r="G724" s="79">
        <v>-20.999999999999908</v>
      </c>
      <c r="H724" s="80">
        <v>111.56699999999999</v>
      </c>
      <c r="I724" s="77">
        <v>-1.8414569769487979E-2</v>
      </c>
      <c r="J724" s="79">
        <v>92.0728488474399</v>
      </c>
      <c r="K724" s="80">
        <v>12.59</v>
      </c>
      <c r="L724" s="77">
        <v>-0.33701948393891518</v>
      </c>
      <c r="M724" s="79">
        <v>-505.52922590837272</v>
      </c>
      <c r="N724" s="81">
        <v>80.5</v>
      </c>
      <c r="O724" s="82">
        <v>-0.10803324099722991</v>
      </c>
      <c r="P724" s="83">
        <v>-216.06648199445979</v>
      </c>
      <c r="Q724" s="81">
        <v>51.67</v>
      </c>
      <c r="R724" s="82">
        <v>2.8258706467661727E-2</v>
      </c>
      <c r="S724" s="83">
        <v>-339.10447761194069</v>
      </c>
      <c r="T724" s="81">
        <v>1185.03</v>
      </c>
      <c r="U724" s="82">
        <v>2.8886226297145223E-2</v>
      </c>
      <c r="V724" s="83">
        <v>-28.886226297145221</v>
      </c>
      <c r="W724" s="81">
        <v>58.814999999999998</v>
      </c>
      <c r="X724" s="82">
        <v>-0.12236066552264423</v>
      </c>
      <c r="Y724" s="83">
        <v>-146.83279862717308</v>
      </c>
      <c r="Z724" s="84">
        <f t="shared" si="11"/>
        <v>-1192.301120723924</v>
      </c>
    </row>
    <row r="725" spans="1:26" x14ac:dyDescent="0.3">
      <c r="A725" s="76">
        <v>41340</v>
      </c>
      <c r="B725" s="77">
        <v>1424.88</v>
      </c>
      <c r="C725" s="77">
        <v>1.6283299454370497E-2</v>
      </c>
      <c r="D725" s="78">
        <v>-16.283299454370496</v>
      </c>
      <c r="E725" s="77">
        <v>0.73650000000000004</v>
      </c>
      <c r="F725" s="77">
        <v>-1.8999999999999906</v>
      </c>
      <c r="G725" s="79">
        <v>-18.999999999999908</v>
      </c>
      <c r="H725" s="80">
        <v>112.99</v>
      </c>
      <c r="I725" s="77">
        <v>-5.842293276083565E-3</v>
      </c>
      <c r="J725" s="79">
        <v>29.211466380417825</v>
      </c>
      <c r="K725" s="80">
        <v>13.06</v>
      </c>
      <c r="L725" s="77">
        <v>-7.833450952717004E-2</v>
      </c>
      <c r="M725" s="79">
        <v>-117.50176429075505</v>
      </c>
      <c r="N725" s="81">
        <v>82.625</v>
      </c>
      <c r="O725" s="82">
        <v>-4.237317601789508E-2</v>
      </c>
      <c r="P725" s="83">
        <v>-84.746352035790153</v>
      </c>
      <c r="Q725" s="81">
        <v>51.38</v>
      </c>
      <c r="R725" s="82">
        <v>2.6573426573426682E-2</v>
      </c>
      <c r="S725" s="83">
        <v>-318.88111888112019</v>
      </c>
      <c r="T725" s="81">
        <v>1183.95</v>
      </c>
      <c r="U725" s="82">
        <v>8.8619999147885407E-3</v>
      </c>
      <c r="V725" s="83">
        <v>-8.8619999147885409</v>
      </c>
      <c r="W725" s="81">
        <v>59.04</v>
      </c>
      <c r="X725" s="82">
        <v>-5.7772103415257015E-2</v>
      </c>
      <c r="Y725" s="83">
        <v>-69.326524098308411</v>
      </c>
      <c r="Z725" s="84">
        <f t="shared" si="11"/>
        <v>-605.38959229471482</v>
      </c>
    </row>
    <row r="726" spans="1:26" x14ac:dyDescent="0.3">
      <c r="A726" s="76">
        <v>41339</v>
      </c>
      <c r="B726" s="77">
        <v>1422.26</v>
      </c>
      <c r="C726" s="77">
        <v>2.1657771296808508E-2</v>
      </c>
      <c r="D726" s="78">
        <v>-21.657771296808509</v>
      </c>
      <c r="E726" s="77">
        <v>0.73850000000000005</v>
      </c>
      <c r="F726" s="77">
        <v>-1.749999999999996</v>
      </c>
      <c r="G726" s="79">
        <v>-17.499999999999961</v>
      </c>
      <c r="H726" s="80">
        <v>112.405</v>
      </c>
      <c r="I726" s="77">
        <v>-1.7713576621923945E-2</v>
      </c>
      <c r="J726" s="79">
        <v>88.567883109619729</v>
      </c>
      <c r="K726" s="80">
        <v>13.53</v>
      </c>
      <c r="L726" s="77">
        <v>-0.11103810775295672</v>
      </c>
      <c r="M726" s="79">
        <v>-166.55716162943509</v>
      </c>
      <c r="N726" s="81">
        <v>83.75</v>
      </c>
      <c r="O726" s="82">
        <v>-5.2762540292936783E-2</v>
      </c>
      <c r="P726" s="83">
        <v>-105.52508058587357</v>
      </c>
      <c r="Q726" s="81">
        <v>51.45</v>
      </c>
      <c r="R726" s="82">
        <v>2.1441334127456926E-2</v>
      </c>
      <c r="S726" s="83">
        <v>-257.29600952948311</v>
      </c>
      <c r="T726" s="81">
        <v>1189.1600000000001</v>
      </c>
      <c r="U726" s="82">
        <v>2.385810839898406E-2</v>
      </c>
      <c r="V726" s="83">
        <v>-23.858108398984061</v>
      </c>
      <c r="W726" s="81">
        <v>59.609999999999992</v>
      </c>
      <c r="X726" s="82">
        <v>-6.4867832771197925E-2</v>
      </c>
      <c r="Y726" s="83">
        <v>-77.841399325437507</v>
      </c>
      <c r="Z726" s="84">
        <f t="shared" si="11"/>
        <v>-581.6676476564021</v>
      </c>
    </row>
    <row r="727" spans="1:26" x14ac:dyDescent="0.3">
      <c r="A727" s="76">
        <v>41338</v>
      </c>
      <c r="B727" s="77">
        <v>1420.25</v>
      </c>
      <c r="C727" s="77">
        <v>7.2623598414195707E-3</v>
      </c>
      <c r="D727" s="78">
        <v>-7.2623598414195705</v>
      </c>
      <c r="E727" s="77">
        <v>0.74299999999999999</v>
      </c>
      <c r="F727" s="77">
        <v>-1.5499999999999958</v>
      </c>
      <c r="G727" s="79">
        <v>-15.499999999999957</v>
      </c>
      <c r="H727" s="80">
        <v>113.06699999999999</v>
      </c>
      <c r="I727" s="77">
        <v>-2.0386414832784687E-2</v>
      </c>
      <c r="J727" s="79">
        <v>101.93207416392343</v>
      </c>
      <c r="K727" s="80">
        <v>13.48</v>
      </c>
      <c r="L727" s="77">
        <v>-8.1743869209809222E-2</v>
      </c>
      <c r="M727" s="79">
        <v>-122.61580381471384</v>
      </c>
      <c r="N727" s="81">
        <v>83.25</v>
      </c>
      <c r="O727" s="82">
        <v>-4.8571428571428571E-2</v>
      </c>
      <c r="P727" s="83">
        <v>-97.142857142857125</v>
      </c>
      <c r="Q727" s="81">
        <v>51.33</v>
      </c>
      <c r="R727" s="82">
        <v>1.8452380952380946E-2</v>
      </c>
      <c r="S727" s="83">
        <v>-221.42857142857136</v>
      </c>
      <c r="T727" s="81">
        <v>1193.33</v>
      </c>
      <c r="U727" s="82">
        <v>1.8773370669489652E-2</v>
      </c>
      <c r="V727" s="83">
        <v>-18.773370669489651</v>
      </c>
      <c r="W727" s="81">
        <v>59.449999999999996</v>
      </c>
      <c r="X727" s="82">
        <v>-8.6789554531489996E-2</v>
      </c>
      <c r="Y727" s="83">
        <v>-104.14746543778799</v>
      </c>
      <c r="Z727" s="84">
        <f t="shared" si="11"/>
        <v>-484.93835417091611</v>
      </c>
    </row>
    <row r="728" spans="1:26" x14ac:dyDescent="0.3">
      <c r="A728" s="76">
        <v>41337</v>
      </c>
      <c r="B728" s="77">
        <v>1404.94</v>
      </c>
      <c r="C728" s="77">
        <v>-1.0473232333903756E-2</v>
      </c>
      <c r="D728" s="78">
        <v>10.473232333903756</v>
      </c>
      <c r="E728" s="77">
        <v>0.745</v>
      </c>
      <c r="F728" s="77">
        <v>-1.4499999999999957</v>
      </c>
      <c r="G728" s="79">
        <v>-14.499999999999957</v>
      </c>
      <c r="H728" s="80">
        <v>112.74299999999999</v>
      </c>
      <c r="I728" s="77">
        <v>-1.9327621450006598E-2</v>
      </c>
      <c r="J728" s="79">
        <v>96.638107250032988</v>
      </c>
      <c r="K728" s="80">
        <v>14.01</v>
      </c>
      <c r="L728" s="77">
        <v>0.13809910641754664</v>
      </c>
      <c r="M728" s="79">
        <v>207.14865962631995</v>
      </c>
      <c r="N728" s="81">
        <v>84.626000000000005</v>
      </c>
      <c r="O728" s="82">
        <v>-8.0527000574355332E-3</v>
      </c>
      <c r="P728" s="83">
        <v>-16.105400114871067</v>
      </c>
      <c r="Q728" s="81">
        <v>51</v>
      </c>
      <c r="R728" s="82">
        <v>9.9009900990099011E-3</v>
      </c>
      <c r="S728" s="83">
        <v>-118.81188118811882</v>
      </c>
      <c r="T728" s="81">
        <v>1184.23</v>
      </c>
      <c r="U728" s="82">
        <v>3.6698025256377042E-3</v>
      </c>
      <c r="V728" s="83">
        <v>-3.6698025256377043</v>
      </c>
      <c r="W728" s="81">
        <v>59.625</v>
      </c>
      <c r="X728" s="82">
        <v>-3.4334763948497923E-2</v>
      </c>
      <c r="Y728" s="83">
        <v>-41.201716738197511</v>
      </c>
      <c r="Z728" s="84">
        <f t="shared" si="11"/>
        <v>119.97119864343162</v>
      </c>
    </row>
    <row r="729" spans="1:26" x14ac:dyDescent="0.3">
      <c r="A729" s="76">
        <v>41334</v>
      </c>
      <c r="B729" s="77">
        <v>1401.75</v>
      </c>
      <c r="C729" s="77">
        <v>-4.7640685571475484E-3</v>
      </c>
      <c r="D729" s="78">
        <v>4.7640685571475485</v>
      </c>
      <c r="E729" s="77">
        <v>0.74950000000000006</v>
      </c>
      <c r="F729" s="77">
        <v>-1.0499999999999954</v>
      </c>
      <c r="G729" s="79">
        <v>-10.499999999999954</v>
      </c>
      <c r="H729" s="80">
        <v>112.086</v>
      </c>
      <c r="I729" s="77">
        <v>3.5402727195731371E-2</v>
      </c>
      <c r="J729" s="79">
        <v>-86.61589464935436</v>
      </c>
      <c r="K729" s="80">
        <v>15.36</v>
      </c>
      <c r="L729" s="77">
        <v>3.5402727195731371E-2</v>
      </c>
      <c r="M729" s="79">
        <v>-215.76433121019116</v>
      </c>
      <c r="N729" s="81">
        <v>86.313000000000002</v>
      </c>
      <c r="O729" s="82">
        <v>-1.1225552598078256E-3</v>
      </c>
      <c r="P729" s="83">
        <v>-2.2451105196156509</v>
      </c>
      <c r="Q729" s="81">
        <v>50.9</v>
      </c>
      <c r="R729" s="82">
        <v>1.2935323383084549E-2</v>
      </c>
      <c r="S729" s="83">
        <v>-155.22388059701458</v>
      </c>
      <c r="T729" s="81">
        <v>1175.68</v>
      </c>
      <c r="U729" s="82">
        <v>2.7891266707039189E-3</v>
      </c>
      <c r="V729" s="83">
        <v>-2.7891266707039191</v>
      </c>
      <c r="W729" s="81">
        <v>62.99</v>
      </c>
      <c r="X729" s="82">
        <v>9.4551282051281455E-3</v>
      </c>
      <c r="Y729" s="83">
        <v>11.346153846153774</v>
      </c>
      <c r="Z729" s="84">
        <f t="shared" si="11"/>
        <v>-457.02812124357837</v>
      </c>
    </row>
    <row r="730" spans="1:26" x14ac:dyDescent="0.3">
      <c r="A730" s="76">
        <v>41333</v>
      </c>
      <c r="B730" s="77">
        <v>1405.18</v>
      </c>
      <c r="C730" s="77">
        <v>-1.2367440934808013E-3</v>
      </c>
      <c r="D730" s="78">
        <v>1.2367440934808014</v>
      </c>
      <c r="E730" s="77">
        <v>0.75149999999999995</v>
      </c>
      <c r="F730" s="77">
        <v>-0.85000000000000631</v>
      </c>
      <c r="G730" s="79">
        <v>-8.5000000000000639</v>
      </c>
      <c r="H730" s="80">
        <v>113.913</v>
      </c>
      <c r="I730" s="77">
        <v>-6.8354011002903824E-3</v>
      </c>
      <c r="J730" s="79">
        <v>34.177005501451909</v>
      </c>
      <c r="K730" s="80">
        <v>15.51</v>
      </c>
      <c r="L730" s="77">
        <v>0.24478330658105929</v>
      </c>
      <c r="M730" s="79">
        <v>367.17495987158895</v>
      </c>
      <c r="N730" s="81">
        <v>88</v>
      </c>
      <c r="O730" s="82">
        <v>2.3255813953488372E-2</v>
      </c>
      <c r="P730" s="83">
        <v>46.511627906976742</v>
      </c>
      <c r="Q730" s="81">
        <v>50.85</v>
      </c>
      <c r="R730" s="82">
        <v>1.1940298507462714E-2</v>
      </c>
      <c r="S730" s="83">
        <v>-143.28358208955257</v>
      </c>
      <c r="T730" s="81">
        <v>1170.27</v>
      </c>
      <c r="U730" s="82">
        <v>4.0177808172339486E-4</v>
      </c>
      <c r="V730" s="83">
        <v>-0.40177808172339485</v>
      </c>
      <c r="W730" s="81">
        <v>63.625000000000007</v>
      </c>
      <c r="X730" s="82">
        <v>2.986403366785377E-2</v>
      </c>
      <c r="Y730" s="83">
        <v>35.836840401424524</v>
      </c>
      <c r="Z730" s="84">
        <f t="shared" si="11"/>
        <v>332.75181760364688</v>
      </c>
    </row>
    <row r="731" spans="1:26" x14ac:dyDescent="0.3">
      <c r="A731" s="76">
        <v>41332</v>
      </c>
      <c r="B731" s="77">
        <v>1399.43</v>
      </c>
      <c r="C731" s="77">
        <v>-8.6143993652546807E-3</v>
      </c>
      <c r="D731" s="78">
        <v>8.6143993652546804</v>
      </c>
      <c r="E731" s="77">
        <v>0.75249999999999995</v>
      </c>
      <c r="F731" s="77">
        <v>-1.0000000000000009</v>
      </c>
      <c r="G731" s="79">
        <v>-10.000000000000009</v>
      </c>
      <c r="H731" s="80">
        <v>114.917</v>
      </c>
      <c r="I731" s="77">
        <v>-4.9959305245293973E-3</v>
      </c>
      <c r="J731" s="79">
        <v>24.979652622646988</v>
      </c>
      <c r="K731" s="80">
        <v>14.73</v>
      </c>
      <c r="L731" s="77">
        <v>0.16350710900473936</v>
      </c>
      <c r="M731" s="79">
        <v>245.26066350710903</v>
      </c>
      <c r="N731" s="81">
        <v>87.313000000000002</v>
      </c>
      <c r="O731" s="82">
        <v>1.5267441860465143E-2</v>
      </c>
      <c r="P731" s="83">
        <v>30.534883720930285</v>
      </c>
      <c r="Q731" s="81">
        <v>50.44</v>
      </c>
      <c r="R731" s="82">
        <v>3.7810945273631389E-3</v>
      </c>
      <c r="S731" s="83">
        <v>-45.373134328357665</v>
      </c>
      <c r="T731" s="81">
        <v>1171.75</v>
      </c>
      <c r="U731" s="82">
        <v>-2.3584102441848429E-3</v>
      </c>
      <c r="V731" s="83">
        <v>2.3584102441848431</v>
      </c>
      <c r="W731" s="81">
        <v>62.649999999999984</v>
      </c>
      <c r="X731" s="82">
        <v>8.8566827697259733E-3</v>
      </c>
      <c r="Y731" s="83">
        <v>10.628019323671166</v>
      </c>
      <c r="Z731" s="84">
        <f t="shared" si="11"/>
        <v>267.00289445543928</v>
      </c>
    </row>
    <row r="732" spans="1:26" x14ac:dyDescent="0.3">
      <c r="A732" s="76">
        <v>41331</v>
      </c>
      <c r="B732" s="77">
        <v>1386.06</v>
      </c>
      <c r="C732" s="77">
        <v>-1.9627814204171708E-2</v>
      </c>
      <c r="D732" s="78">
        <v>19.627814204171706</v>
      </c>
      <c r="E732" s="77">
        <v>0.75249999999999995</v>
      </c>
      <c r="F732" s="77">
        <v>-0.95000000000000639</v>
      </c>
      <c r="G732" s="79">
        <v>-9.5000000000000639</v>
      </c>
      <c r="H732" s="80">
        <v>114.279</v>
      </c>
      <c r="I732" s="77">
        <v>-3.9917376260491244E-3</v>
      </c>
      <c r="J732" s="79">
        <v>19.958688130245623</v>
      </c>
      <c r="K732" s="80">
        <v>16.87</v>
      </c>
      <c r="L732" s="77">
        <v>0.29969183359013873</v>
      </c>
      <c r="M732" s="79">
        <v>449.53775038520814</v>
      </c>
      <c r="N732" s="81">
        <v>89.5</v>
      </c>
      <c r="O732" s="82">
        <v>2.5787965616045846E-2</v>
      </c>
      <c r="P732" s="83">
        <v>51.575931232091691</v>
      </c>
      <c r="Q732" s="81">
        <v>50.37</v>
      </c>
      <c r="R732" s="82">
        <v>3.5863717872086018E-3</v>
      </c>
      <c r="S732" s="83">
        <v>-43.036461446503225</v>
      </c>
      <c r="T732" s="81">
        <v>1161.55</v>
      </c>
      <c r="U732" s="82">
        <v>-1.2799483261233499E-2</v>
      </c>
      <c r="V732" s="83">
        <v>12.799483261233499</v>
      </c>
      <c r="W732" s="81">
        <v>65.13</v>
      </c>
      <c r="X732" s="82">
        <v>5.4054054054053995E-2</v>
      </c>
      <c r="Y732" s="83">
        <v>64.864864864864799</v>
      </c>
      <c r="Z732" s="84">
        <f t="shared" si="11"/>
        <v>565.82807063131224</v>
      </c>
    </row>
    <row r="733" spans="1:26" x14ac:dyDescent="0.3">
      <c r="A733" s="76">
        <v>41330</v>
      </c>
      <c r="B733" s="77">
        <v>1391.22</v>
      </c>
      <c r="C733" s="77">
        <v>-1.5992021671629476E-2</v>
      </c>
      <c r="D733" s="78">
        <v>15.992021671629477</v>
      </c>
      <c r="E733" s="77">
        <v>0.75449999999999995</v>
      </c>
      <c r="F733" s="77">
        <v>-0.95000000000000639</v>
      </c>
      <c r="G733" s="79">
        <v>-9.5000000000000639</v>
      </c>
      <c r="H733" s="80">
        <v>113.66</v>
      </c>
      <c r="I733" s="77">
        <v>-1.4394727714186583E-2</v>
      </c>
      <c r="J733" s="79">
        <v>71.97363857093292</v>
      </c>
      <c r="K733" s="80">
        <v>18.989999999999998</v>
      </c>
      <c r="L733" s="77">
        <v>0.50237341772151878</v>
      </c>
      <c r="M733" s="79">
        <v>753.56012658227814</v>
      </c>
      <c r="N733" s="81">
        <v>90.25</v>
      </c>
      <c r="O733" s="82">
        <v>7.6705782521800025E-3</v>
      </c>
      <c r="P733" s="83">
        <v>15.341156504360004</v>
      </c>
      <c r="Q733" s="81">
        <v>50.25</v>
      </c>
      <c r="R733" s="82">
        <v>6.2074489387265175E-3</v>
      </c>
      <c r="S733" s="83">
        <v>-74.489387264718204</v>
      </c>
      <c r="T733" s="81">
        <v>1151.76</v>
      </c>
      <c r="U733" s="82">
        <v>-1.4789786578846041E-2</v>
      </c>
      <c r="V733" s="83">
        <v>14.789786578846041</v>
      </c>
      <c r="W733" s="81">
        <v>67.015000000000001</v>
      </c>
      <c r="X733" s="82">
        <v>0.10503751339764197</v>
      </c>
      <c r="Y733" s="83">
        <v>126.04501607717036</v>
      </c>
      <c r="Z733" s="84">
        <f t="shared" si="11"/>
        <v>913.71235872049863</v>
      </c>
    </row>
    <row r="734" spans="1:26" x14ac:dyDescent="0.3">
      <c r="A734" s="76">
        <v>41327</v>
      </c>
      <c r="B734" s="77">
        <v>1402.05</v>
      </c>
      <c r="C734" s="77">
        <v>-2.5965711033649362E-3</v>
      </c>
      <c r="D734" s="78">
        <v>2.5965711033649361</v>
      </c>
      <c r="E734" s="77">
        <v>0.75549999999999995</v>
      </c>
      <c r="F734" s="77">
        <v>-0.95000000000000639</v>
      </c>
      <c r="G734" s="79">
        <v>-9.5000000000000639</v>
      </c>
      <c r="H734" s="80">
        <v>113.654</v>
      </c>
      <c r="I734" s="77">
        <v>-6.1821774905781498E-3</v>
      </c>
      <c r="J734" s="79">
        <v>30.910887452890748</v>
      </c>
      <c r="K734" s="80">
        <v>14.17</v>
      </c>
      <c r="L734" s="77">
        <v>9.5054095826893392E-2</v>
      </c>
      <c r="M734" s="79">
        <v>142.58114374034011</v>
      </c>
      <c r="N734" s="81">
        <v>86.281000000000006</v>
      </c>
      <c r="O734" s="82">
        <v>-3.596648044692731E-2</v>
      </c>
      <c r="P734" s="83">
        <v>-71.932960893854613</v>
      </c>
      <c r="Q734" s="81">
        <v>50.05</v>
      </c>
      <c r="R734" s="82">
        <v>4.2134831460672898E-3</v>
      </c>
      <c r="S734" s="83">
        <v>-50.561797752807479</v>
      </c>
      <c r="T734" s="81">
        <v>1173.55</v>
      </c>
      <c r="U734" s="82">
        <v>5.2508951362833269E-3</v>
      </c>
      <c r="V734" s="83">
        <v>-5.2508951362833267</v>
      </c>
      <c r="W734" s="81">
        <v>62.660000000000004</v>
      </c>
      <c r="X734" s="82">
        <v>2.0604283736460633E-2</v>
      </c>
      <c r="Y734" s="83">
        <v>24.72514048375276</v>
      </c>
      <c r="Z734" s="84">
        <f t="shared" si="11"/>
        <v>63.568088997403066</v>
      </c>
    </row>
    <row r="735" spans="1:26" x14ac:dyDescent="0.3">
      <c r="A735" s="76">
        <v>41326</v>
      </c>
      <c r="B735" s="77">
        <v>1392.11</v>
      </c>
      <c r="C735" s="77">
        <v>-1.2995944527948835E-2</v>
      </c>
      <c r="D735" s="78">
        <v>12.995944527948835</v>
      </c>
      <c r="E735" s="77">
        <v>0.75600000000000001</v>
      </c>
      <c r="F735" s="77">
        <v>-1.0000000000000009</v>
      </c>
      <c r="G735" s="79">
        <v>-10.000000000000009</v>
      </c>
      <c r="H735" s="80">
        <v>114.432</v>
      </c>
      <c r="I735" s="77">
        <v>-6.8908058945029499E-3</v>
      </c>
      <c r="J735" s="79">
        <v>34.454029472514748</v>
      </c>
      <c r="K735" s="80">
        <v>15.22</v>
      </c>
      <c r="L735" s="77">
        <v>0.16897081413210455</v>
      </c>
      <c r="M735" s="79">
        <v>253.45622119815681</v>
      </c>
      <c r="N735" s="81">
        <v>88.415000000000006</v>
      </c>
      <c r="O735" s="82">
        <v>-1.6354230405518148E-2</v>
      </c>
      <c r="P735" s="83">
        <v>-32.708460811036296</v>
      </c>
      <c r="Q735" s="81">
        <v>50.37</v>
      </c>
      <c r="R735" s="82">
        <v>1.3277006638503251E-2</v>
      </c>
      <c r="S735" s="83">
        <v>-159.32407966203903</v>
      </c>
      <c r="T735" s="81">
        <v>1161.45</v>
      </c>
      <c r="U735" s="82">
        <v>3.7854235266665884E-3</v>
      </c>
      <c r="V735" s="83">
        <v>-3.7854235266665883</v>
      </c>
      <c r="W735" s="81">
        <v>63.745000000000005</v>
      </c>
      <c r="X735" s="82">
        <v>2.0001600128010239E-2</v>
      </c>
      <c r="Y735" s="83">
        <v>24.001920153612286</v>
      </c>
      <c r="Z735" s="84">
        <f t="shared" si="11"/>
        <v>119.09015135249076</v>
      </c>
    </row>
    <row r="736" spans="1:26" x14ac:dyDescent="0.3">
      <c r="A736" s="76">
        <v>41325</v>
      </c>
      <c r="B736" s="77">
        <v>1410.01</v>
      </c>
      <c r="C736" s="77">
        <v>5.7706573841588091E-3</v>
      </c>
      <c r="D736" s="78">
        <v>-5.7706573841588096</v>
      </c>
      <c r="E736" s="77">
        <v>0.75849999999999995</v>
      </c>
      <c r="F736" s="77">
        <v>-0.9000000000000008</v>
      </c>
      <c r="G736" s="79">
        <v>-9.0000000000000071</v>
      </c>
      <c r="H736" s="80">
        <v>115.42</v>
      </c>
      <c r="I736" s="77">
        <v>-5.6284365934967939E-4</v>
      </c>
      <c r="J736" s="79">
        <v>2.8142182967483969</v>
      </c>
      <c r="K736" s="80">
        <v>14.68</v>
      </c>
      <c r="L736" s="77">
        <v>8.7407407407407392E-2</v>
      </c>
      <c r="M736" s="79">
        <v>131.11111111111109</v>
      </c>
      <c r="N736" s="81">
        <v>87.5</v>
      </c>
      <c r="O736" s="82">
        <v>-2.23463687150838E-2</v>
      </c>
      <c r="P736" s="83">
        <v>-44.69273743016759</v>
      </c>
      <c r="Q736" s="81">
        <v>50.4</v>
      </c>
      <c r="R736" s="82">
        <v>4.3842168194499574E-3</v>
      </c>
      <c r="S736" s="83">
        <v>-52.610601833399485</v>
      </c>
      <c r="T736" s="81">
        <v>1171.3399999999999</v>
      </c>
      <c r="U736" s="82">
        <v>7.9077571742028358E-3</v>
      </c>
      <c r="V736" s="83">
        <v>-7.9077571742028354</v>
      </c>
      <c r="W736" s="81">
        <v>65.099999999999994</v>
      </c>
      <c r="X736" s="82">
        <v>2.6571000551919816E-2</v>
      </c>
      <c r="Y736" s="83">
        <v>31.885200662303781</v>
      </c>
      <c r="Z736" s="84">
        <f t="shared" si="11"/>
        <v>45.828776248234533</v>
      </c>
    </row>
    <row r="737" spans="1:26" x14ac:dyDescent="0.3">
      <c r="A737" s="76">
        <v>41324</v>
      </c>
      <c r="B737" s="77">
        <v>1419.81</v>
      </c>
      <c r="C737" s="77">
        <v>8.1371818084993337E-3</v>
      </c>
      <c r="D737" s="78">
        <v>-8.1371818084993333</v>
      </c>
      <c r="E737" s="77">
        <v>0.75949999999999995</v>
      </c>
      <c r="F737" s="77">
        <v>-1.0000000000000009</v>
      </c>
      <c r="G737" s="79">
        <v>-10.000000000000009</v>
      </c>
      <c r="H737" s="80">
        <v>114.965</v>
      </c>
      <c r="I737" s="77">
        <v>-9.3579546923335307E-3</v>
      </c>
      <c r="J737" s="79">
        <v>46.78977346166765</v>
      </c>
      <c r="K737" s="80">
        <v>12.31</v>
      </c>
      <c r="L737" s="77">
        <v>-8.202833706189408E-2</v>
      </c>
      <c r="M737" s="79">
        <v>-123.04250559284111</v>
      </c>
      <c r="N737" s="81">
        <v>85.313000000000002</v>
      </c>
      <c r="O737" s="82">
        <v>-3.6011299435028218E-2</v>
      </c>
      <c r="P737" s="83">
        <v>-72.022598870056427</v>
      </c>
      <c r="Q737" s="81">
        <v>50.5</v>
      </c>
      <c r="R737" s="82">
        <v>-2.5676476397393354E-3</v>
      </c>
      <c r="S737" s="83">
        <v>30.811771676872027</v>
      </c>
      <c r="T737" s="81">
        <v>1179.9000000000001</v>
      </c>
      <c r="U737" s="82">
        <v>1.7391979167564926E-2</v>
      </c>
      <c r="V737" s="83">
        <v>-17.391979167564926</v>
      </c>
      <c r="W737" s="81">
        <v>61.745000000000005</v>
      </c>
      <c r="X737" s="82">
        <v>-4.1077807112905672E-2</v>
      </c>
      <c r="Y737" s="83">
        <v>-49.293368535486806</v>
      </c>
      <c r="Z737" s="84">
        <f t="shared" si="11"/>
        <v>-202.28608883590891</v>
      </c>
    </row>
    <row r="738" spans="1:26" x14ac:dyDescent="0.3">
      <c r="A738" s="76">
        <v>41323</v>
      </c>
      <c r="B738" s="77">
        <v>1408.46</v>
      </c>
      <c r="C738" s="77">
        <v>2.355620396398922E-3</v>
      </c>
      <c r="D738" s="78">
        <v>-2.3556203963989222</v>
      </c>
      <c r="E738" s="77">
        <v>0.76</v>
      </c>
      <c r="F738" s="77">
        <v>-1.0499999999999954</v>
      </c>
      <c r="G738" s="79">
        <v>-10.499999999999954</v>
      </c>
      <c r="H738" s="80" t="s">
        <v>0</v>
      </c>
      <c r="I738" s="77">
        <v>3.5402727195731371E-2</v>
      </c>
      <c r="J738" s="79">
        <v>-121.46269416640966</v>
      </c>
      <c r="K738" s="80" t="s">
        <v>0</v>
      </c>
      <c r="L738" s="77">
        <v>3.5402727195731371E-2</v>
      </c>
      <c r="M738" s="79">
        <v>-215.76433121019116</v>
      </c>
      <c r="N738" s="81" t="s">
        <v>47</v>
      </c>
      <c r="O738" s="82">
        <v>4.5362372799477215E-3</v>
      </c>
      <c r="P738" s="83">
        <v>9.0724745598954417</v>
      </c>
      <c r="Q738" s="81" t="s">
        <v>47</v>
      </c>
      <c r="R738" s="82">
        <v>7.4923885533476054E-4</v>
      </c>
      <c r="S738" s="83">
        <v>-8.9908662640171269</v>
      </c>
      <c r="T738" s="81" t="s">
        <v>47</v>
      </c>
      <c r="U738" s="82">
        <v>3.7334613801929257E-3</v>
      </c>
      <c r="V738" s="83">
        <v>-3.7334613801929257</v>
      </c>
      <c r="W738" s="81" t="s">
        <v>47</v>
      </c>
      <c r="X738" s="82">
        <v>-7.6700874660299754E-4</v>
      </c>
      <c r="Y738" s="83">
        <v>-0.92041049592359703</v>
      </c>
      <c r="Z738" s="84">
        <f t="shared" si="11"/>
        <v>-354.65490935323794</v>
      </c>
    </row>
    <row r="739" spans="1:26" x14ac:dyDescent="0.3">
      <c r="A739" s="76">
        <v>41320</v>
      </c>
      <c r="B739" s="77">
        <v>1406.92</v>
      </c>
      <c r="C739" s="77">
        <v>5.1726108824874323E-3</v>
      </c>
      <c r="D739" s="78">
        <v>-5.1726108824874322</v>
      </c>
      <c r="E739" s="77">
        <v>0.76</v>
      </c>
      <c r="F739" s="77">
        <v>-1.3000000000000012</v>
      </c>
      <c r="G739" s="79">
        <v>-13.000000000000011</v>
      </c>
      <c r="H739" s="80">
        <v>114.697</v>
      </c>
      <c r="I739" s="77">
        <v>-1.6295444994296523E-2</v>
      </c>
      <c r="J739" s="79">
        <v>81.477224971482613</v>
      </c>
      <c r="K739" s="80">
        <v>12.46</v>
      </c>
      <c r="L739" s="77">
        <v>-0.1506475800954328</v>
      </c>
      <c r="M739" s="79">
        <v>-225.97137014314922</v>
      </c>
      <c r="N739" s="81">
        <v>86.41</v>
      </c>
      <c r="O739" s="82">
        <v>-4.2548476454293667E-2</v>
      </c>
      <c r="P739" s="83">
        <v>-85.096952908587326</v>
      </c>
      <c r="Q739" s="81">
        <v>50.25</v>
      </c>
      <c r="R739" s="82">
        <v>-1.1926058437686795E-3</v>
      </c>
      <c r="S739" s="83">
        <v>14.311270125224153</v>
      </c>
      <c r="T739" s="81">
        <v>1172.4100000000001</v>
      </c>
      <c r="U739" s="82">
        <v>9.8799248884524835E-3</v>
      </c>
      <c r="V739" s="83">
        <v>-9.879924888452484</v>
      </c>
      <c r="W739" s="81">
        <v>62.400000000000006</v>
      </c>
      <c r="X739" s="82">
        <v>-4.1180086047940885E-2</v>
      </c>
      <c r="Y739" s="83">
        <v>-49.416103257529059</v>
      </c>
      <c r="Z739" s="84">
        <f t="shared" si="11"/>
        <v>-292.74846698349876</v>
      </c>
    </row>
    <row r="740" spans="1:26" x14ac:dyDescent="0.3">
      <c r="A740" s="76">
        <v>41319</v>
      </c>
      <c r="B740" s="77">
        <v>1411.59</v>
      </c>
      <c r="C740" s="77">
        <v>-3.6702687060185669E-3</v>
      </c>
      <c r="D740" s="78">
        <v>3.6702687060185668</v>
      </c>
      <c r="E740" s="77">
        <v>0.76249999999999996</v>
      </c>
      <c r="F740" s="77">
        <v>-1.4500000000000068</v>
      </c>
      <c r="G740" s="79">
        <v>-14.500000000000068</v>
      </c>
      <c r="H740" s="80">
        <v>115.494</v>
      </c>
      <c r="I740" s="77">
        <v>-1.1037565399073508E-2</v>
      </c>
      <c r="J740" s="79">
        <v>55.187826995367537</v>
      </c>
      <c r="K740" s="80">
        <v>12.66</v>
      </c>
      <c r="L740" s="77">
        <v>-1.8604651162790715E-2</v>
      </c>
      <c r="M740" s="79">
        <v>-27.906976744186075</v>
      </c>
      <c r="N740" s="81">
        <v>86</v>
      </c>
      <c r="O740" s="82">
        <v>-1.4513788098693759E-3</v>
      </c>
      <c r="P740" s="83">
        <v>-2.9027576197387517</v>
      </c>
      <c r="Q740" s="81">
        <v>50.25</v>
      </c>
      <c r="R740" s="82">
        <v>-1.9860973187686478E-3</v>
      </c>
      <c r="S740" s="83">
        <v>23.833167825223775</v>
      </c>
      <c r="T740" s="81">
        <v>1169.8</v>
      </c>
      <c r="U740" s="82">
        <v>5.5270464254708858E-3</v>
      </c>
      <c r="V740" s="83">
        <v>-5.5270464254708855</v>
      </c>
      <c r="W740" s="81">
        <v>61.78</v>
      </c>
      <c r="X740" s="82">
        <v>-2.9074336005028987E-2</v>
      </c>
      <c r="Y740" s="83">
        <v>-34.889203206034779</v>
      </c>
      <c r="Z740" s="84">
        <f t="shared" si="11"/>
        <v>-3.0347204688206801</v>
      </c>
    </row>
    <row r="741" spans="1:26" x14ac:dyDescent="0.3">
      <c r="A741" s="76">
        <v>41318</v>
      </c>
      <c r="B741" s="77">
        <v>1413.81</v>
      </c>
      <c r="C741" s="77">
        <v>5.9339580353902381E-3</v>
      </c>
      <c r="D741" s="78">
        <v>-5.9339580353902379</v>
      </c>
      <c r="E741" s="77">
        <v>0.76200000000000001</v>
      </c>
      <c r="F741" s="77">
        <v>-1.9000000000000017</v>
      </c>
      <c r="G741" s="79">
        <v>-19.000000000000018</v>
      </c>
      <c r="H741" s="80">
        <v>114.73699999999999</v>
      </c>
      <c r="I741" s="77">
        <v>-2.1691493080720756E-2</v>
      </c>
      <c r="J741" s="79">
        <v>108.45746540360378</v>
      </c>
      <c r="K741" s="80">
        <v>12.98</v>
      </c>
      <c r="L741" s="77">
        <v>-9.1036414565826257E-2</v>
      </c>
      <c r="M741" s="79">
        <v>-136.5546218487394</v>
      </c>
      <c r="N741" s="81">
        <v>86</v>
      </c>
      <c r="O741" s="82">
        <v>-3.1324269832509272E-2</v>
      </c>
      <c r="P741" s="83">
        <v>-62.648539665018539</v>
      </c>
      <c r="Q741" s="81">
        <v>50.25</v>
      </c>
      <c r="R741" s="82">
        <v>-7.9538675681048215E-4</v>
      </c>
      <c r="S741" s="83">
        <v>9.5446410817257856</v>
      </c>
      <c r="T741" s="81">
        <v>1174.52</v>
      </c>
      <c r="U741" s="82">
        <v>1.5774725844951057E-2</v>
      </c>
      <c r="V741" s="83">
        <v>-15.774725844951057</v>
      </c>
      <c r="W741" s="81">
        <v>62.1</v>
      </c>
      <c r="X741" s="82">
        <v>-4.7619047619047575E-2</v>
      </c>
      <c r="Y741" s="83">
        <v>-57.142857142857089</v>
      </c>
      <c r="Z741" s="84">
        <f t="shared" si="11"/>
        <v>-179.05259605162678</v>
      </c>
    </row>
    <row r="742" spans="1:26" x14ac:dyDescent="0.3">
      <c r="A742" s="76">
        <v>41317</v>
      </c>
      <c r="B742" s="77">
        <v>1413.83</v>
      </c>
      <c r="C742" s="77">
        <v>3.0933613344022218E-3</v>
      </c>
      <c r="D742" s="78">
        <v>-3.0933613344022217</v>
      </c>
      <c r="E742" s="77">
        <v>0.76400000000000001</v>
      </c>
      <c r="F742" s="77">
        <v>-2.6499999999999968</v>
      </c>
      <c r="G742" s="79">
        <v>-26.499999999999968</v>
      </c>
      <c r="H742" s="80">
        <v>115.32</v>
      </c>
      <c r="I742" s="77">
        <v>-1.1588041689522799E-2</v>
      </c>
      <c r="J742" s="79">
        <v>57.94020844761399</v>
      </c>
      <c r="K742" s="80">
        <v>12.64</v>
      </c>
      <c r="L742" s="77">
        <v>-0.11731843575418992</v>
      </c>
      <c r="M742" s="79">
        <v>-175.97765363128488</v>
      </c>
      <c r="N742" s="81">
        <v>87.25</v>
      </c>
      <c r="O742" s="82">
        <v>-3.4578146611341634E-2</v>
      </c>
      <c r="P742" s="83">
        <v>-69.15629322268326</v>
      </c>
      <c r="Q742" s="81">
        <v>50.19</v>
      </c>
      <c r="R742" s="82">
        <v>-2.1868787276341835E-3</v>
      </c>
      <c r="S742" s="83">
        <v>26.242544731610202</v>
      </c>
      <c r="T742" s="81">
        <v>1176.6099999999999</v>
      </c>
      <c r="U742" s="82">
        <v>1.1485063399956931E-2</v>
      </c>
      <c r="V742" s="83">
        <v>-11.48506339995693</v>
      </c>
      <c r="W742" s="81">
        <v>61.79</v>
      </c>
      <c r="X742" s="82">
        <v>-3.2868993582720427E-2</v>
      </c>
      <c r="Y742" s="83">
        <v>-39.442792299264511</v>
      </c>
      <c r="Z742" s="84">
        <f t="shared" si="11"/>
        <v>-241.47241070836759</v>
      </c>
    </row>
    <row r="743" spans="1:26" x14ac:dyDescent="0.3">
      <c r="A743" s="76">
        <v>41316</v>
      </c>
      <c r="B743" s="77">
        <v>1405.7</v>
      </c>
      <c r="C743" s="77">
        <v>-3.5302123798451939E-3</v>
      </c>
      <c r="D743" s="78">
        <v>3.5302123798451941</v>
      </c>
      <c r="E743" s="77">
        <v>0.76500000000000001</v>
      </c>
      <c r="F743" s="77">
        <v>-3.0499999999999972</v>
      </c>
      <c r="G743" s="79">
        <v>-30.499999999999972</v>
      </c>
      <c r="H743" s="80">
        <v>114.361</v>
      </c>
      <c r="I743" s="77">
        <v>-2.1895125768681436E-2</v>
      </c>
      <c r="J743" s="79">
        <v>109.47562884340718</v>
      </c>
      <c r="K743" s="80">
        <v>12.94</v>
      </c>
      <c r="L743" s="77">
        <v>-2.7798647633358452E-2</v>
      </c>
      <c r="M743" s="79">
        <v>-41.697971450037677</v>
      </c>
      <c r="N743" s="81">
        <v>89.563000000000002</v>
      </c>
      <c r="O743" s="82">
        <v>3.9918722786647341E-2</v>
      </c>
      <c r="P743" s="83">
        <v>79.837445573294687</v>
      </c>
      <c r="Q743" s="81">
        <v>49.94</v>
      </c>
      <c r="R743" s="82">
        <v>-5.179282868525998E-3</v>
      </c>
      <c r="S743" s="83">
        <v>62.151394422311974</v>
      </c>
      <c r="T743" s="81">
        <v>1169.05</v>
      </c>
      <c r="U743" s="82">
        <v>-4.9622089064416397E-3</v>
      </c>
      <c r="V743" s="83">
        <v>4.9622089064416395</v>
      </c>
      <c r="W743" s="81">
        <v>60.645000000000003</v>
      </c>
      <c r="X743" s="82">
        <v>-3.2620832668687108E-2</v>
      </c>
      <c r="Y743" s="83">
        <v>-39.144999202424529</v>
      </c>
      <c r="Z743" s="84">
        <f t="shared" si="11"/>
        <v>148.61391947283852</v>
      </c>
    </row>
    <row r="744" spans="1:26" x14ac:dyDescent="0.3">
      <c r="A744" s="76">
        <v>41313</v>
      </c>
      <c r="B744" s="77">
        <v>1410.44</v>
      </c>
      <c r="C744" s="77">
        <v>5.2742616033755923E-3</v>
      </c>
      <c r="D744" s="78">
        <v>-5.2742616033755922</v>
      </c>
      <c r="E744" s="77">
        <v>0.76600000000000001</v>
      </c>
      <c r="F744" s="77">
        <v>-3.1499999999999972</v>
      </c>
      <c r="G744" s="79">
        <v>-31.499999999999972</v>
      </c>
      <c r="H744" s="80">
        <v>115.226</v>
      </c>
      <c r="I744" s="77">
        <v>-9.311403244804773E-3</v>
      </c>
      <c r="J744" s="79">
        <v>46.557016224023862</v>
      </c>
      <c r="K744" s="80">
        <v>13.02</v>
      </c>
      <c r="L744" s="77">
        <v>-4.0530582166543899E-2</v>
      </c>
      <c r="M744" s="79">
        <v>-60.795873249815848</v>
      </c>
      <c r="N744" s="81">
        <v>89.5</v>
      </c>
      <c r="O744" s="82">
        <v>4.3172175859014325E-2</v>
      </c>
      <c r="P744" s="83">
        <v>86.344351718028648</v>
      </c>
      <c r="Q744" s="81">
        <v>49.84</v>
      </c>
      <c r="R744" s="82">
        <v>-5.1896207584829941E-3</v>
      </c>
      <c r="S744" s="83">
        <v>62.275449101795928</v>
      </c>
      <c r="T744" s="81">
        <v>1167.42</v>
      </c>
      <c r="U744" s="82">
        <v>-3.8313522369465306E-3</v>
      </c>
      <c r="V744" s="83">
        <v>3.8313522369465307</v>
      </c>
      <c r="W744" s="81">
        <v>61.395000000000003</v>
      </c>
      <c r="X744" s="82">
        <v>-3.7167725241119588E-2</v>
      </c>
      <c r="Y744" s="83">
        <v>-44.601270289343503</v>
      </c>
      <c r="Z744" s="84">
        <f t="shared" si="11"/>
        <v>56.836764138260051</v>
      </c>
    </row>
    <row r="745" spans="1:26" x14ac:dyDescent="0.3">
      <c r="A745" s="76">
        <v>41312</v>
      </c>
      <c r="B745" s="77">
        <v>1401.92</v>
      </c>
      <c r="C745" s="77">
        <v>-2.5258454467188586E-3</v>
      </c>
      <c r="D745" s="78">
        <v>2.5258454467188587</v>
      </c>
      <c r="E745" s="77">
        <v>0.76749999999999996</v>
      </c>
      <c r="F745" s="77">
        <v>-2.9000000000000026</v>
      </c>
      <c r="G745" s="79">
        <v>-29.000000000000025</v>
      </c>
      <c r="H745" s="80">
        <v>115.485</v>
      </c>
      <c r="I745" s="77">
        <v>-1.2281797110869791E-2</v>
      </c>
      <c r="J745" s="79">
        <v>61.408985554348959</v>
      </c>
      <c r="K745" s="80">
        <v>13.5</v>
      </c>
      <c r="L745" s="77">
        <v>4.7323506594259067E-2</v>
      </c>
      <c r="M745" s="79">
        <v>70.985259891388594</v>
      </c>
      <c r="N745" s="81">
        <v>89.885000000000005</v>
      </c>
      <c r="O745" s="82">
        <v>5.8953122606943895E-2</v>
      </c>
      <c r="P745" s="83">
        <v>117.90624521388779</v>
      </c>
      <c r="Q745" s="81">
        <v>49.71</v>
      </c>
      <c r="R745" s="82">
        <v>-1.2907069102462244E-2</v>
      </c>
      <c r="S745" s="83">
        <v>154.88482922954694</v>
      </c>
      <c r="T745" s="81">
        <v>1157.07</v>
      </c>
      <c r="U745" s="82">
        <v>-1.2730484048498769E-2</v>
      </c>
      <c r="V745" s="83">
        <v>12.73048404849877</v>
      </c>
      <c r="W745" s="81">
        <v>62.495000000000005</v>
      </c>
      <c r="X745" s="82">
        <v>-3.7724228193086497E-2</v>
      </c>
      <c r="Y745" s="83">
        <v>-45.269073831703793</v>
      </c>
      <c r="Z745" s="84">
        <f t="shared" si="11"/>
        <v>346.17257555268611</v>
      </c>
    </row>
    <row r="746" spans="1:26" x14ac:dyDescent="0.3">
      <c r="A746" s="76">
        <v>41311</v>
      </c>
      <c r="B746" s="77">
        <v>1408.35</v>
      </c>
      <c r="C746" s="77">
        <v>8.7455412780951831E-3</v>
      </c>
      <c r="D746" s="78">
        <v>-8.7455412780951836</v>
      </c>
      <c r="E746" s="77">
        <v>0.76949999999999996</v>
      </c>
      <c r="F746" s="77">
        <v>-2.9000000000000026</v>
      </c>
      <c r="G746" s="79">
        <v>-29.000000000000025</v>
      </c>
      <c r="H746" s="80">
        <v>116.051</v>
      </c>
      <c r="I746" s="77">
        <v>-1.5782956781328482E-2</v>
      </c>
      <c r="J746" s="79">
        <v>78.914783906642413</v>
      </c>
      <c r="K746" s="80">
        <v>13.41</v>
      </c>
      <c r="L746" s="77">
        <v>5.6737588652482324E-2</v>
      </c>
      <c r="M746" s="79">
        <v>85.106382978723488</v>
      </c>
      <c r="N746" s="81">
        <v>89.5</v>
      </c>
      <c r="O746" s="82">
        <v>3.5053024783448475E-2</v>
      </c>
      <c r="P746" s="83">
        <v>70.106049566896942</v>
      </c>
      <c r="Q746" s="81">
        <v>50.18</v>
      </c>
      <c r="R746" s="82">
        <v>-3.772086559459951E-3</v>
      </c>
      <c r="S746" s="83">
        <v>45.265038713519409</v>
      </c>
      <c r="T746" s="81">
        <v>1162.1500000000001</v>
      </c>
      <c r="U746" s="82">
        <v>-3.6351477636125213E-3</v>
      </c>
      <c r="V746" s="83">
        <v>3.6351477636125211</v>
      </c>
      <c r="W746" s="81">
        <v>63.414999999999999</v>
      </c>
      <c r="X746" s="82">
        <v>-1.4759574302804255E-2</v>
      </c>
      <c r="Y746" s="83">
        <v>-17.711489163365105</v>
      </c>
      <c r="Z746" s="84">
        <f t="shared" si="11"/>
        <v>227.57037248793443</v>
      </c>
    </row>
    <row r="747" spans="1:26" x14ac:dyDescent="0.3">
      <c r="A747" s="76">
        <v>41310</v>
      </c>
      <c r="B747" s="77">
        <v>1405.15</v>
      </c>
      <c r="C747" s="77">
        <v>8.6932177109057367E-3</v>
      </c>
      <c r="D747" s="78">
        <v>-8.6932177109057367</v>
      </c>
      <c r="E747" s="77">
        <v>0.77049999999999996</v>
      </c>
      <c r="F747" s="77">
        <v>-3.7000000000000033</v>
      </c>
      <c r="G747" s="79">
        <v>-37.000000000000036</v>
      </c>
      <c r="H747" s="80">
        <v>116.43899999999999</v>
      </c>
      <c r="I747" s="77">
        <v>-2.9877108935638514E-2</v>
      </c>
      <c r="J747" s="79">
        <v>149.38554467819256</v>
      </c>
      <c r="K747" s="80">
        <v>13.72</v>
      </c>
      <c r="L747" s="77">
        <v>0.10112359550561795</v>
      </c>
      <c r="M747" s="79">
        <v>151.68539325842693</v>
      </c>
      <c r="N747" s="81">
        <v>88.5</v>
      </c>
      <c r="O747" s="82">
        <v>2.1645021645021644E-2</v>
      </c>
      <c r="P747" s="83">
        <v>43.290043290043286</v>
      </c>
      <c r="Q747" s="81">
        <v>50.63</v>
      </c>
      <c r="R747" s="82">
        <v>1.3844936708860816E-3</v>
      </c>
      <c r="S747" s="83">
        <v>-16.613924050632978</v>
      </c>
      <c r="T747" s="81">
        <v>1159.73</v>
      </c>
      <c r="U747" s="82">
        <v>-3.2659235258222434E-3</v>
      </c>
      <c r="V747" s="83">
        <v>3.2659235258222434</v>
      </c>
      <c r="W747" s="81">
        <v>64.39</v>
      </c>
      <c r="X747" s="82">
        <v>2.605370090032675E-2</v>
      </c>
      <c r="Y747" s="83">
        <v>31.264441080392096</v>
      </c>
      <c r="Z747" s="84">
        <f t="shared" si="11"/>
        <v>316.58420407133832</v>
      </c>
    </row>
    <row r="748" spans="1:26" x14ac:dyDescent="0.3">
      <c r="A748" s="76">
        <v>41309</v>
      </c>
      <c r="B748" s="77">
        <v>1399.68</v>
      </c>
      <c r="C748" s="77">
        <v>4.3483876523013254E-3</v>
      </c>
      <c r="D748" s="78">
        <v>-4.3483876523013256</v>
      </c>
      <c r="E748" s="77">
        <v>0.77300000000000002</v>
      </c>
      <c r="F748" s="77">
        <v>-3.6000000000000032</v>
      </c>
      <c r="G748" s="79">
        <v>-36.000000000000028</v>
      </c>
      <c r="H748" s="80">
        <v>116.59699999999999</v>
      </c>
      <c r="I748" s="77">
        <v>-2.916736053288926E-2</v>
      </c>
      <c r="J748" s="79">
        <v>145.83680266444631</v>
      </c>
      <c r="K748" s="80">
        <v>14.67</v>
      </c>
      <c r="L748" s="77">
        <v>0.18020917135961387</v>
      </c>
      <c r="M748" s="79">
        <v>270.31375703942081</v>
      </c>
      <c r="N748" s="81">
        <v>90.25</v>
      </c>
      <c r="O748" s="82">
        <v>4.6376811594202899E-2</v>
      </c>
      <c r="P748" s="83">
        <v>92.753623188405797</v>
      </c>
      <c r="Q748" s="81">
        <v>50.31</v>
      </c>
      <c r="R748" s="82">
        <v>-8.4745762711864354E-3</v>
      </c>
      <c r="S748" s="83">
        <v>101.69491525423723</v>
      </c>
      <c r="T748" s="81">
        <v>1160.94</v>
      </c>
      <c r="U748" s="82">
        <v>-2.4574669187144697E-3</v>
      </c>
      <c r="V748" s="83">
        <v>2.4574669187144695</v>
      </c>
      <c r="W748" s="81">
        <v>65.08</v>
      </c>
      <c r="X748" s="82">
        <v>1.5051080090462505E-2</v>
      </c>
      <c r="Y748" s="83">
        <v>18.061296108555005</v>
      </c>
      <c r="Z748" s="84">
        <f t="shared" si="11"/>
        <v>590.76947352147818</v>
      </c>
    </row>
    <row r="749" spans="1:26" x14ac:dyDescent="0.3">
      <c r="A749" s="76">
        <v>41306</v>
      </c>
      <c r="B749" s="77">
        <v>1416.79</v>
      </c>
      <c r="C749" s="77">
        <v>1.9581456267361387E-2</v>
      </c>
      <c r="D749" s="78">
        <v>-19.581456267361386</v>
      </c>
      <c r="E749" s="77">
        <v>0.77700000000000002</v>
      </c>
      <c r="F749" s="77">
        <v>-3.2000000000000028</v>
      </c>
      <c r="G749" s="79">
        <v>-32.000000000000028</v>
      </c>
      <c r="H749" s="80">
        <v>116.783</v>
      </c>
      <c r="I749" s="77">
        <v>3.5402727195731371E-2</v>
      </c>
      <c r="J749" s="79">
        <v>-19.457168505662683</v>
      </c>
      <c r="K749" s="80">
        <v>12.9</v>
      </c>
      <c r="L749" s="77">
        <v>3.5402727195731371E-2</v>
      </c>
      <c r="M749" s="79">
        <v>-215.76433121019116</v>
      </c>
      <c r="N749" s="81">
        <v>86.125</v>
      </c>
      <c r="O749" s="82">
        <v>-1.2248689688392392E-2</v>
      </c>
      <c r="P749" s="83">
        <v>-24.497379376784782</v>
      </c>
      <c r="Q749" s="81">
        <v>50.35</v>
      </c>
      <c r="R749" s="82">
        <v>-6.5702503798117399E-3</v>
      </c>
      <c r="S749" s="83">
        <v>78.843004557740883</v>
      </c>
      <c r="T749" s="81">
        <v>1163.3699999999999</v>
      </c>
      <c r="U749" s="82">
        <v>5.5316905364874314E-3</v>
      </c>
      <c r="V749" s="83">
        <v>-5.5316905364874316</v>
      </c>
      <c r="W749" s="81">
        <v>63.629999999999995</v>
      </c>
      <c r="X749" s="82">
        <v>-4.5740851829634242E-2</v>
      </c>
      <c r="Y749" s="83">
        <v>-54.889022195561083</v>
      </c>
      <c r="Z749" s="84">
        <f t="shared" si="11"/>
        <v>-292.87804353430772</v>
      </c>
    </row>
    <row r="750" spans="1:26" x14ac:dyDescent="0.3">
      <c r="A750" s="76">
        <v>41305</v>
      </c>
      <c r="B750" s="77">
        <v>1405.47</v>
      </c>
      <c r="C750" s="77">
        <v>1.2506213484522213E-2</v>
      </c>
      <c r="D750" s="78">
        <v>-12.506213484522213</v>
      </c>
      <c r="E750" s="77">
        <v>0.78100000000000003</v>
      </c>
      <c r="F750" s="77">
        <v>-2.8000000000000025</v>
      </c>
      <c r="G750" s="79">
        <v>-28.000000000000025</v>
      </c>
      <c r="H750" s="80">
        <v>117.28100000000001</v>
      </c>
      <c r="I750" s="77">
        <v>-1.0437233162895044E-2</v>
      </c>
      <c r="J750" s="79">
        <v>52.186165814475217</v>
      </c>
      <c r="K750" s="80">
        <v>14.28</v>
      </c>
      <c r="L750" s="77">
        <v>0.14606741573033694</v>
      </c>
      <c r="M750" s="79">
        <v>219.10112359550541</v>
      </c>
      <c r="N750" s="81">
        <v>88.781000000000006</v>
      </c>
      <c r="O750" s="82">
        <v>1.4640000000000068E-2</v>
      </c>
      <c r="P750" s="83">
        <v>29.280000000000136</v>
      </c>
      <c r="Q750" s="81">
        <v>50.29</v>
      </c>
      <c r="R750" s="82">
        <v>-4.9071985436700619E-3</v>
      </c>
      <c r="S750" s="83">
        <v>58.886382524040741</v>
      </c>
      <c r="T750" s="81">
        <v>1156.28</v>
      </c>
      <c r="U750" s="82">
        <v>3.410422180761109E-3</v>
      </c>
      <c r="V750" s="83">
        <v>-3.4104221807611088</v>
      </c>
      <c r="W750" s="81">
        <v>65.204999999999998</v>
      </c>
      <c r="X750" s="82">
        <v>-2.0210368144252425E-2</v>
      </c>
      <c r="Y750" s="83">
        <v>-24.252441773102909</v>
      </c>
      <c r="Z750" s="84">
        <f t="shared" si="11"/>
        <v>291.28459449563525</v>
      </c>
    </row>
    <row r="751" spans="1:26" x14ac:dyDescent="0.3">
      <c r="A751" s="76">
        <v>41304</v>
      </c>
      <c r="B751" s="77">
        <v>1409.47</v>
      </c>
      <c r="C751" s="77">
        <v>1.6816240549431483E-2</v>
      </c>
      <c r="D751" s="78">
        <v>-16.816240549431484</v>
      </c>
      <c r="E751" s="77">
        <v>0.79049999999999998</v>
      </c>
      <c r="F751" s="77">
        <v>-1.9500000000000073</v>
      </c>
      <c r="G751" s="79">
        <v>-19.500000000000071</v>
      </c>
      <c r="H751" s="80">
        <v>116.672</v>
      </c>
      <c r="I751" s="77">
        <v>-1.9587741485508795E-2</v>
      </c>
      <c r="J751" s="79">
        <v>97.938707427543974</v>
      </c>
      <c r="K751" s="80">
        <v>14.32</v>
      </c>
      <c r="L751" s="77">
        <v>5.5268975681650699E-2</v>
      </c>
      <c r="M751" s="79">
        <v>82.903463522476045</v>
      </c>
      <c r="N751" s="81">
        <v>90.375</v>
      </c>
      <c r="O751" s="82">
        <v>1.8309859154929577E-2</v>
      </c>
      <c r="P751" s="83">
        <v>36.619718309859152</v>
      </c>
      <c r="Q751" s="81">
        <v>50.3</v>
      </c>
      <c r="R751" s="82">
        <v>1.3138511764939163E-3</v>
      </c>
      <c r="S751" s="83">
        <v>-15.766214117926996</v>
      </c>
      <c r="T751" s="81">
        <v>1163.25</v>
      </c>
      <c r="U751" s="82">
        <v>1.2772292744084063E-2</v>
      </c>
      <c r="V751" s="83">
        <v>-12.772292744084062</v>
      </c>
      <c r="W751" s="81">
        <v>63.890000000000008</v>
      </c>
      <c r="X751" s="82">
        <v>-3.8235736865873837E-2</v>
      </c>
      <c r="Y751" s="83">
        <v>-45.8828842390486</v>
      </c>
      <c r="Z751" s="84">
        <f t="shared" si="11"/>
        <v>106.72425760938796</v>
      </c>
    </row>
    <row r="752" spans="1:26" x14ac:dyDescent="0.3">
      <c r="A752" s="76">
        <v>41303</v>
      </c>
      <c r="B752" s="77">
        <v>1410.68</v>
      </c>
      <c r="C752" s="77">
        <v>2.3032518202651342E-2</v>
      </c>
      <c r="D752" s="78">
        <v>-23.032518202651342</v>
      </c>
      <c r="E752" s="77">
        <v>0.79549999999999998</v>
      </c>
      <c r="F752" s="77">
        <v>-1.4000000000000012</v>
      </c>
      <c r="G752" s="79">
        <v>-14.000000000000012</v>
      </c>
      <c r="H752" s="80">
        <v>116.92100000000001</v>
      </c>
      <c r="I752" s="77">
        <v>-2.2791856111259608E-2</v>
      </c>
      <c r="J752" s="79">
        <v>113.95928055629804</v>
      </c>
      <c r="K752" s="80">
        <v>13.31</v>
      </c>
      <c r="L752" s="77">
        <v>-8.1967213114753669E-3</v>
      </c>
      <c r="M752" s="79">
        <v>-12.295081967213051</v>
      </c>
      <c r="N752" s="81">
        <v>86.125</v>
      </c>
      <c r="O752" s="82">
        <v>-2.8208744710860368E-2</v>
      </c>
      <c r="P752" s="83">
        <v>-56.417489421720731</v>
      </c>
      <c r="Q752" s="81">
        <v>50.2</v>
      </c>
      <c r="R752" s="82">
        <v>-1.1739190990667841E-3</v>
      </c>
      <c r="S752" s="83">
        <v>14.087029188801409</v>
      </c>
      <c r="T752" s="81">
        <v>1174.8800000000001</v>
      </c>
      <c r="U752" s="82">
        <v>2.052551574375688E-2</v>
      </c>
      <c r="V752" s="83">
        <v>-20.52551574375688</v>
      </c>
      <c r="W752" s="81">
        <v>62.69</v>
      </c>
      <c r="X752" s="82">
        <v>-5.814302884615391E-2</v>
      </c>
      <c r="Y752" s="83">
        <v>-69.771634615384684</v>
      </c>
      <c r="Z752" s="84">
        <f t="shared" si="11"/>
        <v>-67.995930205627246</v>
      </c>
    </row>
    <row r="753" spans="1:26" x14ac:dyDescent="0.3">
      <c r="A753" s="76">
        <v>41302</v>
      </c>
      <c r="B753" s="77">
        <v>1403.04</v>
      </c>
      <c r="C753" s="77">
        <v>1.4680995704181519E-2</v>
      </c>
      <c r="D753" s="78">
        <v>-14.68099570418152</v>
      </c>
      <c r="E753" s="77">
        <v>0.79749999999999999</v>
      </c>
      <c r="F753" s="77">
        <v>-1.6499999999999959</v>
      </c>
      <c r="G753" s="79">
        <v>-16.499999999999957</v>
      </c>
      <c r="H753" s="80">
        <v>116.309</v>
      </c>
      <c r="I753" s="77">
        <v>-2.5667445737310841E-2</v>
      </c>
      <c r="J753" s="79">
        <v>128.3372286865542</v>
      </c>
      <c r="K753" s="80">
        <v>13.57</v>
      </c>
      <c r="L753" s="77">
        <v>1.47601476014757E-3</v>
      </c>
      <c r="M753" s="79">
        <v>2.2140221402213549</v>
      </c>
      <c r="N753" s="81">
        <v>85.796000000000006</v>
      </c>
      <c r="O753" s="82">
        <v>-4.2059779149872113E-2</v>
      </c>
      <c r="P753" s="83">
        <v>-84.119558299744213</v>
      </c>
      <c r="Q753" s="81">
        <v>50.1</v>
      </c>
      <c r="R753" s="82">
        <v>-1.6539465556064485E-3</v>
      </c>
      <c r="S753" s="83">
        <v>19.847358667277383</v>
      </c>
      <c r="T753" s="81">
        <v>1171.9100000000001</v>
      </c>
      <c r="U753" s="82">
        <v>2.3207285236569508E-2</v>
      </c>
      <c r="V753" s="83">
        <v>-23.207285236569508</v>
      </c>
      <c r="W753" s="81">
        <v>63.764999999999993</v>
      </c>
      <c r="X753" s="82">
        <v>-3.0485023566975866E-2</v>
      </c>
      <c r="Y753" s="83">
        <v>-36.582028280371034</v>
      </c>
      <c r="Z753" s="84">
        <f t="shared" si="11"/>
        <v>-24.691258026813284</v>
      </c>
    </row>
    <row r="754" spans="1:26" x14ac:dyDescent="0.3">
      <c r="A754" s="76">
        <v>41299</v>
      </c>
      <c r="B754" s="77">
        <v>1405.47</v>
      </c>
      <c r="C754" s="77">
        <v>1.8301562805660001E-2</v>
      </c>
      <c r="D754" s="78">
        <v>-18.301562805660001</v>
      </c>
      <c r="E754" s="77">
        <v>0.79649999999999999</v>
      </c>
      <c r="F754" s="77">
        <v>-2.2499999999999964</v>
      </c>
      <c r="G754" s="79">
        <v>-22.499999999999964</v>
      </c>
      <c r="H754" s="80">
        <v>116.92100000000001</v>
      </c>
      <c r="I754" s="77">
        <v>-1.7932737535277441E-2</v>
      </c>
      <c r="J754" s="79">
        <v>89.663687676387212</v>
      </c>
      <c r="K754" s="80">
        <v>12.89</v>
      </c>
      <c r="L754" s="77">
        <v>-4.65976331360946E-2</v>
      </c>
      <c r="M754" s="79">
        <v>-69.896449704141901</v>
      </c>
      <c r="N754" s="81">
        <v>84.881</v>
      </c>
      <c r="O754" s="82">
        <v>-2.6806085829922312E-2</v>
      </c>
      <c r="P754" s="83">
        <v>-53.61217165984462</v>
      </c>
      <c r="Q754" s="81">
        <v>50.36</v>
      </c>
      <c r="R754" s="82">
        <v>5.1896207584829941E-3</v>
      </c>
      <c r="S754" s="83">
        <v>-62.275449101795928</v>
      </c>
      <c r="T754" s="81">
        <v>1171.99</v>
      </c>
      <c r="U754" s="82">
        <v>2.5111958575327161E-2</v>
      </c>
      <c r="V754" s="83">
        <v>-25.111958575327161</v>
      </c>
      <c r="W754" s="81">
        <v>64.945000000000007</v>
      </c>
      <c r="X754" s="82">
        <v>-2.9170185000383466E-3</v>
      </c>
      <c r="Y754" s="83">
        <v>-3.5004222000460161</v>
      </c>
      <c r="Z754" s="84">
        <f t="shared" si="11"/>
        <v>-165.53432637042837</v>
      </c>
    </row>
    <row r="755" spans="1:26" x14ac:dyDescent="0.3">
      <c r="A755" s="76">
        <v>41298</v>
      </c>
      <c r="B755" s="77">
        <v>1396.14</v>
      </c>
      <c r="C755" s="77">
        <v>1.0275409930966645E-2</v>
      </c>
      <c r="D755" s="78">
        <v>-10.275409930966646</v>
      </c>
      <c r="E755" s="77">
        <v>0.79849999999999999</v>
      </c>
      <c r="F755" s="77">
        <v>-2.2499999999999964</v>
      </c>
      <c r="G755" s="79">
        <v>-22.499999999999964</v>
      </c>
      <c r="H755" s="80">
        <v>117.91200000000001</v>
      </c>
      <c r="I755" s="77">
        <v>-9.1678361049720922E-3</v>
      </c>
      <c r="J755" s="79">
        <v>45.83918052486046</v>
      </c>
      <c r="K755" s="80">
        <v>12.69</v>
      </c>
      <c r="L755" s="77">
        <v>-5.0149700598802395E-2</v>
      </c>
      <c r="M755" s="79">
        <v>-75.224550898203589</v>
      </c>
      <c r="N755" s="81">
        <v>86.468999999999994</v>
      </c>
      <c r="O755" s="82">
        <v>3.9941944847604535E-3</v>
      </c>
      <c r="P755" s="83">
        <v>7.9883889695209076</v>
      </c>
      <c r="Q755" s="81">
        <v>50.37</v>
      </c>
      <c r="R755" s="82">
        <v>8.4084084084082994E-3</v>
      </c>
      <c r="S755" s="83">
        <v>-100.90090090089959</v>
      </c>
      <c r="T755" s="81">
        <v>1166.3900000000001</v>
      </c>
      <c r="U755" s="82">
        <v>2.0017490161784085E-2</v>
      </c>
      <c r="V755" s="83">
        <v>-20.017490161784085</v>
      </c>
      <c r="W755" s="81">
        <v>64.364999999999995</v>
      </c>
      <c r="X755" s="82">
        <v>-2.3250406882121318E-3</v>
      </c>
      <c r="Y755" s="83">
        <v>-2.7900488258545577</v>
      </c>
      <c r="Z755" s="84">
        <f t="shared" si="11"/>
        <v>-177.88083122332708</v>
      </c>
    </row>
    <row r="756" spans="1:26" x14ac:dyDescent="0.3">
      <c r="A756" s="76">
        <v>41297</v>
      </c>
      <c r="B756" s="77">
        <v>1393.04</v>
      </c>
      <c r="C756" s="77">
        <v>1.0562358539840945E-2</v>
      </c>
      <c r="D756" s="78">
        <v>-10.562358539840945</v>
      </c>
      <c r="E756" s="77">
        <v>0.8075</v>
      </c>
      <c r="F756" s="77">
        <v>-1.5499999999999958</v>
      </c>
      <c r="G756" s="79">
        <v>-15.499999999999957</v>
      </c>
      <c r="H756" s="80">
        <v>120.02500000000001</v>
      </c>
      <c r="I756" s="77">
        <v>-2.4932474548098661E-3</v>
      </c>
      <c r="J756" s="79">
        <v>12.46623727404933</v>
      </c>
      <c r="K756" s="80">
        <v>12.46</v>
      </c>
      <c r="L756" s="77">
        <v>-7.6352853965900622E-2</v>
      </c>
      <c r="M756" s="79">
        <v>-114.52928094885092</v>
      </c>
      <c r="N756" s="81">
        <v>86.625</v>
      </c>
      <c r="O756" s="82">
        <v>-1.2452007886272134E-3</v>
      </c>
      <c r="P756" s="83">
        <v>-2.4904015772544263</v>
      </c>
      <c r="Q756" s="81">
        <v>50.56</v>
      </c>
      <c r="R756" s="82">
        <v>1.1200000000000045E-2</v>
      </c>
      <c r="S756" s="83">
        <v>-134.40000000000055</v>
      </c>
      <c r="T756" s="81">
        <v>1163.53</v>
      </c>
      <c r="U756" s="82">
        <v>1.9308097311408742E-2</v>
      </c>
      <c r="V756" s="83">
        <v>-19.308097311408741</v>
      </c>
      <c r="W756" s="81">
        <v>62.754999999999995</v>
      </c>
      <c r="X756" s="82">
        <v>-6.7671965532610415E-2</v>
      </c>
      <c r="Y756" s="83">
        <v>-81.206358639132503</v>
      </c>
      <c r="Z756" s="84">
        <f t="shared" si="11"/>
        <v>-365.53025974243872</v>
      </c>
    </row>
    <row r="757" spans="1:26" x14ac:dyDescent="0.3">
      <c r="A757" s="76">
        <v>41296</v>
      </c>
      <c r="B757" s="77">
        <v>1393.62</v>
      </c>
      <c r="C757" s="77">
        <v>1.9361445342500675E-2</v>
      </c>
      <c r="D757" s="78">
        <v>-19.361445342500677</v>
      </c>
      <c r="E757" s="77">
        <v>0.80900000000000005</v>
      </c>
      <c r="F757" s="77">
        <v>-2.4999999999999911</v>
      </c>
      <c r="G757" s="79">
        <v>-24.999999999999911</v>
      </c>
      <c r="H757" s="80">
        <v>120.1</v>
      </c>
      <c r="I757" s="77">
        <v>-9.1821834291701352E-3</v>
      </c>
      <c r="J757" s="79">
        <v>45.910917145850675</v>
      </c>
      <c r="K757" s="80">
        <v>12.43</v>
      </c>
      <c r="L757" s="77">
        <v>-9.9927588703837847E-2</v>
      </c>
      <c r="M757" s="79">
        <v>-149.89138305575679</v>
      </c>
      <c r="N757" s="81">
        <v>86.25</v>
      </c>
      <c r="O757" s="82">
        <v>7.2992700729927005E-3</v>
      </c>
      <c r="P757" s="83">
        <v>14.598540145985401</v>
      </c>
      <c r="Q757" s="81">
        <v>50.74</v>
      </c>
      <c r="R757" s="82">
        <v>1.4800000000000041E-2</v>
      </c>
      <c r="S757" s="83">
        <v>-177.60000000000048</v>
      </c>
      <c r="T757" s="81">
        <v>1163.8</v>
      </c>
      <c r="U757" s="82">
        <v>2.3894988738738607E-2</v>
      </c>
      <c r="V757" s="83">
        <v>-23.894988738738608</v>
      </c>
      <c r="W757" s="81">
        <v>64.114999999999995</v>
      </c>
      <c r="X757" s="82">
        <v>-3.9259758747284101E-2</v>
      </c>
      <c r="Y757" s="83">
        <v>-47.111710496740926</v>
      </c>
      <c r="Z757" s="84">
        <f t="shared" si="11"/>
        <v>-382.3500703419013</v>
      </c>
    </row>
    <row r="758" spans="1:26" x14ac:dyDescent="0.3">
      <c r="A758" s="76">
        <v>41295</v>
      </c>
      <c r="B758" s="77">
        <v>1389.58</v>
      </c>
      <c r="C758" s="77">
        <v>2.0062396770049496E-2</v>
      </c>
      <c r="D758" s="78">
        <v>-20.062396770049496</v>
      </c>
      <c r="E758" s="77">
        <v>0.80900000000000005</v>
      </c>
      <c r="F758" s="77">
        <v>-2.5499999999999967</v>
      </c>
      <c r="G758" s="79">
        <v>-25.499999999999968</v>
      </c>
      <c r="H758" s="80" t="s">
        <v>0</v>
      </c>
      <c r="I758" s="77">
        <v>3.5402727195731371E-2</v>
      </c>
      <c r="J758" s="79">
        <v>136.78970043156394</v>
      </c>
      <c r="K758" s="80" t="s">
        <v>0</v>
      </c>
      <c r="L758" s="77">
        <v>3.5402727195731371E-2</v>
      </c>
      <c r="M758" s="79">
        <v>-215.76433121019116</v>
      </c>
      <c r="N758" s="81" t="s">
        <v>47</v>
      </c>
      <c r="O758" s="82">
        <v>4.5362372799477215E-3</v>
      </c>
      <c r="P758" s="83">
        <v>9.0724745598954417</v>
      </c>
      <c r="Q758" s="81" t="s">
        <v>47</v>
      </c>
      <c r="R758" s="82">
        <v>7.4923885533476054E-4</v>
      </c>
      <c r="S758" s="83">
        <v>-8.9908662640171269</v>
      </c>
      <c r="T758" s="81" t="s">
        <v>47</v>
      </c>
      <c r="U758" s="82">
        <v>3.7334613801929257E-3</v>
      </c>
      <c r="V758" s="83">
        <v>-3.7334613801929257</v>
      </c>
      <c r="W758" s="81" t="s">
        <v>47</v>
      </c>
      <c r="X758" s="82">
        <v>-7.6700874660299754E-4</v>
      </c>
      <c r="Y758" s="83">
        <v>-0.92041049592359703</v>
      </c>
      <c r="Z758" s="84">
        <f t="shared" si="11"/>
        <v>-129.10929112891489</v>
      </c>
    </row>
    <row r="759" spans="1:26" x14ac:dyDescent="0.3">
      <c r="A759" s="76">
        <v>41292</v>
      </c>
      <c r="B759" s="77">
        <v>1388.11</v>
      </c>
      <c r="C759" s="77">
        <v>1.5509433686197201E-2</v>
      </c>
      <c r="D759" s="78">
        <v>-15.509433686197202</v>
      </c>
      <c r="E759" s="77">
        <v>0.80900000000000005</v>
      </c>
      <c r="F759" s="77">
        <v>-2.5499999999999967</v>
      </c>
      <c r="G759" s="79">
        <v>-25.499999999999968</v>
      </c>
      <c r="H759" s="80">
        <v>118.518</v>
      </c>
      <c r="I759" s="77">
        <v>-1.3665113182423402E-2</v>
      </c>
      <c r="J759" s="79">
        <v>68.325565912117014</v>
      </c>
      <c r="K759" s="80">
        <v>12.46</v>
      </c>
      <c r="L759" s="77">
        <v>-9.64467005076141E-2</v>
      </c>
      <c r="M759" s="79">
        <v>-144.67005076142115</v>
      </c>
      <c r="N759" s="81">
        <v>87.192999999999998</v>
      </c>
      <c r="O759" s="82">
        <v>2.6198406440147343E-2</v>
      </c>
      <c r="P759" s="83">
        <v>52.396812880294682</v>
      </c>
      <c r="Q759" s="81">
        <v>50.683</v>
      </c>
      <c r="R759" s="82">
        <v>1.801711324468723E-2</v>
      </c>
      <c r="S759" s="83">
        <v>-216.20535893624677</v>
      </c>
      <c r="T759" s="81">
        <v>1156.97</v>
      </c>
      <c r="U759" s="82">
        <v>1.6464159264823461E-2</v>
      </c>
      <c r="V759" s="83">
        <v>-16.464159264823461</v>
      </c>
      <c r="W759" s="81">
        <v>66.680000000000007</v>
      </c>
      <c r="X759" s="82">
        <v>1.2143290831815595E-2</v>
      </c>
      <c r="Y759" s="83">
        <v>14.571948998178714</v>
      </c>
      <c r="Z759" s="84">
        <f t="shared" si="11"/>
        <v>-283.05467485809817</v>
      </c>
    </row>
    <row r="760" spans="1:26" x14ac:dyDescent="0.3">
      <c r="A760" s="76">
        <v>41291</v>
      </c>
      <c r="B760" s="77">
        <v>1386.16</v>
      </c>
      <c r="C760" s="77">
        <v>1.1714387895862509E-2</v>
      </c>
      <c r="D760" s="78">
        <v>-11.714387895862508</v>
      </c>
      <c r="E760" s="77">
        <v>0.81</v>
      </c>
      <c r="F760" s="77">
        <v>-2.849999999999997</v>
      </c>
      <c r="G760" s="79">
        <v>-28.499999999999972</v>
      </c>
      <c r="H760" s="80">
        <v>119.003</v>
      </c>
      <c r="I760" s="77">
        <v>-1.0271295264392284E-2</v>
      </c>
      <c r="J760" s="79">
        <v>51.356476321961416</v>
      </c>
      <c r="K760" s="80">
        <v>13.57</v>
      </c>
      <c r="L760" s="77">
        <v>-1.8799710773680388E-2</v>
      </c>
      <c r="M760" s="79">
        <v>-28.199566160520583</v>
      </c>
      <c r="N760" s="81">
        <v>87.5</v>
      </c>
      <c r="O760" s="82">
        <v>2.1897810218978103E-2</v>
      </c>
      <c r="P760" s="83">
        <v>43.795620437956202</v>
      </c>
      <c r="Q760" s="81">
        <v>50.537999999999997</v>
      </c>
      <c r="R760" s="82">
        <v>1.7885196374622318E-2</v>
      </c>
      <c r="S760" s="83">
        <v>-214.62235649546781</v>
      </c>
      <c r="T760" s="81">
        <v>1152.3499999999999</v>
      </c>
      <c r="U760" s="82">
        <v>1.4624826104566098E-2</v>
      </c>
      <c r="V760" s="83">
        <v>-14.624826104566097</v>
      </c>
      <c r="W760" s="81">
        <v>66.55</v>
      </c>
      <c r="X760" s="82">
        <v>2.3059185242121447E-2</v>
      </c>
      <c r="Y760" s="83">
        <v>27.671022290545732</v>
      </c>
      <c r="Z760" s="84">
        <f t="shared" si="11"/>
        <v>-174.83801760595364</v>
      </c>
    </row>
    <row r="761" spans="1:26" x14ac:dyDescent="0.3">
      <c r="A761" s="76">
        <v>41290</v>
      </c>
      <c r="B761" s="77">
        <v>1378.92</v>
      </c>
      <c r="C761" s="77">
        <v>1.0649447738549808E-2</v>
      </c>
      <c r="D761" s="78">
        <v>-10.649447738549808</v>
      </c>
      <c r="E761" s="77">
        <v>0.8095</v>
      </c>
      <c r="F761" s="77">
        <v>-3.0000000000000027</v>
      </c>
      <c r="G761" s="79">
        <v>-30.000000000000028</v>
      </c>
      <c r="H761" s="80">
        <v>119.648</v>
      </c>
      <c r="I761" s="77">
        <v>-1.3399520091034279E-2</v>
      </c>
      <c r="J761" s="79">
        <v>66.997600455171394</v>
      </c>
      <c r="K761" s="80">
        <v>13.42</v>
      </c>
      <c r="L761" s="77">
        <v>-7.8296703296703338E-2</v>
      </c>
      <c r="M761" s="79">
        <v>-117.44505494505502</v>
      </c>
      <c r="N761" s="81">
        <v>88.75</v>
      </c>
      <c r="O761" s="82">
        <v>3.6496350364963501E-2</v>
      </c>
      <c r="P761" s="83">
        <v>72.992700729926995</v>
      </c>
      <c r="Q761" s="81">
        <v>50.234000000000002</v>
      </c>
      <c r="R761" s="82">
        <v>2.0580646472034402E-2</v>
      </c>
      <c r="S761" s="83">
        <v>-246.96775766441283</v>
      </c>
      <c r="T761" s="81">
        <v>1148.58</v>
      </c>
      <c r="U761" s="82">
        <v>1.5714399412810272E-2</v>
      </c>
      <c r="V761" s="83">
        <v>-15.714399412810273</v>
      </c>
      <c r="W761" s="81">
        <v>66.430000000000007</v>
      </c>
      <c r="X761" s="82">
        <v>2.160707420223015E-2</v>
      </c>
      <c r="Y761" s="83">
        <v>25.92848904267618</v>
      </c>
      <c r="Z761" s="84">
        <f t="shared" si="11"/>
        <v>-254.85786953305342</v>
      </c>
    </row>
    <row r="762" spans="1:26" x14ac:dyDescent="0.3">
      <c r="A762" s="76">
        <v>41289</v>
      </c>
      <c r="B762" s="77">
        <v>1382.74</v>
      </c>
      <c r="C762" s="77">
        <v>1.1233161228041876E-2</v>
      </c>
      <c r="D762" s="78">
        <v>-11.233161228041876</v>
      </c>
      <c r="E762" s="77">
        <v>0.81399999999999995</v>
      </c>
      <c r="F762" s="77">
        <v>-2.8500000000000081</v>
      </c>
      <c r="G762" s="79">
        <v>-28.500000000000082</v>
      </c>
      <c r="H762" s="80">
        <v>119.373</v>
      </c>
      <c r="I762" s="77">
        <v>-5.6807296655699644E-3</v>
      </c>
      <c r="J762" s="79">
        <v>28.403648327849822</v>
      </c>
      <c r="K762" s="80">
        <v>13.55</v>
      </c>
      <c r="L762" s="77">
        <v>-7.6975476839236986E-2</v>
      </c>
      <c r="M762" s="79">
        <v>-115.46321525885548</v>
      </c>
      <c r="N762" s="81">
        <v>88.625</v>
      </c>
      <c r="O762" s="82">
        <v>4.2647058823529413E-2</v>
      </c>
      <c r="P762" s="83">
        <v>85.294117647058812</v>
      </c>
      <c r="Q762" s="81">
        <v>50.259</v>
      </c>
      <c r="R762" s="82">
        <v>2.4606539998369092E-2</v>
      </c>
      <c r="S762" s="83">
        <v>-295.2784799804291</v>
      </c>
      <c r="T762" s="81">
        <v>1151.25</v>
      </c>
      <c r="U762" s="82">
        <v>1.6852592808500426E-2</v>
      </c>
      <c r="V762" s="83">
        <v>-16.852592808500425</v>
      </c>
      <c r="W762" s="81">
        <v>66.56</v>
      </c>
      <c r="X762" s="82">
        <v>4.5472394565302922E-2</v>
      </c>
      <c r="Y762" s="83">
        <v>54.566873478363505</v>
      </c>
      <c r="Z762" s="84">
        <f t="shared" si="11"/>
        <v>-299.06280982255481</v>
      </c>
    </row>
    <row r="763" spans="1:26" x14ac:dyDescent="0.3">
      <c r="A763" s="76">
        <v>41288</v>
      </c>
      <c r="B763" s="77">
        <v>1380.21</v>
      </c>
      <c r="C763" s="77">
        <v>3.1123230361211823E-2</v>
      </c>
      <c r="D763" s="78">
        <v>-31.123230361211821</v>
      </c>
      <c r="E763" s="77">
        <v>0.81899999999999995</v>
      </c>
      <c r="F763" s="77">
        <v>4.9750000000000068</v>
      </c>
      <c r="G763" s="79">
        <v>49.750000000000071</v>
      </c>
      <c r="H763" s="80">
        <v>119.056</v>
      </c>
      <c r="I763" s="77">
        <v>3.5402727195731371E-2</v>
      </c>
      <c r="J763" s="79">
        <v>16.396143604694686</v>
      </c>
      <c r="K763" s="80">
        <v>13.52</v>
      </c>
      <c r="L763" s="77">
        <v>3.5402727195731371E-2</v>
      </c>
      <c r="M763" s="79">
        <v>-215.76433121019116</v>
      </c>
      <c r="N763" s="81">
        <v>89.563000000000002</v>
      </c>
      <c r="O763" s="82">
        <v>-4.8467463479415648E-2</v>
      </c>
      <c r="P763" s="83">
        <v>-96.934926958831298</v>
      </c>
      <c r="Q763" s="81">
        <v>50.183</v>
      </c>
      <c r="R763" s="82">
        <v>2.8087355568302923E-2</v>
      </c>
      <c r="S763" s="83">
        <v>-337.0482668196351</v>
      </c>
      <c r="T763" s="81">
        <v>1145.33</v>
      </c>
      <c r="U763" s="82">
        <v>2.6060703791299288E-2</v>
      </c>
      <c r="V763" s="83">
        <v>-26.060703791299286</v>
      </c>
      <c r="W763" s="81">
        <v>65.77</v>
      </c>
      <c r="X763" s="82">
        <v>1.9689922480620094E-2</v>
      </c>
      <c r="Y763" s="83">
        <v>23.627906976744114</v>
      </c>
      <c r="Z763" s="84">
        <f t="shared" si="11"/>
        <v>-617.15740855972967</v>
      </c>
    </row>
    <row r="764" spans="1:26" x14ac:dyDescent="0.3">
      <c r="A764" s="76">
        <v>41285</v>
      </c>
      <c r="B764" s="77">
        <v>1381.94</v>
      </c>
      <c r="C764" s="77">
        <v>3.2454239820694848E-2</v>
      </c>
      <c r="D764" s="78">
        <v>-32.454239820694845</v>
      </c>
      <c r="E764" s="77">
        <v>0.82099999999999995</v>
      </c>
      <c r="F764" s="77">
        <v>-2.2500000000000075</v>
      </c>
      <c r="G764" s="79">
        <v>-22.500000000000075</v>
      </c>
      <c r="H764" s="80">
        <v>119.003</v>
      </c>
      <c r="I764" s="77">
        <v>3.5402727195731371E-2</v>
      </c>
      <c r="J764" s="79">
        <v>1.3001068922553456</v>
      </c>
      <c r="K764" s="80">
        <v>13.36</v>
      </c>
      <c r="L764" s="77">
        <v>-0.25860155382907879</v>
      </c>
      <c r="M764" s="79">
        <v>-387.90233074361822</v>
      </c>
      <c r="N764" s="81">
        <v>87.218999999999994</v>
      </c>
      <c r="O764" s="82">
        <v>-0.13430272952853603</v>
      </c>
      <c r="P764" s="83">
        <v>-268.60545905707204</v>
      </c>
      <c r="Q764" s="81">
        <v>50.1</v>
      </c>
      <c r="R764" s="82">
        <v>2.6344901052976634E-2</v>
      </c>
      <c r="S764" s="83">
        <v>-316.1388126357196</v>
      </c>
      <c r="T764" s="81">
        <v>1143.28</v>
      </c>
      <c r="U764" s="82">
        <v>3.6133440878730376E-2</v>
      </c>
      <c r="V764" s="83">
        <v>-36.133440878730376</v>
      </c>
      <c r="W764" s="81">
        <v>65.135000000000005</v>
      </c>
      <c r="X764" s="82">
        <v>-0.10877745091331996</v>
      </c>
      <c r="Y764" s="83">
        <v>-130.53294109598394</v>
      </c>
      <c r="Z764" s="84">
        <f t="shared" si="11"/>
        <v>-1192.9671173395639</v>
      </c>
    </row>
    <row r="765" spans="1:26" x14ac:dyDescent="0.3">
      <c r="A765" s="76">
        <v>41284</v>
      </c>
      <c r="B765" s="77">
        <v>1378.48</v>
      </c>
      <c r="C765" s="77">
        <v>3.8919538150794443E-2</v>
      </c>
      <c r="D765" s="78">
        <v>-38.919538150794445</v>
      </c>
      <c r="E765" s="77">
        <v>0.82299999999999995</v>
      </c>
      <c r="F765" s="77">
        <v>-2.0500000000000074</v>
      </c>
      <c r="G765" s="79">
        <v>-20.500000000000075</v>
      </c>
      <c r="H765" s="80">
        <v>120.325</v>
      </c>
      <c r="I765" s="77">
        <v>1.8857220274687156E-2</v>
      </c>
      <c r="J765" s="79">
        <v>-94.286101373435784</v>
      </c>
      <c r="K765" s="80">
        <v>13.49</v>
      </c>
      <c r="L765" s="77">
        <v>-0.40624999999999994</v>
      </c>
      <c r="M765" s="79">
        <v>-609.37499999999989</v>
      </c>
      <c r="N765" s="81">
        <v>86.125</v>
      </c>
      <c r="O765" s="82">
        <v>-9.1029023746701854E-2</v>
      </c>
      <c r="P765" s="83">
        <v>-182.05804749340368</v>
      </c>
      <c r="Q765" s="81">
        <v>49.95</v>
      </c>
      <c r="R765" s="82">
        <v>2.3188168298578497E-2</v>
      </c>
      <c r="S765" s="83">
        <v>-278.25801958294198</v>
      </c>
      <c r="T765" s="81">
        <v>1143.5</v>
      </c>
      <c r="U765" s="82">
        <v>2.876215666693659E-2</v>
      </c>
      <c r="V765" s="83">
        <v>-28.76215666693659</v>
      </c>
      <c r="W765" s="81">
        <v>64.515000000000001</v>
      </c>
      <c r="X765" s="82">
        <v>-8.7224108658743527E-2</v>
      </c>
      <c r="Y765" s="83">
        <v>-104.66893039049222</v>
      </c>
      <c r="Z765" s="84">
        <f t="shared" si="11"/>
        <v>-1356.8277936580048</v>
      </c>
    </row>
    <row r="766" spans="1:26" x14ac:dyDescent="0.3">
      <c r="A766" s="76">
        <v>41283</v>
      </c>
      <c r="B766" s="77">
        <v>1367.15</v>
      </c>
      <c r="C766" s="77">
        <v>2.3086133353289035E-2</v>
      </c>
      <c r="D766" s="78">
        <v>-23.086133353289036</v>
      </c>
      <c r="E766" s="77">
        <v>0.83399999999999996</v>
      </c>
      <c r="F766" s="77">
        <v>-0.95000000000000639</v>
      </c>
      <c r="G766" s="79">
        <v>-9.5000000000000639</v>
      </c>
      <c r="H766" s="80">
        <v>121.21299999999999</v>
      </c>
      <c r="I766" s="77">
        <v>2.5265170097947955E-2</v>
      </c>
      <c r="J766" s="79">
        <v>-126.32585048973978</v>
      </c>
      <c r="K766" s="80">
        <v>13.81</v>
      </c>
      <c r="L766" s="77">
        <v>-0.29070364663584997</v>
      </c>
      <c r="M766" s="79">
        <v>-436.05546995377489</v>
      </c>
      <c r="N766" s="81">
        <v>86.733000000000004</v>
      </c>
      <c r="O766" s="82">
        <v>-8.7021052631578902E-2</v>
      </c>
      <c r="P766" s="83">
        <v>-174.04210526315779</v>
      </c>
      <c r="Q766" s="81">
        <v>50</v>
      </c>
      <c r="R766" s="82">
        <v>2.379294811417337E-2</v>
      </c>
      <c r="S766" s="83">
        <v>-285.51537737008044</v>
      </c>
      <c r="T766" s="81">
        <v>1141.49</v>
      </c>
      <c r="U766" s="82">
        <v>3.0932769769878257E-2</v>
      </c>
      <c r="V766" s="83">
        <v>-30.932769769878256</v>
      </c>
      <c r="W766" s="81">
        <v>67.31</v>
      </c>
      <c r="X766" s="82">
        <v>-5.5894522757556624E-2</v>
      </c>
      <c r="Y766" s="83">
        <v>-67.073427309067952</v>
      </c>
      <c r="Z766" s="84">
        <f t="shared" si="11"/>
        <v>-1152.531133508988</v>
      </c>
    </row>
    <row r="767" spans="1:26" x14ac:dyDescent="0.3">
      <c r="A767" s="76">
        <v>41282</v>
      </c>
      <c r="B767" s="77">
        <v>1362.25</v>
      </c>
      <c r="C767" s="77">
        <v>1.9663468015988249E-2</v>
      </c>
      <c r="D767" s="78">
        <v>-19.663468015988247</v>
      </c>
      <c r="E767" s="77">
        <v>0.83450000000000002</v>
      </c>
      <c r="F767" s="77">
        <v>4.9750000000000068</v>
      </c>
      <c r="G767" s="79">
        <v>49.750000000000071</v>
      </c>
      <c r="H767" s="80">
        <v>120.821</v>
      </c>
      <c r="I767" s="77">
        <v>3.5402727195731371E-2</v>
      </c>
      <c r="J767" s="79">
        <v>-25.585917695559484</v>
      </c>
      <c r="K767" s="80">
        <v>13.62</v>
      </c>
      <c r="L767" s="77">
        <v>-0.30082135523613968</v>
      </c>
      <c r="M767" s="79">
        <v>-451.23203285420948</v>
      </c>
      <c r="N767" s="81">
        <v>85.625</v>
      </c>
      <c r="O767" s="82">
        <v>-8.4811885421120156E-2</v>
      </c>
      <c r="P767" s="83">
        <v>-169.6237708422403</v>
      </c>
      <c r="Q767" s="81">
        <v>50</v>
      </c>
      <c r="R767" s="82">
        <v>2.1700927704442305E-2</v>
      </c>
      <c r="S767" s="83">
        <v>-260.41113245330769</v>
      </c>
      <c r="T767" s="81">
        <v>1136.6400000000001</v>
      </c>
      <c r="U767" s="82">
        <v>2.0387277477040781E-2</v>
      </c>
      <c r="V767" s="83">
        <v>-20.387277477040779</v>
      </c>
      <c r="W767" s="81">
        <v>66.734999999999999</v>
      </c>
      <c r="X767" s="82">
        <v>-5.1924989345077444E-2</v>
      </c>
      <c r="Y767" s="83">
        <v>-62.309987214092928</v>
      </c>
      <c r="Z767" s="84">
        <f t="shared" si="11"/>
        <v>-959.46358655243898</v>
      </c>
    </row>
    <row r="768" spans="1:26" x14ac:dyDescent="0.3">
      <c r="A768" s="76">
        <v>41281</v>
      </c>
      <c r="B768" s="77">
        <v>1366.91</v>
      </c>
      <c r="C768" s="77">
        <v>2.0813418568526795E-2</v>
      </c>
      <c r="D768" s="78">
        <v>-20.813418568526796</v>
      </c>
      <c r="E768" s="77">
        <v>0.83450000000000002</v>
      </c>
      <c r="F768" s="77">
        <v>4.9750000000000068</v>
      </c>
      <c r="G768" s="79">
        <v>49.750000000000071</v>
      </c>
      <c r="H768" s="80">
        <v>120.16</v>
      </c>
      <c r="I768" s="77">
        <v>3.5402727195731371E-2</v>
      </c>
      <c r="J768" s="79">
        <v>-113.96109628110608</v>
      </c>
      <c r="K768" s="80">
        <v>13.79</v>
      </c>
      <c r="L768" s="77">
        <v>3.5402727195731371E-2</v>
      </c>
      <c r="M768" s="79">
        <v>-215.76433121019116</v>
      </c>
      <c r="N768" s="81">
        <v>84.966999999999999</v>
      </c>
      <c r="O768" s="82">
        <v>-8.2677462887989217E-2</v>
      </c>
      <c r="P768" s="83">
        <v>-165.35492577597842</v>
      </c>
      <c r="Q768" s="81">
        <v>49.786000000000001</v>
      </c>
      <c r="R768" s="82">
        <v>2.1481770245593963E-2</v>
      </c>
      <c r="S768" s="83">
        <v>-257.78124294712757</v>
      </c>
      <c r="T768" s="81">
        <v>1138.23</v>
      </c>
      <c r="U768" s="82">
        <v>2.4297400178180936E-2</v>
      </c>
      <c r="V768" s="83">
        <v>-24.297400178180936</v>
      </c>
      <c r="W768" s="81">
        <v>65.88</v>
      </c>
      <c r="X768" s="82">
        <v>-4.6115977702164856E-2</v>
      </c>
      <c r="Y768" s="83">
        <v>-55.339173242597823</v>
      </c>
      <c r="Z768" s="84">
        <f t="shared" si="11"/>
        <v>-803.56158820370877</v>
      </c>
    </row>
    <row r="769" spans="1:26" x14ac:dyDescent="0.3">
      <c r="A769" s="76">
        <v>41278</v>
      </c>
      <c r="B769" s="77">
        <v>1370.11</v>
      </c>
      <c r="C769" s="77">
        <v>2.3738362449003979E-2</v>
      </c>
      <c r="D769" s="78">
        <v>-23.738362449003979</v>
      </c>
      <c r="E769" s="77">
        <v>0.83850000000000002</v>
      </c>
      <c r="F769" s="77">
        <v>-0.44999999999999485</v>
      </c>
      <c r="G769" s="79">
        <v>-4.4999999999999485</v>
      </c>
      <c r="H769" s="80">
        <v>120.238</v>
      </c>
      <c r="I769" s="77">
        <v>3.5402727195731371E-2</v>
      </c>
      <c r="J769" s="79">
        <v>-29.160034368683956</v>
      </c>
      <c r="K769" s="80">
        <v>13.83</v>
      </c>
      <c r="L769" s="77">
        <v>-0.25605164066702529</v>
      </c>
      <c r="M769" s="79">
        <v>-384.07746100053794</v>
      </c>
      <c r="N769" s="81">
        <v>85.625</v>
      </c>
      <c r="O769" s="82">
        <v>-3.3850493653032443E-2</v>
      </c>
      <c r="P769" s="83">
        <v>-67.700987306064874</v>
      </c>
      <c r="Q769" s="81">
        <v>49.65</v>
      </c>
      <c r="R769" s="82">
        <v>1.7334644701253923E-2</v>
      </c>
      <c r="S769" s="83">
        <v>-208.01573641504709</v>
      </c>
      <c r="T769" s="81">
        <v>1135.74</v>
      </c>
      <c r="U769" s="82">
        <v>1.8399956959164993E-2</v>
      </c>
      <c r="V769" s="83">
        <v>-18.399956959164992</v>
      </c>
      <c r="W769" s="81">
        <v>65.05</v>
      </c>
      <c r="X769" s="82">
        <v>-4.6047807596421769E-2</v>
      </c>
      <c r="Y769" s="83">
        <v>-55.257369115706119</v>
      </c>
      <c r="Z769" s="84">
        <f t="shared" si="11"/>
        <v>-790.84990761420886</v>
      </c>
    </row>
    <row r="770" spans="1:26" x14ac:dyDescent="0.3">
      <c r="A770" s="76">
        <v>41277</v>
      </c>
      <c r="B770" s="77">
        <v>1364.39</v>
      </c>
      <c r="C770" s="77">
        <v>1.7396686203451119E-2</v>
      </c>
      <c r="D770" s="78">
        <v>-17.396686203451118</v>
      </c>
      <c r="E770" s="77">
        <v>0.83950000000000002</v>
      </c>
      <c r="F770" s="77">
        <v>-0.34999999999999476</v>
      </c>
      <c r="G770" s="79">
        <v>-3.4999999999999476</v>
      </c>
      <c r="H770" s="80">
        <v>121.273</v>
      </c>
      <c r="I770" s="77">
        <v>7.8954148417177336E-3</v>
      </c>
      <c r="J770" s="79">
        <v>-39.477074208588668</v>
      </c>
      <c r="K770" s="80">
        <v>14.56</v>
      </c>
      <c r="L770" s="77">
        <v>-0.18385650224215244</v>
      </c>
      <c r="M770" s="79">
        <v>-275.78475336322867</v>
      </c>
      <c r="N770" s="81">
        <v>85.625</v>
      </c>
      <c r="O770" s="82">
        <v>-4.6630220569405342E-2</v>
      </c>
      <c r="P770" s="83">
        <v>-93.260441138810677</v>
      </c>
      <c r="Q770" s="81">
        <v>49.220999999999997</v>
      </c>
      <c r="R770" s="82">
        <v>1.0781172991621459E-2</v>
      </c>
      <c r="S770" s="83">
        <v>-129.37407589945749</v>
      </c>
      <c r="T770" s="81">
        <v>1130.81</v>
      </c>
      <c r="U770" s="82">
        <v>2.8411106159680611E-2</v>
      </c>
      <c r="V770" s="83">
        <v>-28.41110615968061</v>
      </c>
      <c r="W770" s="81">
        <v>65.024999999999991</v>
      </c>
      <c r="X770" s="82">
        <v>-5.8700057903879659E-2</v>
      </c>
      <c r="Y770" s="83">
        <v>-70.440069484655581</v>
      </c>
      <c r="Z770" s="84">
        <f t="shared" si="11"/>
        <v>-657.64420645787277</v>
      </c>
    </row>
    <row r="771" spans="1:26" x14ac:dyDescent="0.3">
      <c r="A771" s="76">
        <v>41276</v>
      </c>
      <c r="B771" s="77">
        <v>1367.38</v>
      </c>
      <c r="C771" s="77">
        <v>1.1487960942412398E-2</v>
      </c>
      <c r="D771" s="78">
        <v>-11.487960942412398</v>
      </c>
      <c r="E771" s="77">
        <v>0.84250000000000003</v>
      </c>
      <c r="F771" s="77">
        <v>-4.9999999999994493E-2</v>
      </c>
      <c r="G771" s="79">
        <v>-0.49999999999994493</v>
      </c>
      <c r="H771" s="80">
        <v>120.05500000000001</v>
      </c>
      <c r="I771" s="77">
        <v>-3.7921534784917158E-3</v>
      </c>
      <c r="J771" s="79">
        <v>18.960767392458578</v>
      </c>
      <c r="K771" s="80">
        <v>14.68</v>
      </c>
      <c r="L771" s="77">
        <v>-0.16921335597057169</v>
      </c>
      <c r="M771" s="79">
        <v>-253.82003395585753</v>
      </c>
      <c r="N771" s="81">
        <v>85</v>
      </c>
      <c r="O771" s="82">
        <v>-4.6283309957924262E-2</v>
      </c>
      <c r="P771" s="83">
        <v>-92.56661991584852</v>
      </c>
      <c r="Q771" s="81">
        <v>49.052</v>
      </c>
      <c r="R771" s="82">
        <v>6.1948717948717867E-3</v>
      </c>
      <c r="S771" s="83">
        <v>-74.338461538461445</v>
      </c>
      <c r="T771" s="81">
        <v>1132.17</v>
      </c>
      <c r="U771" s="82">
        <v>2.7573312518719639E-2</v>
      </c>
      <c r="V771" s="83">
        <v>-27.573312518719639</v>
      </c>
      <c r="W771" s="81">
        <v>63.664999999999992</v>
      </c>
      <c r="X771" s="82">
        <v>-3.8801238016154711E-2</v>
      </c>
      <c r="Y771" s="83">
        <v>-46.56148561938565</v>
      </c>
      <c r="Z771" s="84">
        <f t="shared" si="11"/>
        <v>-487.88710709822658</v>
      </c>
    </row>
    <row r="772" spans="1:26" x14ac:dyDescent="0.3">
      <c r="A772" s="76">
        <v>41275</v>
      </c>
      <c r="B772" s="77">
        <v>1338.55</v>
      </c>
      <c r="C772" s="77">
        <v>-7.6729186744755994E-3</v>
      </c>
      <c r="D772" s="78">
        <v>7.6729186744755991</v>
      </c>
      <c r="E772" s="77">
        <v>0.98060000000000003</v>
      </c>
      <c r="F772" s="77">
        <v>4.9750000000000068</v>
      </c>
      <c r="G772" s="79">
        <v>49.750000000000071</v>
      </c>
      <c r="H772" s="80" t="s">
        <v>0</v>
      </c>
      <c r="I772" s="77">
        <v>3.5402727195731371E-2</v>
      </c>
      <c r="J772" s="79">
        <v>-37.557418265023209</v>
      </c>
      <c r="K772" s="80" t="s">
        <v>0</v>
      </c>
      <c r="L772" s="77">
        <v>3.5402727195731371E-2</v>
      </c>
      <c r="M772" s="79">
        <v>-215.76433121019116</v>
      </c>
      <c r="N772" s="81" t="s">
        <v>47</v>
      </c>
      <c r="O772" s="82">
        <v>4.5362372799477215E-3</v>
      </c>
      <c r="P772" s="83">
        <v>9.0724745598954417</v>
      </c>
      <c r="Q772" s="81" t="s">
        <v>47</v>
      </c>
      <c r="R772" s="82">
        <v>7.4923885533476054E-4</v>
      </c>
      <c r="S772" s="83">
        <v>-8.9908662640171269</v>
      </c>
      <c r="T772" s="81" t="s">
        <v>47</v>
      </c>
      <c r="U772" s="82">
        <v>3.7334613801929257E-3</v>
      </c>
      <c r="V772" s="83">
        <v>-3.7334613801929257</v>
      </c>
      <c r="W772" s="81" t="s">
        <v>47</v>
      </c>
      <c r="X772" s="82">
        <v>-7.6700874660299754E-4</v>
      </c>
      <c r="Y772" s="83">
        <v>-0.92041049592359703</v>
      </c>
      <c r="Z772" s="84">
        <f t="shared" si="11"/>
        <v>-200.47109438097687</v>
      </c>
    </row>
    <row r="773" spans="1:26" x14ac:dyDescent="0.3">
      <c r="A773" s="76">
        <v>41274</v>
      </c>
      <c r="B773" s="77">
        <v>1338.5</v>
      </c>
      <c r="C773" s="77">
        <v>-6.9885453142620275E-3</v>
      </c>
      <c r="D773" s="78">
        <v>6.9885453142620273</v>
      </c>
      <c r="E773" s="77">
        <v>0.84350000000000003</v>
      </c>
      <c r="F773" s="77">
        <v>0.10000000000000009</v>
      </c>
      <c r="G773" s="79">
        <v>1.0000000000000009</v>
      </c>
      <c r="H773" s="80" t="s">
        <v>0</v>
      </c>
      <c r="I773" s="77">
        <v>3.5402727195731371E-2</v>
      </c>
      <c r="J773" s="79">
        <v>41.32831491674937</v>
      </c>
      <c r="K773" s="80">
        <v>18.02</v>
      </c>
      <c r="L773" s="77">
        <v>0.15735388567758504</v>
      </c>
      <c r="M773" s="79">
        <v>236.03082851637757</v>
      </c>
      <c r="N773" s="81">
        <v>94.125</v>
      </c>
      <c r="O773" s="82">
        <v>2.4489795918367346E-2</v>
      </c>
      <c r="P773" s="83">
        <v>48.979591836734691</v>
      </c>
      <c r="Q773" s="81">
        <v>48.811999999999998</v>
      </c>
      <c r="R773" s="82">
        <v>1.322262584327972E-2</v>
      </c>
      <c r="S773" s="83">
        <v>-158.67151011935664</v>
      </c>
      <c r="T773" s="81">
        <v>1116.24</v>
      </c>
      <c r="U773" s="82">
        <v>2.2216524112163218E-2</v>
      </c>
      <c r="V773" s="83">
        <v>-22.216524112163217</v>
      </c>
      <c r="W773" s="81">
        <v>64.5</v>
      </c>
      <c r="X773" s="82">
        <v>-5.0912301353737408E-2</v>
      </c>
      <c r="Y773" s="83">
        <v>-61.094761624484889</v>
      </c>
      <c r="Z773" s="84">
        <f t="shared" si="11"/>
        <v>92.344484728118928</v>
      </c>
    </row>
    <row r="774" spans="1:26" x14ac:dyDescent="0.3">
      <c r="A774" s="76">
        <v>41271</v>
      </c>
      <c r="B774" s="77">
        <v>1326.84</v>
      </c>
      <c r="C774" s="77">
        <v>-6.2612342720192683E-3</v>
      </c>
      <c r="D774" s="78">
        <v>6.2612342720192684</v>
      </c>
      <c r="E774" s="77">
        <v>0.84350000000000003</v>
      </c>
      <c r="F774" s="77">
        <v>0.10000000000000009</v>
      </c>
      <c r="G774" s="79">
        <v>1.0000000000000009</v>
      </c>
      <c r="H774" s="80">
        <v>118.098</v>
      </c>
      <c r="I774" s="77">
        <v>-4.1030929509301567E-2</v>
      </c>
      <c r="J774" s="79">
        <v>205.15464754650785</v>
      </c>
      <c r="K774" s="80">
        <v>22.72</v>
      </c>
      <c r="L774" s="77">
        <v>0.39045287637698894</v>
      </c>
      <c r="M774" s="79">
        <v>585.67931456548342</v>
      </c>
      <c r="N774" s="81">
        <v>100.75</v>
      </c>
      <c r="O774" s="82">
        <v>6.0169206162134899E-2</v>
      </c>
      <c r="P774" s="83">
        <v>120.3384123242698</v>
      </c>
      <c r="Q774" s="81">
        <v>48.814</v>
      </c>
      <c r="R774" s="82">
        <v>1.257052771324265E-2</v>
      </c>
      <c r="S774" s="83">
        <v>-150.8463325589118</v>
      </c>
      <c r="T774" s="81">
        <v>1103.4100000000001</v>
      </c>
      <c r="U774" s="82">
        <v>1.692087922215578E-2</v>
      </c>
      <c r="V774" s="83">
        <v>-16.920879222155779</v>
      </c>
      <c r="W774" s="81">
        <v>73.084999999999994</v>
      </c>
      <c r="X774" s="82">
        <v>6.4835725213083534E-2</v>
      </c>
      <c r="Y774" s="83">
        <v>77.802870255700228</v>
      </c>
      <c r="Z774" s="84">
        <f t="shared" si="11"/>
        <v>828.46926718291297</v>
      </c>
    </row>
    <row r="775" spans="1:26" x14ac:dyDescent="0.3">
      <c r="A775" s="76">
        <v>41270</v>
      </c>
      <c r="B775" s="77">
        <v>1336.3</v>
      </c>
      <c r="C775" s="77">
        <v>8.1554745792121741E-3</v>
      </c>
      <c r="D775" s="78">
        <v>-8.155474579212175</v>
      </c>
      <c r="E775" s="77">
        <v>0.84350000000000003</v>
      </c>
      <c r="F775" s="77">
        <v>-4.9999999999994493E-2</v>
      </c>
      <c r="G775" s="79">
        <v>-0.49999999999994493</v>
      </c>
      <c r="H775" s="80">
        <v>118.226</v>
      </c>
      <c r="I775" s="77">
        <v>-4.3014408288813394E-2</v>
      </c>
      <c r="J775" s="79">
        <v>215.07204144406697</v>
      </c>
      <c r="K775" s="80">
        <v>19.47</v>
      </c>
      <c r="L775" s="77">
        <v>0.14529411764705877</v>
      </c>
      <c r="M775" s="79">
        <v>217.94117647058818</v>
      </c>
      <c r="N775" s="81">
        <v>94.75</v>
      </c>
      <c r="O775" s="82">
        <v>3.303754844448184E-3</v>
      </c>
      <c r="P775" s="83">
        <v>6.6075096888963678</v>
      </c>
      <c r="Q775" s="81">
        <v>48.817999999999998</v>
      </c>
      <c r="R775" s="82">
        <v>1.0076348513376399E-2</v>
      </c>
      <c r="S775" s="83">
        <v>-120.9161821605168</v>
      </c>
      <c r="T775" s="81">
        <v>1111.53</v>
      </c>
      <c r="U775" s="82">
        <v>2.4640486725663734E-2</v>
      </c>
      <c r="V775" s="83">
        <v>-24.640486725663735</v>
      </c>
      <c r="W775" s="81">
        <v>70.679999999999993</v>
      </c>
      <c r="X775" s="82">
        <v>2.9870319102433297E-2</v>
      </c>
      <c r="Y775" s="83">
        <v>35.844382922919955</v>
      </c>
      <c r="Z775" s="84">
        <f t="shared" si="11"/>
        <v>321.25296706107889</v>
      </c>
    </row>
    <row r="776" spans="1:26" x14ac:dyDescent="0.3">
      <c r="A776" s="76">
        <v>41269</v>
      </c>
      <c r="B776" s="77">
        <v>1335.98</v>
      </c>
      <c r="C776" s="77">
        <v>6.2969825703138912E-3</v>
      </c>
      <c r="D776" s="78">
        <v>-6.2969825703138911</v>
      </c>
      <c r="E776" s="77">
        <v>0.98060000000000003</v>
      </c>
      <c r="F776" s="77">
        <v>4.9750000000000068</v>
      </c>
      <c r="G776" s="79">
        <v>49.750000000000071</v>
      </c>
      <c r="H776" s="80" t="s">
        <v>0</v>
      </c>
      <c r="I776" s="77">
        <v>3.5402727195731371E-2</v>
      </c>
      <c r="J776" s="79">
        <v>107.04845950395831</v>
      </c>
      <c r="K776" s="80">
        <v>19.48</v>
      </c>
      <c r="L776" s="77">
        <v>0.17632850241545905</v>
      </c>
      <c r="M776" s="79">
        <v>264.49275362318855</v>
      </c>
      <c r="N776" s="81">
        <v>95</v>
      </c>
      <c r="O776" s="82">
        <v>1.7402945113788489E-2</v>
      </c>
      <c r="P776" s="83">
        <v>34.805890227576974</v>
      </c>
      <c r="Q776" s="81">
        <v>48.838000000000001</v>
      </c>
      <c r="R776" s="82">
        <v>1.1306220492006944E-2</v>
      </c>
      <c r="S776" s="83">
        <v>-135.67464590408332</v>
      </c>
      <c r="T776" s="81">
        <v>1107.24</v>
      </c>
      <c r="U776" s="82">
        <v>1.3204491174129139E-2</v>
      </c>
      <c r="V776" s="83">
        <v>-13.204491174129139</v>
      </c>
      <c r="W776" s="81">
        <v>71.295000000000002</v>
      </c>
      <c r="X776" s="82">
        <v>4.8841485840382386E-2</v>
      </c>
      <c r="Y776" s="83">
        <v>58.609783008458862</v>
      </c>
      <c r="Z776" s="84">
        <f t="shared" si="11"/>
        <v>359.53076671465641</v>
      </c>
    </row>
    <row r="777" spans="1:26" x14ac:dyDescent="0.3">
      <c r="A777" s="76">
        <v>41268</v>
      </c>
      <c r="B777" s="77">
        <v>1339.04</v>
      </c>
      <c r="C777" s="77">
        <v>5.0815525381491602E-3</v>
      </c>
      <c r="D777" s="78">
        <v>-5.0815525381491602</v>
      </c>
      <c r="E777" s="77">
        <v>0.98060000000000003</v>
      </c>
      <c r="F777" s="77">
        <v>4.9750000000000068</v>
      </c>
      <c r="G777" s="79">
        <v>49.750000000000071</v>
      </c>
      <c r="H777" s="80" t="s">
        <v>0</v>
      </c>
      <c r="I777" s="77">
        <v>3.5402727195731371E-2</v>
      </c>
      <c r="J777" s="79">
        <v>-120.15981373082737</v>
      </c>
      <c r="K777" s="80" t="s">
        <v>0</v>
      </c>
      <c r="L777" s="77">
        <v>3.5402727195731371E-2</v>
      </c>
      <c r="M777" s="79">
        <v>-215.76433121019116</v>
      </c>
      <c r="N777" s="81" t="s">
        <v>47</v>
      </c>
      <c r="O777" s="82">
        <v>4.5362372799477215E-3</v>
      </c>
      <c r="P777" s="83">
        <v>9.0724745598954417</v>
      </c>
      <c r="Q777" s="81" t="s">
        <v>47</v>
      </c>
      <c r="R777" s="82">
        <v>7.4923885533476054E-4</v>
      </c>
      <c r="S777" s="83">
        <v>-8.9908662640171269</v>
      </c>
      <c r="T777" s="81" t="s">
        <v>47</v>
      </c>
      <c r="U777" s="82">
        <v>3.7334613801929257E-3</v>
      </c>
      <c r="V777" s="83">
        <v>-3.7334613801929257</v>
      </c>
      <c r="W777" s="81" t="s">
        <v>47</v>
      </c>
      <c r="X777" s="82">
        <v>-7.6700874660299754E-4</v>
      </c>
      <c r="Y777" s="83">
        <v>-0.92041049592359703</v>
      </c>
      <c r="Z777" s="84">
        <f t="shared" si="11"/>
        <v>-295.82796105940582</v>
      </c>
    </row>
    <row r="778" spans="1:26" x14ac:dyDescent="0.3">
      <c r="A778" s="76">
        <v>41267</v>
      </c>
      <c r="B778" s="77">
        <v>1338.34</v>
      </c>
      <c r="C778" s="77">
        <v>6.3160744093717488E-3</v>
      </c>
      <c r="D778" s="78">
        <v>-6.3160744093717485</v>
      </c>
      <c r="E778" s="77">
        <v>0.84299999999999997</v>
      </c>
      <c r="F778" s="77">
        <v>-0.9000000000000008</v>
      </c>
      <c r="G778" s="79">
        <v>-9.0000000000000071</v>
      </c>
      <c r="H778" s="80" t="s">
        <v>0</v>
      </c>
      <c r="I778" s="77">
        <v>3.5402727195731371E-2</v>
      </c>
      <c r="J778" s="79">
        <v>-36.113103687616665</v>
      </c>
      <c r="K778" s="80">
        <v>18.59</v>
      </c>
      <c r="L778" s="77">
        <v>0.19396274887604364</v>
      </c>
      <c r="M778" s="79">
        <v>290.94412331406545</v>
      </c>
      <c r="N778" s="81">
        <v>93.56</v>
      </c>
      <c r="O778" s="82">
        <v>-2.4577113364602691E-4</v>
      </c>
      <c r="P778" s="83">
        <v>-0.49154226729205375</v>
      </c>
      <c r="Q778" s="81">
        <v>48.938000000000002</v>
      </c>
      <c r="R778" s="82">
        <v>3.7921527041357449E-2</v>
      </c>
      <c r="S778" s="83">
        <v>-455.0583244962894</v>
      </c>
      <c r="T778" s="81">
        <v>1113.93</v>
      </c>
      <c r="U778" s="82">
        <v>1.798492117888971E-2</v>
      </c>
      <c r="V778" s="83">
        <v>-17.98492117888971</v>
      </c>
      <c r="W778" s="81">
        <v>70.39</v>
      </c>
      <c r="X778" s="82">
        <v>7.032616133201551E-2</v>
      </c>
      <c r="Y778" s="83">
        <v>84.391393598418617</v>
      </c>
      <c r="Z778" s="84">
        <f t="shared" si="11"/>
        <v>-149.62844912697557</v>
      </c>
    </row>
    <row r="779" spans="1:26" x14ac:dyDescent="0.3">
      <c r="A779" s="76">
        <v>41264</v>
      </c>
      <c r="B779" s="77">
        <v>1341.06</v>
      </c>
      <c r="C779" s="77">
        <v>1.4448243517201661E-2</v>
      </c>
      <c r="D779" s="78">
        <v>-14.448243517201661</v>
      </c>
      <c r="E779" s="77">
        <v>0.84299999999999997</v>
      </c>
      <c r="F779" s="77">
        <v>-1.0000000000000009</v>
      </c>
      <c r="G779" s="79">
        <v>-10.000000000000009</v>
      </c>
      <c r="H779" s="80">
        <v>120.32299999999999</v>
      </c>
      <c r="I779" s="77">
        <v>-1.1225336719013219E-2</v>
      </c>
      <c r="J779" s="79">
        <v>56.126683595066098</v>
      </c>
      <c r="K779" s="80">
        <v>17.84</v>
      </c>
      <c r="L779" s="77">
        <v>0.11152647975077876</v>
      </c>
      <c r="M779" s="79">
        <v>167.28971962616814</v>
      </c>
      <c r="N779" s="81">
        <v>92.625</v>
      </c>
      <c r="O779" s="82">
        <v>-2.926103314922919E-2</v>
      </c>
      <c r="P779" s="83">
        <v>-58.522066298458384</v>
      </c>
      <c r="Q779" s="81">
        <v>48.738999999999997</v>
      </c>
      <c r="R779" s="82">
        <v>4.815053763440854E-2</v>
      </c>
      <c r="S779" s="83">
        <v>-577.80645161290249</v>
      </c>
      <c r="T779" s="81">
        <v>1111.23</v>
      </c>
      <c r="U779" s="82">
        <v>1.7544662887910192E-2</v>
      </c>
      <c r="V779" s="83">
        <v>-17.544662887910192</v>
      </c>
      <c r="W779" s="81">
        <v>69.065000000000012</v>
      </c>
      <c r="X779" s="82">
        <v>7.6449501246882795E-2</v>
      </c>
      <c r="Y779" s="83">
        <v>91.739401496259347</v>
      </c>
      <c r="Z779" s="84">
        <f t="shared" si="11"/>
        <v>-363.16561959897916</v>
      </c>
    </row>
    <row r="780" spans="1:26" x14ac:dyDescent="0.3">
      <c r="A780" s="76">
        <v>41263</v>
      </c>
      <c r="B780" s="77">
        <v>1351.85</v>
      </c>
      <c r="C780" s="77">
        <v>2.35549767554552E-2</v>
      </c>
      <c r="D780" s="78">
        <v>-23.554976755455201</v>
      </c>
      <c r="E780" s="77">
        <v>0.84299999999999997</v>
      </c>
      <c r="F780" s="77">
        <v>-1.0000000000000009</v>
      </c>
      <c r="G780" s="79">
        <v>-10.000000000000009</v>
      </c>
      <c r="H780" s="80">
        <v>120.512</v>
      </c>
      <c r="I780" s="77">
        <v>-6.2341260678827077E-3</v>
      </c>
      <c r="J780" s="79">
        <v>31.170630339413538</v>
      </c>
      <c r="K780" s="80">
        <v>17.670000000000002</v>
      </c>
      <c r="L780" s="77">
        <v>0.11132075471698122</v>
      </c>
      <c r="M780" s="79">
        <v>166.98113207547183</v>
      </c>
      <c r="N780" s="81">
        <v>88.625</v>
      </c>
      <c r="O780" s="82">
        <v>-8.5161290322580643E-2</v>
      </c>
      <c r="P780" s="83">
        <v>-170.32258064516128</v>
      </c>
      <c r="Q780" s="81">
        <v>48.804000000000002</v>
      </c>
      <c r="R780" s="82">
        <v>5.3854459080112278E-2</v>
      </c>
      <c r="S780" s="83">
        <v>-646.25350896134739</v>
      </c>
      <c r="T780" s="81">
        <v>1115.22</v>
      </c>
      <c r="U780" s="82">
        <v>2.1179573112106248E-2</v>
      </c>
      <c r="V780" s="83">
        <v>-21.179573112106247</v>
      </c>
      <c r="W780" s="81">
        <v>68.19</v>
      </c>
      <c r="X780" s="82">
        <v>4.4577205882353116E-2</v>
      </c>
      <c r="Y780" s="83">
        <v>53.492647058823735</v>
      </c>
      <c r="Z780" s="84">
        <f t="shared" si="11"/>
        <v>-619.666230000361</v>
      </c>
    </row>
    <row r="781" spans="1:26" x14ac:dyDescent="0.3">
      <c r="A781" s="76">
        <v>41262</v>
      </c>
      <c r="B781" s="77">
        <v>1348.9</v>
      </c>
      <c r="C781" s="77">
        <v>2.2567904603791877E-2</v>
      </c>
      <c r="D781" s="78">
        <v>-22.567904603791877</v>
      </c>
      <c r="E781" s="77">
        <v>0.84299999999999997</v>
      </c>
      <c r="F781" s="77">
        <v>-1.2000000000000011</v>
      </c>
      <c r="G781" s="79">
        <v>-12.000000000000011</v>
      </c>
      <c r="H781" s="80">
        <v>121.175</v>
      </c>
      <c r="I781" s="77">
        <v>-4.6192805470545806E-4</v>
      </c>
      <c r="J781" s="79">
        <v>2.3096402735272905</v>
      </c>
      <c r="K781" s="80">
        <v>17.36</v>
      </c>
      <c r="L781" s="77">
        <v>4.7044632086851702E-2</v>
      </c>
      <c r="M781" s="79">
        <v>70.566948130277552</v>
      </c>
      <c r="N781" s="81">
        <v>89.813000000000002</v>
      </c>
      <c r="O781" s="82">
        <v>-7.8604770453962483E-2</v>
      </c>
      <c r="P781" s="83">
        <v>-157.20954090792495</v>
      </c>
      <c r="Q781" s="81">
        <v>48.695999999999998</v>
      </c>
      <c r="R781" s="82">
        <v>5.0388265746333018E-2</v>
      </c>
      <c r="S781" s="83">
        <v>-604.65918895599623</v>
      </c>
      <c r="T781" s="81">
        <v>1099.57</v>
      </c>
      <c r="U781" s="82">
        <v>1.0689927753368642E-2</v>
      </c>
      <c r="V781" s="83">
        <v>-10.689927753368641</v>
      </c>
      <c r="W781" s="81">
        <v>69.08</v>
      </c>
      <c r="X781" s="82">
        <v>5.096607333029049E-2</v>
      </c>
      <c r="Y781" s="83">
        <v>61.159287996348588</v>
      </c>
      <c r="Z781" s="84">
        <f t="shared" ref="Z781:Z844" si="12">SUM(D781,G781,J781,M781,P781,S781,V781,Y781)</f>
        <v>-673.09068582092834</v>
      </c>
    </row>
    <row r="782" spans="1:26" x14ac:dyDescent="0.3">
      <c r="A782" s="76">
        <v>41261</v>
      </c>
      <c r="B782" s="77">
        <v>1347.92</v>
      </c>
      <c r="C782" s="77">
        <v>2.4722517865288111E-2</v>
      </c>
      <c r="D782" s="78">
        <v>-24.722517865288111</v>
      </c>
      <c r="E782" s="77">
        <v>0.84250000000000003</v>
      </c>
      <c r="F782" s="77">
        <v>-1.6499999999999959</v>
      </c>
      <c r="G782" s="79">
        <v>-16.499999999999957</v>
      </c>
      <c r="H782" s="80">
        <v>122.304</v>
      </c>
      <c r="I782" s="77">
        <v>1.8342894730268716E-2</v>
      </c>
      <c r="J782" s="79">
        <v>-91.714473651343582</v>
      </c>
      <c r="K782" s="80">
        <v>15.57</v>
      </c>
      <c r="L782" s="77">
        <v>-5.4070473876063216E-2</v>
      </c>
      <c r="M782" s="79">
        <v>-81.10571081409482</v>
      </c>
      <c r="N782" s="81">
        <v>89.125</v>
      </c>
      <c r="O782" s="82">
        <v>-8.8822549149908517E-2</v>
      </c>
      <c r="P782" s="83">
        <v>-177.64509829981705</v>
      </c>
      <c r="Q782" s="81">
        <v>48.75</v>
      </c>
      <c r="R782" s="82">
        <v>5.5468952974798591E-2</v>
      </c>
      <c r="S782" s="83">
        <v>-665.62743569758311</v>
      </c>
      <c r="T782" s="81">
        <v>1101.79</v>
      </c>
      <c r="U782" s="82">
        <v>2.2220366659244459E-2</v>
      </c>
      <c r="V782" s="83">
        <v>-22.220366659244458</v>
      </c>
      <c r="W782" s="81">
        <v>66.234999999999999</v>
      </c>
      <c r="X782" s="82">
        <v>6.4579851086460586E-3</v>
      </c>
      <c r="Y782" s="83">
        <v>7.7495821303752699</v>
      </c>
      <c r="Z782" s="84">
        <f t="shared" si="12"/>
        <v>-1071.7860208569957</v>
      </c>
    </row>
    <row r="783" spans="1:26" x14ac:dyDescent="0.3">
      <c r="A783" s="76">
        <v>41260</v>
      </c>
      <c r="B783" s="77">
        <v>1335.2</v>
      </c>
      <c r="C783" s="77">
        <v>1.6118476126695227E-2</v>
      </c>
      <c r="D783" s="78">
        <v>-16.118476126695228</v>
      </c>
      <c r="E783" s="77">
        <v>0.84250000000000003</v>
      </c>
      <c r="F783" s="77">
        <v>-1.6499999999999959</v>
      </c>
      <c r="G783" s="79">
        <v>-16.499999999999957</v>
      </c>
      <c r="H783" s="80">
        <v>123.151</v>
      </c>
      <c r="I783" s="77">
        <v>2.6420849967911601E-2</v>
      </c>
      <c r="J783" s="79">
        <v>-132.10424983955801</v>
      </c>
      <c r="K783" s="80">
        <v>16.34</v>
      </c>
      <c r="L783" s="77">
        <v>-4.5560747663551462E-2</v>
      </c>
      <c r="M783" s="79">
        <v>-68.341121495327201</v>
      </c>
      <c r="N783" s="81">
        <v>91.875</v>
      </c>
      <c r="O783" s="82">
        <v>-8.5256576196260397E-2</v>
      </c>
      <c r="P783" s="83">
        <v>-170.51315239252079</v>
      </c>
      <c r="Q783" s="81">
        <v>48.174999999999997</v>
      </c>
      <c r="R783" s="82">
        <v>5.8488783424516057E-2</v>
      </c>
      <c r="S783" s="83">
        <v>-701.86540109419263</v>
      </c>
      <c r="T783" s="81">
        <v>1091.98</v>
      </c>
      <c r="U783" s="82">
        <v>8.9532380415600771E-3</v>
      </c>
      <c r="V783" s="83">
        <v>-8.953238041560077</v>
      </c>
      <c r="W783" s="81">
        <v>67.959999999999994</v>
      </c>
      <c r="X783" s="82">
        <v>2.3648139780087261E-2</v>
      </c>
      <c r="Y783" s="83">
        <v>28.377767736104708</v>
      </c>
      <c r="Z783" s="84">
        <f t="shared" si="12"/>
        <v>-1086.0178712537493</v>
      </c>
    </row>
    <row r="784" spans="1:26" x14ac:dyDescent="0.3">
      <c r="A784" s="76">
        <v>41257</v>
      </c>
      <c r="B784" s="77">
        <v>1325.49</v>
      </c>
      <c r="C784" s="77">
        <v>8.514037890892532E-3</v>
      </c>
      <c r="D784" s="78">
        <v>-8.5140378908925314</v>
      </c>
      <c r="E784" s="77">
        <v>0.84399999999999997</v>
      </c>
      <c r="F784" s="77">
        <v>-1.6000000000000014</v>
      </c>
      <c r="G784" s="79">
        <v>-16.000000000000014</v>
      </c>
      <c r="H784" s="80">
        <v>123.54</v>
      </c>
      <c r="I784" s="77">
        <v>2.9422793290503263E-2</v>
      </c>
      <c r="J784" s="79">
        <v>-147.11396645251631</v>
      </c>
      <c r="K784" s="80">
        <v>17</v>
      </c>
      <c r="L784" s="77">
        <v>2.1634615384615349E-2</v>
      </c>
      <c r="M784" s="79">
        <v>32.451923076923023</v>
      </c>
      <c r="N784" s="81">
        <v>95.031999999999996</v>
      </c>
      <c r="O784" s="82">
        <v>-4.8490613266583264E-2</v>
      </c>
      <c r="P784" s="83">
        <v>-96.98122653316652</v>
      </c>
      <c r="Q784" s="81">
        <v>48.207999999999998</v>
      </c>
      <c r="R784" s="82">
        <v>6.1008891627784105E-2</v>
      </c>
      <c r="S784" s="83">
        <v>-732.10669953340926</v>
      </c>
      <c r="T784" s="81">
        <v>1085.05</v>
      </c>
      <c r="U784" s="82">
        <v>3.5979873469235567E-3</v>
      </c>
      <c r="V784" s="83">
        <v>-3.5979873469235568</v>
      </c>
      <c r="W784" s="81">
        <v>68.635000000000005</v>
      </c>
      <c r="X784" s="82">
        <v>4.467275494672758E-2</v>
      </c>
      <c r="Y784" s="83">
        <v>53.607305936073089</v>
      </c>
      <c r="Z784" s="84">
        <f t="shared" si="12"/>
        <v>-918.25468874391208</v>
      </c>
    </row>
    <row r="785" spans="1:26" x14ac:dyDescent="0.3">
      <c r="A785" s="76">
        <v>41256</v>
      </c>
      <c r="B785" s="77">
        <v>1327.62</v>
      </c>
      <c r="C785" s="77">
        <v>9.2208986765386896E-3</v>
      </c>
      <c r="D785" s="78">
        <v>-9.22089867653869</v>
      </c>
      <c r="E785" s="77">
        <v>0.84599999999999997</v>
      </c>
      <c r="F785" s="77">
        <v>-1.4000000000000012</v>
      </c>
      <c r="G785" s="79">
        <v>-14.000000000000012</v>
      </c>
      <c r="H785" s="80">
        <v>123.742</v>
      </c>
      <c r="I785" s="77">
        <v>2.8252812816805487E-2</v>
      </c>
      <c r="J785" s="79">
        <v>-141.26406408402744</v>
      </c>
      <c r="K785" s="80">
        <v>16.559999999999999</v>
      </c>
      <c r="L785" s="77">
        <v>4.3478260869565188E-2</v>
      </c>
      <c r="M785" s="79">
        <v>65.217391304347785</v>
      </c>
      <c r="N785" s="81">
        <v>94.438000000000002</v>
      </c>
      <c r="O785" s="82">
        <v>-4.1851404685328164E-2</v>
      </c>
      <c r="P785" s="83">
        <v>-83.702809370656325</v>
      </c>
      <c r="Q785" s="81">
        <v>48.331000000000003</v>
      </c>
      <c r="R785" s="82">
        <v>6.1053787047201012E-2</v>
      </c>
      <c r="S785" s="83">
        <v>-732.64544456641215</v>
      </c>
      <c r="T785" s="81">
        <v>1084.8</v>
      </c>
      <c r="U785" s="82">
        <v>7.0740266250764869E-3</v>
      </c>
      <c r="V785" s="83">
        <v>-7.0740266250764865</v>
      </c>
      <c r="W785" s="81">
        <v>68.63</v>
      </c>
      <c r="X785" s="82">
        <v>6.742359436970205E-2</v>
      </c>
      <c r="Y785" s="83">
        <v>80.908313243642453</v>
      </c>
      <c r="Z785" s="84">
        <f t="shared" si="12"/>
        <v>-841.78153877472096</v>
      </c>
    </row>
    <row r="786" spans="1:26" x14ac:dyDescent="0.3">
      <c r="A786" s="76">
        <v>41255</v>
      </c>
      <c r="B786" s="77">
        <v>1332.27</v>
      </c>
      <c r="C786" s="77">
        <v>1.3387389991404618E-2</v>
      </c>
      <c r="D786" s="78">
        <v>-13.387389991404618</v>
      </c>
      <c r="E786" s="77">
        <v>0.84950000000000003</v>
      </c>
      <c r="F786" s="77">
        <v>-1.1499999999999955</v>
      </c>
      <c r="G786" s="79">
        <v>-11.499999999999954</v>
      </c>
      <c r="H786" s="80">
        <v>122.631</v>
      </c>
      <c r="I786" s="77">
        <v>1.9571489145888233E-2</v>
      </c>
      <c r="J786" s="79">
        <v>-97.857445729441167</v>
      </c>
      <c r="K786" s="80">
        <v>15.95</v>
      </c>
      <c r="L786" s="77">
        <v>5.9096945551128738E-2</v>
      </c>
      <c r="M786" s="79">
        <v>88.645418326693104</v>
      </c>
      <c r="N786" s="81">
        <v>93.375</v>
      </c>
      <c r="O786" s="82">
        <v>-5.9193954659949623E-2</v>
      </c>
      <c r="P786" s="83">
        <v>-118.38790931989924</v>
      </c>
      <c r="Q786" s="81">
        <v>48.292000000000002</v>
      </c>
      <c r="R786" s="82">
        <v>6.5413550422485575E-2</v>
      </c>
      <c r="S786" s="83">
        <v>-784.96260506982685</v>
      </c>
      <c r="T786" s="81">
        <v>1092.81</v>
      </c>
      <c r="U786" s="82">
        <v>1.8177583154756351E-2</v>
      </c>
      <c r="V786" s="83">
        <v>-18.177583154756352</v>
      </c>
      <c r="W786" s="81">
        <v>67.975000000000009</v>
      </c>
      <c r="X786" s="82">
        <v>7.1822768842636373E-2</v>
      </c>
      <c r="Y786" s="83">
        <v>86.187322611163651</v>
      </c>
      <c r="Z786" s="84">
        <f t="shared" si="12"/>
        <v>-869.44019232747144</v>
      </c>
    </row>
    <row r="787" spans="1:26" x14ac:dyDescent="0.3">
      <c r="A787" s="76">
        <v>41254</v>
      </c>
      <c r="B787" s="77">
        <v>1329.94</v>
      </c>
      <c r="C787" s="77">
        <v>2.0009970472063616E-2</v>
      </c>
      <c r="D787" s="78">
        <v>-20.009970472063618</v>
      </c>
      <c r="E787" s="77">
        <v>0.85199999999999998</v>
      </c>
      <c r="F787" s="77">
        <v>-0.80000000000000071</v>
      </c>
      <c r="G787" s="79">
        <v>-8.0000000000000071</v>
      </c>
      <c r="H787" s="80">
        <v>121.526</v>
      </c>
      <c r="I787" s="77">
        <v>1.3299313772085607E-2</v>
      </c>
      <c r="J787" s="79">
        <v>-66.496568860428042</v>
      </c>
      <c r="K787" s="80">
        <v>15.57</v>
      </c>
      <c r="L787" s="77">
        <v>3.8684719535783687E-3</v>
      </c>
      <c r="M787" s="79">
        <v>5.8027079303675535</v>
      </c>
      <c r="N787" s="81">
        <v>93.582999999999998</v>
      </c>
      <c r="O787" s="82">
        <v>-7.2287484510532851E-2</v>
      </c>
      <c r="P787" s="83">
        <v>-144.5749690210657</v>
      </c>
      <c r="Q787" s="81" t="s">
        <v>47</v>
      </c>
      <c r="R787" s="82">
        <v>7.4923885533476054E-4</v>
      </c>
      <c r="S787" s="83">
        <v>-8.9908662640171269</v>
      </c>
      <c r="T787" s="81">
        <v>1094.25</v>
      </c>
      <c r="U787" s="82">
        <v>2.4626621096493238E-2</v>
      </c>
      <c r="V787" s="83">
        <v>-24.626621096493238</v>
      </c>
      <c r="W787" s="81">
        <v>65.765000000000001</v>
      </c>
      <c r="X787" s="82">
        <v>2.9669641459213966E-2</v>
      </c>
      <c r="Y787" s="83">
        <v>35.603569751056753</v>
      </c>
      <c r="Z787" s="84">
        <f t="shared" si="12"/>
        <v>-231.29271803264339</v>
      </c>
    </row>
    <row r="788" spans="1:26" x14ac:dyDescent="0.3">
      <c r="A788" s="76">
        <v>41253</v>
      </c>
      <c r="B788" s="77">
        <v>1321.96</v>
      </c>
      <c r="C788" s="77">
        <v>1.7393178180027197E-2</v>
      </c>
      <c r="D788" s="78">
        <v>-17.393178180027196</v>
      </c>
      <c r="E788" s="77">
        <v>0.85299999999999998</v>
      </c>
      <c r="F788" s="77">
        <v>-0.70000000000000062</v>
      </c>
      <c r="G788" s="79">
        <v>-7.0000000000000062</v>
      </c>
      <c r="H788" s="80">
        <v>121.68899999999999</v>
      </c>
      <c r="I788" s="77">
        <v>1.3813098282943465E-2</v>
      </c>
      <c r="J788" s="79">
        <v>-69.065491414717329</v>
      </c>
      <c r="K788" s="80">
        <v>16.05</v>
      </c>
      <c r="L788" s="77">
        <v>8.1658291457286925E-3</v>
      </c>
      <c r="M788" s="79">
        <v>12.248743718593039</v>
      </c>
      <c r="N788" s="81">
        <v>95.417000000000002</v>
      </c>
      <c r="O788" s="82">
        <v>-6.6826405867970645E-2</v>
      </c>
      <c r="P788" s="83">
        <v>-133.65281173594127</v>
      </c>
      <c r="Q788" s="81" t="s">
        <v>47</v>
      </c>
      <c r="R788" s="82">
        <v>7.4923885533476054E-4</v>
      </c>
      <c r="S788" s="83">
        <v>-8.9908662640171269</v>
      </c>
      <c r="T788" s="81">
        <v>1092.07</v>
      </c>
      <c r="U788" s="82">
        <v>2.1437590609362431E-2</v>
      </c>
      <c r="V788" s="83">
        <v>-21.437590609362431</v>
      </c>
      <c r="W788" s="81">
        <v>64.160000000000011</v>
      </c>
      <c r="X788" s="82">
        <v>-1.4590692673936241E-2</v>
      </c>
      <c r="Y788" s="83">
        <v>-17.508831208723489</v>
      </c>
      <c r="Z788" s="84">
        <f t="shared" si="12"/>
        <v>-262.80002569419582</v>
      </c>
    </row>
    <row r="789" spans="1:26" x14ac:dyDescent="0.3">
      <c r="A789" s="76">
        <v>41250</v>
      </c>
      <c r="B789" s="77">
        <v>1320.74</v>
      </c>
      <c r="C789" s="77">
        <v>1.3902643114314809E-2</v>
      </c>
      <c r="D789" s="78">
        <v>-13.902643114314809</v>
      </c>
      <c r="E789" s="77">
        <v>0.85299999999999998</v>
      </c>
      <c r="F789" s="77">
        <v>-0.70000000000000062</v>
      </c>
      <c r="G789" s="79">
        <v>-7.0000000000000062</v>
      </c>
      <c r="H789" s="80">
        <v>121.268</v>
      </c>
      <c r="I789" s="77">
        <v>1.1865227041369733E-2</v>
      </c>
      <c r="J789" s="79">
        <v>-59.326135206848669</v>
      </c>
      <c r="K789" s="80">
        <v>15.9</v>
      </c>
      <c r="L789" s="77">
        <v>2.580645161290325E-2</v>
      </c>
      <c r="M789" s="79">
        <v>38.709677419354875</v>
      </c>
      <c r="N789" s="81">
        <v>96.875</v>
      </c>
      <c r="O789" s="82">
        <v>-3.8461538461538464E-2</v>
      </c>
      <c r="P789" s="83">
        <v>-76.92307692307692</v>
      </c>
      <c r="Q789" s="81">
        <v>47.15</v>
      </c>
      <c r="R789" s="82">
        <v>4.1022697165062197E-2</v>
      </c>
      <c r="S789" s="83">
        <v>-492.27236598074637</v>
      </c>
      <c r="T789" s="81">
        <v>1092.0899999999999</v>
      </c>
      <c r="U789" s="82">
        <v>1.6152894215291189E-2</v>
      </c>
      <c r="V789" s="83">
        <v>-16.152894215291187</v>
      </c>
      <c r="W789" s="81">
        <v>65.279999999999987</v>
      </c>
      <c r="X789" s="82">
        <v>2.223614155966145E-2</v>
      </c>
      <c r="Y789" s="83">
        <v>26.683369871593737</v>
      </c>
      <c r="Z789" s="84">
        <f t="shared" si="12"/>
        <v>-600.18406814932939</v>
      </c>
    </row>
    <row r="790" spans="1:26" x14ac:dyDescent="0.3">
      <c r="A790" s="76">
        <v>41249</v>
      </c>
      <c r="B790" s="77">
        <v>1319.13</v>
      </c>
      <c r="C790" s="77">
        <v>1.094378664214293E-2</v>
      </c>
      <c r="D790" s="78">
        <v>-10.94378664214293</v>
      </c>
      <c r="E790" s="77">
        <v>0.85499999999999998</v>
      </c>
      <c r="F790" s="77">
        <v>-0.40000000000000036</v>
      </c>
      <c r="G790" s="79">
        <v>-4.0000000000000036</v>
      </c>
      <c r="H790" s="80">
        <v>121.23099999999999</v>
      </c>
      <c r="I790" s="77">
        <v>9.0054848563033696E-3</v>
      </c>
      <c r="J790" s="79">
        <v>-45.027424281516851</v>
      </c>
      <c r="K790" s="80">
        <v>16.579999999999998</v>
      </c>
      <c r="L790" s="77">
        <v>9.5112285336855854E-2</v>
      </c>
      <c r="M790" s="79">
        <v>142.6684280052838</v>
      </c>
      <c r="N790" s="81">
        <v>97.474999999999994</v>
      </c>
      <c r="O790" s="82">
        <v>-1.6645649432534736E-2</v>
      </c>
      <c r="P790" s="83">
        <v>-33.291298865069464</v>
      </c>
      <c r="Q790" s="81">
        <v>46.5</v>
      </c>
      <c r="R790" s="82">
        <v>2.7624309392265192E-2</v>
      </c>
      <c r="S790" s="83">
        <v>-331.49171270718233</v>
      </c>
      <c r="T790" s="81">
        <v>1087.94</v>
      </c>
      <c r="U790" s="82">
        <v>1.3139882476742248E-2</v>
      </c>
      <c r="V790" s="83">
        <v>-13.139882476742248</v>
      </c>
      <c r="W790" s="81">
        <v>65.73</v>
      </c>
      <c r="X790" s="82">
        <v>3.6669032410693206E-2</v>
      </c>
      <c r="Y790" s="83">
        <v>44.002838892831846</v>
      </c>
      <c r="Z790" s="84">
        <f t="shared" si="12"/>
        <v>-251.22283807453817</v>
      </c>
    </row>
    <row r="791" spans="1:26" x14ac:dyDescent="0.3">
      <c r="A791" s="76">
        <v>41248</v>
      </c>
      <c r="B791" s="77">
        <v>1315.4</v>
      </c>
      <c r="C791" s="77">
        <v>1.929484695854327E-2</v>
      </c>
      <c r="D791" s="78">
        <v>-19.294846958543271</v>
      </c>
      <c r="E791" s="77">
        <v>0.85899999999999999</v>
      </c>
      <c r="F791" s="77">
        <v>-0.10000000000000009</v>
      </c>
      <c r="G791" s="79">
        <v>-1.0000000000000009</v>
      </c>
      <c r="H791" s="80">
        <v>120.101</v>
      </c>
      <c r="I791" s="77">
        <v>3.5402727195731371E-2</v>
      </c>
      <c r="J791" s="79">
        <v>-105.38926988842157</v>
      </c>
      <c r="K791" s="80">
        <v>16.46</v>
      </c>
      <c r="L791" s="77">
        <v>3.5402727195731371E-2</v>
      </c>
      <c r="M791" s="79">
        <v>-215.76433121019116</v>
      </c>
      <c r="N791" s="81">
        <v>97.813000000000002</v>
      </c>
      <c r="O791" s="82">
        <v>-2.6736318407960175E-2</v>
      </c>
      <c r="P791" s="83">
        <v>-53.472636815920346</v>
      </c>
      <c r="Q791" s="81">
        <v>46.31</v>
      </c>
      <c r="R791" s="82">
        <v>2.4353557919883188E-2</v>
      </c>
      <c r="S791" s="83">
        <v>-292.24269503859824</v>
      </c>
      <c r="T791" s="81">
        <v>1077.8399999999999</v>
      </c>
      <c r="U791" s="82">
        <v>1.2769556025369902E-2</v>
      </c>
      <c r="V791" s="83">
        <v>-12.769556025369901</v>
      </c>
      <c r="W791" s="81">
        <v>65.81</v>
      </c>
      <c r="X791" s="82">
        <v>2.3961412789793159E-2</v>
      </c>
      <c r="Y791" s="83">
        <v>28.75369534775179</v>
      </c>
      <c r="Z791" s="84">
        <f t="shared" si="12"/>
        <v>-671.1796405892926</v>
      </c>
    </row>
    <row r="792" spans="1:26" x14ac:dyDescent="0.3">
      <c r="A792" s="76">
        <v>41247</v>
      </c>
      <c r="B792" s="77">
        <v>1314.02</v>
      </c>
      <c r="C792" s="77">
        <v>2.3125077862215061E-2</v>
      </c>
      <c r="D792" s="78">
        <v>-23.125077862215061</v>
      </c>
      <c r="E792" s="77">
        <v>0.85899999999999999</v>
      </c>
      <c r="F792" s="77">
        <v>-0.20000000000000018</v>
      </c>
      <c r="G792" s="79">
        <v>-2.0000000000000018</v>
      </c>
      <c r="H792" s="80">
        <v>119.98099999999999</v>
      </c>
      <c r="I792" s="77">
        <v>6.6533543645332762E-3</v>
      </c>
      <c r="J792" s="79">
        <v>-33.266771822666378</v>
      </c>
      <c r="K792" s="80">
        <v>17.12</v>
      </c>
      <c r="L792" s="77">
        <v>0.11822338340953628</v>
      </c>
      <c r="M792" s="79">
        <v>177.33507511430443</v>
      </c>
      <c r="N792" s="81">
        <v>100.438</v>
      </c>
      <c r="O792" s="82">
        <v>-1.0463054187192095E-2</v>
      </c>
      <c r="P792" s="83">
        <v>-20.926108374384185</v>
      </c>
      <c r="Q792" s="81">
        <v>46.36</v>
      </c>
      <c r="R792" s="82">
        <v>2.5527584833871526E-2</v>
      </c>
      <c r="S792" s="83">
        <v>-306.33101800645829</v>
      </c>
      <c r="T792" s="81">
        <v>1082.29</v>
      </c>
      <c r="U792" s="82">
        <v>1.5815062321669834E-2</v>
      </c>
      <c r="V792" s="83">
        <v>-15.815062321669835</v>
      </c>
      <c r="W792" s="81">
        <v>66.39</v>
      </c>
      <c r="X792" s="82">
        <v>3.9835021405450609E-2</v>
      </c>
      <c r="Y792" s="83">
        <v>47.80202568654073</v>
      </c>
      <c r="Z792" s="84">
        <f t="shared" si="12"/>
        <v>-176.32693758654861</v>
      </c>
    </row>
    <row r="793" spans="1:26" x14ac:dyDescent="0.3">
      <c r="A793" s="76">
        <v>41246</v>
      </c>
      <c r="B793" s="77">
        <v>1314.3</v>
      </c>
      <c r="C793" s="77">
        <v>2.5763098127668204E-2</v>
      </c>
      <c r="D793" s="78">
        <v>-25.763098127668204</v>
      </c>
      <c r="E793" s="77">
        <v>0.86</v>
      </c>
      <c r="F793" s="77">
        <v>0</v>
      </c>
      <c r="G793" s="79">
        <v>0</v>
      </c>
      <c r="H793" s="80">
        <v>120.009</v>
      </c>
      <c r="I793" s="77">
        <v>7.8607240936232996E-3</v>
      </c>
      <c r="J793" s="79">
        <v>-39.303620468116499</v>
      </c>
      <c r="K793" s="80">
        <v>16.64</v>
      </c>
      <c r="L793" s="77">
        <v>0.10344827586206899</v>
      </c>
      <c r="M793" s="79">
        <v>155.17241379310349</v>
      </c>
      <c r="N793" s="81">
        <v>99.875</v>
      </c>
      <c r="O793" s="82">
        <v>-3.0339805825242719E-2</v>
      </c>
      <c r="P793" s="83">
        <v>-60.679611650485441</v>
      </c>
      <c r="Q793" s="81">
        <v>46.188000000000002</v>
      </c>
      <c r="R793" s="82">
        <v>2.3965238211364159E-2</v>
      </c>
      <c r="S793" s="83">
        <v>-287.58285853636988</v>
      </c>
      <c r="T793" s="81">
        <v>1081.1600000000001</v>
      </c>
      <c r="U793" s="82">
        <v>2.0539928261279958E-2</v>
      </c>
      <c r="V793" s="83">
        <v>-20.539928261279957</v>
      </c>
      <c r="W793" s="81">
        <v>65.7</v>
      </c>
      <c r="X793" s="82">
        <v>4.4432080120817133E-2</v>
      </c>
      <c r="Y793" s="83">
        <v>53.318496144980557</v>
      </c>
      <c r="Z793" s="84">
        <f t="shared" si="12"/>
        <v>-225.37820710583594</v>
      </c>
    </row>
    <row r="794" spans="1:26" x14ac:dyDescent="0.3">
      <c r="A794" s="76">
        <v>41243</v>
      </c>
      <c r="B794" s="77">
        <v>1315.49</v>
      </c>
      <c r="C794" s="77">
        <v>2.7036522336555215E-2</v>
      </c>
      <c r="D794" s="78">
        <v>-27.036522336555215</v>
      </c>
      <c r="E794" s="77">
        <v>0.86</v>
      </c>
      <c r="F794" s="77">
        <v>0</v>
      </c>
      <c r="G794" s="79">
        <v>0</v>
      </c>
      <c r="H794" s="80">
        <v>120.342</v>
      </c>
      <c r="I794" s="77">
        <v>1.2536600141352227E-2</v>
      </c>
      <c r="J794" s="79">
        <v>-62.683000706761135</v>
      </c>
      <c r="K794" s="80">
        <v>15.87</v>
      </c>
      <c r="L794" s="77">
        <v>4.1338582677165288E-2</v>
      </c>
      <c r="M794" s="79">
        <v>62.00787401574793</v>
      </c>
      <c r="N794" s="81">
        <v>98.563000000000002</v>
      </c>
      <c r="O794" s="82">
        <v>-0.10193166287015944</v>
      </c>
      <c r="P794" s="83">
        <v>-203.86332574031886</v>
      </c>
      <c r="Q794" s="81">
        <v>45.512999999999998</v>
      </c>
      <c r="R794" s="82">
        <v>1.2322338130296378E-2</v>
      </c>
      <c r="S794" s="83">
        <v>-147.86805756355653</v>
      </c>
      <c r="T794" s="81">
        <v>1077.18</v>
      </c>
      <c r="U794" s="82">
        <v>2.9385625412115476E-2</v>
      </c>
      <c r="V794" s="83">
        <v>-29.385625412115477</v>
      </c>
      <c r="W794" s="81">
        <v>64.295000000000002</v>
      </c>
      <c r="X794" s="82">
        <v>1.5237644086531037E-2</v>
      </c>
      <c r="Y794" s="83">
        <v>18.285172903837246</v>
      </c>
      <c r="Z794" s="84">
        <f t="shared" si="12"/>
        <v>-390.54348483972205</v>
      </c>
    </row>
    <row r="795" spans="1:26" x14ac:dyDescent="0.3">
      <c r="A795" s="76">
        <v>41242</v>
      </c>
      <c r="B795" s="77">
        <v>1314.67</v>
      </c>
      <c r="C795" s="77">
        <v>4.8958358267308273E-2</v>
      </c>
      <c r="D795" s="78">
        <v>-48.95835826730827</v>
      </c>
      <c r="E795" s="77">
        <v>0.86099999999999999</v>
      </c>
      <c r="F795" s="77">
        <v>0.10000000000000009</v>
      </c>
      <c r="G795" s="79">
        <v>1.0000000000000009</v>
      </c>
      <c r="H795" s="80">
        <v>120.277</v>
      </c>
      <c r="I795" s="77">
        <v>2.457578029167239E-2</v>
      </c>
      <c r="J795" s="79">
        <v>-122.87890145836195</v>
      </c>
      <c r="K795" s="80">
        <v>15.06</v>
      </c>
      <c r="L795" s="77">
        <v>-8.2266910420475292E-2</v>
      </c>
      <c r="M795" s="79">
        <v>-123.40036563071295</v>
      </c>
      <c r="N795" s="81">
        <v>99.25</v>
      </c>
      <c r="O795" s="82">
        <v>-0.10711072726618451</v>
      </c>
      <c r="P795" s="83">
        <v>-214.22145453236899</v>
      </c>
      <c r="Q795" s="81">
        <v>45.436</v>
      </c>
      <c r="R795" s="82">
        <v>1.0609666585110806E-2</v>
      </c>
      <c r="S795" s="83">
        <v>-127.31599902132966</v>
      </c>
      <c r="T795" s="81">
        <v>1073.3</v>
      </c>
      <c r="U795" s="82">
        <v>3.3947941352137655E-2</v>
      </c>
      <c r="V795" s="83">
        <v>-33.947941352137654</v>
      </c>
      <c r="W795" s="81">
        <v>63.420000000000009</v>
      </c>
      <c r="X795" s="82">
        <v>-1.9707859958265468E-2</v>
      </c>
      <c r="Y795" s="83">
        <v>-23.649431949918561</v>
      </c>
      <c r="Z795" s="84">
        <f t="shared" si="12"/>
        <v>-693.372452212138</v>
      </c>
    </row>
    <row r="796" spans="1:26" x14ac:dyDescent="0.3">
      <c r="A796" s="76">
        <v>41241</v>
      </c>
      <c r="B796" s="77">
        <v>1303.8499999999999</v>
      </c>
      <c r="C796" s="77">
        <v>3.9868884883479824E-2</v>
      </c>
      <c r="D796" s="78">
        <v>-39.868884883479822</v>
      </c>
      <c r="E796" s="77">
        <v>0.86</v>
      </c>
      <c r="F796" s="77">
        <v>4.9999999999994493E-2</v>
      </c>
      <c r="G796" s="79">
        <v>0.49999999999994493</v>
      </c>
      <c r="H796" s="80">
        <v>119.931</v>
      </c>
      <c r="I796" s="77">
        <v>1.928405092553238E-2</v>
      </c>
      <c r="J796" s="79">
        <v>-96.420254627661905</v>
      </c>
      <c r="K796" s="80">
        <v>15.51</v>
      </c>
      <c r="L796" s="77">
        <v>-0.13785436353529731</v>
      </c>
      <c r="M796" s="79">
        <v>-206.78154530294597</v>
      </c>
      <c r="N796" s="81">
        <v>100.875</v>
      </c>
      <c r="O796" s="82">
        <v>-7.0276497695852536E-2</v>
      </c>
      <c r="P796" s="83">
        <v>-140.55299539170505</v>
      </c>
      <c r="Q796" s="81">
        <v>45.55</v>
      </c>
      <c r="R796" s="82">
        <v>9.4182825484763911E-3</v>
      </c>
      <c r="S796" s="83">
        <v>-113.01939058171669</v>
      </c>
      <c r="T796" s="81">
        <v>1067.95</v>
      </c>
      <c r="U796" s="82">
        <v>2.2715302184384691E-2</v>
      </c>
      <c r="V796" s="83">
        <v>-22.71530218438469</v>
      </c>
      <c r="W796" s="81">
        <v>63.870000000000005</v>
      </c>
      <c r="X796" s="82">
        <v>-2.3021032504780044E-2</v>
      </c>
      <c r="Y796" s="83">
        <v>-27.625239005736052</v>
      </c>
      <c r="Z796" s="84">
        <f t="shared" si="12"/>
        <v>-646.48361197763018</v>
      </c>
    </row>
    <row r="797" spans="1:26" x14ac:dyDescent="0.3">
      <c r="A797" s="76">
        <v>41240</v>
      </c>
      <c r="B797" s="77">
        <v>1299.3599999999999</v>
      </c>
      <c r="C797" s="77">
        <v>3.3600610920198559E-2</v>
      </c>
      <c r="D797" s="78">
        <v>-33.600610920198562</v>
      </c>
      <c r="E797" s="77">
        <v>0.86</v>
      </c>
      <c r="F797" s="77">
        <v>-5.0000000000005596E-2</v>
      </c>
      <c r="G797" s="79">
        <v>-0.50000000000005596</v>
      </c>
      <c r="H797" s="80">
        <v>120.03100000000001</v>
      </c>
      <c r="I797" s="77">
        <v>2.1418724577497238E-2</v>
      </c>
      <c r="J797" s="79">
        <v>-107.09362288748619</v>
      </c>
      <c r="K797" s="80">
        <v>15.92</v>
      </c>
      <c r="L797" s="77">
        <v>-0.11160714285714295</v>
      </c>
      <c r="M797" s="79">
        <v>-167.41071428571442</v>
      </c>
      <c r="N797" s="81">
        <v>102.25</v>
      </c>
      <c r="O797" s="82">
        <v>-4.3274853801169591E-2</v>
      </c>
      <c r="P797" s="83">
        <v>-86.549707602339183</v>
      </c>
      <c r="Q797" s="81">
        <v>45.326999999999998</v>
      </c>
      <c r="R797" s="82">
        <v>2.632277473013621E-3</v>
      </c>
      <c r="S797" s="83">
        <v>-31.587329676163453</v>
      </c>
      <c r="T797" s="81">
        <v>1069.1500000000001</v>
      </c>
      <c r="U797" s="82">
        <v>3.9532743628749381E-3</v>
      </c>
      <c r="V797" s="83">
        <v>-3.9532743628749381</v>
      </c>
      <c r="W797" s="81">
        <v>65.11</v>
      </c>
      <c r="X797" s="82">
        <v>2.540611286473266E-3</v>
      </c>
      <c r="Y797" s="83">
        <v>3.0487335437679191</v>
      </c>
      <c r="Z797" s="84">
        <f t="shared" si="12"/>
        <v>-427.64652619100889</v>
      </c>
    </row>
    <row r="798" spans="1:26" x14ac:dyDescent="0.3">
      <c r="A798" s="76">
        <v>41239</v>
      </c>
      <c r="B798" s="77">
        <v>1302.6300000000001</v>
      </c>
      <c r="C798" s="77">
        <v>2.4200967095176478E-2</v>
      </c>
      <c r="D798" s="78">
        <v>-24.200967095176477</v>
      </c>
      <c r="E798" s="77">
        <v>0.86</v>
      </c>
      <c r="F798" s="77">
        <v>-0.15000000000000568</v>
      </c>
      <c r="G798" s="79">
        <v>-1.5000000000000568</v>
      </c>
      <c r="H798" s="80">
        <v>119.846</v>
      </c>
      <c r="I798" s="77">
        <v>2.0026724996382837E-2</v>
      </c>
      <c r="J798" s="79">
        <v>-100.13362498191418</v>
      </c>
      <c r="K798" s="80">
        <v>15.5</v>
      </c>
      <c r="L798" s="77">
        <v>-6.9069069069068983E-2</v>
      </c>
      <c r="M798" s="79">
        <v>-103.60360360360347</v>
      </c>
      <c r="N798" s="81">
        <v>100.75</v>
      </c>
      <c r="O798" s="82">
        <v>-5.6002698473675859E-2</v>
      </c>
      <c r="P798" s="83">
        <v>-112.00539694735171</v>
      </c>
      <c r="Q798" s="81">
        <v>45.292000000000002</v>
      </c>
      <c r="R798" s="82">
        <v>1.545765706084797E-4</v>
      </c>
      <c r="S798" s="83">
        <v>-1.8549188473017564</v>
      </c>
      <c r="T798" s="81">
        <v>1074.73</v>
      </c>
      <c r="U798" s="82">
        <v>8.4259910860896257E-3</v>
      </c>
      <c r="V798" s="83">
        <v>-8.4259910860896259</v>
      </c>
      <c r="W798" s="81">
        <v>63.860000000000007</v>
      </c>
      <c r="X798" s="82">
        <v>-3.2644096038778977E-2</v>
      </c>
      <c r="Y798" s="83">
        <v>-39.172915246534771</v>
      </c>
      <c r="Z798" s="84">
        <f t="shared" si="12"/>
        <v>-390.89741780797209</v>
      </c>
    </row>
    <row r="799" spans="1:26" x14ac:dyDescent="0.3">
      <c r="A799" s="76">
        <v>41236</v>
      </c>
      <c r="B799" s="77">
        <v>1304.8499999999999</v>
      </c>
      <c r="C799" s="77">
        <v>2.3957875572854521E-2</v>
      </c>
      <c r="D799" s="78">
        <v>-23.957875572854523</v>
      </c>
      <c r="E799" s="77">
        <v>0.85899999999999999</v>
      </c>
      <c r="F799" s="77">
        <v>-0.30000000000000027</v>
      </c>
      <c r="G799" s="79">
        <v>-3.0000000000000027</v>
      </c>
      <c r="H799" s="80">
        <v>120.149</v>
      </c>
      <c r="I799" s="77">
        <v>3.5402727195731371E-2</v>
      </c>
      <c r="J799" s="79">
        <v>121.86383723940895</v>
      </c>
      <c r="K799" s="80">
        <v>15.14</v>
      </c>
      <c r="L799" s="77">
        <v>-9.232613908872897E-2</v>
      </c>
      <c r="M799" s="79">
        <v>-138.48920863309345</v>
      </c>
      <c r="N799" s="81">
        <v>99.125</v>
      </c>
      <c r="O799" s="82">
        <v>-4.9725822532402771E-2</v>
      </c>
      <c r="P799" s="83">
        <v>-99.451645064805533</v>
      </c>
      <c r="Q799" s="81">
        <v>45.25</v>
      </c>
      <c r="R799" s="82">
        <v>-3.8525041276829316E-3</v>
      </c>
      <c r="S799" s="83">
        <v>46.230049532195181</v>
      </c>
      <c r="T799" s="81">
        <v>1073.83</v>
      </c>
      <c r="U799" s="82">
        <v>5.9485892007343543E-3</v>
      </c>
      <c r="V799" s="83">
        <v>-5.9485892007343546</v>
      </c>
      <c r="W799" s="81">
        <v>63.405000000000001</v>
      </c>
      <c r="X799" s="82">
        <v>-6.0597081265278956E-2</v>
      </c>
      <c r="Y799" s="83">
        <v>-72.716497518334748</v>
      </c>
      <c r="Z799" s="84">
        <f t="shared" si="12"/>
        <v>-175.46992921821848</v>
      </c>
    </row>
    <row r="800" spans="1:26" x14ac:dyDescent="0.3">
      <c r="A800" s="76">
        <v>41235</v>
      </c>
      <c r="B800" s="77">
        <v>1290.5</v>
      </c>
      <c r="C800" s="77">
        <v>1.1347784517484066E-2</v>
      </c>
      <c r="D800" s="78">
        <v>-11.347784517484065</v>
      </c>
      <c r="E800" s="77">
        <v>0.86</v>
      </c>
      <c r="F800" s="77">
        <v>-0.20000000000000018</v>
      </c>
      <c r="G800" s="79">
        <v>-2.0000000000000018</v>
      </c>
      <c r="H800" s="80" t="s">
        <v>0</v>
      </c>
      <c r="I800" s="77">
        <v>3.5402727195731371E-2</v>
      </c>
      <c r="J800" s="79">
        <v>-175.67030621126551</v>
      </c>
      <c r="K800" s="80" t="s">
        <v>0</v>
      </c>
      <c r="L800" s="77">
        <v>3.5402727195731371E-2</v>
      </c>
      <c r="M800" s="79">
        <v>-215.76433121019116</v>
      </c>
      <c r="N800" s="81" t="s">
        <v>47</v>
      </c>
      <c r="O800" s="82">
        <v>4.5362372799477215E-3</v>
      </c>
      <c r="P800" s="83">
        <v>9.0724745598954417</v>
      </c>
      <c r="Q800" s="81" t="s">
        <v>47</v>
      </c>
      <c r="R800" s="82">
        <v>7.4923885533476054E-4</v>
      </c>
      <c r="S800" s="83">
        <v>-8.9908662640171269</v>
      </c>
      <c r="T800" s="81" t="s">
        <v>47</v>
      </c>
      <c r="U800" s="82">
        <v>3.7334613801929257E-3</v>
      </c>
      <c r="V800" s="83">
        <v>-3.7334613801929257</v>
      </c>
      <c r="W800" s="81" t="s">
        <v>47</v>
      </c>
      <c r="X800" s="82">
        <v>-7.6700874660299754E-4</v>
      </c>
      <c r="Y800" s="83">
        <v>-0.92041049592359703</v>
      </c>
      <c r="Z800" s="84">
        <f t="shared" si="12"/>
        <v>-409.35468551917893</v>
      </c>
    </row>
    <row r="801" spans="1:26" x14ac:dyDescent="0.3">
      <c r="A801" s="76">
        <v>41234</v>
      </c>
      <c r="B801" s="77">
        <v>1284.32</v>
      </c>
      <c r="C801" s="77">
        <v>5.9527539319505522E-3</v>
      </c>
      <c r="D801" s="78">
        <v>-5.9527539319505518</v>
      </c>
      <c r="E801" s="77">
        <v>0.86099999999999999</v>
      </c>
      <c r="F801" s="77">
        <v>-0.10000000000000009</v>
      </c>
      <c r="G801" s="79">
        <v>-1.0000000000000009</v>
      </c>
      <c r="H801" s="80">
        <v>119.188</v>
      </c>
      <c r="I801" s="77">
        <v>1.8892441313751372E-2</v>
      </c>
      <c r="J801" s="79">
        <v>-94.462206568756855</v>
      </c>
      <c r="K801" s="80">
        <v>15.31</v>
      </c>
      <c r="L801" s="77">
        <v>-0.17198485667928601</v>
      </c>
      <c r="M801" s="79">
        <v>-257.97728501892902</v>
      </c>
      <c r="N801" s="81">
        <v>100.5</v>
      </c>
      <c r="O801" s="82">
        <v>2.8038595475908352E-3</v>
      </c>
      <c r="P801" s="83">
        <v>5.60771909518167</v>
      </c>
      <c r="Q801" s="81">
        <v>45.209000000000003</v>
      </c>
      <c r="R801" s="82">
        <v>-3.9657185661724145E-3</v>
      </c>
      <c r="S801" s="83">
        <v>47.588622794068975</v>
      </c>
      <c r="T801" s="81">
        <v>1064.25</v>
      </c>
      <c r="U801" s="82">
        <v>-5.4388965207883009E-3</v>
      </c>
      <c r="V801" s="83">
        <v>5.4388965207883011</v>
      </c>
      <c r="W801" s="81">
        <v>64.27</v>
      </c>
      <c r="X801" s="82">
        <v>-3.5202281768370473E-2</v>
      </c>
      <c r="Y801" s="83">
        <v>-42.242738122044564</v>
      </c>
      <c r="Z801" s="84">
        <f t="shared" si="12"/>
        <v>-342.99974523164207</v>
      </c>
    </row>
    <row r="802" spans="1:26" x14ac:dyDescent="0.3">
      <c r="A802" s="76">
        <v>41233</v>
      </c>
      <c r="B802" s="77">
        <v>1281.29</v>
      </c>
      <c r="C802" s="77">
        <v>-6.0662007121191647E-3</v>
      </c>
      <c r="D802" s="78">
        <v>6.0662007121191648</v>
      </c>
      <c r="E802" s="77">
        <v>0.86</v>
      </c>
      <c r="F802" s="77">
        <v>-0.60000000000000053</v>
      </c>
      <c r="G802" s="79">
        <v>-6.0000000000000053</v>
      </c>
      <c r="H802" s="80">
        <v>119.07299999999999</v>
      </c>
      <c r="I802" s="77">
        <v>1.6753336578118103E-2</v>
      </c>
      <c r="J802" s="79">
        <v>-83.766682890590516</v>
      </c>
      <c r="K802" s="80">
        <v>15.08</v>
      </c>
      <c r="L802" s="77">
        <v>-0.2096436058700209</v>
      </c>
      <c r="M802" s="79">
        <v>-314.46540880503136</v>
      </c>
      <c r="N802" s="81">
        <v>101.5</v>
      </c>
      <c r="O802" s="82">
        <v>5.5883821571238348E-2</v>
      </c>
      <c r="P802" s="83">
        <v>111.7676431424767</v>
      </c>
      <c r="Q802" s="81">
        <v>45.206000000000003</v>
      </c>
      <c r="R802" s="82">
        <v>-8.0530138459174797E-3</v>
      </c>
      <c r="S802" s="83">
        <v>96.63616615100976</v>
      </c>
      <c r="T802" s="81">
        <v>1065.44</v>
      </c>
      <c r="U802" s="82">
        <v>-1.6541131295229515E-2</v>
      </c>
      <c r="V802" s="83">
        <v>16.541131295229516</v>
      </c>
      <c r="W802" s="81">
        <v>63.846666666666664</v>
      </c>
      <c r="X802" s="82">
        <v>-3.2919317378572129E-2</v>
      </c>
      <c r="Y802" s="83">
        <v>-39.503180854286555</v>
      </c>
      <c r="Z802" s="84">
        <f t="shared" si="12"/>
        <v>-212.72413124907331</v>
      </c>
    </row>
    <row r="803" spans="1:26" x14ac:dyDescent="0.3">
      <c r="A803" s="76">
        <v>41232</v>
      </c>
      <c r="B803" s="77">
        <v>1280.8599999999999</v>
      </c>
      <c r="C803" s="77">
        <v>-2.3302984551097413E-2</v>
      </c>
      <c r="D803" s="78">
        <v>23.302984551097413</v>
      </c>
      <c r="E803" s="77">
        <v>0.86</v>
      </c>
      <c r="F803" s="77">
        <v>-1.1500000000000066</v>
      </c>
      <c r="G803" s="79">
        <v>-11.500000000000066</v>
      </c>
      <c r="H803" s="80">
        <v>118.852</v>
      </c>
      <c r="I803" s="77">
        <v>1.2143818234462572E-2</v>
      </c>
      <c r="J803" s="79">
        <v>-60.719091172312858</v>
      </c>
      <c r="K803" s="80">
        <v>15.24</v>
      </c>
      <c r="L803" s="77">
        <v>-0.13310580204778147</v>
      </c>
      <c r="M803" s="79">
        <v>-199.65870307167219</v>
      </c>
      <c r="N803" s="81">
        <v>103</v>
      </c>
      <c r="O803" s="82">
        <v>6.3390460458393569E-2</v>
      </c>
      <c r="P803" s="83">
        <v>126.78092091678714</v>
      </c>
      <c r="Q803" s="81">
        <v>45.106999999999999</v>
      </c>
      <c r="R803" s="82">
        <v>-8.4848218407228091E-3</v>
      </c>
      <c r="S803" s="83">
        <v>101.81786208867371</v>
      </c>
      <c r="T803" s="81">
        <v>1059.4000000000001</v>
      </c>
      <c r="U803" s="82">
        <v>-2.5220599736844394E-2</v>
      </c>
      <c r="V803" s="83">
        <v>25.220599736844395</v>
      </c>
      <c r="W803" s="81">
        <v>62.905000000000001</v>
      </c>
      <c r="X803" s="82">
        <v>-2.5182085851541917E-2</v>
      </c>
      <c r="Y803" s="83">
        <v>-30.218503021850299</v>
      </c>
      <c r="Z803" s="84">
        <f t="shared" si="12"/>
        <v>-24.973929972432757</v>
      </c>
    </row>
    <row r="804" spans="1:26" x14ac:dyDescent="0.3">
      <c r="A804" s="76">
        <v>41229</v>
      </c>
      <c r="B804" s="77">
        <v>1253.31</v>
      </c>
      <c r="C804" s="77">
        <v>-3.8408126625593612E-2</v>
      </c>
      <c r="D804" s="78">
        <v>38.40812662559361</v>
      </c>
      <c r="E804" s="77">
        <v>0.86</v>
      </c>
      <c r="F804" s="77">
        <v>-1.375000000000004</v>
      </c>
      <c r="G804" s="79">
        <v>-13.750000000000039</v>
      </c>
      <c r="H804" s="80">
        <v>117.392</v>
      </c>
      <c r="I804" s="77">
        <v>5.283665168058148E-3</v>
      </c>
      <c r="J804" s="79">
        <v>-26.418325840290741</v>
      </c>
      <c r="K804" s="80">
        <v>16.41</v>
      </c>
      <c r="L804" s="77">
        <v>-0.10912052117263851</v>
      </c>
      <c r="M804" s="79">
        <v>-163.68078175895778</v>
      </c>
      <c r="N804" s="81">
        <v>109.75</v>
      </c>
      <c r="O804" s="82">
        <v>0.12708600770218229</v>
      </c>
      <c r="P804" s="83">
        <v>254.17201540436457</v>
      </c>
      <c r="Q804" s="81">
        <v>44.959000000000003</v>
      </c>
      <c r="R804" s="82">
        <v>-1.1259923907545323E-2</v>
      </c>
      <c r="S804" s="83">
        <v>135.11908689054388</v>
      </c>
      <c r="T804" s="81">
        <v>1046.43</v>
      </c>
      <c r="U804" s="82">
        <v>-3.3901121728292502E-2</v>
      </c>
      <c r="V804" s="83">
        <v>33.901121728292502</v>
      </c>
      <c r="W804" s="81">
        <v>63.329999999999991</v>
      </c>
      <c r="X804" s="82">
        <v>-3.2465052326025624E-2</v>
      </c>
      <c r="Y804" s="83">
        <v>-38.958062791230745</v>
      </c>
      <c r="Z804" s="84">
        <f t="shared" si="12"/>
        <v>218.79318025831526</v>
      </c>
    </row>
    <row r="805" spans="1:26" x14ac:dyDescent="0.3">
      <c r="A805" s="76">
        <v>41228</v>
      </c>
      <c r="B805" s="77">
        <v>1253.8599999999999</v>
      </c>
      <c r="C805" s="77">
        <v>-3.9754321205112755E-2</v>
      </c>
      <c r="D805" s="78">
        <v>39.754321205112753</v>
      </c>
      <c r="E805" s="77">
        <v>0.85950000000000004</v>
      </c>
      <c r="F805" s="77">
        <v>-1.5499999999999958</v>
      </c>
      <c r="G805" s="79">
        <v>-15.499999999999957</v>
      </c>
      <c r="H805" s="80">
        <v>117.66200000000001</v>
      </c>
      <c r="I805" s="77">
        <v>6.8026046702662143E-3</v>
      </c>
      <c r="J805" s="79">
        <v>-34.013023351331071</v>
      </c>
      <c r="K805" s="80">
        <v>17.989999999999998</v>
      </c>
      <c r="L805" s="77">
        <v>2.27401932916429E-2</v>
      </c>
      <c r="M805" s="79">
        <v>34.110289937464351</v>
      </c>
      <c r="N805" s="81">
        <v>111.15600000000001</v>
      </c>
      <c r="O805" s="82">
        <v>0.15486753246753254</v>
      </c>
      <c r="P805" s="83">
        <v>309.73506493506505</v>
      </c>
      <c r="Q805" s="81">
        <v>44.959000000000003</v>
      </c>
      <c r="R805" s="82">
        <v>-1.1346893897745975E-2</v>
      </c>
      <c r="S805" s="83">
        <v>136.16272677295171</v>
      </c>
      <c r="T805" s="81">
        <v>1038.06</v>
      </c>
      <c r="U805" s="82">
        <v>-4.7293018474839139E-2</v>
      </c>
      <c r="V805" s="83">
        <v>47.293018474839137</v>
      </c>
      <c r="W805" s="81">
        <v>64.694999999999993</v>
      </c>
      <c r="X805" s="82">
        <v>2.6346377373109259E-3</v>
      </c>
      <c r="Y805" s="83">
        <v>3.1615652847731113</v>
      </c>
      <c r="Z805" s="84">
        <f t="shared" si="12"/>
        <v>520.70396325887509</v>
      </c>
    </row>
    <row r="806" spans="1:26" x14ac:dyDescent="0.3">
      <c r="A806" s="76">
        <v>41227</v>
      </c>
      <c r="B806" s="77">
        <v>1257.1199999999999</v>
      </c>
      <c r="C806" s="77">
        <v>-4.2697553286272484E-2</v>
      </c>
      <c r="D806" s="78">
        <v>42.697553286272488</v>
      </c>
      <c r="E806" s="77">
        <v>0.86050000000000004</v>
      </c>
      <c r="F806" s="77">
        <v>-1.4999999999999902</v>
      </c>
      <c r="G806" s="79">
        <v>-14.999999999999902</v>
      </c>
      <c r="H806" s="80">
        <v>117.514</v>
      </c>
      <c r="I806" s="77">
        <v>3.3126718235062325E-3</v>
      </c>
      <c r="J806" s="79">
        <v>-16.563359117531164</v>
      </c>
      <c r="K806" s="80">
        <v>17.920000000000002</v>
      </c>
      <c r="L806" s="77">
        <v>7.3696824445775938E-2</v>
      </c>
      <c r="M806" s="79">
        <v>110.54523666866392</v>
      </c>
      <c r="N806" s="81">
        <v>108.5</v>
      </c>
      <c r="O806" s="82">
        <v>8.8395794880025649E-2</v>
      </c>
      <c r="P806" s="83">
        <v>176.79158976005129</v>
      </c>
      <c r="Q806" s="81">
        <v>45.125</v>
      </c>
      <c r="R806" s="82">
        <v>-6.2980335161084621E-3</v>
      </c>
      <c r="S806" s="83">
        <v>75.576402193301547</v>
      </c>
      <c r="T806" s="81">
        <v>1044.23</v>
      </c>
      <c r="U806" s="82">
        <v>-3.5887729664850793E-2</v>
      </c>
      <c r="V806" s="83">
        <v>35.887729664850795</v>
      </c>
      <c r="W806" s="81">
        <v>65.375</v>
      </c>
      <c r="X806" s="82">
        <v>9.9644677892784788E-3</v>
      </c>
      <c r="Y806" s="83">
        <v>11.957361347134174</v>
      </c>
      <c r="Z806" s="84">
        <f t="shared" si="12"/>
        <v>421.89251380274311</v>
      </c>
    </row>
    <row r="807" spans="1:26" x14ac:dyDescent="0.3">
      <c r="A807" s="76">
        <v>41226</v>
      </c>
      <c r="B807" s="77">
        <v>1271.8499999999999</v>
      </c>
      <c r="C807" s="77">
        <v>-2.2796422644292883E-2</v>
      </c>
      <c r="D807" s="78">
        <v>22.796422644292882</v>
      </c>
      <c r="E807" s="77">
        <v>0.86150000000000004</v>
      </c>
      <c r="F807" s="77">
        <v>-1.3999999999999901</v>
      </c>
      <c r="G807" s="79">
        <v>-13.999999999999901</v>
      </c>
      <c r="H807" s="80">
        <v>117.49299999999999</v>
      </c>
      <c r="I807" s="77">
        <v>1.0962063001746711E-2</v>
      </c>
      <c r="J807" s="79">
        <v>-54.810315008733561</v>
      </c>
      <c r="K807" s="80">
        <v>16.649999999999999</v>
      </c>
      <c r="L807" s="77">
        <v>-0.1048387096774195</v>
      </c>
      <c r="M807" s="79">
        <v>-157.25806451612925</v>
      </c>
      <c r="N807" s="81">
        <v>106.875</v>
      </c>
      <c r="O807" s="82">
        <v>6.0794044665012405E-2</v>
      </c>
      <c r="P807" s="83">
        <v>121.5880893300248</v>
      </c>
      <c r="Q807" s="81">
        <v>45.207999999999998</v>
      </c>
      <c r="R807" s="82">
        <v>-6.8323117818932747E-3</v>
      </c>
      <c r="S807" s="83">
        <v>81.987741382719292</v>
      </c>
      <c r="T807" s="81">
        <v>1064.94</v>
      </c>
      <c r="U807" s="82">
        <v>-1.4108759651169258E-2</v>
      </c>
      <c r="V807" s="83">
        <v>14.108759651169258</v>
      </c>
      <c r="W807" s="81">
        <v>64.944999999999993</v>
      </c>
      <c r="X807" s="82">
        <v>-3.5064259713245671E-2</v>
      </c>
      <c r="Y807" s="83">
        <v>-42.077111655894804</v>
      </c>
      <c r="Z807" s="84">
        <f t="shared" si="12"/>
        <v>-27.664478172551284</v>
      </c>
    </row>
    <row r="808" spans="1:26" x14ac:dyDescent="0.3">
      <c r="A808" s="76">
        <v>41225</v>
      </c>
      <c r="B808" s="77">
        <v>1274.32</v>
      </c>
      <c r="C808" s="77">
        <v>-2.1394891643244502E-2</v>
      </c>
      <c r="D808" s="78">
        <v>21.394891643244502</v>
      </c>
      <c r="E808" s="77">
        <v>0.86199999999999999</v>
      </c>
      <c r="F808" s="77">
        <v>-1.5499999999999958</v>
      </c>
      <c r="G808" s="79">
        <v>-15.499999999999957</v>
      </c>
      <c r="H808" s="80" t="s">
        <v>0</v>
      </c>
      <c r="I808" s="77">
        <v>3.5402727195731371E-2</v>
      </c>
      <c r="J808" s="79">
        <v>150.1786784422691</v>
      </c>
      <c r="K808" s="80">
        <v>16.68</v>
      </c>
      <c r="L808" s="77">
        <v>3.5402727195731371E-2</v>
      </c>
      <c r="M808" s="79">
        <v>-215.76433121019116</v>
      </c>
      <c r="N808" s="81" t="s">
        <v>47</v>
      </c>
      <c r="O808" s="82">
        <v>4.5362372799477215E-3</v>
      </c>
      <c r="P808" s="83">
        <v>9.0724745598954417</v>
      </c>
      <c r="Q808" s="81" t="s">
        <v>47</v>
      </c>
      <c r="R808" s="82">
        <v>7.4923885533476054E-4</v>
      </c>
      <c r="S808" s="83">
        <v>-8.9908662640171269</v>
      </c>
      <c r="T808" s="81">
        <v>1065.75</v>
      </c>
      <c r="U808" s="82">
        <v>-2.6483744782795182E-3</v>
      </c>
      <c r="V808" s="83">
        <v>2.6483744782795182</v>
      </c>
      <c r="W808" s="81">
        <v>66.015000000000001</v>
      </c>
      <c r="X808" s="82">
        <v>-1.8218322427126628E-2</v>
      </c>
      <c r="Y808" s="83">
        <v>-21.861986912551952</v>
      </c>
      <c r="Z808" s="84">
        <f t="shared" si="12"/>
        <v>-78.822765263071645</v>
      </c>
    </row>
    <row r="809" spans="1:26" x14ac:dyDescent="0.3">
      <c r="A809" s="76">
        <v>41222</v>
      </c>
      <c r="B809" s="77">
        <v>1276.02</v>
      </c>
      <c r="C809" s="77">
        <v>-1.6145447816432314E-2</v>
      </c>
      <c r="D809" s="78">
        <v>16.145447816432313</v>
      </c>
      <c r="E809" s="77">
        <v>0.86199999999999999</v>
      </c>
      <c r="F809" s="77">
        <v>-1.5499999999999958</v>
      </c>
      <c r="G809" s="79">
        <v>-15.499999999999957</v>
      </c>
      <c r="H809" s="80">
        <v>116.77</v>
      </c>
      <c r="I809" s="77">
        <v>8.7685197183707021E-3</v>
      </c>
      <c r="J809" s="79">
        <v>-43.842598591853509</v>
      </c>
      <c r="K809" s="80">
        <v>18.61</v>
      </c>
      <c r="L809" s="77">
        <v>8.7685197183707021E-3</v>
      </c>
      <c r="M809" s="79">
        <v>-215.76433121019116</v>
      </c>
      <c r="N809" s="81">
        <v>106.727</v>
      </c>
      <c r="O809" s="82">
        <v>8.8295876330709372E-2</v>
      </c>
      <c r="P809" s="83">
        <v>176.59175266141875</v>
      </c>
      <c r="Q809" s="81">
        <v>45.284999999999997</v>
      </c>
      <c r="R809" s="82">
        <v>-9.0809628008754091E-3</v>
      </c>
      <c r="S809" s="83">
        <v>108.97155361050491</v>
      </c>
      <c r="T809" s="81">
        <v>1067.48</v>
      </c>
      <c r="U809" s="82">
        <v>-7.9274356186280551E-3</v>
      </c>
      <c r="V809" s="83">
        <v>7.9274356186280555</v>
      </c>
      <c r="W809" s="81">
        <v>67.495000000000005</v>
      </c>
      <c r="X809" s="82">
        <v>3.7053505261627241E-4</v>
      </c>
      <c r="Y809" s="83">
        <v>0.44464206313952687</v>
      </c>
      <c r="Z809" s="84">
        <f t="shared" si="12"/>
        <v>34.973901968078948</v>
      </c>
    </row>
    <row r="810" spans="1:26" x14ac:dyDescent="0.3">
      <c r="A810" s="76">
        <v>41221</v>
      </c>
      <c r="B810" s="77">
        <v>1276.72</v>
      </c>
      <c r="C810" s="77">
        <v>-1.8081416364796991E-2</v>
      </c>
      <c r="D810" s="78">
        <v>18.08141636479699</v>
      </c>
      <c r="E810" s="77">
        <v>0.86199999999999999</v>
      </c>
      <c r="F810" s="77">
        <v>-1.8499999999999961</v>
      </c>
      <c r="G810" s="79">
        <v>-18.499999999999961</v>
      </c>
      <c r="H810" s="80">
        <v>116.97799999999999</v>
      </c>
      <c r="I810" s="77">
        <v>4.8016217284120076E-3</v>
      </c>
      <c r="J810" s="79">
        <v>-24.008108642060037</v>
      </c>
      <c r="K810" s="80">
        <v>18.489999999999998</v>
      </c>
      <c r="L810" s="77">
        <v>3.8180797304884884E-2</v>
      </c>
      <c r="M810" s="79">
        <v>57.271195957327322</v>
      </c>
      <c r="N810" s="81">
        <v>104.312</v>
      </c>
      <c r="O810" s="82">
        <v>6.1699745547073769E-2</v>
      </c>
      <c r="P810" s="83">
        <v>123.39949109414754</v>
      </c>
      <c r="Q810" s="81">
        <v>45.424999999999997</v>
      </c>
      <c r="R810" s="82">
        <v>-1.4069335443733662E-3</v>
      </c>
      <c r="S810" s="83">
        <v>16.883202532480396</v>
      </c>
      <c r="T810" s="81">
        <v>1070.07</v>
      </c>
      <c r="U810" s="82">
        <v>-9.9553121212401507E-3</v>
      </c>
      <c r="V810" s="83">
        <v>9.9553121212401514</v>
      </c>
      <c r="W810" s="81">
        <v>66.614999999999995</v>
      </c>
      <c r="X810" s="82">
        <v>-6.9320214669052384E-3</v>
      </c>
      <c r="Y810" s="83">
        <v>-8.3184257602862868</v>
      </c>
      <c r="Z810" s="84">
        <f t="shared" si="12"/>
        <v>174.7640836676461</v>
      </c>
    </row>
    <row r="811" spans="1:26" x14ac:dyDescent="0.3">
      <c r="A811" s="76">
        <v>41220</v>
      </c>
      <c r="B811" s="77">
        <v>1289.1099999999999</v>
      </c>
      <c r="C811" s="77">
        <v>-1.0485350445589077E-2</v>
      </c>
      <c r="D811" s="78">
        <v>10.485350445589077</v>
      </c>
      <c r="E811" s="77">
        <v>0.86599999999999999</v>
      </c>
      <c r="F811" s="77">
        <v>-1.4499999999999957</v>
      </c>
      <c r="G811" s="79">
        <v>-14.499999999999957</v>
      </c>
      <c r="H811" s="80">
        <v>117.111</v>
      </c>
      <c r="I811" s="77">
        <v>4.4686508276867726E-3</v>
      </c>
      <c r="J811" s="79">
        <v>-22.343254138433863</v>
      </c>
      <c r="K811" s="80">
        <v>19.079999999999998</v>
      </c>
      <c r="L811" s="77">
        <v>5.2980132450330973E-2</v>
      </c>
      <c r="M811" s="79">
        <v>79.470198675496462</v>
      </c>
      <c r="N811" s="81">
        <v>100.21899999999999</v>
      </c>
      <c r="O811" s="82">
        <v>1.6914928159753099E-2</v>
      </c>
      <c r="P811" s="83">
        <v>33.829856319506199</v>
      </c>
      <c r="Q811" s="81">
        <v>45.389000000000003</v>
      </c>
      <c r="R811" s="82">
        <v>-3.7095570481583242E-3</v>
      </c>
      <c r="S811" s="83">
        <v>44.514684577899892</v>
      </c>
      <c r="T811" s="81">
        <v>1083.3599999999999</v>
      </c>
      <c r="U811" s="82">
        <v>1.8495228231116374E-3</v>
      </c>
      <c r="V811" s="83">
        <v>-1.8495228231116374</v>
      </c>
      <c r="W811" s="81">
        <v>66.02</v>
      </c>
      <c r="X811" s="82">
        <v>-2.0111317254174456E-2</v>
      </c>
      <c r="Y811" s="83">
        <v>-24.133580705009344</v>
      </c>
      <c r="Z811" s="84">
        <f t="shared" si="12"/>
        <v>105.47373235193683</v>
      </c>
    </row>
    <row r="812" spans="1:26" x14ac:dyDescent="0.3">
      <c r="A812" s="76">
        <v>41219</v>
      </c>
      <c r="B812" s="77">
        <v>1311.42</v>
      </c>
      <c r="C812" s="77">
        <v>9.7477594012751259E-3</v>
      </c>
      <c r="D812" s="78">
        <v>-9.7477594012751254</v>
      </c>
      <c r="E812" s="77">
        <v>0.87150000000000005</v>
      </c>
      <c r="F812" s="77">
        <v>-0.99999999999998979</v>
      </c>
      <c r="G812" s="79">
        <v>-9.999999999999897</v>
      </c>
      <c r="H812" s="80">
        <v>117.426</v>
      </c>
      <c r="I812" s="77">
        <v>8.3466433098048024E-3</v>
      </c>
      <c r="J812" s="79">
        <v>-41.733216549024014</v>
      </c>
      <c r="K812" s="80">
        <v>17.579999999999998</v>
      </c>
      <c r="L812" s="77">
        <v>-4.0916530278232409E-2</v>
      </c>
      <c r="M812" s="79">
        <v>-61.374795417348615</v>
      </c>
      <c r="N812" s="81">
        <v>96.128</v>
      </c>
      <c r="O812" s="82">
        <v>-7.7109677419354827E-3</v>
      </c>
      <c r="P812" s="83">
        <v>-15.421935483870964</v>
      </c>
      <c r="Q812" s="81">
        <v>45.573</v>
      </c>
      <c r="R812" s="82">
        <v>6.3674688213603262E-4</v>
      </c>
      <c r="S812" s="83">
        <v>-7.6409625856323915</v>
      </c>
      <c r="T812" s="81">
        <v>1086.81</v>
      </c>
      <c r="U812" s="82">
        <v>-3.7948576928366101E-3</v>
      </c>
      <c r="V812" s="83">
        <v>3.7948576928366102</v>
      </c>
      <c r="W812" s="81">
        <v>64.53</v>
      </c>
      <c r="X812" s="82">
        <v>-3.6865671641791026E-2</v>
      </c>
      <c r="Y812" s="83">
        <v>-44.23880597014923</v>
      </c>
      <c r="Z812" s="84">
        <f t="shared" si="12"/>
        <v>-186.36261771446362</v>
      </c>
    </row>
    <row r="813" spans="1:26" x14ac:dyDescent="0.3">
      <c r="A813" s="76">
        <v>41218</v>
      </c>
      <c r="B813" s="77">
        <v>1303.3699999999999</v>
      </c>
      <c r="C813" s="77">
        <v>2.6000200001537565E-3</v>
      </c>
      <c r="D813" s="78">
        <v>-2.6000200001537563</v>
      </c>
      <c r="E813" s="77">
        <v>0.87375000000000003</v>
      </c>
      <c r="F813" s="77">
        <v>-1.4249999999999985</v>
      </c>
      <c r="G813" s="79">
        <v>-14.249999999999986</v>
      </c>
      <c r="H813" s="80">
        <v>116.77500000000001</v>
      </c>
      <c r="I813" s="77">
        <v>9.7450885445490593E-3</v>
      </c>
      <c r="J813" s="79">
        <v>-48.725442722745299</v>
      </c>
      <c r="K813" s="80">
        <v>18.420000000000002</v>
      </c>
      <c r="L813" s="77">
        <v>-2.1773765268188881E-2</v>
      </c>
      <c r="M813" s="79">
        <v>-32.660647902283323</v>
      </c>
      <c r="N813" s="81">
        <v>96.86</v>
      </c>
      <c r="O813" s="82">
        <v>3.0425531914893611E-2</v>
      </c>
      <c r="P813" s="83">
        <v>60.851063829787222</v>
      </c>
      <c r="Q813" s="81">
        <v>45.493000000000002</v>
      </c>
      <c r="R813" s="82">
        <v>-4.0936952714535381E-3</v>
      </c>
      <c r="S813" s="83">
        <v>49.124343257442455</v>
      </c>
      <c r="T813" s="81">
        <v>1083.1500000000001</v>
      </c>
      <c r="U813" s="82">
        <v>-1.1814615454794106E-2</v>
      </c>
      <c r="V813" s="83">
        <v>11.814615454794106</v>
      </c>
      <c r="W813" s="81">
        <v>65.454999999999998</v>
      </c>
      <c r="X813" s="82">
        <v>-1.8076807680768261E-2</v>
      </c>
      <c r="Y813" s="83">
        <v>-21.692169216921915</v>
      </c>
      <c r="Z813" s="84">
        <f t="shared" si="12"/>
        <v>1.8617426999195068</v>
      </c>
    </row>
    <row r="814" spans="1:26" x14ac:dyDescent="0.3">
      <c r="A814" s="76">
        <v>41215</v>
      </c>
      <c r="B814" s="77">
        <v>1305.77</v>
      </c>
      <c r="C814" s="77">
        <v>-1.1424375028390533E-2</v>
      </c>
      <c r="D814" s="78">
        <v>11.424375028390534</v>
      </c>
      <c r="E814" s="77">
        <v>0.875</v>
      </c>
      <c r="F814" s="77">
        <v>-1.5499999999999958</v>
      </c>
      <c r="G814" s="79">
        <v>-15.499999999999957</v>
      </c>
      <c r="H814" s="80">
        <v>116.867</v>
      </c>
      <c r="I814" s="77">
        <v>7.0487466501219119E-3</v>
      </c>
      <c r="J814" s="79">
        <v>-35.243733250609559</v>
      </c>
      <c r="K814" s="80">
        <v>17.59</v>
      </c>
      <c r="L814" s="77">
        <v>5.8363417569193672E-2</v>
      </c>
      <c r="M814" s="79">
        <v>87.545126353790508</v>
      </c>
      <c r="N814" s="81">
        <v>97.375</v>
      </c>
      <c r="O814" s="82">
        <v>3.8666666666666669E-2</v>
      </c>
      <c r="P814" s="83">
        <v>77.333333333333329</v>
      </c>
      <c r="Q814" s="81">
        <v>45.470999999999997</v>
      </c>
      <c r="R814" s="82">
        <v>-3.9211391018620385E-3</v>
      </c>
      <c r="S814" s="83">
        <v>47.05366922234446</v>
      </c>
      <c r="T814" s="81">
        <v>1089.5899999999999</v>
      </c>
      <c r="U814" s="82">
        <v>-1.4427338676122118E-2</v>
      </c>
      <c r="V814" s="83">
        <v>14.427338676122117</v>
      </c>
      <c r="W814" s="81">
        <v>64.525000000000006</v>
      </c>
      <c r="X814" s="82">
        <v>-3.1519699812382652E-2</v>
      </c>
      <c r="Y814" s="83">
        <v>-37.823639774859181</v>
      </c>
      <c r="Z814" s="84">
        <f t="shared" si="12"/>
        <v>149.21646958851224</v>
      </c>
    </row>
    <row r="815" spans="1:26" x14ac:dyDescent="0.3">
      <c r="A815" s="76">
        <v>41214</v>
      </c>
      <c r="B815" s="77">
        <v>1313.19</v>
      </c>
      <c r="C815" s="77">
        <v>-6.8744895181050295E-3</v>
      </c>
      <c r="D815" s="78">
        <v>6.8744895181050296</v>
      </c>
      <c r="E815" s="77">
        <v>0.87549999999999994</v>
      </c>
      <c r="F815" s="77">
        <v>-2.1000000000000019</v>
      </c>
      <c r="G815" s="79">
        <v>-21.000000000000018</v>
      </c>
      <c r="H815" s="80">
        <v>117.126</v>
      </c>
      <c r="I815" s="77">
        <v>6.2111801242235934E-3</v>
      </c>
      <c r="J815" s="79">
        <v>-31.055900621117967</v>
      </c>
      <c r="K815" s="80">
        <v>16.690000000000001</v>
      </c>
      <c r="L815" s="77">
        <v>-2.1688159437280041E-2</v>
      </c>
      <c r="M815" s="79">
        <v>-32.53223915592006</v>
      </c>
      <c r="N815" s="81">
        <v>96.25</v>
      </c>
      <c r="O815" s="82">
        <v>5.8413424530999111E-2</v>
      </c>
      <c r="P815" s="83">
        <v>116.82684906199822</v>
      </c>
      <c r="Q815" s="81">
        <v>45.475000000000001</v>
      </c>
      <c r="R815" s="82">
        <v>-7.0960698689955404E-3</v>
      </c>
      <c r="S815" s="83">
        <v>85.152838427946492</v>
      </c>
      <c r="T815" s="81">
        <v>1083.0999999999999</v>
      </c>
      <c r="U815" s="82">
        <v>-1.0361463396805805E-2</v>
      </c>
      <c r="V815" s="83">
        <v>10.361463396805805</v>
      </c>
      <c r="W815" s="81">
        <v>64.73</v>
      </c>
      <c r="X815" s="82">
        <v>-4.7662976629766641E-3</v>
      </c>
      <c r="Y815" s="83">
        <v>-5.7195571955719968</v>
      </c>
      <c r="Z815" s="84">
        <f t="shared" si="12"/>
        <v>128.9079434322455</v>
      </c>
    </row>
    <row r="816" spans="1:26" x14ac:dyDescent="0.3">
      <c r="A816" s="76">
        <v>41213</v>
      </c>
      <c r="B816" s="77">
        <v>1301.52</v>
      </c>
      <c r="C816" s="77">
        <v>-2.8390131014146523E-2</v>
      </c>
      <c r="D816" s="78">
        <v>28.390131014146522</v>
      </c>
      <c r="E816" s="77">
        <v>0.87549999999999994</v>
      </c>
      <c r="F816" s="77">
        <v>-2.5500000000000078</v>
      </c>
      <c r="G816" s="79">
        <v>-25.500000000000078</v>
      </c>
      <c r="H816" s="80">
        <v>116.21899999999999</v>
      </c>
      <c r="I816" s="77">
        <v>-9.283254339005122E-3</v>
      </c>
      <c r="J816" s="79">
        <v>46.416271695025607</v>
      </c>
      <c r="K816" s="80">
        <v>18.600000000000001</v>
      </c>
      <c r="L816" s="77">
        <v>0.23752495009980054</v>
      </c>
      <c r="M816" s="79">
        <v>356.28742514970082</v>
      </c>
      <c r="N816" s="81">
        <v>99.688000000000002</v>
      </c>
      <c r="O816" s="82">
        <v>0.10918497913769126</v>
      </c>
      <c r="P816" s="83">
        <v>218.36995827538252</v>
      </c>
      <c r="Q816" s="81">
        <v>45.411000000000001</v>
      </c>
      <c r="R816" s="82">
        <v>-5.3444310590296737E-3</v>
      </c>
      <c r="S816" s="83">
        <v>64.133172708356085</v>
      </c>
      <c r="T816" s="81">
        <v>1080.18</v>
      </c>
      <c r="U816" s="82">
        <v>-1.4587153452475445E-2</v>
      </c>
      <c r="V816" s="83">
        <v>14.587153452475444</v>
      </c>
      <c r="W816" s="81">
        <v>67.304999999999993</v>
      </c>
      <c r="X816" s="82">
        <v>2.6068821689259223E-3</v>
      </c>
      <c r="Y816" s="83">
        <v>3.128258602711107</v>
      </c>
      <c r="Z816" s="84">
        <f t="shared" si="12"/>
        <v>705.81237089779802</v>
      </c>
    </row>
    <row r="817" spans="1:26" x14ac:dyDescent="0.3">
      <c r="A817" s="76">
        <v>41212</v>
      </c>
      <c r="B817" s="77">
        <v>1302.18</v>
      </c>
      <c r="C817" s="77">
        <v>-2.7969992162131918E-2</v>
      </c>
      <c r="D817" s="78">
        <v>27.969992162131916</v>
      </c>
      <c r="E817" s="77">
        <v>0.87749999999999995</v>
      </c>
      <c r="F817" s="77">
        <v>-2.8000000000000025</v>
      </c>
      <c r="G817" s="79">
        <v>-28.000000000000025</v>
      </c>
      <c r="H817" s="80">
        <v>115.971</v>
      </c>
      <c r="I817" s="77">
        <v>-1.5200278530243392E-2</v>
      </c>
      <c r="J817" s="79">
        <v>76.00139265121696</v>
      </c>
      <c r="K817" s="80" t="s">
        <v>0</v>
      </c>
      <c r="L817" s="77">
        <v>-1.5200278530243392E-2</v>
      </c>
      <c r="M817" s="79">
        <v>-215.76433121019116</v>
      </c>
      <c r="N817" s="81" t="s">
        <v>47</v>
      </c>
      <c r="O817" s="82">
        <v>4.5362372799477215E-3</v>
      </c>
      <c r="P817" s="83">
        <v>9.0724745598954417</v>
      </c>
      <c r="Q817" s="81" t="s">
        <v>47</v>
      </c>
      <c r="R817" s="82">
        <v>7.4923885533476054E-4</v>
      </c>
      <c r="S817" s="83">
        <v>-8.9908662640171269</v>
      </c>
      <c r="T817" s="81" t="s">
        <v>47</v>
      </c>
      <c r="U817" s="82">
        <v>3.7334613801929257E-3</v>
      </c>
      <c r="V817" s="83">
        <v>-3.7334613801929257</v>
      </c>
      <c r="W817" s="81" t="s">
        <v>47</v>
      </c>
      <c r="X817" s="82">
        <v>-7.6700874660299754E-4</v>
      </c>
      <c r="Y817" s="83">
        <v>-0.92041049592359703</v>
      </c>
      <c r="Z817" s="84">
        <f t="shared" si="12"/>
        <v>-144.36520997708047</v>
      </c>
    </row>
    <row r="818" spans="1:26" x14ac:dyDescent="0.3">
      <c r="A818" s="76">
        <v>41211</v>
      </c>
      <c r="B818" s="77">
        <v>1296.96</v>
      </c>
      <c r="C818" s="77">
        <v>-2.44240012636995E-2</v>
      </c>
      <c r="D818" s="78">
        <v>24.424001263699502</v>
      </c>
      <c r="E818" s="77">
        <v>0.87749999999999995</v>
      </c>
      <c r="F818" s="77">
        <v>-4.0500000000000096</v>
      </c>
      <c r="G818" s="79">
        <v>-40.500000000000099</v>
      </c>
      <c r="H818" s="80">
        <v>115.755</v>
      </c>
      <c r="I818" s="77">
        <v>-7.5789401486638288E-3</v>
      </c>
      <c r="J818" s="79">
        <v>37.894700743319142</v>
      </c>
      <c r="K818" s="80" t="s">
        <v>0</v>
      </c>
      <c r="L818" s="77">
        <v>-7.5789401486638288E-3</v>
      </c>
      <c r="M818" s="79">
        <v>-215.76433121019116</v>
      </c>
      <c r="N818" s="81">
        <v>100.75</v>
      </c>
      <c r="O818" s="82">
        <v>8.9189189189189194E-2</v>
      </c>
      <c r="P818" s="83">
        <v>178.37837837837839</v>
      </c>
      <c r="Q818" s="81">
        <v>45.518999999999998</v>
      </c>
      <c r="R818" s="82">
        <v>-3.7333099086443722E-4</v>
      </c>
      <c r="S818" s="83">
        <v>4.4799718903732462</v>
      </c>
      <c r="T818" s="81" t="s">
        <v>47</v>
      </c>
      <c r="U818" s="82">
        <v>3.7334613801929257E-3</v>
      </c>
      <c r="V818" s="83">
        <v>-3.7334613801929257</v>
      </c>
      <c r="W818" s="81" t="s">
        <v>47</v>
      </c>
      <c r="X818" s="82">
        <v>-7.6700874660299754E-4</v>
      </c>
      <c r="Y818" s="83">
        <v>-0.92041049592359703</v>
      </c>
      <c r="Z818" s="84">
        <f t="shared" si="12"/>
        <v>-15.741150810537507</v>
      </c>
    </row>
    <row r="819" spans="1:26" x14ac:dyDescent="0.3">
      <c r="A819" s="76">
        <v>41208</v>
      </c>
      <c r="B819" s="77">
        <v>1300.23</v>
      </c>
      <c r="C819" s="77">
        <v>-9.5598653239689479E-3</v>
      </c>
      <c r="D819" s="78">
        <v>9.5598653239689479</v>
      </c>
      <c r="E819" s="77">
        <v>0.88049999999999995</v>
      </c>
      <c r="F819" s="77">
        <v>-4.8500000000000103</v>
      </c>
      <c r="G819" s="79">
        <v>-48.500000000000099</v>
      </c>
      <c r="H819" s="80">
        <v>116.419</v>
      </c>
      <c r="I819" s="77">
        <v>-3.0485977306787303E-3</v>
      </c>
      <c r="J819" s="79">
        <v>15.242988653393651</v>
      </c>
      <c r="K819" s="80">
        <v>17.809999999999999</v>
      </c>
      <c r="L819" s="77">
        <v>0.16633922724295999</v>
      </c>
      <c r="M819" s="79">
        <v>249.50884086444</v>
      </c>
      <c r="N819" s="81">
        <v>98.067999999999998</v>
      </c>
      <c r="O819" s="82">
        <v>2.554771241830063E-2</v>
      </c>
      <c r="P819" s="83">
        <v>51.095424836601261</v>
      </c>
      <c r="Q819" s="81">
        <v>45.7</v>
      </c>
      <c r="R819" s="82">
        <v>5.9653525281208215E-3</v>
      </c>
      <c r="S819" s="83">
        <v>-71.584230337449853</v>
      </c>
      <c r="T819" s="81">
        <v>1068.58</v>
      </c>
      <c r="U819" s="82">
        <v>-2.0882010683819389E-2</v>
      </c>
      <c r="V819" s="83">
        <v>20.882010683819388</v>
      </c>
      <c r="W819" s="81">
        <v>67.239999999999995</v>
      </c>
      <c r="X819" s="82">
        <v>2.9709035222052035E-2</v>
      </c>
      <c r="Y819" s="83">
        <v>35.65084226646244</v>
      </c>
      <c r="Z819" s="84">
        <f t="shared" si="12"/>
        <v>261.85574229123574</v>
      </c>
    </row>
    <row r="820" spans="1:26" x14ac:dyDescent="0.3">
      <c r="A820" s="76">
        <v>41207</v>
      </c>
      <c r="B820" s="77">
        <v>1302.77</v>
      </c>
      <c r="C820" s="77">
        <v>-2.4884764398707526E-3</v>
      </c>
      <c r="D820" s="78">
        <v>2.4884764398707526</v>
      </c>
      <c r="E820" s="77">
        <v>0.88049999999999995</v>
      </c>
      <c r="F820" s="77">
        <v>-5.5500000000000105</v>
      </c>
      <c r="G820" s="79">
        <v>-55.500000000000107</v>
      </c>
      <c r="H820" s="80">
        <v>116.59</v>
      </c>
      <c r="I820" s="77">
        <v>-5.298137546817237E-3</v>
      </c>
      <c r="J820" s="79">
        <v>26.490687734086183</v>
      </c>
      <c r="K820" s="80">
        <v>18.12</v>
      </c>
      <c r="L820" s="77">
        <v>0.12267657992565058</v>
      </c>
      <c r="M820" s="79">
        <v>184.01486988847586</v>
      </c>
      <c r="N820" s="81">
        <v>98.25</v>
      </c>
      <c r="O820" s="82">
        <v>1.2886597938144329E-2</v>
      </c>
      <c r="P820" s="83">
        <v>25.773195876288657</v>
      </c>
      <c r="Q820" s="81">
        <v>45.488999999999997</v>
      </c>
      <c r="R820" s="82">
        <v>-1.8212937768806617E-3</v>
      </c>
      <c r="S820" s="83">
        <v>21.855525322567939</v>
      </c>
      <c r="T820" s="81">
        <v>1076.01</v>
      </c>
      <c r="U820" s="82">
        <v>-3.5099092424522725E-3</v>
      </c>
      <c r="V820" s="83">
        <v>3.5099092424522724</v>
      </c>
      <c r="W820" s="81">
        <v>67.469999999999985</v>
      </c>
      <c r="X820" s="82">
        <v>5.1425899953248914E-2</v>
      </c>
      <c r="Y820" s="83">
        <v>61.711079943898696</v>
      </c>
      <c r="Z820" s="84">
        <f t="shared" si="12"/>
        <v>270.34374444764023</v>
      </c>
    </row>
    <row r="821" spans="1:26" x14ac:dyDescent="0.3">
      <c r="A821" s="76">
        <v>41206</v>
      </c>
      <c r="B821" s="77">
        <v>1298.76</v>
      </c>
      <c r="C821" s="77">
        <v>-7.6938945470381463E-3</v>
      </c>
      <c r="D821" s="78">
        <v>7.6938945470381466</v>
      </c>
      <c r="E821" s="77">
        <v>0.88149999999999995</v>
      </c>
      <c r="F821" s="77">
        <v>-6.0000000000000053</v>
      </c>
      <c r="G821" s="79">
        <v>-60.000000000000057</v>
      </c>
      <c r="H821" s="80">
        <v>116.45399999999999</v>
      </c>
      <c r="I821" s="77">
        <v>-1.0098434232672026E-2</v>
      </c>
      <c r="J821" s="79">
        <v>50.492171163360126</v>
      </c>
      <c r="K821" s="80">
        <v>18.329999999999998</v>
      </c>
      <c r="L821" s="77">
        <v>0.17575368826170612</v>
      </c>
      <c r="M821" s="79">
        <v>263.63053239255919</v>
      </c>
      <c r="N821" s="81">
        <v>98.552000000000007</v>
      </c>
      <c r="O821" s="82">
        <v>1.3388174807198013E-2</v>
      </c>
      <c r="P821" s="83">
        <v>26.776349614396022</v>
      </c>
      <c r="Q821" s="81">
        <v>45.558</v>
      </c>
      <c r="R821" s="82">
        <v>-3.0417751712366872E-3</v>
      </c>
      <c r="S821" s="83">
        <v>36.501302054840245</v>
      </c>
      <c r="T821" s="81">
        <v>1080.83</v>
      </c>
      <c r="U821" s="82">
        <v>-2.6115202185188662E-3</v>
      </c>
      <c r="V821" s="83">
        <v>2.6115202185188662</v>
      </c>
      <c r="W821" s="81">
        <v>67.08</v>
      </c>
      <c r="X821" s="82">
        <v>6.7812798471824226E-2</v>
      </c>
      <c r="Y821" s="83">
        <v>81.375358166189073</v>
      </c>
      <c r="Z821" s="84">
        <f t="shared" si="12"/>
        <v>409.08112815690163</v>
      </c>
    </row>
    <row r="822" spans="1:26" x14ac:dyDescent="0.3">
      <c r="A822" s="76">
        <v>41205</v>
      </c>
      <c r="B822" s="77">
        <v>1299.99</v>
      </c>
      <c r="C822" s="77">
        <v>-3.9459368343626663E-3</v>
      </c>
      <c r="D822" s="78">
        <v>3.9459368343626662</v>
      </c>
      <c r="E822" s="77">
        <v>0.88800000000000001</v>
      </c>
      <c r="F822" s="77">
        <v>-5.6499999999999995</v>
      </c>
      <c r="G822" s="79">
        <v>-56.499999999999993</v>
      </c>
      <c r="H822" s="80">
        <v>115.648</v>
      </c>
      <c r="I822" s="77">
        <v>-1.4579197164256671E-2</v>
      </c>
      <c r="J822" s="79">
        <v>72.895985821283361</v>
      </c>
      <c r="K822" s="80">
        <v>18.829999999999998</v>
      </c>
      <c r="L822" s="77">
        <v>0.15592387968078572</v>
      </c>
      <c r="M822" s="79">
        <v>233.8858195211786</v>
      </c>
      <c r="N822" s="81">
        <v>96.875</v>
      </c>
      <c r="O822" s="82">
        <v>-2.1464646464646464E-2</v>
      </c>
      <c r="P822" s="83">
        <v>-42.92929292929292</v>
      </c>
      <c r="Q822" s="81">
        <v>45.543999999999997</v>
      </c>
      <c r="R822" s="82">
        <v>-2.9117498960089909E-3</v>
      </c>
      <c r="S822" s="83">
        <v>34.940998752107888</v>
      </c>
      <c r="T822" s="81">
        <v>1081.3599999999999</v>
      </c>
      <c r="U822" s="82">
        <v>-3.1710914454277789E-3</v>
      </c>
      <c r="V822" s="83">
        <v>3.1710914454277788</v>
      </c>
      <c r="W822" s="81">
        <v>67.375</v>
      </c>
      <c r="X822" s="82">
        <v>2.2692774741955142E-2</v>
      </c>
      <c r="Y822" s="83">
        <v>27.231329690346168</v>
      </c>
      <c r="Z822" s="84">
        <f t="shared" si="12"/>
        <v>276.64186913541351</v>
      </c>
    </row>
    <row r="823" spans="1:26" x14ac:dyDescent="0.3">
      <c r="A823" s="76">
        <v>41204</v>
      </c>
      <c r="B823" s="77">
        <v>1320.86</v>
      </c>
      <c r="C823" s="77">
        <v>5.6339743882568658E-3</v>
      </c>
      <c r="D823" s="78">
        <v>-5.633974388256866</v>
      </c>
      <c r="E823" s="77">
        <v>0.89049999999999996</v>
      </c>
      <c r="F823" s="77">
        <v>-6.15</v>
      </c>
      <c r="G823" s="79">
        <v>-61.5</v>
      </c>
      <c r="H823" s="80">
        <v>116.04900000000001</v>
      </c>
      <c r="I823" s="77">
        <v>-1.3767432373862193E-2</v>
      </c>
      <c r="J823" s="79">
        <v>68.837161869310961</v>
      </c>
      <c r="K823" s="80">
        <v>16.62</v>
      </c>
      <c r="L823" s="77">
        <v>1.5271838729383017E-2</v>
      </c>
      <c r="M823" s="79">
        <v>22.907758094074527</v>
      </c>
      <c r="N823" s="81">
        <v>94</v>
      </c>
      <c r="O823" s="82">
        <v>-3.9591315453384422E-2</v>
      </c>
      <c r="P823" s="83">
        <v>-79.182630906768836</v>
      </c>
      <c r="Q823" s="81">
        <v>45.68</v>
      </c>
      <c r="R823" s="82">
        <v>-2.9031061052540255E-3</v>
      </c>
      <c r="S823" s="83">
        <v>34.837273263048303</v>
      </c>
      <c r="T823" s="81">
        <v>1090.95</v>
      </c>
      <c r="U823" s="82">
        <v>1.0120182959574881E-2</v>
      </c>
      <c r="V823" s="83">
        <v>-10.120182959574882</v>
      </c>
      <c r="W823" s="81">
        <v>67</v>
      </c>
      <c r="X823" s="82">
        <v>2.3525817293003459E-2</v>
      </c>
      <c r="Y823" s="83">
        <v>28.23098075160415</v>
      </c>
      <c r="Z823" s="84">
        <f t="shared" si="12"/>
        <v>-1.6236142765626411</v>
      </c>
    </row>
    <row r="824" spans="1:26" x14ac:dyDescent="0.3">
      <c r="A824" s="76">
        <v>41201</v>
      </c>
      <c r="B824" s="77">
        <v>1322.28</v>
      </c>
      <c r="C824" s="77">
        <v>-3.0836041225298511E-3</v>
      </c>
      <c r="D824" s="78">
        <v>3.0836041225298509</v>
      </c>
      <c r="E824" s="77">
        <v>0.89649999999999996</v>
      </c>
      <c r="F824" s="77">
        <v>-5.7000000000000046</v>
      </c>
      <c r="G824" s="79">
        <v>-57.000000000000043</v>
      </c>
      <c r="H824" s="80">
        <v>116.40300000000001</v>
      </c>
      <c r="I824" s="77">
        <v>3.5402727195731371E-2</v>
      </c>
      <c r="J824" s="79">
        <v>-35.848819992561268</v>
      </c>
      <c r="K824" s="80">
        <v>17.059999999999999</v>
      </c>
      <c r="L824" s="77">
        <v>0.129053606882859</v>
      </c>
      <c r="M824" s="79">
        <v>193.58041032428849</v>
      </c>
      <c r="N824" s="81">
        <v>93.75</v>
      </c>
      <c r="O824" s="82">
        <v>-1.3157894736842105E-2</v>
      </c>
      <c r="P824" s="83">
        <v>-26.315789473684205</v>
      </c>
      <c r="Q824" s="81">
        <v>45.65</v>
      </c>
      <c r="R824" s="82">
        <v>-6.161147758692035E-3</v>
      </c>
      <c r="S824" s="83">
        <v>73.933773104304422</v>
      </c>
      <c r="T824" s="81">
        <v>1096.0999999999999</v>
      </c>
      <c r="U824" s="82">
        <v>1.0957185810997659E-2</v>
      </c>
      <c r="V824" s="83">
        <v>-10.957185810997659</v>
      </c>
      <c r="W824" s="81">
        <v>66.660000000000011</v>
      </c>
      <c r="X824" s="82">
        <v>3.3087950406819368E-2</v>
      </c>
      <c r="Y824" s="83">
        <v>39.705540488183239</v>
      </c>
      <c r="Z824" s="84">
        <f t="shared" si="12"/>
        <v>180.18153276206283</v>
      </c>
    </row>
    <row r="825" spans="1:26" x14ac:dyDescent="0.3">
      <c r="A825" s="76">
        <v>41200</v>
      </c>
      <c r="B825" s="77">
        <v>1339.55</v>
      </c>
      <c r="C825" s="77">
        <v>3.6864149614498735E-3</v>
      </c>
      <c r="D825" s="78">
        <v>-3.6864149614498736</v>
      </c>
      <c r="E825" s="77">
        <v>0.90100000000000002</v>
      </c>
      <c r="F825" s="77">
        <v>-5.35</v>
      </c>
      <c r="G825" s="79">
        <v>-53.5</v>
      </c>
      <c r="H825" s="80">
        <v>117.30800000000001</v>
      </c>
      <c r="I825" s="77">
        <v>-1.0434855961870975E-2</v>
      </c>
      <c r="J825" s="79">
        <v>52.174279809354879</v>
      </c>
      <c r="K825" s="80">
        <v>15.03</v>
      </c>
      <c r="L825" s="77">
        <v>4.8848569434752215E-2</v>
      </c>
      <c r="M825" s="79">
        <v>73.272854152128318</v>
      </c>
      <c r="N825" s="81">
        <v>90.938000000000002</v>
      </c>
      <c r="O825" s="82">
        <v>-4.3392276700714265E-2</v>
      </c>
      <c r="P825" s="83">
        <v>-86.784553401428511</v>
      </c>
      <c r="Q825" s="81">
        <v>45.8</v>
      </c>
      <c r="R825" s="82">
        <v>-1.0905125408943131E-3</v>
      </c>
      <c r="S825" s="83">
        <v>13.086150490731757</v>
      </c>
      <c r="T825" s="81">
        <v>1105.54</v>
      </c>
      <c r="U825" s="82">
        <v>1.6999981601751531E-2</v>
      </c>
      <c r="V825" s="83">
        <v>-16.999981601751532</v>
      </c>
      <c r="W825" s="81">
        <v>66.625</v>
      </c>
      <c r="X825" s="82">
        <v>1.974439427565633E-2</v>
      </c>
      <c r="Y825" s="83">
        <v>23.693273130787595</v>
      </c>
      <c r="Z825" s="84">
        <f t="shared" si="12"/>
        <v>1.2556076183726432</v>
      </c>
    </row>
    <row r="826" spans="1:26" x14ac:dyDescent="0.3">
      <c r="A826" s="76">
        <v>41199</v>
      </c>
      <c r="B826" s="77">
        <v>1339.65</v>
      </c>
      <c r="C826" s="77">
        <v>8.0135440180587585E-3</v>
      </c>
      <c r="D826" s="78">
        <v>-8.0135440180587594</v>
      </c>
      <c r="E826" s="77">
        <v>0.90549999999999997</v>
      </c>
      <c r="F826" s="77">
        <v>-5.100000000000005</v>
      </c>
      <c r="G826" s="79">
        <v>-51.00000000000005</v>
      </c>
      <c r="H826" s="80">
        <v>117.761</v>
      </c>
      <c r="I826" s="77">
        <v>1.3775627343769242E-3</v>
      </c>
      <c r="J826" s="79">
        <v>-6.8878136718846212</v>
      </c>
      <c r="K826" s="80">
        <v>15.07</v>
      </c>
      <c r="L826" s="77">
        <v>3.5738831615120245E-2</v>
      </c>
      <c r="M826" s="79">
        <v>53.608247422680364</v>
      </c>
      <c r="N826" s="81">
        <v>89.875</v>
      </c>
      <c r="O826" s="82">
        <v>-6.5019505851755532E-2</v>
      </c>
      <c r="P826" s="83">
        <v>-130.03901170351105</v>
      </c>
      <c r="Q826" s="81">
        <v>45.655000000000001</v>
      </c>
      <c r="R826" s="82">
        <v>-2.0765027322404124E-3</v>
      </c>
      <c r="S826" s="83">
        <v>24.91803278688495</v>
      </c>
      <c r="T826" s="81">
        <v>1094.44</v>
      </c>
      <c r="U826" s="82">
        <v>9.5564902959192378E-3</v>
      </c>
      <c r="V826" s="83">
        <v>-9.5564902959192377</v>
      </c>
      <c r="W826" s="81">
        <v>65.040000000000006</v>
      </c>
      <c r="X826" s="82">
        <v>-2.0260601039391202E-2</v>
      </c>
      <c r="Y826" s="83">
        <v>-24.31272124726944</v>
      </c>
      <c r="Z826" s="84">
        <f t="shared" si="12"/>
        <v>-151.28330072707783</v>
      </c>
    </row>
    <row r="827" spans="1:26" x14ac:dyDescent="0.3">
      <c r="A827" s="76">
        <v>41198</v>
      </c>
      <c r="B827" s="77">
        <v>1329.43</v>
      </c>
      <c r="C827" s="77">
        <v>7.9762834461790267E-3</v>
      </c>
      <c r="D827" s="78">
        <v>-7.9762834461790266</v>
      </c>
      <c r="E827" s="77">
        <v>0.91800000000000004</v>
      </c>
      <c r="F827" s="77">
        <v>-4.0999999999999925</v>
      </c>
      <c r="G827" s="79">
        <v>-40.999999999999929</v>
      </c>
      <c r="H827" s="80">
        <v>116.639</v>
      </c>
      <c r="I827" s="77">
        <v>2.5959067192723941E-3</v>
      </c>
      <c r="J827" s="79">
        <v>-12.97953359636197</v>
      </c>
      <c r="K827" s="80">
        <v>15.22</v>
      </c>
      <c r="L827" s="77">
        <v>-1.3609850939727743E-2</v>
      </c>
      <c r="M827" s="79">
        <v>-20.414776409591614</v>
      </c>
      <c r="N827" s="81">
        <v>92.5</v>
      </c>
      <c r="O827" s="82">
        <v>-5.8524173027989825E-2</v>
      </c>
      <c r="P827" s="83">
        <v>-117.04834605597964</v>
      </c>
      <c r="Q827" s="81">
        <v>45.536000000000001</v>
      </c>
      <c r="R827" s="82">
        <v>-6.583856384146323E-4</v>
      </c>
      <c r="S827" s="83">
        <v>7.9006276609755872</v>
      </c>
      <c r="T827" s="81">
        <v>1096.17</v>
      </c>
      <c r="U827" s="82">
        <v>8.4917290742819451E-3</v>
      </c>
      <c r="V827" s="83">
        <v>-8.4917290742819453</v>
      </c>
      <c r="W827" s="81">
        <v>67.13</v>
      </c>
      <c r="X827" s="82">
        <v>7.2018004501125891E-3</v>
      </c>
      <c r="Y827" s="83">
        <v>8.6421605401351052</v>
      </c>
      <c r="Z827" s="84">
        <f t="shared" si="12"/>
        <v>-191.36788038128344</v>
      </c>
    </row>
    <row r="828" spans="1:26" x14ac:dyDescent="0.3">
      <c r="A828" s="76">
        <v>41197</v>
      </c>
      <c r="B828" s="77">
        <v>1312.78</v>
      </c>
      <c r="C828" s="77">
        <v>-5.107918030799085E-3</v>
      </c>
      <c r="D828" s="78">
        <v>5.1079180307990848</v>
      </c>
      <c r="E828" s="77">
        <v>0.92900000000000005</v>
      </c>
      <c r="F828" s="77">
        <v>-3.2499999999999973</v>
      </c>
      <c r="G828" s="79">
        <v>-32.499999999999972</v>
      </c>
      <c r="H828" s="80">
        <v>116.77500000000001</v>
      </c>
      <c r="I828" s="77">
        <v>-9.58398710826509E-3</v>
      </c>
      <c r="J828" s="79">
        <v>47.919935541325451</v>
      </c>
      <c r="K828" s="80">
        <v>15.27</v>
      </c>
      <c r="L828" s="77">
        <v>-2.8007638446849222E-2</v>
      </c>
      <c r="M828" s="79">
        <v>-42.011457670273835</v>
      </c>
      <c r="N828" s="81">
        <v>95.625</v>
      </c>
      <c r="O828" s="82">
        <v>-2.6717557251908396E-2</v>
      </c>
      <c r="P828" s="83">
        <v>-53.435114503816784</v>
      </c>
      <c r="Q828" s="81">
        <v>45.429000000000002</v>
      </c>
      <c r="R828" s="82">
        <v>-3.2253817798841159E-3</v>
      </c>
      <c r="S828" s="83">
        <v>38.704581358609389</v>
      </c>
      <c r="T828" s="81">
        <v>1091.3699999999999</v>
      </c>
      <c r="U828" s="82">
        <v>8.1288046038592941E-3</v>
      </c>
      <c r="V828" s="83">
        <v>-8.1288046038592938</v>
      </c>
      <c r="W828" s="81">
        <v>65.3</v>
      </c>
      <c r="X828" s="82">
        <v>-2.3916292974588856E-2</v>
      </c>
      <c r="Y828" s="83">
        <v>-28.699551569506625</v>
      </c>
      <c r="Z828" s="84">
        <f t="shared" si="12"/>
        <v>-73.042493416722579</v>
      </c>
    </row>
    <row r="829" spans="1:26" x14ac:dyDescent="0.3">
      <c r="A829" s="76">
        <v>41194</v>
      </c>
      <c r="B829" s="77">
        <v>1306.02</v>
      </c>
      <c r="C829" s="77">
        <v>-9.6981369568019376E-3</v>
      </c>
      <c r="D829" s="78">
        <v>9.6981369568019371</v>
      </c>
      <c r="E829" s="77">
        <v>0.93600000000000005</v>
      </c>
      <c r="F829" s="77">
        <v>-3.0749999999999944</v>
      </c>
      <c r="G829" s="79">
        <v>-30.749999999999943</v>
      </c>
      <c r="H829" s="80">
        <v>117.211</v>
      </c>
      <c r="I829" s="77">
        <v>-6.5854154659796002E-3</v>
      </c>
      <c r="J829" s="79">
        <v>32.927077329898005</v>
      </c>
      <c r="K829" s="80">
        <v>16.14</v>
      </c>
      <c r="L829" s="77">
        <v>-1.1029411764705864E-2</v>
      </c>
      <c r="M829" s="79">
        <v>-16.544117647058794</v>
      </c>
      <c r="N829" s="81">
        <v>97</v>
      </c>
      <c r="O829" s="82">
        <v>-2.0202020202020204E-2</v>
      </c>
      <c r="P829" s="83">
        <v>-40.404040404040401</v>
      </c>
      <c r="Q829" s="81">
        <v>45.572000000000003</v>
      </c>
      <c r="R829" s="82">
        <v>-1.1835357033269395E-3</v>
      </c>
      <c r="S829" s="83">
        <v>14.202428439923274</v>
      </c>
      <c r="T829" s="81">
        <v>1079.8</v>
      </c>
      <c r="U829" s="82">
        <v>4.1475254338163153E-3</v>
      </c>
      <c r="V829" s="83">
        <v>-4.1475254338163152</v>
      </c>
      <c r="W829" s="81">
        <v>64.17</v>
      </c>
      <c r="X829" s="82">
        <v>-2.4846136311830483E-2</v>
      </c>
      <c r="Y829" s="83">
        <v>-29.815363574196578</v>
      </c>
      <c r="Z829" s="84">
        <f t="shared" si="12"/>
        <v>-64.833404332488811</v>
      </c>
    </row>
    <row r="830" spans="1:26" x14ac:dyDescent="0.3">
      <c r="A830" s="76">
        <v>41193</v>
      </c>
      <c r="B830" s="77">
        <v>1308.83</v>
      </c>
      <c r="C830" s="77">
        <v>-2.0358368280595294E-3</v>
      </c>
      <c r="D830" s="78">
        <v>2.0358368280595296</v>
      </c>
      <c r="E830" s="77">
        <v>0.9415</v>
      </c>
      <c r="F830" s="77">
        <v>-3.1499999999999972</v>
      </c>
      <c r="G830" s="79">
        <v>-31.499999999999972</v>
      </c>
      <c r="H830" s="80">
        <v>117.642</v>
      </c>
      <c r="I830" s="77">
        <v>-2.3490701244074409E-3</v>
      </c>
      <c r="J830" s="79">
        <v>11.745350622037204</v>
      </c>
      <c r="K830" s="80">
        <v>15.59</v>
      </c>
      <c r="L830" s="77">
        <v>-8.900190718372572E-3</v>
      </c>
      <c r="M830" s="79">
        <v>-13.350286077558859</v>
      </c>
      <c r="N830" s="81">
        <v>97.25</v>
      </c>
      <c r="O830" s="82">
        <v>-1.2700378676358664E-2</v>
      </c>
      <c r="P830" s="83">
        <v>-25.400757352717324</v>
      </c>
      <c r="Q830" s="81">
        <v>45.697000000000003</v>
      </c>
      <c r="R830" s="82">
        <v>1.5561302765967882E-3</v>
      </c>
      <c r="S830" s="83">
        <v>-18.67356331916146</v>
      </c>
      <c r="T830" s="81">
        <v>1083.6600000000001</v>
      </c>
      <c r="U830" s="82">
        <v>6.1865760533344981E-4</v>
      </c>
      <c r="V830" s="83">
        <v>-0.61865760533344982</v>
      </c>
      <c r="W830" s="81">
        <v>62.82</v>
      </c>
      <c r="X830" s="82">
        <v>-4.6809801987709593E-2</v>
      </c>
      <c r="Y830" s="83">
        <v>-56.171762385251512</v>
      </c>
      <c r="Z830" s="84">
        <f t="shared" si="12"/>
        <v>-131.93383928992586</v>
      </c>
    </row>
    <row r="831" spans="1:26" x14ac:dyDescent="0.3">
      <c r="A831" s="76">
        <v>41192</v>
      </c>
      <c r="B831" s="77">
        <v>1305.1400000000001</v>
      </c>
      <c r="C831" s="77">
        <v>-1.1384897399577307E-2</v>
      </c>
      <c r="D831" s="78">
        <v>11.384897399577307</v>
      </c>
      <c r="E831" s="77">
        <v>0.94450000000000001</v>
      </c>
      <c r="F831" s="77">
        <v>-3.125</v>
      </c>
      <c r="G831" s="79">
        <v>-31.25</v>
      </c>
      <c r="H831" s="80">
        <v>117.35899999999999</v>
      </c>
      <c r="I831" s="77">
        <v>-4.2423573931562293E-3</v>
      </c>
      <c r="J831" s="79">
        <v>21.211786965781148</v>
      </c>
      <c r="K831" s="80">
        <v>16.29</v>
      </c>
      <c r="L831" s="77">
        <v>9.7708894878706154E-2</v>
      </c>
      <c r="M831" s="79">
        <v>146.56334231805923</v>
      </c>
      <c r="N831" s="81">
        <v>99</v>
      </c>
      <c r="O831" s="82">
        <v>-3.1197400868986598E-2</v>
      </c>
      <c r="P831" s="83">
        <v>-62.394801737973197</v>
      </c>
      <c r="Q831" s="81">
        <v>45.677</v>
      </c>
      <c r="R831" s="82">
        <v>-4.3160762942779382E-3</v>
      </c>
      <c r="S831" s="83">
        <v>51.792915531335261</v>
      </c>
      <c r="T831" s="81">
        <v>1084.8</v>
      </c>
      <c r="U831" s="82">
        <v>-1.5668635999158755E-4</v>
      </c>
      <c r="V831" s="83">
        <v>0.15668635999158756</v>
      </c>
      <c r="W831" s="81">
        <v>65.88</v>
      </c>
      <c r="X831" s="82">
        <v>1.2603750384260577E-2</v>
      </c>
      <c r="Y831" s="83">
        <v>15.124500461112692</v>
      </c>
      <c r="Z831" s="84">
        <f t="shared" si="12"/>
        <v>152.58932729788401</v>
      </c>
    </row>
    <row r="832" spans="1:26" x14ac:dyDescent="0.3">
      <c r="A832" s="76">
        <v>41191</v>
      </c>
      <c r="B832" s="77">
        <v>1313.46</v>
      </c>
      <c r="C832" s="77">
        <v>3.100656789369135E-3</v>
      </c>
      <c r="D832" s="78">
        <v>-3.1006567893691348</v>
      </c>
      <c r="E832" s="77">
        <v>0.95199999999999996</v>
      </c>
      <c r="F832" s="77">
        <v>-2.300000000000002</v>
      </c>
      <c r="G832" s="79">
        <v>-23.000000000000021</v>
      </c>
      <c r="H832" s="80">
        <v>117.669</v>
      </c>
      <c r="I832" s="77">
        <v>8.5107477116116003E-3</v>
      </c>
      <c r="J832" s="79">
        <v>-42.553738558058001</v>
      </c>
      <c r="K832" s="80">
        <v>16.37</v>
      </c>
      <c r="L832" s="77">
        <v>-2.6174895895300282E-2</v>
      </c>
      <c r="M832" s="79">
        <v>-39.262343842950422</v>
      </c>
      <c r="N832" s="81">
        <v>97.875</v>
      </c>
      <c r="O832" s="82">
        <v>-4.6285018270401948E-2</v>
      </c>
      <c r="P832" s="83">
        <v>-92.570036540803883</v>
      </c>
      <c r="Q832" s="81">
        <v>45.813000000000002</v>
      </c>
      <c r="R832" s="82">
        <v>-3.067938979751594E-2</v>
      </c>
      <c r="S832" s="83">
        <v>368.15267757019126</v>
      </c>
      <c r="T832" s="81">
        <v>1080.02</v>
      </c>
      <c r="U832" s="82">
        <v>1.0102601651635584E-3</v>
      </c>
      <c r="V832" s="83">
        <v>-1.0102601651635583</v>
      </c>
      <c r="W832" s="81">
        <v>65.459999999999994</v>
      </c>
      <c r="X832" s="82">
        <v>-3.8766519823788557E-2</v>
      </c>
      <c r="Y832" s="83">
        <v>-46.519823788546269</v>
      </c>
      <c r="Z832" s="84">
        <f t="shared" si="12"/>
        <v>120.13581788529996</v>
      </c>
    </row>
    <row r="833" spans="1:26" x14ac:dyDescent="0.3">
      <c r="A833" s="76">
        <v>41190</v>
      </c>
      <c r="B833" s="77">
        <v>1326.37</v>
      </c>
      <c r="C833" s="77">
        <v>-6.6302505179891436E-4</v>
      </c>
      <c r="D833" s="78">
        <v>0.66302505179891436</v>
      </c>
      <c r="E833" s="77">
        <v>0.95350000000000001</v>
      </c>
      <c r="F833" s="77">
        <v>-2.4749999999999939</v>
      </c>
      <c r="G833" s="79">
        <v>-24.74999999999994</v>
      </c>
      <c r="H833" s="80" t="s">
        <v>0</v>
      </c>
      <c r="I833" s="77">
        <v>3.5402727195731371E-2</v>
      </c>
      <c r="J833" s="79">
        <v>-71.330671136391047</v>
      </c>
      <c r="K833" s="80">
        <v>15.11</v>
      </c>
      <c r="L833" s="77">
        <v>-2.0738820479585241E-2</v>
      </c>
      <c r="M833" s="79">
        <v>-31.108230719377861</v>
      </c>
      <c r="N833" s="81" t="s">
        <v>47</v>
      </c>
      <c r="O833" s="82">
        <v>4.5362372799477215E-3</v>
      </c>
      <c r="P833" s="83">
        <v>9.0724745598954417</v>
      </c>
      <c r="Q833" s="81" t="s">
        <v>47</v>
      </c>
      <c r="R833" s="82">
        <v>7.4923885533476054E-4</v>
      </c>
      <c r="S833" s="83">
        <v>-8.9908662640171269</v>
      </c>
      <c r="T833" s="81">
        <v>1084.22</v>
      </c>
      <c r="U833" s="82">
        <v>4.3351797988032533E-3</v>
      </c>
      <c r="V833" s="83">
        <v>-4.335179798803253</v>
      </c>
      <c r="W833" s="81">
        <v>64.524999999999991</v>
      </c>
      <c r="X833" s="82">
        <v>-2.7798704233840784E-2</v>
      </c>
      <c r="Y833" s="83">
        <v>-33.358445080608938</v>
      </c>
      <c r="Z833" s="84">
        <f t="shared" si="12"/>
        <v>-164.13789338750379</v>
      </c>
    </row>
    <row r="834" spans="1:26" x14ac:dyDescent="0.3">
      <c r="A834" s="76">
        <v>41187</v>
      </c>
      <c r="B834" s="77">
        <v>1334.63</v>
      </c>
      <c r="C834" s="77">
        <v>2.1174191513805753E-3</v>
      </c>
      <c r="D834" s="78">
        <v>-2.1174191513805751</v>
      </c>
      <c r="E834" s="77">
        <v>0.95450000000000002</v>
      </c>
      <c r="F834" s="77">
        <v>-2.7749999999999941</v>
      </c>
      <c r="G834" s="79">
        <v>-27.749999999999943</v>
      </c>
      <c r="H834" s="80">
        <v>118.545</v>
      </c>
      <c r="I834" s="77">
        <v>9.3059292306644711E-3</v>
      </c>
      <c r="J834" s="79">
        <v>-46.529646153322354</v>
      </c>
      <c r="K834" s="80">
        <v>14.33</v>
      </c>
      <c r="L834" s="77">
        <v>1.2720848056537082E-2</v>
      </c>
      <c r="M834" s="79">
        <v>19.081272084805622</v>
      </c>
      <c r="N834" s="81">
        <v>95</v>
      </c>
      <c r="O834" s="82">
        <v>-3.553299492385787E-2</v>
      </c>
      <c r="P834" s="83">
        <v>-71.065989847715741</v>
      </c>
      <c r="Q834" s="81">
        <v>45.933</v>
      </c>
      <c r="R834" s="82">
        <v>-2.8900634249471403E-2</v>
      </c>
      <c r="S834" s="83">
        <v>346.80761099365685</v>
      </c>
      <c r="T834" s="81">
        <v>1087.06</v>
      </c>
      <c r="U834" s="82">
        <v>-7.6680116115605233E-3</v>
      </c>
      <c r="V834" s="83">
        <v>7.668011611560523</v>
      </c>
      <c r="W834" s="81">
        <v>65.334999999999994</v>
      </c>
      <c r="X834" s="82">
        <v>1.9505344464383245E-2</v>
      </c>
      <c r="Y834" s="83">
        <v>23.406413357259893</v>
      </c>
      <c r="Z834" s="84">
        <f t="shared" si="12"/>
        <v>249.50025289486427</v>
      </c>
    </row>
    <row r="835" spans="1:26" x14ac:dyDescent="0.3">
      <c r="A835" s="76">
        <v>41186</v>
      </c>
      <c r="B835" s="77">
        <v>1329</v>
      </c>
      <c r="C835" s="77">
        <v>-6.7635738574791339E-3</v>
      </c>
      <c r="D835" s="78">
        <v>6.763573857479134</v>
      </c>
      <c r="E835" s="77">
        <v>0.95650000000000002</v>
      </c>
      <c r="F835" s="77">
        <v>-2.8000000000000025</v>
      </c>
      <c r="G835" s="79">
        <v>-28.000000000000025</v>
      </c>
      <c r="H835" s="80">
        <v>117.599</v>
      </c>
      <c r="I835" s="77">
        <v>-1.8926855765476649E-3</v>
      </c>
      <c r="J835" s="79">
        <v>9.4634278827383245</v>
      </c>
      <c r="K835" s="80">
        <v>14.55</v>
      </c>
      <c r="L835" s="77">
        <v>4.0772532188841221E-2</v>
      </c>
      <c r="M835" s="79">
        <v>61.158798283261831</v>
      </c>
      <c r="N835" s="81">
        <v>95.063000000000002</v>
      </c>
      <c r="O835" s="82">
        <v>-1.3613488975356655E-2</v>
      </c>
      <c r="P835" s="83">
        <v>-27.226977950713309</v>
      </c>
      <c r="Q835" s="81">
        <v>45.85</v>
      </c>
      <c r="R835" s="82">
        <v>-3.5143097643097677E-2</v>
      </c>
      <c r="S835" s="83">
        <v>421.71717171717211</v>
      </c>
      <c r="T835" s="81">
        <v>1084.08</v>
      </c>
      <c r="U835" s="82">
        <v>-1.2056756978429084E-2</v>
      </c>
      <c r="V835" s="83">
        <v>12.056756978429084</v>
      </c>
      <c r="W835" s="81">
        <v>66.384999999999991</v>
      </c>
      <c r="X835" s="82">
        <v>3.1383515885962582E-2</v>
      </c>
      <c r="Y835" s="83">
        <v>37.660219063155097</v>
      </c>
      <c r="Z835" s="84">
        <f t="shared" si="12"/>
        <v>493.59296983152217</v>
      </c>
    </row>
    <row r="836" spans="1:26" x14ac:dyDescent="0.3">
      <c r="A836" s="76">
        <v>41185</v>
      </c>
      <c r="B836" s="77">
        <v>1318.91</v>
      </c>
      <c r="C836" s="77">
        <v>-1.166746597925779E-2</v>
      </c>
      <c r="D836" s="78">
        <v>11.667465979257789</v>
      </c>
      <c r="E836" s="77">
        <v>0.95899999999999996</v>
      </c>
      <c r="F836" s="77">
        <v>-2.6249999999999996</v>
      </c>
      <c r="G836" s="79">
        <v>-26.249999999999996</v>
      </c>
      <c r="H836" s="80">
        <v>116.337</v>
      </c>
      <c r="I836" s="77">
        <v>-1.3608383781858795E-2</v>
      </c>
      <c r="J836" s="79">
        <v>68.041918909293969</v>
      </c>
      <c r="K836" s="80">
        <v>15.43</v>
      </c>
      <c r="L836" s="77">
        <v>9.6659559346126467E-2</v>
      </c>
      <c r="M836" s="79">
        <v>144.98933901918969</v>
      </c>
      <c r="N836" s="81">
        <v>96.125</v>
      </c>
      <c r="O836" s="82">
        <v>0</v>
      </c>
      <c r="P836" s="83">
        <v>0</v>
      </c>
      <c r="Q836" s="81">
        <v>45.75</v>
      </c>
      <c r="R836" s="82">
        <v>-3.8421119004582012E-2</v>
      </c>
      <c r="S836" s="83">
        <v>461.05342805498412</v>
      </c>
      <c r="T836" s="81">
        <v>1086.94</v>
      </c>
      <c r="U836" s="82">
        <v>-9.1885289238117143E-3</v>
      </c>
      <c r="V836" s="83">
        <v>9.1885289238117149</v>
      </c>
      <c r="W836" s="81">
        <v>66.649999999999991</v>
      </c>
      <c r="X836" s="82">
        <v>4.4343465998119572E-2</v>
      </c>
      <c r="Y836" s="83">
        <v>53.212159197743482</v>
      </c>
      <c r="Z836" s="84">
        <f t="shared" si="12"/>
        <v>721.9028400842808</v>
      </c>
    </row>
    <row r="837" spans="1:26" x14ac:dyDescent="0.3">
      <c r="A837" s="76">
        <v>41184</v>
      </c>
      <c r="B837" s="77">
        <v>1319.52</v>
      </c>
      <c r="C837" s="77">
        <v>-1.6384644055162146E-2</v>
      </c>
      <c r="D837" s="78">
        <v>16.384644055162145</v>
      </c>
      <c r="E837" s="77">
        <v>0.96150000000000002</v>
      </c>
      <c r="F837" s="77">
        <v>-2.6000000000000023</v>
      </c>
      <c r="G837" s="79">
        <v>-26.000000000000021</v>
      </c>
      <c r="H837" s="80">
        <v>117.905</v>
      </c>
      <c r="I837" s="77">
        <v>-5.8348862112869056E-3</v>
      </c>
      <c r="J837" s="79">
        <v>29.174431056434528</v>
      </c>
      <c r="K837" s="80">
        <v>15.71</v>
      </c>
      <c r="L837" s="77">
        <v>0.13184438040345822</v>
      </c>
      <c r="M837" s="79">
        <v>197.76657060518735</v>
      </c>
      <c r="N837" s="81">
        <v>98.25</v>
      </c>
      <c r="O837" s="82">
        <v>0.14912280701754385</v>
      </c>
      <c r="P837" s="83">
        <v>298.24561403508767</v>
      </c>
      <c r="Q837" s="81">
        <v>45.566000000000003</v>
      </c>
      <c r="R837" s="82">
        <v>-4.3615145663672153E-2</v>
      </c>
      <c r="S837" s="83">
        <v>523.38174796406588</v>
      </c>
      <c r="T837" s="81">
        <v>1082.57</v>
      </c>
      <c r="U837" s="82">
        <v>-2.6588379160897156E-2</v>
      </c>
      <c r="V837" s="83">
        <v>26.588379160897155</v>
      </c>
      <c r="W837" s="81">
        <v>66.899999999999991</v>
      </c>
      <c r="X837" s="82">
        <v>6.1904761904761768E-2</v>
      </c>
      <c r="Y837" s="83">
        <v>74.285714285714121</v>
      </c>
      <c r="Z837" s="84">
        <f t="shared" si="12"/>
        <v>1139.8271011625488</v>
      </c>
    </row>
    <row r="838" spans="1:26" x14ac:dyDescent="0.3">
      <c r="A838" s="76">
        <v>41183</v>
      </c>
      <c r="B838" s="77">
        <v>1318.81</v>
      </c>
      <c r="C838" s="77">
        <v>-1.3723114660923252E-2</v>
      </c>
      <c r="D838" s="78">
        <v>13.723114660923251</v>
      </c>
      <c r="E838" s="77">
        <v>0.96675</v>
      </c>
      <c r="F838" s="77">
        <v>-2.2750000000000048</v>
      </c>
      <c r="G838" s="79">
        <v>-22.75000000000005</v>
      </c>
      <c r="H838" s="80">
        <v>117.988</v>
      </c>
      <c r="I838" s="77">
        <v>4.4091710758371058E-4</v>
      </c>
      <c r="J838" s="79">
        <v>-2.2045855379185531</v>
      </c>
      <c r="K838" s="80">
        <v>16.32</v>
      </c>
      <c r="L838" s="77">
        <v>0.150916784203103</v>
      </c>
      <c r="M838" s="79">
        <v>226.3751763046545</v>
      </c>
      <c r="N838" s="81">
        <v>98.25</v>
      </c>
      <c r="O838" s="82">
        <v>0.15079179160419784</v>
      </c>
      <c r="P838" s="83">
        <v>301.58358320839568</v>
      </c>
      <c r="Q838" s="81">
        <v>45.576000000000001</v>
      </c>
      <c r="R838" s="82">
        <v>-3.9939332659251786E-2</v>
      </c>
      <c r="S838" s="83">
        <v>479.27199191102142</v>
      </c>
      <c r="T838" s="81">
        <v>1075.3399999999999</v>
      </c>
      <c r="U838" s="82">
        <v>-3.8011146596530786E-2</v>
      </c>
      <c r="V838" s="83">
        <v>38.011146596530786</v>
      </c>
      <c r="W838" s="81">
        <v>65.805000000000007</v>
      </c>
      <c r="X838" s="82">
        <v>3.0618637431480231E-2</v>
      </c>
      <c r="Y838" s="83">
        <v>36.742364917776271</v>
      </c>
      <c r="Z838" s="84">
        <f t="shared" si="12"/>
        <v>1070.7527920613834</v>
      </c>
    </row>
    <row r="839" spans="1:26" x14ac:dyDescent="0.3">
      <c r="A839" s="76">
        <v>41180</v>
      </c>
      <c r="B839" s="77">
        <v>1311.5</v>
      </c>
      <c r="C839" s="77">
        <v>-2.2952969135296576E-2</v>
      </c>
      <c r="D839" s="78">
        <v>22.952969135296577</v>
      </c>
      <c r="E839" s="77">
        <v>0.97299999999999998</v>
      </c>
      <c r="F839" s="77">
        <v>-1.9000000000000017</v>
      </c>
      <c r="G839" s="79">
        <v>-19.000000000000018</v>
      </c>
      <c r="H839" s="80">
        <v>117.919</v>
      </c>
      <c r="I839" s="77">
        <v>-2.2675928824659286E-3</v>
      </c>
      <c r="J839" s="79">
        <v>11.337964412329644</v>
      </c>
      <c r="K839" s="80">
        <v>15.73</v>
      </c>
      <c r="L839" s="77">
        <v>7.8135709389993188E-2</v>
      </c>
      <c r="M839" s="79">
        <v>117.20356408498978</v>
      </c>
      <c r="N839" s="81">
        <v>99</v>
      </c>
      <c r="O839" s="82">
        <v>0.16016078187805424</v>
      </c>
      <c r="P839" s="83">
        <v>320.32156375610845</v>
      </c>
      <c r="Q839" s="81">
        <v>45.625999999999998</v>
      </c>
      <c r="R839" s="82">
        <v>-3.6653857522908749E-2</v>
      </c>
      <c r="S839" s="83">
        <v>439.84629027490502</v>
      </c>
      <c r="T839" s="81">
        <v>1082.99</v>
      </c>
      <c r="U839" s="82">
        <v>-4.0149252408511957E-2</v>
      </c>
      <c r="V839" s="83">
        <v>40.149252408511956</v>
      </c>
      <c r="W839" s="81">
        <v>65.905000000000001</v>
      </c>
      <c r="X839" s="82">
        <v>2.2337702629333937E-2</v>
      </c>
      <c r="Y839" s="83">
        <v>26.805243155200724</v>
      </c>
      <c r="Z839" s="84">
        <f t="shared" si="12"/>
        <v>959.61684722734208</v>
      </c>
    </row>
    <row r="840" spans="1:26" x14ac:dyDescent="0.3">
      <c r="A840" s="76">
        <v>41179</v>
      </c>
      <c r="B840" s="77">
        <v>1320.17</v>
      </c>
      <c r="C840" s="77">
        <v>-2.0361974161663857E-2</v>
      </c>
      <c r="D840" s="78">
        <v>20.361974161663856</v>
      </c>
      <c r="E840" s="77">
        <v>0.97575000000000001</v>
      </c>
      <c r="F840" s="77">
        <v>-2.1249999999999991</v>
      </c>
      <c r="G840" s="79">
        <v>-21.249999999999993</v>
      </c>
      <c r="H840" s="80">
        <v>117.85899999999999</v>
      </c>
      <c r="I840" s="77">
        <v>-1.011229349168094E-2</v>
      </c>
      <c r="J840" s="79">
        <v>50.561467458404699</v>
      </c>
      <c r="K840" s="80">
        <v>14.84</v>
      </c>
      <c r="L840" s="77">
        <v>2.2742935906271543E-2</v>
      </c>
      <c r="M840" s="79">
        <v>34.114403859407318</v>
      </c>
      <c r="N840" s="81">
        <v>98.501000000000005</v>
      </c>
      <c r="O840" s="82">
        <v>0.18675903614457837</v>
      </c>
      <c r="P840" s="83">
        <v>373.51807228915675</v>
      </c>
      <c r="Q840" s="81">
        <v>45.625999999999998</v>
      </c>
      <c r="R840" s="82">
        <v>-3.8440463645943203E-2</v>
      </c>
      <c r="S840" s="83">
        <v>461.28556375131842</v>
      </c>
      <c r="T840" s="81">
        <v>1084.97</v>
      </c>
      <c r="U840" s="82">
        <v>-4.1774488417073624E-2</v>
      </c>
      <c r="V840" s="83">
        <v>41.774488417073627</v>
      </c>
      <c r="W840" s="81">
        <v>65.06</v>
      </c>
      <c r="X840" s="82">
        <v>1.6006871242289462E-2</v>
      </c>
      <c r="Y840" s="83">
        <v>19.208245490747352</v>
      </c>
      <c r="Z840" s="84">
        <f t="shared" si="12"/>
        <v>979.57421542777195</v>
      </c>
    </row>
    <row r="841" spans="1:26" x14ac:dyDescent="0.3">
      <c r="A841" s="76">
        <v>41178</v>
      </c>
      <c r="B841" s="77">
        <v>1309.4000000000001</v>
      </c>
      <c r="C841" s="77">
        <v>-1.5103649547191329E-2</v>
      </c>
      <c r="D841" s="78">
        <v>15.103649547191329</v>
      </c>
      <c r="E841" s="77">
        <v>0.97499999999999998</v>
      </c>
      <c r="F841" s="77">
        <v>-2.9000000000000026</v>
      </c>
      <c r="G841" s="79">
        <v>-29.000000000000025</v>
      </c>
      <c r="H841" s="80">
        <v>116.676</v>
      </c>
      <c r="I841" s="77">
        <v>-1.4385997516451423E-2</v>
      </c>
      <c r="J841" s="79">
        <v>71.929987582257112</v>
      </c>
      <c r="K841" s="80">
        <v>16.809999999999999</v>
      </c>
      <c r="L841" s="77">
        <v>0.19644128113878989</v>
      </c>
      <c r="M841" s="79">
        <v>294.66192170818488</v>
      </c>
      <c r="N841" s="81">
        <v>102.188</v>
      </c>
      <c r="O841" s="82">
        <v>0.193436496350365</v>
      </c>
      <c r="P841" s="83">
        <v>386.87299270072998</v>
      </c>
      <c r="Q841" s="81">
        <v>45.875</v>
      </c>
      <c r="R841" s="82">
        <v>-5.958829902491844E-3</v>
      </c>
      <c r="S841" s="83">
        <v>71.505958829902127</v>
      </c>
      <c r="T841" s="81">
        <v>1078.93</v>
      </c>
      <c r="U841" s="82">
        <v>-4.3077605321507707E-2</v>
      </c>
      <c r="V841" s="83">
        <v>43.077605321507704</v>
      </c>
      <c r="W841" s="81">
        <v>68.099999999999994</v>
      </c>
      <c r="X841" s="82">
        <v>9.2834790981304607E-2</v>
      </c>
      <c r="Y841" s="83">
        <v>111.40174917756553</v>
      </c>
      <c r="Z841" s="84">
        <f t="shared" si="12"/>
        <v>965.55386486733869</v>
      </c>
    </row>
    <row r="842" spans="1:26" x14ac:dyDescent="0.3">
      <c r="A842" s="76">
        <v>41177</v>
      </c>
      <c r="B842" s="77">
        <v>1327.25</v>
      </c>
      <c r="C842" s="77">
        <v>8.0124553808763981E-3</v>
      </c>
      <c r="D842" s="78">
        <v>-8.0124553808763981</v>
      </c>
      <c r="E842" s="77">
        <v>0.97824999999999995</v>
      </c>
      <c r="F842" s="77">
        <v>-2.9750000000000054</v>
      </c>
      <c r="G842" s="79">
        <v>-29.750000000000053</v>
      </c>
      <c r="H842" s="80">
        <v>118.261</v>
      </c>
      <c r="I842" s="77">
        <v>-5.7505569801168397E-3</v>
      </c>
      <c r="J842" s="79">
        <v>28.752784900584199</v>
      </c>
      <c r="K842" s="80">
        <v>15.43</v>
      </c>
      <c r="L842" s="77">
        <v>-2.3417721518987404E-2</v>
      </c>
      <c r="M842" s="79">
        <v>-35.126582278481102</v>
      </c>
      <c r="N842" s="81">
        <v>102.625</v>
      </c>
      <c r="O842" s="82">
        <v>0.12891338305502378</v>
      </c>
      <c r="P842" s="83">
        <v>257.82676611004757</v>
      </c>
      <c r="Q842" s="81">
        <v>47.262999999999998</v>
      </c>
      <c r="R842" s="82">
        <v>4.4486187845303823E-2</v>
      </c>
      <c r="S842" s="83">
        <v>-533.83425414364592</v>
      </c>
      <c r="T842" s="81">
        <v>1079.54</v>
      </c>
      <c r="U842" s="82">
        <v>-2.9775225358821669E-2</v>
      </c>
      <c r="V842" s="83">
        <v>29.775225358821668</v>
      </c>
      <c r="W842" s="81">
        <v>66.37</v>
      </c>
      <c r="X842" s="82">
        <v>2.9311414392059559E-2</v>
      </c>
      <c r="Y842" s="83">
        <v>35.173697270471472</v>
      </c>
      <c r="Z842" s="84">
        <f t="shared" si="12"/>
        <v>-255.19481816307857</v>
      </c>
    </row>
    <row r="843" spans="1:26" x14ac:dyDescent="0.3">
      <c r="A843" s="76">
        <v>41176</v>
      </c>
      <c r="B843" s="77">
        <v>1331.81</v>
      </c>
      <c r="C843" s="77">
        <v>1.5323509007326245E-2</v>
      </c>
      <c r="D843" s="78">
        <v>-15.323509007326244</v>
      </c>
      <c r="E843" s="77">
        <v>0.98224999999999996</v>
      </c>
      <c r="F843" s="77">
        <v>-3.2250000000000001</v>
      </c>
      <c r="G843" s="79">
        <v>-32.25</v>
      </c>
      <c r="H843" s="80">
        <v>117.452</v>
      </c>
      <c r="I843" s="77">
        <v>-1.1962245739186004E-2</v>
      </c>
      <c r="J843" s="79">
        <v>59.811228695930019</v>
      </c>
      <c r="K843" s="80">
        <v>14.15</v>
      </c>
      <c r="L843" s="77">
        <v>-0.137720901889092</v>
      </c>
      <c r="M843" s="79">
        <v>-206.58135283363799</v>
      </c>
      <c r="N843" s="81">
        <v>98.5</v>
      </c>
      <c r="O843" s="82">
        <v>5.5236544394926361E-2</v>
      </c>
      <c r="P843" s="83">
        <v>110.47308878985271</v>
      </c>
      <c r="Q843" s="81">
        <v>47.3</v>
      </c>
      <c r="R843" s="82">
        <v>5.9943977591036354E-2</v>
      </c>
      <c r="S843" s="83">
        <v>-719.32773109243624</v>
      </c>
      <c r="T843" s="81">
        <v>1095.46</v>
      </c>
      <c r="U843" s="82">
        <v>-1.2592051774334593E-2</v>
      </c>
      <c r="V843" s="83">
        <v>12.592051774334593</v>
      </c>
      <c r="W843" s="81">
        <v>64.084999999999994</v>
      </c>
      <c r="X843" s="82">
        <v>-9.2757208008040267E-3</v>
      </c>
      <c r="Y843" s="83">
        <v>-11.130864960964832</v>
      </c>
      <c r="Z843" s="84">
        <f t="shared" si="12"/>
        <v>-801.73708863424804</v>
      </c>
    </row>
    <row r="844" spans="1:26" x14ac:dyDescent="0.3">
      <c r="A844" s="76">
        <v>41173</v>
      </c>
      <c r="B844" s="77">
        <v>1338.05</v>
      </c>
      <c r="C844" s="77">
        <v>2.4297448538248969E-2</v>
      </c>
      <c r="D844" s="78">
        <v>-24.297448538248968</v>
      </c>
      <c r="E844" s="77">
        <v>0.98450000000000004</v>
      </c>
      <c r="F844" s="77">
        <v>-3.3000000000000029</v>
      </c>
      <c r="G844" s="79">
        <v>-33.000000000000028</v>
      </c>
      <c r="H844" s="80">
        <v>117.822</v>
      </c>
      <c r="I844" s="77">
        <v>-1.5039165363941051E-2</v>
      </c>
      <c r="J844" s="79">
        <v>75.19582681970526</v>
      </c>
      <c r="K844" s="80">
        <v>13.98</v>
      </c>
      <c r="L844" s="77">
        <v>-0.14127764127764131</v>
      </c>
      <c r="M844" s="79">
        <v>-211.91646191646197</v>
      </c>
      <c r="N844" s="81">
        <v>96.375</v>
      </c>
      <c r="O844" s="82">
        <v>9.8178922441794422E-3</v>
      </c>
      <c r="P844" s="83">
        <v>19.635784488358883</v>
      </c>
      <c r="Q844" s="81">
        <v>47.52</v>
      </c>
      <c r="R844" s="82">
        <v>7.2952651900020357E-2</v>
      </c>
      <c r="S844" s="83">
        <v>-875.43182280024428</v>
      </c>
      <c r="T844" s="81">
        <v>1097.31</v>
      </c>
      <c r="U844" s="82">
        <v>-7.1749122362564366E-3</v>
      </c>
      <c r="V844" s="83">
        <v>7.1749122362564366</v>
      </c>
      <c r="W844" s="81">
        <v>64.365000000000009</v>
      </c>
      <c r="X844" s="82">
        <v>2.8043935498949413E-3</v>
      </c>
      <c r="Y844" s="83">
        <v>3.3652722598739291</v>
      </c>
      <c r="Z844" s="84">
        <f t="shared" si="12"/>
        <v>-1039.2739374507607</v>
      </c>
    </row>
    <row r="845" spans="1:26" x14ac:dyDescent="0.3">
      <c r="A845" s="76">
        <v>41172</v>
      </c>
      <c r="B845" s="77">
        <v>1334.48</v>
      </c>
      <c r="C845" s="77">
        <v>1.7072129748186157E-2</v>
      </c>
      <c r="D845" s="78">
        <v>-17.072129748186157</v>
      </c>
      <c r="E845" s="77">
        <v>0.98524999999999996</v>
      </c>
      <c r="F845" s="77">
        <v>-3.8750000000000062</v>
      </c>
      <c r="G845" s="79">
        <v>-38.750000000000064</v>
      </c>
      <c r="H845" s="80">
        <v>117.94199999999999</v>
      </c>
      <c r="I845" s="77">
        <v>-1.4159617506436212E-2</v>
      </c>
      <c r="J845" s="79">
        <v>70.798087532181057</v>
      </c>
      <c r="K845" s="80">
        <v>14.07</v>
      </c>
      <c r="L845" s="77">
        <v>-2.1557719054242037E-2</v>
      </c>
      <c r="M845" s="79">
        <v>-32.336578581363057</v>
      </c>
      <c r="N845" s="81">
        <v>96.125</v>
      </c>
      <c r="O845" s="82">
        <v>3.3602150537634407E-2</v>
      </c>
      <c r="P845" s="83">
        <v>67.204301075268802</v>
      </c>
      <c r="Q845" s="81">
        <v>47.578000000000003</v>
      </c>
      <c r="R845" s="82">
        <v>7.4601919819311219E-2</v>
      </c>
      <c r="S845" s="83">
        <v>-895.22303783173459</v>
      </c>
      <c r="T845" s="81">
        <v>1097.02</v>
      </c>
      <c r="U845" s="82">
        <v>-1.5295405992495884E-2</v>
      </c>
      <c r="V845" s="83">
        <v>15.295405992495883</v>
      </c>
      <c r="W845" s="81">
        <v>63.82</v>
      </c>
      <c r="X845" s="82">
        <v>-2.1465808034345273E-2</v>
      </c>
      <c r="Y845" s="83">
        <v>-25.758969641214325</v>
      </c>
      <c r="Z845" s="84">
        <f t="shared" ref="Z845:Z908" si="13">SUM(D845,G845,J845,M845,P845,S845,V845,Y845)</f>
        <v>-855.84292120255247</v>
      </c>
    </row>
    <row r="846" spans="1:26" x14ac:dyDescent="0.3">
      <c r="A846" s="76">
        <v>41171</v>
      </c>
      <c r="B846" s="77">
        <v>1341.5</v>
      </c>
      <c r="C846" s="77">
        <v>3.3831689272503157E-2</v>
      </c>
      <c r="D846" s="78">
        <v>-33.831689272503155</v>
      </c>
      <c r="E846" s="77">
        <v>0.98750000000000004</v>
      </c>
      <c r="F846" s="77">
        <v>-3.6999999999999922</v>
      </c>
      <c r="G846" s="79">
        <v>-36.999999999999922</v>
      </c>
      <c r="H846" s="80">
        <v>118.59699999999999</v>
      </c>
      <c r="I846" s="77">
        <v>-3.8971619589959166E-3</v>
      </c>
      <c r="J846" s="79">
        <v>19.485809794979584</v>
      </c>
      <c r="K846" s="80">
        <v>13.88</v>
      </c>
      <c r="L846" s="77">
        <v>-0.11025641025641018</v>
      </c>
      <c r="M846" s="79">
        <v>-165.38461538461527</v>
      </c>
      <c r="N846" s="81">
        <v>85.5</v>
      </c>
      <c r="O846" s="82">
        <v>-0.10180584298935826</v>
      </c>
      <c r="P846" s="83">
        <v>-203.61168597871648</v>
      </c>
      <c r="Q846" s="81">
        <v>47.643999999999998</v>
      </c>
      <c r="R846" s="82">
        <v>8.0362811791383146E-2</v>
      </c>
      <c r="S846" s="83">
        <v>-964.35374149659776</v>
      </c>
      <c r="T846" s="81">
        <v>1112.1400000000001</v>
      </c>
      <c r="U846" s="82">
        <v>-5.5717315503782568E-4</v>
      </c>
      <c r="V846" s="83">
        <v>0.55717315503782572</v>
      </c>
      <c r="W846" s="81">
        <v>63</v>
      </c>
      <c r="X846" s="82">
        <v>-4.4006069802731286E-2</v>
      </c>
      <c r="Y846" s="83">
        <v>-52.807283763277546</v>
      </c>
      <c r="Z846" s="84">
        <f t="shared" si="13"/>
        <v>-1436.9460329456927</v>
      </c>
    </row>
    <row r="847" spans="1:26" x14ac:dyDescent="0.3">
      <c r="A847" s="76">
        <v>41170</v>
      </c>
      <c r="B847" s="77">
        <v>1337.16</v>
      </c>
      <c r="C847" s="77">
        <v>5.0227378044470312E-2</v>
      </c>
      <c r="D847" s="78">
        <v>-50.227378044470314</v>
      </c>
      <c r="E847" s="77">
        <v>0.98950000000000005</v>
      </c>
      <c r="F847" s="77">
        <v>-3.6999999999999922</v>
      </c>
      <c r="G847" s="79">
        <v>-36.999999999999922</v>
      </c>
      <c r="H847" s="80">
        <v>117.93600000000001</v>
      </c>
      <c r="I847" s="77">
        <v>-1.5904273960714872E-2</v>
      </c>
      <c r="J847" s="79">
        <v>79.521369803574359</v>
      </c>
      <c r="K847" s="80">
        <v>14.18</v>
      </c>
      <c r="L847" s="77">
        <v>-0.20067643742953772</v>
      </c>
      <c r="M847" s="79">
        <v>-301.01465614430663</v>
      </c>
      <c r="N847" s="81">
        <v>85.376000000000005</v>
      </c>
      <c r="O847" s="82">
        <v>-0.15048756218905468</v>
      </c>
      <c r="P847" s="83">
        <v>-300.97512437810934</v>
      </c>
      <c r="Q847" s="81">
        <v>47.472000000000001</v>
      </c>
      <c r="R847" s="82">
        <v>0.10097870958764318</v>
      </c>
      <c r="S847" s="83">
        <v>-1211.7445150517183</v>
      </c>
      <c r="T847" s="81">
        <v>1117.83</v>
      </c>
      <c r="U847" s="82">
        <v>1.3362463624908222E-2</v>
      </c>
      <c r="V847" s="83">
        <v>-13.362463624908223</v>
      </c>
      <c r="W847" s="81">
        <v>63.849999999999994</v>
      </c>
      <c r="X847" s="82">
        <v>-2.4147944368026874E-2</v>
      </c>
      <c r="Y847" s="83">
        <v>-28.977533241632248</v>
      </c>
      <c r="Z847" s="84">
        <f t="shared" si="13"/>
        <v>-1863.7803006815707</v>
      </c>
    </row>
    <row r="848" spans="1:26" x14ac:dyDescent="0.3">
      <c r="A848" s="76">
        <v>41169</v>
      </c>
      <c r="B848" s="77">
        <v>1342.31</v>
      </c>
      <c r="C848" s="77">
        <v>5.3081237986898247E-2</v>
      </c>
      <c r="D848" s="78">
        <v>-53.081237986898245</v>
      </c>
      <c r="E848" s="77">
        <v>0.99199999999999999</v>
      </c>
      <c r="F848" s="77">
        <v>-3.499999999999992</v>
      </c>
      <c r="G848" s="79">
        <v>-34.999999999999922</v>
      </c>
      <c r="H848" s="80">
        <v>118.187</v>
      </c>
      <c r="I848" s="77">
        <v>-1.6231469072808567E-2</v>
      </c>
      <c r="J848" s="79">
        <v>81.15734536404284</v>
      </c>
      <c r="K848" s="80">
        <v>14.59</v>
      </c>
      <c r="L848" s="77">
        <v>-0.18854282536151282</v>
      </c>
      <c r="M848" s="79">
        <v>-282.81423804226921</v>
      </c>
      <c r="N848" s="81">
        <v>85.332999999999998</v>
      </c>
      <c r="O848" s="82">
        <v>-0.15511881188118815</v>
      </c>
      <c r="P848" s="83">
        <v>-310.23762376237624</v>
      </c>
      <c r="Q848" s="81">
        <v>47.362000000000002</v>
      </c>
      <c r="R848" s="82">
        <v>9.9166840725011099E-2</v>
      </c>
      <c r="S848" s="83">
        <v>-1190.0020887001333</v>
      </c>
      <c r="T848" s="81">
        <v>1128.29</v>
      </c>
      <c r="U848" s="82">
        <v>2.10676826454059E-2</v>
      </c>
      <c r="V848" s="83">
        <v>-21.067682645405899</v>
      </c>
      <c r="W848" s="81">
        <v>64.464999999999989</v>
      </c>
      <c r="X848" s="82">
        <v>-3.0674385384557648E-2</v>
      </c>
      <c r="Y848" s="83">
        <v>-36.809262461469174</v>
      </c>
      <c r="Z848" s="84">
        <f t="shared" si="13"/>
        <v>-1847.8547882345092</v>
      </c>
    </row>
    <row r="849" spans="1:26" x14ac:dyDescent="0.3">
      <c r="A849" s="76">
        <v>41166</v>
      </c>
      <c r="B849" s="77">
        <v>1347.61</v>
      </c>
      <c r="C849" s="77">
        <v>5.2195571379493357E-2</v>
      </c>
      <c r="D849" s="78">
        <v>-52.195571379493359</v>
      </c>
      <c r="E849" s="77">
        <v>0.997</v>
      </c>
      <c r="F849" s="77">
        <v>-3.2500000000000084</v>
      </c>
      <c r="G849" s="79">
        <v>-32.500000000000085</v>
      </c>
      <c r="H849" s="80">
        <v>119.063</v>
      </c>
      <c r="I849" s="77">
        <v>3.5402727195731371E-2</v>
      </c>
      <c r="J849" s="79">
        <v>20.672408437162073</v>
      </c>
      <c r="K849" s="80">
        <v>14.51</v>
      </c>
      <c r="L849" s="77">
        <v>3.5402727195731371E-2</v>
      </c>
      <c r="M849" s="79">
        <v>-215.76433121019116</v>
      </c>
      <c r="N849" s="81">
        <v>83</v>
      </c>
      <c r="O849" s="82">
        <v>-0.1847799396933594</v>
      </c>
      <c r="P849" s="83">
        <v>-369.55987938671882</v>
      </c>
      <c r="Q849" s="81">
        <v>47.45</v>
      </c>
      <c r="R849" s="82">
        <v>0.10174607597288021</v>
      </c>
      <c r="S849" s="83">
        <v>-1220.9529116745625</v>
      </c>
      <c r="T849" s="81">
        <v>1132.27</v>
      </c>
      <c r="U849" s="82">
        <v>3.2396009993252706E-2</v>
      </c>
      <c r="V849" s="83">
        <v>-32.396009993252704</v>
      </c>
      <c r="W849" s="81">
        <v>64.034999999999997</v>
      </c>
      <c r="X849" s="82">
        <v>-4.6743580200967631E-2</v>
      </c>
      <c r="Y849" s="83">
        <v>-56.092296241161158</v>
      </c>
      <c r="Z849" s="84">
        <f t="shared" si="13"/>
        <v>-1958.7885914482176</v>
      </c>
    </row>
    <row r="850" spans="1:26" x14ac:dyDescent="0.3">
      <c r="A850" s="76">
        <v>41165</v>
      </c>
      <c r="B850" s="77">
        <v>1329.48</v>
      </c>
      <c r="C850" s="77">
        <v>3.9297691543999799E-2</v>
      </c>
      <c r="D850" s="78">
        <v>-39.297691543999797</v>
      </c>
      <c r="E850" s="77">
        <v>1.004</v>
      </c>
      <c r="F850" s="77">
        <v>-2.8000000000000025</v>
      </c>
      <c r="G850" s="79">
        <v>-28.000000000000025</v>
      </c>
      <c r="H850" s="80">
        <v>118.379</v>
      </c>
      <c r="I850" s="77">
        <v>-5.5527553763440969E-3</v>
      </c>
      <c r="J850" s="79">
        <v>27.763776881720485</v>
      </c>
      <c r="K850" s="80">
        <v>14.05</v>
      </c>
      <c r="L850" s="77">
        <v>-0.19576416714367478</v>
      </c>
      <c r="M850" s="79">
        <v>-293.64625071551217</v>
      </c>
      <c r="N850" s="81">
        <v>85.625</v>
      </c>
      <c r="O850" s="82">
        <v>-0.16868932038834952</v>
      </c>
      <c r="P850" s="83">
        <v>-337.378640776699</v>
      </c>
      <c r="Q850" s="81">
        <v>46.15</v>
      </c>
      <c r="R850" s="82">
        <v>7.2557404480803195E-2</v>
      </c>
      <c r="S850" s="83">
        <v>-870.68885376963829</v>
      </c>
      <c r="T850" s="81">
        <v>1127.5</v>
      </c>
      <c r="U850" s="82">
        <v>3.0734632683658069E-2</v>
      </c>
      <c r="V850" s="83">
        <v>-30.73463268365807</v>
      </c>
      <c r="W850" s="81">
        <v>62.314999999999998</v>
      </c>
      <c r="X850" s="82">
        <v>-6.2086092715231793E-2</v>
      </c>
      <c r="Y850" s="83">
        <v>-74.503311258278146</v>
      </c>
      <c r="Z850" s="84">
        <f t="shared" si="13"/>
        <v>-1646.4856038660648</v>
      </c>
    </row>
    <row r="851" spans="1:26" x14ac:dyDescent="0.3">
      <c r="A851" s="76">
        <v>41164</v>
      </c>
      <c r="B851" s="77">
        <v>1316.7</v>
      </c>
      <c r="C851" s="77">
        <v>3.5125233879970491E-2</v>
      </c>
      <c r="D851" s="78">
        <v>-35.125233879970494</v>
      </c>
      <c r="E851" s="77">
        <v>1.008</v>
      </c>
      <c r="F851" s="77">
        <v>-2.4999999999999911</v>
      </c>
      <c r="G851" s="79">
        <v>-24.999999999999911</v>
      </c>
      <c r="H851" s="80">
        <v>118.94499999999999</v>
      </c>
      <c r="I851" s="77">
        <v>2.2920125049505058E-3</v>
      </c>
      <c r="J851" s="79">
        <v>-11.46006252475253</v>
      </c>
      <c r="K851" s="80">
        <v>15.8</v>
      </c>
      <c r="L851" s="77">
        <v>-0.11385305664610194</v>
      </c>
      <c r="M851" s="79">
        <v>-170.77958496915292</v>
      </c>
      <c r="N851" s="81">
        <v>90.906000000000006</v>
      </c>
      <c r="O851" s="82">
        <v>-9.8834212300249802E-2</v>
      </c>
      <c r="P851" s="83">
        <v>-197.66842460049961</v>
      </c>
      <c r="Q851" s="81">
        <v>45.25</v>
      </c>
      <c r="R851" s="82">
        <v>4.9567415860645295E-2</v>
      </c>
      <c r="S851" s="83">
        <v>-594.80899032774357</v>
      </c>
      <c r="T851" s="81">
        <v>1112.67</v>
      </c>
      <c r="U851" s="82">
        <v>1.5460012959396981E-2</v>
      </c>
      <c r="V851" s="83">
        <v>-15.46001295939698</v>
      </c>
      <c r="W851" s="81">
        <v>64.48</v>
      </c>
      <c r="X851" s="82">
        <v>-4.3181480931888956E-2</v>
      </c>
      <c r="Y851" s="83">
        <v>-51.81777711826674</v>
      </c>
      <c r="Z851" s="84">
        <f t="shared" si="13"/>
        <v>-1102.1200863797828</v>
      </c>
    </row>
    <row r="852" spans="1:26" x14ac:dyDescent="0.3">
      <c r="A852" s="76">
        <v>41163</v>
      </c>
      <c r="B852" s="77">
        <v>1311.71</v>
      </c>
      <c r="C852" s="77">
        <v>2.2193994841143067E-2</v>
      </c>
      <c r="D852" s="78">
        <v>-22.193994841143066</v>
      </c>
      <c r="E852" s="77">
        <v>1.0145</v>
      </c>
      <c r="F852" s="77">
        <v>-1.9500000000000073</v>
      </c>
      <c r="G852" s="79">
        <v>-19.500000000000071</v>
      </c>
      <c r="H852" s="80">
        <v>118.874</v>
      </c>
      <c r="I852" s="77">
        <v>4.3087425230643687E-3</v>
      </c>
      <c r="J852" s="79">
        <v>-21.543712615321844</v>
      </c>
      <c r="K852" s="80">
        <v>16.41</v>
      </c>
      <c r="L852" s="77">
        <v>-3.8100820633059709E-2</v>
      </c>
      <c r="M852" s="79">
        <v>-57.151230949589561</v>
      </c>
      <c r="N852" s="81">
        <v>93.343999999999994</v>
      </c>
      <c r="O852" s="82">
        <v>-7.5801980198019855E-2</v>
      </c>
      <c r="P852" s="83">
        <v>-151.6039603960397</v>
      </c>
      <c r="Q852" s="81">
        <v>44.625</v>
      </c>
      <c r="R852" s="82">
        <v>3.6802118909876703E-2</v>
      </c>
      <c r="S852" s="83">
        <v>-441.62542691852042</v>
      </c>
      <c r="T852" s="81">
        <v>1109.43</v>
      </c>
      <c r="U852" s="82">
        <v>1.344648354358691E-2</v>
      </c>
      <c r="V852" s="83">
        <v>-13.446483543586909</v>
      </c>
      <c r="W852" s="81">
        <v>64.685000000000002</v>
      </c>
      <c r="X852" s="82">
        <v>-9.4939131766327914E-3</v>
      </c>
      <c r="Y852" s="83">
        <v>-11.392695811959349</v>
      </c>
      <c r="Z852" s="84">
        <f t="shared" si="13"/>
        <v>-738.45750507616094</v>
      </c>
    </row>
    <row r="853" spans="1:26" x14ac:dyDescent="0.3">
      <c r="A853" s="76">
        <v>41162</v>
      </c>
      <c r="B853" s="77">
        <v>1306.31</v>
      </c>
      <c r="C853" s="77">
        <v>1.7177340860424328E-2</v>
      </c>
      <c r="D853" s="78">
        <v>-17.17734086042433</v>
      </c>
      <c r="E853" s="77">
        <v>1.0175000000000001</v>
      </c>
      <c r="F853" s="77">
        <v>-1.7499999999999849</v>
      </c>
      <c r="G853" s="79">
        <v>-17.499999999999851</v>
      </c>
      <c r="H853" s="80">
        <v>119.621</v>
      </c>
      <c r="I853" s="77">
        <v>8.2432170460962247E-3</v>
      </c>
      <c r="J853" s="79">
        <v>-41.21608523048112</v>
      </c>
      <c r="K853" s="80">
        <v>16.28</v>
      </c>
      <c r="L853" s="77">
        <v>-1.2734990903577763E-2</v>
      </c>
      <c r="M853" s="79">
        <v>-19.102486355366644</v>
      </c>
      <c r="N853" s="81">
        <v>95.438000000000002</v>
      </c>
      <c r="O853" s="82">
        <v>-4.7999999999999973E-2</v>
      </c>
      <c r="P853" s="83">
        <v>-95.999999999999943</v>
      </c>
      <c r="Q853" s="81">
        <v>44.289000000000001</v>
      </c>
      <c r="R853" s="82">
        <v>2.8183401044689461E-2</v>
      </c>
      <c r="S853" s="83">
        <v>-338.20081253627353</v>
      </c>
      <c r="T853" s="81">
        <v>1105.24</v>
      </c>
      <c r="U853" s="82">
        <v>1.2708797199849839E-2</v>
      </c>
      <c r="V853" s="83">
        <v>-12.708797199849839</v>
      </c>
      <c r="W853" s="81">
        <v>64.185000000000002</v>
      </c>
      <c r="X853" s="82">
        <v>-1.0635838150288983E-2</v>
      </c>
      <c r="Y853" s="83">
        <v>-12.763005780346779</v>
      </c>
      <c r="Z853" s="84">
        <f t="shared" si="13"/>
        <v>-554.66852796274213</v>
      </c>
    </row>
    <row r="854" spans="1:26" x14ac:dyDescent="0.3">
      <c r="A854" s="76">
        <v>41159</v>
      </c>
      <c r="B854" s="77">
        <v>1312.08</v>
      </c>
      <c r="C854" s="77">
        <v>1.9843768217325385E-2</v>
      </c>
      <c r="D854" s="78">
        <v>-19.843768217325383</v>
      </c>
      <c r="E854" s="77">
        <v>1.024</v>
      </c>
      <c r="F854" s="77">
        <v>4.9750000000000068</v>
      </c>
      <c r="G854" s="79">
        <v>49.750000000000071</v>
      </c>
      <c r="H854" s="80">
        <v>119.636</v>
      </c>
      <c r="I854" s="77">
        <v>3.5402727195731371E-2</v>
      </c>
      <c r="J854" s="79">
        <v>54.366517615961357</v>
      </c>
      <c r="K854" s="80">
        <v>14.38</v>
      </c>
      <c r="L854" s="77">
        <v>-0.12048929663608565</v>
      </c>
      <c r="M854" s="79">
        <v>-180.7339449541285</v>
      </c>
      <c r="N854" s="81">
        <v>93</v>
      </c>
      <c r="O854" s="82">
        <v>-7.6923076923076927E-2</v>
      </c>
      <c r="P854" s="83">
        <v>-153.84615384615384</v>
      </c>
      <c r="Q854" s="81">
        <v>44.274999999999999</v>
      </c>
      <c r="R854" s="82">
        <v>2.8097062579821221E-2</v>
      </c>
      <c r="S854" s="83">
        <v>-337.16475095785466</v>
      </c>
      <c r="T854" s="81">
        <v>1114.06</v>
      </c>
      <c r="U854" s="82">
        <v>2.3707569882197226E-2</v>
      </c>
      <c r="V854" s="83">
        <v>-23.707569882197227</v>
      </c>
      <c r="W854" s="81">
        <v>65.22</v>
      </c>
      <c r="X854" s="82">
        <v>-4.8065918974593384E-3</v>
      </c>
      <c r="Y854" s="83">
        <v>-5.7679102769512056</v>
      </c>
      <c r="Z854" s="84">
        <f t="shared" si="13"/>
        <v>-616.94758051864937</v>
      </c>
    </row>
    <row r="855" spans="1:26" x14ac:dyDescent="0.3">
      <c r="A855" s="76">
        <v>41158</v>
      </c>
      <c r="B855" s="77">
        <v>1297.5999999999999</v>
      </c>
      <c r="C855" s="77">
        <v>9.14577241336402E-3</v>
      </c>
      <c r="D855" s="78">
        <v>-9.1457724133640195</v>
      </c>
      <c r="E855" s="77">
        <v>1.0245</v>
      </c>
      <c r="F855" s="77">
        <v>-1.2000000000000011</v>
      </c>
      <c r="G855" s="79">
        <v>-12.000000000000011</v>
      </c>
      <c r="H855" s="80">
        <v>119.06100000000001</v>
      </c>
      <c r="I855" s="77">
        <v>1.2182473560716896E-2</v>
      </c>
      <c r="J855" s="79">
        <v>-60.91236780358448</v>
      </c>
      <c r="K855" s="80">
        <v>15.6</v>
      </c>
      <c r="L855" s="77">
        <v>2.7667984189723317E-2</v>
      </c>
      <c r="M855" s="79">
        <v>41.501976284584977</v>
      </c>
      <c r="N855" s="81">
        <v>95.191000000000003</v>
      </c>
      <c r="O855" s="82">
        <v>-6.3311193111931091E-2</v>
      </c>
      <c r="P855" s="83">
        <v>-126.62238622386216</v>
      </c>
      <c r="Q855" s="81">
        <v>44.1</v>
      </c>
      <c r="R855" s="82">
        <v>2.2182045754815399E-2</v>
      </c>
      <c r="S855" s="83">
        <v>-266.18454905778481</v>
      </c>
      <c r="T855" s="81">
        <v>1112.76</v>
      </c>
      <c r="U855" s="82">
        <v>2.6919775930010499E-2</v>
      </c>
      <c r="V855" s="83">
        <v>-26.919775930010498</v>
      </c>
      <c r="W855" s="81">
        <v>65.899999999999991</v>
      </c>
      <c r="X855" s="82">
        <v>-2.0292871478480773E-2</v>
      </c>
      <c r="Y855" s="83">
        <v>-24.351445774176923</v>
      </c>
      <c r="Z855" s="84">
        <f t="shared" si="13"/>
        <v>-484.63432091819789</v>
      </c>
    </row>
    <row r="856" spans="1:26" x14ac:dyDescent="0.3">
      <c r="A856" s="76">
        <v>41157</v>
      </c>
      <c r="B856" s="77">
        <v>1273.21</v>
      </c>
      <c r="C856" s="77">
        <v>-9.3909498319431853E-3</v>
      </c>
      <c r="D856" s="78">
        <v>9.3909498319431854</v>
      </c>
      <c r="E856" s="77">
        <v>1.0265</v>
      </c>
      <c r="F856" s="77">
        <v>-1.3500000000000068</v>
      </c>
      <c r="G856" s="79">
        <v>-13.500000000000068</v>
      </c>
      <c r="H856" s="80">
        <v>119.842</v>
      </c>
      <c r="I856" s="77">
        <v>2.6290549104237258E-2</v>
      </c>
      <c r="J856" s="79">
        <v>-131.4527455211863</v>
      </c>
      <c r="K856" s="80">
        <v>17.739999999999998</v>
      </c>
      <c r="L856" s="77">
        <v>0.11152882205513769</v>
      </c>
      <c r="M856" s="79">
        <v>167.29323308270654</v>
      </c>
      <c r="N856" s="81">
        <v>100.5</v>
      </c>
      <c r="O856" s="82">
        <v>1.1320754716981131E-2</v>
      </c>
      <c r="P856" s="83">
        <v>22.641509433962263</v>
      </c>
      <c r="Q856" s="81">
        <v>43.118000000000002</v>
      </c>
      <c r="R856" s="82">
        <v>-2.4754193175245648E-3</v>
      </c>
      <c r="S856" s="83">
        <v>29.705031810294777</v>
      </c>
      <c r="T856" s="81">
        <v>1103.0899999999999</v>
      </c>
      <c r="U856" s="82">
        <v>1.3944040002941249E-2</v>
      </c>
      <c r="V856" s="83">
        <v>-13.94404000294125</v>
      </c>
      <c r="W856" s="81">
        <v>65.429999999999993</v>
      </c>
      <c r="X856" s="82">
        <v>-2.3214152422184175E-2</v>
      </c>
      <c r="Y856" s="83">
        <v>-27.85698290662101</v>
      </c>
      <c r="Z856" s="84">
        <f t="shared" si="13"/>
        <v>42.276955728158129</v>
      </c>
    </row>
    <row r="857" spans="1:26" x14ac:dyDescent="0.3">
      <c r="A857" s="76">
        <v>41156</v>
      </c>
      <c r="B857" s="77">
        <v>1274.6500000000001</v>
      </c>
      <c r="C857" s="77">
        <v>-1.0241955522425012E-2</v>
      </c>
      <c r="D857" s="78">
        <v>10.241955522425013</v>
      </c>
      <c r="E857" s="77">
        <v>1.0269999999999999</v>
      </c>
      <c r="F857" s="77">
        <v>-1.4000000000000012</v>
      </c>
      <c r="G857" s="79">
        <v>-14.000000000000012</v>
      </c>
      <c r="H857" s="80">
        <v>120.137</v>
      </c>
      <c r="I857" s="77">
        <v>2.9566275591968283E-2</v>
      </c>
      <c r="J857" s="79">
        <v>-147.8313779598414</v>
      </c>
      <c r="K857" s="80">
        <v>17.98</v>
      </c>
      <c r="L857" s="77">
        <v>0.18994043679682338</v>
      </c>
      <c r="M857" s="79">
        <v>284.91065519523505</v>
      </c>
      <c r="N857" s="81">
        <v>101</v>
      </c>
      <c r="O857" s="82">
        <v>2.4081115335868188E-2</v>
      </c>
      <c r="P857" s="83">
        <v>48.162230671736367</v>
      </c>
      <c r="Q857" s="81">
        <v>43.088999999999999</v>
      </c>
      <c r="R857" s="82">
        <v>-1.5525071832421951E-3</v>
      </c>
      <c r="S857" s="83">
        <v>18.630086198906341</v>
      </c>
      <c r="T857" s="81">
        <v>1105.01</v>
      </c>
      <c r="U857" s="82">
        <v>1.5512852324630219E-2</v>
      </c>
      <c r="V857" s="83">
        <v>-15.512852324630218</v>
      </c>
      <c r="W857" s="81">
        <v>66.504999999999995</v>
      </c>
      <c r="X857" s="82">
        <v>-1.3352125213263195E-2</v>
      </c>
      <c r="Y857" s="83">
        <v>-16.022550255915831</v>
      </c>
      <c r="Z857" s="84">
        <f t="shared" si="13"/>
        <v>168.57814704791528</v>
      </c>
    </row>
    <row r="858" spans="1:26" x14ac:dyDescent="0.3">
      <c r="A858" s="76">
        <v>41155</v>
      </c>
      <c r="B858" s="77">
        <v>1280.76</v>
      </c>
      <c r="C858" s="77">
        <v>-9.7956596027617051E-3</v>
      </c>
      <c r="D858" s="78">
        <v>9.7956596027617042</v>
      </c>
      <c r="E858" s="77">
        <v>1.0295000000000001</v>
      </c>
      <c r="F858" s="77">
        <v>-1.2499999999999956</v>
      </c>
      <c r="G858" s="79">
        <v>-12.499999999999956</v>
      </c>
      <c r="H858" s="80" t="s">
        <v>0</v>
      </c>
      <c r="I858" s="77">
        <v>3.5402727195731371E-2</v>
      </c>
      <c r="J858" s="79">
        <v>-41.471897703162355</v>
      </c>
      <c r="K858" s="80" t="s">
        <v>0</v>
      </c>
      <c r="L858" s="77">
        <v>3.5402727195731371E-2</v>
      </c>
      <c r="M858" s="79">
        <v>-215.76433121019116</v>
      </c>
      <c r="N858" s="81" t="s">
        <v>47</v>
      </c>
      <c r="O858" s="82">
        <v>4.5362372799477215E-3</v>
      </c>
      <c r="P858" s="83">
        <v>9.0724745598954417</v>
      </c>
      <c r="Q858" s="81" t="s">
        <v>47</v>
      </c>
      <c r="R858" s="82">
        <v>7.4923885533476054E-4</v>
      </c>
      <c r="S858" s="83">
        <v>-8.9908662640171269</v>
      </c>
      <c r="T858" s="81" t="s">
        <v>47</v>
      </c>
      <c r="U858" s="82">
        <v>3.7334613801929257E-3</v>
      </c>
      <c r="V858" s="83">
        <v>-3.7334613801929257</v>
      </c>
      <c r="W858" s="81" t="s">
        <v>47</v>
      </c>
      <c r="X858" s="82">
        <v>-7.6700874660299754E-4</v>
      </c>
      <c r="Y858" s="83">
        <v>-0.92041049592359703</v>
      </c>
      <c r="Z858" s="84">
        <f t="shared" si="13"/>
        <v>-264.51283289082994</v>
      </c>
    </row>
    <row r="859" spans="1:26" x14ac:dyDescent="0.3">
      <c r="A859" s="76">
        <v>41152</v>
      </c>
      <c r="B859" s="77">
        <v>1279.21</v>
      </c>
      <c r="C859" s="77">
        <v>-8.1721263810815761E-3</v>
      </c>
      <c r="D859" s="78">
        <v>8.1721263810815756</v>
      </c>
      <c r="E859" s="77">
        <v>1.032</v>
      </c>
      <c r="F859" s="77">
        <v>-1.2000000000000011</v>
      </c>
      <c r="G859" s="79">
        <v>-12.000000000000011</v>
      </c>
      <c r="H859" s="80">
        <v>119.04</v>
      </c>
      <c r="I859" s="77">
        <v>2.1057597461080008E-2</v>
      </c>
      <c r="J859" s="79">
        <v>-105.28798730540004</v>
      </c>
      <c r="K859" s="80">
        <v>17.47</v>
      </c>
      <c r="L859" s="77">
        <v>0.24607703281027099</v>
      </c>
      <c r="M859" s="79">
        <v>369.11554921540647</v>
      </c>
      <c r="N859" s="81">
        <v>101.813</v>
      </c>
      <c r="O859" s="82">
        <v>3.3634517766497486E-2</v>
      </c>
      <c r="P859" s="83">
        <v>67.269035532994963</v>
      </c>
      <c r="Q859" s="81">
        <v>43.067999999999998</v>
      </c>
      <c r="R859" s="82">
        <v>-3.4246575342466502E-3</v>
      </c>
      <c r="S859" s="83">
        <v>41.095890410959804</v>
      </c>
      <c r="T859" s="81">
        <v>1096.74</v>
      </c>
      <c r="U859" s="82">
        <v>8.3018451609344155E-3</v>
      </c>
      <c r="V859" s="83">
        <v>-8.3018451609344162</v>
      </c>
      <c r="W859" s="81">
        <v>67.174999999999997</v>
      </c>
      <c r="X859" s="82">
        <v>1.7148821950491333E-3</v>
      </c>
      <c r="Y859" s="83">
        <v>2.05785863405896</v>
      </c>
      <c r="Z859" s="84">
        <f t="shared" si="13"/>
        <v>362.12062770816726</v>
      </c>
    </row>
    <row r="860" spans="1:26" x14ac:dyDescent="0.3">
      <c r="A860" s="76">
        <v>41151</v>
      </c>
      <c r="B860" s="77">
        <v>1272.02</v>
      </c>
      <c r="C860" s="77">
        <v>-1.4113762662471061E-2</v>
      </c>
      <c r="D860" s="78">
        <v>14.113762662471061</v>
      </c>
      <c r="E860" s="77">
        <v>1.0329999999999999</v>
      </c>
      <c r="F860" s="77">
        <v>-1.1000000000000121</v>
      </c>
      <c r="G860" s="79">
        <v>-11.000000000000121</v>
      </c>
      <c r="H860" s="80">
        <v>118.673</v>
      </c>
      <c r="I860" s="77">
        <v>1.8853507559432315E-2</v>
      </c>
      <c r="J860" s="79">
        <v>-94.26753779716158</v>
      </c>
      <c r="K860" s="80">
        <v>17.829999999999998</v>
      </c>
      <c r="L860" s="77">
        <v>0.32565055762081779</v>
      </c>
      <c r="M860" s="79">
        <v>488.4758364312267</v>
      </c>
      <c r="N860" s="81">
        <v>103</v>
      </c>
      <c r="O860" s="82">
        <v>3.2581453634085211E-2</v>
      </c>
      <c r="P860" s="83">
        <v>65.162907268170414</v>
      </c>
      <c r="Q860" s="81">
        <v>43.027999999999999</v>
      </c>
      <c r="R860" s="82">
        <v>-4.87985383565759E-3</v>
      </c>
      <c r="S860" s="83">
        <v>58.55824602789108</v>
      </c>
      <c r="T860" s="81">
        <v>1093.8800000000001</v>
      </c>
      <c r="U860" s="82">
        <v>2.7041148377989839E-3</v>
      </c>
      <c r="V860" s="83">
        <v>-2.7041148377989841</v>
      </c>
      <c r="W860" s="81">
        <v>66.44</v>
      </c>
      <c r="X860" s="82">
        <v>-7.6917332536778522E-3</v>
      </c>
      <c r="Y860" s="83">
        <v>-9.2300799044134223</v>
      </c>
      <c r="Z860" s="84">
        <f t="shared" si="13"/>
        <v>509.10901985038515</v>
      </c>
    </row>
    <row r="861" spans="1:26" x14ac:dyDescent="0.3">
      <c r="A861" s="76">
        <v>41150</v>
      </c>
      <c r="B861" s="77">
        <v>1283.23</v>
      </c>
      <c r="C861" s="77">
        <v>-3.4093909693852791E-3</v>
      </c>
      <c r="D861" s="78">
        <v>3.4093909693852789</v>
      </c>
      <c r="E861" s="77">
        <v>1.034</v>
      </c>
      <c r="F861" s="77">
        <v>-1.0000000000000009</v>
      </c>
      <c r="G861" s="79">
        <v>-10.000000000000009</v>
      </c>
      <c r="H861" s="80">
        <v>118.364</v>
      </c>
      <c r="I861" s="77">
        <v>2.1506489919911664E-2</v>
      </c>
      <c r="J861" s="79">
        <v>-107.53244959955832</v>
      </c>
      <c r="K861" s="80">
        <v>17.059999999999999</v>
      </c>
      <c r="L861" s="77">
        <v>0.19384184744576624</v>
      </c>
      <c r="M861" s="79">
        <v>290.76277116864935</v>
      </c>
      <c r="N861" s="81">
        <v>100.876</v>
      </c>
      <c r="O861" s="82">
        <v>-2.4622991347341924E-3</v>
      </c>
      <c r="P861" s="83">
        <v>-4.924598269468385</v>
      </c>
      <c r="Q861" s="81">
        <v>43.113</v>
      </c>
      <c r="R861" s="82">
        <v>-4.5945696342814483E-3</v>
      </c>
      <c r="S861" s="83">
        <v>55.134835611377376</v>
      </c>
      <c r="T861" s="81">
        <v>1095.73</v>
      </c>
      <c r="U861" s="82">
        <v>5.9859898458515639E-3</v>
      </c>
      <c r="V861" s="83">
        <v>-5.9859898458515639</v>
      </c>
      <c r="W861" s="81">
        <v>67.39</v>
      </c>
      <c r="X861" s="82">
        <v>-7.2186210960517817E-3</v>
      </c>
      <c r="Y861" s="83">
        <v>-8.6623453152621366</v>
      </c>
      <c r="Z861" s="84">
        <f t="shared" si="13"/>
        <v>212.20161471927159</v>
      </c>
    </row>
    <row r="862" spans="1:26" x14ac:dyDescent="0.3">
      <c r="A862" s="76">
        <v>41149</v>
      </c>
      <c r="B862" s="77">
        <v>1284.25</v>
      </c>
      <c r="C862" s="77">
        <v>5.819144436960624E-3</v>
      </c>
      <c r="D862" s="78">
        <v>-5.8191444369606238</v>
      </c>
      <c r="E862" s="77">
        <v>1.0349999999999999</v>
      </c>
      <c r="F862" s="77">
        <v>-1.0000000000000009</v>
      </c>
      <c r="G862" s="79">
        <v>-10.000000000000009</v>
      </c>
      <c r="H862" s="80">
        <v>118.643</v>
      </c>
      <c r="I862" s="77">
        <v>2.2863842884361725E-2</v>
      </c>
      <c r="J862" s="79">
        <v>-114.31921442180862</v>
      </c>
      <c r="K862" s="80">
        <v>16.489999999999998</v>
      </c>
      <c r="L862" s="77">
        <v>0.12713602187286382</v>
      </c>
      <c r="M862" s="79">
        <v>190.70403280929574</v>
      </c>
      <c r="N862" s="81">
        <v>101</v>
      </c>
      <c r="O862" s="82">
        <v>-2.0862416627888951E-2</v>
      </c>
      <c r="P862" s="83">
        <v>-41.724833255777902</v>
      </c>
      <c r="Q862" s="81">
        <v>43.040999999999997</v>
      </c>
      <c r="R862" s="82">
        <v>-6.1421941025701461E-3</v>
      </c>
      <c r="S862" s="83">
        <v>73.706329230841746</v>
      </c>
      <c r="T862" s="81">
        <v>1094.71</v>
      </c>
      <c r="U862" s="82">
        <v>1.1681314517545168E-2</v>
      </c>
      <c r="V862" s="83">
        <v>-11.681314517545168</v>
      </c>
      <c r="W862" s="81">
        <v>65.305000000000007</v>
      </c>
      <c r="X862" s="82">
        <v>-4.9970904858888394E-2</v>
      </c>
      <c r="Y862" s="83">
        <v>-59.965085830666069</v>
      </c>
      <c r="Z862" s="84">
        <f t="shared" si="13"/>
        <v>20.90076957737908</v>
      </c>
    </row>
    <row r="863" spans="1:26" x14ac:dyDescent="0.3">
      <c r="A863" s="76">
        <v>41148</v>
      </c>
      <c r="B863" s="77">
        <v>1286.55</v>
      </c>
      <c r="C863" s="77">
        <v>7.0762655478234723E-3</v>
      </c>
      <c r="D863" s="78">
        <v>-7.0762655478234722</v>
      </c>
      <c r="E863" s="77">
        <v>0.98060000000000003</v>
      </c>
      <c r="F863" s="77">
        <v>4.9750000000000068</v>
      </c>
      <c r="G863" s="79">
        <v>49.750000000000071</v>
      </c>
      <c r="H863" s="80" t="s">
        <v>0</v>
      </c>
      <c r="I863" s="77">
        <v>3.5402727195731371E-2</v>
      </c>
      <c r="J863" s="79">
        <v>59.770898713421126</v>
      </c>
      <c r="K863" s="80">
        <v>16.350000000000001</v>
      </c>
      <c r="L863" s="77">
        <v>0.10101010101010113</v>
      </c>
      <c r="M863" s="79">
        <v>151.5151515151517</v>
      </c>
      <c r="N863" s="81">
        <v>100.25</v>
      </c>
      <c r="O863" s="82">
        <v>-2.6699029126213591E-2</v>
      </c>
      <c r="P863" s="83">
        <v>-53.398058252427177</v>
      </c>
      <c r="Q863" s="81">
        <v>43.075000000000003</v>
      </c>
      <c r="R863" s="82">
        <v>-3.3549282739471545E-3</v>
      </c>
      <c r="S863" s="83">
        <v>40.259139287365855</v>
      </c>
      <c r="T863" s="81">
        <v>1091.3699999999999</v>
      </c>
      <c r="U863" s="82">
        <v>1.3257945018522104E-2</v>
      </c>
      <c r="V863" s="83">
        <v>-13.257945018522104</v>
      </c>
      <c r="W863" s="81">
        <v>64.875</v>
      </c>
      <c r="X863" s="82">
        <v>-4.9032541776605286E-2</v>
      </c>
      <c r="Y863" s="83">
        <v>-58.839050131926335</v>
      </c>
      <c r="Z863" s="84">
        <f t="shared" si="13"/>
        <v>168.72387056523965</v>
      </c>
    </row>
    <row r="864" spans="1:26" x14ac:dyDescent="0.3">
      <c r="A864" s="76">
        <v>41145</v>
      </c>
      <c r="B864" s="77">
        <v>1285.8399999999999</v>
      </c>
      <c r="C864" s="77">
        <v>7.506307492203726E-3</v>
      </c>
      <c r="D864" s="78">
        <v>-7.5063074922037263</v>
      </c>
      <c r="E864" s="77">
        <v>1.0365</v>
      </c>
      <c r="F864" s="77">
        <v>-0.95000000000000639</v>
      </c>
      <c r="G864" s="79">
        <v>-9.5000000000000639</v>
      </c>
      <c r="H864" s="80">
        <v>117.628</v>
      </c>
      <c r="I864" s="77">
        <v>1.4970705737188608E-2</v>
      </c>
      <c r="J864" s="79">
        <v>-74.853528685943033</v>
      </c>
      <c r="K864" s="80">
        <v>15.18</v>
      </c>
      <c r="L864" s="77">
        <v>0.108029197080292</v>
      </c>
      <c r="M864" s="79">
        <v>162.043795620438</v>
      </c>
      <c r="N864" s="81">
        <v>100.75</v>
      </c>
      <c r="O864" s="82">
        <v>-1.9464720194647202E-2</v>
      </c>
      <c r="P864" s="83">
        <v>-38.929440389294406</v>
      </c>
      <c r="Q864" s="81">
        <v>43.064999999999998</v>
      </c>
      <c r="R864" s="82">
        <v>-6.5743944636679052E-3</v>
      </c>
      <c r="S864" s="83">
        <v>78.892733564014861</v>
      </c>
      <c r="T864" s="81">
        <v>1088.26</v>
      </c>
      <c r="U864" s="82">
        <v>9.4052610099062267E-3</v>
      </c>
      <c r="V864" s="83">
        <v>-9.4052610099062264</v>
      </c>
      <c r="W864" s="81">
        <v>65.534999999999997</v>
      </c>
      <c r="X864" s="82">
        <v>-2.390527256479005E-2</v>
      </c>
      <c r="Y864" s="83">
        <v>-28.686327077748061</v>
      </c>
      <c r="Z864" s="84">
        <f t="shared" si="13"/>
        <v>72.055664529357358</v>
      </c>
    </row>
    <row r="865" spans="1:26" x14ac:dyDescent="0.3">
      <c r="A865" s="76">
        <v>41144</v>
      </c>
      <c r="B865" s="77">
        <v>1285.28</v>
      </c>
      <c r="C865" s="77">
        <v>5.4131856441065685E-3</v>
      </c>
      <c r="D865" s="78">
        <v>-5.4131856441065684</v>
      </c>
      <c r="E865" s="77">
        <v>1.04</v>
      </c>
      <c r="F865" s="77">
        <v>-0.64999999999999503</v>
      </c>
      <c r="G865" s="79">
        <v>-6.4999999999999503</v>
      </c>
      <c r="H865" s="80">
        <v>116.77200000000001</v>
      </c>
      <c r="I865" s="77">
        <v>9.5147478591820921E-4</v>
      </c>
      <c r="J865" s="79">
        <v>-4.7573739295910462</v>
      </c>
      <c r="K865" s="80">
        <v>15.96</v>
      </c>
      <c r="L865" s="77">
        <v>8.276797829036639E-2</v>
      </c>
      <c r="M865" s="79">
        <v>124.15196743554959</v>
      </c>
      <c r="N865" s="81">
        <v>101.625</v>
      </c>
      <c r="O865" s="82">
        <v>-1.095853081721837E-2</v>
      </c>
      <c r="P865" s="83">
        <v>-21.917061634436738</v>
      </c>
      <c r="Q865" s="81">
        <v>43.143000000000001</v>
      </c>
      <c r="R865" s="82">
        <v>-6.059070174630192E-3</v>
      </c>
      <c r="S865" s="83">
        <v>72.708842095562304</v>
      </c>
      <c r="T865" s="81">
        <v>1083.5899999999999</v>
      </c>
      <c r="U865" s="82">
        <v>5.2694566336705627E-3</v>
      </c>
      <c r="V865" s="83">
        <v>-5.2694566336705631</v>
      </c>
      <c r="W865" s="81">
        <v>67.265000000000001</v>
      </c>
      <c r="X865" s="82">
        <v>-3.7559021319215909E-2</v>
      </c>
      <c r="Y865" s="83">
        <v>-45.070825583059083</v>
      </c>
      <c r="Z865" s="84">
        <f t="shared" si="13"/>
        <v>107.93290610624797</v>
      </c>
    </row>
    <row r="866" spans="1:26" x14ac:dyDescent="0.3">
      <c r="A866" s="76">
        <v>41143</v>
      </c>
      <c r="B866" s="77">
        <v>1287.8399999999999</v>
      </c>
      <c r="C866" s="77">
        <v>7.8651421595097425E-3</v>
      </c>
      <c r="D866" s="78">
        <v>-7.8651421595097428</v>
      </c>
      <c r="E866" s="77">
        <v>1.0409999999999999</v>
      </c>
      <c r="F866" s="77">
        <v>-0.55000000000000604</v>
      </c>
      <c r="G866" s="79">
        <v>-5.5000000000000604</v>
      </c>
      <c r="H866" s="80">
        <v>116.687</v>
      </c>
      <c r="I866" s="77">
        <v>2.3364686681268854E-3</v>
      </c>
      <c r="J866" s="79">
        <v>-11.682343340634427</v>
      </c>
      <c r="K866" s="80">
        <v>15.11</v>
      </c>
      <c r="L866" s="77">
        <v>-1.1125654450261776E-2</v>
      </c>
      <c r="M866" s="79">
        <v>-16.688481675392662</v>
      </c>
      <c r="N866" s="81">
        <v>99.375</v>
      </c>
      <c r="O866" s="82">
        <v>-3.5194174757281552E-2</v>
      </c>
      <c r="P866" s="83">
        <v>-70.388349514563103</v>
      </c>
      <c r="Q866" s="81">
        <v>43.225000000000001</v>
      </c>
      <c r="R866" s="82">
        <v>-4.9493554327807625E-3</v>
      </c>
      <c r="S866" s="83">
        <v>59.392265193369148</v>
      </c>
      <c r="T866" s="81">
        <v>1087.92</v>
      </c>
      <c r="U866" s="82">
        <v>1.0908955750896699E-2</v>
      </c>
      <c r="V866" s="83">
        <v>-10.908955750896698</v>
      </c>
      <c r="W866" s="81">
        <v>66.984999999999999</v>
      </c>
      <c r="X866" s="82">
        <v>-3.5909614277489989E-2</v>
      </c>
      <c r="Y866" s="83">
        <v>-43.091537132987987</v>
      </c>
      <c r="Z866" s="84">
        <f t="shared" si="13"/>
        <v>-106.73254438061554</v>
      </c>
    </row>
    <row r="867" spans="1:26" x14ac:dyDescent="0.3">
      <c r="A867" s="76">
        <v>41142</v>
      </c>
      <c r="B867" s="77">
        <v>1293.43</v>
      </c>
      <c r="C867" s="77">
        <v>1.3588383264503403E-2</v>
      </c>
      <c r="D867" s="78">
        <v>-13.588383264503403</v>
      </c>
      <c r="E867" s="77">
        <v>1.042</v>
      </c>
      <c r="F867" s="77">
        <v>-0.44999999999999485</v>
      </c>
      <c r="G867" s="79">
        <v>-4.4999999999999485</v>
      </c>
      <c r="H867" s="80">
        <v>116.803</v>
      </c>
      <c r="I867" s="77">
        <v>4.0056044078839404E-3</v>
      </c>
      <c r="J867" s="79">
        <v>-20.028022039419703</v>
      </c>
      <c r="K867" s="80">
        <v>15.02</v>
      </c>
      <c r="L867" s="77">
        <v>-1.9582245430809445E-2</v>
      </c>
      <c r="M867" s="79">
        <v>-29.373368146214169</v>
      </c>
      <c r="N867" s="81">
        <v>98.625</v>
      </c>
      <c r="O867" s="82">
        <v>-4.0145985401459854E-2</v>
      </c>
      <c r="P867" s="83">
        <v>-80.291970802919693</v>
      </c>
      <c r="Q867" s="81">
        <v>43.155999999999999</v>
      </c>
      <c r="R867" s="82">
        <v>-5.4617104141221366E-3</v>
      </c>
      <c r="S867" s="83">
        <v>65.540524969465636</v>
      </c>
      <c r="T867" s="81">
        <v>1088.1300000000001</v>
      </c>
      <c r="U867" s="82">
        <v>7.957092835837622E-3</v>
      </c>
      <c r="V867" s="83">
        <v>-7.9570928358376216</v>
      </c>
      <c r="W867" s="81">
        <v>67.405000000000001</v>
      </c>
      <c r="X867" s="82">
        <v>-2.9515513641926387E-2</v>
      </c>
      <c r="Y867" s="83">
        <v>-35.418616370311661</v>
      </c>
      <c r="Z867" s="84">
        <f t="shared" si="13"/>
        <v>-125.61692848974056</v>
      </c>
    </row>
    <row r="868" spans="1:26" x14ac:dyDescent="0.3">
      <c r="A868" s="76">
        <v>41141</v>
      </c>
      <c r="B868" s="77">
        <v>1289.75</v>
      </c>
      <c r="C868" s="77">
        <v>1.0459103729238412E-2</v>
      </c>
      <c r="D868" s="78">
        <v>-10.459103729238413</v>
      </c>
      <c r="E868" s="77">
        <v>1.044</v>
      </c>
      <c r="F868" s="77">
        <v>-0.31999999999998696</v>
      </c>
      <c r="G868" s="79">
        <v>-3.1999999999998696</v>
      </c>
      <c r="H868" s="80">
        <v>116.58499999999999</v>
      </c>
      <c r="I868" s="77">
        <v>5.2597542573830517E-3</v>
      </c>
      <c r="J868" s="79">
        <v>-26.298771286915258</v>
      </c>
      <c r="K868" s="80">
        <v>14.02</v>
      </c>
      <c r="L868" s="77">
        <v>-0.12320200125078178</v>
      </c>
      <c r="M868" s="79">
        <v>-184.80300187617266</v>
      </c>
      <c r="N868" s="81">
        <v>98.5</v>
      </c>
      <c r="O868" s="82">
        <v>-4.6004842615012108E-2</v>
      </c>
      <c r="P868" s="83">
        <v>-92.009685230024203</v>
      </c>
      <c r="Q868" s="81">
        <v>43.216000000000001</v>
      </c>
      <c r="R868" s="82">
        <v>-7.8612716763003286E-4</v>
      </c>
      <c r="S868" s="83">
        <v>9.4335260115603941</v>
      </c>
      <c r="T868" s="81">
        <v>1087.71</v>
      </c>
      <c r="U868" s="82">
        <v>-3.6760989238207868E-4</v>
      </c>
      <c r="V868" s="83">
        <v>0.3676098923820787</v>
      </c>
      <c r="W868" s="81">
        <v>67.06</v>
      </c>
      <c r="X868" s="82">
        <v>-2.9662856316017901E-2</v>
      </c>
      <c r="Y868" s="83">
        <v>-35.595427579221479</v>
      </c>
      <c r="Z868" s="84">
        <f t="shared" si="13"/>
        <v>-342.56485379762944</v>
      </c>
    </row>
    <row r="869" spans="1:26" x14ac:dyDescent="0.3">
      <c r="A869" s="76">
        <v>41138</v>
      </c>
      <c r="B869" s="77">
        <v>1290.23</v>
      </c>
      <c r="C869" s="77">
        <v>1.765193043341098E-2</v>
      </c>
      <c r="D869" s="78">
        <v>-17.651930433410982</v>
      </c>
      <c r="E869" s="77">
        <v>1.044</v>
      </c>
      <c r="F869" s="77">
        <v>-0.31999999999998696</v>
      </c>
      <c r="G869" s="79">
        <v>-3.1999999999998696</v>
      </c>
      <c r="H869" s="80">
        <v>116.477</v>
      </c>
      <c r="I869" s="77">
        <v>8.0399487658808638E-3</v>
      </c>
      <c r="J869" s="79">
        <v>-40.199743829404319</v>
      </c>
      <c r="K869" s="80">
        <v>13.45</v>
      </c>
      <c r="L869" s="77">
        <v>-0.15673981191222572</v>
      </c>
      <c r="M869" s="79">
        <v>-235.10971786833858</v>
      </c>
      <c r="N869" s="81">
        <v>99.75</v>
      </c>
      <c r="O869" s="82">
        <v>-2.9187631996418412E-2</v>
      </c>
      <c r="P869" s="83">
        <v>-58.375263992836821</v>
      </c>
      <c r="Q869" s="81">
        <v>43.238999999999997</v>
      </c>
      <c r="R869" s="82">
        <v>1.1485917469823142E-2</v>
      </c>
      <c r="S869" s="83">
        <v>-137.83100963787771</v>
      </c>
      <c r="T869" s="81">
        <v>1090.93</v>
      </c>
      <c r="U869" s="82">
        <v>-8.7590975585377338E-3</v>
      </c>
      <c r="V869" s="83">
        <v>8.759097558537734</v>
      </c>
      <c r="W869" s="81">
        <v>66.954999999999998</v>
      </c>
      <c r="X869" s="82">
        <v>-4.0002867589074571E-2</v>
      </c>
      <c r="Y869" s="83">
        <v>-48.003441106889483</v>
      </c>
      <c r="Z869" s="84">
        <f t="shared" si="13"/>
        <v>-531.61200931022006</v>
      </c>
    </row>
    <row r="870" spans="1:26" x14ac:dyDescent="0.3">
      <c r="A870" s="76">
        <v>41137</v>
      </c>
      <c r="B870" s="77">
        <v>1287.6199999999999</v>
      </c>
      <c r="C870" s="77">
        <v>2.2204580637478506E-2</v>
      </c>
      <c r="D870" s="78">
        <v>-22.204580637478507</v>
      </c>
      <c r="E870" s="77">
        <v>1.044</v>
      </c>
      <c r="F870" s="77">
        <v>-0.21999999999999797</v>
      </c>
      <c r="G870" s="79">
        <v>-2.1999999999999797</v>
      </c>
      <c r="H870" s="80">
        <v>115.872</v>
      </c>
      <c r="I870" s="77">
        <v>2.3095886856104486E-3</v>
      </c>
      <c r="J870" s="79">
        <v>-11.547943428052243</v>
      </c>
      <c r="K870" s="80">
        <v>14.29</v>
      </c>
      <c r="L870" s="77">
        <v>-8.6317135549872206E-2</v>
      </c>
      <c r="M870" s="79">
        <v>-129.47570332480831</v>
      </c>
      <c r="N870" s="81">
        <v>101.125</v>
      </c>
      <c r="O870" s="82">
        <v>-2.5301204819277109E-2</v>
      </c>
      <c r="P870" s="83">
        <v>-50.602409638554214</v>
      </c>
      <c r="Q870" s="81">
        <v>43.311999999999998</v>
      </c>
      <c r="R870" s="82">
        <v>1.6379593560801625E-2</v>
      </c>
      <c r="S870" s="83">
        <v>-196.55512272961951</v>
      </c>
      <c r="T870" s="81">
        <v>1089.21</v>
      </c>
      <c r="U870" s="82">
        <v>-1.2761830525065873E-2</v>
      </c>
      <c r="V870" s="83">
        <v>12.761830525065873</v>
      </c>
      <c r="W870" s="81">
        <v>67.88</v>
      </c>
      <c r="X870" s="82">
        <v>-1.7442281247738271E-2</v>
      </c>
      <c r="Y870" s="83">
        <v>-20.930737497285925</v>
      </c>
      <c r="Z870" s="84">
        <f t="shared" si="13"/>
        <v>-420.75466673073277</v>
      </c>
    </row>
    <row r="871" spans="1:26" x14ac:dyDescent="0.3">
      <c r="A871" s="76">
        <v>41136</v>
      </c>
      <c r="B871" s="77">
        <v>1276.82</v>
      </c>
      <c r="C871" s="77">
        <v>3.3887462853348593E-2</v>
      </c>
      <c r="D871" s="78">
        <v>-33.887462853348595</v>
      </c>
      <c r="E871" s="77">
        <v>1.0449999999999999</v>
      </c>
      <c r="F871" s="77">
        <v>-0.32000000000000917</v>
      </c>
      <c r="G871" s="79">
        <v>-3.2000000000000917</v>
      </c>
      <c r="H871" s="80">
        <v>115.991</v>
      </c>
      <c r="I871" s="77">
        <v>9.908317588569783E-3</v>
      </c>
      <c r="J871" s="79">
        <v>-49.541587942848913</v>
      </c>
      <c r="K871" s="80">
        <v>14.63</v>
      </c>
      <c r="L871" s="77">
        <v>-0.16733067729083662</v>
      </c>
      <c r="M871" s="79">
        <v>-250.99601593625493</v>
      </c>
      <c r="N871" s="81">
        <v>103.152</v>
      </c>
      <c r="O871" s="82">
        <v>-5.3651376146788984E-2</v>
      </c>
      <c r="P871" s="83">
        <v>-107.30275229357797</v>
      </c>
      <c r="Q871" s="81">
        <v>43.307000000000002</v>
      </c>
      <c r="R871" s="82">
        <v>2.9403375326836269E-2</v>
      </c>
      <c r="S871" s="83">
        <v>-352.84050392203523</v>
      </c>
      <c r="T871" s="81">
        <v>1082.07</v>
      </c>
      <c r="U871" s="82">
        <v>-1.008151204383901E-2</v>
      </c>
      <c r="V871" s="83">
        <v>10.081512043839009</v>
      </c>
      <c r="W871" s="81">
        <v>68.739999999999995</v>
      </c>
      <c r="X871" s="82">
        <v>1.6112342941611287E-2</v>
      </c>
      <c r="Y871" s="83">
        <v>19.334811529933543</v>
      </c>
      <c r="Z871" s="84">
        <f t="shared" si="13"/>
        <v>-768.3519993742932</v>
      </c>
    </row>
    <row r="872" spans="1:26" x14ac:dyDescent="0.3">
      <c r="A872" s="76">
        <v>41135</v>
      </c>
      <c r="B872" s="77">
        <v>1277.51</v>
      </c>
      <c r="C872" s="77">
        <v>2.3563817001842867E-2</v>
      </c>
      <c r="D872" s="78">
        <v>-23.563817001842867</v>
      </c>
      <c r="E872" s="77">
        <v>1.046</v>
      </c>
      <c r="F872" s="77">
        <v>-9.9999999999988987E-2</v>
      </c>
      <c r="G872" s="79">
        <v>-0.99999999999988987</v>
      </c>
      <c r="H872" s="80">
        <v>116.203</v>
      </c>
      <c r="I872" s="77">
        <v>1.2750566498169845E-2</v>
      </c>
      <c r="J872" s="79">
        <v>-63.752832490849229</v>
      </c>
      <c r="K872" s="80">
        <v>14.85</v>
      </c>
      <c r="L872" s="77">
        <v>-0.21677215189873422</v>
      </c>
      <c r="M872" s="79">
        <v>-325.15822784810132</v>
      </c>
      <c r="N872" s="81">
        <v>103</v>
      </c>
      <c r="O872" s="82">
        <v>-2.3696682464454975E-2</v>
      </c>
      <c r="P872" s="83">
        <v>-47.393364928909953</v>
      </c>
      <c r="Q872" s="81">
        <v>43.22</v>
      </c>
      <c r="R872" s="82">
        <v>2.4874914040454329E-2</v>
      </c>
      <c r="S872" s="83">
        <v>-298.49896848545194</v>
      </c>
      <c r="T872" s="81">
        <v>1077.0899999999999</v>
      </c>
      <c r="U872" s="82">
        <v>-1.2994034473595045E-2</v>
      </c>
      <c r="V872" s="83">
        <v>12.994034473595045</v>
      </c>
      <c r="W872" s="81">
        <v>68.220000000000013</v>
      </c>
      <c r="X872" s="82">
        <v>-1.2520807700658533E-2</v>
      </c>
      <c r="Y872" s="83">
        <v>-15.02496924079024</v>
      </c>
      <c r="Z872" s="84">
        <f t="shared" si="13"/>
        <v>-761.39814552235032</v>
      </c>
    </row>
    <row r="873" spans="1:26" x14ac:dyDescent="0.3">
      <c r="A873" s="76">
        <v>41134</v>
      </c>
      <c r="B873" s="77">
        <v>1276.26</v>
      </c>
      <c r="C873" s="77">
        <v>2.0542632559552888E-2</v>
      </c>
      <c r="D873" s="78">
        <v>-20.542632559552889</v>
      </c>
      <c r="E873" s="77">
        <v>1.046</v>
      </c>
      <c r="F873" s="77">
        <v>-0.75000000000000622</v>
      </c>
      <c r="G873" s="79">
        <v>-7.5000000000000622</v>
      </c>
      <c r="H873" s="80">
        <v>115.893</v>
      </c>
      <c r="I873" s="77">
        <v>1.771224841055179E-2</v>
      </c>
      <c r="J873" s="79">
        <v>-88.561242052758956</v>
      </c>
      <c r="K873" s="80">
        <v>13.7</v>
      </c>
      <c r="L873" s="77">
        <v>-0.27628103539355525</v>
      </c>
      <c r="M873" s="79">
        <v>-414.42155309033285</v>
      </c>
      <c r="N873" s="81">
        <v>102.75</v>
      </c>
      <c r="O873" s="82">
        <v>-4.307334109429569E-2</v>
      </c>
      <c r="P873" s="83">
        <v>-86.146682188591384</v>
      </c>
      <c r="Q873" s="81">
        <v>43.35</v>
      </c>
      <c r="R873" s="82">
        <v>2.9080118694362053E-2</v>
      </c>
      <c r="S873" s="83">
        <v>-348.96142433234462</v>
      </c>
      <c r="T873" s="81">
        <v>1078.1199999999999</v>
      </c>
      <c r="U873" s="82">
        <v>-1.6233084833608771E-2</v>
      </c>
      <c r="V873" s="83">
        <v>16.233084833608771</v>
      </c>
      <c r="W873" s="81">
        <v>67.14</v>
      </c>
      <c r="X873" s="82">
        <v>-3.1029008514937298E-2</v>
      </c>
      <c r="Y873" s="83">
        <v>-37.234810217924753</v>
      </c>
      <c r="Z873" s="84">
        <f t="shared" si="13"/>
        <v>-987.13525960789661</v>
      </c>
    </row>
    <row r="874" spans="1:26" x14ac:dyDescent="0.3">
      <c r="A874" s="76">
        <v>41131</v>
      </c>
      <c r="B874" s="77">
        <v>1278.3599999999999</v>
      </c>
      <c r="C874" s="77">
        <v>1.9507137730281367E-2</v>
      </c>
      <c r="D874" s="78">
        <v>-19.507137730281368</v>
      </c>
      <c r="E874" s="77">
        <v>1.0465</v>
      </c>
      <c r="F874" s="77">
        <v>-1.2000000000000011</v>
      </c>
      <c r="G874" s="79">
        <v>-12.000000000000011</v>
      </c>
      <c r="H874" s="80">
        <v>116.661</v>
      </c>
      <c r="I874" s="77">
        <v>2.5807642931255845E-2</v>
      </c>
      <c r="J874" s="79">
        <v>-129.03821465627922</v>
      </c>
      <c r="K874" s="80">
        <v>14.74</v>
      </c>
      <c r="L874" s="77">
        <v>-0.18247365501941212</v>
      </c>
      <c r="M874" s="79">
        <v>-273.71048252911822</v>
      </c>
      <c r="N874" s="81">
        <v>102.751</v>
      </c>
      <c r="O874" s="82">
        <v>-3.2931764705882306E-2</v>
      </c>
      <c r="P874" s="83">
        <v>-65.863529411764603</v>
      </c>
      <c r="Q874" s="81">
        <v>43.405999999999999</v>
      </c>
      <c r="R874" s="82">
        <v>4.8834118642020079E-2</v>
      </c>
      <c r="S874" s="83">
        <v>-586.00942370424093</v>
      </c>
      <c r="T874" s="81">
        <v>1077.9100000000001</v>
      </c>
      <c r="U874" s="82">
        <v>-1.6864283108354621E-2</v>
      </c>
      <c r="V874" s="83">
        <v>16.86428310835462</v>
      </c>
      <c r="W874" s="81">
        <v>69.89</v>
      </c>
      <c r="X874" s="82">
        <v>6.4079487364102159E-3</v>
      </c>
      <c r="Y874" s="83">
        <v>7.6895384836922585</v>
      </c>
      <c r="Z874" s="84">
        <f t="shared" si="13"/>
        <v>-1061.5749664396376</v>
      </c>
    </row>
    <row r="875" spans="1:26" x14ac:dyDescent="0.3">
      <c r="A875" s="76">
        <v>41130</v>
      </c>
      <c r="B875" s="77">
        <v>1277.79</v>
      </c>
      <c r="C875" s="77">
        <v>2.2215644549687191E-2</v>
      </c>
      <c r="D875" s="78">
        <v>-22.215644549687191</v>
      </c>
      <c r="E875" s="77">
        <v>1.0465</v>
      </c>
      <c r="F875" s="77">
        <v>-1.4000000000000012</v>
      </c>
      <c r="G875" s="79">
        <v>-14.000000000000012</v>
      </c>
      <c r="H875" s="80">
        <v>116.41500000000001</v>
      </c>
      <c r="I875" s="77">
        <v>3.1663742223640198E-2</v>
      </c>
      <c r="J875" s="79">
        <v>-158.31871111820098</v>
      </c>
      <c r="K875" s="80">
        <v>15.28</v>
      </c>
      <c r="L875" s="77">
        <v>-8.5029940119760478E-2</v>
      </c>
      <c r="M875" s="79">
        <v>-127.54491017964071</v>
      </c>
      <c r="N875" s="81">
        <v>103</v>
      </c>
      <c r="O875" s="82">
        <v>-1.9047619047619049E-2</v>
      </c>
      <c r="P875" s="83">
        <v>-38.095238095238095</v>
      </c>
      <c r="Q875" s="81">
        <v>43.44</v>
      </c>
      <c r="R875" s="82">
        <v>8.4292239722437046E-2</v>
      </c>
      <c r="S875" s="83">
        <v>-1011.5068766692445</v>
      </c>
      <c r="T875" s="81">
        <v>1076.18</v>
      </c>
      <c r="U875" s="82">
        <v>-1.6001024065540194E-2</v>
      </c>
      <c r="V875" s="83">
        <v>16.001024065540193</v>
      </c>
      <c r="W875" s="81">
        <v>69.48</v>
      </c>
      <c r="X875" s="82">
        <v>1.3492815987163549E-2</v>
      </c>
      <c r="Y875" s="83">
        <v>16.191379184596258</v>
      </c>
      <c r="Z875" s="84">
        <f t="shared" si="13"/>
        <v>-1339.4889773618752</v>
      </c>
    </row>
    <row r="876" spans="1:26" x14ac:dyDescent="0.3">
      <c r="A876" s="76">
        <v>41129</v>
      </c>
      <c r="B876" s="77">
        <v>1276.0899999999999</v>
      </c>
      <c r="C876" s="77">
        <v>3.9313580166473898E-2</v>
      </c>
      <c r="D876" s="78">
        <v>-39.313580166473898</v>
      </c>
      <c r="E876" s="77">
        <v>1.0465</v>
      </c>
      <c r="F876" s="77">
        <v>-1.4000000000000012</v>
      </c>
      <c r="G876" s="79">
        <v>-14.000000000000012</v>
      </c>
      <c r="H876" s="80">
        <v>116.337</v>
      </c>
      <c r="I876" s="77">
        <v>3.0680227510321317E-2</v>
      </c>
      <c r="J876" s="79">
        <v>-153.40113755160658</v>
      </c>
      <c r="K876" s="80">
        <v>15.32</v>
      </c>
      <c r="L876" s="77">
        <v>-0.12606959498003426</v>
      </c>
      <c r="M876" s="79">
        <v>-189.10439247005138</v>
      </c>
      <c r="N876" s="81">
        <v>102.75</v>
      </c>
      <c r="O876" s="82">
        <v>-7.6404494382022473E-2</v>
      </c>
      <c r="P876" s="83">
        <v>-152.80898876404493</v>
      </c>
      <c r="Q876" s="81">
        <v>43.393000000000001</v>
      </c>
      <c r="R876" s="82">
        <v>0.10087018291600068</v>
      </c>
      <c r="S876" s="83">
        <v>-1210.4421949920081</v>
      </c>
      <c r="T876" s="81">
        <v>1079.54</v>
      </c>
      <c r="U876" s="82">
        <v>-1.248970755581175E-3</v>
      </c>
      <c r="V876" s="83">
        <v>1.2489707555811749</v>
      </c>
      <c r="W876" s="81">
        <v>69.454999999999998</v>
      </c>
      <c r="X876" s="82">
        <v>8.2746606663280462E-3</v>
      </c>
      <c r="Y876" s="83">
        <v>9.9295927995936548</v>
      </c>
      <c r="Z876" s="84">
        <f t="shared" si="13"/>
        <v>-1747.89173038901</v>
      </c>
    </row>
    <row r="877" spans="1:26" x14ac:dyDescent="0.3">
      <c r="A877" s="76">
        <v>41128</v>
      </c>
      <c r="B877" s="77">
        <v>1276.4000000000001</v>
      </c>
      <c r="C877" s="77">
        <v>6.2126583121141082E-2</v>
      </c>
      <c r="D877" s="78">
        <v>-62.126583121141081</v>
      </c>
      <c r="E877" s="77">
        <v>1.0471999999999999</v>
      </c>
      <c r="F877" s="77">
        <v>-1.4300000000000201</v>
      </c>
      <c r="G877" s="79">
        <v>-14.300000000000201</v>
      </c>
      <c r="H877" s="80">
        <v>115.97499999999999</v>
      </c>
      <c r="I877" s="77">
        <v>3.6157172468015128E-2</v>
      </c>
      <c r="J877" s="79">
        <v>-180.78586234007565</v>
      </c>
      <c r="K877" s="80">
        <v>15.99</v>
      </c>
      <c r="L877" s="77">
        <v>-0.1732161323681489</v>
      </c>
      <c r="M877" s="79">
        <v>-259.82419855222332</v>
      </c>
      <c r="N877" s="81">
        <v>103.25</v>
      </c>
      <c r="O877" s="82">
        <v>-0.10556498839183623</v>
      </c>
      <c r="P877" s="83">
        <v>-211.12997678367245</v>
      </c>
      <c r="Q877" s="81">
        <v>43.25</v>
      </c>
      <c r="R877" s="82">
        <v>0.14675858411772494</v>
      </c>
      <c r="S877" s="83">
        <v>-1761.1030094126993</v>
      </c>
      <c r="T877" s="81">
        <v>1088.1099999999999</v>
      </c>
      <c r="U877" s="82">
        <v>1.5662774308569698E-2</v>
      </c>
      <c r="V877" s="83">
        <v>-15.662774308569698</v>
      </c>
      <c r="W877" s="81">
        <v>69.11</v>
      </c>
      <c r="X877" s="82">
        <v>9.4945953841660199E-3</v>
      </c>
      <c r="Y877" s="83">
        <v>11.393514460999222</v>
      </c>
      <c r="Z877" s="84">
        <f t="shared" si="13"/>
        <v>-2493.5388900573826</v>
      </c>
    </row>
    <row r="878" spans="1:26" x14ac:dyDescent="0.3">
      <c r="A878" s="76">
        <v>41127</v>
      </c>
      <c r="B878" s="77">
        <v>1267.8499999999999</v>
      </c>
      <c r="C878" s="77">
        <v>5.4012037776004086E-2</v>
      </c>
      <c r="D878" s="78">
        <v>-54.012037776004085</v>
      </c>
      <c r="E878" s="77">
        <v>1.0471999999999999</v>
      </c>
      <c r="F878" s="77">
        <v>-1.4300000000000201</v>
      </c>
      <c r="G878" s="79">
        <v>-14.300000000000201</v>
      </c>
      <c r="H878" s="80">
        <v>115.548</v>
      </c>
      <c r="I878" s="77">
        <v>2.9380846325167055E-2</v>
      </c>
      <c r="J878" s="79">
        <v>-146.90423162583528</v>
      </c>
      <c r="K878" s="80">
        <v>15.95</v>
      </c>
      <c r="L878" s="77">
        <v>-0.22081094284318514</v>
      </c>
      <c r="M878" s="79">
        <v>-331.21641426477771</v>
      </c>
      <c r="N878" s="81">
        <v>102.749</v>
      </c>
      <c r="O878" s="82">
        <v>-0.12368338009910371</v>
      </c>
      <c r="P878" s="83">
        <v>-247.3667601982074</v>
      </c>
      <c r="Q878" s="81">
        <v>42.747999999999998</v>
      </c>
      <c r="R878" s="82">
        <v>0.1338390536311071</v>
      </c>
      <c r="S878" s="83">
        <v>-1606.0686435732853</v>
      </c>
      <c r="T878" s="81">
        <v>1100.57</v>
      </c>
      <c r="U878" s="82">
        <v>2.7571332536599914E-2</v>
      </c>
      <c r="V878" s="83">
        <v>-27.571332536599915</v>
      </c>
      <c r="W878" s="81">
        <v>69.745000000000005</v>
      </c>
      <c r="X878" s="82">
        <v>-2.2888205421641144E-3</v>
      </c>
      <c r="Y878" s="83">
        <v>-2.7465846505969371</v>
      </c>
      <c r="Z878" s="84">
        <f t="shared" si="13"/>
        <v>-2430.1860046253069</v>
      </c>
    </row>
    <row r="879" spans="1:26" x14ac:dyDescent="0.3">
      <c r="A879" s="76">
        <v>41124</v>
      </c>
      <c r="B879" s="77">
        <v>1259.6500000000001</v>
      </c>
      <c r="C879" s="77">
        <v>3.927230724805094E-2</v>
      </c>
      <c r="D879" s="78">
        <v>-39.272307248050943</v>
      </c>
      <c r="E879" s="77">
        <v>1.0462</v>
      </c>
      <c r="F879" s="77">
        <v>-1.6799999999999926</v>
      </c>
      <c r="G879" s="79">
        <v>-16.799999999999926</v>
      </c>
      <c r="H879" s="80">
        <v>115.605</v>
      </c>
      <c r="I879" s="77">
        <v>2.988864142538979E-2</v>
      </c>
      <c r="J879" s="79">
        <v>-149.44320712694895</v>
      </c>
      <c r="K879" s="80">
        <v>15.64</v>
      </c>
      <c r="L879" s="77">
        <v>-0.16004296455424277</v>
      </c>
      <c r="M879" s="79">
        <v>-240.06444683136414</v>
      </c>
      <c r="N879" s="81">
        <v>103.75</v>
      </c>
      <c r="O879" s="82">
        <v>-8.3885209713024281E-2</v>
      </c>
      <c r="P879" s="83">
        <v>-167.77041942604856</v>
      </c>
      <c r="Q879" s="81">
        <v>42.613999999999997</v>
      </c>
      <c r="R879" s="82">
        <v>0.12759314140558836</v>
      </c>
      <c r="S879" s="83">
        <v>-1531.1176968670604</v>
      </c>
      <c r="T879" s="81">
        <v>1103.29</v>
      </c>
      <c r="U879" s="82">
        <v>2.596315686693889E-2</v>
      </c>
      <c r="V879" s="83">
        <v>-25.963156866938888</v>
      </c>
      <c r="W879" s="81">
        <v>69.084999999999994</v>
      </c>
      <c r="X879" s="82">
        <v>9.4243132670952089E-3</v>
      </c>
      <c r="Y879" s="83">
        <v>11.309175920514251</v>
      </c>
      <c r="Z879" s="84">
        <f t="shared" si="13"/>
        <v>-2159.1220584458974</v>
      </c>
    </row>
    <row r="880" spans="1:26" x14ac:dyDescent="0.3">
      <c r="A880" s="76">
        <v>41123</v>
      </c>
      <c r="B880" s="77">
        <v>1234.97</v>
      </c>
      <c r="C880" s="77">
        <v>2.939862752263872E-3</v>
      </c>
      <c r="D880" s="78">
        <v>-2.9398627522638718</v>
      </c>
      <c r="E880" s="77">
        <v>1.0482</v>
      </c>
      <c r="F880" s="77">
        <v>-1.5800000000000036</v>
      </c>
      <c r="G880" s="79">
        <v>-15.800000000000036</v>
      </c>
      <c r="H880" s="80">
        <v>114.85299999999999</v>
      </c>
      <c r="I880" s="77">
        <v>2.0217273510574951E-2</v>
      </c>
      <c r="J880" s="79">
        <v>-101.08636755287476</v>
      </c>
      <c r="K880" s="80">
        <v>17.57</v>
      </c>
      <c r="L880" s="77">
        <v>7.9901659496004959E-2</v>
      </c>
      <c r="M880" s="79">
        <v>119.85248924400744</v>
      </c>
      <c r="N880" s="81">
        <v>109</v>
      </c>
      <c r="O880" s="82">
        <v>-2.4608501118568233E-2</v>
      </c>
      <c r="P880" s="83">
        <v>-49.217002237136462</v>
      </c>
      <c r="Q880" s="81">
        <v>42.07</v>
      </c>
      <c r="R880" s="82">
        <v>0.10690136027573875</v>
      </c>
      <c r="S880" s="83">
        <v>-1282.8163233088651</v>
      </c>
      <c r="T880" s="81">
        <v>1093.0899999999999</v>
      </c>
      <c r="U880" s="82">
        <v>9.8108954520678554E-3</v>
      </c>
      <c r="V880" s="83">
        <v>-9.8108954520678555</v>
      </c>
      <c r="W880" s="81">
        <v>67.649999999999991</v>
      </c>
      <c r="X880" s="82">
        <v>-7.8463005059765459E-3</v>
      </c>
      <c r="Y880" s="83">
        <v>-9.4155606071718552</v>
      </c>
      <c r="Z880" s="84">
        <f t="shared" si="13"/>
        <v>-1351.2335226663724</v>
      </c>
    </row>
    <row r="881" spans="1:26" x14ac:dyDescent="0.3">
      <c r="A881" s="76">
        <v>41122</v>
      </c>
      <c r="B881" s="77">
        <v>1248.0999999999999</v>
      </c>
      <c r="C881" s="77">
        <v>2.2439133849431225E-4</v>
      </c>
      <c r="D881" s="78">
        <v>-0.22439133849431225</v>
      </c>
      <c r="E881" s="77">
        <v>1.0469999999999999</v>
      </c>
      <c r="F881" s="77">
        <v>-1.7500000000000071</v>
      </c>
      <c r="G881" s="79">
        <v>-17.500000000000071</v>
      </c>
      <c r="H881" s="80">
        <v>114.74</v>
      </c>
      <c r="I881" s="77">
        <v>2.2765763999072857E-2</v>
      </c>
      <c r="J881" s="79">
        <v>-113.82881999536428</v>
      </c>
      <c r="K881" s="80">
        <v>18.96</v>
      </c>
      <c r="L881" s="77">
        <v>0.22718446601941758</v>
      </c>
      <c r="M881" s="79">
        <v>340.77669902912635</v>
      </c>
      <c r="N881" s="81">
        <v>105.5</v>
      </c>
      <c r="O881" s="82">
        <v>-2.4277456647398842E-2</v>
      </c>
      <c r="P881" s="83">
        <v>-48.554913294797686</v>
      </c>
      <c r="Q881" s="81">
        <v>42.170999999999999</v>
      </c>
      <c r="R881" s="82">
        <v>0.10900436543417651</v>
      </c>
      <c r="S881" s="83">
        <v>-1308.052385210118</v>
      </c>
      <c r="T881" s="81">
        <v>1091.27</v>
      </c>
      <c r="U881" s="82">
        <v>3.1069317669983926E-3</v>
      </c>
      <c r="V881" s="83">
        <v>-3.1069317669983927</v>
      </c>
      <c r="W881" s="81">
        <v>69.085000000000008</v>
      </c>
      <c r="X881" s="82">
        <v>3.8091660405710159E-2</v>
      </c>
      <c r="Y881" s="83">
        <v>45.709992486852187</v>
      </c>
      <c r="Z881" s="84">
        <f t="shared" si="13"/>
        <v>-1104.7807500897941</v>
      </c>
    </row>
    <row r="882" spans="1:26" x14ac:dyDescent="0.3">
      <c r="A882" s="76">
        <v>41121</v>
      </c>
      <c r="B882" s="77">
        <v>1250.57</v>
      </c>
      <c r="C882" s="77">
        <v>9.2811544141977453E-3</v>
      </c>
      <c r="D882" s="78">
        <v>-9.2811544141977453</v>
      </c>
      <c r="E882" s="77">
        <v>1.0535000000000001</v>
      </c>
      <c r="F882" s="77">
        <v>-1.2499999999999956</v>
      </c>
      <c r="G882" s="79">
        <v>-12.499999999999956</v>
      </c>
      <c r="H882" s="80">
        <v>113.876</v>
      </c>
      <c r="I882" s="77">
        <v>1.5281467876821013E-2</v>
      </c>
      <c r="J882" s="79">
        <v>-76.407339384105072</v>
      </c>
      <c r="K882" s="80">
        <v>18.93</v>
      </c>
      <c r="L882" s="77">
        <v>0.1714108910891089</v>
      </c>
      <c r="M882" s="79">
        <v>257.11633663366331</v>
      </c>
      <c r="N882" s="81">
        <v>107.375</v>
      </c>
      <c r="O882" s="82">
        <v>-6.9364161849710983E-3</v>
      </c>
      <c r="P882" s="83">
        <v>-13.872832369942195</v>
      </c>
      <c r="Q882" s="81">
        <v>42.125</v>
      </c>
      <c r="R882" s="82">
        <v>0.10344195305951377</v>
      </c>
      <c r="S882" s="83">
        <v>-1241.3034367141652</v>
      </c>
      <c r="T882" s="81">
        <v>1095.9100000000001</v>
      </c>
      <c r="U882" s="82">
        <v>-2.0488817658628976E-3</v>
      </c>
      <c r="V882" s="83">
        <v>2.0488817658628977</v>
      </c>
      <c r="W882" s="81">
        <v>69.290000000000006</v>
      </c>
      <c r="X882" s="82">
        <v>3.0028244388286166E-2</v>
      </c>
      <c r="Y882" s="83">
        <v>36.033893265943398</v>
      </c>
      <c r="Z882" s="84">
        <f t="shared" si="13"/>
        <v>-1058.1656512169407</v>
      </c>
    </row>
    <row r="883" spans="1:26" x14ac:dyDescent="0.3">
      <c r="A883" s="76">
        <v>41120</v>
      </c>
      <c r="B883" s="77">
        <v>1253.9000000000001</v>
      </c>
      <c r="C883" s="77">
        <v>2.0160765425670562E-2</v>
      </c>
      <c r="D883" s="78">
        <v>-20.160765425670562</v>
      </c>
      <c r="E883" s="77">
        <v>1.0585</v>
      </c>
      <c r="F883" s="77">
        <v>-0.75000000000000622</v>
      </c>
      <c r="G883" s="79">
        <v>-7.5000000000000622</v>
      </c>
      <c r="H883" s="80">
        <v>113.726</v>
      </c>
      <c r="I883" s="77">
        <v>1.6091132454768835E-2</v>
      </c>
      <c r="J883" s="79">
        <v>-80.455662273844169</v>
      </c>
      <c r="K883" s="80">
        <v>18.03</v>
      </c>
      <c r="L883" s="77">
        <v>9.4053398058252469E-2</v>
      </c>
      <c r="M883" s="79">
        <v>141.0800970873787</v>
      </c>
      <c r="N883" s="81">
        <v>106.25</v>
      </c>
      <c r="O883" s="82">
        <v>-4.3869516310461196E-2</v>
      </c>
      <c r="P883" s="83">
        <v>-87.739032620922373</v>
      </c>
      <c r="Q883" s="81">
        <v>41.384999999999998</v>
      </c>
      <c r="R883" s="82">
        <v>8.3944473546359311E-2</v>
      </c>
      <c r="S883" s="83">
        <v>-1007.3336825563117</v>
      </c>
      <c r="T883" s="81">
        <v>1096.4000000000001</v>
      </c>
      <c r="U883" s="82">
        <v>-1.0496105701109069E-2</v>
      </c>
      <c r="V883" s="83">
        <v>10.496105701109069</v>
      </c>
      <c r="W883" s="81">
        <v>69.444999999999993</v>
      </c>
      <c r="X883" s="82">
        <v>4.4207202465979971E-2</v>
      </c>
      <c r="Y883" s="83">
        <v>53.048642959175965</v>
      </c>
      <c r="Z883" s="84">
        <f t="shared" si="13"/>
        <v>-998.56429712908505</v>
      </c>
    </row>
    <row r="884" spans="1:26" x14ac:dyDescent="0.3">
      <c r="A884" s="76">
        <v>41117</v>
      </c>
      <c r="B884" s="77">
        <v>1250.02</v>
      </c>
      <c r="C884" s="77">
        <v>2.0133023217856184E-2</v>
      </c>
      <c r="D884" s="78">
        <v>-20.133023217856184</v>
      </c>
      <c r="E884" s="77">
        <v>1.0605</v>
      </c>
      <c r="F884" s="77">
        <v>-0.55000000000000604</v>
      </c>
      <c r="G884" s="79">
        <v>-5.5000000000000604</v>
      </c>
      <c r="H884" s="80">
        <v>112.842</v>
      </c>
      <c r="I884" s="77">
        <v>1.1228705338339801E-2</v>
      </c>
      <c r="J884" s="79">
        <v>-56.143526691699002</v>
      </c>
      <c r="K884" s="80">
        <v>16.7</v>
      </c>
      <c r="L884" s="77">
        <v>-2.39625949736996E-2</v>
      </c>
      <c r="M884" s="79">
        <v>-35.943892460549399</v>
      </c>
      <c r="N884" s="81">
        <v>105</v>
      </c>
      <c r="O884" s="82">
        <v>-6.8736141906873618E-2</v>
      </c>
      <c r="P884" s="83">
        <v>-137.47228381374723</v>
      </c>
      <c r="Q884" s="81">
        <v>40.063000000000002</v>
      </c>
      <c r="R884" s="82">
        <v>5.014416775884676E-2</v>
      </c>
      <c r="S884" s="83">
        <v>-601.7300131061611</v>
      </c>
      <c r="T884" s="81">
        <v>1093.68</v>
      </c>
      <c r="U884" s="82">
        <v>-3.5895847378872719E-3</v>
      </c>
      <c r="V884" s="83">
        <v>3.5895847378872721</v>
      </c>
      <c r="W884" s="81">
        <v>68.555000000000007</v>
      </c>
      <c r="X884" s="82">
        <v>6.311926605504687E-3</v>
      </c>
      <c r="Y884" s="83">
        <v>7.574311926605624</v>
      </c>
      <c r="Z884" s="84">
        <f t="shared" si="13"/>
        <v>-845.75884262551995</v>
      </c>
    </row>
    <row r="885" spans="1:26" x14ac:dyDescent="0.3">
      <c r="A885" s="76">
        <v>41116</v>
      </c>
      <c r="B885" s="77">
        <v>1227.82</v>
      </c>
      <c r="C885" s="77">
        <v>1.852229611194959E-3</v>
      </c>
      <c r="D885" s="78">
        <v>-1.852229611194959</v>
      </c>
      <c r="E885" s="77">
        <v>1.0605</v>
      </c>
      <c r="F885" s="77">
        <v>-0.64999999999999503</v>
      </c>
      <c r="G885" s="79">
        <v>-6.4999999999999503</v>
      </c>
      <c r="H885" s="80">
        <v>112.874</v>
      </c>
      <c r="I885" s="77">
        <v>4.0473585425950982E-3</v>
      </c>
      <c r="J885" s="79">
        <v>-20.23679271297549</v>
      </c>
      <c r="K885" s="80">
        <v>17.53</v>
      </c>
      <c r="L885" s="77">
        <v>4.7192353643966713E-2</v>
      </c>
      <c r="M885" s="79">
        <v>70.788530465950075</v>
      </c>
      <c r="N885" s="81">
        <v>111.25</v>
      </c>
      <c r="O885" s="82">
        <v>-4.4831813585561181E-3</v>
      </c>
      <c r="P885" s="83">
        <v>-8.9663627171122364</v>
      </c>
      <c r="Q885" s="81">
        <v>39.417000000000002</v>
      </c>
      <c r="R885" s="82">
        <v>4.1868210292601786E-2</v>
      </c>
      <c r="S885" s="83">
        <v>-502.41852351122145</v>
      </c>
      <c r="T885" s="81">
        <v>1080.8900000000001</v>
      </c>
      <c r="U885" s="82">
        <v>-1.2921902396259373E-2</v>
      </c>
      <c r="V885" s="83">
        <v>12.921902396259373</v>
      </c>
      <c r="W885" s="81">
        <v>68.884999999999991</v>
      </c>
      <c r="X885" s="82">
        <v>1.0266187577912863E-2</v>
      </c>
      <c r="Y885" s="83">
        <v>12.319425093495434</v>
      </c>
      <c r="Z885" s="84">
        <f t="shared" si="13"/>
        <v>-443.94405059679917</v>
      </c>
    </row>
    <row r="886" spans="1:26" x14ac:dyDescent="0.3">
      <c r="A886" s="76">
        <v>41115</v>
      </c>
      <c r="B886" s="77">
        <v>1201.74</v>
      </c>
      <c r="C886" s="77">
        <v>-4.7454595145221146E-3</v>
      </c>
      <c r="D886" s="78">
        <v>4.745459514522115</v>
      </c>
      <c r="E886" s="77">
        <v>1.0615000000000001</v>
      </c>
      <c r="F886" s="77">
        <v>-0.69999999999998952</v>
      </c>
      <c r="G886" s="79">
        <v>-6.9999999999998952</v>
      </c>
      <c r="H886" s="80">
        <v>111.928</v>
      </c>
      <c r="I886" s="77">
        <v>4.3797316743975529E-4</v>
      </c>
      <c r="J886" s="79">
        <v>-2.1898658371987763</v>
      </c>
      <c r="K886" s="80">
        <v>19.34</v>
      </c>
      <c r="L886" s="77">
        <v>5.5100927441353066E-2</v>
      </c>
      <c r="M886" s="79">
        <v>82.651391162029597</v>
      </c>
      <c r="N886" s="81">
        <v>115.43600000000001</v>
      </c>
      <c r="O886" s="82">
        <v>1.9302428256070703E-2</v>
      </c>
      <c r="P886" s="83">
        <v>38.604856512141403</v>
      </c>
      <c r="Q886" s="81">
        <v>37.715000000000003</v>
      </c>
      <c r="R886" s="82">
        <v>-3.2770422051321448E-3</v>
      </c>
      <c r="S886" s="83">
        <v>39.324506461585734</v>
      </c>
      <c r="T886" s="81">
        <v>1071.33</v>
      </c>
      <c r="U886" s="82">
        <v>-8.6336127921826968E-3</v>
      </c>
      <c r="V886" s="83">
        <v>8.6336127921826975</v>
      </c>
      <c r="W886" s="81">
        <v>68.459999999999994</v>
      </c>
      <c r="X886" s="82">
        <v>4.6962136777222363E-3</v>
      </c>
      <c r="Y886" s="83">
        <v>5.6354564132666836</v>
      </c>
      <c r="Z886" s="84">
        <f t="shared" si="13"/>
        <v>170.40541701852959</v>
      </c>
    </row>
    <row r="887" spans="1:26" x14ac:dyDescent="0.3">
      <c r="A887" s="76">
        <v>41114</v>
      </c>
      <c r="B887" s="77">
        <v>1202.8800000000001</v>
      </c>
      <c r="C887" s="77">
        <v>-1.3070125778423083E-2</v>
      </c>
      <c r="D887" s="78">
        <v>13.070125778423083</v>
      </c>
      <c r="E887" s="77">
        <v>1.0615000000000001</v>
      </c>
      <c r="F887" s="77">
        <v>-0.80000000000000071</v>
      </c>
      <c r="G887" s="79">
        <v>-8.0000000000000071</v>
      </c>
      <c r="H887" s="80">
        <v>112.25</v>
      </c>
      <c r="I887" s="77">
        <v>9.3628784163363491E-4</v>
      </c>
      <c r="J887" s="79">
        <v>-4.6814392081681744</v>
      </c>
      <c r="K887" s="80">
        <v>20.47</v>
      </c>
      <c r="L887" s="77">
        <v>0.14038997214484678</v>
      </c>
      <c r="M887" s="79">
        <v>210.58495821727016</v>
      </c>
      <c r="N887" s="81">
        <v>117.251</v>
      </c>
      <c r="O887" s="82">
        <v>5.0400895856662978E-2</v>
      </c>
      <c r="P887" s="83">
        <v>100.80179171332595</v>
      </c>
      <c r="Q887" s="81">
        <v>37.701999999999998</v>
      </c>
      <c r="R887" s="82">
        <v>-1.5911742866235885E-4</v>
      </c>
      <c r="S887" s="83">
        <v>1.9094091439483063</v>
      </c>
      <c r="T887" s="81">
        <v>1071.04</v>
      </c>
      <c r="U887" s="82">
        <v>-5.4692505548179548E-3</v>
      </c>
      <c r="V887" s="83">
        <v>5.4692505548179549</v>
      </c>
      <c r="W887" s="81">
        <v>69.904999999999987</v>
      </c>
      <c r="X887" s="82">
        <v>1.6208751271986926E-2</v>
      </c>
      <c r="Y887" s="83">
        <v>19.450501526384311</v>
      </c>
      <c r="Z887" s="84">
        <f t="shared" si="13"/>
        <v>338.6045977260016</v>
      </c>
    </row>
    <row r="888" spans="1:26" x14ac:dyDescent="0.3">
      <c r="A888" s="76">
        <v>41113</v>
      </c>
      <c r="B888" s="77">
        <v>1212.05</v>
      </c>
      <c r="C888" s="77">
        <v>-5.5463936134426128E-3</v>
      </c>
      <c r="D888" s="78">
        <v>5.5463936134426124</v>
      </c>
      <c r="E888" s="77">
        <v>1.0629999999999999</v>
      </c>
      <c r="F888" s="77">
        <v>-0.65000000000001723</v>
      </c>
      <c r="G888" s="79">
        <v>-6.5000000000001723</v>
      </c>
      <c r="H888" s="80">
        <v>112.25</v>
      </c>
      <c r="I888" s="77">
        <v>5.0048795337135268E-3</v>
      </c>
      <c r="J888" s="79">
        <v>-25.024397668567634</v>
      </c>
      <c r="K888" s="80">
        <v>18.62</v>
      </c>
      <c r="L888" s="77">
        <v>-5.3418803418802284E-3</v>
      </c>
      <c r="M888" s="79">
        <v>-8.0128205128203422</v>
      </c>
      <c r="N888" s="81">
        <v>113.25</v>
      </c>
      <c r="O888" s="82">
        <v>1.6835016835016835E-2</v>
      </c>
      <c r="P888" s="83">
        <v>33.670033670033668</v>
      </c>
      <c r="Q888" s="81">
        <v>37.792000000000002</v>
      </c>
      <c r="R888" s="82">
        <v>3.7715803452856049E-3</v>
      </c>
      <c r="S888" s="83">
        <v>-45.258964143427256</v>
      </c>
      <c r="T888" s="81">
        <v>1075.3699999999999</v>
      </c>
      <c r="U888" s="82">
        <v>1.1823852527697439E-3</v>
      </c>
      <c r="V888" s="83">
        <v>-1.1823852527697438</v>
      </c>
      <c r="W888" s="81">
        <v>68.44</v>
      </c>
      <c r="X888" s="82">
        <v>-8.6906141367322481E-3</v>
      </c>
      <c r="Y888" s="83">
        <v>-10.428736964078697</v>
      </c>
      <c r="Z888" s="84">
        <f t="shared" si="13"/>
        <v>-57.190877258187562</v>
      </c>
    </row>
    <row r="889" spans="1:26" x14ac:dyDescent="0.3">
      <c r="A889" s="76">
        <v>41110</v>
      </c>
      <c r="B889" s="77">
        <v>1231.3499999999999</v>
      </c>
      <c r="C889" s="77">
        <v>5.8898492002547164E-3</v>
      </c>
      <c r="D889" s="78">
        <v>-5.8898492002547167</v>
      </c>
      <c r="E889" s="77">
        <v>1.0640000000000001</v>
      </c>
      <c r="F889" s="77">
        <v>-0.55000000000000604</v>
      </c>
      <c r="G889" s="79">
        <v>-5.5000000000000604</v>
      </c>
      <c r="H889" s="80">
        <v>112.577</v>
      </c>
      <c r="I889" s="77">
        <v>6.4367898298720583E-3</v>
      </c>
      <c r="J889" s="79">
        <v>-32.183949149360288</v>
      </c>
      <c r="K889" s="80">
        <v>16.27</v>
      </c>
      <c r="L889" s="77">
        <v>-9.5105672969966679E-2</v>
      </c>
      <c r="M889" s="79">
        <v>-142.65850945495004</v>
      </c>
      <c r="N889" s="81">
        <v>111.75</v>
      </c>
      <c r="O889" s="82">
        <v>6.475668957318173E-3</v>
      </c>
      <c r="P889" s="83">
        <v>12.951337914636344</v>
      </c>
      <c r="Q889" s="81">
        <v>38.006999999999998</v>
      </c>
      <c r="R889" s="82">
        <v>2.3509452253998964E-2</v>
      </c>
      <c r="S889" s="83">
        <v>-282.11342704798756</v>
      </c>
      <c r="T889" s="81">
        <v>1082.47</v>
      </c>
      <c r="U889" s="82">
        <v>-4.8723535306176438E-3</v>
      </c>
      <c r="V889" s="83">
        <v>4.8723535306176435</v>
      </c>
      <c r="W889" s="81">
        <v>68.185000000000002</v>
      </c>
      <c r="X889" s="82">
        <v>1.4959809467103236E-2</v>
      </c>
      <c r="Y889" s="83">
        <v>17.951771360523882</v>
      </c>
      <c r="Z889" s="84">
        <f t="shared" si="13"/>
        <v>-432.57027204677479</v>
      </c>
    </row>
    <row r="890" spans="1:26" x14ac:dyDescent="0.3">
      <c r="A890" s="76">
        <v>41109</v>
      </c>
      <c r="B890" s="77">
        <v>1247.82</v>
      </c>
      <c r="C890" s="77">
        <v>1.5015943255027036E-2</v>
      </c>
      <c r="D890" s="78">
        <v>-15.015943255027036</v>
      </c>
      <c r="E890" s="77">
        <v>1.0645</v>
      </c>
      <c r="F890" s="77">
        <v>-0.50000000000001155</v>
      </c>
      <c r="G890" s="79">
        <v>-5.0000000000001155</v>
      </c>
      <c r="H890" s="80">
        <v>112.18600000000001</v>
      </c>
      <c r="I890" s="77">
        <v>4.4318700701041673E-3</v>
      </c>
      <c r="J890" s="79">
        <v>-22.159350350520835</v>
      </c>
      <c r="K890" s="80">
        <v>15.45</v>
      </c>
      <c r="L890" s="77">
        <v>-9.6491228070175558E-2</v>
      </c>
      <c r="M890" s="79">
        <v>-144.73684210526335</v>
      </c>
      <c r="N890" s="81">
        <v>108.125</v>
      </c>
      <c r="O890" s="82">
        <v>-3.9955604883462822E-2</v>
      </c>
      <c r="P890" s="83">
        <v>-79.911209766925637</v>
      </c>
      <c r="Q890" s="81">
        <v>38.026000000000003</v>
      </c>
      <c r="R890" s="82">
        <v>2.987297890203942E-2</v>
      </c>
      <c r="S890" s="83">
        <v>-358.47574682447305</v>
      </c>
      <c r="T890" s="81">
        <v>1087.8900000000001</v>
      </c>
      <c r="U890" s="82">
        <v>2.2479156110369472E-3</v>
      </c>
      <c r="V890" s="83">
        <v>-2.2479156110369471</v>
      </c>
      <c r="W890" s="81">
        <v>66.55</v>
      </c>
      <c r="X890" s="82">
        <v>-6.3456513624488434E-3</v>
      </c>
      <c r="Y890" s="83">
        <v>-7.6147816349386117</v>
      </c>
      <c r="Z890" s="84">
        <f t="shared" si="13"/>
        <v>-635.16178954818565</v>
      </c>
    </row>
    <row r="891" spans="1:26" x14ac:dyDescent="0.3">
      <c r="A891" s="76">
        <v>41108</v>
      </c>
      <c r="B891" s="77">
        <v>1239.07</v>
      </c>
      <c r="C891" s="77">
        <v>-2.6722687722858067E-3</v>
      </c>
      <c r="D891" s="78">
        <v>2.6722687722858067</v>
      </c>
      <c r="E891" s="77">
        <v>1.0660000000000001</v>
      </c>
      <c r="F891" s="77">
        <v>-0.35000000000000586</v>
      </c>
      <c r="G891" s="79">
        <v>-3.5000000000000586</v>
      </c>
      <c r="H891" s="80">
        <v>112.16200000000001</v>
      </c>
      <c r="I891" s="77">
        <v>4.720741702870972E-3</v>
      </c>
      <c r="J891" s="79">
        <v>-23.60370851435486</v>
      </c>
      <c r="K891" s="80">
        <v>16.16</v>
      </c>
      <c r="L891" s="77">
        <v>-7.6571428571428568E-2</v>
      </c>
      <c r="M891" s="79">
        <v>-114.85714285714286</v>
      </c>
      <c r="N891" s="81">
        <v>108.125</v>
      </c>
      <c r="O891" s="82">
        <v>-6.8886337543053958E-3</v>
      </c>
      <c r="P891" s="83">
        <v>-13.777267508610791</v>
      </c>
      <c r="Q891" s="81">
        <v>38.176000000000002</v>
      </c>
      <c r="R891" s="82">
        <v>3.7673280782821499E-2</v>
      </c>
      <c r="S891" s="83">
        <v>-452.07936939385797</v>
      </c>
      <c r="T891" s="81">
        <v>1098.1600000000001</v>
      </c>
      <c r="U891" s="82">
        <v>1.3642489246617042E-2</v>
      </c>
      <c r="V891" s="83">
        <v>-13.642489246617041</v>
      </c>
      <c r="W891" s="81">
        <v>67.27</v>
      </c>
      <c r="X891" s="82">
        <v>-2.1313741179893844E-2</v>
      </c>
      <c r="Y891" s="83">
        <v>-25.576489415872611</v>
      </c>
      <c r="Z891" s="84">
        <f t="shared" si="13"/>
        <v>-644.36419816417038</v>
      </c>
    </row>
    <row r="892" spans="1:26" x14ac:dyDescent="0.3">
      <c r="A892" s="76">
        <v>41107</v>
      </c>
      <c r="B892" s="77">
        <v>1229.1199999999999</v>
      </c>
      <c r="C892" s="77">
        <v>-1.683771007143043E-2</v>
      </c>
      <c r="D892" s="78">
        <v>16.837710071430429</v>
      </c>
      <c r="E892" s="77">
        <v>1.0660000000000001</v>
      </c>
      <c r="F892" s="77">
        <v>-0.35000000000000586</v>
      </c>
      <c r="G892" s="79">
        <v>-3.5000000000000586</v>
      </c>
      <c r="H892" s="80">
        <v>111.925</v>
      </c>
      <c r="I892" s="77">
        <v>3.5402727195731371E-2</v>
      </c>
      <c r="J892" s="79">
        <v>-138.27208830295822</v>
      </c>
      <c r="K892" s="80">
        <v>16.48</v>
      </c>
      <c r="L892" s="77">
        <v>3.5402727195731371E-2</v>
      </c>
      <c r="M892" s="79">
        <v>-215.76433121019116</v>
      </c>
      <c r="N892" s="81">
        <v>111.125</v>
      </c>
      <c r="O892" s="82">
        <v>4.3427230046948359E-2</v>
      </c>
      <c r="P892" s="83">
        <v>86.854460093896719</v>
      </c>
      <c r="Q892" s="81">
        <v>38.18</v>
      </c>
      <c r="R892" s="82">
        <v>3.3176381447204605E-2</v>
      </c>
      <c r="S892" s="83">
        <v>-398.11657736645526</v>
      </c>
      <c r="T892" s="81">
        <v>1108.03</v>
      </c>
      <c r="U892" s="82">
        <v>1.6895798535269253E-2</v>
      </c>
      <c r="V892" s="83">
        <v>-16.895798535269254</v>
      </c>
      <c r="W892" s="81">
        <v>66.504999999999995</v>
      </c>
      <c r="X892" s="82">
        <v>-1.3644790507971847E-2</v>
      </c>
      <c r="Y892" s="83">
        <v>-16.373748609566217</v>
      </c>
      <c r="Z892" s="84">
        <f t="shared" si="13"/>
        <v>-685.230373859113</v>
      </c>
    </row>
    <row r="893" spans="1:26" x14ac:dyDescent="0.3">
      <c r="A893" s="76">
        <v>41106</v>
      </c>
      <c r="B893" s="77">
        <v>1225.3499999999999</v>
      </c>
      <c r="C893" s="77">
        <v>-2.0816685312450199E-2</v>
      </c>
      <c r="D893" s="78">
        <v>20.8166853124502</v>
      </c>
      <c r="E893" s="77">
        <v>1.0660000000000001</v>
      </c>
      <c r="F893" s="77">
        <v>-0.35000000000000586</v>
      </c>
      <c r="G893" s="79">
        <v>-3.5000000000000586</v>
      </c>
      <c r="H893" s="80">
        <v>111.589</v>
      </c>
      <c r="I893" s="77">
        <v>1.0898121138550206E-2</v>
      </c>
      <c r="J893" s="79">
        <v>-54.490605692751032</v>
      </c>
      <c r="K893" s="80">
        <v>17.11</v>
      </c>
      <c r="L893" s="77">
        <v>2.701080432172865E-2</v>
      </c>
      <c r="M893" s="79">
        <v>40.516206482592978</v>
      </c>
      <c r="N893" s="81">
        <v>112.75</v>
      </c>
      <c r="O893" s="82">
        <v>3.3218785796105384E-2</v>
      </c>
      <c r="P893" s="83">
        <v>66.437571592210773</v>
      </c>
      <c r="Q893" s="81">
        <v>38.15</v>
      </c>
      <c r="R893" s="82">
        <v>4.0047981243695685E-2</v>
      </c>
      <c r="S893" s="83">
        <v>-480.5757749243482</v>
      </c>
      <c r="T893" s="81">
        <v>1097.6199999999999</v>
      </c>
      <c r="U893" s="82">
        <v>1.2704710061355338E-2</v>
      </c>
      <c r="V893" s="83">
        <v>-12.704710061355339</v>
      </c>
      <c r="W893" s="81">
        <v>68.125</v>
      </c>
      <c r="X893" s="82">
        <v>1.4897579143389199E-2</v>
      </c>
      <c r="Y893" s="83">
        <v>17.877094972067038</v>
      </c>
      <c r="Z893" s="84">
        <f t="shared" si="13"/>
        <v>-405.62353231913369</v>
      </c>
    </row>
    <row r="894" spans="1:26" x14ac:dyDescent="0.3">
      <c r="A894" s="76">
        <v>41103</v>
      </c>
      <c r="B894" s="77">
        <v>1225.55</v>
      </c>
      <c r="C894" s="77">
        <v>-1.205159209995973E-2</v>
      </c>
      <c r="D894" s="78">
        <v>12.051592099959729</v>
      </c>
      <c r="E894" s="77">
        <v>1.0669999999999999</v>
      </c>
      <c r="F894" s="77">
        <v>-0.25000000000001688</v>
      </c>
      <c r="G894" s="79">
        <v>-2.5000000000001688</v>
      </c>
      <c r="H894" s="80">
        <v>112.419</v>
      </c>
      <c r="I894" s="77">
        <v>2.2818462210333776E-2</v>
      </c>
      <c r="J894" s="79">
        <v>-114.09231105166887</v>
      </c>
      <c r="K894" s="80">
        <v>16.739999999999998</v>
      </c>
      <c r="L894" s="77">
        <v>-3.5714285714287066E-3</v>
      </c>
      <c r="M894" s="79">
        <v>-5.3571428571430602</v>
      </c>
      <c r="N894" s="81">
        <v>111.751</v>
      </c>
      <c r="O894" s="82">
        <v>-6.1100339742791374E-3</v>
      </c>
      <c r="P894" s="83">
        <v>-12.220067948558274</v>
      </c>
      <c r="Q894" s="81">
        <v>37.832999999999998</v>
      </c>
      <c r="R894" s="82">
        <v>3.5952902519167447E-2</v>
      </c>
      <c r="S894" s="83">
        <v>-431.43483023000937</v>
      </c>
      <c r="T894" s="81">
        <v>1095.04</v>
      </c>
      <c r="U894" s="82">
        <v>2.0768857899250506E-2</v>
      </c>
      <c r="V894" s="83">
        <v>-20.768857899250506</v>
      </c>
      <c r="W894" s="81">
        <v>68.185000000000002</v>
      </c>
      <c r="X894" s="82">
        <v>1.1646884272997194E-2</v>
      </c>
      <c r="Y894" s="83">
        <v>13.976261127596631</v>
      </c>
      <c r="Z894" s="84">
        <f t="shared" si="13"/>
        <v>-560.34535675907387</v>
      </c>
    </row>
    <row r="895" spans="1:26" x14ac:dyDescent="0.3">
      <c r="A895" s="76">
        <v>41102</v>
      </c>
      <c r="B895" s="77">
        <v>1207.47</v>
      </c>
      <c r="C895" s="77">
        <v>-2.2861165959926197E-2</v>
      </c>
      <c r="D895" s="78">
        <v>22.861165959926197</v>
      </c>
      <c r="E895" s="77">
        <v>1.0685</v>
      </c>
      <c r="F895" s="77">
        <v>4.9999999999994493E-2</v>
      </c>
      <c r="G895" s="79">
        <v>0.49999999999994493</v>
      </c>
      <c r="H895" s="80">
        <v>111.879</v>
      </c>
      <c r="I895" s="77">
        <v>2.429846646829948E-2</v>
      </c>
      <c r="J895" s="79">
        <v>-121.4923323414974</v>
      </c>
      <c r="K895" s="80">
        <v>18.329999999999998</v>
      </c>
      <c r="L895" s="77">
        <v>7.3185011709601885E-2</v>
      </c>
      <c r="M895" s="79">
        <v>109.77751756440284</v>
      </c>
      <c r="N895" s="81">
        <v>113.25</v>
      </c>
      <c r="O895" s="82">
        <v>-4.1269841269841269E-2</v>
      </c>
      <c r="P895" s="83">
        <v>-82.539682539682531</v>
      </c>
      <c r="Q895" s="81">
        <v>37.838999999999999</v>
      </c>
      <c r="R895" s="82">
        <v>4.0962861072902257E-2</v>
      </c>
      <c r="S895" s="83">
        <v>-491.55433287482708</v>
      </c>
      <c r="T895" s="81">
        <v>1080.6600000000001</v>
      </c>
      <c r="U895" s="82">
        <v>3.2869144675848588E-2</v>
      </c>
      <c r="V895" s="83">
        <v>-32.869144675848588</v>
      </c>
      <c r="W895" s="81">
        <v>68.14</v>
      </c>
      <c r="X895" s="82">
        <v>-2.6346604215455594E-3</v>
      </c>
      <c r="Y895" s="83">
        <v>-3.1615925058546712</v>
      </c>
      <c r="Z895" s="84">
        <f t="shared" si="13"/>
        <v>-598.47840141338122</v>
      </c>
    </row>
    <row r="896" spans="1:26" x14ac:dyDescent="0.3">
      <c r="A896" s="76">
        <v>41101</v>
      </c>
      <c r="B896" s="77">
        <v>1218.81</v>
      </c>
      <c r="C896" s="77">
        <v>1.5734251164651172E-2</v>
      </c>
      <c r="D896" s="78">
        <v>-15.734251164651173</v>
      </c>
      <c r="E896" s="77">
        <v>1.0695000000000001</v>
      </c>
      <c r="F896" s="77">
        <v>0.15000000000000568</v>
      </c>
      <c r="G896" s="79">
        <v>1.5000000000000568</v>
      </c>
      <c r="H896" s="80">
        <v>112.145</v>
      </c>
      <c r="I896" s="77">
        <v>1.8028486097368259E-2</v>
      </c>
      <c r="J896" s="79">
        <v>-90.142430486841292</v>
      </c>
      <c r="K896" s="80">
        <v>17.95</v>
      </c>
      <c r="L896" s="77">
        <v>-8.9294774226281154E-2</v>
      </c>
      <c r="M896" s="79">
        <v>-133.94216133942174</v>
      </c>
      <c r="N896" s="81">
        <v>111.625</v>
      </c>
      <c r="O896" s="82">
        <v>-0.05</v>
      </c>
      <c r="P896" s="83">
        <v>-100</v>
      </c>
      <c r="Q896" s="81">
        <v>37.707999999999998</v>
      </c>
      <c r="R896" s="82">
        <v>4.093857832988259E-2</v>
      </c>
      <c r="S896" s="83">
        <v>-491.26293995859106</v>
      </c>
      <c r="T896" s="81">
        <v>1076.93</v>
      </c>
      <c r="U896" s="82">
        <v>3.9788745993125589E-2</v>
      </c>
      <c r="V896" s="83">
        <v>-39.788745993125588</v>
      </c>
      <c r="W896" s="81">
        <v>68.790000000000006</v>
      </c>
      <c r="X896" s="82">
        <v>-9.4401278048068728E-4</v>
      </c>
      <c r="Y896" s="83">
        <v>-1.1328153365768245</v>
      </c>
      <c r="Z896" s="84">
        <f t="shared" si="13"/>
        <v>-870.50334427920757</v>
      </c>
    </row>
    <row r="897" spans="1:26" x14ac:dyDescent="0.3">
      <c r="A897" s="76">
        <v>41100</v>
      </c>
      <c r="B897" s="77">
        <v>1218.81</v>
      </c>
      <c r="C897" s="77">
        <v>1.422972264523047E-2</v>
      </c>
      <c r="D897" s="78">
        <v>-14.229722645230471</v>
      </c>
      <c r="E897" s="77">
        <v>1.0695000000000001</v>
      </c>
      <c r="F897" s="77">
        <v>0.20000000000002238</v>
      </c>
      <c r="G897" s="79">
        <v>2.0000000000002238</v>
      </c>
      <c r="H897" s="80">
        <v>111.691</v>
      </c>
      <c r="I897" s="77">
        <v>6.8783354968989371E-3</v>
      </c>
      <c r="J897" s="79">
        <v>-34.391677484494686</v>
      </c>
      <c r="K897" s="80">
        <v>18.72</v>
      </c>
      <c r="L897" s="77">
        <v>-3.7532133676092566E-2</v>
      </c>
      <c r="M897" s="79">
        <v>-56.298200514138856</v>
      </c>
      <c r="N897" s="81">
        <v>111.375</v>
      </c>
      <c r="O897" s="82">
        <v>-6.4075630252100835E-2</v>
      </c>
      <c r="P897" s="83">
        <v>-128.15126050420167</v>
      </c>
      <c r="Q897" s="81">
        <v>37.65</v>
      </c>
      <c r="R897" s="82">
        <v>4.6763790035587047E-2</v>
      </c>
      <c r="S897" s="83">
        <v>-561.1654804270446</v>
      </c>
      <c r="T897" s="81">
        <v>1074.0999999999999</v>
      </c>
      <c r="U897" s="82">
        <v>4.306870599660103E-2</v>
      </c>
      <c r="V897" s="83">
        <v>-43.068705996601032</v>
      </c>
      <c r="W897" s="81">
        <v>69.039999999999992</v>
      </c>
      <c r="X897" s="82">
        <v>1.8289085545722641E-2</v>
      </c>
      <c r="Y897" s="83">
        <v>21.94690265486717</v>
      </c>
      <c r="Z897" s="84">
        <f t="shared" si="13"/>
        <v>-813.35814491684391</v>
      </c>
    </row>
    <row r="898" spans="1:26" x14ac:dyDescent="0.3">
      <c r="A898" s="76">
        <v>41099</v>
      </c>
      <c r="B898" s="77">
        <v>1224.1400000000001</v>
      </c>
      <c r="C898" s="77">
        <v>2.8317498718950323E-2</v>
      </c>
      <c r="D898" s="78">
        <v>-28.317498718950322</v>
      </c>
      <c r="E898" s="77">
        <v>1.0695000000000001</v>
      </c>
      <c r="F898" s="77">
        <v>0.25000000000001688</v>
      </c>
      <c r="G898" s="79">
        <v>2.5000000000001688</v>
      </c>
      <c r="H898" s="80">
        <v>111.857</v>
      </c>
      <c r="I898" s="77">
        <v>9.0661422437122961E-3</v>
      </c>
      <c r="J898" s="79">
        <v>-45.330711218561483</v>
      </c>
      <c r="K898" s="80">
        <v>17.98</v>
      </c>
      <c r="L898" s="77">
        <v>-8.8235294117646981E-2</v>
      </c>
      <c r="M898" s="79">
        <v>-132.35294117647047</v>
      </c>
      <c r="N898" s="81">
        <v>111.03100000000001</v>
      </c>
      <c r="O898" s="82">
        <v>-7.1841170323928893E-2</v>
      </c>
      <c r="P898" s="83">
        <v>-143.68234064785776</v>
      </c>
      <c r="Q898" s="81">
        <v>37.134</v>
      </c>
      <c r="R898" s="82">
        <v>3.5094076655052271E-2</v>
      </c>
      <c r="S898" s="83">
        <v>-421.12891986062726</v>
      </c>
      <c r="T898" s="81">
        <v>1087.77</v>
      </c>
      <c r="U898" s="82">
        <v>6.1964268280777147E-2</v>
      </c>
      <c r="V898" s="83">
        <v>-61.964268280777148</v>
      </c>
      <c r="W898" s="81">
        <v>67.180000000000007</v>
      </c>
      <c r="X898" s="82">
        <v>-1.1404605989257471E-2</v>
      </c>
      <c r="Y898" s="83">
        <v>-13.685527187108965</v>
      </c>
      <c r="Z898" s="84">
        <f t="shared" si="13"/>
        <v>-843.96220709035322</v>
      </c>
    </row>
    <row r="899" spans="1:26" x14ac:dyDescent="0.3">
      <c r="A899" s="76">
        <v>41096</v>
      </c>
      <c r="B899" s="77">
        <v>1229.3599999999999</v>
      </c>
      <c r="C899" s="77">
        <v>3.4579683068662777E-2</v>
      </c>
      <c r="D899" s="78">
        <v>-34.579683068662774</v>
      </c>
      <c r="E899" s="77">
        <v>1.0695000000000001</v>
      </c>
      <c r="F899" s="77">
        <v>0.35000000000000586</v>
      </c>
      <c r="G899" s="79">
        <v>3.5000000000000586</v>
      </c>
      <c r="H899" s="80">
        <v>111.691</v>
      </c>
      <c r="I899" s="77">
        <v>1.0010489763437743E-2</v>
      </c>
      <c r="J899" s="79">
        <v>-50.052448817188711</v>
      </c>
      <c r="K899" s="80">
        <v>17.100000000000001</v>
      </c>
      <c r="L899" s="77">
        <v>-0.16094210009813531</v>
      </c>
      <c r="M899" s="79">
        <v>-241.41315014720294</v>
      </c>
      <c r="N899" s="81">
        <v>112.625</v>
      </c>
      <c r="O899" s="82">
        <v>-2.3835319609967497E-2</v>
      </c>
      <c r="P899" s="83">
        <v>-47.670639219934991</v>
      </c>
      <c r="Q899" s="81">
        <v>36.923000000000002</v>
      </c>
      <c r="R899" s="82">
        <v>2.563888888888894E-2</v>
      </c>
      <c r="S899" s="83">
        <v>-307.66666666666725</v>
      </c>
      <c r="T899" s="81">
        <v>1085.45</v>
      </c>
      <c r="U899" s="82">
        <v>5.3742876836004747E-2</v>
      </c>
      <c r="V899" s="83">
        <v>-53.742876836004747</v>
      </c>
      <c r="W899" s="81">
        <v>66.975000000000009</v>
      </c>
      <c r="X899" s="82">
        <v>-1.4164305949006212E-3</v>
      </c>
      <c r="Y899" s="83">
        <v>-1.6997167138807452</v>
      </c>
      <c r="Z899" s="84">
        <f t="shared" si="13"/>
        <v>-733.32518146954203</v>
      </c>
    </row>
    <row r="900" spans="1:26" x14ac:dyDescent="0.3">
      <c r="A900" s="76">
        <v>41095</v>
      </c>
      <c r="B900" s="77">
        <v>1242.3900000000001</v>
      </c>
      <c r="C900" s="77">
        <v>3.0456094951354869E-2</v>
      </c>
      <c r="D900" s="78">
        <v>-30.456094951354871</v>
      </c>
      <c r="E900" s="77">
        <v>1.0695000000000001</v>
      </c>
      <c r="F900" s="77">
        <v>0.10000000000001119</v>
      </c>
      <c r="G900" s="79">
        <v>1.0000000000001119</v>
      </c>
      <c r="H900" s="80">
        <v>111.63500000000001</v>
      </c>
      <c r="I900" s="77">
        <v>7.9454652160174232E-3</v>
      </c>
      <c r="J900" s="79">
        <v>-39.727326080087117</v>
      </c>
      <c r="K900" s="80">
        <v>17.5</v>
      </c>
      <c r="L900" s="77">
        <v>-3.368304803975701E-2</v>
      </c>
      <c r="M900" s="79">
        <v>-50.524572059635517</v>
      </c>
      <c r="N900" s="81">
        <v>108.875</v>
      </c>
      <c r="O900" s="82">
        <v>-7.6681055318571556E-2</v>
      </c>
      <c r="P900" s="83">
        <v>-153.3621106371431</v>
      </c>
      <c r="Q900" s="81">
        <v>36.79</v>
      </c>
      <c r="R900" s="82">
        <v>2.5819763551193455E-2</v>
      </c>
      <c r="S900" s="83">
        <v>-309.83716261432147</v>
      </c>
      <c r="T900" s="81">
        <v>1083.3800000000001</v>
      </c>
      <c r="U900" s="82">
        <v>5.1672086589331666E-2</v>
      </c>
      <c r="V900" s="83">
        <v>-51.672086589331663</v>
      </c>
      <c r="W900" s="81">
        <v>68.734999999999999</v>
      </c>
      <c r="X900" s="82">
        <v>8.8060468188157128E-3</v>
      </c>
      <c r="Y900" s="83">
        <v>10.567256182578854</v>
      </c>
      <c r="Z900" s="84">
        <f t="shared" si="13"/>
        <v>-624.01209674929487</v>
      </c>
    </row>
    <row r="901" spans="1:26" x14ac:dyDescent="0.3">
      <c r="A901" s="76">
        <v>41094</v>
      </c>
      <c r="B901" s="77">
        <v>1250.17</v>
      </c>
      <c r="C901" s="77">
        <v>3.5886515420181446E-2</v>
      </c>
      <c r="D901" s="78">
        <v>-35.886515420181446</v>
      </c>
      <c r="E901" s="77">
        <v>1.0695000000000001</v>
      </c>
      <c r="F901" s="77">
        <v>0.10000000000001119</v>
      </c>
      <c r="G901" s="79">
        <v>1.0000000000001119</v>
      </c>
      <c r="H901" s="80" t="s">
        <v>0</v>
      </c>
      <c r="I901" s="77">
        <v>3.5402727195731371E-2</v>
      </c>
      <c r="J901" s="79">
        <v>-129.59204613074195</v>
      </c>
      <c r="K901" s="80" t="s">
        <v>0</v>
      </c>
      <c r="L901" s="77">
        <v>3.5402727195731371E-2</v>
      </c>
      <c r="M901" s="79">
        <v>-215.76433121019116</v>
      </c>
      <c r="N901" s="81" t="s">
        <v>47</v>
      </c>
      <c r="O901" s="82">
        <v>4.5362372799477215E-3</v>
      </c>
      <c r="P901" s="83">
        <v>9.0724745598954417</v>
      </c>
      <c r="Q901" s="81" t="s">
        <v>47</v>
      </c>
      <c r="R901" s="82">
        <v>7.4923885533476054E-4</v>
      </c>
      <c r="S901" s="83">
        <v>-8.9908662640171269</v>
      </c>
      <c r="T901" s="81" t="s">
        <v>47</v>
      </c>
      <c r="U901" s="82">
        <v>3.7334613801929257E-3</v>
      </c>
      <c r="V901" s="83">
        <v>-3.7334613801929257</v>
      </c>
      <c r="W901" s="81" t="s">
        <v>47</v>
      </c>
      <c r="X901" s="82">
        <v>-7.6700874660299754E-4</v>
      </c>
      <c r="Y901" s="83">
        <v>-0.92041049592359703</v>
      </c>
      <c r="Z901" s="84">
        <f t="shared" si="13"/>
        <v>-384.81515634135263</v>
      </c>
    </row>
    <row r="902" spans="1:26" x14ac:dyDescent="0.3">
      <c r="A902" s="76">
        <v>41093</v>
      </c>
      <c r="B902" s="77">
        <v>1251.4000000000001</v>
      </c>
      <c r="C902" s="77">
        <v>1.7812118747458389E-2</v>
      </c>
      <c r="D902" s="78">
        <v>-17.812118747458388</v>
      </c>
      <c r="E902" s="77">
        <v>1.0695000000000001</v>
      </c>
      <c r="F902" s="77">
        <v>0.10000000000001119</v>
      </c>
      <c r="G902" s="79">
        <v>1.0000000000001119</v>
      </c>
      <c r="H902" s="80">
        <v>110.386</v>
      </c>
      <c r="I902" s="77">
        <v>1.0194743392634802E-2</v>
      </c>
      <c r="J902" s="79">
        <v>-50.973716963174013</v>
      </c>
      <c r="K902" s="80">
        <v>16.66</v>
      </c>
      <c r="L902" s="77">
        <v>-3.3642691415313127E-2</v>
      </c>
      <c r="M902" s="79">
        <v>-50.464037122969685</v>
      </c>
      <c r="N902" s="81">
        <v>106.5</v>
      </c>
      <c r="O902" s="82">
        <v>-6.5018524046143361E-2</v>
      </c>
      <c r="P902" s="83">
        <v>-130.03704809228671</v>
      </c>
      <c r="Q902" s="81">
        <v>36.954000000000001</v>
      </c>
      <c r="R902" s="82">
        <v>2.9588766298896622E-2</v>
      </c>
      <c r="S902" s="83">
        <v>-355.06519558675944</v>
      </c>
      <c r="T902" s="81">
        <v>1089.6199999999999</v>
      </c>
      <c r="U902" s="82">
        <v>4.0219954367106014E-2</v>
      </c>
      <c r="V902" s="83">
        <v>-40.219954367106013</v>
      </c>
      <c r="W902" s="81">
        <v>67.424999999999997</v>
      </c>
      <c r="X902" s="82">
        <v>-8.3829693359806952E-3</v>
      </c>
      <c r="Y902" s="83">
        <v>-10.059563203176833</v>
      </c>
      <c r="Z902" s="84">
        <f t="shared" si="13"/>
        <v>-653.63163408293087</v>
      </c>
    </row>
    <row r="903" spans="1:26" x14ac:dyDescent="0.3">
      <c r="A903" s="76">
        <v>41092</v>
      </c>
      <c r="B903" s="77">
        <v>1240.5</v>
      </c>
      <c r="C903" s="77">
        <v>1.1051885177759258E-2</v>
      </c>
      <c r="D903" s="78">
        <v>-11.051885177759258</v>
      </c>
      <c r="E903" s="77">
        <v>1.0695000000000001</v>
      </c>
      <c r="F903" s="77">
        <v>0</v>
      </c>
      <c r="G903" s="79">
        <v>0</v>
      </c>
      <c r="H903" s="80">
        <v>109.911</v>
      </c>
      <c r="I903" s="77">
        <v>5.7557511758570025E-3</v>
      </c>
      <c r="J903" s="79">
        <v>-28.778755879285011</v>
      </c>
      <c r="K903" s="80">
        <v>16.8</v>
      </c>
      <c r="L903" s="77">
        <v>-8.5963003264417762E-2</v>
      </c>
      <c r="M903" s="79">
        <v>-128.94450489662663</v>
      </c>
      <c r="N903" s="81">
        <v>109.125</v>
      </c>
      <c r="O903" s="82">
        <v>-5.4597277933239242E-2</v>
      </c>
      <c r="P903" s="83">
        <v>-109.19455586647847</v>
      </c>
      <c r="Q903" s="81">
        <v>36.680999999999997</v>
      </c>
      <c r="R903" s="82">
        <v>2.4837952615109404E-2</v>
      </c>
      <c r="S903" s="83">
        <v>-298.05543138131287</v>
      </c>
      <c r="T903" s="81">
        <v>1083.8499999999999</v>
      </c>
      <c r="U903" s="82">
        <v>3.3872598584428711E-2</v>
      </c>
      <c r="V903" s="83">
        <v>-33.872598584428708</v>
      </c>
      <c r="W903" s="81">
        <v>67.125</v>
      </c>
      <c r="X903" s="82">
        <v>-2.2925764192139778E-2</v>
      </c>
      <c r="Y903" s="83">
        <v>-27.510917030567732</v>
      </c>
      <c r="Z903" s="84">
        <f t="shared" si="13"/>
        <v>-637.40864881645871</v>
      </c>
    </row>
    <row r="904" spans="1:26" x14ac:dyDescent="0.3">
      <c r="A904" s="76">
        <v>41089</v>
      </c>
      <c r="B904" s="77">
        <v>1235.72</v>
      </c>
      <c r="C904" s="77">
        <v>1.9814972229328792E-2</v>
      </c>
      <c r="D904" s="78">
        <v>-19.814972229328792</v>
      </c>
      <c r="E904" s="77">
        <v>1.0680000000000001</v>
      </c>
      <c r="F904" s="77">
        <v>-0.15000000000000568</v>
      </c>
      <c r="G904" s="79">
        <v>-1.5000000000000568</v>
      </c>
      <c r="H904" s="80">
        <v>109.22499999999999</v>
      </c>
      <c r="I904" s="77">
        <v>-4.0576274277378263E-3</v>
      </c>
      <c r="J904" s="79">
        <v>20.28813713868913</v>
      </c>
      <c r="K904" s="80">
        <v>17.079999999999998</v>
      </c>
      <c r="L904" s="77">
        <v>-6.7685589519650757E-2</v>
      </c>
      <c r="M904" s="79">
        <v>-101.52838427947613</v>
      </c>
      <c r="N904" s="81">
        <v>112.438</v>
      </c>
      <c r="O904" s="82">
        <v>-5.8394955238629601E-2</v>
      </c>
      <c r="P904" s="83">
        <v>-116.7899104772592</v>
      </c>
      <c r="Q904" s="81">
        <v>36.520000000000003</v>
      </c>
      <c r="R904" s="82">
        <v>3.7087522008292288E-2</v>
      </c>
      <c r="S904" s="83">
        <v>-445.05026409950744</v>
      </c>
      <c r="T904" s="81">
        <v>1072.76</v>
      </c>
      <c r="U904" s="82">
        <v>2.8414755732801694E-2</v>
      </c>
      <c r="V904" s="83">
        <v>-28.414755732801694</v>
      </c>
      <c r="W904" s="81">
        <v>67.399999999999991</v>
      </c>
      <c r="X904" s="82">
        <v>-8.9692692251141532E-3</v>
      </c>
      <c r="Y904" s="83">
        <v>-10.763123070136983</v>
      </c>
      <c r="Z904" s="84">
        <f t="shared" si="13"/>
        <v>-703.57327274982117</v>
      </c>
    </row>
    <row r="905" spans="1:26" x14ac:dyDescent="0.3">
      <c r="A905" s="76">
        <v>41088</v>
      </c>
      <c r="B905" s="77">
        <v>1199.93</v>
      </c>
      <c r="C905" s="77">
        <v>-7.1160831754279244E-3</v>
      </c>
      <c r="D905" s="78">
        <v>7.1160831754279243</v>
      </c>
      <c r="E905" s="77">
        <v>1.0680000000000001</v>
      </c>
      <c r="F905" s="77">
        <v>-0.15000000000000568</v>
      </c>
      <c r="G905" s="79">
        <v>-1.5000000000000568</v>
      </c>
      <c r="H905" s="80">
        <v>110.15900000000001</v>
      </c>
      <c r="I905" s="77">
        <v>9.9658940883086706E-3</v>
      </c>
      <c r="J905" s="79">
        <v>-49.82947044154335</v>
      </c>
      <c r="K905" s="80">
        <v>19.71</v>
      </c>
      <c r="L905" s="77">
        <v>-6.6319279962103198E-2</v>
      </c>
      <c r="M905" s="79">
        <v>-99.478919943154793</v>
      </c>
      <c r="N905" s="81">
        <v>118.125</v>
      </c>
      <c r="O905" s="82">
        <v>4.2507970244420826E-3</v>
      </c>
      <c r="P905" s="83">
        <v>8.501594048884165</v>
      </c>
      <c r="Q905" s="81">
        <v>36.35</v>
      </c>
      <c r="R905" s="82">
        <v>3.120567375886529E-2</v>
      </c>
      <c r="S905" s="83">
        <v>-374.46808510638346</v>
      </c>
      <c r="T905" s="81">
        <v>1046.27</v>
      </c>
      <c r="U905" s="82">
        <v>1.0820524215753569E-2</v>
      </c>
      <c r="V905" s="83">
        <v>-10.820524215753569</v>
      </c>
      <c r="W905" s="81">
        <v>68.319999999999993</v>
      </c>
      <c r="X905" s="82">
        <v>7.521014599616441E-3</v>
      </c>
      <c r="Y905" s="83">
        <v>9.0252175195397282</v>
      </c>
      <c r="Z905" s="84">
        <f t="shared" si="13"/>
        <v>-511.45410496298337</v>
      </c>
    </row>
    <row r="906" spans="1:26" x14ac:dyDescent="0.3">
      <c r="A906" s="76">
        <v>41087</v>
      </c>
      <c r="B906" s="77">
        <v>1201.71</v>
      </c>
      <c r="C906" s="77">
        <v>4.7742474916388266E-3</v>
      </c>
      <c r="D906" s="78">
        <v>-4.7742474916388264</v>
      </c>
      <c r="E906" s="77">
        <v>1.0674999999999999</v>
      </c>
      <c r="F906" s="77">
        <v>-0.37000000000000366</v>
      </c>
      <c r="G906" s="79">
        <v>-3.7000000000000366</v>
      </c>
      <c r="H906" s="80">
        <v>110.928</v>
      </c>
      <c r="I906" s="77">
        <v>1.4625579672365099E-2</v>
      </c>
      <c r="J906" s="79">
        <v>-73.127898361825501</v>
      </c>
      <c r="K906" s="80">
        <v>19.45</v>
      </c>
      <c r="L906" s="77">
        <v>-0.102859778597786</v>
      </c>
      <c r="M906" s="79">
        <v>-154.28966789667899</v>
      </c>
      <c r="N906" s="81">
        <v>117.5</v>
      </c>
      <c r="O906" s="82">
        <v>-2.5914811068923821E-2</v>
      </c>
      <c r="P906" s="83">
        <v>-51.829622137847636</v>
      </c>
      <c r="Q906" s="81">
        <v>36.225000000000001</v>
      </c>
      <c r="R906" s="82">
        <v>3.5000000000000038E-2</v>
      </c>
      <c r="S906" s="83">
        <v>-420.00000000000045</v>
      </c>
      <c r="T906" s="81">
        <v>1035.72</v>
      </c>
      <c r="U906" s="82">
        <v>6.9807688568262428E-3</v>
      </c>
      <c r="V906" s="83">
        <v>-6.9807688568262432</v>
      </c>
      <c r="W906" s="81">
        <v>68.855000000000004</v>
      </c>
      <c r="X906" s="82">
        <v>3.1612854895497783E-2</v>
      </c>
      <c r="Y906" s="83">
        <v>37.935425874597335</v>
      </c>
      <c r="Z906" s="84">
        <f t="shared" si="13"/>
        <v>-676.76677887022038</v>
      </c>
    </row>
    <row r="907" spans="1:26" x14ac:dyDescent="0.3">
      <c r="A907" s="76">
        <v>41086</v>
      </c>
      <c r="B907" s="77">
        <v>1190.43</v>
      </c>
      <c r="C907" s="77">
        <v>2.1845618693127106E-4</v>
      </c>
      <c r="D907" s="78">
        <v>-0.21845618693127106</v>
      </c>
      <c r="E907" s="77">
        <v>1.0669999999999999</v>
      </c>
      <c r="F907" s="77">
        <v>-0.37000000000000366</v>
      </c>
      <c r="G907" s="79">
        <v>-3.7000000000000366</v>
      </c>
      <c r="H907" s="80">
        <v>110.852</v>
      </c>
      <c r="I907" s="77">
        <v>1.6384724705450934E-2</v>
      </c>
      <c r="J907" s="79">
        <v>-81.923623527254662</v>
      </c>
      <c r="K907" s="80">
        <v>19.72</v>
      </c>
      <c r="L907" s="77">
        <v>-0.18747424804285129</v>
      </c>
      <c r="M907" s="79">
        <v>-281.21137206427693</v>
      </c>
      <c r="N907" s="81">
        <v>119</v>
      </c>
      <c r="O907" s="82">
        <v>-5.0847457627118647E-2</v>
      </c>
      <c r="P907" s="83">
        <v>-101.6949152542373</v>
      </c>
      <c r="Q907" s="81">
        <v>35.968000000000004</v>
      </c>
      <c r="R907" s="82">
        <v>2.6425432338336906E-2</v>
      </c>
      <c r="S907" s="83">
        <v>-317.10518806004285</v>
      </c>
      <c r="T907" s="81">
        <v>1029.75</v>
      </c>
      <c r="U907" s="82">
        <v>1.611375342898309E-2</v>
      </c>
      <c r="V907" s="83">
        <v>-16.113753428983092</v>
      </c>
      <c r="W907" s="81">
        <v>67.8</v>
      </c>
      <c r="X907" s="82">
        <v>-1.2521175517420336E-3</v>
      </c>
      <c r="Y907" s="83">
        <v>-1.5025410620904402</v>
      </c>
      <c r="Z907" s="84">
        <f t="shared" si="13"/>
        <v>-803.46984958381654</v>
      </c>
    </row>
    <row r="908" spans="1:26" x14ac:dyDescent="0.3">
      <c r="A908" s="76">
        <v>41085</v>
      </c>
      <c r="B908" s="77">
        <v>1188.27</v>
      </c>
      <c r="C908" s="77">
        <v>-3.0622860594671543E-3</v>
      </c>
      <c r="D908" s="78">
        <v>3.0622860594671542</v>
      </c>
      <c r="E908" s="77">
        <v>1.0660000000000001</v>
      </c>
      <c r="F908" s="77">
        <v>-0.46999999999999265</v>
      </c>
      <c r="G908" s="79">
        <v>-4.6999999999999265</v>
      </c>
      <c r="H908" s="80">
        <v>110.584</v>
      </c>
      <c r="I908" s="77">
        <v>1.2451475866110007E-2</v>
      </c>
      <c r="J908" s="79">
        <v>-62.25737933055003</v>
      </c>
      <c r="K908" s="80">
        <v>20.38</v>
      </c>
      <c r="L908" s="77">
        <v>-7.7410593028519728E-2</v>
      </c>
      <c r="M908" s="79">
        <v>-116.11588954277958</v>
      </c>
      <c r="N908" s="81">
        <v>119.625</v>
      </c>
      <c r="O908" s="82">
        <v>-3.137651821862348E-2</v>
      </c>
      <c r="P908" s="83">
        <v>-62.753036437246955</v>
      </c>
      <c r="Q908" s="81">
        <v>35.875</v>
      </c>
      <c r="R908" s="82">
        <v>2.3946797579632337E-2</v>
      </c>
      <c r="S908" s="83">
        <v>-287.36157095558804</v>
      </c>
      <c r="T908" s="81">
        <v>1024.3</v>
      </c>
      <c r="U908" s="82">
        <v>4.9250451298955946E-3</v>
      </c>
      <c r="V908" s="83">
        <v>-4.9250451298955946</v>
      </c>
      <c r="W908" s="81">
        <v>67.954999999999998</v>
      </c>
      <c r="X908" s="82">
        <v>2.5968143730655979E-2</v>
      </c>
      <c r="Y908" s="83">
        <v>31.161772476787174</v>
      </c>
      <c r="Z908" s="84">
        <f t="shared" si="13"/>
        <v>-503.88886285980573</v>
      </c>
    </row>
    <row r="909" spans="1:26" x14ac:dyDescent="0.3">
      <c r="A909" s="76">
        <v>41082</v>
      </c>
      <c r="B909" s="77">
        <v>1205.67</v>
      </c>
      <c r="C909" s="77">
        <v>1.8216366860907159E-2</v>
      </c>
      <c r="D909" s="78">
        <v>-18.216366860907158</v>
      </c>
      <c r="E909" s="77">
        <v>1.0685</v>
      </c>
      <c r="F909" s="77">
        <v>-0.17000000000000348</v>
      </c>
      <c r="G909" s="79">
        <v>-1.7000000000000348</v>
      </c>
      <c r="H909" s="80">
        <v>110.755</v>
      </c>
      <c r="I909" s="77">
        <v>1.3673680453226675E-2</v>
      </c>
      <c r="J909" s="79">
        <v>-68.368402266133373</v>
      </c>
      <c r="K909" s="80">
        <v>18.11</v>
      </c>
      <c r="L909" s="77">
        <v>-0.23132427843803055</v>
      </c>
      <c r="M909" s="79">
        <v>-346.98641765704582</v>
      </c>
      <c r="N909" s="81">
        <v>115.375</v>
      </c>
      <c r="O909" s="82">
        <v>-7.3293172690763048E-2</v>
      </c>
      <c r="P909" s="83">
        <v>-146.58634538152609</v>
      </c>
      <c r="Q909" s="81">
        <v>36</v>
      </c>
      <c r="R909" s="82">
        <v>3.7165082108902306E-2</v>
      </c>
      <c r="S909" s="83">
        <v>-445.98098530682768</v>
      </c>
      <c r="T909" s="81">
        <v>1030.0899999999999</v>
      </c>
      <c r="U909" s="82">
        <v>2.1499191796987286E-2</v>
      </c>
      <c r="V909" s="83">
        <v>-21.499191796987287</v>
      </c>
      <c r="W909" s="81">
        <v>67.069999999999993</v>
      </c>
      <c r="X909" s="82">
        <v>-8.4269662921349405E-3</v>
      </c>
      <c r="Y909" s="83">
        <v>-10.112359550561928</v>
      </c>
      <c r="Z909" s="84">
        <f t="shared" ref="Z909:Z972" si="14">SUM(D909,G909,J909,M909,P909,S909,V909,Y909)</f>
        <v>-1059.4500688199894</v>
      </c>
    </row>
    <row r="910" spans="1:26" x14ac:dyDescent="0.3">
      <c r="A910" s="76">
        <v>41081</v>
      </c>
      <c r="B910" s="77">
        <v>1206.8599999999999</v>
      </c>
      <c r="C910" s="77">
        <v>1.5140554817219858E-2</v>
      </c>
      <c r="D910" s="78">
        <v>-15.140554817219858</v>
      </c>
      <c r="E910" s="77">
        <v>1.0685</v>
      </c>
      <c r="F910" s="77">
        <v>-0.17000000000000348</v>
      </c>
      <c r="G910" s="79">
        <v>-1.7000000000000348</v>
      </c>
      <c r="H910" s="80">
        <v>110.53400000000001</v>
      </c>
      <c r="I910" s="77">
        <v>1.1031025903702647E-2</v>
      </c>
      <c r="J910" s="79">
        <v>-55.155129518513235</v>
      </c>
      <c r="K910" s="80">
        <v>20.079999999999998</v>
      </c>
      <c r="L910" s="77">
        <v>-5.4168629298163073E-2</v>
      </c>
      <c r="M910" s="79">
        <v>-81.252943947244603</v>
      </c>
      <c r="N910" s="81">
        <v>117.917</v>
      </c>
      <c r="O910" s="82">
        <v>-2.6485036119711029E-2</v>
      </c>
      <c r="P910" s="83">
        <v>-52.970072239422059</v>
      </c>
      <c r="Q910" s="81">
        <v>35.863999999999997</v>
      </c>
      <c r="R910" s="82">
        <v>4.6360320933625056E-2</v>
      </c>
      <c r="S910" s="83">
        <v>-556.32385120350068</v>
      </c>
      <c r="T910" s="81">
        <v>1030.1500000000001</v>
      </c>
      <c r="U910" s="82">
        <v>-3.3964095099457453E-4</v>
      </c>
      <c r="V910" s="83">
        <v>0.33964095099457453</v>
      </c>
      <c r="W910" s="81">
        <v>68.134999999999991</v>
      </c>
      <c r="X910" s="82">
        <v>4.3484669811318906E-3</v>
      </c>
      <c r="Y910" s="83">
        <v>5.2181603773582683</v>
      </c>
      <c r="Z910" s="84">
        <f t="shared" si="14"/>
        <v>-756.98475039754771</v>
      </c>
    </row>
    <row r="911" spans="1:26" x14ac:dyDescent="0.3">
      <c r="A911" s="76">
        <v>41080</v>
      </c>
      <c r="B911" s="77">
        <v>1229.5</v>
      </c>
      <c r="C911" s="77">
        <v>3.2551186657036796E-2</v>
      </c>
      <c r="D911" s="78">
        <v>-32.551186657036794</v>
      </c>
      <c r="E911" s="77">
        <v>1.0685</v>
      </c>
      <c r="F911" s="77">
        <v>-0.12000000000000899</v>
      </c>
      <c r="G911" s="79">
        <v>-1.2000000000000899</v>
      </c>
      <c r="H911" s="80">
        <v>109.27200000000001</v>
      </c>
      <c r="I911" s="77">
        <v>5.1327335945693005E-3</v>
      </c>
      <c r="J911" s="79">
        <v>-25.663667972846504</v>
      </c>
      <c r="K911" s="80">
        <v>17.239999999999998</v>
      </c>
      <c r="L911" s="77">
        <v>-0.20626151012891347</v>
      </c>
      <c r="M911" s="79">
        <v>-309.39226519337024</v>
      </c>
      <c r="N911" s="81">
        <v>113.90600000000001</v>
      </c>
      <c r="O911" s="82">
        <v>-6.5869540258163953E-2</v>
      </c>
      <c r="P911" s="83">
        <v>-131.7390805163279</v>
      </c>
      <c r="Q911" s="81">
        <v>35.892000000000003</v>
      </c>
      <c r="R911" s="82">
        <v>4.754399789860797E-2</v>
      </c>
      <c r="S911" s="83">
        <v>-570.52797478329569</v>
      </c>
      <c r="T911" s="81">
        <v>1047.49</v>
      </c>
      <c r="U911" s="82">
        <v>3.0547794262327291E-2</v>
      </c>
      <c r="V911" s="83">
        <v>-30.54779426232729</v>
      </c>
      <c r="W911" s="81">
        <v>67.995000000000005</v>
      </c>
      <c r="X911" s="82">
        <v>-1.0284287078526876E-3</v>
      </c>
      <c r="Y911" s="83">
        <v>-1.234114449423225</v>
      </c>
      <c r="Z911" s="84">
        <f t="shared" si="14"/>
        <v>-1102.8560838346277</v>
      </c>
    </row>
    <row r="912" spans="1:26" x14ac:dyDescent="0.3">
      <c r="A912" s="76">
        <v>41079</v>
      </c>
      <c r="B912" s="77">
        <v>1226.94</v>
      </c>
      <c r="C912" s="77">
        <v>3.6617100371747341E-2</v>
      </c>
      <c r="D912" s="78">
        <v>-36.617100371747341</v>
      </c>
      <c r="E912" s="77">
        <v>1.0695000000000001</v>
      </c>
      <c r="F912" s="77">
        <v>-0.11999999999998678</v>
      </c>
      <c r="G912" s="79">
        <v>-1.1999999999998678</v>
      </c>
      <c r="H912" s="80">
        <v>109.282</v>
      </c>
      <c r="I912" s="77">
        <v>-4.6646483678305668E-4</v>
      </c>
      <c r="J912" s="79">
        <v>2.3323241839152833</v>
      </c>
      <c r="K912" s="80">
        <v>18.38</v>
      </c>
      <c r="L912" s="77">
        <v>-0.17057761732851989</v>
      </c>
      <c r="M912" s="79">
        <v>-255.86642599277982</v>
      </c>
      <c r="N912" s="81">
        <v>115.42700000000001</v>
      </c>
      <c r="O912" s="82">
        <v>-5.2906666666666609E-2</v>
      </c>
      <c r="P912" s="83">
        <v>-105.81333333333322</v>
      </c>
      <c r="Q912" s="81">
        <v>35.792000000000002</v>
      </c>
      <c r="R912" s="82">
        <v>5.9499141554674242E-2</v>
      </c>
      <c r="S912" s="83">
        <v>-713.98969865609092</v>
      </c>
      <c r="T912" s="81">
        <v>1048.3399999999999</v>
      </c>
      <c r="U912" s="82">
        <v>2.4760266273056889E-2</v>
      </c>
      <c r="V912" s="83">
        <v>-24.760266273056889</v>
      </c>
      <c r="W912" s="81">
        <v>68.7</v>
      </c>
      <c r="X912" s="82">
        <v>1.5446012859359801E-2</v>
      </c>
      <c r="Y912" s="83">
        <v>18.535215431231759</v>
      </c>
      <c r="Z912" s="84">
        <f t="shared" si="14"/>
        <v>-1117.3792850118609</v>
      </c>
    </row>
    <row r="913" spans="1:26" x14ac:dyDescent="0.3">
      <c r="A913" s="76">
        <v>41078</v>
      </c>
      <c r="B913" s="77">
        <v>1211.71</v>
      </c>
      <c r="C913" s="77">
        <v>4.6110679444012849E-2</v>
      </c>
      <c r="D913" s="78">
        <v>-46.110679444012852</v>
      </c>
      <c r="E913" s="77">
        <v>1.0695000000000001</v>
      </c>
      <c r="F913" s="77">
        <v>4.9750000000000068</v>
      </c>
      <c r="G913" s="79">
        <v>49.750000000000071</v>
      </c>
      <c r="H913" s="80">
        <v>109.67</v>
      </c>
      <c r="I913" s="77">
        <v>3.5402727195731371E-2</v>
      </c>
      <c r="J913" s="79">
        <v>-104.07201583312981</v>
      </c>
      <c r="K913" s="80">
        <v>18.32</v>
      </c>
      <c r="L913" s="77">
        <v>-0.25769854132901132</v>
      </c>
      <c r="M913" s="79">
        <v>-386.54781199351697</v>
      </c>
      <c r="N913" s="81">
        <v>119.411</v>
      </c>
      <c r="O913" s="82">
        <v>-4.9464676616915414E-2</v>
      </c>
      <c r="P913" s="83">
        <v>-98.929353233830824</v>
      </c>
      <c r="Q913" s="81">
        <v>35.213999999999999</v>
      </c>
      <c r="R913" s="82">
        <v>4.8410146480885957E-2</v>
      </c>
      <c r="S913" s="83">
        <v>-580.92175777063153</v>
      </c>
      <c r="T913" s="81">
        <v>1043.1199999999999</v>
      </c>
      <c r="U913" s="82">
        <v>4.3359972793742471E-2</v>
      </c>
      <c r="V913" s="83">
        <v>-43.359972793742472</v>
      </c>
      <c r="W913" s="81">
        <v>68.010000000000005</v>
      </c>
      <c r="X913" s="82">
        <v>-1.3561534556530397E-2</v>
      </c>
      <c r="Y913" s="83">
        <v>-16.273841467836476</v>
      </c>
      <c r="Z913" s="84">
        <f t="shared" si="14"/>
        <v>-1226.4654325367007</v>
      </c>
    </row>
    <row r="914" spans="1:26" x14ac:dyDescent="0.3">
      <c r="A914" s="76">
        <v>41075</v>
      </c>
      <c r="B914" s="77">
        <v>1208.53</v>
      </c>
      <c r="C914" s="77">
        <v>4.9791089375526565E-2</v>
      </c>
      <c r="D914" s="78">
        <v>-49.791089375526568</v>
      </c>
      <c r="E914" s="77">
        <v>1.0695000000000001</v>
      </c>
      <c r="F914" s="77">
        <v>4.9750000000000068</v>
      </c>
      <c r="G914" s="79">
        <v>49.750000000000071</v>
      </c>
      <c r="H914" s="80">
        <v>109.072</v>
      </c>
      <c r="I914" s="77">
        <v>3.5402727195731371E-2</v>
      </c>
      <c r="J914" s="79">
        <v>40.772088785517084</v>
      </c>
      <c r="K914" s="80">
        <v>21.11</v>
      </c>
      <c r="L914" s="77">
        <v>-0.19180704441041352</v>
      </c>
      <c r="M914" s="79">
        <v>-287.71056661562028</v>
      </c>
      <c r="N914" s="81">
        <v>117.625</v>
      </c>
      <c r="O914" s="82">
        <v>-7.7458216013992082E-2</v>
      </c>
      <c r="P914" s="83">
        <v>-154.91643202798414</v>
      </c>
      <c r="Q914" s="81">
        <v>35.25</v>
      </c>
      <c r="R914" s="82">
        <v>4.8483045806067895E-2</v>
      </c>
      <c r="S914" s="83">
        <v>-581.79654967281476</v>
      </c>
      <c r="T914" s="81">
        <v>1035.07</v>
      </c>
      <c r="U914" s="82">
        <v>5.4407839781594414E-2</v>
      </c>
      <c r="V914" s="83">
        <v>-54.407839781594411</v>
      </c>
      <c r="W914" s="81">
        <v>67.81</v>
      </c>
      <c r="X914" s="82">
        <v>-1.0722882777737244E-2</v>
      </c>
      <c r="Y914" s="83">
        <v>-12.867459333284691</v>
      </c>
      <c r="Z914" s="84">
        <f t="shared" si="14"/>
        <v>-1050.9678480213076</v>
      </c>
    </row>
    <row r="915" spans="1:26" x14ac:dyDescent="0.3">
      <c r="A915" s="76">
        <v>41074</v>
      </c>
      <c r="B915" s="77">
        <v>1196</v>
      </c>
      <c r="C915" s="77">
        <v>3.7321005750366419E-2</v>
      </c>
      <c r="D915" s="78">
        <v>-37.321005750366417</v>
      </c>
      <c r="E915" s="77">
        <v>1.0711999999999999</v>
      </c>
      <c r="F915" s="77">
        <v>4.9999999999994493E-2</v>
      </c>
      <c r="G915" s="79">
        <v>0.49999999999994493</v>
      </c>
      <c r="H915" s="80">
        <v>109.32899999999999</v>
      </c>
      <c r="I915" s="77">
        <v>-1.5251698692189816E-3</v>
      </c>
      <c r="J915" s="79">
        <v>7.6258493460949079</v>
      </c>
      <c r="K915" s="80">
        <v>21.68</v>
      </c>
      <c r="L915" s="77">
        <v>-0.18679669917479372</v>
      </c>
      <c r="M915" s="79">
        <v>-280.19504876219059</v>
      </c>
      <c r="N915" s="81">
        <v>120.626</v>
      </c>
      <c r="O915" s="82">
        <v>-4.2650793650793613E-2</v>
      </c>
      <c r="P915" s="83">
        <v>-85.301587301587219</v>
      </c>
      <c r="Q915" s="81">
        <v>35</v>
      </c>
      <c r="R915" s="82">
        <v>3.8298377287964543E-2</v>
      </c>
      <c r="S915" s="83">
        <v>-459.5805274555745</v>
      </c>
      <c r="T915" s="81">
        <v>1028.54</v>
      </c>
      <c r="U915" s="82">
        <v>4.2657583683068677E-2</v>
      </c>
      <c r="V915" s="83">
        <v>-42.65758368306868</v>
      </c>
      <c r="W915" s="81">
        <v>66.745000000000005</v>
      </c>
      <c r="X915" s="82">
        <v>-3.3101550050702741E-2</v>
      </c>
      <c r="Y915" s="83">
        <v>-39.721860060843284</v>
      </c>
      <c r="Z915" s="84">
        <f t="shared" si="14"/>
        <v>-936.65176366753576</v>
      </c>
    </row>
    <row r="916" spans="1:26" x14ac:dyDescent="0.3">
      <c r="A916" s="76">
        <v>41073</v>
      </c>
      <c r="B916" s="77">
        <v>1190.17</v>
      </c>
      <c r="C916" s="77">
        <v>1.0639923915627842E-2</v>
      </c>
      <c r="D916" s="78">
        <v>-10.639923915627842</v>
      </c>
      <c r="E916" s="77">
        <v>1.0707</v>
      </c>
      <c r="F916" s="77">
        <v>0.15000000000000568</v>
      </c>
      <c r="G916" s="79">
        <v>1.5000000000000568</v>
      </c>
      <c r="H916" s="80">
        <v>109.065</v>
      </c>
      <c r="I916" s="77">
        <v>-6.313890559230287E-3</v>
      </c>
      <c r="J916" s="79">
        <v>31.569452796151435</v>
      </c>
      <c r="K916" s="80">
        <v>24.27</v>
      </c>
      <c r="L916" s="77">
        <v>8.7281795511222303E-3</v>
      </c>
      <c r="M916" s="79">
        <v>13.092269326683345</v>
      </c>
      <c r="N916" s="81">
        <v>125.375</v>
      </c>
      <c r="O916" s="82">
        <v>1.4664584058334595E-2</v>
      </c>
      <c r="P916" s="83">
        <v>29.329168116669191</v>
      </c>
      <c r="Q916" s="81">
        <v>35.042000000000002</v>
      </c>
      <c r="R916" s="82">
        <v>3.588743053092109E-2</v>
      </c>
      <c r="S916" s="83">
        <v>-430.64916637105307</v>
      </c>
      <c r="T916" s="81">
        <v>1013.42</v>
      </c>
      <c r="U916" s="82">
        <v>1.2448624723363805E-3</v>
      </c>
      <c r="V916" s="83">
        <v>-1.2448624723363806</v>
      </c>
      <c r="W916" s="81">
        <v>67.885000000000005</v>
      </c>
      <c r="X916" s="82">
        <v>3.4737620103473675E-3</v>
      </c>
      <c r="Y916" s="83">
        <v>4.1685144124168412</v>
      </c>
      <c r="Z916" s="84">
        <f t="shared" si="14"/>
        <v>-362.87454810709642</v>
      </c>
    </row>
    <row r="917" spans="1:26" x14ac:dyDescent="0.3">
      <c r="A917" s="76">
        <v>41072</v>
      </c>
      <c r="B917" s="77">
        <v>1191.92</v>
      </c>
      <c r="C917" s="77">
        <v>8.9303097251497692E-3</v>
      </c>
      <c r="D917" s="78">
        <v>-8.930309725149769</v>
      </c>
      <c r="E917" s="77">
        <v>1.0707</v>
      </c>
      <c r="F917" s="77">
        <v>0.15000000000000568</v>
      </c>
      <c r="G917" s="79">
        <v>1.5000000000000568</v>
      </c>
      <c r="H917" s="80">
        <v>109.224</v>
      </c>
      <c r="I917" s="77">
        <v>7.329766180458687E-4</v>
      </c>
      <c r="J917" s="79">
        <v>-3.6648830902293437</v>
      </c>
      <c r="K917" s="80">
        <v>22.09</v>
      </c>
      <c r="L917" s="77">
        <v>-8.4921292460646253E-2</v>
      </c>
      <c r="M917" s="79">
        <v>-127.38193869096939</v>
      </c>
      <c r="N917" s="81">
        <v>123.5</v>
      </c>
      <c r="O917" s="82">
        <v>9.1930541368743617E-3</v>
      </c>
      <c r="P917" s="83">
        <v>18.386108273748722</v>
      </c>
      <c r="Q917" s="81">
        <v>35.036000000000001</v>
      </c>
      <c r="R917" s="82">
        <v>3.7243176031736713E-2</v>
      </c>
      <c r="S917" s="83">
        <v>-446.91811238084057</v>
      </c>
      <c r="T917" s="81">
        <v>1019.28</v>
      </c>
      <c r="U917" s="82">
        <v>1.3714706262618189E-2</v>
      </c>
      <c r="V917" s="83">
        <v>-13.71470626261819</v>
      </c>
      <c r="W917" s="81">
        <v>66.234999999999999</v>
      </c>
      <c r="X917" s="82">
        <v>-1.830443159922928E-2</v>
      </c>
      <c r="Y917" s="83">
        <v>-21.965317919075133</v>
      </c>
      <c r="Z917" s="84">
        <f t="shared" si="14"/>
        <v>-602.68915979513361</v>
      </c>
    </row>
    <row r="918" spans="1:26" x14ac:dyDescent="0.3">
      <c r="A918" s="76">
        <v>41071</v>
      </c>
      <c r="B918" s="77">
        <v>1184.0999999999999</v>
      </c>
      <c r="C918" s="77">
        <v>-1.449009995755348E-2</v>
      </c>
      <c r="D918" s="78">
        <v>14.490099957553481</v>
      </c>
      <c r="E918" s="77">
        <v>1.0702</v>
      </c>
      <c r="F918" s="77">
        <v>0.10000000000001119</v>
      </c>
      <c r="G918" s="79">
        <v>1.0000000000001119</v>
      </c>
      <c r="H918" s="80">
        <v>109.261</v>
      </c>
      <c r="I918" s="77">
        <v>8.8362387354113756E-3</v>
      </c>
      <c r="J918" s="79">
        <v>-44.181193677056875</v>
      </c>
      <c r="K918" s="80">
        <v>23.56</v>
      </c>
      <c r="L918" s="77">
        <v>0.12030432715168794</v>
      </c>
      <c r="M918" s="79">
        <v>180.45649072753193</v>
      </c>
      <c r="N918" s="81">
        <v>124.5</v>
      </c>
      <c r="O918" s="82">
        <v>6.6938614608060804E-2</v>
      </c>
      <c r="P918" s="83">
        <v>133.87722921612161</v>
      </c>
      <c r="Q918" s="81">
        <v>34.71</v>
      </c>
      <c r="R918" s="82">
        <v>2.5709219858155951E-2</v>
      </c>
      <c r="S918" s="83">
        <v>-308.51063829787142</v>
      </c>
      <c r="T918" s="81">
        <v>1008.41</v>
      </c>
      <c r="U918" s="82">
        <v>-2.0732986326911146E-2</v>
      </c>
      <c r="V918" s="83">
        <v>20.732986326911146</v>
      </c>
      <c r="W918" s="81">
        <v>67.64</v>
      </c>
      <c r="X918" s="82">
        <v>2.4693228298742546E-2</v>
      </c>
      <c r="Y918" s="83">
        <v>29.631873958491052</v>
      </c>
      <c r="Z918" s="84">
        <f t="shared" si="14"/>
        <v>27.496848211681037</v>
      </c>
    </row>
    <row r="919" spans="1:26" x14ac:dyDescent="0.3">
      <c r="A919" s="76">
        <v>41068</v>
      </c>
      <c r="B919" s="77">
        <v>1188.8599999999999</v>
      </c>
      <c r="C919" s="77">
        <v>-1.0587167680569951E-3</v>
      </c>
      <c r="D919" s="78">
        <v>1.0587167680569951</v>
      </c>
      <c r="E919" s="77">
        <v>1.0702</v>
      </c>
      <c r="F919" s="77">
        <v>0.10000000000001119</v>
      </c>
      <c r="G919" s="79">
        <v>1.0000000000001119</v>
      </c>
      <c r="H919" s="80">
        <v>109.328</v>
      </c>
      <c r="I919" s="77">
        <v>3.5402727195731371E-2</v>
      </c>
      <c r="J919" s="79">
        <v>134.17810013018411</v>
      </c>
      <c r="K919" s="80">
        <v>21.23</v>
      </c>
      <c r="L919" s="77">
        <v>3.5402727195731371E-2</v>
      </c>
      <c r="M919" s="79">
        <v>-215.76433121019116</v>
      </c>
      <c r="N919" s="81">
        <v>121.125</v>
      </c>
      <c r="O919" s="82">
        <v>2.9746824681617968E-2</v>
      </c>
      <c r="P919" s="83">
        <v>59.493649363235939</v>
      </c>
      <c r="Q919" s="81">
        <v>34.274999999999999</v>
      </c>
      <c r="R919" s="82">
        <v>1.7062314540059218E-2</v>
      </c>
      <c r="S919" s="83">
        <v>-204.7477744807106</v>
      </c>
      <c r="T919" s="81">
        <v>1030.5</v>
      </c>
      <c r="U919" s="82">
        <v>1.5481035485174309E-2</v>
      </c>
      <c r="V919" s="83">
        <v>-15.48103548517431</v>
      </c>
      <c r="W919" s="81">
        <v>67.84</v>
      </c>
      <c r="X919" s="82">
        <v>1.5264890751272013E-2</v>
      </c>
      <c r="Y919" s="83">
        <v>18.317868901526413</v>
      </c>
      <c r="Z919" s="84">
        <f t="shared" si="14"/>
        <v>-221.94480601307251</v>
      </c>
    </row>
    <row r="920" spans="1:26" x14ac:dyDescent="0.3">
      <c r="A920" s="76">
        <v>41067</v>
      </c>
      <c r="B920" s="77">
        <v>1190.74</v>
      </c>
      <c r="C920" s="77">
        <v>1.8341522514640101E-3</v>
      </c>
      <c r="D920" s="78">
        <v>-1.8341522514640101</v>
      </c>
      <c r="E920" s="77">
        <v>1.0697000000000001</v>
      </c>
      <c r="F920" s="77">
        <v>5.0000000000016698E-2</v>
      </c>
      <c r="G920" s="79">
        <v>0.50000000000016698</v>
      </c>
      <c r="H920" s="80">
        <v>108.714</v>
      </c>
      <c r="I920" s="77">
        <v>1.1387105777281643E-2</v>
      </c>
      <c r="J920" s="79">
        <v>-56.935528886408214</v>
      </c>
      <c r="K920" s="80">
        <v>21.72</v>
      </c>
      <c r="L920" s="77">
        <v>-1.8382352941177711E-3</v>
      </c>
      <c r="M920" s="79">
        <v>-2.7573529411766566</v>
      </c>
      <c r="N920" s="81">
        <v>121.938</v>
      </c>
      <c r="O920" s="82">
        <v>4.1092849519743881E-2</v>
      </c>
      <c r="P920" s="83">
        <v>82.185699039487758</v>
      </c>
      <c r="Q920" s="81">
        <v>34.262999999999998</v>
      </c>
      <c r="R920" s="82">
        <v>1.8035417161873048E-2</v>
      </c>
      <c r="S920" s="83">
        <v>-216.42500594247656</v>
      </c>
      <c r="T920" s="81">
        <v>1016.44</v>
      </c>
      <c r="U920" s="82">
        <v>-2.8156301812009015E-3</v>
      </c>
      <c r="V920" s="83">
        <v>2.8156301812009015</v>
      </c>
      <c r="W920" s="81">
        <v>68.064999999999998</v>
      </c>
      <c r="X920" s="82">
        <v>4.3381620295853428E-2</v>
      </c>
      <c r="Y920" s="83">
        <v>52.057944355024105</v>
      </c>
      <c r="Z920" s="84">
        <f t="shared" si="14"/>
        <v>-140.39276644581253</v>
      </c>
    </row>
    <row r="921" spans="1:26" x14ac:dyDescent="0.3">
      <c r="A921" s="76">
        <v>41066</v>
      </c>
      <c r="B921" s="77">
        <v>1183.5999999999999</v>
      </c>
      <c r="C921" s="77">
        <v>-6.5969482819399116E-3</v>
      </c>
      <c r="D921" s="78">
        <v>6.5969482819399117</v>
      </c>
      <c r="E921" s="77">
        <v>1.0707</v>
      </c>
      <c r="F921" s="77">
        <v>0.15000000000000568</v>
      </c>
      <c r="G921" s="79">
        <v>1.5000000000000568</v>
      </c>
      <c r="H921" s="80">
        <v>109.333</v>
      </c>
      <c r="I921" s="77">
        <v>2.3171153972130969E-2</v>
      </c>
      <c r="J921" s="79">
        <v>-115.85576986065485</v>
      </c>
      <c r="K921" s="80">
        <v>22.16</v>
      </c>
      <c r="L921" s="77">
        <v>2.8783658310120752E-2</v>
      </c>
      <c r="M921" s="79">
        <v>43.175487465181128</v>
      </c>
      <c r="N921" s="81">
        <v>121.875</v>
      </c>
      <c r="O921" s="82">
        <v>3.0646675292386492E-2</v>
      </c>
      <c r="P921" s="83">
        <v>61.293350584772988</v>
      </c>
      <c r="Q921" s="81">
        <v>33.781999999999996</v>
      </c>
      <c r="R921" s="82">
        <v>4.5795170691089676E-3</v>
      </c>
      <c r="S921" s="83">
        <v>-54.954204829307614</v>
      </c>
      <c r="T921" s="81">
        <v>1023.01</v>
      </c>
      <c r="U921" s="82">
        <v>7.5640432174760418E-3</v>
      </c>
      <c r="V921" s="83">
        <v>-7.5640432174760415</v>
      </c>
      <c r="W921" s="81">
        <v>67.655000000000015</v>
      </c>
      <c r="X921" s="82">
        <v>2.2905957060780385E-2</v>
      </c>
      <c r="Y921" s="83">
        <v>27.487148472936465</v>
      </c>
      <c r="Z921" s="84">
        <f t="shared" si="14"/>
        <v>-38.321083102607943</v>
      </c>
    </row>
    <row r="922" spans="1:26" x14ac:dyDescent="0.3">
      <c r="A922" s="76">
        <v>41065</v>
      </c>
      <c r="B922" s="77">
        <v>1158.3</v>
      </c>
      <c r="C922" s="77">
        <v>-2.4474464357903205E-2</v>
      </c>
      <c r="D922" s="78">
        <v>24.474464357903205</v>
      </c>
      <c r="E922" s="77">
        <v>0.98060000000000003</v>
      </c>
      <c r="F922" s="77">
        <v>4.9750000000000068</v>
      </c>
      <c r="G922" s="79">
        <v>49.750000000000071</v>
      </c>
      <c r="H922" s="80" t="s">
        <v>0</v>
      </c>
      <c r="I922" s="77">
        <v>3.5402727195731371E-2</v>
      </c>
      <c r="J922" s="79">
        <v>40.066895429514794</v>
      </c>
      <c r="K922" s="80">
        <v>24.68</v>
      </c>
      <c r="L922" s="77">
        <v>0.10523958799820876</v>
      </c>
      <c r="M922" s="79">
        <v>157.85938199731314</v>
      </c>
      <c r="N922" s="81">
        <v>125.625</v>
      </c>
      <c r="O922" s="82">
        <v>6.1712431226388843E-2</v>
      </c>
      <c r="P922" s="83">
        <v>123.42486245277769</v>
      </c>
      <c r="Q922" s="81">
        <v>33.588000000000001</v>
      </c>
      <c r="R922" s="82">
        <v>-4.121327126634323E-3</v>
      </c>
      <c r="S922" s="83">
        <v>49.455925519611874</v>
      </c>
      <c r="T922" s="81">
        <v>999.77</v>
      </c>
      <c r="U922" s="82">
        <v>-1.2485060400430643E-2</v>
      </c>
      <c r="V922" s="83">
        <v>12.485060400430642</v>
      </c>
      <c r="W922" s="81">
        <v>68.944999999999993</v>
      </c>
      <c r="X922" s="82">
        <v>4.723931039720513E-2</v>
      </c>
      <c r="Y922" s="83">
        <v>56.687172476646154</v>
      </c>
      <c r="Z922" s="84">
        <f t="shared" si="14"/>
        <v>514.20376263419757</v>
      </c>
    </row>
    <row r="923" spans="1:26" x14ac:dyDescent="0.3">
      <c r="A923" s="76">
        <v>41064</v>
      </c>
      <c r="B923" s="77">
        <v>1151.21</v>
      </c>
      <c r="C923" s="77">
        <v>-4.0562389572290622E-2</v>
      </c>
      <c r="D923" s="78">
        <v>40.56238957229062</v>
      </c>
      <c r="E923" s="77">
        <v>0.98060000000000003</v>
      </c>
      <c r="F923" s="77">
        <v>4.9750000000000068</v>
      </c>
      <c r="G923" s="79">
        <v>49.750000000000071</v>
      </c>
      <c r="H923" s="80" t="s">
        <v>0</v>
      </c>
      <c r="I923" s="77">
        <v>3.5402727195731371E-2</v>
      </c>
      <c r="J923" s="79">
        <v>-20.552147136118922</v>
      </c>
      <c r="K923" s="80">
        <v>26.12</v>
      </c>
      <c r="L923" s="77">
        <v>0.16192170818505341</v>
      </c>
      <c r="M923" s="79">
        <v>242.88256227758015</v>
      </c>
      <c r="N923" s="81">
        <v>127.501</v>
      </c>
      <c r="O923" s="82">
        <v>8.1662778366914143E-2</v>
      </c>
      <c r="P923" s="83">
        <v>163.32555673382828</v>
      </c>
      <c r="Q923" s="81">
        <v>33.619999999999997</v>
      </c>
      <c r="R923" s="82">
        <v>4.2715894494727933E-3</v>
      </c>
      <c r="S923" s="83">
        <v>-51.259073393673518</v>
      </c>
      <c r="T923" s="81">
        <v>981.66</v>
      </c>
      <c r="U923" s="82">
        <v>-2.8886294838058726E-2</v>
      </c>
      <c r="V923" s="83">
        <v>28.886294838058728</v>
      </c>
      <c r="W923" s="81">
        <v>68.545000000000002</v>
      </c>
      <c r="X923" s="82">
        <v>3.8875416792967528E-2</v>
      </c>
      <c r="Y923" s="83">
        <v>46.650500151561026</v>
      </c>
      <c r="Z923" s="84">
        <f t="shared" si="14"/>
        <v>500.24608304352648</v>
      </c>
    </row>
    <row r="924" spans="1:26" x14ac:dyDescent="0.3">
      <c r="A924" s="76">
        <v>41061</v>
      </c>
      <c r="B924" s="77">
        <v>1152.97</v>
      </c>
      <c r="C924" s="77">
        <v>-3.229678123295146E-2</v>
      </c>
      <c r="D924" s="78">
        <v>32.29678123295146</v>
      </c>
      <c r="E924" s="77">
        <v>1.0707</v>
      </c>
      <c r="F924" s="77">
        <v>0.15000000000000568</v>
      </c>
      <c r="G924" s="79">
        <v>1.5000000000000568</v>
      </c>
      <c r="H924" s="80">
        <v>109.496</v>
      </c>
      <c r="I924" s="77">
        <v>3.440587979670108E-2</v>
      </c>
      <c r="J924" s="79">
        <v>-172.02939898350542</v>
      </c>
      <c r="K924" s="80">
        <v>26.66</v>
      </c>
      <c r="L924" s="77">
        <v>0.21126760563380273</v>
      </c>
      <c r="M924" s="79">
        <v>316.90140845070414</v>
      </c>
      <c r="N924" s="81">
        <v>126</v>
      </c>
      <c r="O924" s="82">
        <v>1.8181818181818181E-2</v>
      </c>
      <c r="P924" s="83">
        <v>36.36363636363636</v>
      </c>
      <c r="Q924" s="81">
        <v>33.709000000000003</v>
      </c>
      <c r="R924" s="82">
        <v>1.0976816723150274E-2</v>
      </c>
      <c r="S924" s="83">
        <v>-131.72180067780329</v>
      </c>
      <c r="T924" s="81">
        <v>986.46</v>
      </c>
      <c r="U924" s="82">
        <v>-3.1125573498796688E-3</v>
      </c>
      <c r="V924" s="83">
        <v>3.112557349879669</v>
      </c>
      <c r="W924" s="81">
        <v>69.030000000000015</v>
      </c>
      <c r="X924" s="82">
        <v>1.9645494830133125E-2</v>
      </c>
      <c r="Y924" s="83">
        <v>23.57459379615975</v>
      </c>
      <c r="Z924" s="84">
        <f t="shared" si="14"/>
        <v>109.99777753202272</v>
      </c>
    </row>
    <row r="925" spans="1:26" x14ac:dyDescent="0.3">
      <c r="A925" s="76">
        <v>41060</v>
      </c>
      <c r="B925" s="77">
        <v>1177.6400000000001</v>
      </c>
      <c r="C925" s="77">
        <v>-6.7038347632015778E-4</v>
      </c>
      <c r="D925" s="78">
        <v>0.67038347632015782</v>
      </c>
      <c r="E925" s="77">
        <v>1.0691999999999999</v>
      </c>
      <c r="F925" s="77">
        <v>2.4999999999986144E-2</v>
      </c>
      <c r="G925" s="79">
        <v>0.24999999999986144</v>
      </c>
      <c r="H925" s="80">
        <v>109.758</v>
      </c>
      <c r="I925" s="77">
        <v>3.1977208834397322E-2</v>
      </c>
      <c r="J925" s="79">
        <v>-159.88604417198661</v>
      </c>
      <c r="K925" s="80">
        <v>24.06</v>
      </c>
      <c r="L925" s="77">
        <v>-4.1434262948207276E-2</v>
      </c>
      <c r="M925" s="79">
        <v>-62.151394422310915</v>
      </c>
      <c r="N925" s="81">
        <v>123.563</v>
      </c>
      <c r="O925" s="82">
        <v>2.5395537525355165E-3</v>
      </c>
      <c r="P925" s="83">
        <v>5.0791075050710326</v>
      </c>
      <c r="Q925" s="81">
        <v>33.828000000000003</v>
      </c>
      <c r="R925" s="82">
        <v>1.2420315446084048E-2</v>
      </c>
      <c r="S925" s="83">
        <v>-149.04378535300856</v>
      </c>
      <c r="T925" s="81">
        <v>1012.16</v>
      </c>
      <c r="U925" s="82">
        <v>1.096705887053279E-2</v>
      </c>
      <c r="V925" s="83">
        <v>-10.96705887053279</v>
      </c>
      <c r="W925" s="81">
        <v>67.650000000000006</v>
      </c>
      <c r="X925" s="82">
        <v>9.6261473024402706E-3</v>
      </c>
      <c r="Y925" s="83">
        <v>11.551376762928324</v>
      </c>
      <c r="Z925" s="84">
        <f t="shared" si="14"/>
        <v>-364.49741507351956</v>
      </c>
    </row>
    <row r="926" spans="1:26" x14ac:dyDescent="0.3">
      <c r="A926" s="76">
        <v>41059</v>
      </c>
      <c r="B926" s="77">
        <v>1181.3699999999999</v>
      </c>
      <c r="C926" s="77">
        <v>-8.4852452412127171E-3</v>
      </c>
      <c r="D926" s="78">
        <v>8.4852452412127164</v>
      </c>
      <c r="E926" s="77">
        <v>1.0691999999999999</v>
      </c>
      <c r="F926" s="77">
        <v>0.12499999999999734</v>
      </c>
      <c r="G926" s="79">
        <v>1.2499999999999734</v>
      </c>
      <c r="H926" s="80">
        <v>109.14400000000001</v>
      </c>
      <c r="I926" s="77">
        <v>1.8942258320496761E-2</v>
      </c>
      <c r="J926" s="79">
        <v>-94.711291602483811</v>
      </c>
      <c r="K926" s="80">
        <v>24.14</v>
      </c>
      <c r="L926" s="77">
        <v>-1.4291547570436826E-2</v>
      </c>
      <c r="M926" s="79">
        <v>-21.437321355655239</v>
      </c>
      <c r="N926" s="81">
        <v>122.375</v>
      </c>
      <c r="O926" s="82">
        <v>2.9434032100676293E-2</v>
      </c>
      <c r="P926" s="83">
        <v>58.868064201352581</v>
      </c>
      <c r="Q926" s="81">
        <v>33.777999999999999</v>
      </c>
      <c r="R926" s="82">
        <v>-4.8024513125719277E-3</v>
      </c>
      <c r="S926" s="83">
        <v>57.629415750863132</v>
      </c>
      <c r="T926" s="81">
        <v>1005.49</v>
      </c>
      <c r="U926" s="82">
        <v>-2.3985633857503432E-2</v>
      </c>
      <c r="V926" s="83">
        <v>23.985633857503434</v>
      </c>
      <c r="W926" s="81">
        <v>67.47</v>
      </c>
      <c r="X926" s="82">
        <v>2.1653543307086499E-2</v>
      </c>
      <c r="Y926" s="83">
        <v>25.984251968503795</v>
      </c>
      <c r="Z926" s="84">
        <f t="shared" si="14"/>
        <v>60.053998061296582</v>
      </c>
    </row>
    <row r="927" spans="1:26" x14ac:dyDescent="0.3">
      <c r="A927" s="76">
        <v>41058</v>
      </c>
      <c r="B927" s="77">
        <v>1201.51</v>
      </c>
      <c r="C927" s="77">
        <v>-2.59000689008253E-3</v>
      </c>
      <c r="D927" s="78">
        <v>2.5900068900825302</v>
      </c>
      <c r="E927" s="77">
        <v>1.0691999999999999</v>
      </c>
      <c r="F927" s="77">
        <v>0.12499999999999734</v>
      </c>
      <c r="G927" s="79">
        <v>1.2499999999999734</v>
      </c>
      <c r="H927" s="80">
        <v>108.304</v>
      </c>
      <c r="I927" s="77">
        <v>2.2739291380222116E-2</v>
      </c>
      <c r="J927" s="79">
        <v>-113.69645690111058</v>
      </c>
      <c r="K927" s="80">
        <v>21.03</v>
      </c>
      <c r="L927" s="77">
        <v>-5.5680287382128352E-2</v>
      </c>
      <c r="M927" s="79">
        <v>-83.520431073192526</v>
      </c>
      <c r="N927" s="81">
        <v>116.68899999999999</v>
      </c>
      <c r="O927" s="82">
        <v>-4.0796469995818671E-3</v>
      </c>
      <c r="P927" s="83">
        <v>-8.159293999163733</v>
      </c>
      <c r="Q927" s="81">
        <v>33.840000000000003</v>
      </c>
      <c r="R927" s="82">
        <v>-1.8476085506279358E-2</v>
      </c>
      <c r="S927" s="83">
        <v>221.7130260753523</v>
      </c>
      <c r="T927" s="81">
        <v>1029.76</v>
      </c>
      <c r="U927" s="82">
        <v>-1.2627884901191903E-2</v>
      </c>
      <c r="V927" s="83">
        <v>12.627884901191903</v>
      </c>
      <c r="W927" s="81">
        <v>66.010000000000005</v>
      </c>
      <c r="X927" s="82">
        <v>-1.3524620787566331E-2</v>
      </c>
      <c r="Y927" s="83">
        <v>-16.229544945079596</v>
      </c>
      <c r="Z927" s="84">
        <f t="shared" si="14"/>
        <v>16.575190948080277</v>
      </c>
    </row>
    <row r="928" spans="1:26" x14ac:dyDescent="0.3">
      <c r="A928" s="76">
        <v>41057</v>
      </c>
      <c r="B928" s="77">
        <v>1190.1199999999999</v>
      </c>
      <c r="C928" s="77">
        <v>-1.966243544016023E-2</v>
      </c>
      <c r="D928" s="78">
        <v>19.66243544016023</v>
      </c>
      <c r="E928" s="77">
        <v>1.0691999999999999</v>
      </c>
      <c r="F928" s="77">
        <v>0.77499999999999236</v>
      </c>
      <c r="G928" s="79">
        <v>7.7499999999999236</v>
      </c>
      <c r="H928" s="80" t="s">
        <v>0</v>
      </c>
      <c r="I928" s="77">
        <v>3.5402727195731371E-2</v>
      </c>
      <c r="J928" s="79">
        <v>139.71266285524422</v>
      </c>
      <c r="K928" s="80" t="s">
        <v>0</v>
      </c>
      <c r="L928" s="77">
        <v>3.5402727195731371E-2</v>
      </c>
      <c r="M928" s="79">
        <v>-215.76433121019116</v>
      </c>
      <c r="N928" s="81" t="s">
        <v>47</v>
      </c>
      <c r="O928" s="82">
        <v>4.5362372799477215E-3</v>
      </c>
      <c r="P928" s="83">
        <v>9.0724745598954417</v>
      </c>
      <c r="Q928" s="81" t="s">
        <v>47</v>
      </c>
      <c r="R928" s="82">
        <v>7.4923885533476054E-4</v>
      </c>
      <c r="S928" s="83">
        <v>-8.9908662640171269</v>
      </c>
      <c r="T928" s="81" t="s">
        <v>47</v>
      </c>
      <c r="U928" s="82">
        <v>3.7334613801929257E-3</v>
      </c>
      <c r="V928" s="83">
        <v>-3.7334613801929257</v>
      </c>
      <c r="W928" s="81" t="s">
        <v>47</v>
      </c>
      <c r="X928" s="82">
        <v>-7.6700874660299754E-4</v>
      </c>
      <c r="Y928" s="83">
        <v>-0.92041049592359703</v>
      </c>
      <c r="Z928" s="84">
        <f t="shared" si="14"/>
        <v>-53.211496495025003</v>
      </c>
    </row>
    <row r="929" spans="1:26" x14ac:dyDescent="0.3">
      <c r="A929" s="76">
        <v>41054</v>
      </c>
      <c r="B929" s="77">
        <v>1188.56</v>
      </c>
      <c r="C929" s="77">
        <v>-2.9223908391459868E-2</v>
      </c>
      <c r="D929" s="78">
        <v>29.223908391459869</v>
      </c>
      <c r="E929" s="77">
        <v>1.0691999999999999</v>
      </c>
      <c r="F929" s="77">
        <v>1.024999999999987</v>
      </c>
      <c r="G929" s="79">
        <v>10.24999999999987</v>
      </c>
      <c r="H929" s="80">
        <v>107.49</v>
      </c>
      <c r="I929" s="77">
        <v>2.2273367063567532E-2</v>
      </c>
      <c r="J929" s="79">
        <v>-111.36683531783765</v>
      </c>
      <c r="K929" s="80">
        <v>21.76</v>
      </c>
      <c r="L929" s="77">
        <v>-5.0297210791037687E-3</v>
      </c>
      <c r="M929" s="79">
        <v>-7.5445816186556529</v>
      </c>
      <c r="N929" s="81">
        <v>117.626</v>
      </c>
      <c r="O929" s="82">
        <v>2.6181025081788482E-2</v>
      </c>
      <c r="P929" s="83">
        <v>52.36205016357696</v>
      </c>
      <c r="Q929" s="81">
        <v>33.700000000000003</v>
      </c>
      <c r="R929" s="82">
        <v>-2.7585410895660089E-2</v>
      </c>
      <c r="S929" s="83">
        <v>331.02493074792108</v>
      </c>
      <c r="T929" s="81">
        <v>1014.79</v>
      </c>
      <c r="U929" s="82">
        <v>-3.0430711610487018E-2</v>
      </c>
      <c r="V929" s="83">
        <v>30.430711610487016</v>
      </c>
      <c r="W929" s="81">
        <v>66.820000000000007</v>
      </c>
      <c r="X929" s="82">
        <v>-1.0220708043252608E-2</v>
      </c>
      <c r="Y929" s="83">
        <v>-12.264849651903129</v>
      </c>
      <c r="Z929" s="84">
        <f t="shared" si="14"/>
        <v>322.11533432504837</v>
      </c>
    </row>
    <row r="930" spans="1:26" x14ac:dyDescent="0.3">
      <c r="A930" s="76">
        <v>41053</v>
      </c>
      <c r="B930" s="77">
        <v>1191.46</v>
      </c>
      <c r="C930" s="77">
        <v>-4.1001287830006478E-2</v>
      </c>
      <c r="D930" s="78">
        <v>41.001287830006476</v>
      </c>
      <c r="E930" s="77">
        <v>1.0691999999999999</v>
      </c>
      <c r="F930" s="77">
        <v>1.3499999999999845</v>
      </c>
      <c r="G930" s="79">
        <v>13.499999999999845</v>
      </c>
      <c r="H930" s="80">
        <v>106.857</v>
      </c>
      <c r="I930" s="77">
        <v>5.2304305697970606E-3</v>
      </c>
      <c r="J930" s="79">
        <v>-26.152152848985303</v>
      </c>
      <c r="K930" s="80">
        <v>21.54</v>
      </c>
      <c r="L930" s="77">
        <v>8.2956259426847589E-2</v>
      </c>
      <c r="M930" s="79">
        <v>124.43438914027138</v>
      </c>
      <c r="N930" s="81">
        <v>117.125</v>
      </c>
      <c r="O930" s="82">
        <v>7.9483138404254292E-2</v>
      </c>
      <c r="P930" s="83">
        <v>158.96627680850858</v>
      </c>
      <c r="Q930" s="81">
        <v>33.655999999999999</v>
      </c>
      <c r="R930" s="82">
        <v>-2.4180922006378752E-2</v>
      </c>
      <c r="S930" s="83">
        <v>290.17106407654501</v>
      </c>
      <c r="T930" s="81">
        <v>1019.31</v>
      </c>
      <c r="U930" s="82">
        <v>-3.8613534543739739E-2</v>
      </c>
      <c r="V930" s="83">
        <v>38.613534543739739</v>
      </c>
      <c r="W930" s="81">
        <v>65.234999999999999</v>
      </c>
      <c r="X930" s="82">
        <v>-2.9457710332514916E-2</v>
      </c>
      <c r="Y930" s="83">
        <v>-35.3492523990179</v>
      </c>
      <c r="Z930" s="84">
        <f t="shared" si="14"/>
        <v>605.18514715106789</v>
      </c>
    </row>
    <row r="931" spans="1:26" x14ac:dyDescent="0.3">
      <c r="A931" s="76">
        <v>41052</v>
      </c>
      <c r="B931" s="77">
        <v>1187.3599999999999</v>
      </c>
      <c r="C931" s="77">
        <v>-4.6327828824776769E-2</v>
      </c>
      <c r="D931" s="78">
        <v>46.327828824776766</v>
      </c>
      <c r="E931" s="77">
        <v>1.0691999999999999</v>
      </c>
      <c r="F931" s="77">
        <v>1.4499999999999957</v>
      </c>
      <c r="G931" s="79">
        <v>14.499999999999957</v>
      </c>
      <c r="H931" s="80">
        <v>106.41800000000001</v>
      </c>
      <c r="I931" s="77">
        <v>5.1856539685838782E-3</v>
      </c>
      <c r="J931" s="79">
        <v>-25.928269842919391</v>
      </c>
      <c r="K931" s="80">
        <v>22.33</v>
      </c>
      <c r="L931" s="77">
        <v>0.18587360594795541</v>
      </c>
      <c r="M931" s="79">
        <v>278.81040892193312</v>
      </c>
      <c r="N931" s="81">
        <v>118.251</v>
      </c>
      <c r="O931" s="82">
        <v>0.14946294046172545</v>
      </c>
      <c r="P931" s="83">
        <v>298.9258809234509</v>
      </c>
      <c r="Q931" s="81">
        <v>33.628</v>
      </c>
      <c r="R931" s="82">
        <v>-2.7811506215669361E-2</v>
      </c>
      <c r="S931" s="83">
        <v>333.7380745880323</v>
      </c>
      <c r="T931" s="81">
        <v>1015.33</v>
      </c>
      <c r="U931" s="82">
        <v>-4.0249170534355512E-2</v>
      </c>
      <c r="V931" s="83">
        <v>40.249170534355514</v>
      </c>
      <c r="W931" s="81">
        <v>66.14</v>
      </c>
      <c r="X931" s="82">
        <v>4.5565006075333706E-3</v>
      </c>
      <c r="Y931" s="83">
        <v>5.4678007290400439</v>
      </c>
      <c r="Z931" s="84">
        <f t="shared" si="14"/>
        <v>992.0908946786692</v>
      </c>
    </row>
    <row r="932" spans="1:26" x14ac:dyDescent="0.3">
      <c r="A932" s="76">
        <v>41051</v>
      </c>
      <c r="B932" s="77">
        <v>1199.8800000000001</v>
      </c>
      <c r="C932" s="77">
        <v>-3.3017689487045011E-2</v>
      </c>
      <c r="D932" s="78">
        <v>33.017689487045011</v>
      </c>
      <c r="E932" s="77">
        <v>1.0691999999999999</v>
      </c>
      <c r="F932" s="77">
        <v>1.6499999999999959</v>
      </c>
      <c r="G932" s="79">
        <v>16.499999999999957</v>
      </c>
      <c r="H932" s="80">
        <v>106.021</v>
      </c>
      <c r="I932" s="77">
        <v>-4.0394171966443961E-3</v>
      </c>
      <c r="J932" s="79">
        <v>20.197085983221982</v>
      </c>
      <c r="K932" s="80">
        <v>22.48</v>
      </c>
      <c r="L932" s="77">
        <v>0.11952191235059773</v>
      </c>
      <c r="M932" s="79">
        <v>179.28286852589659</v>
      </c>
      <c r="N932" s="81">
        <v>118.32299999999999</v>
      </c>
      <c r="O932" s="82">
        <v>0.14876699029126206</v>
      </c>
      <c r="P932" s="83">
        <v>297.53398058252412</v>
      </c>
      <c r="Q932" s="81">
        <v>33.726999999999997</v>
      </c>
      <c r="R932" s="82">
        <v>-3.4882389973101391E-2</v>
      </c>
      <c r="S932" s="83">
        <v>418.5886796772167</v>
      </c>
      <c r="T932" s="81">
        <v>1012.41</v>
      </c>
      <c r="U932" s="82">
        <v>-4.206761474921223E-2</v>
      </c>
      <c r="V932" s="83">
        <v>42.067614749212233</v>
      </c>
      <c r="W932" s="81">
        <v>65.834999999999994</v>
      </c>
      <c r="X932" s="82">
        <v>-1.70212765957449E-2</v>
      </c>
      <c r="Y932" s="83">
        <v>-20.425531914893877</v>
      </c>
      <c r="Z932" s="84">
        <f t="shared" si="14"/>
        <v>986.76238709022266</v>
      </c>
    </row>
    <row r="933" spans="1:26" x14ac:dyDescent="0.3">
      <c r="A933" s="76">
        <v>41050</v>
      </c>
      <c r="B933" s="77">
        <v>1191.45</v>
      </c>
      <c r="C933" s="77">
        <v>-4.7282061123638537E-2</v>
      </c>
      <c r="D933" s="78">
        <v>47.282061123638535</v>
      </c>
      <c r="E933" s="77">
        <v>1.0691999999999999</v>
      </c>
      <c r="F933" s="77">
        <v>2.0000000000000018</v>
      </c>
      <c r="G933" s="79">
        <v>20.000000000000018</v>
      </c>
      <c r="H933" s="80">
        <v>105.854</v>
      </c>
      <c r="I933" s="77">
        <v>-5.5428206380820277E-3</v>
      </c>
      <c r="J933" s="79">
        <v>27.714103190410139</v>
      </c>
      <c r="K933" s="80">
        <v>22.01</v>
      </c>
      <c r="L933" s="77">
        <v>0.15538057742782155</v>
      </c>
      <c r="M933" s="79">
        <v>233.07086614173232</v>
      </c>
      <c r="N933" s="81">
        <v>117.875</v>
      </c>
      <c r="O933" s="82">
        <v>0.16851381894603271</v>
      </c>
      <c r="P933" s="83">
        <v>337.0276378920654</v>
      </c>
      <c r="Q933" s="81">
        <v>33.476999999999997</v>
      </c>
      <c r="R933" s="82">
        <v>-4.4197002141327678E-2</v>
      </c>
      <c r="S933" s="83">
        <v>530.36402569593213</v>
      </c>
      <c r="T933" s="81">
        <v>1010.86</v>
      </c>
      <c r="U933" s="82">
        <v>-4.6799121160972755E-2</v>
      </c>
      <c r="V933" s="83">
        <v>46.799121160972753</v>
      </c>
      <c r="W933" s="81">
        <v>65.98</v>
      </c>
      <c r="X933" s="82">
        <v>-6.1756288597679858E-3</v>
      </c>
      <c r="Y933" s="83">
        <v>-7.4107546317215833</v>
      </c>
      <c r="Z933" s="84">
        <f t="shared" si="14"/>
        <v>1234.8470605730297</v>
      </c>
    </row>
    <row r="934" spans="1:26" x14ac:dyDescent="0.3">
      <c r="A934" s="76">
        <v>41047</v>
      </c>
      <c r="B934" s="77">
        <v>1178.43</v>
      </c>
      <c r="C934" s="77">
        <v>-6.5427898455901592E-2</v>
      </c>
      <c r="D934" s="78">
        <v>65.427898455901598</v>
      </c>
      <c r="E934" s="77">
        <v>1.0689500000000001</v>
      </c>
      <c r="F934" s="77">
        <v>4.9750000000000068</v>
      </c>
      <c r="G934" s="79">
        <v>49.750000000000071</v>
      </c>
      <c r="H934" s="80">
        <v>106.357</v>
      </c>
      <c r="I934" s="77">
        <v>3.5402727195731371E-2</v>
      </c>
      <c r="J934" s="79">
        <v>168.26925000723304</v>
      </c>
      <c r="K934" s="80">
        <v>25.1</v>
      </c>
      <c r="L934" s="77">
        <v>0.32523759239704331</v>
      </c>
      <c r="M934" s="79">
        <v>487.85638859556502</v>
      </c>
      <c r="N934" s="81">
        <v>123.75</v>
      </c>
      <c r="O934" s="82">
        <v>0.2344262785663698</v>
      </c>
      <c r="P934" s="83">
        <v>468.85255713273961</v>
      </c>
      <c r="Q934" s="81">
        <v>33.343000000000004</v>
      </c>
      <c r="R934" s="82">
        <v>-5.1516185924788072E-2</v>
      </c>
      <c r="S934" s="83">
        <v>618.19423109745685</v>
      </c>
      <c r="T934" s="81">
        <v>989.54</v>
      </c>
      <c r="U934" s="82">
        <v>-6.8203433241993711E-2</v>
      </c>
      <c r="V934" s="83">
        <v>68.203433241993707</v>
      </c>
      <c r="W934" s="81">
        <v>67.7</v>
      </c>
      <c r="X934" s="82">
        <v>1.7203816392457303E-2</v>
      </c>
      <c r="Y934" s="83">
        <v>20.644579670948762</v>
      </c>
      <c r="Z934" s="84">
        <f t="shared" si="14"/>
        <v>1947.1983382018386</v>
      </c>
    </row>
    <row r="935" spans="1:26" x14ac:dyDescent="0.3">
      <c r="A935" s="76">
        <v>41046</v>
      </c>
      <c r="B935" s="77">
        <v>1191.48</v>
      </c>
      <c r="C935" s="77">
        <v>-5.8111131313291008E-2</v>
      </c>
      <c r="D935" s="78">
        <v>58.111131313291004</v>
      </c>
      <c r="E935" s="77">
        <v>1.06795</v>
      </c>
      <c r="F935" s="77">
        <v>1.8750000000000044</v>
      </c>
      <c r="G935" s="79">
        <v>18.750000000000043</v>
      </c>
      <c r="H935" s="80">
        <v>107.11499999999999</v>
      </c>
      <c r="I935" s="77">
        <v>5.9784588653999447E-4</v>
      </c>
      <c r="J935" s="79">
        <v>-2.9892294326999722</v>
      </c>
      <c r="K935" s="80">
        <v>24.49</v>
      </c>
      <c r="L935" s="77">
        <v>0.27818371607515646</v>
      </c>
      <c r="M935" s="79">
        <v>417.27557411273466</v>
      </c>
      <c r="N935" s="81">
        <v>123.25</v>
      </c>
      <c r="O935" s="82">
        <v>0.24652338811630847</v>
      </c>
      <c r="P935" s="83">
        <v>493.04677623261693</v>
      </c>
      <c r="Q935" s="81">
        <v>33.412999999999997</v>
      </c>
      <c r="R935" s="82">
        <v>-4.8740213523131765E-2</v>
      </c>
      <c r="S935" s="83">
        <v>584.8825622775812</v>
      </c>
      <c r="T935" s="81">
        <v>1001.18</v>
      </c>
      <c r="U935" s="82">
        <v>-5.028505297906459E-2</v>
      </c>
      <c r="V935" s="83">
        <v>50.285052979064588</v>
      </c>
      <c r="W935" s="81">
        <v>67.004999999999995</v>
      </c>
      <c r="X935" s="82">
        <v>-3.7296732806214655E-4</v>
      </c>
      <c r="Y935" s="83">
        <v>-0.4475607936745758</v>
      </c>
      <c r="Z935" s="84">
        <f t="shared" si="14"/>
        <v>1618.9143066889142</v>
      </c>
    </row>
    <row r="936" spans="1:26" x14ac:dyDescent="0.3">
      <c r="A936" s="76">
        <v>41045</v>
      </c>
      <c r="B936" s="77">
        <v>1204.6300000000001</v>
      </c>
      <c r="C936" s="77">
        <v>-6.2136028152346499E-2</v>
      </c>
      <c r="D936" s="78">
        <v>62.136028152346498</v>
      </c>
      <c r="E936" s="77">
        <v>1.06795</v>
      </c>
      <c r="F936" s="77">
        <v>1.8750000000000044</v>
      </c>
      <c r="G936" s="79">
        <v>18.750000000000043</v>
      </c>
      <c r="H936" s="80">
        <v>105.896</v>
      </c>
      <c r="I936" s="77">
        <v>-1.9445164635727197E-2</v>
      </c>
      <c r="J936" s="79">
        <v>97.225823178635991</v>
      </c>
      <c r="K936" s="80">
        <v>22.27</v>
      </c>
      <c r="L936" s="77">
        <v>0.26822323462414588</v>
      </c>
      <c r="M936" s="79">
        <v>402.33485193621885</v>
      </c>
      <c r="N936" s="81">
        <v>118.876</v>
      </c>
      <c r="O936" s="82">
        <v>0.23346061260064746</v>
      </c>
      <c r="P936" s="83">
        <v>466.92122520129493</v>
      </c>
      <c r="Q936" s="81">
        <v>33.941000000000003</v>
      </c>
      <c r="R936" s="82">
        <v>-3.0257142857142785E-2</v>
      </c>
      <c r="S936" s="83">
        <v>363.08571428571344</v>
      </c>
      <c r="T936" s="81">
        <v>1030.2</v>
      </c>
      <c r="U936" s="82">
        <v>-3.1247942976970762E-2</v>
      </c>
      <c r="V936" s="83">
        <v>31.247942976970762</v>
      </c>
      <c r="W936" s="81">
        <v>66.040000000000006</v>
      </c>
      <c r="X936" s="82">
        <v>4.3342711580870025E-3</v>
      </c>
      <c r="Y936" s="83">
        <v>5.2011253897044023</v>
      </c>
      <c r="Z936" s="84">
        <f t="shared" si="14"/>
        <v>1446.902711120885</v>
      </c>
    </row>
    <row r="937" spans="1:26" x14ac:dyDescent="0.3">
      <c r="A937" s="76">
        <v>41044</v>
      </c>
      <c r="B937" s="77">
        <v>1213.99</v>
      </c>
      <c r="C937" s="77">
        <v>-6.0015485869144396E-2</v>
      </c>
      <c r="D937" s="78">
        <v>60.015485869144399</v>
      </c>
      <c r="E937" s="77">
        <v>1.06145</v>
      </c>
      <c r="F937" s="77">
        <v>1.4250000000000096</v>
      </c>
      <c r="G937" s="79">
        <v>14.250000000000096</v>
      </c>
      <c r="H937" s="80">
        <v>105.55200000000001</v>
      </c>
      <c r="I937" s="77">
        <v>-2.094425377979775E-2</v>
      </c>
      <c r="J937" s="79">
        <v>104.72126889898875</v>
      </c>
      <c r="K937" s="80">
        <v>21.97</v>
      </c>
      <c r="L937" s="77">
        <v>0.30154028436018959</v>
      </c>
      <c r="M937" s="79">
        <v>452.31042654028437</v>
      </c>
      <c r="N937" s="81">
        <v>117.167</v>
      </c>
      <c r="O937" s="82">
        <v>0.24232078292494141</v>
      </c>
      <c r="P937" s="83">
        <v>484.6415658498828</v>
      </c>
      <c r="Q937" s="81" t="s">
        <v>47</v>
      </c>
      <c r="R937" s="82">
        <v>7.4923885533476054E-4</v>
      </c>
      <c r="S937" s="83">
        <v>-8.9908662640171269</v>
      </c>
      <c r="T937" s="81">
        <v>1042.93</v>
      </c>
      <c r="U937" s="82">
        <v>-2.2934017856306402E-2</v>
      </c>
      <c r="V937" s="83">
        <v>22.934017856306401</v>
      </c>
      <c r="W937" s="81">
        <v>66.915000000000006</v>
      </c>
      <c r="X937" s="82">
        <v>1.9113615595491854E-2</v>
      </c>
      <c r="Y937" s="83">
        <v>22.936338714590224</v>
      </c>
      <c r="Z937" s="84">
        <f t="shared" si="14"/>
        <v>1152.8182374651799</v>
      </c>
    </row>
    <row r="938" spans="1:26" x14ac:dyDescent="0.3">
      <c r="A938" s="76">
        <v>41043</v>
      </c>
      <c r="B938" s="77">
        <v>1224.3399999999999</v>
      </c>
      <c r="C938" s="77">
        <v>-5.6007031719841553E-2</v>
      </c>
      <c r="D938" s="78">
        <v>56.007031719841557</v>
      </c>
      <c r="E938" s="77">
        <v>1.0589500000000001</v>
      </c>
      <c r="F938" s="77">
        <v>1.1750000000000149</v>
      </c>
      <c r="G938" s="79">
        <v>11.750000000000149</v>
      </c>
      <c r="H938" s="80">
        <v>105.148</v>
      </c>
      <c r="I938" s="77">
        <v>3.5402727195731371E-2</v>
      </c>
      <c r="J938" s="79">
        <v>24.577173147797438</v>
      </c>
      <c r="K938" s="80">
        <v>21.87</v>
      </c>
      <c r="L938" s="77">
        <v>0.31746987951807226</v>
      </c>
      <c r="M938" s="79">
        <v>476.20481927710836</v>
      </c>
      <c r="N938" s="81">
        <v>114.625</v>
      </c>
      <c r="O938" s="82">
        <v>0.22103861517976031</v>
      </c>
      <c r="P938" s="83">
        <v>442.07723035952063</v>
      </c>
      <c r="Q938" s="81" t="s">
        <v>47</v>
      </c>
      <c r="R938" s="82">
        <v>7.4923885533476054E-4</v>
      </c>
      <c r="S938" s="83">
        <v>-8.9908662640171269</v>
      </c>
      <c r="T938" s="81">
        <v>1046.6400000000001</v>
      </c>
      <c r="U938" s="82">
        <v>-1.9880697088596733E-2</v>
      </c>
      <c r="V938" s="83">
        <v>19.880697088596733</v>
      </c>
      <c r="W938" s="81">
        <v>67.509999999999991</v>
      </c>
      <c r="X938" s="82">
        <v>2.7627673338914648E-2</v>
      </c>
      <c r="Y938" s="83">
        <v>33.153208006697575</v>
      </c>
      <c r="Z938" s="84">
        <f t="shared" si="14"/>
        <v>1054.6592933355453</v>
      </c>
    </row>
    <row r="939" spans="1:26" x14ac:dyDescent="0.3">
      <c r="A939" s="76">
        <v>41040</v>
      </c>
      <c r="B939" s="77">
        <v>1242.4000000000001</v>
      </c>
      <c r="C939" s="77">
        <v>-3.9868932526526416E-2</v>
      </c>
      <c r="D939" s="78">
        <v>39.868932526526415</v>
      </c>
      <c r="E939" s="77">
        <v>1.0557000000000001</v>
      </c>
      <c r="F939" s="77">
        <v>0.85000000000001741</v>
      </c>
      <c r="G939" s="79">
        <v>8.5000000000001741</v>
      </c>
      <c r="H939" s="80">
        <v>106.301</v>
      </c>
      <c r="I939" s="77">
        <v>-1.3328754281258926E-2</v>
      </c>
      <c r="J939" s="79">
        <v>66.643771406294633</v>
      </c>
      <c r="K939" s="80">
        <v>19.89</v>
      </c>
      <c r="L939" s="77">
        <v>0.15976676384839664</v>
      </c>
      <c r="M939" s="79">
        <v>239.65014577259493</v>
      </c>
      <c r="N939" s="81">
        <v>108.501</v>
      </c>
      <c r="O939" s="82">
        <v>0.14512928759894464</v>
      </c>
      <c r="P939" s="83">
        <v>290.25857519788929</v>
      </c>
      <c r="Q939" s="81">
        <v>34.476999999999997</v>
      </c>
      <c r="R939" s="82">
        <v>-1.3928612286923747E-2</v>
      </c>
      <c r="S939" s="83">
        <v>167.14334744308496</v>
      </c>
      <c r="T939" s="81">
        <v>1060.25</v>
      </c>
      <c r="U939" s="82">
        <v>1.208721682389466E-3</v>
      </c>
      <c r="V939" s="83">
        <v>-1.208721682389466</v>
      </c>
      <c r="W939" s="81">
        <v>67.214999999999989</v>
      </c>
      <c r="X939" s="82">
        <v>-6.6904549509369179E-4</v>
      </c>
      <c r="Y939" s="83">
        <v>-0.8028545941124301</v>
      </c>
      <c r="Z939" s="84">
        <f t="shared" si="14"/>
        <v>810.0531960698886</v>
      </c>
    </row>
    <row r="940" spans="1:26" x14ac:dyDescent="0.3">
      <c r="A940" s="76">
        <v>41039</v>
      </c>
      <c r="B940" s="77">
        <v>1245.04</v>
      </c>
      <c r="C940" s="77">
        <v>-4.1325623118325161E-2</v>
      </c>
      <c r="D940" s="78">
        <v>41.325623118325161</v>
      </c>
      <c r="E940" s="77">
        <v>1.0547</v>
      </c>
      <c r="F940" s="77">
        <v>0.75000000000000622</v>
      </c>
      <c r="G940" s="79">
        <v>7.5000000000000622</v>
      </c>
      <c r="H940" s="80">
        <v>105.869</v>
      </c>
      <c r="I940" s="77">
        <v>-1.9631629147413204E-2</v>
      </c>
      <c r="J940" s="79">
        <v>98.158145737066022</v>
      </c>
      <c r="K940" s="80">
        <v>18.829999999999998</v>
      </c>
      <c r="L940" s="77">
        <v>0.15379901960784301</v>
      </c>
      <c r="M940" s="79">
        <v>230.6985294117645</v>
      </c>
      <c r="N940" s="81">
        <v>102.875</v>
      </c>
      <c r="O940" s="82">
        <v>9.1511936339522551E-2</v>
      </c>
      <c r="P940" s="83">
        <v>183.0238726790451</v>
      </c>
      <c r="Q940" s="81">
        <v>34.655999999999999</v>
      </c>
      <c r="R940" s="82">
        <v>-9.4889676460500963E-3</v>
      </c>
      <c r="S940" s="83">
        <v>113.86761175260115</v>
      </c>
      <c r="T940" s="81">
        <v>1057.9100000000001</v>
      </c>
      <c r="U940" s="82">
        <v>-2.4422442244223649E-3</v>
      </c>
      <c r="V940" s="83">
        <v>2.4422442244223648</v>
      </c>
      <c r="W940" s="81">
        <v>65.84</v>
      </c>
      <c r="X940" s="82">
        <v>-1.7093379114727119E-2</v>
      </c>
      <c r="Y940" s="83">
        <v>-20.512054937672541</v>
      </c>
      <c r="Z940" s="84">
        <f t="shared" si="14"/>
        <v>656.50397198555174</v>
      </c>
    </row>
    <row r="941" spans="1:26" x14ac:dyDescent="0.3">
      <c r="A941" s="76">
        <v>41038</v>
      </c>
      <c r="B941" s="77">
        <v>1240.8499999999999</v>
      </c>
      <c r="C941" s="77">
        <v>-4.0651600782415864E-2</v>
      </c>
      <c r="D941" s="78">
        <v>40.651600782415862</v>
      </c>
      <c r="E941" s="77">
        <v>1.0527</v>
      </c>
      <c r="F941" s="77">
        <v>0.55000000000000604</v>
      </c>
      <c r="G941" s="79">
        <v>5.5000000000000604</v>
      </c>
      <c r="H941" s="80">
        <v>106.45099999999999</v>
      </c>
      <c r="I941" s="77">
        <v>-1.5245284415212076E-2</v>
      </c>
      <c r="J941" s="79">
        <v>76.226422076060373</v>
      </c>
      <c r="K941" s="80">
        <v>20.079999999999998</v>
      </c>
      <c r="L941" s="77">
        <v>0.23645320197044337</v>
      </c>
      <c r="M941" s="79">
        <v>354.67980295566502</v>
      </c>
      <c r="N941" s="81">
        <v>103</v>
      </c>
      <c r="O941" s="82">
        <v>7.4315514993481088E-2</v>
      </c>
      <c r="P941" s="83">
        <v>148.63102998696215</v>
      </c>
      <c r="Q941" s="81">
        <v>34.49</v>
      </c>
      <c r="R941" s="82">
        <v>-1.6342012948121962E-2</v>
      </c>
      <c r="S941" s="83">
        <v>196.10415537746354</v>
      </c>
      <c r="T941" s="81">
        <v>1056.8699999999999</v>
      </c>
      <c r="U941" s="82">
        <v>2.4186205326655612E-3</v>
      </c>
      <c r="V941" s="83">
        <v>-2.4186205326655612</v>
      </c>
      <c r="W941" s="81">
        <v>66.975000000000009</v>
      </c>
      <c r="X941" s="82">
        <v>2.0197486535009743E-3</v>
      </c>
      <c r="Y941" s="83">
        <v>2.423698384201169</v>
      </c>
      <c r="Z941" s="84">
        <f t="shared" si="14"/>
        <v>821.79808903010257</v>
      </c>
    </row>
    <row r="942" spans="1:26" x14ac:dyDescent="0.3">
      <c r="A942" s="76">
        <v>41037</v>
      </c>
      <c r="B942" s="77">
        <v>1250.58</v>
      </c>
      <c r="C942" s="77">
        <v>-2.7179662704586514E-2</v>
      </c>
      <c r="D942" s="78">
        <v>27.179662704586516</v>
      </c>
      <c r="E942" s="77">
        <v>1.0491999999999999</v>
      </c>
      <c r="F942" s="77">
        <v>0.20000000000000018</v>
      </c>
      <c r="G942" s="79">
        <v>2.0000000000000018</v>
      </c>
      <c r="H942" s="80">
        <v>106.444</v>
      </c>
      <c r="I942" s="77">
        <v>-1.7182955542218773E-2</v>
      </c>
      <c r="J942" s="79">
        <v>85.914777711093862</v>
      </c>
      <c r="K942" s="80">
        <v>19.05</v>
      </c>
      <c r="L942" s="77">
        <v>0.13258026159334127</v>
      </c>
      <c r="M942" s="79">
        <v>198.87039239001189</v>
      </c>
      <c r="N942" s="81">
        <v>100.876</v>
      </c>
      <c r="O942" s="82">
        <v>3.3300896286811828E-2</v>
      </c>
      <c r="P942" s="83">
        <v>66.601792573623655</v>
      </c>
      <c r="Q942" s="81">
        <v>34.590000000000003</v>
      </c>
      <c r="R942" s="82">
        <v>-1.0838170951414046E-2</v>
      </c>
      <c r="S942" s="83">
        <v>130.05805141696854</v>
      </c>
      <c r="T942" s="81">
        <v>1060.49</v>
      </c>
      <c r="U942" s="82">
        <v>8.2811994903877577E-3</v>
      </c>
      <c r="V942" s="83">
        <v>-8.2811994903877579</v>
      </c>
      <c r="W942" s="81">
        <v>66.39</v>
      </c>
      <c r="X942" s="82">
        <v>-1.0138661100343026E-2</v>
      </c>
      <c r="Y942" s="83">
        <v>-12.166393320411629</v>
      </c>
      <c r="Z942" s="84">
        <f t="shared" si="14"/>
        <v>490.17708398548507</v>
      </c>
    </row>
    <row r="943" spans="1:26" x14ac:dyDescent="0.3">
      <c r="A943" s="76">
        <v>41036</v>
      </c>
      <c r="B943" s="77">
        <v>1260.93</v>
      </c>
      <c r="C943" s="77">
        <v>-8.5469413429783703E-3</v>
      </c>
      <c r="D943" s="78">
        <v>8.5469413429783696</v>
      </c>
      <c r="E943" s="77">
        <v>0.98060000000000003</v>
      </c>
      <c r="F943" s="77">
        <v>4.9750000000000068</v>
      </c>
      <c r="G943" s="79">
        <v>49.750000000000071</v>
      </c>
      <c r="H943" s="80" t="s">
        <v>0</v>
      </c>
      <c r="I943" s="77">
        <v>3.5402727195731371E-2</v>
      </c>
      <c r="J943" s="79">
        <v>-78.610772665546165</v>
      </c>
      <c r="K943" s="80">
        <v>18.940000000000001</v>
      </c>
      <c r="L943" s="77">
        <v>4.6408839779005513E-2</v>
      </c>
      <c r="M943" s="79">
        <v>69.613259668508263</v>
      </c>
      <c r="N943" s="81">
        <v>100.249</v>
      </c>
      <c r="O943" s="82">
        <v>5.0025062656641126E-3</v>
      </c>
      <c r="P943" s="83">
        <v>10.005012531328225</v>
      </c>
      <c r="Q943" s="81">
        <v>34.945999999999998</v>
      </c>
      <c r="R943" s="82">
        <v>-7.8078419124953469E-3</v>
      </c>
      <c r="S943" s="83">
        <v>93.694102949944167</v>
      </c>
      <c r="T943" s="81">
        <v>1061.97</v>
      </c>
      <c r="U943" s="82">
        <v>2.1419640280850225E-2</v>
      </c>
      <c r="V943" s="83">
        <v>-21.419640280850224</v>
      </c>
      <c r="W943" s="81">
        <v>66.555000000000007</v>
      </c>
      <c r="X943" s="82">
        <v>-3.8708745576659098E-2</v>
      </c>
      <c r="Y943" s="83">
        <v>-46.450494691990919</v>
      </c>
      <c r="Z943" s="84">
        <f t="shared" si="14"/>
        <v>85.128408854371798</v>
      </c>
    </row>
    <row r="944" spans="1:26" x14ac:dyDescent="0.3">
      <c r="A944" s="76">
        <v>41033</v>
      </c>
      <c r="B944" s="77">
        <v>1264.99</v>
      </c>
      <c r="C944" s="77">
        <v>6.1698610199252709E-4</v>
      </c>
      <c r="D944" s="78">
        <v>-0.61698610199252713</v>
      </c>
      <c r="E944" s="77">
        <v>1.0491999999999999</v>
      </c>
      <c r="F944" s="77">
        <v>0.14999999999998348</v>
      </c>
      <c r="G944" s="79">
        <v>1.4999999999998348</v>
      </c>
      <c r="H944" s="80">
        <v>107.051</v>
      </c>
      <c r="I944" s="77">
        <v>-5.1484596440686033E-3</v>
      </c>
      <c r="J944" s="79">
        <v>25.742298220343017</v>
      </c>
      <c r="K944" s="80">
        <v>19.16</v>
      </c>
      <c r="L944" s="77">
        <v>1.0015814443858793E-2</v>
      </c>
      <c r="M944" s="79">
        <v>15.023721665788189</v>
      </c>
      <c r="N944" s="81">
        <v>98.875</v>
      </c>
      <c r="O944" s="82">
        <v>-1.9826517967781909E-2</v>
      </c>
      <c r="P944" s="83">
        <v>-39.653035935563814</v>
      </c>
      <c r="Q944" s="81">
        <v>35.024999999999999</v>
      </c>
      <c r="R944" s="82">
        <v>-1.1514689696046094E-2</v>
      </c>
      <c r="S944" s="83">
        <v>138.17627635255312</v>
      </c>
      <c r="T944" s="81">
        <v>1054.19</v>
      </c>
      <c r="U944" s="82">
        <v>2.9774057106016369E-2</v>
      </c>
      <c r="V944" s="83">
        <v>-29.774057106016368</v>
      </c>
      <c r="W944" s="81">
        <v>67.03</v>
      </c>
      <c r="X944" s="82">
        <v>-2.8972910328842531E-2</v>
      </c>
      <c r="Y944" s="83">
        <v>-34.767492394611033</v>
      </c>
      <c r="Z944" s="84">
        <f t="shared" si="14"/>
        <v>75.630724700500394</v>
      </c>
    </row>
    <row r="945" spans="1:26" x14ac:dyDescent="0.3">
      <c r="A945" s="76">
        <v>41032</v>
      </c>
      <c r="B945" s="77">
        <v>1284.44</v>
      </c>
      <c r="C945" s="77">
        <v>2.1299669972146729E-3</v>
      </c>
      <c r="D945" s="78">
        <v>-2.1299669972146731</v>
      </c>
      <c r="E945" s="77">
        <v>1.0491999999999999</v>
      </c>
      <c r="F945" s="77">
        <v>0.14999999999998348</v>
      </c>
      <c r="G945" s="79">
        <v>1.4999999999998348</v>
      </c>
      <c r="H945" s="80">
        <v>107.996</v>
      </c>
      <c r="I945" s="77">
        <v>-2.281902755836404E-3</v>
      </c>
      <c r="J945" s="79">
        <v>11.409513779182021</v>
      </c>
      <c r="K945" s="80">
        <v>17.559999999999999</v>
      </c>
      <c r="L945" s="77">
        <v>6.8807339449539814E-3</v>
      </c>
      <c r="M945" s="79">
        <v>10.321100917430973</v>
      </c>
      <c r="N945" s="81">
        <v>96.376000000000005</v>
      </c>
      <c r="O945" s="82">
        <v>-3.5082098518221777E-2</v>
      </c>
      <c r="P945" s="83">
        <v>-70.164197036443554</v>
      </c>
      <c r="Q945" s="81">
        <v>35.154000000000003</v>
      </c>
      <c r="R945" s="82">
        <v>-1.2722217541494534E-2</v>
      </c>
      <c r="S945" s="83">
        <v>152.66661049793441</v>
      </c>
      <c r="T945" s="81">
        <v>1063.43</v>
      </c>
      <c r="U945" s="82">
        <v>2.5823317191750409E-2</v>
      </c>
      <c r="V945" s="83">
        <v>-25.823317191750409</v>
      </c>
      <c r="W945" s="81">
        <v>65.754999999999995</v>
      </c>
      <c r="X945" s="82">
        <v>-2.7148986536470007E-2</v>
      </c>
      <c r="Y945" s="83">
        <v>-32.578783843764008</v>
      </c>
      <c r="Z945" s="84">
        <f t="shared" si="14"/>
        <v>45.2009601253746</v>
      </c>
    </row>
    <row r="946" spans="1:26" x14ac:dyDescent="0.3">
      <c r="A946" s="76">
        <v>41031</v>
      </c>
      <c r="B946" s="77">
        <v>1291.5</v>
      </c>
      <c r="C946" s="77">
        <v>1.0784835488213358E-2</v>
      </c>
      <c r="D946" s="78">
        <v>-10.784835488213359</v>
      </c>
      <c r="E946" s="77">
        <v>1.0471999999999999</v>
      </c>
      <c r="F946" s="77">
        <v>0</v>
      </c>
      <c r="G946" s="79">
        <v>0</v>
      </c>
      <c r="H946" s="80">
        <v>107.81</v>
      </c>
      <c r="I946" s="77">
        <v>-4.1658584347086525E-3</v>
      </c>
      <c r="J946" s="79">
        <v>20.829292173543262</v>
      </c>
      <c r="K946" s="80">
        <v>16.88</v>
      </c>
      <c r="L946" s="77">
        <v>-8.0610021786492403E-2</v>
      </c>
      <c r="M946" s="79">
        <v>-120.9150326797386</v>
      </c>
      <c r="N946" s="81">
        <v>94.313000000000002</v>
      </c>
      <c r="O946" s="82">
        <v>-5.6869999999999976E-2</v>
      </c>
      <c r="P946" s="83">
        <v>-113.73999999999995</v>
      </c>
      <c r="Q946" s="81">
        <v>35.125</v>
      </c>
      <c r="R946" s="82">
        <v>-1.6657334826427742E-2</v>
      </c>
      <c r="S946" s="83">
        <v>199.88801791713288</v>
      </c>
      <c r="T946" s="81">
        <v>1067.4100000000001</v>
      </c>
      <c r="U946" s="82">
        <v>4.2321325690626764E-2</v>
      </c>
      <c r="V946" s="83">
        <v>-42.321325690626765</v>
      </c>
      <c r="W946" s="81">
        <v>65.660000000000011</v>
      </c>
      <c r="X946" s="82">
        <v>-3.8934426229507942E-2</v>
      </c>
      <c r="Y946" s="83">
        <v>-46.721311475409529</v>
      </c>
      <c r="Z946" s="84">
        <f t="shared" si="14"/>
        <v>-113.76519524331204</v>
      </c>
    </row>
    <row r="947" spans="1:26" x14ac:dyDescent="0.3">
      <c r="A947" s="76">
        <v>41030</v>
      </c>
      <c r="B947" s="77">
        <v>1296.98</v>
      </c>
      <c r="C947" s="77">
        <v>1.0211314229633941E-2</v>
      </c>
      <c r="D947" s="78">
        <v>-10.211314229633942</v>
      </c>
      <c r="E947" s="77">
        <v>1.0471999999999999</v>
      </c>
      <c r="F947" s="77">
        <v>0</v>
      </c>
      <c r="G947" s="79">
        <v>0</v>
      </c>
      <c r="H947" s="80" t="s">
        <v>0</v>
      </c>
      <c r="I947" s="77">
        <v>3.5402727195731371E-2</v>
      </c>
      <c r="J947" s="79">
        <v>35.99672071222809</v>
      </c>
      <c r="K947" s="80">
        <v>16.600000000000001</v>
      </c>
      <c r="L947" s="77">
        <v>-0.10944206008583686</v>
      </c>
      <c r="M947" s="79">
        <v>-164.1630901287553</v>
      </c>
      <c r="N947" s="81">
        <v>93.875</v>
      </c>
      <c r="O947" s="82">
        <v>-5.6067812289469124E-2</v>
      </c>
      <c r="P947" s="83">
        <v>-112.13562457893825</v>
      </c>
      <c r="Q947" s="81">
        <v>35</v>
      </c>
      <c r="R947" s="82">
        <v>-2.3410251402103815E-2</v>
      </c>
      <c r="S947" s="83">
        <v>280.92301682524578</v>
      </c>
      <c r="T947" s="81">
        <v>1067.8699999999999</v>
      </c>
      <c r="U947" s="82">
        <v>4.213957391991708E-2</v>
      </c>
      <c r="V947" s="83">
        <v>-42.139573919917076</v>
      </c>
      <c r="W947" s="81">
        <v>65.694999999999993</v>
      </c>
      <c r="X947" s="82">
        <v>-3.7294841735052785E-2</v>
      </c>
      <c r="Y947" s="83">
        <v>-44.753810082063339</v>
      </c>
      <c r="Z947" s="84">
        <f t="shared" si="14"/>
        <v>-56.483675401834056</v>
      </c>
    </row>
    <row r="948" spans="1:26" x14ac:dyDescent="0.3">
      <c r="A948" s="76">
        <v>41029</v>
      </c>
      <c r="B948" s="77">
        <v>1293.99</v>
      </c>
      <c r="C948" s="77">
        <v>5.3609304710627009E-3</v>
      </c>
      <c r="D948" s="78">
        <v>-5.3609304710627006</v>
      </c>
      <c r="E948" s="77">
        <v>1.0471999999999999</v>
      </c>
      <c r="F948" s="77">
        <v>-0.10000000000001119</v>
      </c>
      <c r="G948" s="79">
        <v>-1.0000000000001119</v>
      </c>
      <c r="H948" s="80">
        <v>107.73699999999999</v>
      </c>
      <c r="I948" s="77">
        <v>-9.5972642281281755E-3</v>
      </c>
      <c r="J948" s="79">
        <v>47.986321140640875</v>
      </c>
      <c r="K948" s="80">
        <v>17.149999999999999</v>
      </c>
      <c r="L948" s="77">
        <v>-7.0964247020585167E-2</v>
      </c>
      <c r="M948" s="79">
        <v>-106.44637053087776</v>
      </c>
      <c r="N948" s="81">
        <v>94.75</v>
      </c>
      <c r="O948" s="82">
        <v>-3.8071065989847719E-2</v>
      </c>
      <c r="P948" s="83">
        <v>-76.142131979695435</v>
      </c>
      <c r="Q948" s="81">
        <v>34.963999999999999</v>
      </c>
      <c r="R948" s="82">
        <v>-2.1301609517144934E-2</v>
      </c>
      <c r="S948" s="83">
        <v>255.61931420573922</v>
      </c>
      <c r="T948" s="81">
        <v>1058.97</v>
      </c>
      <c r="U948" s="82">
        <v>2.5915018116293039E-2</v>
      </c>
      <c r="V948" s="83">
        <v>-25.915018116293041</v>
      </c>
      <c r="W948" s="81">
        <v>67.259999999999991</v>
      </c>
      <c r="X948" s="82">
        <v>-1.4649868151186846E-2</v>
      </c>
      <c r="Y948" s="83">
        <v>-17.579841781424214</v>
      </c>
      <c r="Z948" s="84">
        <f t="shared" si="14"/>
        <v>71.161342467026856</v>
      </c>
    </row>
    <row r="949" spans="1:26" x14ac:dyDescent="0.3">
      <c r="A949" s="76">
        <v>41026</v>
      </c>
      <c r="B949" s="77">
        <v>1298.71</v>
      </c>
      <c r="C949" s="77">
        <v>2.5076167774322367E-2</v>
      </c>
      <c r="D949" s="78">
        <v>-25.076167774322368</v>
      </c>
      <c r="E949" s="77">
        <v>1.0471999999999999</v>
      </c>
      <c r="F949" s="77">
        <v>-0.30000000000001137</v>
      </c>
      <c r="G949" s="79">
        <v>-3.0000000000001137</v>
      </c>
      <c r="H949" s="80">
        <v>107.989</v>
      </c>
      <c r="I949" s="77">
        <v>3.6127836961557646E-4</v>
      </c>
      <c r="J949" s="79">
        <v>-1.8063918480778822</v>
      </c>
      <c r="K949" s="80">
        <v>16.32</v>
      </c>
      <c r="L949" s="77">
        <v>-0.16521739130434784</v>
      </c>
      <c r="M949" s="79">
        <v>-247.82608695652178</v>
      </c>
      <c r="N949" s="81">
        <v>94.25</v>
      </c>
      <c r="O949" s="82">
        <v>-7.1428571428571425E-2</v>
      </c>
      <c r="P949" s="83">
        <v>-142.85714285714283</v>
      </c>
      <c r="Q949" s="81">
        <v>34.988</v>
      </c>
      <c r="R949" s="82">
        <v>-1.9834155087404708E-2</v>
      </c>
      <c r="S949" s="83">
        <v>238.00986104885649</v>
      </c>
      <c r="T949" s="81">
        <v>1060.5</v>
      </c>
      <c r="U949" s="82">
        <v>3.6525172754195465E-2</v>
      </c>
      <c r="V949" s="83">
        <v>-36.525172754195466</v>
      </c>
      <c r="W949" s="81">
        <v>66.984999999999999</v>
      </c>
      <c r="X949" s="82">
        <v>-1.2166347146438619E-2</v>
      </c>
      <c r="Y949" s="83">
        <v>-14.599616575726344</v>
      </c>
      <c r="Z949" s="84">
        <f t="shared" si="14"/>
        <v>-233.68071771713028</v>
      </c>
    </row>
    <row r="950" spans="1:26" x14ac:dyDescent="0.3">
      <c r="A950" s="76">
        <v>41025</v>
      </c>
      <c r="B950" s="77">
        <v>1293.43</v>
      </c>
      <c r="C950" s="77">
        <v>1.9773721764497303E-2</v>
      </c>
      <c r="D950" s="78">
        <v>-19.773721764497303</v>
      </c>
      <c r="E950" s="77">
        <v>1.0471999999999999</v>
      </c>
      <c r="F950" s="77">
        <v>-0.15000000000000568</v>
      </c>
      <c r="G950" s="79">
        <v>-1.5000000000000568</v>
      </c>
      <c r="H950" s="80">
        <v>108.099</v>
      </c>
      <c r="I950" s="77">
        <v>8.1473183286894923E-4</v>
      </c>
      <c r="J950" s="79">
        <v>-4.073659164344746</v>
      </c>
      <c r="K950" s="80">
        <v>16.239999999999998</v>
      </c>
      <c r="L950" s="77">
        <v>-0.16930946291560114</v>
      </c>
      <c r="M950" s="79">
        <v>-253.96419437340171</v>
      </c>
      <c r="N950" s="81">
        <v>95.875</v>
      </c>
      <c r="O950" s="82">
        <v>-5.658984905437589E-2</v>
      </c>
      <c r="P950" s="83">
        <v>-113.17969810875178</v>
      </c>
      <c r="Q950" s="81">
        <v>35.063000000000002</v>
      </c>
      <c r="R950" s="82">
        <v>-1.9216783216783152E-2</v>
      </c>
      <c r="S950" s="83">
        <v>230.60139860139782</v>
      </c>
      <c r="T950" s="81">
        <v>1054.32</v>
      </c>
      <c r="U950" s="82">
        <v>4.5859000684462602E-2</v>
      </c>
      <c r="V950" s="83">
        <v>-45.8590006844626</v>
      </c>
      <c r="W950" s="81">
        <v>66.84</v>
      </c>
      <c r="X950" s="82">
        <v>8.4490042245021456E-3</v>
      </c>
      <c r="Y950" s="83">
        <v>10.138805069402574</v>
      </c>
      <c r="Z950" s="84">
        <f t="shared" si="14"/>
        <v>-197.61007042465781</v>
      </c>
    </row>
    <row r="951" spans="1:26" x14ac:dyDescent="0.3">
      <c r="A951" s="76">
        <v>41024</v>
      </c>
      <c r="B951" s="77">
        <v>1285.52</v>
      </c>
      <c r="C951" s="77">
        <v>9.8890402958924021E-4</v>
      </c>
      <c r="D951" s="78">
        <v>-0.98890402958924017</v>
      </c>
      <c r="E951" s="77">
        <v>1.0471999999999999</v>
      </c>
      <c r="F951" s="77">
        <v>-0.20000000000000018</v>
      </c>
      <c r="G951" s="79">
        <v>-2.0000000000000018</v>
      </c>
      <c r="H951" s="80">
        <v>108.30500000000001</v>
      </c>
      <c r="I951" s="77">
        <v>1.0814508078530376E-3</v>
      </c>
      <c r="J951" s="79">
        <v>-5.4072540392651876</v>
      </c>
      <c r="K951" s="80">
        <v>16.82</v>
      </c>
      <c r="L951" s="77">
        <v>-2.2093023255813898E-2</v>
      </c>
      <c r="M951" s="79">
        <v>-33.139534883720842</v>
      </c>
      <c r="N951" s="81">
        <v>97.625</v>
      </c>
      <c r="O951" s="82">
        <v>8.6894528021159902E-3</v>
      </c>
      <c r="P951" s="83">
        <v>17.378905604231978</v>
      </c>
      <c r="Q951" s="81">
        <v>34.969000000000001</v>
      </c>
      <c r="R951" s="82">
        <v>-1.4763474487927222E-2</v>
      </c>
      <c r="S951" s="83">
        <v>177.16169385512666</v>
      </c>
      <c r="T951" s="81">
        <v>1051.78</v>
      </c>
      <c r="U951" s="82">
        <v>3.6501961093482041E-2</v>
      </c>
      <c r="V951" s="83">
        <v>-36.501961093482038</v>
      </c>
      <c r="W951" s="81">
        <v>67.070000000000007</v>
      </c>
      <c r="X951" s="82">
        <v>1.7908635604795976E-2</v>
      </c>
      <c r="Y951" s="83">
        <v>21.490362725755169</v>
      </c>
      <c r="Z951" s="84">
        <f t="shared" si="14"/>
        <v>137.9933081390565</v>
      </c>
    </row>
    <row r="952" spans="1:26" x14ac:dyDescent="0.3">
      <c r="A952" s="76">
        <v>41023</v>
      </c>
      <c r="B952" s="77">
        <v>1271.8</v>
      </c>
      <c r="C952" s="77">
        <v>4.105479235749286E-3</v>
      </c>
      <c r="D952" s="78">
        <v>-4.1054792357492857</v>
      </c>
      <c r="E952" s="77">
        <v>1.0477000000000001</v>
      </c>
      <c r="F952" s="77">
        <v>-0.29999999999998916</v>
      </c>
      <c r="G952" s="79">
        <v>-2.9999999999998916</v>
      </c>
      <c r="H952" s="80">
        <v>107.89100000000001</v>
      </c>
      <c r="I952" s="77">
        <v>-6.6689514000156094E-4</v>
      </c>
      <c r="J952" s="79">
        <v>3.3344757000078049</v>
      </c>
      <c r="K952" s="80">
        <v>18.100000000000001</v>
      </c>
      <c r="L952" s="77">
        <v>-9.5904095904095821E-2</v>
      </c>
      <c r="M952" s="79">
        <v>-143.85614385614375</v>
      </c>
      <c r="N952" s="81">
        <v>99.75</v>
      </c>
      <c r="O952" s="82">
        <v>-2.2058823529411766E-2</v>
      </c>
      <c r="P952" s="83">
        <v>-44.117647058823529</v>
      </c>
      <c r="Q952" s="81" t="s">
        <v>47</v>
      </c>
      <c r="R952" s="82">
        <v>7.4923885533476054E-4</v>
      </c>
      <c r="S952" s="83">
        <v>-8.9908662640171269</v>
      </c>
      <c r="T952" s="81">
        <v>1039.7</v>
      </c>
      <c r="U952" s="82">
        <v>3.8754733192794634E-2</v>
      </c>
      <c r="V952" s="83">
        <v>-38.754733192794632</v>
      </c>
      <c r="W952" s="81">
        <v>69.234999999999999</v>
      </c>
      <c r="X952" s="82">
        <v>1.8835994408064178E-2</v>
      </c>
      <c r="Y952" s="83">
        <v>22.603193289677012</v>
      </c>
      <c r="Z952" s="84">
        <f t="shared" si="14"/>
        <v>-216.88720061784338</v>
      </c>
    </row>
    <row r="953" spans="1:26" x14ac:dyDescent="0.3">
      <c r="A953" s="76">
        <v>41022</v>
      </c>
      <c r="B953" s="77">
        <v>1264.21</v>
      </c>
      <c r="C953" s="77">
        <v>3.8671049915035799E-3</v>
      </c>
      <c r="D953" s="78">
        <v>-3.86710499150358</v>
      </c>
      <c r="E953" s="77">
        <v>1.0477000000000001</v>
      </c>
      <c r="F953" s="77">
        <v>-0.29999999999998916</v>
      </c>
      <c r="G953" s="79">
        <v>-2.9999999999998916</v>
      </c>
      <c r="H953" s="80">
        <v>107.605</v>
      </c>
      <c r="I953" s="77">
        <v>-8.5869334881192791E-3</v>
      </c>
      <c r="J953" s="79">
        <v>42.934667440596392</v>
      </c>
      <c r="K953" s="80">
        <v>18.97</v>
      </c>
      <c r="L953" s="77">
        <v>-6.9641981363413513E-2</v>
      </c>
      <c r="M953" s="79">
        <v>-104.46297204512027</v>
      </c>
      <c r="N953" s="81">
        <v>100.875</v>
      </c>
      <c r="O953" s="82">
        <v>-3.2327689577437806E-2</v>
      </c>
      <c r="P953" s="83">
        <v>-64.655379154875604</v>
      </c>
      <c r="Q953" s="81">
        <v>35.220999999999997</v>
      </c>
      <c r="R953" s="82">
        <v>-6.1514151076498642E-3</v>
      </c>
      <c r="S953" s="83">
        <v>73.816981291798371</v>
      </c>
      <c r="T953" s="81">
        <v>1023.71</v>
      </c>
      <c r="U953" s="82">
        <v>3.6626364501691148E-2</v>
      </c>
      <c r="V953" s="83">
        <v>-36.62636450169115</v>
      </c>
      <c r="W953" s="81">
        <v>69.03</v>
      </c>
      <c r="X953" s="82">
        <v>3.4079844206426575E-2</v>
      </c>
      <c r="Y953" s="83">
        <v>40.895813047711883</v>
      </c>
      <c r="Z953" s="84">
        <f t="shared" si="14"/>
        <v>-54.964358913083842</v>
      </c>
    </row>
    <row r="954" spans="1:26" x14ac:dyDescent="0.3">
      <c r="A954" s="76">
        <v>41019</v>
      </c>
      <c r="B954" s="77">
        <v>1281.71</v>
      </c>
      <c r="C954" s="77">
        <v>1.2264283593981409E-3</v>
      </c>
      <c r="D954" s="78">
        <v>-1.2264283593981409</v>
      </c>
      <c r="E954" s="77">
        <v>1.0477000000000001</v>
      </c>
      <c r="F954" s="77">
        <v>4.9750000000000068</v>
      </c>
      <c r="G954" s="79">
        <v>49.750000000000071</v>
      </c>
      <c r="H954" s="80">
        <v>108.24299999999999</v>
      </c>
      <c r="I954" s="77">
        <v>3.5402727195731371E-2</v>
      </c>
      <c r="J954" s="79">
        <v>44.616810693777559</v>
      </c>
      <c r="K954" s="80">
        <v>17.440000000000001</v>
      </c>
      <c r="L954" s="77">
        <v>-7.2833599149388487E-2</v>
      </c>
      <c r="M954" s="79">
        <v>-109.25039872408273</v>
      </c>
      <c r="N954" s="81">
        <v>99.88</v>
      </c>
      <c r="O954" s="82">
        <v>-1.8378378378378423E-2</v>
      </c>
      <c r="P954" s="83">
        <v>-36.756756756756843</v>
      </c>
      <c r="Q954" s="81">
        <v>35.433</v>
      </c>
      <c r="R954" s="82">
        <v>-5.1102063737189993E-3</v>
      </c>
      <c r="S954" s="83">
        <v>61.322476484627991</v>
      </c>
      <c r="T954" s="81">
        <v>1036.6600000000001</v>
      </c>
      <c r="U954" s="82">
        <v>2.7667905824039735E-2</v>
      </c>
      <c r="V954" s="83">
        <v>-27.667905824039735</v>
      </c>
      <c r="W954" s="81">
        <v>67.59</v>
      </c>
      <c r="X954" s="82">
        <v>3.7531660142758577E-2</v>
      </c>
      <c r="Y954" s="83">
        <v>45.037992171310293</v>
      </c>
      <c r="Z954" s="84">
        <f t="shared" si="14"/>
        <v>25.825789685438473</v>
      </c>
    </row>
    <row r="955" spans="1:26" x14ac:dyDescent="0.3">
      <c r="A955" s="76">
        <v>41018</v>
      </c>
      <c r="B955" s="77">
        <v>1277.72</v>
      </c>
      <c r="C955" s="77">
        <v>-8.7740393939628597E-3</v>
      </c>
      <c r="D955" s="78">
        <v>8.7740393939628589</v>
      </c>
      <c r="E955" s="77">
        <v>1.0471999999999999</v>
      </c>
      <c r="F955" s="77">
        <v>4.9750000000000068</v>
      </c>
      <c r="G955" s="79">
        <v>49.750000000000071</v>
      </c>
      <c r="H955" s="80">
        <v>108.261</v>
      </c>
      <c r="I955" s="77">
        <v>3.5402727195731371E-2</v>
      </c>
      <c r="J955" s="79">
        <v>33.839733650826908</v>
      </c>
      <c r="K955" s="80">
        <v>18.36</v>
      </c>
      <c r="L955" s="77">
        <v>3.5402727195731371E-2</v>
      </c>
      <c r="M955" s="79">
        <v>-215.76433121019116</v>
      </c>
      <c r="N955" s="81">
        <v>100</v>
      </c>
      <c r="O955" s="82">
        <v>3.4918137975286104E-2</v>
      </c>
      <c r="P955" s="83">
        <v>69.836275950572201</v>
      </c>
      <c r="Q955" s="81">
        <v>35.606999999999999</v>
      </c>
      <c r="R955" s="82">
        <v>-2.2696704774715047E-3</v>
      </c>
      <c r="S955" s="83">
        <v>27.236045729658056</v>
      </c>
      <c r="T955" s="81">
        <v>1024.07</v>
      </c>
      <c r="U955" s="82">
        <v>4.1674020905648904E-3</v>
      </c>
      <c r="V955" s="83">
        <v>-4.1674020905648907</v>
      </c>
      <c r="W955" s="81">
        <v>68.319999999999993</v>
      </c>
      <c r="X955" s="82">
        <v>5.4809325304925077E-2</v>
      </c>
      <c r="Y955" s="83">
        <v>65.771190365910087</v>
      </c>
      <c r="Z955" s="84">
        <f t="shared" si="14"/>
        <v>35.275551790174134</v>
      </c>
    </row>
    <row r="956" spans="1:26" x14ac:dyDescent="0.3">
      <c r="A956" s="76">
        <v>41017</v>
      </c>
      <c r="B956" s="77">
        <v>1283.8699999999999</v>
      </c>
      <c r="C956" s="77">
        <v>-4.8213690517716033E-3</v>
      </c>
      <c r="D956" s="78">
        <v>4.8213690517716037</v>
      </c>
      <c r="E956" s="77">
        <v>1.0471999999999999</v>
      </c>
      <c r="F956" s="77">
        <v>-0.35000000000000586</v>
      </c>
      <c r="G956" s="79">
        <v>-3.5000000000000586</v>
      </c>
      <c r="H956" s="80">
        <v>108.46599999999999</v>
      </c>
      <c r="I956" s="77">
        <v>-5.9890722466403085E-4</v>
      </c>
      <c r="J956" s="79">
        <v>2.9945361233201542</v>
      </c>
      <c r="K956" s="80">
        <v>18.64</v>
      </c>
      <c r="L956" s="77">
        <v>0.11616766467065877</v>
      </c>
      <c r="M956" s="79">
        <v>174.25149700598814</v>
      </c>
      <c r="N956" s="81">
        <v>99.450999999999993</v>
      </c>
      <c r="O956" s="82">
        <v>2.6580370783269216E-2</v>
      </c>
      <c r="P956" s="83">
        <v>53.160741566538427</v>
      </c>
      <c r="Q956" s="81">
        <v>35.72</v>
      </c>
      <c r="R956" s="82">
        <v>-8.3916083916087093E-4</v>
      </c>
      <c r="S956" s="83">
        <v>10.069930069930452</v>
      </c>
      <c r="T956" s="81">
        <v>1024.69</v>
      </c>
      <c r="U956" s="82">
        <v>1.789101147762197E-3</v>
      </c>
      <c r="V956" s="83">
        <v>-1.789101147762197</v>
      </c>
      <c r="W956" s="81">
        <v>68.239999999999995</v>
      </c>
      <c r="X956" s="82">
        <v>5.5366532632229869E-2</v>
      </c>
      <c r="Y956" s="83">
        <v>66.439839158675838</v>
      </c>
      <c r="Z956" s="84">
        <f t="shared" si="14"/>
        <v>306.44881182846234</v>
      </c>
    </row>
    <row r="957" spans="1:26" x14ac:dyDescent="0.3">
      <c r="A957" s="76">
        <v>41016</v>
      </c>
      <c r="B957" s="77">
        <v>1287.0899999999999</v>
      </c>
      <c r="C957" s="77">
        <v>-3.6537880957726193E-3</v>
      </c>
      <c r="D957" s="78">
        <v>3.6537880957726192</v>
      </c>
      <c r="E957" s="77">
        <v>1.0482</v>
      </c>
      <c r="F957" s="77">
        <v>-0.15000000000000568</v>
      </c>
      <c r="G957" s="79">
        <v>-1.5000000000000568</v>
      </c>
      <c r="H957" s="80">
        <v>108.78100000000001</v>
      </c>
      <c r="I957" s="77">
        <v>1.4637918653680288E-3</v>
      </c>
      <c r="J957" s="79">
        <v>-7.3189593268401438</v>
      </c>
      <c r="K957" s="80">
        <v>18.46</v>
      </c>
      <c r="L957" s="77">
        <v>0.12287104622871042</v>
      </c>
      <c r="M957" s="79">
        <v>184.30656934306563</v>
      </c>
      <c r="N957" s="81">
        <v>98.5</v>
      </c>
      <c r="O957" s="82">
        <v>6.1994609164420483E-2</v>
      </c>
      <c r="P957" s="83">
        <v>123.98921832884096</v>
      </c>
      <c r="Q957" s="81">
        <v>35.838999999999999</v>
      </c>
      <c r="R957" s="82">
        <v>-1.0355111282929255E-2</v>
      </c>
      <c r="S957" s="83">
        <v>124.26133539515106</v>
      </c>
      <c r="T957" s="81">
        <v>1032.22</v>
      </c>
      <c r="U957" s="82">
        <v>-1.6056021975471831E-3</v>
      </c>
      <c r="V957" s="83">
        <v>1.605602197547183</v>
      </c>
      <c r="W957" s="81">
        <v>68.260000000000005</v>
      </c>
      <c r="X957" s="82">
        <v>7.3776938807613851E-2</v>
      </c>
      <c r="Y957" s="83">
        <v>88.532326569136615</v>
      </c>
      <c r="Z957" s="84">
        <f t="shared" si="14"/>
        <v>517.52988060267387</v>
      </c>
    </row>
    <row r="958" spans="1:26" x14ac:dyDescent="0.3">
      <c r="A958" s="76">
        <v>41015</v>
      </c>
      <c r="B958" s="77">
        <v>1266.94</v>
      </c>
      <c r="C958" s="77">
        <v>-3.7922969442925739E-2</v>
      </c>
      <c r="D958" s="78">
        <v>37.922969442925741</v>
      </c>
      <c r="E958" s="77">
        <v>1.0502</v>
      </c>
      <c r="F958" s="77">
        <v>4.9999999999994493E-2</v>
      </c>
      <c r="G958" s="79">
        <v>0.49999999999994493</v>
      </c>
      <c r="H958" s="80">
        <v>107.95</v>
      </c>
      <c r="I958" s="77">
        <v>-1.8261518034158458E-2</v>
      </c>
      <c r="J958" s="79">
        <v>91.307590170792295</v>
      </c>
      <c r="K958" s="80">
        <v>19.55</v>
      </c>
      <c r="L958" s="77">
        <v>0.24840357598978291</v>
      </c>
      <c r="M958" s="79">
        <v>372.6053639846744</v>
      </c>
      <c r="N958" s="81">
        <v>101.5</v>
      </c>
      <c r="O958" s="82">
        <v>0.12154696132596685</v>
      </c>
      <c r="P958" s="83">
        <v>243.0939226519337</v>
      </c>
      <c r="Q958" s="81">
        <v>35.725000000000001</v>
      </c>
      <c r="R958" s="82">
        <v>-1.5460508184974919E-2</v>
      </c>
      <c r="S958" s="83">
        <v>185.52609821969904</v>
      </c>
      <c r="T958" s="81">
        <v>1023.13</v>
      </c>
      <c r="U958" s="82">
        <v>-1.4961441073680838E-2</v>
      </c>
      <c r="V958" s="83">
        <v>14.961441073680838</v>
      </c>
      <c r="W958" s="81">
        <v>67.81</v>
      </c>
      <c r="X958" s="82">
        <v>5.0747656310529028E-2</v>
      </c>
      <c r="Y958" s="83">
        <v>60.897187572634834</v>
      </c>
      <c r="Z958" s="84">
        <f t="shared" si="14"/>
        <v>1006.8145731163407</v>
      </c>
    </row>
    <row r="959" spans="1:26" x14ac:dyDescent="0.3">
      <c r="A959" s="76">
        <v>41012</v>
      </c>
      <c r="B959" s="77">
        <v>1268.3499999999999</v>
      </c>
      <c r="C959" s="77">
        <v>-4.2219805778321538E-2</v>
      </c>
      <c r="D959" s="78">
        <v>42.219805778321536</v>
      </c>
      <c r="E959" s="77">
        <v>1.0487</v>
      </c>
      <c r="F959" s="77">
        <v>-0.10000000000001119</v>
      </c>
      <c r="G959" s="79">
        <v>-1.0000000000001119</v>
      </c>
      <c r="H959" s="80">
        <v>108.011</v>
      </c>
      <c r="I959" s="77">
        <v>-1.5351656866766922E-2</v>
      </c>
      <c r="J959" s="79">
        <v>76.758284333834609</v>
      </c>
      <c r="K959" s="80">
        <v>19.55</v>
      </c>
      <c r="L959" s="77">
        <v>0.25</v>
      </c>
      <c r="M959" s="79">
        <v>375</v>
      </c>
      <c r="N959" s="81">
        <v>101.626</v>
      </c>
      <c r="O959" s="82">
        <v>0.12604986149584493</v>
      </c>
      <c r="P959" s="83">
        <v>252.09972299168984</v>
      </c>
      <c r="Q959" s="81">
        <v>35.695999999999998</v>
      </c>
      <c r="R959" s="82">
        <v>-1.4902307097913655E-2</v>
      </c>
      <c r="S959" s="83">
        <v>178.82768517496385</v>
      </c>
      <c r="T959" s="81">
        <v>1008.09</v>
      </c>
      <c r="U959" s="82">
        <v>-2.2590872511852999E-2</v>
      </c>
      <c r="V959" s="83">
        <v>22.590872511853</v>
      </c>
      <c r="W959" s="81">
        <v>66.28</v>
      </c>
      <c r="X959" s="82">
        <v>2.4103831891223768E-2</v>
      </c>
      <c r="Y959" s="83">
        <v>28.924598269468518</v>
      </c>
      <c r="Z959" s="84">
        <f t="shared" si="14"/>
        <v>975.42096906013137</v>
      </c>
    </row>
    <row r="960" spans="1:26" x14ac:dyDescent="0.3">
      <c r="A960" s="76">
        <v>41011</v>
      </c>
      <c r="B960" s="77">
        <v>1284.25</v>
      </c>
      <c r="C960" s="77">
        <v>-2.1158375317261294E-2</v>
      </c>
      <c r="D960" s="78">
        <v>21.158375317261292</v>
      </c>
      <c r="E960" s="77">
        <v>1.0491999999999999</v>
      </c>
      <c r="F960" s="77">
        <v>6.9999999999992291E-2</v>
      </c>
      <c r="G960" s="79">
        <v>0.69999999999992291</v>
      </c>
      <c r="H960" s="80">
        <v>108.188</v>
      </c>
      <c r="I960" s="77">
        <v>-8.7045758580879505E-3</v>
      </c>
      <c r="J960" s="79">
        <v>43.522879290439754</v>
      </c>
      <c r="K960" s="80">
        <v>17.2</v>
      </c>
      <c r="L960" s="77">
        <v>0.10967741935483867</v>
      </c>
      <c r="M960" s="79">
        <v>164.51612903225799</v>
      </c>
      <c r="N960" s="81">
        <v>96.784000000000006</v>
      </c>
      <c r="O960" s="82">
        <v>6.0181838098367829E-2</v>
      </c>
      <c r="P960" s="83">
        <v>120.36367619673565</v>
      </c>
      <c r="Q960" s="81">
        <v>35.75</v>
      </c>
      <c r="R960" s="82">
        <v>-1.0873474808399985E-2</v>
      </c>
      <c r="S960" s="83">
        <v>130.48169770079983</v>
      </c>
      <c r="T960" s="81">
        <v>1014.74</v>
      </c>
      <c r="U960" s="82">
        <v>-7.3950895040594206E-3</v>
      </c>
      <c r="V960" s="83">
        <v>7.3950895040594204</v>
      </c>
      <c r="W960" s="81">
        <v>65.89</v>
      </c>
      <c r="X960" s="82">
        <v>1.3848284351438771E-2</v>
      </c>
      <c r="Y960" s="83">
        <v>16.617941221726522</v>
      </c>
      <c r="Z960" s="84">
        <f t="shared" si="14"/>
        <v>504.75578826328035</v>
      </c>
    </row>
    <row r="961" spans="1:26" x14ac:dyDescent="0.3">
      <c r="A961" s="76">
        <v>41010</v>
      </c>
      <c r="B961" s="77">
        <v>1266.5999999999999</v>
      </c>
      <c r="C961" s="77">
        <v>-2.9737555729190727E-2</v>
      </c>
      <c r="D961" s="78">
        <v>29.737555729190728</v>
      </c>
      <c r="E961" s="77">
        <v>1.0507</v>
      </c>
      <c r="F961" s="77">
        <v>0.31999999999998696</v>
      </c>
      <c r="G961" s="79">
        <v>3.1999999999998696</v>
      </c>
      <c r="H961" s="80">
        <v>107.96299999999999</v>
      </c>
      <c r="I961" s="77">
        <v>-1.046698134824261E-2</v>
      </c>
      <c r="J961" s="79">
        <v>52.334906741213054</v>
      </c>
      <c r="K961" s="80">
        <v>20.02</v>
      </c>
      <c r="L961" s="77">
        <v>0.29328165374676995</v>
      </c>
      <c r="M961" s="79">
        <v>439.92248062015494</v>
      </c>
      <c r="N961" s="81">
        <v>102</v>
      </c>
      <c r="O961" s="82">
        <v>9.861703502649613E-2</v>
      </c>
      <c r="P961" s="83">
        <v>197.23407005299225</v>
      </c>
      <c r="Q961" s="81">
        <v>35.493000000000002</v>
      </c>
      <c r="R961" s="82">
        <v>-2.3791187634083145E-2</v>
      </c>
      <c r="S961" s="83">
        <v>285.49425160899773</v>
      </c>
      <c r="T961" s="81">
        <v>1000.91</v>
      </c>
      <c r="U961" s="82">
        <v>-2.0760568616516518E-2</v>
      </c>
      <c r="V961" s="83">
        <v>20.760568616516519</v>
      </c>
      <c r="W961" s="81">
        <v>67.954999999999998</v>
      </c>
      <c r="X961" s="82">
        <v>6.4458020050125353E-2</v>
      </c>
      <c r="Y961" s="83">
        <v>77.349624060150418</v>
      </c>
      <c r="Z961" s="84">
        <f t="shared" si="14"/>
        <v>1106.0334574292156</v>
      </c>
    </row>
    <row r="962" spans="1:26" x14ac:dyDescent="0.3">
      <c r="A962" s="76">
        <v>41009</v>
      </c>
      <c r="B962" s="77">
        <v>1259.3399999999999</v>
      </c>
      <c r="C962" s="77">
        <v>-4.0466303478227834E-2</v>
      </c>
      <c r="D962" s="78">
        <v>40.466303478227836</v>
      </c>
      <c r="E962" s="77">
        <v>1.0507</v>
      </c>
      <c r="F962" s="77">
        <v>0.26999999999999247</v>
      </c>
      <c r="G962" s="79">
        <v>2.6999999999999247</v>
      </c>
      <c r="H962" s="80">
        <v>108.53700000000001</v>
      </c>
      <c r="I962" s="77">
        <v>-1.2146978439112424E-3</v>
      </c>
      <c r="J962" s="79">
        <v>6.0734892195562118</v>
      </c>
      <c r="K962" s="80">
        <v>20.39</v>
      </c>
      <c r="L962" s="77">
        <v>0.31803490627020037</v>
      </c>
      <c r="M962" s="79">
        <v>477.05235940530059</v>
      </c>
      <c r="N962" s="81">
        <v>104.245</v>
      </c>
      <c r="O962" s="82">
        <v>0.14870523415977965</v>
      </c>
      <c r="P962" s="83">
        <v>297.4104683195593</v>
      </c>
      <c r="Q962" s="81">
        <v>35.439</v>
      </c>
      <c r="R962" s="82">
        <v>-2.6508076035600573E-2</v>
      </c>
      <c r="S962" s="83">
        <v>318.09691242720686</v>
      </c>
      <c r="T962" s="81">
        <v>987.54</v>
      </c>
      <c r="U962" s="82">
        <v>-3.5435916469692019E-2</v>
      </c>
      <c r="V962" s="83">
        <v>35.435916469692017</v>
      </c>
      <c r="W962" s="81">
        <v>66.754999999999995</v>
      </c>
      <c r="X962" s="82">
        <v>4.1825985173624541E-2</v>
      </c>
      <c r="Y962" s="83">
        <v>50.191182208349446</v>
      </c>
      <c r="Z962" s="84">
        <f t="shared" si="14"/>
        <v>1227.4266315278921</v>
      </c>
    </row>
    <row r="963" spans="1:26" x14ac:dyDescent="0.3">
      <c r="A963" s="76">
        <v>41008</v>
      </c>
      <c r="B963" s="77">
        <v>1280.1400000000001</v>
      </c>
      <c r="C963" s="77">
        <v>-3.1898481456833321E-2</v>
      </c>
      <c r="D963" s="78">
        <v>31.89848145683332</v>
      </c>
      <c r="E963" s="77">
        <v>0.98060000000000003</v>
      </c>
      <c r="F963" s="77">
        <v>4.9750000000000068</v>
      </c>
      <c r="G963" s="79">
        <v>49.750000000000071</v>
      </c>
      <c r="H963" s="80" t="s">
        <v>0</v>
      </c>
      <c r="I963" s="77">
        <v>3.5402727195731371E-2</v>
      </c>
      <c r="J963" s="79">
        <v>104.34920665173932</v>
      </c>
      <c r="K963" s="80">
        <v>18.809999999999999</v>
      </c>
      <c r="L963" s="77">
        <v>0.20654265554842841</v>
      </c>
      <c r="M963" s="79">
        <v>309.81398332264263</v>
      </c>
      <c r="N963" s="81">
        <v>101.75</v>
      </c>
      <c r="O963" s="82">
        <v>0.13687150837988826</v>
      </c>
      <c r="P963" s="83">
        <v>273.74301675977648</v>
      </c>
      <c r="Q963" s="81">
        <v>35.615000000000002</v>
      </c>
      <c r="R963" s="82">
        <v>-1.8978624944909653E-2</v>
      </c>
      <c r="S963" s="83">
        <v>227.74349933891585</v>
      </c>
      <c r="T963" s="81">
        <v>1008.75</v>
      </c>
      <c r="U963" s="82">
        <v>-1.4632764498451759E-2</v>
      </c>
      <c r="V963" s="83">
        <v>14.632764498451758</v>
      </c>
      <c r="W963" s="81">
        <v>65.144999999999996</v>
      </c>
      <c r="X963" s="82">
        <v>3.3391497461929001E-2</v>
      </c>
      <c r="Y963" s="83">
        <v>40.069796954314796</v>
      </c>
      <c r="Z963" s="84">
        <f t="shared" si="14"/>
        <v>1052.0007489826742</v>
      </c>
    </row>
    <row r="964" spans="1:26" x14ac:dyDescent="0.3">
      <c r="A964" s="76">
        <v>41005</v>
      </c>
      <c r="B964" s="77">
        <v>1289.03</v>
      </c>
      <c r="C964" s="77">
        <v>-2.5956263507080454E-2</v>
      </c>
      <c r="D964" s="78">
        <v>25.956263507080454</v>
      </c>
      <c r="E964" s="77">
        <v>0.98060000000000003</v>
      </c>
      <c r="F964" s="77">
        <v>4.9750000000000068</v>
      </c>
      <c r="G964" s="79">
        <v>49.750000000000071</v>
      </c>
      <c r="H964" s="80" t="s">
        <v>0</v>
      </c>
      <c r="I964" s="77">
        <v>3.5402727195731371E-2</v>
      </c>
      <c r="J964" s="79">
        <v>141.94361612173844</v>
      </c>
      <c r="K964" s="80" t="s">
        <v>0</v>
      </c>
      <c r="L964" s="77">
        <v>3.5402727195731371E-2</v>
      </c>
      <c r="M964" s="79">
        <v>-215.76433121019116</v>
      </c>
      <c r="N964" s="81">
        <v>96.626000000000005</v>
      </c>
      <c r="O964" s="82">
        <v>8.8743661971831034E-2</v>
      </c>
      <c r="P964" s="83">
        <v>177.48732394366206</v>
      </c>
      <c r="Q964" s="81" t="s">
        <v>47</v>
      </c>
      <c r="R964" s="82">
        <v>7.4923885533476054E-4</v>
      </c>
      <c r="S964" s="83">
        <v>-8.9908662640171269</v>
      </c>
      <c r="T964" s="81" t="s">
        <v>47</v>
      </c>
      <c r="U964" s="82">
        <v>3.7334613801929257E-3</v>
      </c>
      <c r="V964" s="83">
        <v>-3.7334613801929257</v>
      </c>
      <c r="W964" s="81" t="s">
        <v>47</v>
      </c>
      <c r="X964" s="82">
        <v>-7.6700874660299754E-4</v>
      </c>
      <c r="Y964" s="83">
        <v>-0.92041049592359703</v>
      </c>
      <c r="Z964" s="84">
        <f t="shared" si="14"/>
        <v>165.72813422215623</v>
      </c>
    </row>
    <row r="965" spans="1:26" x14ac:dyDescent="0.3">
      <c r="A965" s="76">
        <v>41004</v>
      </c>
      <c r="B965" s="77">
        <v>1290.0899999999999</v>
      </c>
      <c r="C965" s="77">
        <v>-1.3881138926046307E-2</v>
      </c>
      <c r="D965" s="78">
        <v>13.881138926046306</v>
      </c>
      <c r="E965" s="77">
        <v>1.0507</v>
      </c>
      <c r="F965" s="77">
        <v>-0.14000000000000679</v>
      </c>
      <c r="G965" s="79">
        <v>-1.4000000000000679</v>
      </c>
      <c r="H965" s="80">
        <v>108.53100000000001</v>
      </c>
      <c r="I965" s="77">
        <v>1.7444758265493267E-3</v>
      </c>
      <c r="J965" s="79">
        <v>-8.7223791327466333</v>
      </c>
      <c r="K965" s="80">
        <v>16.7</v>
      </c>
      <c r="L965" s="77">
        <v>0.12685560053981099</v>
      </c>
      <c r="M965" s="79">
        <v>190.28340080971648</v>
      </c>
      <c r="N965" s="81">
        <v>96.876000000000005</v>
      </c>
      <c r="O965" s="82">
        <v>6.1654794520547999E-2</v>
      </c>
      <c r="P965" s="83">
        <v>123.309589041096</v>
      </c>
      <c r="Q965" s="81">
        <v>35.688000000000002</v>
      </c>
      <c r="R965" s="82">
        <v>-1.5449128227764158E-2</v>
      </c>
      <c r="S965" s="83">
        <v>185.3895387331699</v>
      </c>
      <c r="T965" s="81">
        <v>1019.82</v>
      </c>
      <c r="U965" s="82">
        <v>6.2953899589516847E-3</v>
      </c>
      <c r="V965" s="83">
        <v>-6.2953899589516844</v>
      </c>
      <c r="W965" s="81">
        <v>64.77</v>
      </c>
      <c r="X965" s="82">
        <v>8.7213829621554644E-3</v>
      </c>
      <c r="Y965" s="83">
        <v>10.465659554586557</v>
      </c>
      <c r="Z965" s="84">
        <f t="shared" si="14"/>
        <v>506.91155797291691</v>
      </c>
    </row>
    <row r="966" spans="1:26" x14ac:dyDescent="0.3">
      <c r="A966" s="76">
        <v>41003</v>
      </c>
      <c r="B966" s="77">
        <v>1291.81</v>
      </c>
      <c r="C966" s="77">
        <v>-9.5987978502372739E-3</v>
      </c>
      <c r="D966" s="78">
        <v>9.5987978502372737</v>
      </c>
      <c r="E966" s="77">
        <v>1.0497000000000001</v>
      </c>
      <c r="F966" s="77">
        <v>-0.33999999999998476</v>
      </c>
      <c r="G966" s="79">
        <v>-3.3999999999998476</v>
      </c>
      <c r="H966" s="80">
        <v>108.622</v>
      </c>
      <c r="I966" s="77">
        <v>1.2813067485227712E-3</v>
      </c>
      <c r="J966" s="79">
        <v>-6.4065337426138562</v>
      </c>
      <c r="K966" s="80">
        <v>16.440000000000001</v>
      </c>
      <c r="L966" s="77">
        <v>5.5876685934489467E-2</v>
      </c>
      <c r="M966" s="79">
        <v>83.815028901734195</v>
      </c>
      <c r="N966" s="81">
        <v>92.75</v>
      </c>
      <c r="O966" s="82">
        <v>2.4182862190812695E-2</v>
      </c>
      <c r="P966" s="83">
        <v>48.365724381625384</v>
      </c>
      <c r="Q966" s="81">
        <v>35.75</v>
      </c>
      <c r="R966" s="82">
        <v>-1.352097130242831E-2</v>
      </c>
      <c r="S966" s="83">
        <v>162.25165562913972</v>
      </c>
      <c r="T966" s="81">
        <v>1022.86</v>
      </c>
      <c r="U966" s="82">
        <v>1.5205351648569834E-2</v>
      </c>
      <c r="V966" s="83">
        <v>-15.205351648569835</v>
      </c>
      <c r="W966" s="81">
        <v>64.660000000000011</v>
      </c>
      <c r="X966" s="82">
        <v>-1.8220467658669734E-2</v>
      </c>
      <c r="Y966" s="83">
        <v>-21.864561190403677</v>
      </c>
      <c r="Z966" s="84">
        <f t="shared" si="14"/>
        <v>257.15476018114936</v>
      </c>
    </row>
    <row r="967" spans="1:26" x14ac:dyDescent="0.3">
      <c r="A967" s="76">
        <v>41002</v>
      </c>
      <c r="B967" s="77">
        <v>1316.88</v>
      </c>
      <c r="C967" s="77">
        <v>3.4212391133733181E-3</v>
      </c>
      <c r="D967" s="78">
        <v>-3.4212391133733182</v>
      </c>
      <c r="E967" s="77">
        <v>1.0497000000000001</v>
      </c>
      <c r="F967" s="77">
        <v>-0.33999999999998476</v>
      </c>
      <c r="G967" s="79">
        <v>-3.3999999999998476</v>
      </c>
      <c r="H967" s="80">
        <v>109.958</v>
      </c>
      <c r="I967" s="77">
        <v>1.7112517112517059E-2</v>
      </c>
      <c r="J967" s="79">
        <v>-85.562585562585298</v>
      </c>
      <c r="K967" s="80">
        <v>15.66</v>
      </c>
      <c r="L967" s="77">
        <v>3.5029742233972198E-2</v>
      </c>
      <c r="M967" s="79">
        <v>52.544613350958301</v>
      </c>
      <c r="N967" s="81">
        <v>90.5</v>
      </c>
      <c r="O967" s="82">
        <v>4.0074471630675811E-2</v>
      </c>
      <c r="P967" s="83">
        <v>80.148943261351604</v>
      </c>
      <c r="Q967" s="81">
        <v>36.213999999999999</v>
      </c>
      <c r="R967" s="82">
        <v>-6.071310299149593E-4</v>
      </c>
      <c r="S967" s="83">
        <v>7.2855723589795121</v>
      </c>
      <c r="T967" s="81">
        <v>1033.8800000000001</v>
      </c>
      <c r="U967" s="82">
        <v>1.3131075572279801E-2</v>
      </c>
      <c r="V967" s="83">
        <v>-13.131075572279801</v>
      </c>
      <c r="W967" s="81">
        <v>63.569999999999993</v>
      </c>
      <c r="X967" s="82">
        <v>-3.7037037037037146E-2</v>
      </c>
      <c r="Y967" s="83">
        <v>-44.444444444444571</v>
      </c>
      <c r="Z967" s="84">
        <f t="shared" si="14"/>
        <v>-9.9802157213934208</v>
      </c>
    </row>
    <row r="968" spans="1:26" x14ac:dyDescent="0.3">
      <c r="A968" s="76">
        <v>41001</v>
      </c>
      <c r="B968" s="77">
        <v>1324.26</v>
      </c>
      <c r="C968" s="77">
        <v>5.7339885016442146E-3</v>
      </c>
      <c r="D968" s="78">
        <v>-5.7339885016442143</v>
      </c>
      <c r="E968" s="77">
        <v>1.0497000000000001</v>
      </c>
      <c r="F968" s="77">
        <v>-0.33999999999998476</v>
      </c>
      <c r="G968" s="79">
        <v>-3.3999999999998476</v>
      </c>
      <c r="H968" s="80">
        <v>109.69499999999999</v>
      </c>
      <c r="I968" s="77">
        <v>1.8646633298355378E-2</v>
      </c>
      <c r="J968" s="79">
        <v>-93.233166491776885</v>
      </c>
      <c r="K968" s="80">
        <v>15.64</v>
      </c>
      <c r="L968" s="77">
        <v>3.8510911424904041E-3</v>
      </c>
      <c r="M968" s="79">
        <v>5.7766367137356065</v>
      </c>
      <c r="N968" s="81">
        <v>90.25</v>
      </c>
      <c r="O968" s="82">
        <v>2.8478307939510606E-2</v>
      </c>
      <c r="P968" s="83">
        <v>56.956615879021207</v>
      </c>
      <c r="Q968" s="81">
        <v>36.286000000000001</v>
      </c>
      <c r="R968" s="82">
        <v>2.9575167915088674E-3</v>
      </c>
      <c r="S968" s="83">
        <v>-35.490201498106408</v>
      </c>
      <c r="T968" s="81">
        <v>1038.67</v>
      </c>
      <c r="U968" s="82">
        <v>1.5158919426091818E-2</v>
      </c>
      <c r="V968" s="83">
        <v>-15.158919426091819</v>
      </c>
      <c r="W968" s="81">
        <v>64.535000000000011</v>
      </c>
      <c r="X968" s="82">
        <v>-5.0606840750275599E-2</v>
      </c>
      <c r="Y968" s="83">
        <v>-60.728208900330721</v>
      </c>
      <c r="Z968" s="84">
        <f t="shared" si="14"/>
        <v>-151.01123222519306</v>
      </c>
    </row>
    <row r="969" spans="1:26" x14ac:dyDescent="0.3">
      <c r="A969" s="76">
        <v>40998</v>
      </c>
      <c r="B969" s="77">
        <v>1312.01</v>
      </c>
      <c r="C969" s="77">
        <v>-1.028929204541176E-2</v>
      </c>
      <c r="D969" s="78">
        <v>10.289292045411759</v>
      </c>
      <c r="E969" s="77">
        <v>1.0485</v>
      </c>
      <c r="F969" s="77">
        <v>-0.45999999999999375</v>
      </c>
      <c r="G969" s="79">
        <v>-4.5999999999999375</v>
      </c>
      <c r="H969" s="80">
        <v>109.13800000000001</v>
      </c>
      <c r="I969" s="77">
        <v>9.172784938878964E-3</v>
      </c>
      <c r="J969" s="79">
        <v>-45.863924694394818</v>
      </c>
      <c r="K969" s="80">
        <v>15.5</v>
      </c>
      <c r="L969" s="77">
        <v>3.0585106382978781E-2</v>
      </c>
      <c r="M969" s="79">
        <v>45.877659574468169</v>
      </c>
      <c r="N969" s="81">
        <v>91.29</v>
      </c>
      <c r="O969" s="82">
        <v>6.8244049708628893E-2</v>
      </c>
      <c r="P969" s="83">
        <v>136.48809941725779</v>
      </c>
      <c r="Q969" s="81">
        <v>36.235999999999997</v>
      </c>
      <c r="R969" s="82">
        <v>8.5623532661231348E-4</v>
      </c>
      <c r="S969" s="83">
        <v>-10.274823919347762</v>
      </c>
      <c r="T969" s="81">
        <v>1031.3900000000001</v>
      </c>
      <c r="U969" s="82">
        <v>5.2044247356368067E-3</v>
      </c>
      <c r="V969" s="83">
        <v>-5.204424735636807</v>
      </c>
      <c r="W969" s="81">
        <v>64.72</v>
      </c>
      <c r="X969" s="82">
        <v>-6.392826149840905E-2</v>
      </c>
      <c r="Y969" s="83">
        <v>-76.713913798090857</v>
      </c>
      <c r="Z969" s="84">
        <f t="shared" si="14"/>
        <v>49.997963889667531</v>
      </c>
    </row>
    <row r="970" spans="1:26" x14ac:dyDescent="0.3">
      <c r="A970" s="76">
        <v>40997</v>
      </c>
      <c r="B970" s="77">
        <v>1305.42</v>
      </c>
      <c r="C970" s="77">
        <v>-1.1764171511627879E-2</v>
      </c>
      <c r="D970" s="78">
        <v>11.764171511627879</v>
      </c>
      <c r="E970" s="77">
        <v>1.0475000000000001</v>
      </c>
      <c r="F970" s="77">
        <v>-0.55999999999998273</v>
      </c>
      <c r="G970" s="79">
        <v>-5.5999999999998273</v>
      </c>
      <c r="H970" s="80">
        <v>109.105</v>
      </c>
      <c r="I970" s="77">
        <v>1.343129696541857E-2</v>
      </c>
      <c r="J970" s="79">
        <v>-67.156484827092854</v>
      </c>
      <c r="K970" s="80">
        <v>15.48</v>
      </c>
      <c r="L970" s="77">
        <v>6.9799585348997911E-2</v>
      </c>
      <c r="M970" s="79">
        <v>104.69937802349688</v>
      </c>
      <c r="N970" s="81">
        <v>92.843999999999994</v>
      </c>
      <c r="O970" s="82">
        <v>4.7605077574047888E-2</v>
      </c>
      <c r="P970" s="83">
        <v>95.21015514809578</v>
      </c>
      <c r="Q970" s="81">
        <v>36.143000000000001</v>
      </c>
      <c r="R970" s="82">
        <v>-7.7419354838708715E-3</v>
      </c>
      <c r="S970" s="83">
        <v>92.903225806450465</v>
      </c>
      <c r="T970" s="81">
        <v>1022.3</v>
      </c>
      <c r="U970" s="82">
        <v>4.2338333382449193E-3</v>
      </c>
      <c r="V970" s="83">
        <v>-4.2338333382449189</v>
      </c>
      <c r="W970" s="81">
        <v>64.989999999999995</v>
      </c>
      <c r="X970" s="82">
        <v>-5.6338028169014225E-2</v>
      </c>
      <c r="Y970" s="83">
        <v>-67.605633802817067</v>
      </c>
      <c r="Z970" s="84">
        <f t="shared" si="14"/>
        <v>159.98097852151633</v>
      </c>
    </row>
    <row r="971" spans="1:26" x14ac:dyDescent="0.3">
      <c r="A971" s="76">
        <v>40996</v>
      </c>
      <c r="B971" s="77">
        <v>1312.45</v>
      </c>
      <c r="C971" s="77">
        <v>-1.5215489368176802E-3</v>
      </c>
      <c r="D971" s="78">
        <v>1.5215489368176802</v>
      </c>
      <c r="E971" s="77">
        <v>1.048</v>
      </c>
      <c r="F971" s="77">
        <v>-0.57000000000000384</v>
      </c>
      <c r="G971" s="79">
        <v>-5.7000000000000384</v>
      </c>
      <c r="H971" s="80">
        <v>108.669</v>
      </c>
      <c r="I971" s="77">
        <v>9.3064727353784852E-3</v>
      </c>
      <c r="J971" s="79">
        <v>-46.532363676892423</v>
      </c>
      <c r="K971" s="80">
        <v>15.47</v>
      </c>
      <c r="L971" s="77">
        <v>3.2425421530480358E-3</v>
      </c>
      <c r="M971" s="79">
        <v>4.8638132295720542</v>
      </c>
      <c r="N971" s="81">
        <v>90.75</v>
      </c>
      <c r="O971" s="82">
        <v>7.9637466262370317E-3</v>
      </c>
      <c r="P971" s="83">
        <v>15.927493252474063</v>
      </c>
      <c r="Q971" s="81">
        <v>36.357999999999997</v>
      </c>
      <c r="R971" s="82">
        <v>-2.5240054869686106E-3</v>
      </c>
      <c r="S971" s="83">
        <v>30.288065843623325</v>
      </c>
      <c r="T971" s="81">
        <v>1022.13</v>
      </c>
      <c r="U971" s="82">
        <v>8.8037030822830011E-3</v>
      </c>
      <c r="V971" s="83">
        <v>-8.8037030822830005</v>
      </c>
      <c r="W971" s="81">
        <v>63.839999999999996</v>
      </c>
      <c r="X971" s="82">
        <v>-7.0539419087137012E-2</v>
      </c>
      <c r="Y971" s="83">
        <v>-84.647302904564398</v>
      </c>
      <c r="Z971" s="84">
        <f t="shared" si="14"/>
        <v>-93.082448401252734</v>
      </c>
    </row>
    <row r="972" spans="1:26" x14ac:dyDescent="0.3">
      <c r="A972" s="76">
        <v>40995</v>
      </c>
      <c r="B972" s="77">
        <v>1322.32</v>
      </c>
      <c r="C972" s="77">
        <v>1.2721048318539261E-2</v>
      </c>
      <c r="D972" s="78">
        <v>-12.721048318539262</v>
      </c>
      <c r="E972" s="77">
        <v>1.05</v>
      </c>
      <c r="F972" s="77">
        <v>-0.66999999999999282</v>
      </c>
      <c r="G972" s="79">
        <v>-6.6999999999999282</v>
      </c>
      <c r="H972" s="80">
        <v>108.452</v>
      </c>
      <c r="I972" s="77">
        <v>6.7112847979652552E-3</v>
      </c>
      <c r="J972" s="79">
        <v>-33.556423989826278</v>
      </c>
      <c r="K972" s="80">
        <v>15.59</v>
      </c>
      <c r="L972" s="77">
        <v>1.8288700195950316E-2</v>
      </c>
      <c r="M972" s="79">
        <v>27.433050293925476</v>
      </c>
      <c r="N972" s="81">
        <v>89.5</v>
      </c>
      <c r="O972" s="82">
        <v>-1.2588122372877675E-2</v>
      </c>
      <c r="P972" s="83">
        <v>-25.176244745755348</v>
      </c>
      <c r="Q972" s="81">
        <v>36.404000000000003</v>
      </c>
      <c r="R972" s="82">
        <v>6.1912658927585334E-3</v>
      </c>
      <c r="S972" s="83">
        <v>-74.2951907131024</v>
      </c>
      <c r="T972" s="81">
        <v>1023.82</v>
      </c>
      <c r="U972" s="82">
        <v>1.0940616545214015E-2</v>
      </c>
      <c r="V972" s="83">
        <v>-10.940616545214015</v>
      </c>
      <c r="W972" s="81">
        <v>64.075000000000003</v>
      </c>
      <c r="X972" s="82">
        <v>-6.8203301097942232E-2</v>
      </c>
      <c r="Y972" s="83">
        <v>-81.843961317530685</v>
      </c>
      <c r="Z972" s="84">
        <f t="shared" si="14"/>
        <v>-217.80043533604243</v>
      </c>
    </row>
    <row r="973" spans="1:26" x14ac:dyDescent="0.3">
      <c r="A973" s="76">
        <v>40994</v>
      </c>
      <c r="B973" s="77">
        <v>1323.38</v>
      </c>
      <c r="C973" s="77">
        <v>1.1302241343736535E-2</v>
      </c>
      <c r="D973" s="78">
        <v>-11.302241343736535</v>
      </c>
      <c r="E973" s="77">
        <v>1.0515000000000001</v>
      </c>
      <c r="F973" s="77">
        <v>-0.50999999999998824</v>
      </c>
      <c r="G973" s="79">
        <v>-5.0999999999998824</v>
      </c>
      <c r="H973" s="80">
        <v>108.833</v>
      </c>
      <c r="I973" s="77">
        <v>1.5830198717529873E-2</v>
      </c>
      <c r="J973" s="79">
        <v>-79.150993587649367</v>
      </c>
      <c r="K973" s="80">
        <v>14.26</v>
      </c>
      <c r="L973" s="77">
        <v>-3.6486486486486544E-2</v>
      </c>
      <c r="M973" s="79">
        <v>-54.729729729729812</v>
      </c>
      <c r="N973" s="81">
        <v>88.75</v>
      </c>
      <c r="O973" s="82">
        <v>-3.0383148878522094E-2</v>
      </c>
      <c r="P973" s="83">
        <v>-60.766297757044185</v>
      </c>
      <c r="Q973" s="81">
        <v>36.304000000000002</v>
      </c>
      <c r="R973" s="82">
        <v>3.2054824803802269E-3</v>
      </c>
      <c r="S973" s="83">
        <v>-38.465789764562722</v>
      </c>
      <c r="T973" s="81">
        <v>1023.73</v>
      </c>
      <c r="U973" s="82">
        <v>7.9455723371995059E-3</v>
      </c>
      <c r="V973" s="83">
        <v>-7.945572337199506</v>
      </c>
      <c r="W973" s="81">
        <v>63.039999999999992</v>
      </c>
      <c r="X973" s="82">
        <v>-6.4827176976709755E-2</v>
      </c>
      <c r="Y973" s="83">
        <v>-77.792612372051707</v>
      </c>
      <c r="Z973" s="84">
        <f t="shared" ref="Z973:Z1036" si="15">SUM(D973,G973,J973,M973,P973,S973,V973,Y973)</f>
        <v>-335.25323689197376</v>
      </c>
    </row>
    <row r="974" spans="1:26" x14ac:dyDescent="0.3">
      <c r="A974" s="76">
        <v>40991</v>
      </c>
      <c r="B974" s="77">
        <v>1308.25</v>
      </c>
      <c r="C974" s="77">
        <v>1.4453982211676477E-2</v>
      </c>
      <c r="D974" s="78">
        <v>-14.453982211676477</v>
      </c>
      <c r="E974" s="77">
        <v>1.0521</v>
      </c>
      <c r="F974" s="77">
        <v>-0.42999999999999705</v>
      </c>
      <c r="G974" s="79">
        <v>-4.2999999999999705</v>
      </c>
      <c r="H974" s="80">
        <v>108.342</v>
      </c>
      <c r="I974" s="77">
        <v>2.3777582458250914E-3</v>
      </c>
      <c r="J974" s="79">
        <v>-11.888791229125458</v>
      </c>
      <c r="K974" s="80">
        <v>14.82</v>
      </c>
      <c r="L974" s="77">
        <v>-5.24296675191816E-2</v>
      </c>
      <c r="M974" s="79">
        <v>-78.64450127877241</v>
      </c>
      <c r="N974" s="81">
        <v>91.25</v>
      </c>
      <c r="O974" s="82">
        <v>-4.1994750656167978E-2</v>
      </c>
      <c r="P974" s="83">
        <v>-83.989501312335946</v>
      </c>
      <c r="Q974" s="81">
        <v>36.247999999999998</v>
      </c>
      <c r="R974" s="82">
        <v>1.0171947718975416E-2</v>
      </c>
      <c r="S974" s="83">
        <v>-122.06337262770499</v>
      </c>
      <c r="T974" s="81">
        <v>1013.44</v>
      </c>
      <c r="U974" s="82">
        <v>1.857361099943718E-2</v>
      </c>
      <c r="V974" s="83">
        <v>-18.573610999437179</v>
      </c>
      <c r="W974" s="81">
        <v>64.209999999999994</v>
      </c>
      <c r="X974" s="82">
        <v>-6.0776713230454395E-2</v>
      </c>
      <c r="Y974" s="83">
        <v>-72.932055876545263</v>
      </c>
      <c r="Z974" s="84">
        <f t="shared" si="15"/>
        <v>-406.84581553559769</v>
      </c>
    </row>
    <row r="975" spans="1:26" x14ac:dyDescent="0.3">
      <c r="A975" s="76">
        <v>40990</v>
      </c>
      <c r="B975" s="77">
        <v>1304.33</v>
      </c>
      <c r="C975" s="77">
        <v>9.6527487498645585E-3</v>
      </c>
      <c r="D975" s="78">
        <v>-9.6527487498645588</v>
      </c>
      <c r="E975" s="77">
        <v>1.0530999999999999</v>
      </c>
      <c r="F975" s="77">
        <v>-0.22999999999999687</v>
      </c>
      <c r="G975" s="79">
        <v>-2.2999999999999687</v>
      </c>
      <c r="H975" s="80">
        <v>108.483</v>
      </c>
      <c r="I975" s="77">
        <v>1.3121276079119904E-2</v>
      </c>
      <c r="J975" s="79">
        <v>-65.606380395599516</v>
      </c>
      <c r="K975" s="80">
        <v>15.57</v>
      </c>
      <c r="L975" s="77">
        <v>-9.0005844535359397E-2</v>
      </c>
      <c r="M975" s="79">
        <v>-135.00876680303909</v>
      </c>
      <c r="N975" s="81">
        <v>90.56</v>
      </c>
      <c r="O975" s="82">
        <v>-5.4203655352480395E-2</v>
      </c>
      <c r="P975" s="83">
        <v>-108.40731070496079</v>
      </c>
      <c r="Q975" s="81">
        <v>36.24</v>
      </c>
      <c r="R975" s="82">
        <v>1.1358245192978639E-2</v>
      </c>
      <c r="S975" s="83">
        <v>-136.29894231574369</v>
      </c>
      <c r="T975" s="81">
        <v>1007.54</v>
      </c>
      <c r="U975" s="82">
        <v>1.7737732075395408E-2</v>
      </c>
      <c r="V975" s="83">
        <v>-17.737732075395407</v>
      </c>
      <c r="W975" s="81">
        <v>65.86</v>
      </c>
      <c r="X975" s="82">
        <v>-4.3844367015098668E-2</v>
      </c>
      <c r="Y975" s="83">
        <v>-52.613240418118401</v>
      </c>
      <c r="Z975" s="84">
        <f t="shared" si="15"/>
        <v>-527.62512146272149</v>
      </c>
    </row>
    <row r="976" spans="1:26" x14ac:dyDescent="0.3">
      <c r="A976" s="76">
        <v>40989</v>
      </c>
      <c r="B976" s="77">
        <v>1312.39</v>
      </c>
      <c r="C976" s="77">
        <v>1.7056990963902098E-2</v>
      </c>
      <c r="D976" s="78">
        <v>-17.056990963902098</v>
      </c>
      <c r="E976" s="77">
        <v>1.0530999999999999</v>
      </c>
      <c r="F976" s="77">
        <v>-0.22999999999999687</v>
      </c>
      <c r="G976" s="79">
        <v>-2.2999999999999687</v>
      </c>
      <c r="H976" s="80">
        <v>108.108</v>
      </c>
      <c r="I976" s="77">
        <v>1.0421242511192407E-2</v>
      </c>
      <c r="J976" s="79">
        <v>-52.106212555962031</v>
      </c>
      <c r="K976" s="80">
        <v>15.13</v>
      </c>
      <c r="L976" s="77">
        <v>-0.15710306406685229</v>
      </c>
      <c r="M976" s="79">
        <v>-235.65459610027841</v>
      </c>
      <c r="N976" s="81">
        <v>87.013000000000005</v>
      </c>
      <c r="O976" s="82">
        <v>-9.1248041775456867E-2</v>
      </c>
      <c r="P976" s="83">
        <v>-182.49608355091374</v>
      </c>
      <c r="Q976" s="81">
        <v>36.235999999999997</v>
      </c>
      <c r="R976" s="82">
        <v>1.2603045968981432E-2</v>
      </c>
      <c r="S976" s="83">
        <v>-151.23655162777717</v>
      </c>
      <c r="T976" s="81">
        <v>1020.48</v>
      </c>
      <c r="U976" s="82">
        <v>3.5631285709936386E-2</v>
      </c>
      <c r="V976" s="83">
        <v>-35.631285709936385</v>
      </c>
      <c r="W976" s="81">
        <v>66.015000000000001</v>
      </c>
      <c r="X976" s="82">
        <v>-3.4233048057932897E-2</v>
      </c>
      <c r="Y976" s="83">
        <v>-41.07965766951947</v>
      </c>
      <c r="Z976" s="84">
        <f t="shared" si="15"/>
        <v>-717.56137817828926</v>
      </c>
    </row>
    <row r="977" spans="1:26" x14ac:dyDescent="0.3">
      <c r="A977" s="76">
        <v>40988</v>
      </c>
      <c r="B977" s="77">
        <v>1316.71</v>
      </c>
      <c r="C977" s="77">
        <v>3.6151309835768905E-2</v>
      </c>
      <c r="D977" s="78">
        <v>-36.151309835768906</v>
      </c>
      <c r="E977" s="77">
        <v>1.0530999999999999</v>
      </c>
      <c r="F977" s="77">
        <v>-0.22999999999999687</v>
      </c>
      <c r="G977" s="79">
        <v>-2.2999999999999687</v>
      </c>
      <c r="H977" s="80">
        <v>107.687</v>
      </c>
      <c r="I977" s="77">
        <v>1.3855567334337714E-3</v>
      </c>
      <c r="J977" s="79">
        <v>-6.9277836671688569</v>
      </c>
      <c r="K977" s="80">
        <v>15.58</v>
      </c>
      <c r="L977" s="77">
        <v>-0.18300996329313057</v>
      </c>
      <c r="M977" s="79">
        <v>-274.51494493969585</v>
      </c>
      <c r="N977" s="81">
        <v>87.751000000000005</v>
      </c>
      <c r="O977" s="82">
        <v>-9.7676092544987103E-2</v>
      </c>
      <c r="P977" s="83">
        <v>-195.3521850899742</v>
      </c>
      <c r="Q977" s="81">
        <v>36.179000000000002</v>
      </c>
      <c r="R977" s="82">
        <v>1.3133576029123527E-2</v>
      </c>
      <c r="S977" s="83">
        <v>-157.60291234948232</v>
      </c>
      <c r="T977" s="81">
        <v>1023.16</v>
      </c>
      <c r="U977" s="82">
        <v>3.4968996247180265E-2</v>
      </c>
      <c r="V977" s="83">
        <v>-34.968996247180264</v>
      </c>
      <c r="W977" s="81">
        <v>67.974999999999994</v>
      </c>
      <c r="X977" s="82">
        <v>-1.4569440417512462E-2</v>
      </c>
      <c r="Y977" s="83">
        <v>-17.483328501014952</v>
      </c>
      <c r="Z977" s="84">
        <f t="shared" si="15"/>
        <v>-725.30146063028542</v>
      </c>
    </row>
    <row r="978" spans="1:26" x14ac:dyDescent="0.3">
      <c r="A978" s="76">
        <v>40987</v>
      </c>
      <c r="B978" s="77">
        <v>1325.65</v>
      </c>
      <c r="C978" s="77">
        <v>4.7547175775199978E-2</v>
      </c>
      <c r="D978" s="78">
        <v>-47.547175775199975</v>
      </c>
      <c r="E978" s="77">
        <v>1.0530999999999999</v>
      </c>
      <c r="F978" s="77">
        <v>-0.13000000000000789</v>
      </c>
      <c r="G978" s="79">
        <v>-1.3000000000000789</v>
      </c>
      <c r="H978" s="80">
        <v>108.146</v>
      </c>
      <c r="I978" s="77">
        <v>9.2388666990182063E-3</v>
      </c>
      <c r="J978" s="79">
        <v>-46.19433349509103</v>
      </c>
      <c r="K978" s="80">
        <v>15.04</v>
      </c>
      <c r="L978" s="77">
        <v>-0.27934834690943944</v>
      </c>
      <c r="M978" s="79">
        <v>-419.02252036415916</v>
      </c>
      <c r="N978" s="81">
        <v>85.457999999999998</v>
      </c>
      <c r="O978" s="82">
        <v>-0.12574936061381076</v>
      </c>
      <c r="P978" s="83">
        <v>-251.4987212276215</v>
      </c>
      <c r="Q978" s="81">
        <v>36.204999999999998</v>
      </c>
      <c r="R978" s="82">
        <v>1.0719968733424538E-2</v>
      </c>
      <c r="S978" s="83">
        <v>-128.63962480109444</v>
      </c>
      <c r="T978" s="81">
        <v>1026.05</v>
      </c>
      <c r="U978" s="82">
        <v>4.3985673877210377E-2</v>
      </c>
      <c r="V978" s="83">
        <v>-43.985673877210374</v>
      </c>
      <c r="W978" s="81">
        <v>69.14</v>
      </c>
      <c r="X978" s="82">
        <v>-1.6710516959396959E-2</v>
      </c>
      <c r="Y978" s="83">
        <v>-20.052620351276349</v>
      </c>
      <c r="Z978" s="84">
        <f t="shared" si="15"/>
        <v>-958.24066989165283</v>
      </c>
    </row>
    <row r="979" spans="1:26" x14ac:dyDescent="0.3">
      <c r="A979" s="76">
        <v>40984</v>
      </c>
      <c r="B979" s="77">
        <v>1320.96</v>
      </c>
      <c r="C979" s="77">
        <v>2.237529507372012E-2</v>
      </c>
      <c r="D979" s="78">
        <v>-22.375295073720121</v>
      </c>
      <c r="E979" s="77">
        <v>1.0530999999999999</v>
      </c>
      <c r="F979" s="77">
        <v>-0.13000000000000789</v>
      </c>
      <c r="G979" s="79">
        <v>-1.3000000000000789</v>
      </c>
      <c r="H979" s="80">
        <v>107.65900000000001</v>
      </c>
      <c r="I979" s="77">
        <v>1.3156284996376943E-2</v>
      </c>
      <c r="J979" s="79">
        <v>-65.781424981884712</v>
      </c>
      <c r="K979" s="80">
        <v>14.47</v>
      </c>
      <c r="L979" s="77">
        <v>-0.19833795013850414</v>
      </c>
      <c r="M979" s="79">
        <v>-297.50692520775618</v>
      </c>
      <c r="N979" s="81">
        <v>88.625</v>
      </c>
      <c r="O979" s="82">
        <v>-6.9553805774278221E-2</v>
      </c>
      <c r="P979" s="83">
        <v>-139.10761154855643</v>
      </c>
      <c r="Q979" s="81">
        <v>36.424999999999997</v>
      </c>
      <c r="R979" s="82">
        <v>4.4119674617398756E-3</v>
      </c>
      <c r="S979" s="83">
        <v>-52.943609540878505</v>
      </c>
      <c r="T979" s="81">
        <v>1017.99</v>
      </c>
      <c r="U979" s="82">
        <v>2.1360489615731879E-2</v>
      </c>
      <c r="V979" s="83">
        <v>-21.360489615731879</v>
      </c>
      <c r="W979" s="81">
        <v>68.87</v>
      </c>
      <c r="X979" s="82">
        <v>-1.2049921101706919E-2</v>
      </c>
      <c r="Y979" s="83">
        <v>-14.459905322048302</v>
      </c>
      <c r="Z979" s="84">
        <f t="shared" si="15"/>
        <v>-614.83526129057611</v>
      </c>
    </row>
    <row r="980" spans="1:26" x14ac:dyDescent="0.3">
      <c r="A980" s="76">
        <v>40983</v>
      </c>
      <c r="B980" s="77">
        <v>1314.45</v>
      </c>
      <c r="C980" s="77">
        <v>1.2283403927608814E-2</v>
      </c>
      <c r="D980" s="78">
        <v>-12.283403927608814</v>
      </c>
      <c r="E980" s="77">
        <v>1.0537000000000001</v>
      </c>
      <c r="F980" s="77">
        <v>-0.14999999999998348</v>
      </c>
      <c r="G980" s="79">
        <v>-1.4999999999998348</v>
      </c>
      <c r="H980" s="80">
        <v>107.667</v>
      </c>
      <c r="I980" s="77">
        <v>1.8387673448540077E-2</v>
      </c>
      <c r="J980" s="79">
        <v>-91.93836724270038</v>
      </c>
      <c r="K980" s="80">
        <v>15.42</v>
      </c>
      <c r="L980" s="77">
        <v>-0.10815500289184496</v>
      </c>
      <c r="M980" s="79">
        <v>-162.23250433776744</v>
      </c>
      <c r="N980" s="81">
        <v>90.033000000000001</v>
      </c>
      <c r="O980" s="82">
        <v>-4.2202127659574457E-2</v>
      </c>
      <c r="P980" s="83">
        <v>-84.404255319148916</v>
      </c>
      <c r="Q980" s="81">
        <v>36.450000000000003</v>
      </c>
      <c r="R980" s="82">
        <v>-1.0972732759087571E-4</v>
      </c>
      <c r="S980" s="83">
        <v>1.3167279310905085</v>
      </c>
      <c r="T980" s="81">
        <v>1013.21</v>
      </c>
      <c r="U980" s="82">
        <v>2.5505814718474556E-2</v>
      </c>
      <c r="V980" s="83">
        <v>-25.505814718474557</v>
      </c>
      <c r="W980" s="81">
        <v>68.685000000000002</v>
      </c>
      <c r="X980" s="82">
        <v>-1.350089766606819E-2</v>
      </c>
      <c r="Y980" s="83">
        <v>-16.201077199281826</v>
      </c>
      <c r="Z980" s="84">
        <f t="shared" si="15"/>
        <v>-392.74869481389129</v>
      </c>
    </row>
    <row r="981" spans="1:26" x14ac:dyDescent="0.3">
      <c r="A981" s="76">
        <v>40982</v>
      </c>
      <c r="B981" s="77">
        <v>1305.71</v>
      </c>
      <c r="C981" s="77">
        <v>9.4290445234884257E-4</v>
      </c>
      <c r="D981" s="78">
        <v>-0.94290445234884257</v>
      </c>
      <c r="E981" s="77">
        <v>1.0567</v>
      </c>
      <c r="F981" s="77">
        <v>-0.24500000000000632</v>
      </c>
      <c r="G981" s="79">
        <v>-2.4500000000000632</v>
      </c>
      <c r="H981" s="80">
        <v>107.729</v>
      </c>
      <c r="I981" s="77">
        <v>2.6371699964748817E-2</v>
      </c>
      <c r="J981" s="79">
        <v>-131.8584998237441</v>
      </c>
      <c r="K981" s="80">
        <v>15.31</v>
      </c>
      <c r="L981" s="77">
        <v>-0.11297798377752033</v>
      </c>
      <c r="M981" s="79">
        <v>-169.46697566628052</v>
      </c>
      <c r="N981" s="81">
        <v>90.641000000000005</v>
      </c>
      <c r="O981" s="82">
        <v>-2.4053835800807478E-2</v>
      </c>
      <c r="P981" s="83">
        <v>-48.107671601614953</v>
      </c>
      <c r="Q981" s="81">
        <v>36.18</v>
      </c>
      <c r="R981" s="82">
        <v>-6.6291017567122166E-4</v>
      </c>
      <c r="S981" s="83">
        <v>7.9549221080546602</v>
      </c>
      <c r="T981" s="81">
        <v>1012.74</v>
      </c>
      <c r="U981" s="82">
        <v>2.3186736580486818E-2</v>
      </c>
      <c r="V981" s="83">
        <v>-23.186736580486819</v>
      </c>
      <c r="W981" s="81">
        <v>68.765000000000001</v>
      </c>
      <c r="X981" s="82">
        <v>4.7486849795441675E-3</v>
      </c>
      <c r="Y981" s="83">
        <v>5.6984219754530008</v>
      </c>
      <c r="Z981" s="84">
        <f t="shared" si="15"/>
        <v>-362.35944404096756</v>
      </c>
    </row>
    <row r="982" spans="1:26" x14ac:dyDescent="0.3">
      <c r="A982" s="76">
        <v>40981</v>
      </c>
      <c r="B982" s="77">
        <v>1308.5899999999999</v>
      </c>
      <c r="C982" s="77">
        <v>7.599790563015808E-3</v>
      </c>
      <c r="D982" s="78">
        <v>-7.5997905630158078</v>
      </c>
      <c r="E982" s="77">
        <v>1.0566</v>
      </c>
      <c r="F982" s="77">
        <v>-0.32000000000000917</v>
      </c>
      <c r="G982" s="79">
        <v>-3.2000000000000917</v>
      </c>
      <c r="H982" s="80">
        <v>107.137</v>
      </c>
      <c r="I982" s="77">
        <v>2.3148988186758156E-2</v>
      </c>
      <c r="J982" s="79">
        <v>-115.74494093379079</v>
      </c>
      <c r="K982" s="80">
        <v>14.8</v>
      </c>
      <c r="L982" s="77">
        <v>-0.19696147585458487</v>
      </c>
      <c r="M982" s="79">
        <v>-295.44221378187729</v>
      </c>
      <c r="N982" s="81">
        <v>91.531000000000006</v>
      </c>
      <c r="O982" s="82">
        <v>-2.7559096945551066E-2</v>
      </c>
      <c r="P982" s="83">
        <v>-55.118193891102131</v>
      </c>
      <c r="Q982" s="81">
        <v>36.188000000000002</v>
      </c>
      <c r="R982" s="82">
        <v>1.0837988826815789E-2</v>
      </c>
      <c r="S982" s="83">
        <v>-130.05586592178946</v>
      </c>
      <c r="T982" s="81">
        <v>1015.66</v>
      </c>
      <c r="U982" s="82">
        <v>3.2384631022565578E-2</v>
      </c>
      <c r="V982" s="83">
        <v>-32.384631022565578</v>
      </c>
      <c r="W982" s="81">
        <v>67.41</v>
      </c>
      <c r="X982" s="82">
        <v>-3.0769230769230778E-2</v>
      </c>
      <c r="Y982" s="83">
        <v>-36.923076923076934</v>
      </c>
      <c r="Z982" s="84">
        <f t="shared" si="15"/>
        <v>-676.46871303721809</v>
      </c>
    </row>
    <row r="983" spans="1:26" x14ac:dyDescent="0.3">
      <c r="A983" s="76">
        <v>40980</v>
      </c>
      <c r="B983" s="77">
        <v>1289.6099999999999</v>
      </c>
      <c r="C983" s="77">
        <v>-1.0276285495011589E-2</v>
      </c>
      <c r="D983" s="78">
        <v>10.276285495011589</v>
      </c>
      <c r="E983" s="77">
        <v>1.0564</v>
      </c>
      <c r="F983" s="77">
        <v>-0.66500000000000448</v>
      </c>
      <c r="G983" s="79">
        <v>-6.6500000000000448</v>
      </c>
      <c r="H983" s="80">
        <v>108.08499999999999</v>
      </c>
      <c r="I983" s="77">
        <v>2.9822304797294037E-2</v>
      </c>
      <c r="J983" s="79">
        <v>-149.11152398647019</v>
      </c>
      <c r="K983" s="80">
        <v>15.64</v>
      </c>
      <c r="L983" s="77">
        <v>-0.1291759465478842</v>
      </c>
      <c r="M983" s="79">
        <v>-193.76391982182631</v>
      </c>
      <c r="N983" s="81">
        <v>95.25</v>
      </c>
      <c r="O983" s="82">
        <v>1.7356475300400534E-2</v>
      </c>
      <c r="P983" s="83">
        <v>34.712950600801065</v>
      </c>
      <c r="Q983" s="81">
        <v>35.883000000000003</v>
      </c>
      <c r="R983" s="82">
        <v>3.1310279276509428E-3</v>
      </c>
      <c r="S983" s="83">
        <v>-37.572335131811315</v>
      </c>
      <c r="T983" s="81">
        <v>994.96</v>
      </c>
      <c r="U983" s="82">
        <v>9.1486297340608765E-3</v>
      </c>
      <c r="V983" s="83">
        <v>-9.1486297340608758</v>
      </c>
      <c r="W983" s="81">
        <v>68.365000000000009</v>
      </c>
      <c r="X983" s="82">
        <v>-2.5445473984319067E-2</v>
      </c>
      <c r="Y983" s="83">
        <v>-30.53456878118288</v>
      </c>
      <c r="Z983" s="84">
        <f t="shared" si="15"/>
        <v>-381.791741359539</v>
      </c>
    </row>
    <row r="984" spans="1:26" x14ac:dyDescent="0.3">
      <c r="A984" s="76">
        <v>40977</v>
      </c>
      <c r="B984" s="77">
        <v>1291.8599999999999</v>
      </c>
      <c r="C984" s="77">
        <v>-4.7916923456181653E-3</v>
      </c>
      <c r="D984" s="78">
        <v>4.7916923456181655</v>
      </c>
      <c r="E984" s="77">
        <v>1.0553999999999999</v>
      </c>
      <c r="F984" s="77">
        <v>-1.0750000000000037</v>
      </c>
      <c r="G984" s="79">
        <v>-10.750000000000037</v>
      </c>
      <c r="H984" s="80">
        <v>107.078</v>
      </c>
      <c r="I984" s="77">
        <v>2.1580674706151735E-2</v>
      </c>
      <c r="J984" s="79">
        <v>-107.90337353075867</v>
      </c>
      <c r="K984" s="80">
        <v>17.11</v>
      </c>
      <c r="L984" s="77">
        <v>-5.937328202308971E-2</v>
      </c>
      <c r="M984" s="79">
        <v>-89.059923034634565</v>
      </c>
      <c r="N984" s="81">
        <v>95.75</v>
      </c>
      <c r="O984" s="82">
        <v>3.9318479685452159E-3</v>
      </c>
      <c r="P984" s="83">
        <v>7.8636959370904309</v>
      </c>
      <c r="Q984" s="81">
        <v>35.832999999999998</v>
      </c>
      <c r="R984" s="82">
        <v>2.6862915185940769E-3</v>
      </c>
      <c r="S984" s="83">
        <v>-32.235498223128921</v>
      </c>
      <c r="T984" s="81">
        <v>989.98</v>
      </c>
      <c r="U984" s="82">
        <v>-3.5731180739383356E-3</v>
      </c>
      <c r="V984" s="83">
        <v>3.5731180739383355</v>
      </c>
      <c r="W984" s="81">
        <v>68.88</v>
      </c>
      <c r="X984" s="82">
        <v>-1.1268212158185756E-2</v>
      </c>
      <c r="Y984" s="83">
        <v>-13.521854589822908</v>
      </c>
      <c r="Z984" s="84">
        <f t="shared" si="15"/>
        <v>-237.24214302169818</v>
      </c>
    </row>
    <row r="985" spans="1:26" x14ac:dyDescent="0.3">
      <c r="A985" s="76">
        <v>40976</v>
      </c>
      <c r="B985" s="77">
        <v>1290.3800000000001</v>
      </c>
      <c r="C985" s="77">
        <v>-7.8350261808282744E-3</v>
      </c>
      <c r="D985" s="78">
        <v>7.8350261808282742</v>
      </c>
      <c r="E985" s="77">
        <v>1.0553999999999999</v>
      </c>
      <c r="F985" s="77">
        <v>-1.0650000000000048</v>
      </c>
      <c r="G985" s="79">
        <v>-10.650000000000048</v>
      </c>
      <c r="H985" s="80">
        <v>106.99299999999999</v>
      </c>
      <c r="I985" s="77">
        <v>2.0643142641826227E-2</v>
      </c>
      <c r="J985" s="79">
        <v>-103.21571320913114</v>
      </c>
      <c r="K985" s="80">
        <v>17.95</v>
      </c>
      <c r="L985" s="77">
        <v>3.6972848064702517E-2</v>
      </c>
      <c r="M985" s="79">
        <v>55.459272097053777</v>
      </c>
      <c r="N985" s="81">
        <v>95.75</v>
      </c>
      <c r="O985" s="82">
        <v>-1.3037809647979139E-3</v>
      </c>
      <c r="P985" s="83">
        <v>-2.6075619295958279</v>
      </c>
      <c r="Q985" s="81">
        <v>35.784999999999997</v>
      </c>
      <c r="R985" s="82">
        <v>6.3839361043927321E-3</v>
      </c>
      <c r="S985" s="83">
        <v>-76.607233252712788</v>
      </c>
      <c r="T985" s="81">
        <v>985.37</v>
      </c>
      <c r="U985" s="82">
        <v>-9.5688970639970072E-3</v>
      </c>
      <c r="V985" s="83">
        <v>9.5688970639970066</v>
      </c>
      <c r="W985" s="81">
        <v>68.355000000000004</v>
      </c>
      <c r="X985" s="82">
        <v>-1.3849816057130402E-2</v>
      </c>
      <c r="Y985" s="83">
        <v>-16.619779268556481</v>
      </c>
      <c r="Z985" s="84">
        <f t="shared" si="15"/>
        <v>-136.83709231811719</v>
      </c>
    </row>
    <row r="986" spans="1:26" x14ac:dyDescent="0.3">
      <c r="A986" s="76">
        <v>40975</v>
      </c>
      <c r="B986" s="77">
        <v>1270.77</v>
      </c>
      <c r="C986" s="77">
        <v>-1.8210052999984499E-2</v>
      </c>
      <c r="D986" s="78">
        <v>18.210052999984498</v>
      </c>
      <c r="E986" s="77">
        <v>1.0553999999999999</v>
      </c>
      <c r="F986" s="77">
        <v>-1.0650000000000048</v>
      </c>
      <c r="G986" s="79">
        <v>-10.650000000000048</v>
      </c>
      <c r="H986" s="80">
        <v>107.538</v>
      </c>
      <c r="I986" s="77">
        <v>1.5831932138066558E-2</v>
      </c>
      <c r="J986" s="79">
        <v>-79.159660690332785</v>
      </c>
      <c r="K986" s="80">
        <v>19.07</v>
      </c>
      <c r="L986" s="77">
        <v>0.13511904761904758</v>
      </c>
      <c r="M986" s="79">
        <v>202.67857142857136</v>
      </c>
      <c r="N986" s="81">
        <v>97.25</v>
      </c>
      <c r="O986" s="82">
        <v>9.0791180285343717E-3</v>
      </c>
      <c r="P986" s="83">
        <v>18.158236057068741</v>
      </c>
      <c r="Q986" s="81">
        <v>35.71</v>
      </c>
      <c r="R986" s="82">
        <v>9.4699646643109786E-3</v>
      </c>
      <c r="S986" s="83">
        <v>-113.63957597173174</v>
      </c>
      <c r="T986" s="81">
        <v>988.59</v>
      </c>
      <c r="U986" s="82">
        <v>-5.1423971017409819E-3</v>
      </c>
      <c r="V986" s="83">
        <v>5.1423971017409817</v>
      </c>
      <c r="W986" s="81">
        <v>68.98</v>
      </c>
      <c r="X986" s="82">
        <v>-2.0240039769902466E-2</v>
      </c>
      <c r="Y986" s="83">
        <v>-24.288047723882958</v>
      </c>
      <c r="Z986" s="84">
        <f t="shared" si="15"/>
        <v>16.451973201418038</v>
      </c>
    </row>
    <row r="987" spans="1:26" x14ac:dyDescent="0.3">
      <c r="A987" s="76">
        <v>40974</v>
      </c>
      <c r="B987" s="77">
        <v>1265.48</v>
      </c>
      <c r="C987" s="77">
        <v>-1.8231469844373072E-2</v>
      </c>
      <c r="D987" s="78">
        <v>18.231469844373073</v>
      </c>
      <c r="E987" s="77">
        <v>1.0544</v>
      </c>
      <c r="F987" s="77">
        <v>-1.1649999999999938</v>
      </c>
      <c r="G987" s="79">
        <v>-11.649999999999938</v>
      </c>
      <c r="H987" s="80">
        <v>107.15600000000001</v>
      </c>
      <c r="I987" s="77">
        <v>8.9163818508789534E-3</v>
      </c>
      <c r="J987" s="79">
        <v>-44.581909254394766</v>
      </c>
      <c r="K987" s="80">
        <v>20.87</v>
      </c>
      <c r="L987" s="77">
        <v>0.14733369983507419</v>
      </c>
      <c r="M987" s="79">
        <v>221.00054975261131</v>
      </c>
      <c r="N987" s="81">
        <v>97.75</v>
      </c>
      <c r="O987" s="82">
        <v>-6.4408616441579737E-4</v>
      </c>
      <c r="P987" s="83">
        <v>-1.2881723288315945</v>
      </c>
      <c r="Q987" s="81">
        <v>35.820999999999998</v>
      </c>
      <c r="R987" s="82">
        <v>8.9001549077593403E-3</v>
      </c>
      <c r="S987" s="83">
        <v>-106.80185889311208</v>
      </c>
      <c r="T987" s="81">
        <v>982.82</v>
      </c>
      <c r="U987" s="82">
        <v>2.5501876938142645E-3</v>
      </c>
      <c r="V987" s="83">
        <v>-2.5501876938142645</v>
      </c>
      <c r="W987" s="81">
        <v>70.314999999999998</v>
      </c>
      <c r="X987" s="82">
        <v>3.6397373679702459E-3</v>
      </c>
      <c r="Y987" s="83">
        <v>4.3676848415642944</v>
      </c>
      <c r="Z987" s="84">
        <f t="shared" si="15"/>
        <v>76.727576268396021</v>
      </c>
    </row>
    <row r="988" spans="1:26" x14ac:dyDescent="0.3">
      <c r="A988" s="76">
        <v>40973</v>
      </c>
      <c r="B988" s="77">
        <v>1292.05</v>
      </c>
      <c r="C988" s="77">
        <v>-1.9851384962382293E-3</v>
      </c>
      <c r="D988" s="78">
        <v>1.9851384962382292</v>
      </c>
      <c r="E988" s="77">
        <v>1.0544</v>
      </c>
      <c r="F988" s="77">
        <v>-1.1649999999999938</v>
      </c>
      <c r="G988" s="79">
        <v>-11.649999999999938</v>
      </c>
      <c r="H988" s="80">
        <v>106.261</v>
      </c>
      <c r="I988" s="77">
        <v>1.0786952923606688E-2</v>
      </c>
      <c r="J988" s="79">
        <v>-53.934764618033441</v>
      </c>
      <c r="K988" s="80">
        <v>18.05</v>
      </c>
      <c r="L988" s="77">
        <v>-7.6965365585486842E-3</v>
      </c>
      <c r="M988" s="79">
        <v>-11.544804837823026</v>
      </c>
      <c r="N988" s="81">
        <v>95.25</v>
      </c>
      <c r="O988" s="82">
        <v>-2.3707758064020194E-2</v>
      </c>
      <c r="P988" s="83">
        <v>-47.415516128040387</v>
      </c>
      <c r="Q988" s="81">
        <v>36.265000000000001</v>
      </c>
      <c r="R988" s="82">
        <v>1.653819201121243E-2</v>
      </c>
      <c r="S988" s="83">
        <v>-198.45830413454917</v>
      </c>
      <c r="T988" s="81">
        <v>996.7</v>
      </c>
      <c r="U988" s="82">
        <v>8.1934048148897664E-3</v>
      </c>
      <c r="V988" s="83">
        <v>-8.1934048148897656</v>
      </c>
      <c r="W988" s="81">
        <v>69.709999999999994</v>
      </c>
      <c r="X988" s="82">
        <v>1.0051694428488394E-3</v>
      </c>
      <c r="Y988" s="83">
        <v>1.2062033314186071</v>
      </c>
      <c r="Z988" s="84">
        <f t="shared" si="15"/>
        <v>-328.00545270567886</v>
      </c>
    </row>
    <row r="989" spans="1:26" x14ac:dyDescent="0.3">
      <c r="A989" s="76">
        <v>40970</v>
      </c>
      <c r="B989" s="77">
        <v>1298.5</v>
      </c>
      <c r="C989" s="77">
        <v>1.6044183212230042E-3</v>
      </c>
      <c r="D989" s="78">
        <v>-1.6044183212230041</v>
      </c>
      <c r="E989" s="77">
        <v>1.0551999999999999</v>
      </c>
      <c r="F989" s="77">
        <v>-1.0850000000000026</v>
      </c>
      <c r="G989" s="79">
        <v>-10.850000000000026</v>
      </c>
      <c r="H989" s="80">
        <v>105.723</v>
      </c>
      <c r="I989" s="77">
        <v>3.5402727195731371E-2</v>
      </c>
      <c r="J989" s="79">
        <v>43.299993090560584</v>
      </c>
      <c r="K989" s="80">
        <v>17.29</v>
      </c>
      <c r="L989" s="77">
        <v>3.5402727195731371E-2</v>
      </c>
      <c r="M989" s="79">
        <v>-215.76433121019116</v>
      </c>
      <c r="N989" s="81">
        <v>94</v>
      </c>
      <c r="O989" s="82">
        <v>-4.6894803548795945E-2</v>
      </c>
      <c r="P989" s="83">
        <v>-93.789607097591883</v>
      </c>
      <c r="Q989" s="81">
        <v>36.454000000000001</v>
      </c>
      <c r="R989" s="82">
        <v>3.32180715378948E-2</v>
      </c>
      <c r="S989" s="83">
        <v>-398.61685845473761</v>
      </c>
      <c r="T989" s="81">
        <v>988.01</v>
      </c>
      <c r="U989" s="82">
        <v>-1.3548593222708171E-2</v>
      </c>
      <c r="V989" s="83">
        <v>13.54859322270817</v>
      </c>
      <c r="W989" s="81">
        <v>69.625</v>
      </c>
      <c r="X989" s="82">
        <v>7.0147526757303935E-3</v>
      </c>
      <c r="Y989" s="83">
        <v>8.4177032108764713</v>
      </c>
      <c r="Z989" s="84">
        <f t="shared" si="15"/>
        <v>-655.35892555959845</v>
      </c>
    </row>
    <row r="990" spans="1:26" x14ac:dyDescent="0.3">
      <c r="A990" s="76">
        <v>40969</v>
      </c>
      <c r="B990" s="77">
        <v>1304.48</v>
      </c>
      <c r="C990" s="77">
        <v>1.2755716004813528E-2</v>
      </c>
      <c r="D990" s="78">
        <v>-12.755716004813529</v>
      </c>
      <c r="E990" s="77">
        <v>1.05915</v>
      </c>
      <c r="F990" s="77">
        <v>-0.68999999999999062</v>
      </c>
      <c r="G990" s="79">
        <v>-6.8999999999999062</v>
      </c>
      <c r="H990" s="80">
        <v>104.961</v>
      </c>
      <c r="I990" s="77">
        <v>-6.0511363636363245E-3</v>
      </c>
      <c r="J990" s="79">
        <v>30.255681818181621</v>
      </c>
      <c r="K990" s="80">
        <v>17.260000000000002</v>
      </c>
      <c r="L990" s="77">
        <v>-2.9246344206974102E-2</v>
      </c>
      <c r="M990" s="79">
        <v>-43.869516310461151</v>
      </c>
      <c r="N990" s="81">
        <v>92.875</v>
      </c>
      <c r="O990" s="82">
        <v>-5.9493670886075947E-2</v>
      </c>
      <c r="P990" s="83">
        <v>-118.98734177215189</v>
      </c>
      <c r="Q990" s="81" t="s">
        <v>47</v>
      </c>
      <c r="R990" s="82">
        <v>7.4923885533476054E-4</v>
      </c>
      <c r="S990" s="83">
        <v>-8.9908662640171269</v>
      </c>
      <c r="T990" s="81">
        <v>989.79</v>
      </c>
      <c r="U990" s="82">
        <v>-1.1899651595771303E-2</v>
      </c>
      <c r="V990" s="83">
        <v>11.899651595771303</v>
      </c>
      <c r="W990" s="81">
        <v>68.44</v>
      </c>
      <c r="X990" s="82">
        <v>1.6863531684124369E-2</v>
      </c>
      <c r="Y990" s="83">
        <v>20.236238020949244</v>
      </c>
      <c r="Z990" s="84">
        <f t="shared" si="15"/>
        <v>-129.11186891654143</v>
      </c>
    </row>
    <row r="991" spans="1:26" x14ac:dyDescent="0.3">
      <c r="A991" s="76">
        <v>40968</v>
      </c>
      <c r="B991" s="77">
        <v>1298.72</v>
      </c>
      <c r="C991" s="77">
        <v>1.4498187726534139E-2</v>
      </c>
      <c r="D991" s="78">
        <v>-14.498187726534139</v>
      </c>
      <c r="E991" s="77">
        <v>1.0598000000000001</v>
      </c>
      <c r="F991" s="77">
        <v>-0.62499999999998668</v>
      </c>
      <c r="G991" s="79">
        <v>-6.2499999999998668</v>
      </c>
      <c r="H991" s="80">
        <v>104.71299999999999</v>
      </c>
      <c r="I991" s="77">
        <v>-5.2155573711311449E-3</v>
      </c>
      <c r="J991" s="79">
        <v>26.077786855655724</v>
      </c>
      <c r="K991" s="80">
        <v>18.43</v>
      </c>
      <c r="L991" s="77">
        <v>-4.1103017689906304E-2</v>
      </c>
      <c r="M991" s="79">
        <v>-61.654526534859457</v>
      </c>
      <c r="N991" s="81">
        <v>94.125</v>
      </c>
      <c r="O991" s="82">
        <v>-6.8834522125382103E-2</v>
      </c>
      <c r="P991" s="83">
        <v>-137.66904425076419</v>
      </c>
      <c r="Q991" s="81">
        <v>36.204000000000001</v>
      </c>
      <c r="R991" s="82">
        <v>3.0190934183194375E-2</v>
      </c>
      <c r="S991" s="83">
        <v>-362.29121019833252</v>
      </c>
      <c r="T991" s="81">
        <v>983.8</v>
      </c>
      <c r="U991" s="82">
        <v>-8.3960771269894485E-3</v>
      </c>
      <c r="V991" s="83">
        <v>8.3960771269894483</v>
      </c>
      <c r="W991" s="81">
        <v>69.55</v>
      </c>
      <c r="X991" s="82">
        <v>-6.1446127464990967E-3</v>
      </c>
      <c r="Y991" s="83">
        <v>-7.3735352957989164</v>
      </c>
      <c r="Z991" s="84">
        <f t="shared" si="15"/>
        <v>-555.26264002364394</v>
      </c>
    </row>
    <row r="992" spans="1:26" x14ac:dyDescent="0.3">
      <c r="A992" s="76">
        <v>40967</v>
      </c>
      <c r="B992" s="77">
        <v>1303</v>
      </c>
      <c r="C992" s="77">
        <v>2.230556187576992E-2</v>
      </c>
      <c r="D992" s="78">
        <v>-22.305561875769921</v>
      </c>
      <c r="E992" s="77">
        <v>1.0630500000000001</v>
      </c>
      <c r="F992" s="77">
        <v>-0.24999999999999467</v>
      </c>
      <c r="G992" s="79">
        <v>-2.4999999999999467</v>
      </c>
      <c r="H992" s="80">
        <v>104.955</v>
      </c>
      <c r="I992" s="77">
        <v>-1.9304284980695995E-3</v>
      </c>
      <c r="J992" s="79">
        <v>9.6521424903479982</v>
      </c>
      <c r="K992" s="80">
        <v>17.96</v>
      </c>
      <c r="L992" s="77">
        <v>-0.15042573320719013</v>
      </c>
      <c r="M992" s="79">
        <v>-225.63859981078517</v>
      </c>
      <c r="N992" s="81">
        <v>93.625</v>
      </c>
      <c r="O992" s="82">
        <v>-4.8284625158831002E-2</v>
      </c>
      <c r="P992" s="83">
        <v>-96.569250317661997</v>
      </c>
      <c r="Q992" s="81">
        <v>35.799999999999997</v>
      </c>
      <c r="R992" s="82">
        <v>1.5718095670430542E-2</v>
      </c>
      <c r="S992" s="83">
        <v>-188.61714804516652</v>
      </c>
      <c r="T992" s="81">
        <v>985.94</v>
      </c>
      <c r="U992" s="82">
        <v>-1.0944475096554114E-2</v>
      </c>
      <c r="V992" s="83">
        <v>10.944475096554115</v>
      </c>
      <c r="W992" s="81">
        <v>70.149999999999991</v>
      </c>
      <c r="X992" s="82">
        <v>1.3142692085499662E-2</v>
      </c>
      <c r="Y992" s="83">
        <v>15.771230502599593</v>
      </c>
      <c r="Z992" s="84">
        <f t="shared" si="15"/>
        <v>-499.26271195988181</v>
      </c>
    </row>
    <row r="993" spans="1:26" x14ac:dyDescent="0.3">
      <c r="A993" s="76">
        <v>40966</v>
      </c>
      <c r="B993" s="77">
        <v>1298.08</v>
      </c>
      <c r="C993" s="77">
        <v>1.8973082870846328E-2</v>
      </c>
      <c r="D993" s="78">
        <v>-18.973082870846326</v>
      </c>
      <c r="E993" s="77">
        <v>1.0661499999999999</v>
      </c>
      <c r="F993" s="77">
        <v>-0.14000000000000679</v>
      </c>
      <c r="G993" s="79">
        <v>-1.4000000000000679</v>
      </c>
      <c r="H993" s="80">
        <v>104.816</v>
      </c>
      <c r="I993" s="77">
        <v>-8.1756245268736205E-3</v>
      </c>
      <c r="J993" s="79">
        <v>40.878122634368104</v>
      </c>
      <c r="K993" s="80">
        <v>18.190000000000001</v>
      </c>
      <c r="L993" s="77">
        <v>-6.9089048106448211E-2</v>
      </c>
      <c r="M993" s="79">
        <v>-103.63357215967233</v>
      </c>
      <c r="N993" s="81">
        <v>95.375</v>
      </c>
      <c r="O993" s="82">
        <v>-1.2936610608020699E-2</v>
      </c>
      <c r="P993" s="83">
        <v>-25.873221216041397</v>
      </c>
      <c r="Q993" s="81">
        <v>35.771000000000001</v>
      </c>
      <c r="R993" s="82">
        <v>1.1308699216872539E-2</v>
      </c>
      <c r="S993" s="83">
        <v>-135.70439060247048</v>
      </c>
      <c r="T993" s="81">
        <v>993.53</v>
      </c>
      <c r="U993" s="82">
        <v>-1.5478372888074127E-2</v>
      </c>
      <c r="V993" s="83">
        <v>15.478372888074126</v>
      </c>
      <c r="W993" s="81">
        <v>69.665000000000006</v>
      </c>
      <c r="X993" s="82">
        <v>1.213133807932599E-2</v>
      </c>
      <c r="Y993" s="83">
        <v>14.557605695191189</v>
      </c>
      <c r="Z993" s="84">
        <f t="shared" si="15"/>
        <v>-214.6701656313972</v>
      </c>
    </row>
    <row r="994" spans="1:26" x14ac:dyDescent="0.3">
      <c r="A994" s="76">
        <v>40963</v>
      </c>
      <c r="B994" s="77">
        <v>1300.57</v>
      </c>
      <c r="C994" s="77">
        <v>1.6705753595997411E-2</v>
      </c>
      <c r="D994" s="78">
        <v>-16.705753595997411</v>
      </c>
      <c r="E994" s="77">
        <v>1.0660499999999999</v>
      </c>
      <c r="F994" s="77">
        <v>-0.17500000000001403</v>
      </c>
      <c r="G994" s="79">
        <v>-1.7500000000001403</v>
      </c>
      <c r="H994" s="80">
        <v>104.82899999999999</v>
      </c>
      <c r="I994" s="77">
        <v>-2.9563227160028528E-4</v>
      </c>
      <c r="J994" s="79">
        <v>1.4781613580014263</v>
      </c>
      <c r="K994" s="80">
        <v>17.309999999999999</v>
      </c>
      <c r="L994" s="77">
        <v>-9.086134453781515E-2</v>
      </c>
      <c r="M994" s="79">
        <v>-136.29201680672273</v>
      </c>
      <c r="N994" s="81">
        <v>95.875</v>
      </c>
      <c r="O994" s="82">
        <v>-2.7883396704689482E-2</v>
      </c>
      <c r="P994" s="83">
        <v>-55.766793409378955</v>
      </c>
      <c r="Q994" s="81">
        <v>35.737000000000002</v>
      </c>
      <c r="R994" s="82">
        <v>-9.2595159546448973E-3</v>
      </c>
      <c r="S994" s="83">
        <v>111.11419145573876</v>
      </c>
      <c r="T994" s="81">
        <v>994.89</v>
      </c>
      <c r="U994" s="82">
        <v>-1.5855971579676667E-3</v>
      </c>
      <c r="V994" s="83">
        <v>1.5855971579676666</v>
      </c>
      <c r="W994" s="81">
        <v>69.314999999999998</v>
      </c>
      <c r="X994" s="82">
        <v>-5.9515273196616408E-3</v>
      </c>
      <c r="Y994" s="83">
        <v>-7.1418327835939683</v>
      </c>
      <c r="Z994" s="84">
        <f t="shared" si="15"/>
        <v>-103.47844662398535</v>
      </c>
    </row>
    <row r="995" spans="1:26" x14ac:dyDescent="0.3">
      <c r="A995" s="76">
        <v>40962</v>
      </c>
      <c r="B995" s="77">
        <v>1294.3399999999999</v>
      </c>
      <c r="C995" s="77">
        <v>1.943827481372953E-2</v>
      </c>
      <c r="D995" s="78">
        <v>-19.438274813729532</v>
      </c>
      <c r="E995" s="77">
        <v>1.0660499999999999</v>
      </c>
      <c r="F995" s="77">
        <v>-0.37500000000001421</v>
      </c>
      <c r="G995" s="79">
        <v>-3.7500000000001421</v>
      </c>
      <c r="H995" s="80">
        <v>105.86199999999999</v>
      </c>
      <c r="I995" s="77">
        <v>5.6714007504868116E-3</v>
      </c>
      <c r="J995" s="79">
        <v>-28.357003752434057</v>
      </c>
      <c r="K995" s="80">
        <v>16.8</v>
      </c>
      <c r="L995" s="77">
        <v>-0.19191919191919185</v>
      </c>
      <c r="M995" s="79">
        <v>-287.87878787878776</v>
      </c>
      <c r="N995" s="81">
        <v>96.375</v>
      </c>
      <c r="O995" s="82">
        <v>-6.4432989690721646E-3</v>
      </c>
      <c r="P995" s="83">
        <v>-12.886597938144329</v>
      </c>
      <c r="Q995" s="81">
        <v>35.558</v>
      </c>
      <c r="R995" s="82">
        <v>-1.9981809662927581E-2</v>
      </c>
      <c r="S995" s="83">
        <v>239.78171595513098</v>
      </c>
      <c r="T995" s="81">
        <v>993.7</v>
      </c>
      <c r="U995" s="82">
        <v>-1.226591388016373E-2</v>
      </c>
      <c r="V995" s="83">
        <v>12.26591388016373</v>
      </c>
      <c r="W995" s="81">
        <v>70.404999999999987</v>
      </c>
      <c r="X995" s="82">
        <v>-1.4625612316305331E-2</v>
      </c>
      <c r="Y995" s="83">
        <v>-17.550734779566397</v>
      </c>
      <c r="Z995" s="84">
        <f t="shared" si="15"/>
        <v>-117.81376932736754</v>
      </c>
    </row>
    <row r="996" spans="1:26" x14ac:dyDescent="0.3">
      <c r="A996" s="76">
        <v>40961</v>
      </c>
      <c r="B996" s="77">
        <v>1288.98</v>
      </c>
      <c r="C996" s="77">
        <v>3.6908988974023618E-3</v>
      </c>
      <c r="D996" s="78">
        <v>-3.690898897402362</v>
      </c>
      <c r="E996" s="77">
        <v>1.0660499999999999</v>
      </c>
      <c r="F996" s="77">
        <v>-0.64500000000000668</v>
      </c>
      <c r="G996" s="79">
        <v>-6.4500000000000668</v>
      </c>
      <c r="H996" s="80">
        <v>106.209</v>
      </c>
      <c r="I996" s="77">
        <v>2.13091265758273E-2</v>
      </c>
      <c r="J996" s="79">
        <v>-106.54563287913651</v>
      </c>
      <c r="K996" s="80">
        <v>18.190000000000001</v>
      </c>
      <c r="L996" s="77">
        <v>-2.3617820719269874E-2</v>
      </c>
      <c r="M996" s="79">
        <v>-35.426731078904808</v>
      </c>
      <c r="N996" s="81">
        <v>97.813000000000002</v>
      </c>
      <c r="O996" s="82">
        <v>3.504724817726794E-2</v>
      </c>
      <c r="P996" s="83">
        <v>70.094496354535877</v>
      </c>
      <c r="Q996" s="81">
        <v>35.375</v>
      </c>
      <c r="R996" s="82">
        <v>-1.6787570527251987E-2</v>
      </c>
      <c r="S996" s="83">
        <v>201.45084632702384</v>
      </c>
      <c r="T996" s="81">
        <v>980.32</v>
      </c>
      <c r="U996" s="82">
        <v>-3.3110100701259443E-2</v>
      </c>
      <c r="V996" s="83">
        <v>33.110100701259441</v>
      </c>
      <c r="W996" s="81">
        <v>70.06</v>
      </c>
      <c r="X996" s="82">
        <v>-1.2961397576782215E-2</v>
      </c>
      <c r="Y996" s="83">
        <v>-15.553677092138658</v>
      </c>
      <c r="Z996" s="84">
        <f t="shared" si="15"/>
        <v>136.98850343523677</v>
      </c>
    </row>
    <row r="997" spans="1:26" x14ac:dyDescent="0.3">
      <c r="A997" s="76">
        <v>40960</v>
      </c>
      <c r="B997" s="77">
        <v>1294.6199999999999</v>
      </c>
      <c r="C997" s="77">
        <v>1.0450894843236478E-2</v>
      </c>
      <c r="D997" s="78">
        <v>-10.450894843236478</v>
      </c>
      <c r="E997" s="77">
        <v>1.0660499999999999</v>
      </c>
      <c r="F997" s="77">
        <v>-1.0199999999999987</v>
      </c>
      <c r="G997" s="79">
        <v>-10.199999999999987</v>
      </c>
      <c r="H997" s="80">
        <v>105.127</v>
      </c>
      <c r="I997" s="77">
        <v>1.0855977999576825E-2</v>
      </c>
      <c r="J997" s="79">
        <v>-54.279889997884126</v>
      </c>
      <c r="K997" s="80">
        <v>18.190000000000001</v>
      </c>
      <c r="L997" s="77">
        <v>1.651982378854688E-3</v>
      </c>
      <c r="M997" s="79">
        <v>2.4779735682820321</v>
      </c>
      <c r="N997" s="81">
        <v>97.563000000000002</v>
      </c>
      <c r="O997" s="82">
        <v>2.6978947368421078E-2</v>
      </c>
      <c r="P997" s="83">
        <v>53.957894736842157</v>
      </c>
      <c r="Q997" s="81">
        <v>35.505000000000003</v>
      </c>
      <c r="R997" s="82">
        <v>-1.3749999999999929E-2</v>
      </c>
      <c r="S997" s="83">
        <v>164.99999999999915</v>
      </c>
      <c r="T997" s="81">
        <v>988.6</v>
      </c>
      <c r="U997" s="82">
        <v>-2.3276952260512119E-2</v>
      </c>
      <c r="V997" s="83">
        <v>23.276952260512118</v>
      </c>
      <c r="W997" s="81">
        <v>69.64</v>
      </c>
      <c r="X997" s="82">
        <v>-3.2307371638991216E-2</v>
      </c>
      <c r="Y997" s="83">
        <v>-38.768845966789456</v>
      </c>
      <c r="Z997" s="84">
        <f t="shared" si="15"/>
        <v>131.0131897577254</v>
      </c>
    </row>
    <row r="998" spans="1:26" x14ac:dyDescent="0.3">
      <c r="A998" s="76">
        <v>40959</v>
      </c>
      <c r="B998" s="77">
        <v>1296.42</v>
      </c>
      <c r="C998" s="77">
        <v>1.4198878171278439E-2</v>
      </c>
      <c r="D998" s="78">
        <v>-14.198878171278439</v>
      </c>
      <c r="E998" s="77">
        <v>1.0660499999999999</v>
      </c>
      <c r="F998" s="77">
        <v>-1.4150000000000107</v>
      </c>
      <c r="G998" s="79">
        <v>-14.150000000000107</v>
      </c>
      <c r="H998" s="80" t="s">
        <v>0</v>
      </c>
      <c r="I998" s="77">
        <v>3.5402727195731371E-2</v>
      </c>
      <c r="J998" s="79">
        <v>-228.58704893024426</v>
      </c>
      <c r="K998" s="80" t="s">
        <v>0</v>
      </c>
      <c r="L998" s="77">
        <v>3.5402727195731371E-2</v>
      </c>
      <c r="M998" s="79">
        <v>-215.76433121019116</v>
      </c>
      <c r="N998" s="81" t="s">
        <v>47</v>
      </c>
      <c r="O998" s="82">
        <v>4.5362372799477215E-3</v>
      </c>
      <c r="P998" s="83">
        <v>9.0724745598954417</v>
      </c>
      <c r="Q998" s="81" t="s">
        <v>47</v>
      </c>
      <c r="R998" s="82">
        <v>7.4923885533476054E-4</v>
      </c>
      <c r="S998" s="83">
        <v>-8.9908662640171269</v>
      </c>
      <c r="T998" s="81" t="s">
        <v>47</v>
      </c>
      <c r="U998" s="82">
        <v>3.7334613801929257E-3</v>
      </c>
      <c r="V998" s="83">
        <v>-3.7334613801929257</v>
      </c>
      <c r="W998" s="81" t="s">
        <v>47</v>
      </c>
      <c r="X998" s="82">
        <v>-7.6700874660299754E-4</v>
      </c>
      <c r="Y998" s="83">
        <v>-0.92041049592359703</v>
      </c>
      <c r="Z998" s="84">
        <f t="shared" si="15"/>
        <v>-477.27252189195212</v>
      </c>
    </row>
    <row r="999" spans="1:26" x14ac:dyDescent="0.3">
      <c r="A999" s="76">
        <v>40956</v>
      </c>
      <c r="B999" s="77">
        <v>1288.05</v>
      </c>
      <c r="C999" s="77">
        <v>1.1456975484114082E-2</v>
      </c>
      <c r="D999" s="78">
        <v>-11.456975484114082</v>
      </c>
      <c r="E999" s="77">
        <v>1.0660499999999999</v>
      </c>
      <c r="F999" s="77">
        <v>-1.6700000000000159</v>
      </c>
      <c r="G999" s="79">
        <v>-16.700000000000159</v>
      </c>
      <c r="H999" s="80">
        <v>105.6</v>
      </c>
      <c r="I999" s="77">
        <v>7.6720485514713138E-3</v>
      </c>
      <c r="J999" s="79">
        <v>-38.360242757356566</v>
      </c>
      <c r="K999" s="80">
        <v>17.78</v>
      </c>
      <c r="L999" s="77">
        <v>1.126126126126102E-3</v>
      </c>
      <c r="M999" s="79">
        <v>1.6891891891891533</v>
      </c>
      <c r="N999" s="81">
        <v>98.625</v>
      </c>
      <c r="O999" s="82">
        <v>3.9525691699604744E-2</v>
      </c>
      <c r="P999" s="83">
        <v>79.051383399209485</v>
      </c>
      <c r="Q999" s="81">
        <v>35.674999999999997</v>
      </c>
      <c r="R999" s="82">
        <v>-9.6055078981706118E-3</v>
      </c>
      <c r="S999" s="83">
        <v>115.26609477804735</v>
      </c>
      <c r="T999" s="81">
        <v>1001.58</v>
      </c>
      <c r="U999" s="82">
        <v>-1.1887967009658312E-2</v>
      </c>
      <c r="V999" s="83">
        <v>11.887967009658311</v>
      </c>
      <c r="W999" s="81">
        <v>69.14</v>
      </c>
      <c r="X999" s="82">
        <v>-1.9221221363217304E-2</v>
      </c>
      <c r="Y999" s="83">
        <v>-23.065465635860765</v>
      </c>
      <c r="Z999" s="84">
        <f t="shared" si="15"/>
        <v>118.31195049877275</v>
      </c>
    </row>
    <row r="1000" spans="1:26" x14ac:dyDescent="0.3">
      <c r="A1000" s="76">
        <v>40955</v>
      </c>
      <c r="B1000" s="77">
        <v>1280.1600000000001</v>
      </c>
      <c r="C1000" s="77">
        <v>5.0402750953884405E-3</v>
      </c>
      <c r="D1000" s="78">
        <v>-5.0402750953884405</v>
      </c>
      <c r="E1000" s="77">
        <v>1.0660499999999999</v>
      </c>
      <c r="F1000" s="77">
        <v>-1.7950000000000133</v>
      </c>
      <c r="G1000" s="79">
        <v>-17.950000000000131</v>
      </c>
      <c r="H1000" s="80">
        <v>105.262</v>
      </c>
      <c r="I1000" s="77">
        <v>1.0812783283398679E-2</v>
      </c>
      <c r="J1000" s="79">
        <v>-54.063916416993393</v>
      </c>
      <c r="K1000" s="80">
        <v>19.22</v>
      </c>
      <c r="L1000" s="77">
        <v>0.12397660818713434</v>
      </c>
      <c r="M1000" s="79">
        <v>185.9649122807015</v>
      </c>
      <c r="N1000" s="81">
        <v>98.75</v>
      </c>
      <c r="O1000" s="82">
        <v>4.6357615894039736E-2</v>
      </c>
      <c r="P1000" s="83">
        <v>92.715231788079464</v>
      </c>
      <c r="Q1000" s="81">
        <v>35.281999999999996</v>
      </c>
      <c r="R1000" s="82">
        <v>-1.7433441015929731E-2</v>
      </c>
      <c r="S1000" s="83">
        <v>209.20129219115677</v>
      </c>
      <c r="T1000" s="81">
        <v>1001.71</v>
      </c>
      <c r="U1000" s="82">
        <v>-1.584728444549241E-2</v>
      </c>
      <c r="V1000" s="83">
        <v>15.847284445492409</v>
      </c>
      <c r="W1000" s="81">
        <v>67.305000000000007</v>
      </c>
      <c r="X1000" s="82">
        <v>-2.2369089984748233E-2</v>
      </c>
      <c r="Y1000" s="83">
        <v>-26.842907981697877</v>
      </c>
      <c r="Z1000" s="84">
        <f t="shared" si="15"/>
        <v>399.8316212113503</v>
      </c>
    </row>
    <row r="1001" spans="1:26" x14ac:dyDescent="0.3">
      <c r="A1001" s="76">
        <v>40954</v>
      </c>
      <c r="B1001" s="77">
        <v>1274.57</v>
      </c>
      <c r="C1001" s="77">
        <v>1.1635751760046236E-2</v>
      </c>
      <c r="D1001" s="78">
        <v>-11.635751760046237</v>
      </c>
      <c r="E1001" s="77">
        <v>1.06555</v>
      </c>
      <c r="F1001" s="77">
        <v>-2.0950000000000024</v>
      </c>
      <c r="G1001" s="79">
        <v>-20.950000000000024</v>
      </c>
      <c r="H1001" s="80">
        <v>105.158</v>
      </c>
      <c r="I1001" s="77">
        <v>1.1154060655012564E-2</v>
      </c>
      <c r="J1001" s="79">
        <v>-55.770303275062815</v>
      </c>
      <c r="K1001" s="80">
        <v>21.14</v>
      </c>
      <c r="L1001" s="77">
        <v>0.1757508342602892</v>
      </c>
      <c r="M1001" s="79">
        <v>263.62625139043382</v>
      </c>
      <c r="N1001" s="81">
        <v>101.083</v>
      </c>
      <c r="O1001" s="82">
        <v>1.9105133685526434E-2</v>
      </c>
      <c r="P1001" s="83">
        <v>38.210267371052865</v>
      </c>
      <c r="Q1001" s="81">
        <v>35.143000000000001</v>
      </c>
      <c r="R1001" s="82">
        <v>-1.6593910902171379E-2</v>
      </c>
      <c r="S1001" s="83">
        <v>199.12693082605654</v>
      </c>
      <c r="T1001" s="81">
        <v>992.13</v>
      </c>
      <c r="U1001" s="82">
        <v>-1.1083977074507855E-2</v>
      </c>
      <c r="V1001" s="83">
        <v>11.083977074507855</v>
      </c>
      <c r="W1001" s="81">
        <v>69.98</v>
      </c>
      <c r="X1001" s="82">
        <v>-4.9989288009707328E-4</v>
      </c>
      <c r="Y1001" s="83">
        <v>-0.59987145611648784</v>
      </c>
      <c r="Z1001" s="84">
        <f t="shared" si="15"/>
        <v>423.0915001708255</v>
      </c>
    </row>
    <row r="1002" spans="1:26" x14ac:dyDescent="0.3">
      <c r="A1002" s="76">
        <v>40953</v>
      </c>
      <c r="B1002" s="77">
        <v>1273.9100000000001</v>
      </c>
      <c r="C1002" s="77">
        <v>1.2985257399131788E-2</v>
      </c>
      <c r="D1002" s="78">
        <v>-12.985257399131788</v>
      </c>
      <c r="E1002" s="77">
        <v>1.06755</v>
      </c>
      <c r="F1002" s="77">
        <v>-2.3150000000000004</v>
      </c>
      <c r="G1002" s="79">
        <v>-23.150000000000006</v>
      </c>
      <c r="H1002" s="80">
        <v>105.68</v>
      </c>
      <c r="I1002" s="77">
        <v>1.2823215962891338E-2</v>
      </c>
      <c r="J1002" s="79">
        <v>-64.116079814456697</v>
      </c>
      <c r="K1002" s="80">
        <v>19.54</v>
      </c>
      <c r="L1002" s="77">
        <v>5.3369272237196681E-2</v>
      </c>
      <c r="M1002" s="79">
        <v>80.053908355795016</v>
      </c>
      <c r="N1002" s="81">
        <v>98.375</v>
      </c>
      <c r="O1002" s="82">
        <v>-1.8703241895261846E-2</v>
      </c>
      <c r="P1002" s="83">
        <v>-37.406483790523687</v>
      </c>
      <c r="Q1002" s="81">
        <v>35.246000000000002</v>
      </c>
      <c r="R1002" s="82">
        <v>-5.0529287226533512E-3</v>
      </c>
      <c r="S1002" s="83">
        <v>60.635144671840216</v>
      </c>
      <c r="T1002" s="81">
        <v>996.85</v>
      </c>
      <c r="U1002" s="82">
        <v>-5.0404231959276921E-3</v>
      </c>
      <c r="V1002" s="83">
        <v>5.0404231959276924</v>
      </c>
      <c r="W1002" s="81">
        <v>69.239999999999995</v>
      </c>
      <c r="X1002" s="82">
        <v>-1.5638328120557213E-2</v>
      </c>
      <c r="Y1002" s="83">
        <v>-18.765993744668656</v>
      </c>
      <c r="Z1002" s="84">
        <f t="shared" si="15"/>
        <v>-10.694338525217917</v>
      </c>
    </row>
    <row r="1003" spans="1:26" x14ac:dyDescent="0.3">
      <c r="A1003" s="76">
        <v>40952</v>
      </c>
      <c r="B1003" s="77">
        <v>1279.2</v>
      </c>
      <c r="C1003" s="77">
        <v>3.087300244179576E-2</v>
      </c>
      <c r="D1003" s="78">
        <v>-30.873002441795759</v>
      </c>
      <c r="E1003" s="77">
        <v>1.0678000000000001</v>
      </c>
      <c r="F1003" s="77">
        <v>-2.7899999999999814</v>
      </c>
      <c r="G1003" s="79">
        <v>-27.899999999999814</v>
      </c>
      <c r="H1003" s="80">
        <v>104.86</v>
      </c>
      <c r="I1003" s="77">
        <v>-3.1845620038974645E-3</v>
      </c>
      <c r="J1003" s="79">
        <v>15.922810019487322</v>
      </c>
      <c r="K1003" s="80">
        <v>19.04</v>
      </c>
      <c r="L1003" s="77">
        <v>-2.0576131687242906E-2</v>
      </c>
      <c r="M1003" s="79">
        <v>-30.864197530864356</v>
      </c>
      <c r="N1003" s="81">
        <v>96.625</v>
      </c>
      <c r="O1003" s="82">
        <v>-4.4499381953028432E-2</v>
      </c>
      <c r="P1003" s="83">
        <v>-88.998763906056851</v>
      </c>
      <c r="Q1003" s="81">
        <v>35.371000000000002</v>
      </c>
      <c r="R1003" s="82">
        <v>1.5006512260038614E-3</v>
      </c>
      <c r="S1003" s="83">
        <v>-18.007814712046336</v>
      </c>
      <c r="T1003" s="81">
        <v>1009.15</v>
      </c>
      <c r="U1003" s="82">
        <v>1.6253612753144468E-2</v>
      </c>
      <c r="V1003" s="83">
        <v>-16.253612753144466</v>
      </c>
      <c r="W1003" s="81">
        <v>68.83</v>
      </c>
      <c r="X1003" s="82">
        <v>-3.3829309376754588E-2</v>
      </c>
      <c r="Y1003" s="83">
        <v>-40.595171252105509</v>
      </c>
      <c r="Z1003" s="84">
        <f t="shared" si="15"/>
        <v>-237.56975257652576</v>
      </c>
    </row>
    <row r="1004" spans="1:26" x14ac:dyDescent="0.3">
      <c r="A1004" s="76">
        <v>40949</v>
      </c>
      <c r="B1004" s="77">
        <v>1269.6600000000001</v>
      </c>
      <c r="C1004" s="77">
        <v>2.4836749025337182E-2</v>
      </c>
      <c r="D1004" s="78">
        <v>-24.836749025337181</v>
      </c>
      <c r="E1004" s="77">
        <v>1.0698000000000001</v>
      </c>
      <c r="F1004" s="77">
        <v>-2.7649999999999952</v>
      </c>
      <c r="G1004" s="79">
        <v>-27.649999999999952</v>
      </c>
      <c r="H1004" s="80">
        <v>105.265</v>
      </c>
      <c r="I1004" s="77">
        <v>-4.0306175549479325E-3</v>
      </c>
      <c r="J1004" s="79">
        <v>20.153087774739664</v>
      </c>
      <c r="K1004" s="80">
        <v>20.79</v>
      </c>
      <c r="L1004" s="77">
        <v>7.1649484536082511E-2</v>
      </c>
      <c r="M1004" s="79">
        <v>107.47422680412377</v>
      </c>
      <c r="N1004" s="81">
        <v>98.625</v>
      </c>
      <c r="O1004" s="82">
        <v>-3.7814265226680757E-2</v>
      </c>
      <c r="P1004" s="83">
        <v>-75.628530453361506</v>
      </c>
      <c r="Q1004" s="81" t="s">
        <v>47</v>
      </c>
      <c r="R1004" s="82">
        <v>7.4923885533476054E-4</v>
      </c>
      <c r="S1004" s="83">
        <v>-8.9908662640171269</v>
      </c>
      <c r="T1004" s="81">
        <v>996.47</v>
      </c>
      <c r="U1004" s="82">
        <v>8.3687512649261095E-3</v>
      </c>
      <c r="V1004" s="83">
        <v>-8.3687512649261091</v>
      </c>
      <c r="W1004" s="81">
        <v>69.73</v>
      </c>
      <c r="X1004" s="82">
        <v>-6.9073559780675571E-3</v>
      </c>
      <c r="Y1004" s="83">
        <v>-8.2888271736810673</v>
      </c>
      <c r="Z1004" s="84">
        <f t="shared" si="15"/>
        <v>-26.136409602459509</v>
      </c>
    </row>
    <row r="1005" spans="1:26" x14ac:dyDescent="0.3">
      <c r="A1005" s="76">
        <v>40948</v>
      </c>
      <c r="B1005" s="77">
        <v>1284.24</v>
      </c>
      <c r="C1005" s="77">
        <v>3.0657121761741235E-2</v>
      </c>
      <c r="D1005" s="78">
        <v>-30.657121761741234</v>
      </c>
      <c r="E1005" s="77">
        <v>1.0725</v>
      </c>
      <c r="F1005" s="77">
        <v>-2.6699999999999946</v>
      </c>
      <c r="G1005" s="79">
        <v>-26.699999999999946</v>
      </c>
      <c r="H1005" s="80">
        <v>103.99299999999999</v>
      </c>
      <c r="I1005" s="77">
        <v>-1.4872635298352713E-2</v>
      </c>
      <c r="J1005" s="79">
        <v>74.363176491763568</v>
      </c>
      <c r="K1005" s="80">
        <v>18.63</v>
      </c>
      <c r="L1005" s="77">
        <v>5.3966540744737109E-3</v>
      </c>
      <c r="M1005" s="79">
        <v>8.0949811117105668</v>
      </c>
      <c r="N1005" s="81">
        <v>97</v>
      </c>
      <c r="O1005" s="82">
        <v>-3.482587064676617E-2</v>
      </c>
      <c r="P1005" s="83">
        <v>-69.651741293532339</v>
      </c>
      <c r="Q1005" s="81">
        <v>36.070999999999998</v>
      </c>
      <c r="R1005" s="82">
        <v>1.9156330347808812E-2</v>
      </c>
      <c r="S1005" s="83">
        <v>-229.87596417370574</v>
      </c>
      <c r="T1005" s="81">
        <v>1006.04</v>
      </c>
      <c r="U1005" s="82">
        <v>9.0975656238401724E-3</v>
      </c>
      <c r="V1005" s="83">
        <v>-9.0975656238401719</v>
      </c>
      <c r="W1005" s="81">
        <v>71.45</v>
      </c>
      <c r="X1005" s="82">
        <v>4.2685151404597034E-2</v>
      </c>
      <c r="Y1005" s="83">
        <v>51.222181685516439</v>
      </c>
      <c r="Z1005" s="84">
        <f t="shared" si="15"/>
        <v>-232.30205356382891</v>
      </c>
    </row>
    <row r="1006" spans="1:26" x14ac:dyDescent="0.3">
      <c r="A1006" s="76">
        <v>40947</v>
      </c>
      <c r="B1006" s="77">
        <v>1281.23</v>
      </c>
      <c r="C1006" s="77">
        <v>2.4467668295179153E-2</v>
      </c>
      <c r="D1006" s="78">
        <v>-24.467668295179152</v>
      </c>
      <c r="E1006" s="77">
        <v>1.0762499999999999</v>
      </c>
      <c r="F1006" s="77">
        <v>-2.5449999999999973</v>
      </c>
      <c r="G1006" s="79">
        <v>-25.449999999999974</v>
      </c>
      <c r="H1006" s="80">
        <v>103.998</v>
      </c>
      <c r="I1006" s="77">
        <v>-1.6446466232255409E-2</v>
      </c>
      <c r="J1006" s="79">
        <v>82.232331161277045</v>
      </c>
      <c r="K1006" s="80">
        <v>18.16</v>
      </c>
      <c r="L1006" s="77">
        <v>-2.2078621432417886E-2</v>
      </c>
      <c r="M1006" s="79">
        <v>-33.117932148626828</v>
      </c>
      <c r="N1006" s="81">
        <v>94.501000000000005</v>
      </c>
      <c r="O1006" s="82">
        <v>-6.7807644882860618E-2</v>
      </c>
      <c r="P1006" s="83">
        <v>-135.61528976572123</v>
      </c>
      <c r="Q1006" s="81">
        <v>36.283000000000001</v>
      </c>
      <c r="R1006" s="82">
        <v>1.4086475306744116E-2</v>
      </c>
      <c r="S1006" s="83">
        <v>-169.03770368092938</v>
      </c>
      <c r="T1006" s="81">
        <v>1013.89</v>
      </c>
      <c r="U1006" s="82">
        <v>1.9220523337052792E-2</v>
      </c>
      <c r="V1006" s="83">
        <v>-19.220523337052793</v>
      </c>
      <c r="W1006" s="81">
        <v>70.98</v>
      </c>
      <c r="X1006" s="82">
        <v>3.138622493461219E-2</v>
      </c>
      <c r="Y1006" s="83">
        <v>37.663469921534627</v>
      </c>
      <c r="Z1006" s="84">
        <f t="shared" si="15"/>
        <v>-287.01331614469768</v>
      </c>
    </row>
    <row r="1007" spans="1:26" x14ac:dyDescent="0.3">
      <c r="A1007" s="76">
        <v>40946</v>
      </c>
      <c r="B1007" s="77">
        <v>1278.27</v>
      </c>
      <c r="C1007" s="77">
        <v>2.8085414404632705E-2</v>
      </c>
      <c r="D1007" s="78">
        <v>-28.085414404632704</v>
      </c>
      <c r="E1007" s="77">
        <v>1.0802</v>
      </c>
      <c r="F1007" s="77">
        <v>-2.7749999999999941</v>
      </c>
      <c r="G1007" s="79">
        <v>-27.749999999999943</v>
      </c>
      <c r="H1007" s="80">
        <v>104.077</v>
      </c>
      <c r="I1007" s="77">
        <v>-3.0254183593604413E-2</v>
      </c>
      <c r="J1007" s="79">
        <v>151.27091796802208</v>
      </c>
      <c r="K1007" s="80">
        <v>17.649999999999999</v>
      </c>
      <c r="L1007" s="77">
        <v>-3.6045876570180241E-2</v>
      </c>
      <c r="M1007" s="79">
        <v>-54.068814855270361</v>
      </c>
      <c r="N1007" s="81">
        <v>95</v>
      </c>
      <c r="O1007" s="82">
        <v>-6.7484662576687116E-2</v>
      </c>
      <c r="P1007" s="83">
        <v>-134.96932515337423</v>
      </c>
      <c r="Q1007" s="81">
        <v>35.978999999999999</v>
      </c>
      <c r="R1007" s="82">
        <v>1.4922425952045031E-2</v>
      </c>
      <c r="S1007" s="83">
        <v>-179.06911142454038</v>
      </c>
      <c r="T1007" s="81">
        <v>1012.16</v>
      </c>
      <c r="U1007" s="82">
        <v>2.3324469967343654E-2</v>
      </c>
      <c r="V1007" s="83">
        <v>-23.324469967343653</v>
      </c>
      <c r="W1007" s="81">
        <v>71.965000000000003</v>
      </c>
      <c r="X1007" s="82">
        <v>5.5282645355231474E-2</v>
      </c>
      <c r="Y1007" s="83">
        <v>66.339174426277765</v>
      </c>
      <c r="Z1007" s="84">
        <f t="shared" si="15"/>
        <v>-229.65704341086141</v>
      </c>
    </row>
    <row r="1008" spans="1:26" x14ac:dyDescent="0.3">
      <c r="A1008" s="76">
        <v>40945</v>
      </c>
      <c r="B1008" s="77">
        <v>1273.46</v>
      </c>
      <c r="C1008" s="77">
        <v>2.9374676668391223E-2</v>
      </c>
      <c r="D1008" s="78">
        <v>-29.374676668391224</v>
      </c>
      <c r="E1008" s="77">
        <v>1.0827500000000001</v>
      </c>
      <c r="F1008" s="77">
        <v>-2.5699999999999834</v>
      </c>
      <c r="G1008" s="79">
        <v>-25.699999999999832</v>
      </c>
      <c r="H1008" s="80">
        <v>104.79600000000001</v>
      </c>
      <c r="I1008" s="77">
        <v>-2.0762862322226114E-2</v>
      </c>
      <c r="J1008" s="79">
        <v>103.81431161113056</v>
      </c>
      <c r="K1008" s="80">
        <v>17.760000000000002</v>
      </c>
      <c r="L1008" s="77">
        <v>-6.0814383923849739E-2</v>
      </c>
      <c r="M1008" s="79">
        <v>-91.221575885774612</v>
      </c>
      <c r="N1008" s="81">
        <v>94.875</v>
      </c>
      <c r="O1008" s="82">
        <v>-8.222490931076179E-2</v>
      </c>
      <c r="P1008" s="83">
        <v>-164.44981862152355</v>
      </c>
      <c r="Q1008" s="81">
        <v>36</v>
      </c>
      <c r="R1008" s="82">
        <v>2.4182076813655803E-2</v>
      </c>
      <c r="S1008" s="83">
        <v>-290.18492176386962</v>
      </c>
      <c r="T1008" s="81">
        <v>1013.63</v>
      </c>
      <c r="U1008" s="82">
        <v>3.760914739632918E-2</v>
      </c>
      <c r="V1008" s="83">
        <v>-37.609147396329178</v>
      </c>
      <c r="W1008" s="81">
        <v>70.495000000000005</v>
      </c>
      <c r="X1008" s="82">
        <v>3.1759970728137604E-2</v>
      </c>
      <c r="Y1008" s="83">
        <v>38.111964873765118</v>
      </c>
      <c r="Z1008" s="84">
        <f t="shared" si="15"/>
        <v>-496.61386385099229</v>
      </c>
    </row>
    <row r="1009" spans="1:26" x14ac:dyDescent="0.3">
      <c r="A1009" s="76">
        <v>40942</v>
      </c>
      <c r="B1009" s="77">
        <v>1273.74</v>
      </c>
      <c r="C1009" s="77">
        <v>2.4986118822876144E-2</v>
      </c>
      <c r="D1009" s="78">
        <v>-24.986118822876143</v>
      </c>
      <c r="E1009" s="77">
        <v>1.0840000000000001</v>
      </c>
      <c r="F1009" s="77">
        <v>-2.5949999999999918</v>
      </c>
      <c r="G1009" s="79">
        <v>-25.949999999999918</v>
      </c>
      <c r="H1009" s="80">
        <v>104.136</v>
      </c>
      <c r="I1009" s="77">
        <v>-2.0136249012006481E-2</v>
      </c>
      <c r="J1009" s="79">
        <v>100.68124506003241</v>
      </c>
      <c r="K1009" s="80">
        <v>17.100000000000001</v>
      </c>
      <c r="L1009" s="77">
        <v>-8.4092126405998932E-2</v>
      </c>
      <c r="M1009" s="79">
        <v>-126.1381896089984</v>
      </c>
      <c r="N1009" s="81">
        <v>94.375</v>
      </c>
      <c r="O1009" s="82">
        <v>-8.3737864077669907E-2</v>
      </c>
      <c r="P1009" s="83">
        <v>-167.47572815533979</v>
      </c>
      <c r="Q1009" s="81">
        <v>36.021000000000001</v>
      </c>
      <c r="R1009" s="82">
        <v>2.9171428571428595E-2</v>
      </c>
      <c r="S1009" s="83">
        <v>-350.05714285714316</v>
      </c>
      <c r="T1009" s="81">
        <v>1017.84</v>
      </c>
      <c r="U1009" s="82">
        <v>4.8541288940168126E-2</v>
      </c>
      <c r="V1009" s="83">
        <v>-48.541288940168123</v>
      </c>
      <c r="W1009" s="81">
        <v>68.844999999999999</v>
      </c>
      <c r="X1009" s="82">
        <v>1.1088265530915109E-2</v>
      </c>
      <c r="Y1009" s="83">
        <v>13.305918637098131</v>
      </c>
      <c r="Z1009" s="84">
        <f t="shared" si="15"/>
        <v>-629.16130468739505</v>
      </c>
    </row>
    <row r="1010" spans="1:26" x14ac:dyDescent="0.3">
      <c r="A1010" s="76">
        <v>40941</v>
      </c>
      <c r="B1010" s="77">
        <v>1259.9100000000001</v>
      </c>
      <c r="C1010" s="77">
        <v>1.9641643197047667E-2</v>
      </c>
      <c r="D1010" s="78">
        <v>-19.641643197047667</v>
      </c>
      <c r="E1010" s="77">
        <v>1.0865</v>
      </c>
      <c r="F1010" s="77">
        <v>-2.3449999999999971</v>
      </c>
      <c r="G1010" s="79">
        <v>-23.449999999999971</v>
      </c>
      <c r="H1010" s="80">
        <v>103.998</v>
      </c>
      <c r="I1010" s="77">
        <v>-2.7083157924279382E-2</v>
      </c>
      <c r="J1010" s="79">
        <v>135.41578962139693</v>
      </c>
      <c r="K1010" s="80">
        <v>17.98</v>
      </c>
      <c r="L1010" s="77">
        <v>-1.6411378555798724E-2</v>
      </c>
      <c r="M1010" s="79">
        <v>-24.617067833698087</v>
      </c>
      <c r="N1010" s="81">
        <v>99.188000000000002</v>
      </c>
      <c r="O1010" s="82">
        <v>-6.6465882352941152E-2</v>
      </c>
      <c r="P1010" s="83">
        <v>-132.9317647058823</v>
      </c>
      <c r="Q1010" s="81">
        <v>35.908000000000001</v>
      </c>
      <c r="R1010" s="82">
        <v>2.5942857142857177E-2</v>
      </c>
      <c r="S1010" s="83">
        <v>-311.31428571428614</v>
      </c>
      <c r="T1010" s="81">
        <v>1003.25</v>
      </c>
      <c r="U1010" s="82">
        <v>3.6201198099566158E-2</v>
      </c>
      <c r="V1010" s="83">
        <v>-36.201198099566156</v>
      </c>
      <c r="W1010" s="81">
        <v>70.015000000000001</v>
      </c>
      <c r="X1010" s="82">
        <v>3.7489812550937265E-2</v>
      </c>
      <c r="Y1010" s="83">
        <v>44.987775061124715</v>
      </c>
      <c r="Z1010" s="84">
        <f t="shared" si="15"/>
        <v>-367.75239486795869</v>
      </c>
    </row>
    <row r="1011" spans="1:26" x14ac:dyDescent="0.3">
      <c r="A1011" s="76">
        <v>40940</v>
      </c>
      <c r="B1011" s="77">
        <v>1257.58</v>
      </c>
      <c r="C1011" s="77">
        <v>1.9935117599351116E-2</v>
      </c>
      <c r="D1011" s="78">
        <v>-19.935117599351116</v>
      </c>
      <c r="E1011" s="77">
        <v>1.0907</v>
      </c>
      <c r="F1011" s="77">
        <v>-1.9349999999999978</v>
      </c>
      <c r="G1011" s="79">
        <v>-19.34999999999998</v>
      </c>
      <c r="H1011" s="80">
        <v>104.342</v>
      </c>
      <c r="I1011" s="77">
        <v>-3.0513073049263244E-2</v>
      </c>
      <c r="J1011" s="79">
        <v>152.56536524631622</v>
      </c>
      <c r="K1011" s="80">
        <v>18.55</v>
      </c>
      <c r="L1011" s="77">
        <v>-6.6431806743834934E-2</v>
      </c>
      <c r="M1011" s="79">
        <v>-99.647710115752403</v>
      </c>
      <c r="N1011" s="81">
        <v>100.25</v>
      </c>
      <c r="O1011" s="82">
        <v>-7.3903002309468821E-2</v>
      </c>
      <c r="P1011" s="83">
        <v>-147.80600461893764</v>
      </c>
      <c r="Q1011" s="81">
        <v>35.735999999999997</v>
      </c>
      <c r="R1011" s="82">
        <v>1.4853011237843587E-3</v>
      </c>
      <c r="S1011" s="83">
        <v>-17.823613485412306</v>
      </c>
      <c r="T1011" s="81">
        <v>1001.9</v>
      </c>
      <c r="U1011" s="82">
        <v>4.0535067039164138E-2</v>
      </c>
      <c r="V1011" s="83">
        <v>-40.53506703916414</v>
      </c>
      <c r="W1011" s="81">
        <v>70.339999999999989</v>
      </c>
      <c r="X1011" s="82">
        <v>5.5680624343388774E-2</v>
      </c>
      <c r="Y1011" s="83">
        <v>66.816749212066526</v>
      </c>
      <c r="Z1011" s="84">
        <f t="shared" si="15"/>
        <v>-125.71539840023485</v>
      </c>
    </row>
    <row r="1012" spans="1:26" x14ac:dyDescent="0.3">
      <c r="A1012" s="76">
        <v>40939</v>
      </c>
      <c r="B1012" s="77">
        <v>1240.8900000000001</v>
      </c>
      <c r="C1012" s="77">
        <v>1.5317018090772992E-2</v>
      </c>
      <c r="D1012" s="78">
        <v>-15.317018090772992</v>
      </c>
      <c r="E1012" s="77">
        <v>1.0956999999999999</v>
      </c>
      <c r="F1012" s="77">
        <v>-1.4350000000000085</v>
      </c>
      <c r="G1012" s="79">
        <v>-14.350000000000085</v>
      </c>
      <c r="H1012" s="80">
        <v>105.19499999999999</v>
      </c>
      <c r="I1012" s="77">
        <v>-1.8611810803246615E-2</v>
      </c>
      <c r="J1012" s="79">
        <v>93.059054016233077</v>
      </c>
      <c r="K1012" s="80">
        <v>19.440000000000001</v>
      </c>
      <c r="L1012" s="77">
        <v>-6.9411201531833375E-2</v>
      </c>
      <c r="M1012" s="79">
        <v>-104.11680229775007</v>
      </c>
      <c r="N1012" s="81">
        <v>101.125</v>
      </c>
      <c r="O1012" s="82">
        <v>-7.8587699316628706E-2</v>
      </c>
      <c r="P1012" s="83">
        <v>-157.1753986332574</v>
      </c>
      <c r="Q1012" s="81">
        <v>35.424999999999997</v>
      </c>
      <c r="R1012" s="82">
        <v>1.7462733722032255E-2</v>
      </c>
      <c r="S1012" s="83">
        <v>-209.55280466438705</v>
      </c>
      <c r="T1012" s="81">
        <v>993.01</v>
      </c>
      <c r="U1012" s="82">
        <v>3.5658413466552574E-2</v>
      </c>
      <c r="V1012" s="83">
        <v>-35.658413466552574</v>
      </c>
      <c r="W1012" s="81">
        <v>71.239999999999995</v>
      </c>
      <c r="X1012" s="82">
        <v>5.587668593448912E-2</v>
      </c>
      <c r="Y1012" s="83">
        <v>67.052023121386938</v>
      </c>
      <c r="Z1012" s="84">
        <f t="shared" si="15"/>
        <v>-376.0593600151002</v>
      </c>
    </row>
    <row r="1013" spans="1:26" x14ac:dyDescent="0.3">
      <c r="A1013" s="76">
        <v>40938</v>
      </c>
      <c r="B1013" s="77">
        <v>1238.8900000000001</v>
      </c>
      <c r="C1013" s="77">
        <v>2.2490178600904558E-2</v>
      </c>
      <c r="D1013" s="78">
        <v>-22.490178600904557</v>
      </c>
      <c r="E1013" s="77">
        <v>1.09745</v>
      </c>
      <c r="F1013" s="77">
        <v>-1.2699999999999934</v>
      </c>
      <c r="G1013" s="79">
        <v>-12.699999999999934</v>
      </c>
      <c r="H1013" s="80">
        <v>105.691</v>
      </c>
      <c r="I1013" s="77">
        <v>-1.9545817176570987E-2</v>
      </c>
      <c r="J1013" s="79">
        <v>97.729085882854932</v>
      </c>
      <c r="K1013" s="80">
        <v>19.399999999999999</v>
      </c>
      <c r="L1013" s="77">
        <v>-0.12612612612612617</v>
      </c>
      <c r="M1013" s="79">
        <v>-189.18918918918925</v>
      </c>
      <c r="N1013" s="81">
        <v>102.501</v>
      </c>
      <c r="O1013" s="82">
        <v>-9.4913907284768173E-2</v>
      </c>
      <c r="P1013" s="83">
        <v>-189.82781456953634</v>
      </c>
      <c r="Q1013" s="81">
        <v>35.317999999999998</v>
      </c>
      <c r="R1013" s="82">
        <v>1.8015161559968872E-2</v>
      </c>
      <c r="S1013" s="83">
        <v>-216.18193871962646</v>
      </c>
      <c r="T1013" s="81">
        <v>988.2</v>
      </c>
      <c r="U1013" s="82">
        <v>3.8636172538467996E-2</v>
      </c>
      <c r="V1013" s="83">
        <v>-38.636172538467996</v>
      </c>
      <c r="W1013" s="81">
        <v>70.215000000000018</v>
      </c>
      <c r="X1013" s="82">
        <v>4.2306835894010367E-2</v>
      </c>
      <c r="Y1013" s="83">
        <v>50.768203072812433</v>
      </c>
      <c r="Z1013" s="84">
        <f t="shared" si="15"/>
        <v>-520.52800466205724</v>
      </c>
    </row>
    <row r="1014" spans="1:26" x14ac:dyDescent="0.3">
      <c r="A1014" s="76">
        <v>40935</v>
      </c>
      <c r="B1014" s="77">
        <v>1246.04</v>
      </c>
      <c r="C1014" s="77">
        <v>3.6225134721575368E-2</v>
      </c>
      <c r="D1014" s="78">
        <v>-36.225134721575365</v>
      </c>
      <c r="E1014" s="77">
        <v>1.0992</v>
      </c>
      <c r="F1014" s="77">
        <v>-1.2550000000000061</v>
      </c>
      <c r="G1014" s="79">
        <v>-12.550000000000061</v>
      </c>
      <c r="H1014" s="80">
        <v>105.563</v>
      </c>
      <c r="I1014" s="77">
        <v>3.5402727195731371E-2</v>
      </c>
      <c r="J1014" s="79">
        <v>172.25557430971267</v>
      </c>
      <c r="K1014" s="80">
        <v>18.53</v>
      </c>
      <c r="L1014" s="77">
        <v>3.5402727195731371E-2</v>
      </c>
      <c r="M1014" s="79">
        <v>-215.76433121019116</v>
      </c>
      <c r="N1014" s="81">
        <v>100.5</v>
      </c>
      <c r="O1014" s="82">
        <v>-0.13455328310010764</v>
      </c>
      <c r="P1014" s="83">
        <v>-269.10656620021524</v>
      </c>
      <c r="Q1014" s="81">
        <v>35.393000000000001</v>
      </c>
      <c r="R1014" s="82">
        <v>3.7096726931754864E-2</v>
      </c>
      <c r="S1014" s="83">
        <v>-445.16072318105836</v>
      </c>
      <c r="T1014" s="81">
        <v>996.97</v>
      </c>
      <c r="U1014" s="82">
        <v>5.5285051971971144E-2</v>
      </c>
      <c r="V1014" s="83">
        <v>-55.285051971971143</v>
      </c>
      <c r="W1014" s="81">
        <v>68.524999999999991</v>
      </c>
      <c r="X1014" s="82">
        <v>1.5787133115920515E-2</v>
      </c>
      <c r="Y1014" s="83">
        <v>18.944559739104616</v>
      </c>
      <c r="Z1014" s="84">
        <f t="shared" si="15"/>
        <v>-842.89167323619392</v>
      </c>
    </row>
    <row r="1015" spans="1:26" x14ac:dyDescent="0.3">
      <c r="A1015" s="76">
        <v>40934</v>
      </c>
      <c r="B1015" s="77">
        <v>1250.6300000000001</v>
      </c>
      <c r="C1015" s="77">
        <v>4.1271876509083781E-2</v>
      </c>
      <c r="D1015" s="78">
        <v>-41.271876509083782</v>
      </c>
      <c r="E1015" s="77">
        <v>1.1016999999999999</v>
      </c>
      <c r="F1015" s="77">
        <v>-1.2250000000000094</v>
      </c>
      <c r="G1015" s="79">
        <v>-12.250000000000094</v>
      </c>
      <c r="H1015" s="80">
        <v>105.73699999999999</v>
      </c>
      <c r="I1015" s="77">
        <v>-2.7321147672183015E-2</v>
      </c>
      <c r="J1015" s="79">
        <v>136.60573836091507</v>
      </c>
      <c r="K1015" s="80">
        <v>18.57</v>
      </c>
      <c r="L1015" s="77">
        <v>-0.11190817790530845</v>
      </c>
      <c r="M1015" s="79">
        <v>-167.86226685796268</v>
      </c>
      <c r="N1015" s="81">
        <v>101.375</v>
      </c>
      <c r="O1015" s="82">
        <v>-0.11462882096069869</v>
      </c>
      <c r="P1015" s="83">
        <v>-229.25764192139738</v>
      </c>
      <c r="Q1015" s="81">
        <v>35.779000000000003</v>
      </c>
      <c r="R1015" s="82">
        <v>5.7986870897155533E-2</v>
      </c>
      <c r="S1015" s="83">
        <v>-695.84245076586637</v>
      </c>
      <c r="T1015" s="81">
        <v>994.77</v>
      </c>
      <c r="U1015" s="82">
        <v>5.5470084563231409E-2</v>
      </c>
      <c r="V1015" s="83">
        <v>-55.47008456323141</v>
      </c>
      <c r="W1015" s="81">
        <v>68.819999999999993</v>
      </c>
      <c r="X1015" s="82">
        <v>2.6321676235925528E-2</v>
      </c>
      <c r="Y1015" s="83">
        <v>31.586011483110632</v>
      </c>
      <c r="Z1015" s="84">
        <f t="shared" si="15"/>
        <v>-1033.762570773516</v>
      </c>
    </row>
    <row r="1016" spans="1:26" x14ac:dyDescent="0.3">
      <c r="A1016" s="76">
        <v>40933</v>
      </c>
      <c r="B1016" s="77">
        <v>1243.3499999999999</v>
      </c>
      <c r="C1016" s="77">
        <v>2.9800309764198233E-2</v>
      </c>
      <c r="D1016" s="78">
        <v>-29.800309764198232</v>
      </c>
      <c r="E1016" s="77">
        <v>1.10795</v>
      </c>
      <c r="F1016" s="77">
        <v>-1.1500000000000066</v>
      </c>
      <c r="G1016" s="79">
        <v>-11.500000000000066</v>
      </c>
      <c r="H1016" s="80">
        <v>107.324</v>
      </c>
      <c r="I1016" s="77">
        <v>-2.1373600320968817E-2</v>
      </c>
      <c r="J1016" s="79">
        <v>106.86800160484408</v>
      </c>
      <c r="K1016" s="80">
        <v>18.309999999999999</v>
      </c>
      <c r="L1016" s="77">
        <v>-0.10552027357107964</v>
      </c>
      <c r="M1016" s="79">
        <v>-158.28041035661946</v>
      </c>
      <c r="N1016" s="81">
        <v>101.875</v>
      </c>
      <c r="O1016" s="82">
        <v>-0.12271259418729817</v>
      </c>
      <c r="P1016" s="83">
        <v>-245.42518837459633</v>
      </c>
      <c r="Q1016" s="81">
        <v>35.450000000000003</v>
      </c>
      <c r="R1016" s="82">
        <v>3.1903126273505375E-2</v>
      </c>
      <c r="S1016" s="83">
        <v>-382.83751528206449</v>
      </c>
      <c r="T1016" s="81">
        <v>989.09</v>
      </c>
      <c r="U1016" s="82">
        <v>4.3200826890827243E-2</v>
      </c>
      <c r="V1016" s="83">
        <v>-43.200826890827244</v>
      </c>
      <c r="W1016" s="81">
        <v>68.194999999999993</v>
      </c>
      <c r="X1016" s="82">
        <v>1.4580078851446911E-2</v>
      </c>
      <c r="Y1016" s="83">
        <v>17.496094621736294</v>
      </c>
      <c r="Z1016" s="84">
        <f t="shared" si="15"/>
        <v>-746.68015444172534</v>
      </c>
    </row>
    <row r="1017" spans="1:26" x14ac:dyDescent="0.3">
      <c r="A1017" s="76">
        <v>40932</v>
      </c>
      <c r="B1017" s="77">
        <v>1237.1199999999999</v>
      </c>
      <c r="C1017" s="77">
        <v>2.725234576102295E-2</v>
      </c>
      <c r="D1017" s="78">
        <v>-27.252345761022951</v>
      </c>
      <c r="E1017" s="77">
        <v>1.1084499999999999</v>
      </c>
      <c r="F1017" s="77">
        <v>-1.5900000000000025</v>
      </c>
      <c r="G1017" s="79">
        <v>-15.900000000000025</v>
      </c>
      <c r="H1017" s="80">
        <v>107.018</v>
      </c>
      <c r="I1017" s="77">
        <v>-2.3602937822179676E-2</v>
      </c>
      <c r="J1017" s="79">
        <v>118.01468911089837</v>
      </c>
      <c r="K1017" s="80">
        <v>18.91</v>
      </c>
      <c r="L1017" s="77">
        <v>-0.10166270783847983</v>
      </c>
      <c r="M1017" s="79">
        <v>-152.49406175771975</v>
      </c>
      <c r="N1017" s="81">
        <v>103.375</v>
      </c>
      <c r="O1017" s="82">
        <v>-0.11075268817204301</v>
      </c>
      <c r="P1017" s="83">
        <v>-221.50537634408599</v>
      </c>
      <c r="Q1017" s="81">
        <v>35.15</v>
      </c>
      <c r="R1017" s="82">
        <v>2.6637069922308517E-2</v>
      </c>
      <c r="S1017" s="83">
        <v>-319.64483906770221</v>
      </c>
      <c r="T1017" s="81">
        <v>976.89</v>
      </c>
      <c r="U1017" s="82">
        <v>3.7368588722523029E-2</v>
      </c>
      <c r="V1017" s="83">
        <v>-37.368588722523029</v>
      </c>
      <c r="W1017" s="81">
        <v>68.325000000000003</v>
      </c>
      <c r="X1017" s="82">
        <v>1.2147248351974038E-2</v>
      </c>
      <c r="Y1017" s="83">
        <v>14.576698022368845</v>
      </c>
      <c r="Z1017" s="84">
        <f t="shared" si="15"/>
        <v>-641.57382451978663</v>
      </c>
    </row>
    <row r="1018" spans="1:26" x14ac:dyDescent="0.3">
      <c r="A1018" s="76">
        <v>40931</v>
      </c>
      <c r="B1018" s="77">
        <v>1242.69</v>
      </c>
      <c r="C1018" s="77">
        <v>2.9100244296302515E-2</v>
      </c>
      <c r="D1018" s="78">
        <v>-29.100244296302513</v>
      </c>
      <c r="E1018" s="77">
        <v>1.10995</v>
      </c>
      <c r="F1018" s="77">
        <v>-1.6100000000000003</v>
      </c>
      <c r="G1018" s="79">
        <v>-16.100000000000001</v>
      </c>
      <c r="H1018" s="80">
        <v>106.276</v>
      </c>
      <c r="I1018" s="77">
        <v>-3.6263885740195054E-2</v>
      </c>
      <c r="J1018" s="79">
        <v>181.31942870097527</v>
      </c>
      <c r="K1018" s="80">
        <v>18.670000000000002</v>
      </c>
      <c r="L1018" s="77">
        <v>-9.7631706138231009E-2</v>
      </c>
      <c r="M1018" s="79">
        <v>-146.4475592073465</v>
      </c>
      <c r="N1018" s="81">
        <v>103</v>
      </c>
      <c r="O1018" s="82">
        <v>-0.13747623872647949</v>
      </c>
      <c r="P1018" s="83">
        <v>-274.95247745295899</v>
      </c>
      <c r="Q1018" s="81">
        <v>35</v>
      </c>
      <c r="R1018" s="82">
        <v>3.8390790957099533E-2</v>
      </c>
      <c r="S1018" s="83">
        <v>-460.68949148519437</v>
      </c>
      <c r="T1018" s="81">
        <v>970.72</v>
      </c>
      <c r="U1018" s="82">
        <v>4.4043150456564574E-2</v>
      </c>
      <c r="V1018" s="83">
        <v>-44.043150456564575</v>
      </c>
      <c r="W1018" s="81">
        <v>68.089999999999989</v>
      </c>
      <c r="X1018" s="82">
        <v>-1.0463595407644428E-2</v>
      </c>
      <c r="Y1018" s="83">
        <v>-12.556314489173312</v>
      </c>
      <c r="Z1018" s="84">
        <f t="shared" si="15"/>
        <v>-802.56980868656501</v>
      </c>
    </row>
    <row r="1019" spans="1:26" x14ac:dyDescent="0.3">
      <c r="A1019" s="76">
        <v>40928</v>
      </c>
      <c r="B1019" s="77">
        <v>1235.6400000000001</v>
      </c>
      <c r="C1019" s="77">
        <v>3.6193479135918492E-2</v>
      </c>
      <c r="D1019" s="78">
        <v>-36.193479135918494</v>
      </c>
      <c r="E1019" s="77">
        <v>1.10995</v>
      </c>
      <c r="F1019" s="77">
        <v>-1.8299999999999983</v>
      </c>
      <c r="G1019" s="79">
        <v>-18.299999999999983</v>
      </c>
      <c r="H1019" s="80">
        <v>106.893</v>
      </c>
      <c r="I1019" s="77">
        <v>-3.391898487066862E-2</v>
      </c>
      <c r="J1019" s="79">
        <v>169.59492435334309</v>
      </c>
      <c r="K1019" s="80">
        <v>18.28</v>
      </c>
      <c r="L1019" s="77">
        <v>-0.13241575700047456</v>
      </c>
      <c r="M1019" s="79">
        <v>-198.62363550071186</v>
      </c>
      <c r="N1019" s="81">
        <v>106.25</v>
      </c>
      <c r="O1019" s="82">
        <v>-0.11458333333333333</v>
      </c>
      <c r="P1019" s="83">
        <v>-229.16666666666663</v>
      </c>
      <c r="Q1019" s="81">
        <v>35</v>
      </c>
      <c r="R1019" s="82">
        <v>4.2100875364735349E-2</v>
      </c>
      <c r="S1019" s="83">
        <v>-505.21050437682419</v>
      </c>
      <c r="T1019" s="81">
        <v>968.2</v>
      </c>
      <c r="U1019" s="82">
        <v>3.880776369859347E-2</v>
      </c>
      <c r="V1019" s="83">
        <v>-38.807763698593469</v>
      </c>
      <c r="W1019" s="81">
        <v>67.484999999999999</v>
      </c>
      <c r="X1019" s="82">
        <v>-7.4085049636915881E-5</v>
      </c>
      <c r="Y1019" s="83">
        <v>-8.8902059564299057E-2</v>
      </c>
      <c r="Z1019" s="84">
        <f t="shared" si="15"/>
        <v>-856.79602708493576</v>
      </c>
    </row>
    <row r="1020" spans="1:26" x14ac:dyDescent="0.3">
      <c r="A1020" s="76">
        <v>40927</v>
      </c>
      <c r="B1020" s="77">
        <v>1233</v>
      </c>
      <c r="C1020" s="77">
        <v>3.4682420468753868E-2</v>
      </c>
      <c r="D1020" s="78">
        <v>-34.682420468753868</v>
      </c>
      <c r="E1020" s="77">
        <v>1.11005</v>
      </c>
      <c r="F1020" s="77">
        <v>-2.0299999999999985</v>
      </c>
      <c r="G1020" s="79">
        <v>-20.299999999999983</v>
      </c>
      <c r="H1020" s="80">
        <v>107.626</v>
      </c>
      <c r="I1020" s="77">
        <v>-2.8935425369700302E-2</v>
      </c>
      <c r="J1020" s="79">
        <v>144.6771268485015</v>
      </c>
      <c r="K1020" s="80">
        <v>19.87</v>
      </c>
      <c r="L1020" s="77">
        <v>-3.6839554047503539E-2</v>
      </c>
      <c r="M1020" s="79">
        <v>-55.259331071255311</v>
      </c>
      <c r="N1020" s="81">
        <v>108.25</v>
      </c>
      <c r="O1020" s="82">
        <v>-9.7924183965133665E-2</v>
      </c>
      <c r="P1020" s="83">
        <v>-195.8483679302673</v>
      </c>
      <c r="Q1020" s="81">
        <v>35.683</v>
      </c>
      <c r="R1020" s="82">
        <v>7.0404367650587996E-2</v>
      </c>
      <c r="S1020" s="83">
        <v>-844.852411807056</v>
      </c>
      <c r="T1020" s="81">
        <v>962.87</v>
      </c>
      <c r="U1020" s="82">
        <v>2.8993096372924097E-2</v>
      </c>
      <c r="V1020" s="83">
        <v>-28.993096372924096</v>
      </c>
      <c r="W1020" s="81">
        <v>66.63</v>
      </c>
      <c r="X1020" s="82">
        <v>-8.8508739308292891E-3</v>
      </c>
      <c r="Y1020" s="83">
        <v>-10.621048716995146</v>
      </c>
      <c r="Z1020" s="84">
        <f t="shared" si="15"/>
        <v>-1045.8795495187501</v>
      </c>
    </row>
    <row r="1021" spans="1:26" x14ac:dyDescent="0.3">
      <c r="A1021" s="76">
        <v>40926</v>
      </c>
      <c r="B1021" s="77">
        <v>1222.17</v>
      </c>
      <c r="C1021" s="77">
        <v>2.1001979900253209E-2</v>
      </c>
      <c r="D1021" s="78">
        <v>-21.001979900253211</v>
      </c>
      <c r="E1021" s="77">
        <v>1.11005</v>
      </c>
      <c r="F1021" s="77">
        <v>-2.0299999999999985</v>
      </c>
      <c r="G1021" s="79">
        <v>-20.299999999999983</v>
      </c>
      <c r="H1021" s="80">
        <v>107.19</v>
      </c>
      <c r="I1021" s="77">
        <v>-3.5462652185258861E-2</v>
      </c>
      <c r="J1021" s="79">
        <v>177.3132609262943</v>
      </c>
      <c r="K1021" s="80">
        <v>20.89</v>
      </c>
      <c r="L1021" s="77">
        <v>-2.7467411545623828E-2</v>
      </c>
      <c r="M1021" s="79">
        <v>-41.201117318435742</v>
      </c>
      <c r="N1021" s="81">
        <v>109.75</v>
      </c>
      <c r="O1021" s="82">
        <v>-7.5789473684210532E-2</v>
      </c>
      <c r="P1021" s="83">
        <v>-151.57894736842104</v>
      </c>
      <c r="Q1021" s="81">
        <v>34.817</v>
      </c>
      <c r="R1021" s="82">
        <v>5.1206183388182662E-2</v>
      </c>
      <c r="S1021" s="83">
        <v>-614.47420065819199</v>
      </c>
      <c r="T1021" s="81">
        <v>958.82</v>
      </c>
      <c r="U1021" s="82">
        <v>3.563289156756641E-2</v>
      </c>
      <c r="V1021" s="83">
        <v>-35.632891567566411</v>
      </c>
      <c r="W1021" s="81">
        <v>67.470000000000013</v>
      </c>
      <c r="X1021" s="82">
        <v>-3.7652270210409068E-3</v>
      </c>
      <c r="Y1021" s="83">
        <v>-4.518272425249088</v>
      </c>
      <c r="Z1021" s="84">
        <f t="shared" si="15"/>
        <v>-711.39414831182307</v>
      </c>
    </row>
    <row r="1022" spans="1:26" x14ac:dyDescent="0.3">
      <c r="A1022" s="76">
        <v>40925</v>
      </c>
      <c r="B1022" s="77">
        <v>1211.6400000000001</v>
      </c>
      <c r="C1022" s="77">
        <v>6.66323258171201E-3</v>
      </c>
      <c r="D1022" s="78">
        <v>-6.6632325817120099</v>
      </c>
      <c r="E1022" s="77">
        <v>1.11015</v>
      </c>
      <c r="F1022" s="77">
        <v>-2.0199999999999996</v>
      </c>
      <c r="G1022" s="79">
        <v>-20.199999999999996</v>
      </c>
      <c r="H1022" s="80">
        <v>107.798</v>
      </c>
      <c r="I1022" s="77">
        <v>-3.0584807417332858E-2</v>
      </c>
      <c r="J1022" s="79">
        <v>152.9240370866643</v>
      </c>
      <c r="K1022" s="80">
        <v>22.2</v>
      </c>
      <c r="L1022" s="77">
        <v>-9.0009000900088097E-4</v>
      </c>
      <c r="M1022" s="79">
        <v>-1.3501350135013215</v>
      </c>
      <c r="N1022" s="81">
        <v>113.25</v>
      </c>
      <c r="O1022" s="82">
        <v>-4.025423728813559E-2</v>
      </c>
      <c r="P1022" s="83">
        <v>-80.508474576271169</v>
      </c>
      <c r="Q1022" s="81">
        <v>34.692999999999998</v>
      </c>
      <c r="R1022" s="82">
        <v>6.5837173579109093E-2</v>
      </c>
      <c r="S1022" s="83">
        <v>-790.04608294930915</v>
      </c>
      <c r="T1022" s="81">
        <v>951.44</v>
      </c>
      <c r="U1022" s="82">
        <v>1.2288672078647573E-2</v>
      </c>
      <c r="V1022" s="83">
        <v>-12.288672078647574</v>
      </c>
      <c r="W1022" s="81">
        <v>67.365000000000009</v>
      </c>
      <c r="X1022" s="82">
        <v>-1.0575016523463094E-2</v>
      </c>
      <c r="Y1022" s="83">
        <v>-12.690019828155711</v>
      </c>
      <c r="Z1022" s="84">
        <f t="shared" si="15"/>
        <v>-770.82257994093266</v>
      </c>
    </row>
    <row r="1023" spans="1:26" x14ac:dyDescent="0.3">
      <c r="A1023" s="76">
        <v>40924</v>
      </c>
      <c r="B1023" s="77">
        <v>1202.48</v>
      </c>
      <c r="C1023" s="77">
        <v>-2.9931431319386616E-3</v>
      </c>
      <c r="D1023" s="78">
        <v>2.9931431319386617</v>
      </c>
      <c r="E1023" s="77">
        <v>1.11175</v>
      </c>
      <c r="F1023" s="77">
        <v>-1.8299999999999983</v>
      </c>
      <c r="G1023" s="79">
        <v>-18.299999999999983</v>
      </c>
      <c r="H1023" s="80" t="s">
        <v>0</v>
      </c>
      <c r="I1023" s="77">
        <v>3.5402727195731371E-2</v>
      </c>
      <c r="J1023" s="79">
        <v>-112.99000386533699</v>
      </c>
      <c r="K1023" s="80" t="s">
        <v>0</v>
      </c>
      <c r="L1023" s="77">
        <v>3.5402727195731371E-2</v>
      </c>
      <c r="M1023" s="79">
        <v>-215.76433121019116</v>
      </c>
      <c r="N1023" s="81" t="s">
        <v>47</v>
      </c>
      <c r="O1023" s="82">
        <v>4.5362372799477215E-3</v>
      </c>
      <c r="P1023" s="83">
        <v>9.0724745598954417</v>
      </c>
      <c r="Q1023" s="81" t="s">
        <v>47</v>
      </c>
      <c r="R1023" s="82">
        <v>7.4923885533476054E-4</v>
      </c>
      <c r="S1023" s="83">
        <v>-8.9908662640171269</v>
      </c>
      <c r="T1023" s="81" t="s">
        <v>47</v>
      </c>
      <c r="U1023" s="82">
        <v>3.7334613801929257E-3</v>
      </c>
      <c r="V1023" s="83">
        <v>-3.7334613801929257</v>
      </c>
      <c r="W1023" s="81" t="s">
        <v>47</v>
      </c>
      <c r="X1023" s="82">
        <v>-7.6700874660299754E-4</v>
      </c>
      <c r="Y1023" s="83">
        <v>-0.92041049592359703</v>
      </c>
      <c r="Z1023" s="84">
        <f t="shared" si="15"/>
        <v>-348.63345552382771</v>
      </c>
    </row>
    <row r="1024" spans="1:26" x14ac:dyDescent="0.3">
      <c r="A1024" s="76">
        <v>40921</v>
      </c>
      <c r="B1024" s="77">
        <v>1201.06</v>
      </c>
      <c r="C1024" s="77">
        <v>1.2638377161550338E-2</v>
      </c>
      <c r="D1024" s="78">
        <v>-12.638377161550338</v>
      </c>
      <c r="E1024" s="77">
        <v>1.11395</v>
      </c>
      <c r="F1024" s="77">
        <v>4.9750000000000068</v>
      </c>
      <c r="G1024" s="79">
        <v>49.750000000000071</v>
      </c>
      <c r="H1024" s="80">
        <v>108.70699999999999</v>
      </c>
      <c r="I1024" s="77">
        <v>3.5402727195731371E-2</v>
      </c>
      <c r="J1024" s="79">
        <v>-42.576997571418197</v>
      </c>
      <c r="K1024" s="80">
        <v>20.91</v>
      </c>
      <c r="L1024" s="77">
        <v>3.5402727195731371E-2</v>
      </c>
      <c r="M1024" s="79">
        <v>-215.76433121019116</v>
      </c>
      <c r="N1024" s="81">
        <v>116.125</v>
      </c>
      <c r="O1024" s="82">
        <v>-3.229166666666667E-2</v>
      </c>
      <c r="P1024" s="83">
        <v>-64.583333333333329</v>
      </c>
      <c r="Q1024" s="81">
        <v>34.127000000000002</v>
      </c>
      <c r="R1024" s="82">
        <v>5.0708128078817909E-2</v>
      </c>
      <c r="S1024" s="83">
        <v>-608.49753694581489</v>
      </c>
      <c r="T1024" s="81">
        <v>944.74</v>
      </c>
      <c r="U1024" s="82">
        <v>1.1986503133201281E-2</v>
      </c>
      <c r="V1024" s="83">
        <v>-11.98650313320128</v>
      </c>
      <c r="W1024" s="81">
        <v>67.459999999999994</v>
      </c>
      <c r="X1024" s="82">
        <v>-1.826384341119109E-2</v>
      </c>
      <c r="Y1024" s="83">
        <v>-21.916612093429308</v>
      </c>
      <c r="Z1024" s="84">
        <f t="shared" si="15"/>
        <v>-928.21369144893845</v>
      </c>
    </row>
    <row r="1025" spans="1:26" x14ac:dyDescent="0.3">
      <c r="A1025" s="76">
        <v>40920</v>
      </c>
      <c r="B1025" s="77">
        <v>1207.3699999999999</v>
      </c>
      <c r="C1025" s="77">
        <v>2.0954007728798633E-2</v>
      </c>
      <c r="D1025" s="78">
        <v>-20.954007728798633</v>
      </c>
      <c r="E1025" s="77">
        <v>1.1194500000000001</v>
      </c>
      <c r="F1025" s="77">
        <v>-0.8599999999999941</v>
      </c>
      <c r="G1025" s="79">
        <v>-8.599999999999941</v>
      </c>
      <c r="H1025" s="80">
        <v>109.66800000000001</v>
      </c>
      <c r="I1025" s="77">
        <v>-1.8788919905518522E-2</v>
      </c>
      <c r="J1025" s="79">
        <v>93.944599527592615</v>
      </c>
      <c r="K1025" s="80">
        <v>20.47</v>
      </c>
      <c r="L1025" s="77">
        <v>-0.12521367521367521</v>
      </c>
      <c r="M1025" s="79">
        <v>-187.82051282051282</v>
      </c>
      <c r="N1025" s="81">
        <v>114.5</v>
      </c>
      <c r="O1025" s="82">
        <v>-4.583333333333333E-2</v>
      </c>
      <c r="P1025" s="83">
        <v>-91.666666666666657</v>
      </c>
      <c r="Q1025" s="81">
        <v>33.817999999999998</v>
      </c>
      <c r="R1025" s="82">
        <v>4.321806459573669E-2</v>
      </c>
      <c r="S1025" s="83">
        <v>-518.61677514884025</v>
      </c>
      <c r="T1025" s="81">
        <v>942.49</v>
      </c>
      <c r="U1025" s="82">
        <v>4.6154174128080934E-3</v>
      </c>
      <c r="V1025" s="83">
        <v>-4.6154174128080934</v>
      </c>
      <c r="W1025" s="81">
        <v>67.055000000000007</v>
      </c>
      <c r="X1025" s="82">
        <v>-2.3731527990099664E-2</v>
      </c>
      <c r="Y1025" s="83">
        <v>-28.477833588119598</v>
      </c>
      <c r="Z1025" s="84">
        <f t="shared" si="15"/>
        <v>-766.80661383815334</v>
      </c>
    </row>
    <row r="1026" spans="1:26" x14ac:dyDescent="0.3">
      <c r="A1026" s="76">
        <v>40919</v>
      </c>
      <c r="B1026" s="77">
        <v>1204.3</v>
      </c>
      <c r="C1026" s="77">
        <v>2.2707972417541366E-2</v>
      </c>
      <c r="D1026" s="78">
        <v>-22.707972417541367</v>
      </c>
      <c r="E1026" s="77">
        <v>1.12435</v>
      </c>
      <c r="F1026" s="77">
        <v>-0.37000000000000366</v>
      </c>
      <c r="G1026" s="79">
        <v>-3.7000000000000366</v>
      </c>
      <c r="H1026" s="80">
        <v>109.605</v>
      </c>
      <c r="I1026" s="77">
        <v>-2.6641800985746634E-2</v>
      </c>
      <c r="J1026" s="79">
        <v>133.20900492873318</v>
      </c>
      <c r="K1026" s="80">
        <v>21.05</v>
      </c>
      <c r="L1026" s="77">
        <v>-7.0640176600441418E-2</v>
      </c>
      <c r="M1026" s="79">
        <v>-105.96026490066212</v>
      </c>
      <c r="N1026" s="81">
        <v>116.125</v>
      </c>
      <c r="O1026" s="82">
        <v>-4.7179487179487181E-2</v>
      </c>
      <c r="P1026" s="83">
        <v>-94.358974358974351</v>
      </c>
      <c r="Q1026" s="81">
        <v>34.353999999999999</v>
      </c>
      <c r="R1026" s="82">
        <v>5.7046153846153823E-2</v>
      </c>
      <c r="S1026" s="83">
        <v>-684.55384615384583</v>
      </c>
      <c r="T1026" s="81">
        <v>948.13</v>
      </c>
      <c r="U1026" s="82">
        <v>2.0394326180072801E-2</v>
      </c>
      <c r="V1026" s="83">
        <v>-20.394326180072802</v>
      </c>
      <c r="W1026" s="81">
        <v>67.214999999999989</v>
      </c>
      <c r="X1026" s="82">
        <v>-3.5652797704447826E-2</v>
      </c>
      <c r="Y1026" s="83">
        <v>-42.783357245337385</v>
      </c>
      <c r="Z1026" s="84">
        <f t="shared" si="15"/>
        <v>-841.2497363277007</v>
      </c>
    </row>
    <row r="1027" spans="1:26" x14ac:dyDescent="0.3">
      <c r="A1027" s="76">
        <v>40918</v>
      </c>
      <c r="B1027" s="77">
        <v>1207.55</v>
      </c>
      <c r="C1027" s="77">
        <v>3.3896708791396897E-2</v>
      </c>
      <c r="D1027" s="78">
        <v>-33.896708791396897</v>
      </c>
      <c r="E1027" s="77">
        <v>1.12605</v>
      </c>
      <c r="F1027" s="77">
        <v>-8.5000000000001741E-2</v>
      </c>
      <c r="G1027" s="79">
        <v>-0.85000000000001741</v>
      </c>
      <c r="H1027" s="80">
        <v>110.27500000000001</v>
      </c>
      <c r="I1027" s="77">
        <v>-2.3224709248252831E-2</v>
      </c>
      <c r="J1027" s="79">
        <v>116.12354624126415</v>
      </c>
      <c r="K1027" s="80">
        <v>20.69</v>
      </c>
      <c r="L1027" s="77">
        <v>-0.12032312925170061</v>
      </c>
      <c r="M1027" s="79">
        <v>-180.48469387755091</v>
      </c>
      <c r="N1027" s="81">
        <v>116.25</v>
      </c>
      <c r="O1027" s="82">
        <v>-3.5269709543568464E-2</v>
      </c>
      <c r="P1027" s="83">
        <v>-70.53941908713692</v>
      </c>
      <c r="Q1027" s="81">
        <v>34.238</v>
      </c>
      <c r="R1027" s="82">
        <v>5.1374174727468198E-2</v>
      </c>
      <c r="S1027" s="83">
        <v>-616.49009672961836</v>
      </c>
      <c r="T1027" s="81">
        <v>941.7</v>
      </c>
      <c r="U1027" s="82">
        <v>7.8643087910220311E-4</v>
      </c>
      <c r="V1027" s="83">
        <v>-0.78643087910220311</v>
      </c>
      <c r="W1027" s="81">
        <v>67.504999999999995</v>
      </c>
      <c r="X1027" s="82">
        <v>-1.6607181877776978E-2</v>
      </c>
      <c r="Y1027" s="83">
        <v>-19.92861825333237</v>
      </c>
      <c r="Z1027" s="84">
        <f t="shared" si="15"/>
        <v>-806.85242137687351</v>
      </c>
    </row>
    <row r="1028" spans="1:26" x14ac:dyDescent="0.3">
      <c r="A1028" s="76">
        <v>40917</v>
      </c>
      <c r="B1028" s="77">
        <v>1192.48</v>
      </c>
      <c r="C1028" s="77">
        <v>7.511046899686632E-3</v>
      </c>
      <c r="D1028" s="78">
        <v>-7.5110468996866322</v>
      </c>
      <c r="E1028" s="77">
        <v>1.12825</v>
      </c>
      <c r="F1028" s="77">
        <v>4.9750000000000068</v>
      </c>
      <c r="G1028" s="79">
        <v>49.750000000000071</v>
      </c>
      <c r="H1028" s="80">
        <v>110.646</v>
      </c>
      <c r="I1028" s="77">
        <v>3.5402727195731371E-2</v>
      </c>
      <c r="J1028" s="79">
        <v>47.663962867417901</v>
      </c>
      <c r="K1028" s="80">
        <v>21.07</v>
      </c>
      <c r="L1028" s="77">
        <v>-3.8338658146964848E-2</v>
      </c>
      <c r="M1028" s="79">
        <v>-57.507987220447276</v>
      </c>
      <c r="N1028" s="81">
        <v>119.417</v>
      </c>
      <c r="O1028" s="82">
        <v>-1.9162217659137563E-2</v>
      </c>
      <c r="P1028" s="83">
        <v>-38.324435318275128</v>
      </c>
      <c r="Q1028" s="81">
        <v>33.706000000000003</v>
      </c>
      <c r="R1028" s="82">
        <v>3.3926380368098211E-2</v>
      </c>
      <c r="S1028" s="83">
        <v>-407.11656441717855</v>
      </c>
      <c r="T1028" s="81">
        <v>929.77</v>
      </c>
      <c r="U1028" s="82">
        <v>-7.1333226547066727E-3</v>
      </c>
      <c r="V1028" s="83">
        <v>7.1333226547066726</v>
      </c>
      <c r="W1028" s="81">
        <v>68.81</v>
      </c>
      <c r="X1028" s="82">
        <v>-3.7016303967531958E-2</v>
      </c>
      <c r="Y1028" s="83">
        <v>-44.419564761038345</v>
      </c>
      <c r="Z1028" s="84">
        <f t="shared" si="15"/>
        <v>-450.33231309450127</v>
      </c>
    </row>
    <row r="1029" spans="1:26" x14ac:dyDescent="0.3">
      <c r="A1029" s="76">
        <v>40914</v>
      </c>
      <c r="B1029" s="77">
        <v>1191.67</v>
      </c>
      <c r="C1029" s="77">
        <v>7.4565667667076674E-3</v>
      </c>
      <c r="D1029" s="78">
        <v>-7.4565667667076676</v>
      </c>
      <c r="E1029" s="77">
        <v>1.13035</v>
      </c>
      <c r="F1029" s="77">
        <v>4.9750000000000068</v>
      </c>
      <c r="G1029" s="79">
        <v>49.750000000000071</v>
      </c>
      <c r="H1029" s="80">
        <v>110.833</v>
      </c>
      <c r="I1029" s="77">
        <v>3.5402727195731371E-2</v>
      </c>
      <c r="J1029" s="79">
        <v>148.41158731420143</v>
      </c>
      <c r="K1029" s="80">
        <v>20.63</v>
      </c>
      <c r="L1029" s="77">
        <v>3.5402727195731371E-2</v>
      </c>
      <c r="M1029" s="79">
        <v>-215.76433121019116</v>
      </c>
      <c r="N1029" s="81">
        <v>120</v>
      </c>
      <c r="O1029" s="82">
        <v>-1.2345679012345678E-2</v>
      </c>
      <c r="P1029" s="83">
        <v>-24.691358024691354</v>
      </c>
      <c r="Q1029" s="81">
        <v>33.585999999999999</v>
      </c>
      <c r="R1029" s="82">
        <v>3.1479377169005819E-2</v>
      </c>
      <c r="S1029" s="83">
        <v>-377.75252602806984</v>
      </c>
      <c r="T1029" s="81">
        <v>932.03</v>
      </c>
      <c r="U1029" s="82">
        <v>-1.823642995066217E-4</v>
      </c>
      <c r="V1029" s="83">
        <v>0.1823642995066217</v>
      </c>
      <c r="W1029" s="81">
        <v>67.489999999999995</v>
      </c>
      <c r="X1029" s="82">
        <v>-2.4922343422668618E-2</v>
      </c>
      <c r="Y1029" s="83">
        <v>-29.906812107202338</v>
      </c>
      <c r="Z1029" s="84">
        <f t="shared" si="15"/>
        <v>-457.2276425231542</v>
      </c>
    </row>
    <row r="1030" spans="1:26" x14ac:dyDescent="0.3">
      <c r="A1030" s="76">
        <v>40913</v>
      </c>
      <c r="B1030" s="77">
        <v>1197.03</v>
      </c>
      <c r="C1030" s="77">
        <v>1.2510150223304883E-2</v>
      </c>
      <c r="D1030" s="78">
        <v>-12.510150223304883</v>
      </c>
      <c r="E1030" s="77">
        <v>1.13035</v>
      </c>
      <c r="F1030" s="77">
        <v>0.72499999999999787</v>
      </c>
      <c r="G1030" s="79">
        <v>7.2499999999999787</v>
      </c>
      <c r="H1030" s="80">
        <v>111.131</v>
      </c>
      <c r="I1030" s="77">
        <v>-2.1174087285858956E-2</v>
      </c>
      <c r="J1030" s="79">
        <v>105.87043642929478</v>
      </c>
      <c r="K1030" s="80">
        <v>21.48</v>
      </c>
      <c r="L1030" s="77">
        <v>3.6179450072358899E-2</v>
      </c>
      <c r="M1030" s="79">
        <v>54.269175108538349</v>
      </c>
      <c r="N1030" s="81">
        <v>120.001</v>
      </c>
      <c r="O1030" s="82">
        <v>-3.5167839195979864E-2</v>
      </c>
      <c r="P1030" s="83">
        <v>-70.335678391959718</v>
      </c>
      <c r="Q1030" s="81">
        <v>33.335999999999999</v>
      </c>
      <c r="R1030" s="82">
        <v>2.6007201994398415E-2</v>
      </c>
      <c r="S1030" s="83">
        <v>-312.08642393278097</v>
      </c>
      <c r="T1030" s="81">
        <v>935.74</v>
      </c>
      <c r="U1030" s="82">
        <v>1.7009205621189207E-2</v>
      </c>
      <c r="V1030" s="83">
        <v>-17.009205621189206</v>
      </c>
      <c r="W1030" s="81">
        <v>67.224999999999994</v>
      </c>
      <c r="X1030" s="82">
        <v>-2.9662240184757403E-2</v>
      </c>
      <c r="Y1030" s="83">
        <v>-35.594688221708886</v>
      </c>
      <c r="Z1030" s="84">
        <f t="shared" si="15"/>
        <v>-280.14653485311061</v>
      </c>
    </row>
    <row r="1031" spans="1:26" x14ac:dyDescent="0.3">
      <c r="A1031" s="76">
        <v>40912</v>
      </c>
      <c r="B1031" s="77">
        <v>1203.6199999999999</v>
      </c>
      <c r="C1031" s="77">
        <v>2.5701770831557832E-2</v>
      </c>
      <c r="D1031" s="78">
        <v>-25.70177083155783</v>
      </c>
      <c r="E1031" s="77">
        <v>1.13035</v>
      </c>
      <c r="F1031" s="77">
        <v>0.8999999999999897</v>
      </c>
      <c r="G1031" s="79">
        <v>8.999999999999897</v>
      </c>
      <c r="H1031" s="80">
        <v>111.199</v>
      </c>
      <c r="I1031" s="77">
        <v>-2.5664166549838795E-2</v>
      </c>
      <c r="J1031" s="79">
        <v>128.32083274919398</v>
      </c>
      <c r="K1031" s="80">
        <v>22.22</v>
      </c>
      <c r="L1031" s="77">
        <v>5.0094517958412035E-2</v>
      </c>
      <c r="M1031" s="79">
        <v>75.141776937618062</v>
      </c>
      <c r="N1031" s="81">
        <v>118.75</v>
      </c>
      <c r="O1031" s="82">
        <v>-6.219151036525173E-2</v>
      </c>
      <c r="P1031" s="83">
        <v>-124.38302073050346</v>
      </c>
      <c r="Q1031" s="81">
        <v>33.121000000000002</v>
      </c>
      <c r="R1031" s="82">
        <v>1.7136013266590911E-2</v>
      </c>
      <c r="S1031" s="83">
        <v>-205.63215919909092</v>
      </c>
      <c r="T1031" s="81">
        <v>925.83</v>
      </c>
      <c r="U1031" s="82">
        <v>7.5635556329445037E-3</v>
      </c>
      <c r="V1031" s="83">
        <v>-7.5635556329445039</v>
      </c>
      <c r="W1031" s="81">
        <v>67.725000000000009</v>
      </c>
      <c r="X1031" s="82">
        <v>-4.9473684210526198E-2</v>
      </c>
      <c r="Y1031" s="83">
        <v>-59.368421052631433</v>
      </c>
      <c r="Z1031" s="84">
        <f t="shared" si="15"/>
        <v>-210.18631775991622</v>
      </c>
    </row>
    <row r="1032" spans="1:26" x14ac:dyDescent="0.3">
      <c r="A1032" s="76">
        <v>40911</v>
      </c>
      <c r="B1032" s="77">
        <v>1206.0899999999999</v>
      </c>
      <c r="C1032" s="77">
        <v>3.6017385926333009E-2</v>
      </c>
      <c r="D1032" s="78">
        <v>-36.017385926333006</v>
      </c>
      <c r="E1032" s="77">
        <v>1.13005</v>
      </c>
      <c r="F1032" s="77">
        <v>1.0950000000000015</v>
      </c>
      <c r="G1032" s="79">
        <v>10.950000000000015</v>
      </c>
      <c r="H1032" s="80">
        <v>111.488</v>
      </c>
      <c r="I1032" s="77">
        <v>-2.5939872615916845E-2</v>
      </c>
      <c r="J1032" s="79">
        <v>129.69936307958423</v>
      </c>
      <c r="K1032" s="80">
        <v>22.97</v>
      </c>
      <c r="L1032" s="77">
        <v>7.1861875874941639E-2</v>
      </c>
      <c r="M1032" s="79">
        <v>107.79281381241246</v>
      </c>
      <c r="N1032" s="81">
        <v>118</v>
      </c>
      <c r="O1032" s="82">
        <v>-0.10859301227573183</v>
      </c>
      <c r="P1032" s="83">
        <v>-217.18602455146367</v>
      </c>
      <c r="Q1032" s="81">
        <v>32.549999999999997</v>
      </c>
      <c r="R1032" s="82">
        <v>5.6228373702420613E-3</v>
      </c>
      <c r="S1032" s="83">
        <v>-67.474048442904731</v>
      </c>
      <c r="T1032" s="81">
        <v>939.89</v>
      </c>
      <c r="U1032" s="82">
        <v>5.7232202112462174E-2</v>
      </c>
      <c r="V1032" s="83">
        <v>-57.232202112462176</v>
      </c>
      <c r="W1032" s="81">
        <v>68.084999999999994</v>
      </c>
      <c r="X1032" s="82">
        <v>-7.2853543950432476E-2</v>
      </c>
      <c r="Y1032" s="83">
        <v>-87.424252740518966</v>
      </c>
      <c r="Z1032" s="84">
        <f t="shared" si="15"/>
        <v>-216.89173688168586</v>
      </c>
    </row>
    <row r="1033" spans="1:26" x14ac:dyDescent="0.3">
      <c r="A1033" s="76">
        <v>40910</v>
      </c>
      <c r="B1033" s="77">
        <v>1186.07</v>
      </c>
      <c r="C1033" s="77">
        <v>1.9048028181115083E-2</v>
      </c>
      <c r="D1033" s="78">
        <v>-19.048028181115082</v>
      </c>
      <c r="E1033" s="77">
        <v>0.98060000000000003</v>
      </c>
      <c r="F1033" s="77">
        <v>4.9750000000000068</v>
      </c>
      <c r="G1033" s="79">
        <v>49.750000000000071</v>
      </c>
      <c r="H1033" s="80" t="s">
        <v>0</v>
      </c>
      <c r="I1033" s="77">
        <v>3.5402727195731371E-2</v>
      </c>
      <c r="J1033" s="79">
        <v>38.923627106136138</v>
      </c>
      <c r="K1033" s="80" t="s">
        <v>0</v>
      </c>
      <c r="L1033" s="77">
        <v>3.5402727195731371E-2</v>
      </c>
      <c r="M1033" s="79">
        <v>-215.76433121019116</v>
      </c>
      <c r="N1033" s="81" t="s">
        <v>47</v>
      </c>
      <c r="O1033" s="82">
        <v>4.5362372799477215E-3</v>
      </c>
      <c r="P1033" s="83">
        <v>9.0724745598954417</v>
      </c>
      <c r="Q1033" s="81" t="s">
        <v>47</v>
      </c>
      <c r="R1033" s="82">
        <v>7.4923885533476054E-4</v>
      </c>
      <c r="S1033" s="83">
        <v>-8.9908662640171269</v>
      </c>
      <c r="T1033" s="81" t="s">
        <v>47</v>
      </c>
      <c r="U1033" s="82">
        <v>3.7334613801929257E-3</v>
      </c>
      <c r="V1033" s="83">
        <v>-3.7334613801929257</v>
      </c>
      <c r="W1033" s="81" t="s">
        <v>47</v>
      </c>
      <c r="X1033" s="82">
        <v>-7.6700874660299754E-4</v>
      </c>
      <c r="Y1033" s="83">
        <v>-0.92041049592359703</v>
      </c>
      <c r="Z1033" s="84">
        <f t="shared" si="15"/>
        <v>-150.71099586540819</v>
      </c>
    </row>
    <row r="1034" spans="1:26" x14ac:dyDescent="0.3">
      <c r="A1034" s="76">
        <v>40907</v>
      </c>
      <c r="B1034" s="77">
        <v>1182.5899999999999</v>
      </c>
      <c r="C1034" s="77">
        <v>4.1654188320267738E-2</v>
      </c>
      <c r="D1034" s="78">
        <v>-41.654188320267735</v>
      </c>
      <c r="E1034" s="77">
        <v>1.12805</v>
      </c>
      <c r="F1034" s="77">
        <v>1.3700000000000045</v>
      </c>
      <c r="G1034" s="79">
        <v>13.700000000000045</v>
      </c>
      <c r="H1034" s="80">
        <v>111.768</v>
      </c>
      <c r="I1034" s="77">
        <v>-3.1808731808731783E-2</v>
      </c>
      <c r="J1034" s="79">
        <v>159.04365904365892</v>
      </c>
      <c r="K1034" s="80">
        <v>23.4</v>
      </c>
      <c r="L1034" s="77">
        <v>-6.0995184590690331E-2</v>
      </c>
      <c r="M1034" s="79">
        <v>-91.4927768860355</v>
      </c>
      <c r="N1034" s="81">
        <v>120</v>
      </c>
      <c r="O1034" s="82">
        <v>-9.0909090909090912E-2</v>
      </c>
      <c r="P1034" s="83">
        <v>-181.81818181818181</v>
      </c>
      <c r="Q1034" s="81">
        <v>32.479999999999997</v>
      </c>
      <c r="R1034" s="82">
        <v>8.4451068057624958E-3</v>
      </c>
      <c r="S1034" s="83">
        <v>-101.34128166914995</v>
      </c>
      <c r="T1034" s="81">
        <v>933.55</v>
      </c>
      <c r="U1034" s="82">
        <v>3.7600586849241904E-2</v>
      </c>
      <c r="V1034" s="83">
        <v>-37.600586849241907</v>
      </c>
      <c r="W1034" s="81">
        <v>68.714999999999989</v>
      </c>
      <c r="X1034" s="82">
        <v>-6.3381721529339685E-2</v>
      </c>
      <c r="Y1034" s="83">
        <v>-76.058065835207614</v>
      </c>
      <c r="Z1034" s="84">
        <f t="shared" si="15"/>
        <v>-357.22142233442554</v>
      </c>
    </row>
    <row r="1035" spans="1:26" x14ac:dyDescent="0.3">
      <c r="A1035" s="76">
        <v>40906</v>
      </c>
      <c r="B1035" s="77">
        <v>1177.56</v>
      </c>
      <c r="C1035" s="77">
        <v>2.710906426627584E-2</v>
      </c>
      <c r="D1035" s="78">
        <v>-27.109064266275841</v>
      </c>
      <c r="E1035" s="77">
        <v>1.12805</v>
      </c>
      <c r="F1035" s="77">
        <v>1.7700000000000049</v>
      </c>
      <c r="G1035" s="79">
        <v>17.700000000000049</v>
      </c>
      <c r="H1035" s="80">
        <v>112.605</v>
      </c>
      <c r="I1035" s="77">
        <v>-1.5561480963413045E-2</v>
      </c>
      <c r="J1035" s="79">
        <v>77.807404817065219</v>
      </c>
      <c r="K1035" s="80">
        <v>22.65</v>
      </c>
      <c r="L1035" s="77">
        <v>-6.7517496912309613E-2</v>
      </c>
      <c r="M1035" s="79">
        <v>-101.27624536846443</v>
      </c>
      <c r="N1035" s="81">
        <v>120</v>
      </c>
      <c r="O1035" s="82">
        <v>-7.4252651880424306E-2</v>
      </c>
      <c r="P1035" s="83">
        <v>-148.50530376084862</v>
      </c>
      <c r="Q1035" s="81">
        <v>32.417000000000002</v>
      </c>
      <c r="R1035" s="82">
        <v>1.2493362900958821E-2</v>
      </c>
      <c r="S1035" s="83">
        <v>-149.92035481150586</v>
      </c>
      <c r="T1035" s="81">
        <v>938.16</v>
      </c>
      <c r="U1035" s="82">
        <v>5.3840018871527527E-2</v>
      </c>
      <c r="V1035" s="83">
        <v>-53.840018871527526</v>
      </c>
      <c r="W1035" s="81">
        <v>68.685000000000002</v>
      </c>
      <c r="X1035" s="82">
        <v>-6.5827949676980482E-2</v>
      </c>
      <c r="Y1035" s="83">
        <v>-78.99353961237658</v>
      </c>
      <c r="Z1035" s="84">
        <f t="shared" si="15"/>
        <v>-464.13712187393361</v>
      </c>
    </row>
    <row r="1036" spans="1:26" x14ac:dyDescent="0.3">
      <c r="A1036" s="76">
        <v>40905</v>
      </c>
      <c r="B1036" s="77">
        <v>1167.96</v>
      </c>
      <c r="C1036" s="77">
        <v>2.197138732117087E-2</v>
      </c>
      <c r="D1036" s="78">
        <v>-21.971387321170869</v>
      </c>
      <c r="E1036" s="77">
        <v>1.1269</v>
      </c>
      <c r="F1036" s="77">
        <v>2.1050000000000013</v>
      </c>
      <c r="G1036" s="79">
        <v>21.050000000000011</v>
      </c>
      <c r="H1036" s="80">
        <v>112.89700000000001</v>
      </c>
      <c r="I1036" s="77">
        <v>-1.4868980200870791E-2</v>
      </c>
      <c r="J1036" s="79">
        <v>74.344901004353957</v>
      </c>
      <c r="K1036" s="80">
        <v>23.52</v>
      </c>
      <c r="L1036" s="77">
        <v>-6.3321385902031055E-2</v>
      </c>
      <c r="M1036" s="79">
        <v>-94.982078853046588</v>
      </c>
      <c r="N1036" s="81">
        <v>121.875</v>
      </c>
      <c r="O1036" s="82">
        <v>-6.1417019638043857E-2</v>
      </c>
      <c r="P1036" s="83">
        <v>-122.83403927608771</v>
      </c>
      <c r="Q1036" s="81">
        <v>32.5</v>
      </c>
      <c r="R1036" s="82">
        <v>1.2713448834600563E-2</v>
      </c>
      <c r="S1036" s="83">
        <v>-152.56138601520675</v>
      </c>
      <c r="T1036" s="81">
        <v>929.18</v>
      </c>
      <c r="U1036" s="82">
        <v>5.9885020760140531E-2</v>
      </c>
      <c r="V1036" s="83">
        <v>-59.885020760140534</v>
      </c>
      <c r="W1036" s="81">
        <v>69.7</v>
      </c>
      <c r="X1036" s="82">
        <v>-5.7598702001081546E-2</v>
      </c>
      <c r="Y1036" s="83">
        <v>-69.118442401297855</v>
      </c>
      <c r="Z1036" s="84">
        <f t="shared" si="15"/>
        <v>-425.95745362259629</v>
      </c>
    </row>
    <row r="1037" spans="1:26" x14ac:dyDescent="0.3">
      <c r="A1037" s="76">
        <v>40904</v>
      </c>
      <c r="B1037" s="77">
        <v>1183.5899999999999</v>
      </c>
      <c r="C1037" s="77">
        <v>3.9111883691529674E-2</v>
      </c>
      <c r="D1037" s="78">
        <v>-39.111883691529677</v>
      </c>
      <c r="E1037" s="77">
        <v>0.98060000000000003</v>
      </c>
      <c r="F1037" s="77">
        <v>4.9750000000000068</v>
      </c>
      <c r="G1037" s="79">
        <v>49.750000000000071</v>
      </c>
      <c r="H1037" s="80" t="s">
        <v>0</v>
      </c>
      <c r="I1037" s="77">
        <v>3.5402727195731371E-2</v>
      </c>
      <c r="J1037" s="79">
        <v>10.746503909625361</v>
      </c>
      <c r="K1037" s="80">
        <v>21.91</v>
      </c>
      <c r="L1037" s="77">
        <v>-0.15860215053763438</v>
      </c>
      <c r="M1037" s="79">
        <v>-237.90322580645156</v>
      </c>
      <c r="N1037" s="81">
        <v>120.5</v>
      </c>
      <c r="O1037" s="82">
        <v>-5.3974484789008834E-2</v>
      </c>
      <c r="P1037" s="83">
        <v>-107.94896957801765</v>
      </c>
      <c r="Q1037" s="81">
        <v>32.564999999999998</v>
      </c>
      <c r="R1037" s="82">
        <v>1.5941848131278333E-2</v>
      </c>
      <c r="S1037" s="83">
        <v>-191.30217757534001</v>
      </c>
      <c r="T1037" s="81">
        <v>940.96</v>
      </c>
      <c r="U1037" s="82">
        <v>7.9020698354452246E-2</v>
      </c>
      <c r="V1037" s="83">
        <v>-79.02069835445225</v>
      </c>
      <c r="W1037" s="81">
        <v>68.644999999999996</v>
      </c>
      <c r="X1037" s="82">
        <v>-6.529139433551201E-2</v>
      </c>
      <c r="Y1037" s="83">
        <v>-78.349673202614412</v>
      </c>
      <c r="Z1037" s="84">
        <f t="shared" ref="Z1037:Z1100" si="16">SUM(D1037,G1037,J1037,M1037,P1037,S1037,V1037,Y1037)</f>
        <v>-673.14012429878017</v>
      </c>
    </row>
    <row r="1038" spans="1:26" x14ac:dyDescent="0.3">
      <c r="A1038" s="76">
        <v>40903</v>
      </c>
      <c r="B1038" s="77">
        <v>1182.8499999999999</v>
      </c>
      <c r="C1038" s="77">
        <v>2.0234778633591636E-2</v>
      </c>
      <c r="D1038" s="78">
        <v>-20.234778633591635</v>
      </c>
      <c r="E1038" s="77">
        <v>0.98060000000000003</v>
      </c>
      <c r="F1038" s="77">
        <v>4.9750000000000068</v>
      </c>
      <c r="G1038" s="79">
        <v>49.750000000000071</v>
      </c>
      <c r="H1038" s="80" t="s">
        <v>0</v>
      </c>
      <c r="I1038" s="77">
        <v>3.5402727195731371E-2</v>
      </c>
      <c r="J1038" s="79">
        <v>3.9254822427801344</v>
      </c>
      <c r="K1038" s="80" t="s">
        <v>0</v>
      </c>
      <c r="L1038" s="77">
        <v>3.5402727195731371E-2</v>
      </c>
      <c r="M1038" s="79">
        <v>-215.76433121019116</v>
      </c>
      <c r="N1038" s="81" t="s">
        <v>47</v>
      </c>
      <c r="O1038" s="82">
        <v>4.5362372799477215E-3</v>
      </c>
      <c r="P1038" s="83">
        <v>9.0724745598954417</v>
      </c>
      <c r="Q1038" s="81" t="s">
        <v>47</v>
      </c>
      <c r="R1038" s="82">
        <v>7.4923885533476054E-4</v>
      </c>
      <c r="S1038" s="83">
        <v>-8.9908662640171269</v>
      </c>
      <c r="T1038" s="81" t="s">
        <v>47</v>
      </c>
      <c r="U1038" s="82">
        <v>3.7334613801929257E-3</v>
      </c>
      <c r="V1038" s="83">
        <v>-3.7334613801929257</v>
      </c>
      <c r="W1038" s="81" t="s">
        <v>47</v>
      </c>
      <c r="X1038" s="82">
        <v>-7.6700874660299754E-4</v>
      </c>
      <c r="Y1038" s="83">
        <v>-0.92041049592359703</v>
      </c>
      <c r="Z1038" s="84">
        <f t="shared" si="16"/>
        <v>-186.89589118124076</v>
      </c>
    </row>
    <row r="1039" spans="1:26" x14ac:dyDescent="0.3">
      <c r="A1039" s="76">
        <v>40900</v>
      </c>
      <c r="B1039" s="77">
        <v>1182.24</v>
      </c>
      <c r="C1039" s="77">
        <v>1.1395133969818238E-2</v>
      </c>
      <c r="D1039" s="78">
        <v>-11.395133969818238</v>
      </c>
      <c r="E1039" s="77">
        <v>1.1231</v>
      </c>
      <c r="F1039" s="77">
        <v>3.5700000000000065</v>
      </c>
      <c r="G1039" s="79">
        <v>35.700000000000067</v>
      </c>
      <c r="H1039" s="80">
        <v>113.535</v>
      </c>
      <c r="I1039" s="77">
        <v>-1.9559585492227985E-2</v>
      </c>
      <c r="J1039" s="79">
        <v>97.797927461139921</v>
      </c>
      <c r="K1039" s="80">
        <v>20.73</v>
      </c>
      <c r="L1039" s="77">
        <v>-0.19244253992987928</v>
      </c>
      <c r="M1039" s="79">
        <v>-288.66380989481894</v>
      </c>
      <c r="N1039" s="81">
        <v>121.75</v>
      </c>
      <c r="O1039" s="82">
        <v>-3.25784664282876E-2</v>
      </c>
      <c r="P1039" s="83">
        <v>-65.156932856575196</v>
      </c>
      <c r="Q1039" s="81">
        <v>32.6</v>
      </c>
      <c r="R1039" s="82">
        <v>1.9897384557627417E-2</v>
      </c>
      <c r="S1039" s="83">
        <v>-238.768614691529</v>
      </c>
      <c r="T1039" s="81">
        <v>936.45</v>
      </c>
      <c r="U1039" s="82">
        <v>6.3313992437747657E-2</v>
      </c>
      <c r="V1039" s="83">
        <v>-63.313992437747658</v>
      </c>
      <c r="W1039" s="81">
        <v>71.454999999999998</v>
      </c>
      <c r="X1039" s="82">
        <v>-6.5345846367744018E-3</v>
      </c>
      <c r="Y1039" s="83">
        <v>-7.8415015641292811</v>
      </c>
      <c r="Z1039" s="84">
        <f t="shared" si="16"/>
        <v>-541.64205795347834</v>
      </c>
    </row>
    <row r="1040" spans="1:26" x14ac:dyDescent="0.3">
      <c r="A1040" s="76">
        <v>40899</v>
      </c>
      <c r="B1040" s="77">
        <v>1173.46</v>
      </c>
      <c r="C1040" s="77">
        <v>-1.1648375712757564E-2</v>
      </c>
      <c r="D1040" s="78">
        <v>11.648375712757563</v>
      </c>
      <c r="E1040" s="77">
        <v>1.1213500000000001</v>
      </c>
      <c r="F1040" s="77">
        <v>3.6450000000000093</v>
      </c>
      <c r="G1040" s="79">
        <v>36.450000000000095</v>
      </c>
      <c r="H1040" s="80">
        <v>114.128</v>
      </c>
      <c r="I1040" s="77">
        <v>-1.5764600365655964E-2</v>
      </c>
      <c r="J1040" s="79">
        <v>78.823001828279814</v>
      </c>
      <c r="K1040" s="80">
        <v>21.16</v>
      </c>
      <c r="L1040" s="77">
        <v>-0.19787717968157692</v>
      </c>
      <c r="M1040" s="79">
        <v>-296.81576952236537</v>
      </c>
      <c r="N1040" s="81">
        <v>121.5</v>
      </c>
      <c r="O1040" s="82">
        <v>-6.1349693251533744E-3</v>
      </c>
      <c r="P1040" s="83">
        <v>-12.269938650306749</v>
      </c>
      <c r="Q1040" s="81">
        <v>32.561</v>
      </c>
      <c r="R1040" s="82">
        <v>1.0081896016875633E-2</v>
      </c>
      <c r="S1040" s="83">
        <v>-120.9827522025076</v>
      </c>
      <c r="T1040" s="81">
        <v>932.2</v>
      </c>
      <c r="U1040" s="82">
        <v>3.8558807473345308E-2</v>
      </c>
      <c r="V1040" s="83">
        <v>-38.558807473345311</v>
      </c>
      <c r="W1040" s="81">
        <v>69.215000000000003</v>
      </c>
      <c r="X1040" s="82">
        <v>-3.1551700013991629E-2</v>
      </c>
      <c r="Y1040" s="83">
        <v>-37.862040016789948</v>
      </c>
      <c r="Z1040" s="84">
        <f t="shared" si="16"/>
        <v>-379.56793032427748</v>
      </c>
    </row>
    <row r="1041" spans="1:26" x14ac:dyDescent="0.3">
      <c r="A1041" s="76">
        <v>40898</v>
      </c>
      <c r="B1041" s="77">
        <v>1164.1600000000001</v>
      </c>
      <c r="C1041" s="77">
        <v>-8.8881321300866914E-3</v>
      </c>
      <c r="D1041" s="78">
        <v>8.8881321300866922</v>
      </c>
      <c r="E1041" s="77">
        <v>1.1191</v>
      </c>
      <c r="F1041" s="77">
        <v>3.6950000000000038</v>
      </c>
      <c r="G1041" s="79">
        <v>36.950000000000038</v>
      </c>
      <c r="H1041" s="80">
        <v>114.45699999999999</v>
      </c>
      <c r="I1041" s="77">
        <v>-4.2974832754825954E-3</v>
      </c>
      <c r="J1041" s="79">
        <v>21.487416377412977</v>
      </c>
      <c r="K1041" s="80">
        <v>21.43</v>
      </c>
      <c r="L1041" s="77">
        <v>-0.29944426283099052</v>
      </c>
      <c r="M1041" s="79">
        <v>-449.16639424648582</v>
      </c>
      <c r="N1041" s="81">
        <v>124.375</v>
      </c>
      <c r="O1041" s="82">
        <v>-9.9502487562189053E-3</v>
      </c>
      <c r="P1041" s="83">
        <v>-19.900497512437809</v>
      </c>
      <c r="Q1041" s="81">
        <v>32.491</v>
      </c>
      <c r="R1041" s="82">
        <v>3.9241132122111748E-3</v>
      </c>
      <c r="S1041" s="83">
        <v>-47.0893585465341</v>
      </c>
      <c r="T1041" s="81">
        <v>920.09</v>
      </c>
      <c r="U1041" s="82">
        <v>4.7222854541315737E-2</v>
      </c>
      <c r="V1041" s="83">
        <v>-47.222854541315733</v>
      </c>
      <c r="W1041" s="81">
        <v>69.279999999999987</v>
      </c>
      <c r="X1041" s="82">
        <v>-6.3657250979862259E-2</v>
      </c>
      <c r="Y1041" s="83">
        <v>-76.388701175834697</v>
      </c>
      <c r="Z1041" s="84">
        <f t="shared" si="16"/>
        <v>-572.44225751510839</v>
      </c>
    </row>
    <row r="1042" spans="1:26" x14ac:dyDescent="0.3">
      <c r="A1042" s="76">
        <v>40897</v>
      </c>
      <c r="B1042" s="77">
        <v>1163.9000000000001</v>
      </c>
      <c r="C1042" s="77">
        <v>-2.7904218623414034E-2</v>
      </c>
      <c r="D1042" s="78">
        <v>27.904218623414035</v>
      </c>
      <c r="E1042" s="77">
        <v>1.1188499999999999</v>
      </c>
      <c r="F1042" s="77">
        <v>3.7699999999999845</v>
      </c>
      <c r="G1042" s="79">
        <v>37.699999999999847</v>
      </c>
      <c r="H1042" s="80">
        <v>114.931</v>
      </c>
      <c r="I1042" s="77">
        <v>-4.0986447610134747E-3</v>
      </c>
      <c r="J1042" s="79">
        <v>20.493223805067373</v>
      </c>
      <c r="K1042" s="80">
        <v>23.22</v>
      </c>
      <c r="L1042" s="77">
        <v>-0.19009417509591917</v>
      </c>
      <c r="M1042" s="79">
        <v>-285.14126264387875</v>
      </c>
      <c r="N1042" s="81">
        <v>126.625</v>
      </c>
      <c r="O1042" s="82">
        <v>5.6308654848800835E-2</v>
      </c>
      <c r="P1042" s="83">
        <v>112.61730969760167</v>
      </c>
      <c r="Q1042" s="81">
        <v>32.563000000000002</v>
      </c>
      <c r="R1042" s="82">
        <v>9.0483716029872516E-3</v>
      </c>
      <c r="S1042" s="83">
        <v>-108.58045923584702</v>
      </c>
      <c r="T1042" s="81">
        <v>918.88</v>
      </c>
      <c r="U1042" s="82">
        <v>2.0569549957794638E-2</v>
      </c>
      <c r="V1042" s="83">
        <v>-20.569549957794639</v>
      </c>
      <c r="W1042" s="81">
        <v>71.25</v>
      </c>
      <c r="X1042" s="82">
        <v>-7.6700874660299754E-4</v>
      </c>
      <c r="Y1042" s="83">
        <v>-0.92041049592359703</v>
      </c>
      <c r="Z1042" s="84">
        <f t="shared" si="16"/>
        <v>-216.49693020736106</v>
      </c>
    </row>
    <row r="1043" spans="1:26" x14ac:dyDescent="0.3">
      <c r="A1043" s="76">
        <v>40896</v>
      </c>
      <c r="B1043" s="77">
        <v>1135.3</v>
      </c>
      <c r="C1043" s="77">
        <v>-4.8907579920916919E-2</v>
      </c>
      <c r="D1043" s="78">
        <v>48.907579920916916</v>
      </c>
      <c r="E1043" s="77">
        <v>1.11435</v>
      </c>
      <c r="F1043" s="77">
        <v>3.5449999999999982</v>
      </c>
      <c r="G1043" s="79">
        <v>35.449999999999982</v>
      </c>
      <c r="H1043" s="80">
        <v>115.44</v>
      </c>
      <c r="I1043" s="77">
        <v>3.5991862709300634E-3</v>
      </c>
      <c r="J1043" s="79">
        <v>-17.995931354650317</v>
      </c>
      <c r="K1043" s="80">
        <v>24.92</v>
      </c>
      <c r="L1043" s="77">
        <v>-0.11411304656949867</v>
      </c>
      <c r="M1043" s="79">
        <v>-171.16956985424801</v>
      </c>
      <c r="N1043" s="81">
        <v>132.375</v>
      </c>
      <c r="O1043" s="82">
        <v>8.3930399181166834E-2</v>
      </c>
      <c r="P1043" s="83">
        <v>167.86079836233364</v>
      </c>
      <c r="Q1043" s="81">
        <v>32.368000000000002</v>
      </c>
      <c r="R1043" s="82">
        <v>4.5622420160766454E-3</v>
      </c>
      <c r="S1043" s="83">
        <v>-54.746904192919743</v>
      </c>
      <c r="T1043" s="81">
        <v>889.01</v>
      </c>
      <c r="U1043" s="82">
        <v>-1.6059476214007272E-3</v>
      </c>
      <c r="V1043" s="83">
        <v>1.6059476214007273</v>
      </c>
      <c r="W1043" s="81">
        <v>73.435000000000002</v>
      </c>
      <c r="X1043" s="82">
        <v>-7.6700874660299754E-4</v>
      </c>
      <c r="Y1043" s="83">
        <v>-0.92041049592359703</v>
      </c>
      <c r="Z1043" s="84">
        <f t="shared" si="16"/>
        <v>8.9915100069095963</v>
      </c>
    </row>
    <row r="1044" spans="1:26" x14ac:dyDescent="0.3">
      <c r="A1044" s="76">
        <v>40893</v>
      </c>
      <c r="B1044" s="77">
        <v>1146.48</v>
      </c>
      <c r="C1044" s="77">
        <v>-4.4066270334269894E-2</v>
      </c>
      <c r="D1044" s="78">
        <v>44.066270334269895</v>
      </c>
      <c r="E1044" s="77">
        <v>1.1103499999999999</v>
      </c>
      <c r="F1044" s="77">
        <v>3.6349999999999882</v>
      </c>
      <c r="G1044" s="79">
        <v>36.349999999999881</v>
      </c>
      <c r="H1044" s="80">
        <v>114.38500000000001</v>
      </c>
      <c r="I1044" s="77">
        <v>-8.2884663736224658E-3</v>
      </c>
      <c r="J1044" s="79">
        <v>41.442331868112326</v>
      </c>
      <c r="K1044" s="80">
        <v>24.29</v>
      </c>
      <c r="L1044" s="77">
        <v>-0.12751436781609199</v>
      </c>
      <c r="M1044" s="79">
        <v>-191.27155172413799</v>
      </c>
      <c r="N1044" s="81">
        <v>132</v>
      </c>
      <c r="O1044" s="82">
        <v>7.2072511086204341E-2</v>
      </c>
      <c r="P1044" s="83">
        <v>144.14502217240866</v>
      </c>
      <c r="Q1044" s="81">
        <v>32.207999999999998</v>
      </c>
      <c r="R1044" s="82">
        <v>3.7271710771525827E-4</v>
      </c>
      <c r="S1044" s="83">
        <v>-4.4726052925830988</v>
      </c>
      <c r="T1044" s="81">
        <v>899.72</v>
      </c>
      <c r="U1044" s="82">
        <v>9.85476014097467E-3</v>
      </c>
      <c r="V1044" s="83">
        <v>-9.8547601409746708</v>
      </c>
      <c r="W1044" s="81">
        <v>73.364999999999995</v>
      </c>
      <c r="X1044" s="82">
        <v>-7.6700874660299754E-4</v>
      </c>
      <c r="Y1044" s="83">
        <v>-0.92041049592359703</v>
      </c>
      <c r="Z1044" s="84">
        <f t="shared" si="16"/>
        <v>59.48429672117139</v>
      </c>
    </row>
    <row r="1045" spans="1:26" x14ac:dyDescent="0.3">
      <c r="A1045" s="76">
        <v>40892</v>
      </c>
      <c r="B1045" s="77">
        <v>1142.8499999999999</v>
      </c>
      <c r="C1045" s="77">
        <v>-3.7713448519753619E-2</v>
      </c>
      <c r="D1045" s="78">
        <v>37.713448519753619</v>
      </c>
      <c r="E1045" s="77">
        <v>1.10585</v>
      </c>
      <c r="F1045" s="77">
        <v>4.0680000000000049</v>
      </c>
      <c r="G1045" s="79">
        <v>40.680000000000049</v>
      </c>
      <c r="H1045" s="80">
        <v>114.601</v>
      </c>
      <c r="I1045" s="77">
        <v>-1.9247182595670137E-3</v>
      </c>
      <c r="J1045" s="79">
        <v>9.6235912978350679</v>
      </c>
      <c r="K1045" s="80">
        <v>25.11</v>
      </c>
      <c r="L1045" s="77">
        <v>-8.7572674418604654E-2</v>
      </c>
      <c r="M1045" s="79">
        <v>-131.35901162790697</v>
      </c>
      <c r="N1045" s="81">
        <v>129.625</v>
      </c>
      <c r="O1045" s="82">
        <v>3.0815109343936383E-2</v>
      </c>
      <c r="P1045" s="83">
        <v>61.630218687872762</v>
      </c>
      <c r="Q1045" s="81">
        <v>32.017000000000003</v>
      </c>
      <c r="R1045" s="82">
        <v>9.3709002311492272E-5</v>
      </c>
      <c r="S1045" s="83">
        <v>-1.1245080277379074</v>
      </c>
      <c r="T1045" s="81">
        <v>890.23</v>
      </c>
      <c r="U1045" s="82">
        <v>6.9563840376436264E-3</v>
      </c>
      <c r="V1045" s="83">
        <v>-6.9563840376436268</v>
      </c>
      <c r="W1045" s="81">
        <v>73.524999999999991</v>
      </c>
      <c r="X1045" s="82">
        <v>-7.6700874660299754E-4</v>
      </c>
      <c r="Y1045" s="83">
        <v>-0.92041049592359703</v>
      </c>
      <c r="Z1045" s="84">
        <f t="shared" si="16"/>
        <v>9.2869443162493894</v>
      </c>
    </row>
    <row r="1046" spans="1:26" x14ac:dyDescent="0.3">
      <c r="A1046" s="76">
        <v>40891</v>
      </c>
      <c r="B1046" s="77">
        <v>1139.04</v>
      </c>
      <c r="C1046" s="77">
        <v>-3.834658831872758E-2</v>
      </c>
      <c r="D1046" s="78">
        <v>38.346588318727576</v>
      </c>
      <c r="E1046" s="77">
        <v>1.0991500000000001</v>
      </c>
      <c r="F1046" s="77">
        <v>3.4210000000000074</v>
      </c>
      <c r="G1046" s="79">
        <v>34.210000000000072</v>
      </c>
      <c r="H1046" s="80">
        <v>115.063</v>
      </c>
      <c r="I1046" s="77">
        <v>4.3456343757022127E-5</v>
      </c>
      <c r="J1046" s="79">
        <v>-0.21728171878511063</v>
      </c>
      <c r="K1046" s="80">
        <v>26.04</v>
      </c>
      <c r="L1046" s="77">
        <v>-4.9981758482305766E-2</v>
      </c>
      <c r="M1046" s="79">
        <v>-74.972637723458647</v>
      </c>
      <c r="N1046" s="81">
        <v>129.85</v>
      </c>
      <c r="O1046" s="82">
        <v>2.6482213438735133E-2</v>
      </c>
      <c r="P1046" s="83">
        <v>52.96442687747026</v>
      </c>
      <c r="Q1046" s="81">
        <v>32.091999999999999</v>
      </c>
      <c r="R1046" s="82">
        <v>2.8052239503788116E-4</v>
      </c>
      <c r="S1046" s="83">
        <v>-3.3662687404545739</v>
      </c>
      <c r="T1046" s="81">
        <v>876.68</v>
      </c>
      <c r="U1046" s="82">
        <v>-5.6935465577862034E-3</v>
      </c>
      <c r="V1046" s="83">
        <v>5.6935465577862034</v>
      </c>
      <c r="W1046" s="81">
        <v>73.959999999999994</v>
      </c>
      <c r="X1046" s="82">
        <v>-7.6700874660299754E-4</v>
      </c>
      <c r="Y1046" s="83">
        <v>-0.92041049592359703</v>
      </c>
      <c r="Z1046" s="84">
        <f t="shared" si="16"/>
        <v>51.737963075362181</v>
      </c>
    </row>
    <row r="1047" spans="1:26" x14ac:dyDescent="0.3">
      <c r="A1047" s="76">
        <v>40890</v>
      </c>
      <c r="B1047" s="77">
        <v>1159.3900000000001</v>
      </c>
      <c r="C1047" s="77">
        <v>-2.1281445213574043E-2</v>
      </c>
      <c r="D1047" s="78">
        <v>21.281445213574042</v>
      </c>
      <c r="E1047" s="77">
        <v>1.0933999999999999</v>
      </c>
      <c r="F1047" s="77">
        <v>2.2340000000000027</v>
      </c>
      <c r="G1047" s="79">
        <v>22.340000000000025</v>
      </c>
      <c r="H1047" s="80">
        <v>114.595</v>
      </c>
      <c r="I1047" s="77">
        <v>-4.2144595064303042E-3</v>
      </c>
      <c r="J1047" s="79">
        <v>21.07229753215152</v>
      </c>
      <c r="K1047" s="80">
        <v>25.41</v>
      </c>
      <c r="L1047" s="77">
        <v>-8.5971223021582749E-2</v>
      </c>
      <c r="M1047" s="79">
        <v>-128.95683453237413</v>
      </c>
      <c r="N1047" s="81">
        <v>127.375</v>
      </c>
      <c r="O1047" s="82">
        <v>-2.9354207436399216E-3</v>
      </c>
      <c r="P1047" s="83">
        <v>-5.8708414872798427</v>
      </c>
      <c r="Q1047" s="81">
        <v>32.054000000000002</v>
      </c>
      <c r="R1047" s="82">
        <v>1.2480499219984052E-4</v>
      </c>
      <c r="S1047" s="83">
        <v>-1.4976599063980862</v>
      </c>
      <c r="T1047" s="81">
        <v>872.05</v>
      </c>
      <c r="U1047" s="82">
        <v>-2.2770823761444299E-2</v>
      </c>
      <c r="V1047" s="83">
        <v>22.770823761444298</v>
      </c>
      <c r="W1047" s="81">
        <v>73.44</v>
      </c>
      <c r="X1047" s="82">
        <v>-7.6700874660299754E-4</v>
      </c>
      <c r="Y1047" s="83">
        <v>-0.92041049592359703</v>
      </c>
      <c r="Z1047" s="84">
        <f t="shared" si="16"/>
        <v>-49.781179914805776</v>
      </c>
    </row>
    <row r="1048" spans="1:26" x14ac:dyDescent="0.3">
      <c r="A1048" s="76">
        <v>40889</v>
      </c>
      <c r="B1048" s="77">
        <v>1168.92</v>
      </c>
      <c r="C1048" s="77">
        <v>2.5638325875230347E-2</v>
      </c>
      <c r="D1048" s="78">
        <v>-25.638325875230347</v>
      </c>
      <c r="E1048" s="77">
        <v>1.0873999999999999</v>
      </c>
      <c r="F1048" s="77">
        <v>2.1399999999999864</v>
      </c>
      <c r="G1048" s="79">
        <v>21.399999999999864</v>
      </c>
      <c r="H1048" s="80">
        <v>115.8</v>
      </c>
      <c r="I1048" s="77">
        <v>-1.4831166143551638E-3</v>
      </c>
      <c r="J1048" s="79">
        <v>7.4155830717758189</v>
      </c>
      <c r="K1048" s="80">
        <v>25.67</v>
      </c>
      <c r="L1048" s="77">
        <v>-0.16220626631853782</v>
      </c>
      <c r="M1048" s="79">
        <v>-243.30939947780675</v>
      </c>
      <c r="N1048" s="81">
        <v>125.85</v>
      </c>
      <c r="O1048" s="82">
        <v>-0.10214244436993021</v>
      </c>
      <c r="P1048" s="83">
        <v>-204.28488873986041</v>
      </c>
      <c r="Q1048" s="81">
        <v>31.963999999999999</v>
      </c>
      <c r="R1048" s="82">
        <v>8.3280757097791598E-3</v>
      </c>
      <c r="S1048" s="83">
        <v>-99.93690851734992</v>
      </c>
      <c r="T1048" s="81">
        <v>880.69</v>
      </c>
      <c r="U1048" s="82">
        <v>3.4693829597255615E-2</v>
      </c>
      <c r="V1048" s="83">
        <v>-34.693829597255615</v>
      </c>
      <c r="W1048" s="81">
        <v>71.924999999999997</v>
      </c>
      <c r="X1048" s="82">
        <v>-7.6700874660299754E-4</v>
      </c>
      <c r="Y1048" s="83">
        <v>-0.92041049592359703</v>
      </c>
      <c r="Z1048" s="84">
        <f t="shared" si="16"/>
        <v>-579.96817963165097</v>
      </c>
    </row>
    <row r="1049" spans="1:26" x14ac:dyDescent="0.3">
      <c r="A1049" s="76">
        <v>40886</v>
      </c>
      <c r="B1049" s="77">
        <v>1187.29</v>
      </c>
      <c r="C1049" s="77">
        <v>4.8518567580695067E-2</v>
      </c>
      <c r="D1049" s="78">
        <v>-48.51856758069507</v>
      </c>
      <c r="E1049" s="77">
        <v>1.0849</v>
      </c>
      <c r="F1049" s="77">
        <v>2.4459999999999926</v>
      </c>
      <c r="G1049" s="79">
        <v>24.459999999999926</v>
      </c>
      <c r="H1049" s="80">
        <v>115.956</v>
      </c>
      <c r="I1049" s="77">
        <v>-2.6234076775530283E-3</v>
      </c>
      <c r="J1049" s="79">
        <v>13.117038387765142</v>
      </c>
      <c r="K1049" s="80">
        <v>26.38</v>
      </c>
      <c r="L1049" s="77">
        <v>-0.17896047307812024</v>
      </c>
      <c r="M1049" s="79">
        <v>-268.44070961718035</v>
      </c>
      <c r="N1049" s="81">
        <v>122.25</v>
      </c>
      <c r="O1049" s="82">
        <v>-0.13297872340425532</v>
      </c>
      <c r="P1049" s="83">
        <v>-265.95744680851061</v>
      </c>
      <c r="Q1049" s="81">
        <v>32.235999999999997</v>
      </c>
      <c r="R1049" s="82">
        <v>1.7582625714195482E-2</v>
      </c>
      <c r="S1049" s="83">
        <v>-210.99150857034579</v>
      </c>
      <c r="T1049" s="81">
        <v>897.59</v>
      </c>
      <c r="U1049" s="82">
        <v>5.2348348066686957E-2</v>
      </c>
      <c r="V1049" s="83">
        <v>-52.34834806668696</v>
      </c>
      <c r="W1049" s="81">
        <v>71.469999999999985</v>
      </c>
      <c r="X1049" s="82">
        <v>-7.6700874660299754E-4</v>
      </c>
      <c r="Y1049" s="83">
        <v>-0.92041049592359703</v>
      </c>
      <c r="Z1049" s="84">
        <f t="shared" si="16"/>
        <v>-809.59995275157735</v>
      </c>
    </row>
    <row r="1050" spans="1:26" x14ac:dyDescent="0.3">
      <c r="A1050" s="76">
        <v>40885</v>
      </c>
      <c r="B1050" s="77">
        <v>1174.5999999999999</v>
      </c>
      <c r="C1050" s="77">
        <v>6.9948351718421189E-2</v>
      </c>
      <c r="D1050" s="78">
        <v>-69.948351718421193</v>
      </c>
      <c r="E1050" s="77">
        <v>1.0821499999999999</v>
      </c>
      <c r="F1050" s="77">
        <v>3.0589999999999895</v>
      </c>
      <c r="G1050" s="79">
        <v>30.589999999999897</v>
      </c>
      <c r="H1050" s="80">
        <v>114.95099999999999</v>
      </c>
      <c r="I1050" s="77">
        <v>-2.2832952217414649E-2</v>
      </c>
      <c r="J1050" s="79">
        <v>114.16476108707324</v>
      </c>
      <c r="K1050" s="80">
        <v>30.59</v>
      </c>
      <c r="L1050" s="77">
        <v>-0.11256164780968957</v>
      </c>
      <c r="M1050" s="79">
        <v>-168.84247171453435</v>
      </c>
      <c r="N1050" s="81">
        <v>125.625</v>
      </c>
      <c r="O1050" s="82">
        <v>-0.14830508474576271</v>
      </c>
      <c r="P1050" s="83">
        <v>-296.61016949152537</v>
      </c>
      <c r="Q1050" s="81">
        <v>32.363999999999997</v>
      </c>
      <c r="R1050" s="82">
        <v>3.5647999999999909E-2</v>
      </c>
      <c r="S1050" s="83">
        <v>-427.77599999999893</v>
      </c>
      <c r="T1050" s="81">
        <v>878.6</v>
      </c>
      <c r="U1050" s="82">
        <v>5.4172415861779323E-2</v>
      </c>
      <c r="V1050" s="83">
        <v>-54.172415861779321</v>
      </c>
      <c r="W1050" s="81">
        <v>73.989999999999995</v>
      </c>
      <c r="X1050" s="82">
        <v>-7.6700874660299754E-4</v>
      </c>
      <c r="Y1050" s="83">
        <v>-0.92041049592359703</v>
      </c>
      <c r="Z1050" s="84">
        <f t="shared" si="16"/>
        <v>-873.51505819510965</v>
      </c>
    </row>
    <row r="1051" spans="1:26" x14ac:dyDescent="0.3">
      <c r="A1051" s="76">
        <v>40884</v>
      </c>
      <c r="B1051" s="77">
        <v>1197.31</v>
      </c>
      <c r="C1051" s="77">
        <v>8.8621981379109718E-2</v>
      </c>
      <c r="D1051" s="78">
        <v>-88.621981379109712</v>
      </c>
      <c r="E1051" s="77">
        <v>1.0811500000000001</v>
      </c>
      <c r="F1051" s="77">
        <v>3.4590000000000121</v>
      </c>
      <c r="G1051" s="79">
        <v>34.590000000000117</v>
      </c>
      <c r="H1051" s="80">
        <v>115.404</v>
      </c>
      <c r="I1051" s="77">
        <v>3.5402727195731371E-2</v>
      </c>
      <c r="J1051" s="79">
        <v>-111.44118784864621</v>
      </c>
      <c r="K1051" s="80">
        <v>28.67</v>
      </c>
      <c r="L1051" s="77">
        <v>3.5402727195731371E-2</v>
      </c>
      <c r="M1051" s="79">
        <v>-215.76433121019116</v>
      </c>
      <c r="N1051" s="81">
        <v>119.875</v>
      </c>
      <c r="O1051" s="82">
        <v>-0.17964071856287425</v>
      </c>
      <c r="P1051" s="83">
        <v>-359.28143712574848</v>
      </c>
      <c r="Q1051" s="81">
        <v>32.271000000000001</v>
      </c>
      <c r="R1051" s="82">
        <v>2.9377990430621989E-2</v>
      </c>
      <c r="S1051" s="83">
        <v>-352.53588516746385</v>
      </c>
      <c r="T1051" s="81">
        <v>900.36</v>
      </c>
      <c r="U1051" s="82">
        <v>8.4588141759221372E-2</v>
      </c>
      <c r="V1051" s="83">
        <v>-84.588141759221372</v>
      </c>
      <c r="W1051" s="81" t="s">
        <v>47</v>
      </c>
      <c r="X1051" s="82">
        <v>-7.6700874660299754E-4</v>
      </c>
      <c r="Y1051" s="83">
        <v>-0.92041049592359703</v>
      </c>
      <c r="Z1051" s="84">
        <f t="shared" si="16"/>
        <v>-1178.5633749863043</v>
      </c>
    </row>
    <row r="1052" spans="1:26" x14ac:dyDescent="0.3">
      <c r="A1052" s="76">
        <v>40883</v>
      </c>
      <c r="B1052" s="77">
        <v>1193.68</v>
      </c>
      <c r="C1052" s="77">
        <v>8.2320086318671812E-2</v>
      </c>
      <c r="D1052" s="78">
        <v>-82.320086318671812</v>
      </c>
      <c r="E1052" s="77">
        <v>1.0789</v>
      </c>
      <c r="F1052" s="77">
        <v>3.7460000000000049</v>
      </c>
      <c r="G1052" s="79">
        <v>37.460000000000051</v>
      </c>
      <c r="H1052" s="80">
        <v>115.026</v>
      </c>
      <c r="I1052" s="77">
        <v>-2.8816521584950877E-2</v>
      </c>
      <c r="J1052" s="79">
        <v>144.0826079247544</v>
      </c>
      <c r="K1052" s="80">
        <v>28.13</v>
      </c>
      <c r="L1052" s="77">
        <v>-0.17216009417304293</v>
      </c>
      <c r="M1052" s="79">
        <v>-258.24014125956438</v>
      </c>
      <c r="N1052" s="81">
        <v>122.125</v>
      </c>
      <c r="O1052" s="82">
        <v>-0.13232682060390763</v>
      </c>
      <c r="P1052" s="83">
        <v>-264.65364120781527</v>
      </c>
      <c r="Q1052" s="81">
        <v>32.220999999999997</v>
      </c>
      <c r="R1052" s="82">
        <v>1.9426076502040601E-2</v>
      </c>
      <c r="S1052" s="83">
        <v>-233.11291802448721</v>
      </c>
      <c r="T1052" s="81">
        <v>890.44</v>
      </c>
      <c r="U1052" s="82">
        <v>7.2638350157804787E-2</v>
      </c>
      <c r="V1052" s="83">
        <v>-72.638350157804794</v>
      </c>
      <c r="W1052" s="81" t="s">
        <v>47</v>
      </c>
      <c r="X1052" s="82">
        <v>-7.6700874660299754E-4</v>
      </c>
      <c r="Y1052" s="83">
        <v>-0.92041049592359703</v>
      </c>
      <c r="Z1052" s="84">
        <f t="shared" si="16"/>
        <v>-730.34293953951271</v>
      </c>
    </row>
    <row r="1053" spans="1:26" x14ac:dyDescent="0.3">
      <c r="A1053" s="76">
        <v>40882</v>
      </c>
      <c r="B1053" s="77">
        <v>1199.33</v>
      </c>
      <c r="C1053" s="77">
        <v>6.3943224661787465E-2</v>
      </c>
      <c r="D1053" s="78">
        <v>-63.943224661787468</v>
      </c>
      <c r="E1053" s="77">
        <v>1.0740000000000001</v>
      </c>
      <c r="F1053" s="77">
        <v>3.9780000000000149</v>
      </c>
      <c r="G1053" s="79">
        <v>39.78000000000015</v>
      </c>
      <c r="H1053" s="80">
        <v>115.34099999999999</v>
      </c>
      <c r="I1053" s="77">
        <v>-3.0332327299935301E-2</v>
      </c>
      <c r="J1053" s="79">
        <v>151.66163649967652</v>
      </c>
      <c r="K1053" s="80">
        <v>27.84</v>
      </c>
      <c r="L1053" s="77">
        <v>-0.12918360963403189</v>
      </c>
      <c r="M1053" s="79">
        <v>-193.77541445104782</v>
      </c>
      <c r="N1053" s="81">
        <v>123.126</v>
      </c>
      <c r="O1053" s="82">
        <v>-0.12521492007104792</v>
      </c>
      <c r="P1053" s="83">
        <v>-250.42984014209583</v>
      </c>
      <c r="Q1053" s="81">
        <v>32.195999999999998</v>
      </c>
      <c r="R1053" s="82">
        <v>1.8731806100493568E-2</v>
      </c>
      <c r="S1053" s="83">
        <v>-224.78167320592283</v>
      </c>
      <c r="T1053" s="81">
        <v>890.94</v>
      </c>
      <c r="U1053" s="82">
        <v>4.2303282716020595E-2</v>
      </c>
      <c r="V1053" s="83">
        <v>-42.303282716020597</v>
      </c>
      <c r="W1053" s="81" t="s">
        <v>47</v>
      </c>
      <c r="X1053" s="82">
        <v>-7.6700874660299754E-4</v>
      </c>
      <c r="Y1053" s="83">
        <v>-0.92041049592359703</v>
      </c>
      <c r="Z1053" s="84">
        <f t="shared" si="16"/>
        <v>-584.71220917312155</v>
      </c>
    </row>
    <row r="1054" spans="1:26" x14ac:dyDescent="0.3">
      <c r="A1054" s="76">
        <v>40879</v>
      </c>
      <c r="B1054" s="77">
        <v>1187.6400000000001</v>
      </c>
      <c r="C1054" s="77">
        <v>5.009814497161761E-2</v>
      </c>
      <c r="D1054" s="78">
        <v>-50.098144971617607</v>
      </c>
      <c r="E1054" s="77">
        <v>1.06517</v>
      </c>
      <c r="F1054" s="77">
        <v>3.9279999999999982</v>
      </c>
      <c r="G1054" s="79">
        <v>39.27999999999998</v>
      </c>
      <c r="H1054" s="80">
        <v>114.822</v>
      </c>
      <c r="I1054" s="77">
        <v>-3.2915017266065875E-2</v>
      </c>
      <c r="J1054" s="79">
        <v>164.57508633032938</v>
      </c>
      <c r="K1054" s="80">
        <v>27.52</v>
      </c>
      <c r="L1054" s="77">
        <v>-0.1637800060771801</v>
      </c>
      <c r="M1054" s="79">
        <v>-245.67000911577014</v>
      </c>
      <c r="N1054" s="81">
        <v>125.75</v>
      </c>
      <c r="O1054" s="82">
        <v>-7.5367647058823525E-2</v>
      </c>
      <c r="P1054" s="83">
        <v>-150.73529411764704</v>
      </c>
      <c r="Q1054" s="81">
        <v>32.014000000000003</v>
      </c>
      <c r="R1054" s="82">
        <v>-1.115057915057906E-2</v>
      </c>
      <c r="S1054" s="83">
        <v>133.80694980694872</v>
      </c>
      <c r="T1054" s="81">
        <v>884.08</v>
      </c>
      <c r="U1054" s="82">
        <v>2.8813480426383639E-2</v>
      </c>
      <c r="V1054" s="83">
        <v>-28.813480426383638</v>
      </c>
      <c r="W1054" s="81" t="s">
        <v>47</v>
      </c>
      <c r="X1054" s="82">
        <v>-7.6700874660299754E-4</v>
      </c>
      <c r="Y1054" s="83">
        <v>-0.92041049592359703</v>
      </c>
      <c r="Z1054" s="84">
        <f t="shared" si="16"/>
        <v>-138.57530299006396</v>
      </c>
    </row>
    <row r="1055" spans="1:26" x14ac:dyDescent="0.3">
      <c r="A1055" s="76">
        <v>40878</v>
      </c>
      <c r="B1055" s="77">
        <v>1184.46</v>
      </c>
      <c r="C1055" s="77">
        <v>2.329157667386612E-2</v>
      </c>
      <c r="D1055" s="78">
        <v>-23.291576673866121</v>
      </c>
      <c r="E1055" s="77">
        <v>1.06494</v>
      </c>
      <c r="F1055" s="77">
        <v>4.6829999999999927</v>
      </c>
      <c r="G1055" s="79">
        <v>46.829999999999927</v>
      </c>
      <c r="H1055" s="80">
        <v>115.05800000000001</v>
      </c>
      <c r="I1055" s="77">
        <v>-2.3152353865093091E-2</v>
      </c>
      <c r="J1055" s="79">
        <v>115.76176932546545</v>
      </c>
      <c r="K1055" s="80">
        <v>27.41</v>
      </c>
      <c r="L1055" s="77">
        <v>-0.1434375</v>
      </c>
      <c r="M1055" s="79">
        <v>-215.15624999999997</v>
      </c>
      <c r="N1055" s="81">
        <v>126.5</v>
      </c>
      <c r="O1055" s="82">
        <v>-7.4114736580153148E-2</v>
      </c>
      <c r="P1055" s="83">
        <v>-148.2294731603063</v>
      </c>
      <c r="Q1055" s="81">
        <v>32.082999999999998</v>
      </c>
      <c r="R1055" s="82">
        <v>-4.5300816035248005E-3</v>
      </c>
      <c r="S1055" s="83">
        <v>54.360979242297603</v>
      </c>
      <c r="T1055" s="81">
        <v>881.7</v>
      </c>
      <c r="U1055" s="82">
        <v>-2.0712369698820949E-3</v>
      </c>
      <c r="V1055" s="83">
        <v>2.0712369698820949</v>
      </c>
      <c r="W1055" s="81" t="s">
        <v>47</v>
      </c>
      <c r="X1055" s="82">
        <v>-7.6700874660299754E-4</v>
      </c>
      <c r="Y1055" s="83">
        <v>-0.92041049592359703</v>
      </c>
      <c r="Z1055" s="84">
        <f t="shared" si="16"/>
        <v>-168.57372479245092</v>
      </c>
    </row>
    <row r="1056" spans="1:26" x14ac:dyDescent="0.3">
      <c r="A1056" s="76">
        <v>40877</v>
      </c>
      <c r="B1056" s="77">
        <v>1184.5999999999999</v>
      </c>
      <c r="C1056" s="77">
        <v>1.8861757850464737E-2</v>
      </c>
      <c r="D1056" s="78">
        <v>-18.861757850464738</v>
      </c>
      <c r="E1056" s="77">
        <v>1.0710599999999999</v>
      </c>
      <c r="F1056" s="77">
        <v>6.349999999999989</v>
      </c>
      <c r="G1056" s="79">
        <v>63.499999999999886</v>
      </c>
      <c r="H1056" s="80">
        <v>115.08</v>
      </c>
      <c r="I1056" s="77">
        <v>-1.9335486454933621E-2</v>
      </c>
      <c r="J1056" s="79">
        <v>96.677432274668107</v>
      </c>
      <c r="K1056" s="80">
        <v>27.8</v>
      </c>
      <c r="L1056" s="77">
        <v>-0.19443639524775422</v>
      </c>
      <c r="M1056" s="79">
        <v>-291.65459287163134</v>
      </c>
      <c r="N1056" s="81">
        <v>127.75</v>
      </c>
      <c r="O1056" s="82">
        <v>-5.2826691380908251E-2</v>
      </c>
      <c r="P1056" s="83">
        <v>-105.6533827618165</v>
      </c>
      <c r="Q1056" s="81">
        <v>32.049999999999997</v>
      </c>
      <c r="R1056" s="82">
        <v>-2.8787878787878873E-2</v>
      </c>
      <c r="S1056" s="83">
        <v>345.45454545454646</v>
      </c>
      <c r="T1056" s="81">
        <v>892.37</v>
      </c>
      <c r="U1056" s="82">
        <v>1.9164220696901487E-2</v>
      </c>
      <c r="V1056" s="83">
        <v>-19.164220696901488</v>
      </c>
      <c r="W1056" s="81" t="s">
        <v>47</v>
      </c>
      <c r="X1056" s="82">
        <v>-7.6700874660299754E-4</v>
      </c>
      <c r="Y1056" s="83">
        <v>-0.92041049592359703</v>
      </c>
      <c r="Z1056" s="84">
        <f t="shared" si="16"/>
        <v>69.377613052476789</v>
      </c>
    </row>
    <row r="1057" spans="1:26" x14ac:dyDescent="0.3">
      <c r="A1057" s="76">
        <v>40876</v>
      </c>
      <c r="B1057" s="77">
        <v>1139.7</v>
      </c>
      <c r="C1057" s="77">
        <v>-3.3292336401034815E-2</v>
      </c>
      <c r="D1057" s="78">
        <v>33.292336401034817</v>
      </c>
      <c r="E1057" s="77">
        <v>1.0660000000000001</v>
      </c>
      <c r="F1057" s="77">
        <v>6.9000000000000057</v>
      </c>
      <c r="G1057" s="79">
        <v>69.000000000000057</v>
      </c>
      <c r="H1057" s="80">
        <v>115.97199999999999</v>
      </c>
      <c r="I1057" s="77">
        <v>-9.5651282752024433E-3</v>
      </c>
      <c r="J1057" s="79">
        <v>47.825641376012214</v>
      </c>
      <c r="K1057" s="80">
        <v>30.64</v>
      </c>
      <c r="L1057" s="77">
        <v>-8.5646075798269106E-2</v>
      </c>
      <c r="M1057" s="79">
        <v>-128.46911369740366</v>
      </c>
      <c r="N1057" s="81">
        <v>140.167</v>
      </c>
      <c r="O1057" s="82">
        <v>5.7856167123266966E-2</v>
      </c>
      <c r="P1057" s="83">
        <v>115.71233424653393</v>
      </c>
      <c r="Q1057" s="81">
        <v>31.7</v>
      </c>
      <c r="R1057" s="82">
        <v>-4.1803947646827648E-2</v>
      </c>
      <c r="S1057" s="83">
        <v>501.64737176193177</v>
      </c>
      <c r="T1057" s="81">
        <v>851.16</v>
      </c>
      <c r="U1057" s="82">
        <v>-4.5046055805499745E-2</v>
      </c>
      <c r="V1057" s="83">
        <v>45.046055805499748</v>
      </c>
      <c r="W1057" s="81" t="s">
        <v>47</v>
      </c>
      <c r="X1057" s="82">
        <v>-7.6700874660299754E-4</v>
      </c>
      <c r="Y1057" s="83">
        <v>-0.92041049592359703</v>
      </c>
      <c r="Z1057" s="84">
        <f t="shared" si="16"/>
        <v>683.13421539768513</v>
      </c>
    </row>
    <row r="1058" spans="1:26" x14ac:dyDescent="0.3">
      <c r="A1058" s="76">
        <v>40875</v>
      </c>
      <c r="B1058" s="77">
        <v>1132.3499999999999</v>
      </c>
      <c r="C1058" s="77">
        <v>-4.9403962390866467E-2</v>
      </c>
      <c r="D1058" s="78">
        <v>49.403962390866468</v>
      </c>
      <c r="E1058" s="77">
        <v>1.06044</v>
      </c>
      <c r="F1058" s="77">
        <v>6.8550000000000004</v>
      </c>
      <c r="G1058" s="79">
        <v>68.550000000000011</v>
      </c>
      <c r="H1058" s="80">
        <v>116.261</v>
      </c>
      <c r="I1058" s="77">
        <v>-6.4690902254354457E-3</v>
      </c>
      <c r="J1058" s="79">
        <v>32.345451127177228</v>
      </c>
      <c r="K1058" s="80">
        <v>32.130000000000003</v>
      </c>
      <c r="L1058" s="77">
        <v>2.9147982062780388E-2</v>
      </c>
      <c r="M1058" s="79">
        <v>43.721973094170579</v>
      </c>
      <c r="N1058" s="81">
        <v>141</v>
      </c>
      <c r="O1058" s="82">
        <v>8.7753134040501446E-2</v>
      </c>
      <c r="P1058" s="83">
        <v>175.5062680810029</v>
      </c>
      <c r="Q1058" s="81">
        <v>31.678999999999998</v>
      </c>
      <c r="R1058" s="82">
        <v>-4.4863870714867277E-2</v>
      </c>
      <c r="S1058" s="83">
        <v>538.36644857840736</v>
      </c>
      <c r="T1058" s="81">
        <v>852.94</v>
      </c>
      <c r="U1058" s="82">
        <v>-5.5092115612571491E-2</v>
      </c>
      <c r="V1058" s="83">
        <v>55.09211561257149</v>
      </c>
      <c r="W1058" s="81" t="s">
        <v>47</v>
      </c>
      <c r="X1058" s="82">
        <v>-7.6700874660299754E-4</v>
      </c>
      <c r="Y1058" s="83">
        <v>-0.92041049592359703</v>
      </c>
      <c r="Z1058" s="84">
        <f t="shared" si="16"/>
        <v>962.06580838827233</v>
      </c>
    </row>
    <row r="1059" spans="1:26" x14ac:dyDescent="0.3">
      <c r="A1059" s="76">
        <v>40872</v>
      </c>
      <c r="B1059" s="77">
        <v>1097.81</v>
      </c>
      <c r="C1059" s="77">
        <v>-8.099216447897134E-2</v>
      </c>
      <c r="D1059" s="78">
        <v>80.992164478971347</v>
      </c>
      <c r="E1059" s="77">
        <v>1.0515600000000001</v>
      </c>
      <c r="F1059" s="77">
        <v>6.6340000000000066</v>
      </c>
      <c r="G1059" s="79">
        <v>66.34000000000006</v>
      </c>
      <c r="H1059" s="80">
        <v>117.637</v>
      </c>
      <c r="I1059" s="77">
        <v>6.02914514418635E-3</v>
      </c>
      <c r="J1059" s="79">
        <v>-30.14572572093175</v>
      </c>
      <c r="K1059" s="80">
        <v>34.47</v>
      </c>
      <c r="L1059" s="77">
        <v>0.10729200128493414</v>
      </c>
      <c r="M1059" s="79">
        <v>160.93800192740122</v>
      </c>
      <c r="N1059" s="81">
        <v>147.5</v>
      </c>
      <c r="O1059" s="82">
        <v>0.13680154142581888</v>
      </c>
      <c r="P1059" s="83">
        <v>273.60308285163774</v>
      </c>
      <c r="Q1059" s="81">
        <v>31.25</v>
      </c>
      <c r="R1059" s="82">
        <v>-5.423400520549608E-2</v>
      </c>
      <c r="S1059" s="83">
        <v>650.80806246595296</v>
      </c>
      <c r="T1059" s="81">
        <v>833.45</v>
      </c>
      <c r="U1059" s="82">
        <v>-6.6476254480286642E-2</v>
      </c>
      <c r="V1059" s="83">
        <v>66.476254480286642</v>
      </c>
      <c r="W1059" s="81" t="s">
        <v>47</v>
      </c>
      <c r="X1059" s="82">
        <v>-7.6700874660299754E-4</v>
      </c>
      <c r="Y1059" s="83">
        <v>-0.92041049592359703</v>
      </c>
      <c r="Z1059" s="84">
        <f t="shared" si="16"/>
        <v>1268.0914299873946</v>
      </c>
    </row>
    <row r="1060" spans="1:26" x14ac:dyDescent="0.3">
      <c r="A1060" s="76">
        <v>40871</v>
      </c>
      <c r="B1060" s="77">
        <v>1099.8399999999999</v>
      </c>
      <c r="C1060" s="77">
        <v>-8.7618004745076666E-2</v>
      </c>
      <c r="D1060" s="78">
        <v>87.618004745076661</v>
      </c>
      <c r="E1060" s="77">
        <v>1.0465599999999999</v>
      </c>
      <c r="F1060" s="77">
        <v>6.5119999999999951</v>
      </c>
      <c r="G1060" s="79">
        <v>65.119999999999948</v>
      </c>
      <c r="H1060" s="80" t="s">
        <v>0</v>
      </c>
      <c r="I1060" s="77">
        <v>3.5402727195731371E-2</v>
      </c>
      <c r="J1060" s="79">
        <v>110.99642824603582</v>
      </c>
      <c r="K1060" s="80" t="s">
        <v>0</v>
      </c>
      <c r="L1060" s="77">
        <v>3.5402727195731371E-2</v>
      </c>
      <c r="M1060" s="79">
        <v>-215.76433121019116</v>
      </c>
      <c r="N1060" s="81" t="s">
        <v>47</v>
      </c>
      <c r="O1060" s="82">
        <v>4.5362372799477215E-3</v>
      </c>
      <c r="P1060" s="83">
        <v>9.0724745598954417</v>
      </c>
      <c r="Q1060" s="81" t="s">
        <v>47</v>
      </c>
      <c r="R1060" s="82">
        <v>7.4923885533476054E-4</v>
      </c>
      <c r="S1060" s="83">
        <v>-8.9908662640171269</v>
      </c>
      <c r="T1060" s="81">
        <v>830.14</v>
      </c>
      <c r="U1060" s="82">
        <v>-9.031734899623034E-2</v>
      </c>
      <c r="V1060" s="83">
        <v>90.317348996230336</v>
      </c>
      <c r="W1060" s="81" t="s">
        <v>47</v>
      </c>
      <c r="X1060" s="82">
        <v>-7.6700874660299754E-4</v>
      </c>
      <c r="Y1060" s="83">
        <v>-0.92041049592359703</v>
      </c>
      <c r="Z1060" s="84">
        <f t="shared" si="16"/>
        <v>137.44864857710633</v>
      </c>
    </row>
    <row r="1061" spans="1:26" x14ac:dyDescent="0.3">
      <c r="A1061" s="76">
        <v>40870</v>
      </c>
      <c r="B1061" s="77">
        <v>1102.8900000000001</v>
      </c>
      <c r="C1061" s="77">
        <v>-6.4491229260679239E-2</v>
      </c>
      <c r="D1061" s="78">
        <v>64.491229260679233</v>
      </c>
      <c r="E1061" s="77">
        <v>1.0414399999999999</v>
      </c>
      <c r="F1061" s="77">
        <v>6.4999999999999947</v>
      </c>
      <c r="G1061" s="79">
        <v>64.999999999999943</v>
      </c>
      <c r="H1061" s="80">
        <v>118.43899999999999</v>
      </c>
      <c r="I1061" s="77">
        <v>1.6050717177956173E-2</v>
      </c>
      <c r="J1061" s="79">
        <v>-80.253585889780865</v>
      </c>
      <c r="K1061" s="80">
        <v>33.979999999999997</v>
      </c>
      <c r="L1061" s="77">
        <v>3.5659859798841648E-2</v>
      </c>
      <c r="M1061" s="79">
        <v>53.48978969826247</v>
      </c>
      <c r="N1061" s="81">
        <v>146.125</v>
      </c>
      <c r="O1061" s="82">
        <v>0.12295869356388088</v>
      </c>
      <c r="P1061" s="83">
        <v>245.91738712776177</v>
      </c>
      <c r="Q1061" s="81">
        <v>31.35</v>
      </c>
      <c r="R1061" s="82">
        <v>-5.2039551268482857E-2</v>
      </c>
      <c r="S1061" s="83">
        <v>624.47461522179424</v>
      </c>
      <c r="T1061" s="81">
        <v>830.14</v>
      </c>
      <c r="U1061" s="82">
        <v>-6.5894002475526112E-2</v>
      </c>
      <c r="V1061" s="83">
        <v>65.894002475526108</v>
      </c>
      <c r="W1061" s="81" t="s">
        <v>47</v>
      </c>
      <c r="X1061" s="82">
        <v>-7.6700874660299754E-4</v>
      </c>
      <c r="Y1061" s="83">
        <v>-0.92041049592359703</v>
      </c>
      <c r="Z1061" s="84">
        <f t="shared" si="16"/>
        <v>1038.0930273983192</v>
      </c>
    </row>
    <row r="1062" spans="1:26" x14ac:dyDescent="0.3">
      <c r="A1062" s="76">
        <v>40869</v>
      </c>
      <c r="B1062" s="77">
        <v>1127.25</v>
      </c>
      <c r="C1062" s="77">
        <v>-4.5180799430793013E-2</v>
      </c>
      <c r="D1062" s="78">
        <v>45.180799430793016</v>
      </c>
      <c r="E1062" s="77">
        <v>1.0342199999999999</v>
      </c>
      <c r="F1062" s="77">
        <v>6.9719999999999889</v>
      </c>
      <c r="G1062" s="79">
        <v>69.719999999999885</v>
      </c>
      <c r="H1062" s="80">
        <v>118.949</v>
      </c>
      <c r="I1062" s="77">
        <v>1.7084077947174498E-2</v>
      </c>
      <c r="J1062" s="79">
        <v>-85.42038973587249</v>
      </c>
      <c r="K1062" s="80">
        <v>31.97</v>
      </c>
      <c r="L1062" s="77">
        <v>-0.11587389380530969</v>
      </c>
      <c r="M1062" s="79">
        <v>-173.81084070796453</v>
      </c>
      <c r="N1062" s="81">
        <v>140.75</v>
      </c>
      <c r="O1062" s="82">
        <v>0.16081516853469247</v>
      </c>
      <c r="P1062" s="83">
        <v>321.63033706938489</v>
      </c>
      <c r="Q1062" s="81">
        <v>31.606999999999999</v>
      </c>
      <c r="R1062" s="82">
        <v>-6.0014869888475854E-2</v>
      </c>
      <c r="S1062" s="83">
        <v>720.17843866171029</v>
      </c>
      <c r="T1062" s="81">
        <v>854.78</v>
      </c>
      <c r="U1062" s="82">
        <v>-3.6997814380027527E-2</v>
      </c>
      <c r="V1062" s="83">
        <v>36.997814380027528</v>
      </c>
      <c r="W1062" s="81" t="s">
        <v>47</v>
      </c>
      <c r="X1062" s="82">
        <v>-7.6700874660299754E-4</v>
      </c>
      <c r="Y1062" s="83">
        <v>-0.92041049592359703</v>
      </c>
      <c r="Z1062" s="84">
        <f t="shared" si="16"/>
        <v>933.55574860215495</v>
      </c>
    </row>
    <row r="1063" spans="1:26" x14ac:dyDescent="0.3">
      <c r="A1063" s="76">
        <v>40868</v>
      </c>
      <c r="B1063" s="77">
        <v>1130.98</v>
      </c>
      <c r="C1063" s="77">
        <v>-6.968059291431207E-2</v>
      </c>
      <c r="D1063" s="78">
        <v>69.680592914312072</v>
      </c>
      <c r="E1063" s="77">
        <v>1.02589</v>
      </c>
      <c r="F1063" s="77">
        <v>6.7280000000000006</v>
      </c>
      <c r="G1063" s="79">
        <v>67.28</v>
      </c>
      <c r="H1063" s="80">
        <v>118.73</v>
      </c>
      <c r="I1063" s="77">
        <v>9.9265925503772574E-3</v>
      </c>
      <c r="J1063" s="79">
        <v>-49.632962751886289</v>
      </c>
      <c r="K1063" s="80">
        <v>32.909999999999997</v>
      </c>
      <c r="L1063" s="77">
        <v>0.19759825327510902</v>
      </c>
      <c r="M1063" s="79">
        <v>296.39737991266355</v>
      </c>
      <c r="N1063" s="81">
        <v>140.75</v>
      </c>
      <c r="O1063" s="82">
        <v>0.1385145519550903</v>
      </c>
      <c r="P1063" s="83">
        <v>277.02910391018054</v>
      </c>
      <c r="Q1063" s="81">
        <v>31.603999999999999</v>
      </c>
      <c r="R1063" s="82">
        <v>-5.8002980625931393E-2</v>
      </c>
      <c r="S1063" s="83">
        <v>696.03576751117669</v>
      </c>
      <c r="T1063" s="81">
        <v>859.32</v>
      </c>
      <c r="U1063" s="82">
        <v>-7.6784237045950124E-2</v>
      </c>
      <c r="V1063" s="83">
        <v>76.784237045950121</v>
      </c>
      <c r="W1063" s="81" t="s">
        <v>47</v>
      </c>
      <c r="X1063" s="82">
        <v>-7.6700874660299754E-4</v>
      </c>
      <c r="Y1063" s="83">
        <v>-0.92041049592359703</v>
      </c>
      <c r="Z1063" s="84">
        <f t="shared" si="16"/>
        <v>1432.653708046473</v>
      </c>
    </row>
    <row r="1064" spans="1:26" x14ac:dyDescent="0.3">
      <c r="A1064" s="76">
        <v>40865</v>
      </c>
      <c r="B1064" s="77">
        <v>1157.5</v>
      </c>
      <c r="C1064" s="77">
        <v>-3.9395171664024856E-2</v>
      </c>
      <c r="D1064" s="78">
        <v>39.395171664024858</v>
      </c>
      <c r="E1064" s="77">
        <v>1.0181100000000001</v>
      </c>
      <c r="F1064" s="77">
        <v>6.4390000000000054</v>
      </c>
      <c r="G1064" s="79">
        <v>64.390000000000057</v>
      </c>
      <c r="H1064" s="80">
        <v>117.785</v>
      </c>
      <c r="I1064" s="77">
        <v>6.7116374696271663E-4</v>
      </c>
      <c r="J1064" s="79">
        <v>-3.3558187348135831</v>
      </c>
      <c r="K1064" s="80">
        <v>32</v>
      </c>
      <c r="L1064" s="77">
        <v>7.2026800670016697E-2</v>
      </c>
      <c r="M1064" s="79">
        <v>108.04020100502505</v>
      </c>
      <c r="N1064" s="81">
        <v>136</v>
      </c>
      <c r="O1064" s="82">
        <v>9.8989898989898989E-2</v>
      </c>
      <c r="P1064" s="83">
        <v>197.97979797979798</v>
      </c>
      <c r="Q1064" s="81">
        <v>32.375</v>
      </c>
      <c r="R1064" s="82">
        <v>-3.5022354694485759E-2</v>
      </c>
      <c r="S1064" s="83">
        <v>420.26825633382913</v>
      </c>
      <c r="T1064" s="81">
        <v>883.53</v>
      </c>
      <c r="U1064" s="82">
        <v>-3.8805483028720701E-2</v>
      </c>
      <c r="V1064" s="83">
        <v>38.805483028720701</v>
      </c>
      <c r="W1064" s="81">
        <v>68.47999999999999</v>
      </c>
      <c r="X1064" s="82">
        <v>4.0729483282674658E-2</v>
      </c>
      <c r="Y1064" s="83">
        <v>48.875379939209587</v>
      </c>
      <c r="Z1064" s="84">
        <f t="shared" si="16"/>
        <v>914.39847121579373</v>
      </c>
    </row>
    <row r="1065" spans="1:26" x14ac:dyDescent="0.3">
      <c r="A1065" s="76">
        <v>40864</v>
      </c>
      <c r="B1065" s="77">
        <v>1162.67</v>
      </c>
      <c r="C1065" s="77">
        <v>-3.3580755899490361E-2</v>
      </c>
      <c r="D1065" s="78">
        <v>33.580755899490363</v>
      </c>
      <c r="E1065" s="77">
        <v>1.00756</v>
      </c>
      <c r="F1065" s="77">
        <v>5.8730000000000064</v>
      </c>
      <c r="G1065" s="79">
        <v>58.730000000000061</v>
      </c>
      <c r="H1065" s="80">
        <v>117.349</v>
      </c>
      <c r="I1065" s="77">
        <v>-9.7130801687763391E-3</v>
      </c>
      <c r="J1065" s="79">
        <v>48.565400843881697</v>
      </c>
      <c r="K1065" s="80">
        <v>34.51</v>
      </c>
      <c r="L1065" s="77">
        <v>0.14423076923076916</v>
      </c>
      <c r="M1065" s="79">
        <v>216.34615384615375</v>
      </c>
      <c r="N1065" s="81">
        <v>136.626</v>
      </c>
      <c r="O1065" s="82">
        <v>0.12999966916994743</v>
      </c>
      <c r="P1065" s="83">
        <v>259.99933833989485</v>
      </c>
      <c r="Q1065" s="81">
        <v>32.228999999999999</v>
      </c>
      <c r="R1065" s="82">
        <v>-3.9144952596744449E-2</v>
      </c>
      <c r="S1065" s="83">
        <v>469.73943116093341</v>
      </c>
      <c r="T1065" s="81">
        <v>875.59</v>
      </c>
      <c r="U1065" s="82">
        <v>-4.5803273686275334E-2</v>
      </c>
      <c r="V1065" s="83">
        <v>45.803273686275332</v>
      </c>
      <c r="W1065" s="81">
        <v>71.015000000000001</v>
      </c>
      <c r="X1065" s="82">
        <v>0.11553565818410312</v>
      </c>
      <c r="Y1065" s="83">
        <v>138.64278982092372</v>
      </c>
      <c r="Z1065" s="84">
        <f t="shared" si="16"/>
        <v>1271.4071435975534</v>
      </c>
    </row>
    <row r="1066" spans="1:26" x14ac:dyDescent="0.3">
      <c r="A1066" s="76">
        <v>40863</v>
      </c>
      <c r="B1066" s="77">
        <v>1178.95</v>
      </c>
      <c r="C1066" s="77">
        <v>-2.3045178825947119E-2</v>
      </c>
      <c r="D1066" s="78">
        <v>23.045178825947119</v>
      </c>
      <c r="E1066" s="77">
        <v>0.997</v>
      </c>
      <c r="F1066" s="77">
        <v>5.2109999999999985</v>
      </c>
      <c r="G1066" s="79">
        <v>52.109999999999985</v>
      </c>
      <c r="H1066" s="80">
        <v>117.092</v>
      </c>
      <c r="I1066" s="77">
        <v>-1.0671285539267501E-2</v>
      </c>
      <c r="J1066" s="79">
        <v>53.356427696337505</v>
      </c>
      <c r="K1066" s="80">
        <v>33.51</v>
      </c>
      <c r="L1066" s="77">
        <v>9.8688524590163876E-2</v>
      </c>
      <c r="M1066" s="79">
        <v>148.03278688524583</v>
      </c>
      <c r="N1066" s="81">
        <v>134.875</v>
      </c>
      <c r="O1066" s="82">
        <v>7.1848625967544516E-2</v>
      </c>
      <c r="P1066" s="83">
        <v>143.69725193508904</v>
      </c>
      <c r="Q1066" s="81">
        <v>33</v>
      </c>
      <c r="R1066" s="82">
        <v>-9.3957313961517235E-3</v>
      </c>
      <c r="S1066" s="83">
        <v>112.74877675382068</v>
      </c>
      <c r="T1066" s="81">
        <v>891.31</v>
      </c>
      <c r="U1066" s="82">
        <v>-3.6879754495159178E-2</v>
      </c>
      <c r="V1066" s="83">
        <v>36.879754495159176</v>
      </c>
      <c r="W1066" s="81">
        <v>70.08</v>
      </c>
      <c r="X1066" s="82">
        <v>1.0672050764349508E-2</v>
      </c>
      <c r="Y1066" s="83">
        <v>12.806460917219407</v>
      </c>
      <c r="Z1066" s="84">
        <f t="shared" si="16"/>
        <v>582.67663750881877</v>
      </c>
    </row>
    <row r="1067" spans="1:26" x14ac:dyDescent="0.3">
      <c r="A1067" s="76">
        <v>40862</v>
      </c>
      <c r="B1067" s="77">
        <v>1191.2</v>
      </c>
      <c r="C1067" s="77">
        <v>1.5975784074666534E-3</v>
      </c>
      <c r="D1067" s="78">
        <v>-1.5975784074666535</v>
      </c>
      <c r="E1067" s="77">
        <v>0.99189000000000005</v>
      </c>
      <c r="F1067" s="77">
        <v>5.0280000000000102</v>
      </c>
      <c r="G1067" s="79">
        <v>50.280000000000101</v>
      </c>
      <c r="H1067" s="80">
        <v>117.018</v>
      </c>
      <c r="I1067" s="77">
        <v>-1.0452077730985878E-2</v>
      </c>
      <c r="J1067" s="79">
        <v>52.260388654929393</v>
      </c>
      <c r="K1067" s="80">
        <v>31.22</v>
      </c>
      <c r="L1067" s="77">
        <v>-4.6426389737324464E-2</v>
      </c>
      <c r="M1067" s="79">
        <v>-69.639584605986698</v>
      </c>
      <c r="N1067" s="81">
        <v>132.501</v>
      </c>
      <c r="O1067" s="82">
        <v>4.1265225933202393E-2</v>
      </c>
      <c r="P1067" s="83">
        <v>82.530451866404789</v>
      </c>
      <c r="Q1067" s="81">
        <v>33.082999999999998</v>
      </c>
      <c r="R1067" s="82">
        <v>-2.3521606706674394E-3</v>
      </c>
      <c r="S1067" s="83">
        <v>28.225928048009273</v>
      </c>
      <c r="T1067" s="81">
        <v>902.67</v>
      </c>
      <c r="U1067" s="82">
        <v>-1.197447488534501E-2</v>
      </c>
      <c r="V1067" s="83">
        <v>11.97447488534501</v>
      </c>
      <c r="W1067" s="81">
        <v>67.074999999999989</v>
      </c>
      <c r="X1067" s="82">
        <v>-1.2513801987486323E-2</v>
      </c>
      <c r="Y1067" s="83">
        <v>-15.016562384983587</v>
      </c>
      <c r="Z1067" s="84">
        <f t="shared" si="16"/>
        <v>139.01751805625162</v>
      </c>
    </row>
    <row r="1068" spans="1:26" x14ac:dyDescent="0.3">
      <c r="A1068" s="76">
        <v>40861</v>
      </c>
      <c r="B1068" s="77">
        <v>1194.56</v>
      </c>
      <c r="C1068" s="77">
        <v>1.6845850677153794E-2</v>
      </c>
      <c r="D1068" s="78">
        <v>-16.845850677153795</v>
      </c>
      <c r="E1068" s="77">
        <v>0.98521999999999998</v>
      </c>
      <c r="F1068" s="77">
        <v>4.5499999999999989</v>
      </c>
      <c r="G1068" s="79">
        <v>45.499999999999986</v>
      </c>
      <c r="H1068" s="80">
        <v>116.932</v>
      </c>
      <c r="I1068" s="77">
        <v>-1.1170963950174608E-2</v>
      </c>
      <c r="J1068" s="79">
        <v>55.854819750873041</v>
      </c>
      <c r="K1068" s="80">
        <v>31.13</v>
      </c>
      <c r="L1068" s="77">
        <v>-0.10468794938165096</v>
      </c>
      <c r="M1068" s="79">
        <v>-157.03192407247644</v>
      </c>
      <c r="N1068" s="81">
        <v>129.625</v>
      </c>
      <c r="O1068" s="82">
        <v>6.25E-2</v>
      </c>
      <c r="P1068" s="83">
        <v>125</v>
      </c>
      <c r="Q1068" s="81">
        <v>33.167000000000002</v>
      </c>
      <c r="R1068" s="82">
        <v>-2.5474525474525396E-2</v>
      </c>
      <c r="S1068" s="83">
        <v>305.69430569430477</v>
      </c>
      <c r="T1068" s="81">
        <v>892.8</v>
      </c>
      <c r="U1068" s="82">
        <v>-8.9597706298764595E-5</v>
      </c>
      <c r="V1068" s="83">
        <v>8.9597706298764596E-2</v>
      </c>
      <c r="W1068" s="81">
        <v>68.19</v>
      </c>
      <c r="X1068" s="82">
        <v>1.6168690857611114E-2</v>
      </c>
      <c r="Y1068" s="83">
        <v>19.402429029133337</v>
      </c>
      <c r="Z1068" s="84">
        <f t="shared" si="16"/>
        <v>377.66337743097966</v>
      </c>
    </row>
    <row r="1069" spans="1:26" x14ac:dyDescent="0.3">
      <c r="A1069" s="76">
        <v>40858</v>
      </c>
      <c r="B1069" s="77">
        <v>1205.46</v>
      </c>
      <c r="C1069" s="77">
        <v>-9.7264437689968935E-3</v>
      </c>
      <c r="D1069" s="78">
        <v>9.7264437689968943</v>
      </c>
      <c r="E1069" s="77">
        <v>0.98143999999999998</v>
      </c>
      <c r="F1069" s="77">
        <v>4.5829999999999931</v>
      </c>
      <c r="G1069" s="79">
        <v>45.829999999999927</v>
      </c>
      <c r="H1069" s="80" t="s">
        <v>0</v>
      </c>
      <c r="I1069" s="77">
        <v>3.5402727195731371E-2</v>
      </c>
      <c r="J1069" s="79">
        <v>66.972695097542825</v>
      </c>
      <c r="K1069" s="80">
        <v>30.04</v>
      </c>
      <c r="L1069" s="77">
        <v>2.670226969292333E-3</v>
      </c>
      <c r="M1069" s="79">
        <v>4.0053404539384996</v>
      </c>
      <c r="N1069" s="81" t="s">
        <v>47</v>
      </c>
      <c r="O1069" s="82">
        <v>4.5362372799477215E-3</v>
      </c>
      <c r="P1069" s="83">
        <v>9.0724745598954417</v>
      </c>
      <c r="Q1069" s="81" t="s">
        <v>47</v>
      </c>
      <c r="R1069" s="82">
        <v>7.4923885533476054E-4</v>
      </c>
      <c r="S1069" s="83">
        <v>-8.9908662640171269</v>
      </c>
      <c r="T1069" s="81">
        <v>912.56</v>
      </c>
      <c r="U1069" s="82">
        <v>-1.5470924587334159E-2</v>
      </c>
      <c r="V1069" s="83">
        <v>15.47092458733416</v>
      </c>
      <c r="W1069" s="81">
        <v>65.185000000000002</v>
      </c>
      <c r="X1069" s="82">
        <v>-6.7320074402632685E-2</v>
      </c>
      <c r="Y1069" s="83">
        <v>-80.784089283159204</v>
      </c>
      <c r="Z1069" s="84">
        <f t="shared" si="16"/>
        <v>61.302922920531415</v>
      </c>
    </row>
    <row r="1070" spans="1:26" x14ac:dyDescent="0.3">
      <c r="A1070" s="76">
        <v>40857</v>
      </c>
      <c r="B1070" s="77">
        <v>1178.92</v>
      </c>
      <c r="C1070" s="77">
        <v>-6.0022324988040159E-2</v>
      </c>
      <c r="D1070" s="78">
        <v>60.022324988040161</v>
      </c>
      <c r="E1070" s="77">
        <v>0.97643999999999997</v>
      </c>
      <c r="F1070" s="77">
        <v>4.2719999999999985</v>
      </c>
      <c r="G1070" s="79">
        <v>42.719999999999985</v>
      </c>
      <c r="H1070" s="80">
        <v>116.568</v>
      </c>
      <c r="I1070" s="77">
        <v>-2.5587441172291059E-2</v>
      </c>
      <c r="J1070" s="79">
        <v>127.9372058614553</v>
      </c>
      <c r="K1070" s="80">
        <v>32.81</v>
      </c>
      <c r="L1070" s="77">
        <v>0.33754586220953936</v>
      </c>
      <c r="M1070" s="79">
        <v>506.318793314309</v>
      </c>
      <c r="N1070" s="81">
        <v>129.75</v>
      </c>
      <c r="O1070" s="82">
        <v>0.13566739606126915</v>
      </c>
      <c r="P1070" s="83">
        <v>271.33479212253832</v>
      </c>
      <c r="Q1070" s="81">
        <v>33.042000000000002</v>
      </c>
      <c r="R1070" s="82">
        <v>-3.8526450561601526E-2</v>
      </c>
      <c r="S1070" s="83">
        <v>462.31740673921831</v>
      </c>
      <c r="T1070" s="81">
        <v>888.7</v>
      </c>
      <c r="U1070" s="82">
        <v>-5.1122167887420182E-2</v>
      </c>
      <c r="V1070" s="83">
        <v>51.122167887420183</v>
      </c>
      <c r="W1070" s="81">
        <v>69.664999999999992</v>
      </c>
      <c r="X1070" s="82">
        <v>0.10246874505459704</v>
      </c>
      <c r="Y1070" s="83">
        <v>122.96249406551642</v>
      </c>
      <c r="Z1070" s="84">
        <f t="shared" si="16"/>
        <v>1644.7351849784977</v>
      </c>
    </row>
    <row r="1071" spans="1:26" x14ac:dyDescent="0.3">
      <c r="A1071" s="76">
        <v>40856</v>
      </c>
      <c r="B1071" s="77">
        <v>1180.5899999999999</v>
      </c>
      <c r="C1071" s="77">
        <v>-5.6147167458147476E-2</v>
      </c>
      <c r="D1071" s="78">
        <v>56.147167458147479</v>
      </c>
      <c r="E1071" s="77">
        <v>0.96450000000000002</v>
      </c>
      <c r="F1071" s="77">
        <v>3.3220000000000027</v>
      </c>
      <c r="G1071" s="79">
        <v>33.220000000000027</v>
      </c>
      <c r="H1071" s="80">
        <v>116.95099999999999</v>
      </c>
      <c r="I1071" s="77">
        <v>-2.0371409664692648E-2</v>
      </c>
      <c r="J1071" s="79">
        <v>101.85704832346325</v>
      </c>
      <c r="K1071" s="80">
        <v>36.159999999999997</v>
      </c>
      <c r="L1071" s="77">
        <v>0.42026708562450887</v>
      </c>
      <c r="M1071" s="79">
        <v>630.40062843676333</v>
      </c>
      <c r="N1071" s="81">
        <v>130.125</v>
      </c>
      <c r="O1071" s="82">
        <v>0.14060692121594612</v>
      </c>
      <c r="P1071" s="83">
        <v>281.2138424318922</v>
      </c>
      <c r="Q1071" s="81">
        <v>33.070999999999998</v>
      </c>
      <c r="R1071" s="82">
        <v>-3.9080660158065987E-2</v>
      </c>
      <c r="S1071" s="83">
        <v>468.96792189679184</v>
      </c>
      <c r="T1071" s="81">
        <v>887.62</v>
      </c>
      <c r="U1071" s="82">
        <v>-5.1809597060205957E-2</v>
      </c>
      <c r="V1071" s="83">
        <v>51.809597060205959</v>
      </c>
      <c r="W1071" s="81">
        <v>71.570000000000007</v>
      </c>
      <c r="X1071" s="82">
        <v>0.19872707478435644</v>
      </c>
      <c r="Y1071" s="83">
        <v>238.47248974122772</v>
      </c>
      <c r="Z1071" s="84">
        <f t="shared" si="16"/>
        <v>1862.0886953484919</v>
      </c>
    </row>
    <row r="1072" spans="1:26" x14ac:dyDescent="0.3">
      <c r="A1072" s="76">
        <v>40855</v>
      </c>
      <c r="B1072" s="77">
        <v>1215.69</v>
      </c>
      <c r="C1072" s="77">
        <v>1.271211149338153E-2</v>
      </c>
      <c r="D1072" s="78">
        <v>-12.71211149338153</v>
      </c>
      <c r="E1072" s="77">
        <v>0.95860999999999996</v>
      </c>
      <c r="F1072" s="77">
        <v>3.1439999999999912</v>
      </c>
      <c r="G1072" s="79">
        <v>31.439999999999912</v>
      </c>
      <c r="H1072" s="80">
        <v>117.563</v>
      </c>
      <c r="I1072" s="77">
        <v>-7.2956335970682726E-3</v>
      </c>
      <c r="J1072" s="79">
        <v>36.478167985341365</v>
      </c>
      <c r="K1072" s="80">
        <v>27.48</v>
      </c>
      <c r="L1072" s="77">
        <v>-7.9705291359678465E-2</v>
      </c>
      <c r="M1072" s="79">
        <v>-119.5579370395177</v>
      </c>
      <c r="N1072" s="81">
        <v>121.251</v>
      </c>
      <c r="O1072" s="82">
        <v>-4.0234616176167921E-2</v>
      </c>
      <c r="P1072" s="83">
        <v>-80.469232352335851</v>
      </c>
      <c r="Q1072" s="81">
        <v>33.625</v>
      </c>
      <c r="R1072" s="82">
        <v>3.8610038610038609E-2</v>
      </c>
      <c r="S1072" s="83">
        <v>-463.32046332046332</v>
      </c>
      <c r="T1072" s="81">
        <v>930.79</v>
      </c>
      <c r="U1072" s="82">
        <v>4.1781389206008018E-2</v>
      </c>
      <c r="V1072" s="83">
        <v>-41.781389206008015</v>
      </c>
      <c r="W1072" s="81">
        <v>65.025000000000006</v>
      </c>
      <c r="X1072" s="82">
        <v>3.7045612410281565E-3</v>
      </c>
      <c r="Y1072" s="83">
        <v>4.4454734892337875</v>
      </c>
      <c r="Z1072" s="84">
        <f t="shared" si="16"/>
        <v>-645.47749193713139</v>
      </c>
    </row>
    <row r="1073" spans="1:26" x14ac:dyDescent="0.3">
      <c r="A1073" s="76">
        <v>40854</v>
      </c>
      <c r="B1073" s="77">
        <v>1204.97</v>
      </c>
      <c r="C1073" s="77">
        <v>7.6600797785602078E-3</v>
      </c>
      <c r="D1073" s="78">
        <v>-7.6600797785602079</v>
      </c>
      <c r="E1073" s="77">
        <v>0.95372000000000001</v>
      </c>
      <c r="F1073" s="77">
        <v>2.8159999999999963</v>
      </c>
      <c r="G1073" s="79">
        <v>28.159999999999961</v>
      </c>
      <c r="H1073" s="80">
        <v>117.706</v>
      </c>
      <c r="I1073" s="77">
        <v>-1.2550124997902678E-2</v>
      </c>
      <c r="J1073" s="79">
        <v>62.750624989513391</v>
      </c>
      <c r="K1073" s="80">
        <v>29.85</v>
      </c>
      <c r="L1073" s="77">
        <v>-7.3556797020484094E-2</v>
      </c>
      <c r="M1073" s="79">
        <v>-110.33519553072615</v>
      </c>
      <c r="N1073" s="81">
        <v>123.626</v>
      </c>
      <c r="O1073" s="82">
        <v>-4.9644844869468942E-2</v>
      </c>
      <c r="P1073" s="83">
        <v>-99.289689738937881</v>
      </c>
      <c r="Q1073" s="81">
        <v>33.549999999999997</v>
      </c>
      <c r="R1073" s="82">
        <v>4.5725150391172857E-2</v>
      </c>
      <c r="S1073" s="83">
        <v>-548.70180469407433</v>
      </c>
      <c r="T1073" s="81">
        <v>919.2</v>
      </c>
      <c r="U1073" s="82">
        <v>3.9383968248583784E-2</v>
      </c>
      <c r="V1073" s="83">
        <v>-39.383968248583784</v>
      </c>
      <c r="W1073" s="81">
        <v>65.8</v>
      </c>
      <c r="X1073" s="82">
        <v>1.6765819361817102E-2</v>
      </c>
      <c r="Y1073" s="83">
        <v>20.118983234180522</v>
      </c>
      <c r="Z1073" s="84">
        <f t="shared" si="16"/>
        <v>-694.34112976718848</v>
      </c>
    </row>
    <row r="1074" spans="1:26" x14ac:dyDescent="0.3">
      <c r="A1074" s="76">
        <v>40851</v>
      </c>
      <c r="B1074" s="77">
        <v>1203.07</v>
      </c>
      <c r="C1074" s="77">
        <v>-7.2778882571851921E-3</v>
      </c>
      <c r="D1074" s="78">
        <v>7.2778882571851922</v>
      </c>
      <c r="E1074" s="77">
        <v>0.94882999999999995</v>
      </c>
      <c r="F1074" s="77">
        <v>2.4889999999999968</v>
      </c>
      <c r="G1074" s="79">
        <v>24.889999999999969</v>
      </c>
      <c r="H1074" s="80">
        <v>118.5</v>
      </c>
      <c r="I1074" s="77">
        <v>1.6059504691065651E-3</v>
      </c>
      <c r="J1074" s="79">
        <v>-8.0297523455328257</v>
      </c>
      <c r="K1074" s="80">
        <v>30.16</v>
      </c>
      <c r="L1074" s="77">
        <v>3.0758714969241235E-2</v>
      </c>
      <c r="M1074" s="79">
        <v>46.138072453861852</v>
      </c>
      <c r="N1074" s="81">
        <v>123.75</v>
      </c>
      <c r="O1074" s="82">
        <v>-2.2388295519180965E-2</v>
      </c>
      <c r="P1074" s="83">
        <v>-44.776591038361929</v>
      </c>
      <c r="Q1074" s="81">
        <v>33.549999999999997</v>
      </c>
      <c r="R1074" s="82">
        <v>5.5296930045294269E-2</v>
      </c>
      <c r="S1074" s="83">
        <v>-663.56316054353124</v>
      </c>
      <c r="T1074" s="81">
        <v>917.62</v>
      </c>
      <c r="U1074" s="82">
        <v>1.7858727482474069E-2</v>
      </c>
      <c r="V1074" s="83">
        <v>-17.85872748247407</v>
      </c>
      <c r="W1074" s="81">
        <v>63.66</v>
      </c>
      <c r="X1074" s="82">
        <v>2.5946817082997693E-2</v>
      </c>
      <c r="Y1074" s="83">
        <v>31.136180499597231</v>
      </c>
      <c r="Z1074" s="84">
        <f t="shared" si="16"/>
        <v>-624.7860901992558</v>
      </c>
    </row>
    <row r="1075" spans="1:26" x14ac:dyDescent="0.3">
      <c r="A1075" s="76">
        <v>40850</v>
      </c>
      <c r="B1075" s="77">
        <v>1206.76</v>
      </c>
      <c r="C1075" s="77">
        <v>1.0407508812472318E-2</v>
      </c>
      <c r="D1075" s="78">
        <v>-10.407508812472319</v>
      </c>
      <c r="E1075" s="77">
        <v>0.94489000000000001</v>
      </c>
      <c r="F1075" s="77">
        <v>2.3499999999999965</v>
      </c>
      <c r="G1075" s="79">
        <v>23.499999999999964</v>
      </c>
      <c r="H1075" s="80">
        <v>118.355</v>
      </c>
      <c r="I1075" s="77">
        <v>3.7910913593649518E-3</v>
      </c>
      <c r="J1075" s="79">
        <v>-18.955456796824759</v>
      </c>
      <c r="K1075" s="80">
        <v>30.5</v>
      </c>
      <c r="L1075" s="77">
        <v>-2.6181353767560672E-2</v>
      </c>
      <c r="M1075" s="79">
        <v>-39.272030651341005</v>
      </c>
      <c r="N1075" s="81">
        <v>120.908</v>
      </c>
      <c r="O1075" s="82">
        <v>-8.2292220113851983E-2</v>
      </c>
      <c r="P1075" s="83">
        <v>-164.58444022770396</v>
      </c>
      <c r="Q1075" s="81">
        <v>33.542000000000002</v>
      </c>
      <c r="R1075" s="82">
        <v>7.2623197211473908E-2</v>
      </c>
      <c r="S1075" s="83">
        <v>-871.47836653768695</v>
      </c>
      <c r="T1075" s="81">
        <v>925.44</v>
      </c>
      <c r="U1075" s="82">
        <v>5.181565039495372E-2</v>
      </c>
      <c r="V1075" s="83">
        <v>-51.815650394953721</v>
      </c>
      <c r="W1075" s="81">
        <v>69.34</v>
      </c>
      <c r="X1075" s="82">
        <v>9.941335024575873E-2</v>
      </c>
      <c r="Y1075" s="83">
        <v>119.29602029491046</v>
      </c>
      <c r="Z1075" s="84">
        <f t="shared" si="16"/>
        <v>-1013.7174331260724</v>
      </c>
    </row>
    <row r="1076" spans="1:26" x14ac:dyDescent="0.3">
      <c r="A1076" s="76">
        <v>40849</v>
      </c>
      <c r="B1076" s="77">
        <v>1189.3</v>
      </c>
      <c r="C1076" s="77">
        <v>1.9178692626743803E-2</v>
      </c>
      <c r="D1076" s="78">
        <v>-19.178692626743803</v>
      </c>
      <c r="E1076" s="77">
        <v>0.94160999999999995</v>
      </c>
      <c r="F1076" s="77">
        <v>2.2999999999999909</v>
      </c>
      <c r="G1076" s="79">
        <v>22.999999999999908</v>
      </c>
      <c r="H1076" s="80">
        <v>118.254</v>
      </c>
      <c r="I1076" s="77">
        <v>1.0571113598878872E-2</v>
      </c>
      <c r="J1076" s="79">
        <v>-52.855567994394356</v>
      </c>
      <c r="K1076" s="80">
        <v>32.74</v>
      </c>
      <c r="L1076" s="77">
        <v>-5.8654399079930968E-2</v>
      </c>
      <c r="M1076" s="79">
        <v>-87.981598619896445</v>
      </c>
      <c r="N1076" s="81">
        <v>125.834</v>
      </c>
      <c r="O1076" s="82">
        <v>-6.2689013035381727E-2</v>
      </c>
      <c r="P1076" s="83">
        <v>-125.37802607076345</v>
      </c>
      <c r="Q1076" s="81">
        <v>33.313000000000002</v>
      </c>
      <c r="R1076" s="82">
        <v>7.6766436098002572E-2</v>
      </c>
      <c r="S1076" s="83">
        <v>-921.19723317603086</v>
      </c>
      <c r="T1076" s="81">
        <v>913.61</v>
      </c>
      <c r="U1076" s="82">
        <v>7.2438079586806009E-2</v>
      </c>
      <c r="V1076" s="83">
        <v>-72.438079586806012</v>
      </c>
      <c r="W1076" s="81">
        <v>67.924999999999997</v>
      </c>
      <c r="X1076" s="82">
        <v>4.4919621567571753E-2</v>
      </c>
      <c r="Y1076" s="83">
        <v>53.903545881086096</v>
      </c>
      <c r="Z1076" s="84">
        <f t="shared" si="16"/>
        <v>-1202.1256521935491</v>
      </c>
    </row>
    <row r="1077" spans="1:26" x14ac:dyDescent="0.3">
      <c r="A1077" s="76">
        <v>40848</v>
      </c>
      <c r="B1077" s="77">
        <v>1174.77</v>
      </c>
      <c r="C1077" s="77">
        <v>-1.7021711192630065E-4</v>
      </c>
      <c r="D1077" s="78">
        <v>0.17021711192630065</v>
      </c>
      <c r="E1077" s="77">
        <v>0.93972</v>
      </c>
      <c r="F1077" s="77">
        <v>2.4109999999999965</v>
      </c>
      <c r="G1077" s="79">
        <v>24.109999999999964</v>
      </c>
      <c r="H1077" s="80">
        <v>118.253</v>
      </c>
      <c r="I1077" s="77">
        <v>1.2041490508874899E-2</v>
      </c>
      <c r="J1077" s="79">
        <v>-60.207452544374497</v>
      </c>
      <c r="K1077" s="80">
        <v>34.770000000000003</v>
      </c>
      <c r="L1077" s="77">
        <v>9.5818815331012025E-3</v>
      </c>
      <c r="M1077" s="79">
        <v>14.372822299651805</v>
      </c>
      <c r="N1077" s="81">
        <v>127.25</v>
      </c>
      <c r="O1077" s="82">
        <v>-5.7407407407407407E-2</v>
      </c>
      <c r="P1077" s="83">
        <v>-114.81481481481481</v>
      </c>
      <c r="Q1077" s="81">
        <v>33.161000000000001</v>
      </c>
      <c r="R1077" s="82">
        <v>5.4135672960773193E-2</v>
      </c>
      <c r="S1077" s="83">
        <v>-649.62807552927836</v>
      </c>
      <c r="T1077" s="81">
        <v>892.88</v>
      </c>
      <c r="U1077" s="82">
        <v>5.4541159796858328E-2</v>
      </c>
      <c r="V1077" s="83">
        <v>-54.541159796858331</v>
      </c>
      <c r="W1077" s="81">
        <v>67.105000000000004</v>
      </c>
      <c r="X1077" s="82">
        <v>1.4590263078318769E-2</v>
      </c>
      <c r="Y1077" s="83">
        <v>17.508315693982521</v>
      </c>
      <c r="Z1077" s="84">
        <f t="shared" si="16"/>
        <v>-823.03014757976541</v>
      </c>
    </row>
    <row r="1078" spans="1:26" x14ac:dyDescent="0.3">
      <c r="A1078" s="76">
        <v>40847</v>
      </c>
      <c r="B1078" s="77">
        <v>1217.3</v>
      </c>
      <c r="C1078" s="77">
        <v>3.3765307335631906E-2</v>
      </c>
      <c r="D1078" s="78">
        <v>-33.765307335631903</v>
      </c>
      <c r="E1078" s="77">
        <v>0.93561000000000005</v>
      </c>
      <c r="F1078" s="77">
        <v>2.2440000000000015</v>
      </c>
      <c r="G1078" s="79">
        <v>22.440000000000015</v>
      </c>
      <c r="H1078" s="80">
        <v>119.08</v>
      </c>
      <c r="I1078" s="77">
        <v>2.1803859652133592E-2</v>
      </c>
      <c r="J1078" s="79">
        <v>-109.01929826066797</v>
      </c>
      <c r="K1078" s="80">
        <v>29.96</v>
      </c>
      <c r="L1078" s="77">
        <v>-5.0697084917617173E-2</v>
      </c>
      <c r="M1078" s="79">
        <v>-76.045627376425756</v>
      </c>
      <c r="N1078" s="81">
        <v>122</v>
      </c>
      <c r="O1078" s="82">
        <v>-8.2706766917293228E-2</v>
      </c>
      <c r="P1078" s="83">
        <v>-165.41353383458645</v>
      </c>
      <c r="Q1078" s="81">
        <v>34.033999999999999</v>
      </c>
      <c r="R1078" s="82">
        <v>8.3885350318471358E-2</v>
      </c>
      <c r="S1078" s="83">
        <v>-1006.6242038216562</v>
      </c>
      <c r="T1078" s="81">
        <v>926.9</v>
      </c>
      <c r="U1078" s="82">
        <v>8.0428954423592491E-2</v>
      </c>
      <c r="V1078" s="83">
        <v>-80.428954423592486</v>
      </c>
      <c r="W1078" s="81">
        <v>69.89</v>
      </c>
      <c r="X1078" s="82">
        <v>0.14283378301038344</v>
      </c>
      <c r="Y1078" s="83">
        <v>171.40053961246011</v>
      </c>
      <c r="Z1078" s="84">
        <f t="shared" si="16"/>
        <v>-1277.4563854401008</v>
      </c>
    </row>
    <row r="1079" spans="1:26" x14ac:dyDescent="0.3">
      <c r="A1079" s="76">
        <v>40844</v>
      </c>
      <c r="B1079" s="77">
        <v>1254.2</v>
      </c>
      <c r="C1079" s="77">
        <v>7.0282632441289031E-2</v>
      </c>
      <c r="D1079" s="78">
        <v>-70.282632441289024</v>
      </c>
      <c r="E1079" s="77">
        <v>0.93371999999999999</v>
      </c>
      <c r="F1079" s="77">
        <v>2.2780000000000022</v>
      </c>
      <c r="G1079" s="79">
        <v>22.780000000000022</v>
      </c>
      <c r="H1079" s="80">
        <v>119.629</v>
      </c>
      <c r="I1079" s="77">
        <v>2.1396309862281533E-2</v>
      </c>
      <c r="J1079" s="79">
        <v>-106.98154931140766</v>
      </c>
      <c r="K1079" s="80">
        <v>24.53</v>
      </c>
      <c r="L1079" s="77">
        <v>-0.26534890685834078</v>
      </c>
      <c r="M1079" s="79">
        <v>-398.0233602875112</v>
      </c>
      <c r="N1079" s="81">
        <v>114.25</v>
      </c>
      <c r="O1079" s="82">
        <v>-0.15682656826568267</v>
      </c>
      <c r="P1079" s="83">
        <v>-313.65313653136536</v>
      </c>
      <c r="Q1079" s="81">
        <v>34.366</v>
      </c>
      <c r="R1079" s="82">
        <v>9.7499441126688624E-2</v>
      </c>
      <c r="S1079" s="83">
        <v>-1169.9932935202635</v>
      </c>
      <c r="T1079" s="81">
        <v>936.58</v>
      </c>
      <c r="U1079" s="82">
        <v>0.13202393183054331</v>
      </c>
      <c r="V1079" s="83">
        <v>-132.02393183054332</v>
      </c>
      <c r="W1079" s="81">
        <v>63.190000000000005</v>
      </c>
      <c r="X1079" s="82">
        <v>-1.6727612230607574E-2</v>
      </c>
      <c r="Y1079" s="83">
        <v>-20.073134676729087</v>
      </c>
      <c r="Z1079" s="84">
        <f t="shared" si="16"/>
        <v>-2188.2510385991095</v>
      </c>
    </row>
    <row r="1080" spans="1:26" x14ac:dyDescent="0.3">
      <c r="A1080" s="76">
        <v>40843</v>
      </c>
      <c r="B1080" s="77">
        <v>1250.82</v>
      </c>
      <c r="C1080" s="77">
        <v>5.4298718813216316E-2</v>
      </c>
      <c r="D1080" s="78">
        <v>-54.298718813216318</v>
      </c>
      <c r="E1080" s="77">
        <v>0.93128</v>
      </c>
      <c r="F1080" s="77">
        <v>2.1780000000000022</v>
      </c>
      <c r="G1080" s="79">
        <v>21.780000000000022</v>
      </c>
      <c r="H1080" s="80">
        <v>119.383</v>
      </c>
      <c r="I1080" s="77">
        <v>1.9940366854906823E-2</v>
      </c>
      <c r="J1080" s="79">
        <v>-99.701834274534122</v>
      </c>
      <c r="K1080" s="80">
        <v>25.46</v>
      </c>
      <c r="L1080" s="77">
        <v>-9.8441926345608985E-2</v>
      </c>
      <c r="M1080" s="79">
        <v>-147.66288951841349</v>
      </c>
      <c r="N1080" s="81">
        <v>114.084</v>
      </c>
      <c r="O1080" s="82">
        <v>-0.12579310344827585</v>
      </c>
      <c r="P1080" s="83">
        <v>-251.58620689655169</v>
      </c>
      <c r="Q1080" s="81">
        <v>34.415999999999997</v>
      </c>
      <c r="R1080" s="82">
        <v>8.6535122336227177E-2</v>
      </c>
      <c r="S1080" s="83">
        <v>-1038.4214680347261</v>
      </c>
      <c r="T1080" s="81">
        <v>936.12</v>
      </c>
      <c r="U1080" s="82">
        <v>0.10238112061047135</v>
      </c>
      <c r="V1080" s="83">
        <v>-102.38112061047134</v>
      </c>
      <c r="W1080" s="81">
        <v>59.705000000000005</v>
      </c>
      <c r="X1080" s="82">
        <v>-2.9225116900467125E-3</v>
      </c>
      <c r="Y1080" s="83">
        <v>-3.5070140280560551</v>
      </c>
      <c r="Z1080" s="84">
        <f t="shared" si="16"/>
        <v>-1675.7792521759691</v>
      </c>
    </row>
    <row r="1081" spans="1:26" x14ac:dyDescent="0.3">
      <c r="A1081" s="76">
        <v>40842</v>
      </c>
      <c r="B1081" s="77">
        <v>1200.43</v>
      </c>
      <c r="C1081" s="77">
        <v>2.6701790097587282E-2</v>
      </c>
      <c r="D1081" s="78">
        <v>-26.701790097587281</v>
      </c>
      <c r="E1081" s="77">
        <v>0.92717000000000005</v>
      </c>
      <c r="F1081" s="77">
        <v>2.1000000000000019</v>
      </c>
      <c r="G1081" s="79">
        <v>21.000000000000018</v>
      </c>
      <c r="H1081" s="80">
        <v>118.42700000000001</v>
      </c>
      <c r="I1081" s="77">
        <v>1.5372875833804948E-2</v>
      </c>
      <c r="J1081" s="79">
        <v>-76.864379169024744</v>
      </c>
      <c r="K1081" s="80">
        <v>29.86</v>
      </c>
      <c r="L1081" s="77">
        <v>-2.7361563517915306E-2</v>
      </c>
      <c r="M1081" s="79">
        <v>-41.042345276872958</v>
      </c>
      <c r="N1081" s="81">
        <v>126.334</v>
      </c>
      <c r="O1081" s="82">
        <v>-5.0077447102876795E-2</v>
      </c>
      <c r="P1081" s="83">
        <v>-100.15489420575358</v>
      </c>
      <c r="Q1081" s="81">
        <v>32.375</v>
      </c>
      <c r="R1081" s="82">
        <v>-1.1450381679389313E-2</v>
      </c>
      <c r="S1081" s="83">
        <v>137.40458015267177</v>
      </c>
      <c r="T1081" s="81">
        <v>893.46</v>
      </c>
      <c r="U1081" s="82">
        <v>7.9005845128254759E-2</v>
      </c>
      <c r="V1081" s="83">
        <v>-79.005845128254762</v>
      </c>
      <c r="W1081" s="81">
        <v>64.784999999999997</v>
      </c>
      <c r="X1081" s="82">
        <v>7.5180482947473135E-2</v>
      </c>
      <c r="Y1081" s="83">
        <v>90.216579536967757</v>
      </c>
      <c r="Z1081" s="84">
        <f t="shared" si="16"/>
        <v>-75.1480941878538</v>
      </c>
    </row>
    <row r="1082" spans="1:26" x14ac:dyDescent="0.3">
      <c r="A1082" s="76">
        <v>40841</v>
      </c>
      <c r="B1082" s="77">
        <v>1195.81</v>
      </c>
      <c r="C1082" s="77">
        <v>1.7096052598004532E-2</v>
      </c>
      <c r="D1082" s="78">
        <v>-17.096052598004533</v>
      </c>
      <c r="E1082" s="77">
        <v>0.92556000000000005</v>
      </c>
      <c r="F1082" s="77">
        <v>2.1560000000000024</v>
      </c>
      <c r="G1082" s="79">
        <v>21.560000000000024</v>
      </c>
      <c r="H1082" s="80">
        <v>119.202</v>
      </c>
      <c r="I1082" s="77">
        <v>2.4089760992456934E-2</v>
      </c>
      <c r="J1082" s="79">
        <v>-120.44880496228467</v>
      </c>
      <c r="K1082" s="80">
        <v>32.22</v>
      </c>
      <c r="L1082" s="77">
        <v>3.0710172744721601E-2</v>
      </c>
      <c r="M1082" s="79">
        <v>46.065259117082405</v>
      </c>
      <c r="N1082" s="81">
        <v>130.084</v>
      </c>
      <c r="O1082" s="82">
        <v>-6.9923664122137161E-3</v>
      </c>
      <c r="P1082" s="83">
        <v>-13.984732824427432</v>
      </c>
      <c r="Q1082" s="81">
        <v>32.082999999999998</v>
      </c>
      <c r="R1082" s="82">
        <v>-2.7787878787878837E-2</v>
      </c>
      <c r="S1082" s="83">
        <v>333.45454545454606</v>
      </c>
      <c r="T1082" s="81">
        <v>884.37</v>
      </c>
      <c r="U1082" s="82">
        <v>5.8327250098727919E-2</v>
      </c>
      <c r="V1082" s="83">
        <v>-58.327250098727916</v>
      </c>
      <c r="W1082" s="81">
        <v>64.715000000000003</v>
      </c>
      <c r="X1082" s="82">
        <v>7.2150430748840491E-2</v>
      </c>
      <c r="Y1082" s="83">
        <v>86.580516898608579</v>
      </c>
      <c r="Z1082" s="84">
        <f t="shared" si="16"/>
        <v>277.80348098679252</v>
      </c>
    </row>
    <row r="1083" spans="1:26" x14ac:dyDescent="0.3">
      <c r="A1083" s="76">
        <v>40840</v>
      </c>
      <c r="B1083" s="77">
        <v>1211.8900000000001</v>
      </c>
      <c r="C1083" s="77">
        <v>4.5381616175557353E-2</v>
      </c>
      <c r="D1083" s="78">
        <v>-45.381616175557355</v>
      </c>
      <c r="E1083" s="77">
        <v>0.92393999999999998</v>
      </c>
      <c r="F1083" s="77">
        <v>2.2610000000000019</v>
      </c>
      <c r="G1083" s="79">
        <v>22.610000000000021</v>
      </c>
      <c r="H1083" s="80">
        <v>118.31</v>
      </c>
      <c r="I1083" s="77">
        <v>2.2390445821343152E-2</v>
      </c>
      <c r="J1083" s="79">
        <v>-111.95222910671576</v>
      </c>
      <c r="K1083" s="80">
        <v>29.26</v>
      </c>
      <c r="L1083" s="77">
        <v>-0.10955569080949476</v>
      </c>
      <c r="M1083" s="79">
        <v>-164.33353621424214</v>
      </c>
      <c r="N1083" s="81">
        <v>126.584</v>
      </c>
      <c r="O1083" s="82">
        <v>-6.9235294117647034E-2</v>
      </c>
      <c r="P1083" s="83">
        <v>-138.47058823529406</v>
      </c>
      <c r="Q1083" s="81">
        <v>31.792000000000002</v>
      </c>
      <c r="R1083" s="82">
        <v>-2.7648642035722915E-2</v>
      </c>
      <c r="S1083" s="83">
        <v>331.78370442867498</v>
      </c>
      <c r="T1083" s="81">
        <v>901.52</v>
      </c>
      <c r="U1083" s="82">
        <v>9.8543837202217766E-2</v>
      </c>
      <c r="V1083" s="83">
        <v>-98.543837202217759</v>
      </c>
      <c r="W1083" s="81">
        <v>62.04999999999999</v>
      </c>
      <c r="X1083" s="82">
        <v>4.207800614986097E-3</v>
      </c>
      <c r="Y1083" s="83">
        <v>5.0493607379833154</v>
      </c>
      <c r="Z1083" s="84">
        <f t="shared" si="16"/>
        <v>-199.23874176736879</v>
      </c>
    </row>
    <row r="1084" spans="1:26" x14ac:dyDescent="0.3">
      <c r="A1084" s="76">
        <v>40837</v>
      </c>
      <c r="B1084" s="77">
        <v>1194.33</v>
      </c>
      <c r="C1084" s="77">
        <v>3.267504798796407E-2</v>
      </c>
      <c r="D1084" s="78">
        <v>-32.675047987964071</v>
      </c>
      <c r="E1084" s="77">
        <v>0.92139000000000004</v>
      </c>
      <c r="F1084" s="77">
        <v>2.5390000000000024</v>
      </c>
      <c r="G1084" s="79">
        <v>25.390000000000022</v>
      </c>
      <c r="H1084" s="80">
        <v>117.908</v>
      </c>
      <c r="I1084" s="77">
        <v>3.5402727195731371E-2</v>
      </c>
      <c r="J1084" s="79">
        <v>-33.616354617597018</v>
      </c>
      <c r="K1084" s="80">
        <v>31.32</v>
      </c>
      <c r="L1084" s="77">
        <v>-5.1483949121744477E-2</v>
      </c>
      <c r="M1084" s="79">
        <v>-77.22592368261671</v>
      </c>
      <c r="N1084" s="81">
        <v>131.75</v>
      </c>
      <c r="O1084" s="82">
        <v>-5.7245080500894455E-2</v>
      </c>
      <c r="P1084" s="83">
        <v>-114.49016100178891</v>
      </c>
      <c r="Q1084" s="81">
        <v>31.271000000000001</v>
      </c>
      <c r="R1084" s="82">
        <v>-5.2393939393939368E-2</v>
      </c>
      <c r="S1084" s="83">
        <v>628.72727272727241</v>
      </c>
      <c r="T1084" s="81">
        <v>879.85</v>
      </c>
      <c r="U1084" s="82">
        <v>5.0742810738511522E-2</v>
      </c>
      <c r="V1084" s="83">
        <v>-50.742810738511523</v>
      </c>
      <c r="W1084" s="81">
        <v>63.07</v>
      </c>
      <c r="X1084" s="82">
        <v>-5.5971620023648376E-3</v>
      </c>
      <c r="Y1084" s="83">
        <v>-6.7165944028378055</v>
      </c>
      <c r="Z1084" s="84">
        <f t="shared" si="16"/>
        <v>338.65038029595638</v>
      </c>
    </row>
    <row r="1085" spans="1:26" x14ac:dyDescent="0.3">
      <c r="A1085" s="76">
        <v>40836</v>
      </c>
      <c r="B1085" s="77">
        <v>1166.92</v>
      </c>
      <c r="C1085" s="77">
        <v>3.6202992496559054E-2</v>
      </c>
      <c r="D1085" s="78">
        <v>-36.202992496559055</v>
      </c>
      <c r="E1085" s="77">
        <v>0.91861000000000004</v>
      </c>
      <c r="F1085" s="77">
        <v>2.5940000000000074</v>
      </c>
      <c r="G1085" s="79">
        <v>25.940000000000076</v>
      </c>
      <c r="H1085" s="80">
        <v>117.017</v>
      </c>
      <c r="I1085" s="77">
        <v>4.6361084162537839E-3</v>
      </c>
      <c r="J1085" s="79">
        <v>-23.180542081268921</v>
      </c>
      <c r="K1085" s="80">
        <v>34.78</v>
      </c>
      <c r="L1085" s="77">
        <v>-3.9226519337016617E-2</v>
      </c>
      <c r="M1085" s="79">
        <v>-58.839779005524932</v>
      </c>
      <c r="N1085" s="81">
        <v>134.25</v>
      </c>
      <c r="O1085" s="82">
        <v>-3.9355992844364938E-2</v>
      </c>
      <c r="P1085" s="83">
        <v>-78.711985688729868</v>
      </c>
      <c r="Q1085" s="81">
        <v>30.937999999999999</v>
      </c>
      <c r="R1085" s="82">
        <v>-5.6883306913791093E-2</v>
      </c>
      <c r="S1085" s="83">
        <v>682.59968296549312</v>
      </c>
      <c r="T1085" s="81">
        <v>851.9</v>
      </c>
      <c r="U1085" s="82">
        <v>6.9903546669345881E-2</v>
      </c>
      <c r="V1085" s="83">
        <v>-69.903546669345886</v>
      </c>
      <c r="W1085" s="81">
        <v>65.004999999999995</v>
      </c>
      <c r="X1085" s="82">
        <v>-1.1105195101544139E-2</v>
      </c>
      <c r="Y1085" s="83">
        <v>-13.326234121852966</v>
      </c>
      <c r="Z1085" s="84">
        <f t="shared" si="16"/>
        <v>428.37460290221156</v>
      </c>
    </row>
    <row r="1086" spans="1:26" x14ac:dyDescent="0.3">
      <c r="A1086" s="76">
        <v>40835</v>
      </c>
      <c r="B1086" s="77">
        <v>1174.97</v>
      </c>
      <c r="C1086" s="77">
        <v>4.5486497308359762E-2</v>
      </c>
      <c r="D1086" s="78">
        <v>-45.486497308359759</v>
      </c>
      <c r="E1086" s="77">
        <v>0.91561000000000003</v>
      </c>
      <c r="F1086" s="77">
        <v>2.7110000000000078</v>
      </c>
      <c r="G1086" s="79">
        <v>27.110000000000078</v>
      </c>
      <c r="H1086" s="80">
        <v>116.846</v>
      </c>
      <c r="I1086" s="77">
        <v>1.4728614850195379E-2</v>
      </c>
      <c r="J1086" s="79">
        <v>-73.643074250976895</v>
      </c>
      <c r="K1086" s="80">
        <v>34.44</v>
      </c>
      <c r="L1086" s="77">
        <v>-5.0454921422663501E-2</v>
      </c>
      <c r="M1086" s="79">
        <v>-75.682382133995247</v>
      </c>
      <c r="N1086" s="81">
        <v>135</v>
      </c>
      <c r="O1086" s="82">
        <v>-7.2164948453608241E-2</v>
      </c>
      <c r="P1086" s="83">
        <v>-144.32989690721647</v>
      </c>
      <c r="Q1086" s="81">
        <v>31.457999999999998</v>
      </c>
      <c r="R1086" s="82">
        <v>-3.9450381679389364E-2</v>
      </c>
      <c r="S1086" s="83">
        <v>473.40458015267234</v>
      </c>
      <c r="T1086" s="81">
        <v>846.7</v>
      </c>
      <c r="U1086" s="82">
        <v>3.1290727274941907E-2</v>
      </c>
      <c r="V1086" s="83">
        <v>-31.290727274941908</v>
      </c>
      <c r="W1086" s="81">
        <v>66.14</v>
      </c>
      <c r="X1086" s="82">
        <v>2.0452995985153414E-3</v>
      </c>
      <c r="Y1086" s="83">
        <v>2.4543595182184097</v>
      </c>
      <c r="Z1086" s="84">
        <f t="shared" si="16"/>
        <v>132.53636179540055</v>
      </c>
    </row>
    <row r="1087" spans="1:26" x14ac:dyDescent="0.3">
      <c r="A1087" s="76">
        <v>40834</v>
      </c>
      <c r="B1087" s="77">
        <v>1177.54</v>
      </c>
      <c r="C1087" s="77">
        <v>7.4240986717267435E-2</v>
      </c>
      <c r="D1087" s="78">
        <v>-74.240986717267432</v>
      </c>
      <c r="E1087" s="77">
        <v>0.91317000000000004</v>
      </c>
      <c r="F1087" s="77">
        <v>3.0670000000000086</v>
      </c>
      <c r="G1087" s="79">
        <v>30.670000000000087</v>
      </c>
      <c r="H1087" s="80">
        <v>116.539</v>
      </c>
      <c r="I1087" s="77">
        <v>1.4388176105008494E-2</v>
      </c>
      <c r="J1087" s="79">
        <v>-71.940880525042473</v>
      </c>
      <c r="K1087" s="80">
        <v>31.56</v>
      </c>
      <c r="L1087" s="77">
        <v>-0.16530018513620745</v>
      </c>
      <c r="M1087" s="79">
        <v>-247.95027770431116</v>
      </c>
      <c r="N1087" s="81">
        <v>133</v>
      </c>
      <c r="O1087" s="82">
        <v>-0.11036789297658862</v>
      </c>
      <c r="P1087" s="83">
        <v>-220.73578595317721</v>
      </c>
      <c r="Q1087" s="81">
        <v>31.4</v>
      </c>
      <c r="R1087" s="82">
        <v>-5.147414209763173E-2</v>
      </c>
      <c r="S1087" s="83">
        <v>617.68970517158073</v>
      </c>
      <c r="T1087" s="81">
        <v>857.9</v>
      </c>
      <c r="U1087" s="82">
        <v>7.3703708339069585E-2</v>
      </c>
      <c r="V1087" s="83">
        <v>-73.703708339069578</v>
      </c>
      <c r="W1087" s="81">
        <v>61.155000000000001</v>
      </c>
      <c r="X1087" s="82">
        <v>-5.2448094205143965E-2</v>
      </c>
      <c r="Y1087" s="83">
        <v>-62.937713046172753</v>
      </c>
      <c r="Z1087" s="84">
        <f t="shared" si="16"/>
        <v>-103.14964711345976</v>
      </c>
    </row>
    <row r="1088" spans="1:26" x14ac:dyDescent="0.3">
      <c r="A1088" s="76">
        <v>40833</v>
      </c>
      <c r="B1088" s="77">
        <v>1171.8399999999999</v>
      </c>
      <c r="C1088" s="77">
        <v>9.0590972545369866E-2</v>
      </c>
      <c r="D1088" s="78">
        <v>-90.590972545369866</v>
      </c>
      <c r="E1088" s="77">
        <v>0.91093999999999997</v>
      </c>
      <c r="F1088" s="77">
        <v>3.5939999999999972</v>
      </c>
      <c r="G1088" s="79">
        <v>35.939999999999969</v>
      </c>
      <c r="H1088" s="80">
        <v>117.123</v>
      </c>
      <c r="I1088" s="77">
        <v>3.3705782673162488E-2</v>
      </c>
      <c r="J1088" s="79">
        <v>-168.52891336581243</v>
      </c>
      <c r="K1088" s="80">
        <v>33.39</v>
      </c>
      <c r="L1088" s="77">
        <v>-0.18201861832435079</v>
      </c>
      <c r="M1088" s="79">
        <v>-273.02792748652621</v>
      </c>
      <c r="N1088" s="81">
        <v>135.5</v>
      </c>
      <c r="O1088" s="82">
        <v>-0.10561056105610561</v>
      </c>
      <c r="P1088" s="83">
        <v>-211.22112211221122</v>
      </c>
      <c r="Q1088" s="81">
        <v>31.312999999999999</v>
      </c>
      <c r="R1088" s="82">
        <v>-6.2793690700667523E-2</v>
      </c>
      <c r="S1088" s="83">
        <v>753.52428840801031</v>
      </c>
      <c r="T1088" s="81">
        <v>827.35</v>
      </c>
      <c r="U1088" s="82">
        <v>2.5763417930247803E-2</v>
      </c>
      <c r="V1088" s="83">
        <v>-25.763417930247801</v>
      </c>
      <c r="W1088" s="81">
        <v>64.265000000000001</v>
      </c>
      <c r="X1088" s="82">
        <v>6.1844371379363708E-3</v>
      </c>
      <c r="Y1088" s="83">
        <v>7.4213245655236442</v>
      </c>
      <c r="Z1088" s="84">
        <f t="shared" si="16"/>
        <v>27.753259533366439</v>
      </c>
    </row>
    <row r="1089" spans="1:26" x14ac:dyDescent="0.3">
      <c r="A1089" s="76">
        <v>40830</v>
      </c>
      <c r="B1089" s="77">
        <v>1186.4000000000001</v>
      </c>
      <c r="C1089" s="77">
        <v>0.10382300127464403</v>
      </c>
      <c r="D1089" s="78">
        <v>-103.82300127464403</v>
      </c>
      <c r="E1089" s="77">
        <v>0.90949999999999998</v>
      </c>
      <c r="F1089" s="77">
        <v>4.0669999999999984</v>
      </c>
      <c r="G1089" s="79">
        <v>40.669999999999987</v>
      </c>
      <c r="H1089" s="80">
        <v>117.04900000000001</v>
      </c>
      <c r="I1089" s="77">
        <v>1.9439630019944899E-2</v>
      </c>
      <c r="J1089" s="79">
        <v>-97.198150099724501</v>
      </c>
      <c r="K1089" s="80">
        <v>28.24</v>
      </c>
      <c r="L1089" s="77">
        <v>-0.37865786578657873</v>
      </c>
      <c r="M1089" s="79">
        <v>-567.98679867986812</v>
      </c>
      <c r="N1089" s="81">
        <v>130.5</v>
      </c>
      <c r="O1089" s="82">
        <v>-0.10154905335628227</v>
      </c>
      <c r="P1089" s="83">
        <v>-203.09810671256452</v>
      </c>
      <c r="Q1089" s="81">
        <v>31.675000000000001</v>
      </c>
      <c r="R1089" s="82">
        <v>-5.7992565055762058E-2</v>
      </c>
      <c r="S1089" s="83">
        <v>695.91078066914474</v>
      </c>
      <c r="T1089" s="81">
        <v>849.18</v>
      </c>
      <c r="U1089" s="82">
        <v>9.9190990874377064E-2</v>
      </c>
      <c r="V1089" s="83">
        <v>-99.190990874377064</v>
      </c>
      <c r="W1089" s="81">
        <v>59.88</v>
      </c>
      <c r="X1089" s="82">
        <v>-0.16245891321071404</v>
      </c>
      <c r="Y1089" s="83">
        <v>-194.95069585285682</v>
      </c>
      <c r="Z1089" s="84">
        <f t="shared" si="16"/>
        <v>-529.66696282489033</v>
      </c>
    </row>
    <row r="1090" spans="1:26" x14ac:dyDescent="0.3">
      <c r="A1090" s="76">
        <v>40829</v>
      </c>
      <c r="B1090" s="77">
        <v>1169.21</v>
      </c>
      <c r="C1090" s="77">
        <v>5.9009474122783269E-2</v>
      </c>
      <c r="D1090" s="78">
        <v>-59.009474122783267</v>
      </c>
      <c r="E1090" s="77">
        <v>0.90617000000000003</v>
      </c>
      <c r="F1090" s="77">
        <v>4.1279999999999983</v>
      </c>
      <c r="G1090" s="79">
        <v>41.279999999999987</v>
      </c>
      <c r="H1090" s="80">
        <v>116.634</v>
      </c>
      <c r="I1090" s="77">
        <v>1.3873676524278965E-2</v>
      </c>
      <c r="J1090" s="79">
        <v>-69.368382621394829</v>
      </c>
      <c r="K1090" s="80">
        <v>30.7</v>
      </c>
      <c r="L1090" s="77">
        <v>-0.28538175046554937</v>
      </c>
      <c r="M1090" s="79">
        <v>-428.07262569832403</v>
      </c>
      <c r="N1090" s="81">
        <v>132.994</v>
      </c>
      <c r="O1090" s="82">
        <v>-4.8343470483005371E-2</v>
      </c>
      <c r="P1090" s="83">
        <v>-96.686940966010738</v>
      </c>
      <c r="Q1090" s="81">
        <v>32.75</v>
      </c>
      <c r="R1090" s="82">
        <v>-3.8630892972465282E-2</v>
      </c>
      <c r="S1090" s="83">
        <v>463.57071566958336</v>
      </c>
      <c r="T1090" s="81">
        <v>828.04</v>
      </c>
      <c r="U1090" s="82">
        <v>2.1036277096845725E-2</v>
      </c>
      <c r="V1090" s="83">
        <v>-21.036277096845726</v>
      </c>
      <c r="W1090" s="81">
        <v>60.255000000000003</v>
      </c>
      <c r="X1090" s="82">
        <v>-0.15390016148283367</v>
      </c>
      <c r="Y1090" s="83">
        <v>-184.68019377940041</v>
      </c>
      <c r="Z1090" s="84">
        <f t="shared" si="16"/>
        <v>-354.00317861517567</v>
      </c>
    </row>
    <row r="1091" spans="1:26" x14ac:dyDescent="0.3">
      <c r="A1091" s="76">
        <v>40828</v>
      </c>
      <c r="B1091" s="77">
        <v>1175.71</v>
      </c>
      <c r="C1091" s="77">
        <v>4.072762680357616E-2</v>
      </c>
      <c r="D1091" s="78">
        <v>-40.727626803576157</v>
      </c>
      <c r="E1091" s="77">
        <v>0.90400000000000003</v>
      </c>
      <c r="F1091" s="77">
        <v>4.4329999999999981</v>
      </c>
      <c r="G1091" s="79">
        <v>44.329999999999984</v>
      </c>
      <c r="H1091" s="80">
        <v>116.398</v>
      </c>
      <c r="I1091" s="77">
        <v>1.4388175725727002E-2</v>
      </c>
      <c r="J1091" s="79">
        <v>-71.940878628635005</v>
      </c>
      <c r="K1091" s="80">
        <v>31.26</v>
      </c>
      <c r="L1091" s="77">
        <v>-0.19515962924819777</v>
      </c>
      <c r="M1091" s="79">
        <v>-292.73944387229665</v>
      </c>
      <c r="N1091" s="81">
        <v>131</v>
      </c>
      <c r="O1091" s="82">
        <v>-7.746478873239436E-2</v>
      </c>
      <c r="P1091" s="83">
        <v>-154.92957746478871</v>
      </c>
      <c r="Q1091" s="81">
        <v>33</v>
      </c>
      <c r="R1091" s="82">
        <v>-3.2172918438572347E-2</v>
      </c>
      <c r="S1091" s="83">
        <v>386.07502126286818</v>
      </c>
      <c r="T1091" s="81">
        <v>835.63</v>
      </c>
      <c r="U1091" s="82">
        <v>8.3839363779004885E-4</v>
      </c>
      <c r="V1091" s="83">
        <v>-0.83839363779004883</v>
      </c>
      <c r="W1091" s="81">
        <v>60.359999999999992</v>
      </c>
      <c r="X1091" s="82">
        <v>-8.5939274627091763E-2</v>
      </c>
      <c r="Y1091" s="83">
        <v>-103.12712955251011</v>
      </c>
      <c r="Z1091" s="84">
        <f t="shared" si="16"/>
        <v>-233.89802869672855</v>
      </c>
    </row>
    <row r="1092" spans="1:26" x14ac:dyDescent="0.3">
      <c r="A1092" s="76">
        <v>40827</v>
      </c>
      <c r="B1092" s="77">
        <v>1159.28</v>
      </c>
      <c r="C1092" s="77">
        <v>3.2812151988952674E-2</v>
      </c>
      <c r="D1092" s="78">
        <v>-32.812151988952671</v>
      </c>
      <c r="E1092" s="77">
        <v>0.90132999999999996</v>
      </c>
      <c r="F1092" s="77">
        <v>4.643999999999993</v>
      </c>
      <c r="G1092" s="79">
        <v>46.439999999999927</v>
      </c>
      <c r="H1092" s="80">
        <v>115.71899999999999</v>
      </c>
      <c r="I1092" s="77">
        <v>-7.1129491711570143E-3</v>
      </c>
      <c r="J1092" s="79">
        <v>35.56474585578507</v>
      </c>
      <c r="K1092" s="80">
        <v>32.86</v>
      </c>
      <c r="L1092" s="77">
        <v>-0.2000973709834469</v>
      </c>
      <c r="M1092" s="79">
        <v>-300.14605647517033</v>
      </c>
      <c r="N1092" s="81">
        <v>136</v>
      </c>
      <c r="O1092" s="82">
        <v>-5.4844606946983544E-3</v>
      </c>
      <c r="P1092" s="83">
        <v>-10.968921389396709</v>
      </c>
      <c r="Q1092" s="81">
        <v>32.695999999999998</v>
      </c>
      <c r="R1092" s="82">
        <v>-5.0638792102206731E-2</v>
      </c>
      <c r="S1092" s="83">
        <v>607.66550522648072</v>
      </c>
      <c r="T1092" s="81">
        <v>820.65</v>
      </c>
      <c r="U1092" s="82">
        <v>1.1223207641540007E-3</v>
      </c>
      <c r="V1092" s="83">
        <v>-1.1223207641540007</v>
      </c>
      <c r="W1092" s="81">
        <v>61.79</v>
      </c>
      <c r="X1092" s="82">
        <v>-0.12348393503085332</v>
      </c>
      <c r="Y1092" s="83">
        <v>-148.18072203702397</v>
      </c>
      <c r="Z1092" s="84">
        <f t="shared" si="16"/>
        <v>196.44007842756807</v>
      </c>
    </row>
    <row r="1093" spans="1:26" x14ac:dyDescent="0.3">
      <c r="A1093" s="76">
        <v>40826</v>
      </c>
      <c r="B1093" s="77">
        <v>1156.54</v>
      </c>
      <c r="C1093" s="77">
        <v>1.4366404715127597E-2</v>
      </c>
      <c r="D1093" s="78">
        <v>-14.366404715127597</v>
      </c>
      <c r="E1093" s="77">
        <v>0.89600000000000002</v>
      </c>
      <c r="F1093" s="77">
        <v>4.4440000000000035</v>
      </c>
      <c r="G1093" s="79">
        <v>44.440000000000033</v>
      </c>
      <c r="H1093" s="80" t="s">
        <v>0</v>
      </c>
      <c r="I1093" s="77">
        <v>3.5402727195731371E-2</v>
      </c>
      <c r="J1093" s="79">
        <v>-32.377007116342249</v>
      </c>
      <c r="K1093" s="80">
        <v>33.020000000000003</v>
      </c>
      <c r="L1093" s="77">
        <v>-0.12437019358260402</v>
      </c>
      <c r="M1093" s="79">
        <v>-186.55529037390605</v>
      </c>
      <c r="N1093" s="81" t="s">
        <v>47</v>
      </c>
      <c r="O1093" s="82">
        <v>4.5362372799477215E-3</v>
      </c>
      <c r="P1093" s="83">
        <v>9.0724745598954417</v>
      </c>
      <c r="Q1093" s="81" t="s">
        <v>47</v>
      </c>
      <c r="R1093" s="82">
        <v>7.4923885533476054E-4</v>
      </c>
      <c r="S1093" s="83">
        <v>-8.9908662640171269</v>
      </c>
      <c r="T1093" s="81">
        <v>837.36</v>
      </c>
      <c r="U1093" s="82">
        <v>-7.2321153344557208E-3</v>
      </c>
      <c r="V1093" s="83">
        <v>7.2321153344557212</v>
      </c>
      <c r="W1093" s="81">
        <v>63.42499999999999</v>
      </c>
      <c r="X1093" s="82">
        <v>-3.389185072353413E-2</v>
      </c>
      <c r="Y1093" s="83">
        <v>-40.670220868240946</v>
      </c>
      <c r="Z1093" s="84">
        <f t="shared" si="16"/>
        <v>-222.21519944328276</v>
      </c>
    </row>
    <row r="1094" spans="1:26" x14ac:dyDescent="0.3">
      <c r="A1094" s="76">
        <v>40823</v>
      </c>
      <c r="B1094" s="77">
        <v>1126.1500000000001</v>
      </c>
      <c r="C1094" s="77">
        <v>1.507080212361305E-2</v>
      </c>
      <c r="D1094" s="78">
        <v>-15.070802123613049</v>
      </c>
      <c r="E1094" s="77">
        <v>0.89266999999999996</v>
      </c>
      <c r="F1094" s="77">
        <v>4.2559999999999931</v>
      </c>
      <c r="G1094" s="79">
        <v>42.559999999999931</v>
      </c>
      <c r="H1094" s="80">
        <v>116.477</v>
      </c>
      <c r="I1094" s="77">
        <v>1.0199391158793088E-2</v>
      </c>
      <c r="J1094" s="79">
        <v>-50.996955793965441</v>
      </c>
      <c r="K1094" s="80">
        <v>36.200000000000003</v>
      </c>
      <c r="L1094" s="77">
        <v>-7.2270630445925174E-2</v>
      </c>
      <c r="M1094" s="79">
        <v>-108.40594566888777</v>
      </c>
      <c r="N1094" s="81">
        <v>139.75</v>
      </c>
      <c r="O1094" s="82">
        <v>1.9143117593436645E-2</v>
      </c>
      <c r="P1094" s="83">
        <v>38.286235186873284</v>
      </c>
      <c r="Q1094" s="81">
        <v>33</v>
      </c>
      <c r="R1094" s="82">
        <v>-4.0307101727447295E-2</v>
      </c>
      <c r="S1094" s="83">
        <v>483.68522072936753</v>
      </c>
      <c r="T1094" s="81">
        <v>796.24</v>
      </c>
      <c r="U1094" s="82">
        <v>-4.5847813061713587E-2</v>
      </c>
      <c r="V1094" s="83">
        <v>45.847813061713588</v>
      </c>
      <c r="W1094" s="81">
        <v>65.734999999999999</v>
      </c>
      <c r="X1094" s="82">
        <v>-6.7991236685049907E-3</v>
      </c>
      <c r="Y1094" s="83">
        <v>-8.1589484022059882</v>
      </c>
      <c r="Z1094" s="84">
        <f t="shared" si="16"/>
        <v>427.74661698928207</v>
      </c>
    </row>
    <row r="1095" spans="1:26" x14ac:dyDescent="0.3">
      <c r="A1095" s="76">
        <v>40822</v>
      </c>
      <c r="B1095" s="77">
        <v>1123.8499999999999</v>
      </c>
      <c r="C1095" s="77">
        <v>2.642202170021539E-2</v>
      </c>
      <c r="D1095" s="78">
        <v>-26.422021700215389</v>
      </c>
      <c r="E1095" s="77">
        <v>0.88849999999999996</v>
      </c>
      <c r="F1095" s="77">
        <v>4.0999999999999925</v>
      </c>
      <c r="G1095" s="79">
        <v>40.999999999999929</v>
      </c>
      <c r="H1095" s="80">
        <v>115.15</v>
      </c>
      <c r="I1095" s="77">
        <v>-9.5305269314798977E-3</v>
      </c>
      <c r="J1095" s="79">
        <v>47.652634657399489</v>
      </c>
      <c r="K1095" s="80">
        <v>36.270000000000003</v>
      </c>
      <c r="L1095" s="77">
        <v>-0.12072727272727266</v>
      </c>
      <c r="M1095" s="79">
        <v>-181.09090909090898</v>
      </c>
      <c r="N1095" s="81">
        <v>139.75</v>
      </c>
      <c r="O1095" s="82">
        <v>-1.9298245614035089E-2</v>
      </c>
      <c r="P1095" s="83">
        <v>-38.596491228070171</v>
      </c>
      <c r="Q1095" s="81">
        <v>32.804000000000002</v>
      </c>
      <c r="R1095" s="82">
        <v>-4.453441295546548E-2</v>
      </c>
      <c r="S1095" s="83">
        <v>534.41295546558581</v>
      </c>
      <c r="T1095" s="81">
        <v>821.01</v>
      </c>
      <c r="U1095" s="82">
        <v>-2.7330369506595731E-3</v>
      </c>
      <c r="V1095" s="83">
        <v>2.7330369506595731</v>
      </c>
      <c r="W1095" s="81">
        <v>66.004999999999995</v>
      </c>
      <c r="X1095" s="82">
        <v>-9.1570967499814398E-3</v>
      </c>
      <c r="Y1095" s="83">
        <v>-10.988516099977726</v>
      </c>
      <c r="Z1095" s="84">
        <f t="shared" si="16"/>
        <v>368.70068895447253</v>
      </c>
    </row>
    <row r="1096" spans="1:26" x14ac:dyDescent="0.3">
      <c r="A1096" s="76">
        <v>40821</v>
      </c>
      <c r="B1096" s="77">
        <v>1096.1600000000001</v>
      </c>
      <c r="C1096" s="77">
        <v>6.2699090266495503E-3</v>
      </c>
      <c r="D1096" s="78">
        <v>-6.2699090266495503</v>
      </c>
      <c r="E1096" s="77">
        <v>0.88249999999999995</v>
      </c>
      <c r="F1096" s="77">
        <v>3.7559999999999927</v>
      </c>
      <c r="G1096" s="79">
        <v>37.559999999999924</v>
      </c>
      <c r="H1096" s="80">
        <v>114.886</v>
      </c>
      <c r="I1096" s="77">
        <v>-1.2989913916046671E-2</v>
      </c>
      <c r="J1096" s="79">
        <v>64.949569580233359</v>
      </c>
      <c r="K1096" s="80">
        <v>37.81</v>
      </c>
      <c r="L1096" s="77">
        <v>-8.5610640870616664E-2</v>
      </c>
      <c r="M1096" s="79">
        <v>-128.41596130592498</v>
      </c>
      <c r="N1096" s="81">
        <v>145.5</v>
      </c>
      <c r="O1096" s="82">
        <v>0</v>
      </c>
      <c r="P1096" s="83">
        <v>0</v>
      </c>
      <c r="Q1096" s="81">
        <v>32.75</v>
      </c>
      <c r="R1096" s="82">
        <v>-5.0944708473397549E-2</v>
      </c>
      <c r="S1096" s="83">
        <v>611.33650168077054</v>
      </c>
      <c r="T1096" s="81">
        <v>799.01</v>
      </c>
      <c r="U1096" s="82">
        <v>-1.9427126797899024E-2</v>
      </c>
      <c r="V1096" s="83">
        <v>19.427126797899025</v>
      </c>
      <c r="W1096" s="81">
        <v>64.539999999999992</v>
      </c>
      <c r="X1096" s="82">
        <v>-5.6915321107620515E-2</v>
      </c>
      <c r="Y1096" s="83">
        <v>-68.298385329144608</v>
      </c>
      <c r="Z1096" s="84">
        <f t="shared" si="16"/>
        <v>530.28894239718375</v>
      </c>
    </row>
    <row r="1097" spans="1:26" x14ac:dyDescent="0.3">
      <c r="A1097" s="76">
        <v>40820</v>
      </c>
      <c r="B1097" s="77">
        <v>1074.5</v>
      </c>
      <c r="C1097" s="77">
        <v>-5.5118802652174732E-2</v>
      </c>
      <c r="D1097" s="78">
        <v>55.118802652174729</v>
      </c>
      <c r="E1097" s="77">
        <v>0.875</v>
      </c>
      <c r="F1097" s="77">
        <v>3.6440000000000028</v>
      </c>
      <c r="G1097" s="79">
        <v>36.440000000000026</v>
      </c>
      <c r="H1097" s="80">
        <v>113.304</v>
      </c>
      <c r="I1097" s="77">
        <v>-4.9144008056394718E-2</v>
      </c>
      <c r="J1097" s="79">
        <v>245.72004028197358</v>
      </c>
      <c r="K1097" s="80">
        <v>40.82</v>
      </c>
      <c r="L1097" s="77">
        <v>9.3783494105037515E-2</v>
      </c>
      <c r="M1097" s="79">
        <v>140.67524115755629</v>
      </c>
      <c r="N1097" s="81">
        <v>149.5</v>
      </c>
      <c r="O1097" s="82">
        <v>5.4673721340388004E-2</v>
      </c>
      <c r="P1097" s="83">
        <v>109.34744268077601</v>
      </c>
      <c r="Q1097" s="81">
        <v>33.103999999999999</v>
      </c>
      <c r="R1097" s="82">
        <v>-5.0209445113903711E-2</v>
      </c>
      <c r="S1097" s="83">
        <v>602.51334136684454</v>
      </c>
      <c r="T1097" s="81">
        <v>806.57</v>
      </c>
      <c r="U1097" s="82">
        <v>-3.6540207367767114E-2</v>
      </c>
      <c r="V1097" s="83">
        <v>36.540207367767117</v>
      </c>
      <c r="W1097" s="81">
        <v>63.870000000000005</v>
      </c>
      <c r="X1097" s="82">
        <v>-7.3609398796141701E-2</v>
      </c>
      <c r="Y1097" s="83">
        <v>-88.331278555370034</v>
      </c>
      <c r="Z1097" s="84">
        <f t="shared" si="16"/>
        <v>1138.0237969517223</v>
      </c>
    </row>
    <row r="1098" spans="1:26" x14ac:dyDescent="0.3">
      <c r="A1098" s="76">
        <v>40819</v>
      </c>
      <c r="B1098" s="77">
        <v>1074.81</v>
      </c>
      <c r="C1098" s="77">
        <v>-7.4986660240632136E-2</v>
      </c>
      <c r="D1098" s="78">
        <v>74.986660240632133</v>
      </c>
      <c r="E1098" s="77">
        <v>0.86882999999999999</v>
      </c>
      <c r="F1098" s="77">
        <v>3.1390000000000029</v>
      </c>
      <c r="G1098" s="79">
        <v>31.390000000000029</v>
      </c>
      <c r="H1098" s="80">
        <v>114.81699999999999</v>
      </c>
      <c r="I1098" s="77">
        <v>-4.0801664146498363E-2</v>
      </c>
      <c r="J1098" s="79">
        <v>204.00832073249182</v>
      </c>
      <c r="K1098" s="80">
        <v>45.45</v>
      </c>
      <c r="L1098" s="77">
        <v>0.38314059646987231</v>
      </c>
      <c r="M1098" s="79">
        <v>574.71089470480842</v>
      </c>
      <c r="N1098" s="81">
        <v>151.5</v>
      </c>
      <c r="O1098" s="82">
        <v>0.12639405204460966</v>
      </c>
      <c r="P1098" s="83">
        <v>252.7881040892193</v>
      </c>
      <c r="Q1098" s="81">
        <v>33.411000000000001</v>
      </c>
      <c r="R1098" s="82">
        <v>-4.4799588312653668E-2</v>
      </c>
      <c r="S1098" s="83">
        <v>537.59505975184402</v>
      </c>
      <c r="T1098" s="81">
        <v>772.55</v>
      </c>
      <c r="U1098" s="82">
        <v>-0.1243610232695207</v>
      </c>
      <c r="V1098" s="83">
        <v>124.3610232695207</v>
      </c>
      <c r="W1098" s="81">
        <v>71.495000000000005</v>
      </c>
      <c r="X1098" s="82">
        <v>7.7462135483385056E-2</v>
      </c>
      <c r="Y1098" s="83">
        <v>92.95456258006206</v>
      </c>
      <c r="Z1098" s="84">
        <f t="shared" si="16"/>
        <v>1892.7946253685784</v>
      </c>
    </row>
    <row r="1099" spans="1:26" x14ac:dyDescent="0.3">
      <c r="A1099" s="76">
        <v>40816</v>
      </c>
      <c r="B1099" s="77">
        <v>1104.06</v>
      </c>
      <c r="C1099" s="77">
        <v>-4.5368472931960287E-2</v>
      </c>
      <c r="D1099" s="78">
        <v>45.368472931960284</v>
      </c>
      <c r="E1099" s="77">
        <v>0.86489000000000005</v>
      </c>
      <c r="F1099" s="77">
        <v>2.911000000000008</v>
      </c>
      <c r="G1099" s="79">
        <v>29.110000000000081</v>
      </c>
      <c r="H1099" s="80">
        <v>115.038</v>
      </c>
      <c r="I1099" s="77">
        <v>-4.0630472854640984E-2</v>
      </c>
      <c r="J1099" s="79">
        <v>203.15236427320491</v>
      </c>
      <c r="K1099" s="80">
        <v>42.96</v>
      </c>
      <c r="L1099" s="77">
        <v>0.31255728689275908</v>
      </c>
      <c r="M1099" s="79">
        <v>468.8359303391386</v>
      </c>
      <c r="N1099" s="81">
        <v>145.25</v>
      </c>
      <c r="O1099" s="82">
        <v>0.13365853658536586</v>
      </c>
      <c r="P1099" s="83">
        <v>267.3170731707317</v>
      </c>
      <c r="Q1099" s="81">
        <v>33.625</v>
      </c>
      <c r="R1099" s="82">
        <v>-3.8846329750743244E-2</v>
      </c>
      <c r="S1099" s="83">
        <v>466.1559570089189</v>
      </c>
      <c r="T1099" s="81">
        <v>810.98</v>
      </c>
      <c r="U1099" s="82">
        <v>-8.1978718587276386E-2</v>
      </c>
      <c r="V1099" s="83">
        <v>81.97871858727639</v>
      </c>
      <c r="W1099" s="81">
        <v>71.215000000000003</v>
      </c>
      <c r="X1099" s="82">
        <v>4.8281445499374416E-2</v>
      </c>
      <c r="Y1099" s="83">
        <v>57.937734599249296</v>
      </c>
      <c r="Z1099" s="84">
        <f t="shared" si="16"/>
        <v>1619.8562509104802</v>
      </c>
    </row>
    <row r="1100" spans="1:26" x14ac:dyDescent="0.3">
      <c r="A1100" s="76">
        <v>40815</v>
      </c>
      <c r="B1100" s="77">
        <v>1129.7</v>
      </c>
      <c r="C1100" s="77">
        <v>-3.9395253522444093E-2</v>
      </c>
      <c r="D1100" s="78">
        <v>39.395253522444094</v>
      </c>
      <c r="E1100" s="77">
        <v>0.85967000000000005</v>
      </c>
      <c r="F1100" s="77">
        <v>2.473000000000003</v>
      </c>
      <c r="G1100" s="79">
        <v>24.730000000000029</v>
      </c>
      <c r="H1100" s="80">
        <v>114.747</v>
      </c>
      <c r="I1100" s="77">
        <v>-4.1762701673514417E-2</v>
      </c>
      <c r="J1100" s="79">
        <v>208.8135083675721</v>
      </c>
      <c r="K1100" s="80">
        <v>38.840000000000003</v>
      </c>
      <c r="L1100" s="77">
        <v>0.25371207230471282</v>
      </c>
      <c r="M1100" s="79">
        <v>380.56810845706923</v>
      </c>
      <c r="N1100" s="81">
        <v>139.75</v>
      </c>
      <c r="O1100" s="82">
        <v>0.10474308300395258</v>
      </c>
      <c r="P1100" s="83">
        <v>209.48616600790515</v>
      </c>
      <c r="Q1100" s="81">
        <v>34.066000000000003</v>
      </c>
      <c r="R1100" s="82">
        <v>-2.6240567116396045E-2</v>
      </c>
      <c r="S1100" s="83">
        <v>314.88680539675255</v>
      </c>
      <c r="T1100" s="81">
        <v>834.93</v>
      </c>
      <c r="U1100" s="82">
        <v>-7.5484442475916361E-2</v>
      </c>
      <c r="V1100" s="83">
        <v>75.484442475916367</v>
      </c>
      <c r="W1100" s="81">
        <v>66.034999999999997</v>
      </c>
      <c r="X1100" s="82">
        <v>-3.3516282473472464E-2</v>
      </c>
      <c r="Y1100" s="83">
        <v>-40.219538968166951</v>
      </c>
      <c r="Z1100" s="84">
        <f t="shared" si="16"/>
        <v>1213.1447452594925</v>
      </c>
    </row>
    <row r="1101" spans="1:26" x14ac:dyDescent="0.3">
      <c r="A1101" s="76">
        <v>40814</v>
      </c>
      <c r="B1101" s="77">
        <v>1122.45</v>
      </c>
      <c r="C1101" s="77">
        <v>-4.0206247274406338E-2</v>
      </c>
      <c r="D1101" s="78">
        <v>40.206247274406337</v>
      </c>
      <c r="E1101" s="77">
        <v>0.85489000000000004</v>
      </c>
      <c r="F1101" s="77">
        <v>1.9390000000000018</v>
      </c>
      <c r="G1101" s="79">
        <v>19.390000000000018</v>
      </c>
      <c r="H1101" s="80">
        <v>116.548</v>
      </c>
      <c r="I1101" s="77">
        <v>-1.6646838956809334E-2</v>
      </c>
      <c r="J1101" s="79">
        <v>83.234194784046664</v>
      </c>
      <c r="K1101" s="80">
        <v>41.08</v>
      </c>
      <c r="L1101" s="77">
        <v>0.28495464497966844</v>
      </c>
      <c r="M1101" s="79">
        <v>427.43196746950264</v>
      </c>
      <c r="N1101" s="81">
        <v>142</v>
      </c>
      <c r="O1101" s="82">
        <v>0.12922465208747516</v>
      </c>
      <c r="P1101" s="83">
        <v>258.44930417495033</v>
      </c>
      <c r="Q1101" s="81">
        <v>34.097000000000001</v>
      </c>
      <c r="R1101" s="82">
        <v>-2.5354447747541746E-2</v>
      </c>
      <c r="S1101" s="83">
        <v>304.25337297050095</v>
      </c>
      <c r="T1101" s="81">
        <v>819.73</v>
      </c>
      <c r="U1101" s="82">
        <v>-8.3721762069235303E-2</v>
      </c>
      <c r="V1101" s="83">
        <v>83.721762069235297</v>
      </c>
      <c r="W1101" s="81">
        <v>70.495000000000005</v>
      </c>
      <c r="X1101" s="82">
        <v>3.5701168001175447E-2</v>
      </c>
      <c r="Y1101" s="83">
        <v>42.841401601410539</v>
      </c>
      <c r="Z1101" s="84">
        <f t="shared" ref="Z1101:Z1164" si="17">SUM(D1101,G1101,J1101,M1101,P1101,S1101,V1101,Y1101)</f>
        <v>1259.5282503440528</v>
      </c>
    </row>
    <row r="1102" spans="1:26" x14ac:dyDescent="0.3">
      <c r="A1102" s="76">
        <v>40813</v>
      </c>
      <c r="B1102" s="77">
        <v>1140.1600000000001</v>
      </c>
      <c r="C1102" s="77">
        <v>-4.2879474617271039E-3</v>
      </c>
      <c r="D1102" s="78">
        <v>4.2879474617271036</v>
      </c>
      <c r="E1102" s="77">
        <v>0.85155999999999998</v>
      </c>
      <c r="F1102" s="77">
        <v>1.7449999999999966</v>
      </c>
      <c r="G1102" s="79">
        <v>17.449999999999967</v>
      </c>
      <c r="H1102" s="80">
        <v>116.792</v>
      </c>
      <c r="I1102" s="77">
        <v>-2.199817449484584E-2</v>
      </c>
      <c r="J1102" s="79">
        <v>109.99087247422921</v>
      </c>
      <c r="K1102" s="80">
        <v>37.71</v>
      </c>
      <c r="L1102" s="77">
        <v>8.9884393063583798E-2</v>
      </c>
      <c r="M1102" s="79">
        <v>134.82658959537571</v>
      </c>
      <c r="N1102" s="81">
        <v>136.75</v>
      </c>
      <c r="O1102" s="82">
        <v>5.3949903660886318E-2</v>
      </c>
      <c r="P1102" s="83">
        <v>107.89980732177264</v>
      </c>
      <c r="Q1102" s="81">
        <v>34.44</v>
      </c>
      <c r="R1102" s="82">
        <v>-9.4909404659190497E-3</v>
      </c>
      <c r="S1102" s="83">
        <v>113.89128559102859</v>
      </c>
      <c r="T1102" s="81">
        <v>843.46</v>
      </c>
      <c r="U1102" s="82">
        <v>-4.2338915696849236E-2</v>
      </c>
      <c r="V1102" s="83">
        <v>42.338915696849234</v>
      </c>
      <c r="W1102" s="81">
        <v>65.650000000000006</v>
      </c>
      <c r="X1102" s="82">
        <v>-1.9344237807154944E-2</v>
      </c>
      <c r="Y1102" s="83">
        <v>-23.213085368585933</v>
      </c>
      <c r="Z1102" s="84">
        <f t="shared" si="17"/>
        <v>507.47233277239644</v>
      </c>
    </row>
    <row r="1103" spans="1:26" x14ac:dyDescent="0.3">
      <c r="A1103" s="76">
        <v>40812</v>
      </c>
      <c r="B1103" s="77">
        <v>1109.43</v>
      </c>
      <c r="C1103" s="77">
        <v>-2.2227118494690015E-2</v>
      </c>
      <c r="D1103" s="78">
        <v>22.227118494690014</v>
      </c>
      <c r="E1103" s="77">
        <v>0.85011000000000003</v>
      </c>
      <c r="F1103" s="77">
        <v>1.9280000000000075</v>
      </c>
      <c r="G1103" s="79">
        <v>19.280000000000076</v>
      </c>
      <c r="H1103" s="80">
        <v>115.301</v>
      </c>
      <c r="I1103" s="77">
        <v>-3.922238517432166E-2</v>
      </c>
      <c r="J1103" s="79">
        <v>196.11192587160829</v>
      </c>
      <c r="K1103" s="80">
        <v>39.020000000000003</v>
      </c>
      <c r="L1103" s="77">
        <v>5.7166079653210695E-2</v>
      </c>
      <c r="M1103" s="79">
        <v>85.749119479816045</v>
      </c>
      <c r="N1103" s="81">
        <v>137.125</v>
      </c>
      <c r="O1103" s="82">
        <v>3.6862003780718335E-2</v>
      </c>
      <c r="P1103" s="83">
        <v>73.724007561436665</v>
      </c>
      <c r="Q1103" s="81">
        <v>34.386000000000003</v>
      </c>
      <c r="R1103" s="82">
        <v>-2.6972940050464462E-3</v>
      </c>
      <c r="S1103" s="83">
        <v>32.367528060557355</v>
      </c>
      <c r="T1103" s="81">
        <v>834.5</v>
      </c>
      <c r="U1103" s="82">
        <v>-4.6056767910012647E-2</v>
      </c>
      <c r="V1103" s="83">
        <v>46.056767910012645</v>
      </c>
      <c r="W1103" s="81">
        <v>66.185000000000002</v>
      </c>
      <c r="X1103" s="82">
        <v>-1.8026706231454054E-2</v>
      </c>
      <c r="Y1103" s="83">
        <v>-21.632047477744862</v>
      </c>
      <c r="Z1103" s="84">
        <f t="shared" si="17"/>
        <v>453.8844199003762</v>
      </c>
    </row>
    <row r="1104" spans="1:26" x14ac:dyDescent="0.3">
      <c r="A1104" s="76">
        <v>40809</v>
      </c>
      <c r="B1104" s="77">
        <v>1094.92</v>
      </c>
      <c r="C1104" s="77">
        <v>-2.4726547190650934E-2</v>
      </c>
      <c r="D1104" s="78">
        <v>24.726547190650933</v>
      </c>
      <c r="E1104" s="77">
        <v>0.84750000000000003</v>
      </c>
      <c r="F1104" s="77">
        <v>1.9500000000000073</v>
      </c>
      <c r="G1104" s="79">
        <v>19.500000000000071</v>
      </c>
      <c r="H1104" s="80">
        <v>116.258</v>
      </c>
      <c r="I1104" s="77">
        <v>-2.9978890455649127E-2</v>
      </c>
      <c r="J1104" s="79">
        <v>149.89445227824564</v>
      </c>
      <c r="K1104" s="80">
        <v>41.25</v>
      </c>
      <c r="L1104" s="77">
        <v>6.8929774552992915E-2</v>
      </c>
      <c r="M1104" s="79">
        <v>103.39466182948938</v>
      </c>
      <c r="N1104" s="81">
        <v>142.5</v>
      </c>
      <c r="O1104" s="82">
        <v>4.9723756906077346E-2</v>
      </c>
      <c r="P1104" s="83">
        <v>99.447513812154696</v>
      </c>
      <c r="Q1104" s="81">
        <v>34.332999999999998</v>
      </c>
      <c r="R1104" s="82">
        <v>1.1956141374080489E-3</v>
      </c>
      <c r="S1104" s="83">
        <v>-14.347369648896587</v>
      </c>
      <c r="T1104" s="81">
        <v>823.26</v>
      </c>
      <c r="U1104" s="82">
        <v>-5.5190222069202995E-2</v>
      </c>
      <c r="V1104" s="83">
        <v>55.190222069202996</v>
      </c>
      <c r="W1104" s="81">
        <v>66.615000000000009</v>
      </c>
      <c r="X1104" s="82">
        <v>-1.9502502207830272E-2</v>
      </c>
      <c r="Y1104" s="83">
        <v>-23.403002649396324</v>
      </c>
      <c r="Z1104" s="84">
        <f t="shared" si="17"/>
        <v>414.40302488145079</v>
      </c>
    </row>
    <row r="1105" spans="1:26" x14ac:dyDescent="0.3">
      <c r="A1105" s="76">
        <v>40808</v>
      </c>
      <c r="B1105" s="77">
        <v>1089.33</v>
      </c>
      <c r="C1105" s="77">
        <v>-3.9967215426375838E-2</v>
      </c>
      <c r="D1105" s="78">
        <v>39.967215426375837</v>
      </c>
      <c r="E1105" s="77">
        <v>0.84494000000000002</v>
      </c>
      <c r="F1105" s="77">
        <v>2.361000000000002</v>
      </c>
      <c r="G1105" s="79">
        <v>23.610000000000021</v>
      </c>
      <c r="H1105" s="80">
        <v>116.398</v>
      </c>
      <c r="I1105" s="77">
        <v>-3.0541789863823776E-2</v>
      </c>
      <c r="J1105" s="79">
        <v>152.70894931911889</v>
      </c>
      <c r="K1105" s="80">
        <v>41.35</v>
      </c>
      <c r="L1105" s="77">
        <v>7.3468328141225281E-2</v>
      </c>
      <c r="M1105" s="79">
        <v>110.20249221183791</v>
      </c>
      <c r="N1105" s="81">
        <v>145.5</v>
      </c>
      <c r="O1105" s="82">
        <v>0.1001890359168242</v>
      </c>
      <c r="P1105" s="83">
        <v>200.37807183364839</v>
      </c>
      <c r="Q1105" s="81">
        <v>34.508000000000003</v>
      </c>
      <c r="R1105" s="82">
        <v>2.3188405797109192E-4</v>
      </c>
      <c r="S1105" s="83">
        <v>-2.7826086956531029</v>
      </c>
      <c r="T1105" s="81">
        <v>814.84</v>
      </c>
      <c r="U1105" s="82">
        <v>-6.1168527415805328E-2</v>
      </c>
      <c r="V1105" s="83">
        <v>61.168527415805329</v>
      </c>
      <c r="W1105" s="81">
        <v>68.435000000000002</v>
      </c>
      <c r="X1105" s="82">
        <v>8.2504604051565709E-3</v>
      </c>
      <c r="Y1105" s="83">
        <v>9.900552486187884</v>
      </c>
      <c r="Z1105" s="84">
        <f t="shared" si="17"/>
        <v>595.15319999732105</v>
      </c>
    </row>
    <row r="1106" spans="1:26" x14ac:dyDescent="0.3">
      <c r="A1106" s="76">
        <v>40807</v>
      </c>
      <c r="B1106" s="77">
        <v>1137.18</v>
      </c>
      <c r="C1106" s="77">
        <v>-2.7735503838853499E-2</v>
      </c>
      <c r="D1106" s="78">
        <v>27.7355038388535</v>
      </c>
      <c r="E1106" s="77">
        <v>0.83855999999999997</v>
      </c>
      <c r="F1106" s="77">
        <v>2.0120000000000027</v>
      </c>
      <c r="G1106" s="79">
        <v>20.120000000000026</v>
      </c>
      <c r="H1106" s="80">
        <v>119.16</v>
      </c>
      <c r="I1106" s="77">
        <v>-1.9582030607207583E-2</v>
      </c>
      <c r="J1106" s="79">
        <v>97.910153036037912</v>
      </c>
      <c r="K1106" s="80">
        <v>37.32</v>
      </c>
      <c r="L1106" s="77">
        <v>8.7412587412587409E-2</v>
      </c>
      <c r="M1106" s="79">
        <v>131.11888111888109</v>
      </c>
      <c r="N1106" s="81">
        <v>141.75</v>
      </c>
      <c r="O1106" s="82">
        <v>0.13857707986104137</v>
      </c>
      <c r="P1106" s="83">
        <v>277.15415972208274</v>
      </c>
      <c r="Q1106" s="81">
        <v>34.853999999999999</v>
      </c>
      <c r="R1106" s="82">
        <v>4.7275872009224992E-3</v>
      </c>
      <c r="S1106" s="83">
        <v>-56.73104641106999</v>
      </c>
      <c r="T1106" s="81">
        <v>837.16</v>
      </c>
      <c r="U1106" s="82">
        <v>-6.6190741773563891E-2</v>
      </c>
      <c r="V1106" s="83">
        <v>66.190741773563886</v>
      </c>
      <c r="W1106" s="81">
        <v>68.944999999999993</v>
      </c>
      <c r="X1106" s="82">
        <v>-2.8203644778710931E-3</v>
      </c>
      <c r="Y1106" s="83">
        <v>-3.3844373734453113</v>
      </c>
      <c r="Z1106" s="84">
        <f t="shared" si="17"/>
        <v>560.1139557049039</v>
      </c>
    </row>
    <row r="1107" spans="1:26" x14ac:dyDescent="0.3">
      <c r="A1107" s="76">
        <v>40806</v>
      </c>
      <c r="B1107" s="77">
        <v>1161.94</v>
      </c>
      <c r="C1107" s="77">
        <v>-9.8002454322334322E-3</v>
      </c>
      <c r="D1107" s="78">
        <v>9.8002454322334316</v>
      </c>
      <c r="E1107" s="77">
        <v>0.83743999999999996</v>
      </c>
      <c r="F1107" s="77">
        <v>2.2050000000000014</v>
      </c>
      <c r="G1107" s="79">
        <v>22.050000000000015</v>
      </c>
      <c r="H1107" s="80">
        <v>119.70099999999999</v>
      </c>
      <c r="I1107" s="77">
        <v>-6.3173448888446965E-3</v>
      </c>
      <c r="J1107" s="79">
        <v>31.586724444223481</v>
      </c>
      <c r="K1107" s="80">
        <v>32.86</v>
      </c>
      <c r="L1107" s="77">
        <v>-1.5578190533253537E-2</v>
      </c>
      <c r="M1107" s="79">
        <v>-23.367285799880307</v>
      </c>
      <c r="N1107" s="81">
        <v>134.5</v>
      </c>
      <c r="O1107" s="82">
        <v>0.10701957408142068</v>
      </c>
      <c r="P1107" s="83">
        <v>214.03914816284134</v>
      </c>
      <c r="Q1107" s="81">
        <v>34.978000000000002</v>
      </c>
      <c r="R1107" s="82">
        <v>1.1187881240785189E-2</v>
      </c>
      <c r="S1107" s="83">
        <v>-134.25457488942226</v>
      </c>
      <c r="T1107" s="81">
        <v>882.27</v>
      </c>
      <c r="U1107" s="82">
        <v>-2.4889753423446306E-2</v>
      </c>
      <c r="V1107" s="83">
        <v>24.889753423446308</v>
      </c>
      <c r="W1107" s="81">
        <v>66.35499999999999</v>
      </c>
      <c r="X1107" s="82">
        <v>-2.1745540321391841E-2</v>
      </c>
      <c r="Y1107" s="83">
        <v>-26.094648385670205</v>
      </c>
      <c r="Z1107" s="84">
        <f t="shared" si="17"/>
        <v>118.64936238777179</v>
      </c>
    </row>
    <row r="1108" spans="1:26" x14ac:dyDescent="0.3">
      <c r="A1108" s="76">
        <v>40805</v>
      </c>
      <c r="B1108" s="77">
        <v>1156.53</v>
      </c>
      <c r="C1108" s="77">
        <v>1.2803110577891332E-2</v>
      </c>
      <c r="D1108" s="78">
        <v>-12.803110577891331</v>
      </c>
      <c r="E1108" s="77">
        <v>0.83577999999999997</v>
      </c>
      <c r="F1108" s="77">
        <v>2.1610000000000018</v>
      </c>
      <c r="G1108" s="79">
        <v>21.610000000000017</v>
      </c>
      <c r="H1108" s="80">
        <v>119.91</v>
      </c>
      <c r="I1108" s="77">
        <v>-2.5371209915568509E-3</v>
      </c>
      <c r="J1108" s="79">
        <v>12.685604957784255</v>
      </c>
      <c r="K1108" s="80">
        <v>32.729999999999997</v>
      </c>
      <c r="L1108" s="77">
        <v>-0.11540540540540549</v>
      </c>
      <c r="M1108" s="79">
        <v>-173.10810810810824</v>
      </c>
      <c r="N1108" s="81">
        <v>128.125</v>
      </c>
      <c r="O1108" s="82">
        <v>1.2867468317505626E-2</v>
      </c>
      <c r="P1108" s="83">
        <v>25.734936635011252</v>
      </c>
      <c r="Q1108" s="81">
        <v>34.984000000000002</v>
      </c>
      <c r="R1108" s="82">
        <v>2.2834254305177871E-2</v>
      </c>
      <c r="S1108" s="83">
        <v>-274.01105166213443</v>
      </c>
      <c r="T1108" s="81">
        <v>883.4</v>
      </c>
      <c r="U1108" s="82">
        <v>1.4341321146846412E-2</v>
      </c>
      <c r="V1108" s="83">
        <v>-14.341321146846413</v>
      </c>
      <c r="W1108" s="81">
        <v>67.935000000000002</v>
      </c>
      <c r="X1108" s="82">
        <v>-2.9083893097041541E-2</v>
      </c>
      <c r="Y1108" s="83">
        <v>-34.90067171644985</v>
      </c>
      <c r="Z1108" s="84">
        <f t="shared" si="17"/>
        <v>-449.13372161863475</v>
      </c>
    </row>
    <row r="1109" spans="1:26" x14ac:dyDescent="0.3">
      <c r="A1109" s="76">
        <v>40802</v>
      </c>
      <c r="B1109" s="77">
        <v>1176.03</v>
      </c>
      <c r="C1109" s="77">
        <v>1.9469993151694339E-2</v>
      </c>
      <c r="D1109" s="78">
        <v>-19.469993151694339</v>
      </c>
      <c r="E1109" s="77">
        <v>0.83494000000000002</v>
      </c>
      <c r="F1109" s="77">
        <v>2.7880000000000016</v>
      </c>
      <c r="G1109" s="79">
        <v>27.880000000000017</v>
      </c>
      <c r="H1109" s="80">
        <v>119.748</v>
      </c>
      <c r="I1109" s="77">
        <v>3.5402727195731371E-2</v>
      </c>
      <c r="J1109" s="79">
        <v>-96.050686246776905</v>
      </c>
      <c r="K1109" s="80">
        <v>30.98</v>
      </c>
      <c r="L1109" s="77">
        <v>3.5402727195731371E-2</v>
      </c>
      <c r="M1109" s="79">
        <v>-215.76433121019116</v>
      </c>
      <c r="N1109" s="81">
        <v>126.5</v>
      </c>
      <c r="O1109" s="82">
        <v>4.9817796444893668E-2</v>
      </c>
      <c r="P1109" s="83">
        <v>99.635592889787333</v>
      </c>
      <c r="Q1109" s="81">
        <v>34.984000000000002</v>
      </c>
      <c r="R1109" s="82">
        <v>1.4028985507246428E-2</v>
      </c>
      <c r="S1109" s="83">
        <v>-168.34782608695713</v>
      </c>
      <c r="T1109" s="81">
        <v>903.1</v>
      </c>
      <c r="U1109" s="82">
        <v>3.4147123488457366E-2</v>
      </c>
      <c r="V1109" s="83">
        <v>-34.147123488457368</v>
      </c>
      <c r="W1109" s="81">
        <v>68.325000000000003</v>
      </c>
      <c r="X1109" s="82">
        <v>-7.6700874660299754E-4</v>
      </c>
      <c r="Y1109" s="83">
        <v>-0.92041049592359703</v>
      </c>
      <c r="Z1109" s="84">
        <f t="shared" si="17"/>
        <v>-407.1847777902131</v>
      </c>
    </row>
    <row r="1110" spans="1:26" x14ac:dyDescent="0.3">
      <c r="A1110" s="76">
        <v>40801</v>
      </c>
      <c r="B1110" s="77">
        <v>1169.47</v>
      </c>
      <c r="C1110" s="77">
        <v>-4.9265694399536816E-3</v>
      </c>
      <c r="D1110" s="78">
        <v>4.9265694399536812</v>
      </c>
      <c r="E1110" s="77">
        <v>0.83550000000000002</v>
      </c>
      <c r="F1110" s="77">
        <v>3.2279999999999975</v>
      </c>
      <c r="G1110" s="79">
        <v>32.279999999999973</v>
      </c>
      <c r="H1110" s="80">
        <v>118.521</v>
      </c>
      <c r="I1110" s="77">
        <v>6.7544178113996243E-4</v>
      </c>
      <c r="J1110" s="79">
        <v>-3.377208905699812</v>
      </c>
      <c r="K1110" s="80">
        <v>31.97</v>
      </c>
      <c r="L1110" s="77">
        <v>-5.7488207547169892E-2</v>
      </c>
      <c r="M1110" s="79">
        <v>-86.232311320754846</v>
      </c>
      <c r="N1110" s="81">
        <v>125.75</v>
      </c>
      <c r="O1110" s="82">
        <v>7.4813884116686755E-2</v>
      </c>
      <c r="P1110" s="83">
        <v>149.6277682333735</v>
      </c>
      <c r="Q1110" s="81">
        <v>34.984000000000002</v>
      </c>
      <c r="R1110" s="82">
        <v>8.7076869846029522E-3</v>
      </c>
      <c r="S1110" s="83">
        <v>-104.49224381523543</v>
      </c>
      <c r="T1110" s="81">
        <v>894.63</v>
      </c>
      <c r="U1110" s="82">
        <v>2.4448057896665473E-2</v>
      </c>
      <c r="V1110" s="83">
        <v>-24.448057896665475</v>
      </c>
      <c r="W1110" s="81">
        <v>68.064999999999998</v>
      </c>
      <c r="X1110" s="82">
        <v>-1.5120821878165269E-2</v>
      </c>
      <c r="Y1110" s="83">
        <v>-18.144986253798322</v>
      </c>
      <c r="Z1110" s="84">
        <f t="shared" si="17"/>
        <v>-49.86047051882673</v>
      </c>
    </row>
    <row r="1111" spans="1:26" x14ac:dyDescent="0.3">
      <c r="A1111" s="76">
        <v>40800</v>
      </c>
      <c r="B1111" s="77">
        <v>1145.07</v>
      </c>
      <c r="C1111" s="77">
        <v>-4.8289102953032514E-2</v>
      </c>
      <c r="D1111" s="78">
        <v>48.289102953032511</v>
      </c>
      <c r="E1111" s="77">
        <v>0.83411000000000002</v>
      </c>
      <c r="F1111" s="77">
        <v>3.1939999999999968</v>
      </c>
      <c r="G1111" s="79">
        <v>31.939999999999969</v>
      </c>
      <c r="H1111" s="80">
        <v>119.419</v>
      </c>
      <c r="I1111" s="77">
        <v>-1.7582049564635629E-4</v>
      </c>
      <c r="J1111" s="79">
        <v>0.87910247823178145</v>
      </c>
      <c r="K1111" s="80">
        <v>34.6</v>
      </c>
      <c r="L1111" s="77">
        <v>8.7366436203645537E-2</v>
      </c>
      <c r="M1111" s="79">
        <v>131.04965430546832</v>
      </c>
      <c r="N1111" s="81">
        <v>129.75</v>
      </c>
      <c r="O1111" s="82">
        <v>0.13818784704860654</v>
      </c>
      <c r="P1111" s="83">
        <v>276.37569409721306</v>
      </c>
      <c r="Q1111" s="81">
        <v>34.770000000000003</v>
      </c>
      <c r="R1111" s="82">
        <v>3.5211267605633765E-3</v>
      </c>
      <c r="S1111" s="83">
        <v>-42.253521126760518</v>
      </c>
      <c r="T1111" s="81">
        <v>880.75</v>
      </c>
      <c r="U1111" s="82">
        <v>-1.7053000457573936E-2</v>
      </c>
      <c r="V1111" s="83">
        <v>17.053000457573937</v>
      </c>
      <c r="W1111" s="81">
        <v>66.944999999999993</v>
      </c>
      <c r="X1111" s="82">
        <v>-3.8906036896131042E-2</v>
      </c>
      <c r="Y1111" s="83">
        <v>-46.687244275357251</v>
      </c>
      <c r="Z1111" s="84">
        <f t="shared" si="17"/>
        <v>416.64578888940179</v>
      </c>
    </row>
    <row r="1112" spans="1:26" x14ac:dyDescent="0.3">
      <c r="A1112" s="76">
        <v>40799</v>
      </c>
      <c r="B1112" s="77">
        <v>1134.6500000000001</v>
      </c>
      <c r="C1112" s="77">
        <v>-6.3217252026881929E-2</v>
      </c>
      <c r="D1112" s="78">
        <v>63.21725202688193</v>
      </c>
      <c r="E1112" s="77">
        <v>0.83082999999999996</v>
      </c>
      <c r="F1112" s="77">
        <v>3.0829999999999913</v>
      </c>
      <c r="G1112" s="79">
        <v>30.829999999999913</v>
      </c>
      <c r="H1112" s="80">
        <v>120.008</v>
      </c>
      <c r="I1112" s="77">
        <v>-1.9294743845641993E-3</v>
      </c>
      <c r="J1112" s="79">
        <v>9.6473719228209962</v>
      </c>
      <c r="K1112" s="80">
        <v>36.909999999999997</v>
      </c>
      <c r="L1112" s="77">
        <v>0.16729917773561023</v>
      </c>
      <c r="M1112" s="79">
        <v>250.94876660341535</v>
      </c>
      <c r="N1112" s="81">
        <v>132.25</v>
      </c>
      <c r="O1112" s="82">
        <v>0.12079215640410895</v>
      </c>
      <c r="P1112" s="83">
        <v>241.5843128082179</v>
      </c>
      <c r="Q1112" s="81">
        <v>34.478999999999999</v>
      </c>
      <c r="R1112" s="82">
        <v>8.7085256466083597E-4</v>
      </c>
      <c r="S1112" s="83">
        <v>-10.450230775930031</v>
      </c>
      <c r="T1112" s="81">
        <v>874.79</v>
      </c>
      <c r="U1112" s="82">
        <v>-3.9726448440141449E-2</v>
      </c>
      <c r="V1112" s="83">
        <v>39.726448440141446</v>
      </c>
      <c r="W1112" s="81">
        <v>67.400000000000006</v>
      </c>
      <c r="X1112" s="82">
        <v>1.2848448418363573E-2</v>
      </c>
      <c r="Y1112" s="83">
        <v>15.418138102036286</v>
      </c>
      <c r="Z1112" s="84">
        <f t="shared" si="17"/>
        <v>640.92205912758391</v>
      </c>
    </row>
    <row r="1113" spans="1:26" x14ac:dyDescent="0.3">
      <c r="A1113" s="76">
        <v>40798</v>
      </c>
      <c r="B1113" s="77">
        <v>1122.68</v>
      </c>
      <c r="C1113" s="77">
        <v>-6.144560183250012E-2</v>
      </c>
      <c r="D1113" s="78">
        <v>61.445601832500117</v>
      </c>
      <c r="E1113" s="77">
        <v>0.82799999999999996</v>
      </c>
      <c r="F1113" s="77">
        <v>2.9889999999999972</v>
      </c>
      <c r="G1113" s="79">
        <v>29.889999999999972</v>
      </c>
      <c r="H1113" s="80">
        <v>119.851</v>
      </c>
      <c r="I1113" s="77">
        <v>-3.9227745318849618E-3</v>
      </c>
      <c r="J1113" s="79">
        <v>19.613872659424811</v>
      </c>
      <c r="K1113" s="80">
        <v>38.590000000000003</v>
      </c>
      <c r="L1113" s="77">
        <v>0.17330495591365164</v>
      </c>
      <c r="M1113" s="79">
        <v>259.95743387047747</v>
      </c>
      <c r="N1113" s="81">
        <v>135.75</v>
      </c>
      <c r="O1113" s="82">
        <v>0.1265868691839693</v>
      </c>
      <c r="P1113" s="83">
        <v>253.17373836793857</v>
      </c>
      <c r="Q1113" s="81">
        <v>34.292000000000002</v>
      </c>
      <c r="R1113" s="82">
        <v>3.8347823541465477E-3</v>
      </c>
      <c r="S1113" s="83">
        <v>-46.017388249758575</v>
      </c>
      <c r="T1113" s="81">
        <v>871.35</v>
      </c>
      <c r="U1113" s="82">
        <v>-3.3219052691142628E-2</v>
      </c>
      <c r="V1113" s="83">
        <v>33.219052691142629</v>
      </c>
      <c r="W1113" s="81">
        <v>67.94</v>
      </c>
      <c r="X1113" s="82">
        <v>-3.528576499822525E-2</v>
      </c>
      <c r="Y1113" s="83">
        <v>-42.342917997870302</v>
      </c>
      <c r="Z1113" s="84">
        <f t="shared" si="17"/>
        <v>568.9393931738548</v>
      </c>
    </row>
    <row r="1114" spans="1:26" x14ac:dyDescent="0.3">
      <c r="A1114" s="76">
        <v>40795</v>
      </c>
      <c r="B1114" s="77">
        <v>1134.68</v>
      </c>
      <c r="C1114" s="77">
        <v>-4.7223994894703261E-2</v>
      </c>
      <c r="D1114" s="78">
        <v>47.22399489470326</v>
      </c>
      <c r="E1114" s="77">
        <v>0.82133</v>
      </c>
      <c r="F1114" s="77">
        <v>4.9750000000000068</v>
      </c>
      <c r="G1114" s="79">
        <v>49.750000000000071</v>
      </c>
      <c r="H1114" s="80">
        <v>120.065</v>
      </c>
      <c r="I1114" s="77">
        <v>3.5402727195731371E-2</v>
      </c>
      <c r="J1114" s="79">
        <v>-75.839784262348999</v>
      </c>
      <c r="K1114" s="80">
        <v>38.520000000000003</v>
      </c>
      <c r="L1114" s="77">
        <v>0.19330855018587367</v>
      </c>
      <c r="M1114" s="79">
        <v>289.9628252788105</v>
      </c>
      <c r="N1114" s="81">
        <v>132.25</v>
      </c>
      <c r="O1114" s="82">
        <v>5.381508951651208E-2</v>
      </c>
      <c r="P1114" s="83">
        <v>107.63017903302415</v>
      </c>
      <c r="Q1114" s="81">
        <v>34.5</v>
      </c>
      <c r="R1114" s="82">
        <v>1.9202363367799073E-2</v>
      </c>
      <c r="S1114" s="83">
        <v>-230.42836041358888</v>
      </c>
      <c r="T1114" s="81">
        <v>867.93</v>
      </c>
      <c r="U1114" s="82">
        <v>-3.337788172402275E-2</v>
      </c>
      <c r="V1114" s="83">
        <v>33.37788172402275</v>
      </c>
      <c r="W1114" s="81">
        <v>67.875</v>
      </c>
      <c r="X1114" s="82">
        <v>1.0194969489507402E-2</v>
      </c>
      <c r="Y1114" s="83">
        <v>12.233963387408881</v>
      </c>
      <c r="Z1114" s="84">
        <f t="shared" si="17"/>
        <v>233.91069964203174</v>
      </c>
    </row>
    <row r="1115" spans="1:26" x14ac:dyDescent="0.3">
      <c r="A1115" s="76">
        <v>40794</v>
      </c>
      <c r="B1115" s="77">
        <v>1169.6199999999999</v>
      </c>
      <c r="C1115" s="77">
        <v>5.6748809134837827E-3</v>
      </c>
      <c r="D1115" s="78">
        <v>-5.6748809134837828</v>
      </c>
      <c r="E1115" s="77">
        <v>0.81843999999999995</v>
      </c>
      <c r="F1115" s="77">
        <v>2.2549999999999959</v>
      </c>
      <c r="G1115" s="79">
        <v>22.549999999999958</v>
      </c>
      <c r="H1115" s="80">
        <v>121.54</v>
      </c>
      <c r="I1115" s="77">
        <v>2.6381570058100337E-2</v>
      </c>
      <c r="J1115" s="79">
        <v>-131.9078502905017</v>
      </c>
      <c r="K1115" s="80">
        <v>34.32</v>
      </c>
      <c r="L1115" s="77">
        <v>-3.568418094970506E-2</v>
      </c>
      <c r="M1115" s="79">
        <v>-53.526271424557592</v>
      </c>
      <c r="N1115" s="81">
        <v>124.4975</v>
      </c>
      <c r="O1115" s="82">
        <v>-7.9595908727261647E-3</v>
      </c>
      <c r="P1115" s="83">
        <v>-15.919181745452327</v>
      </c>
      <c r="Q1115" s="81">
        <v>34.69</v>
      </c>
      <c r="R1115" s="82">
        <v>2.2097819681791399E-2</v>
      </c>
      <c r="S1115" s="83">
        <v>-265.17383618149677</v>
      </c>
      <c r="T1115" s="81">
        <v>896.5</v>
      </c>
      <c r="U1115" s="82">
        <v>3.1313270752806953E-2</v>
      </c>
      <c r="V1115" s="83">
        <v>-31.313270752806954</v>
      </c>
      <c r="W1115" s="81">
        <v>69.14</v>
      </c>
      <c r="X1115" s="82">
        <v>3.0248845179555971E-2</v>
      </c>
      <c r="Y1115" s="83">
        <v>36.298614215467161</v>
      </c>
      <c r="Z1115" s="84">
        <f t="shared" si="17"/>
        <v>-444.66667709283195</v>
      </c>
    </row>
    <row r="1116" spans="1:26" x14ac:dyDescent="0.3">
      <c r="A1116" s="76">
        <v>40793</v>
      </c>
      <c r="B1116" s="77">
        <v>1173.44</v>
      </c>
      <c r="C1116" s="77">
        <v>1.6282131227049083E-2</v>
      </c>
      <c r="D1116" s="78">
        <v>-16.282131227049081</v>
      </c>
      <c r="E1116" s="77">
        <v>0.81538999999999995</v>
      </c>
      <c r="F1116" s="77">
        <v>1.749999999999996</v>
      </c>
      <c r="G1116" s="79">
        <v>17.499999999999961</v>
      </c>
      <c r="H1116" s="80">
        <v>120.462</v>
      </c>
      <c r="I1116" s="77">
        <v>2.8245115361962538E-2</v>
      </c>
      <c r="J1116" s="79">
        <v>-141.22557680981268</v>
      </c>
      <c r="K1116" s="80">
        <v>33.380000000000003</v>
      </c>
      <c r="L1116" s="77">
        <v>-0.16046277665995964</v>
      </c>
      <c r="M1116" s="79">
        <v>-240.69416498993945</v>
      </c>
      <c r="N1116" s="81">
        <v>121.4974</v>
      </c>
      <c r="O1116" s="82">
        <v>-2.4089049964496928E-2</v>
      </c>
      <c r="P1116" s="83">
        <v>-48.178099928993852</v>
      </c>
      <c r="Q1116" s="81">
        <v>34.591000000000001</v>
      </c>
      <c r="R1116" s="82">
        <v>3.2782969575732207E-2</v>
      </c>
      <c r="S1116" s="83">
        <v>-393.39563490878646</v>
      </c>
      <c r="T1116" s="81">
        <v>904.79</v>
      </c>
      <c r="U1116" s="82">
        <v>5.7182917567330654E-2</v>
      </c>
      <c r="V1116" s="83">
        <v>-57.182917567330655</v>
      </c>
      <c r="W1116" s="81">
        <v>67.83</v>
      </c>
      <c r="X1116" s="82">
        <v>-3.4525820906486366E-3</v>
      </c>
      <c r="Y1116" s="83">
        <v>-4.1430985087783636</v>
      </c>
      <c r="Z1116" s="84">
        <f t="shared" si="17"/>
        <v>-883.60162394069062</v>
      </c>
    </row>
    <row r="1117" spans="1:26" x14ac:dyDescent="0.3">
      <c r="A1117" s="76">
        <v>40792</v>
      </c>
      <c r="B1117" s="77">
        <v>1141.9100000000001</v>
      </c>
      <c r="C1117" s="77">
        <v>-2.2822570983586785E-2</v>
      </c>
      <c r="D1117" s="78">
        <v>22.822570983586786</v>
      </c>
      <c r="E1117" s="77">
        <v>0.81416999999999995</v>
      </c>
      <c r="F1117" s="77">
        <v>1.9609999999999905</v>
      </c>
      <c r="G1117" s="79">
        <v>19.609999999999907</v>
      </c>
      <c r="H1117" s="80">
        <v>120.215</v>
      </c>
      <c r="I1117" s="77">
        <v>2.3071555010893231E-2</v>
      </c>
      <c r="J1117" s="79">
        <v>-115.35777505446616</v>
      </c>
      <c r="K1117" s="80">
        <v>37</v>
      </c>
      <c r="L1117" s="77">
        <v>3.0640668523676921E-2</v>
      </c>
      <c r="M1117" s="79">
        <v>45.961002785515383</v>
      </c>
      <c r="N1117" s="81">
        <v>126.4973</v>
      </c>
      <c r="O1117" s="82">
        <v>3.9771040713925806E-3</v>
      </c>
      <c r="P1117" s="83">
        <v>7.9542081427851601</v>
      </c>
      <c r="Q1117" s="81">
        <v>34.203000000000003</v>
      </c>
      <c r="R1117" s="82">
        <v>1.8461721704433928E-2</v>
      </c>
      <c r="S1117" s="83">
        <v>-221.54066045320715</v>
      </c>
      <c r="T1117" s="81">
        <v>870.91</v>
      </c>
      <c r="U1117" s="82">
        <v>-3.0221509930742217E-3</v>
      </c>
      <c r="V1117" s="83">
        <v>3.0221509930742219</v>
      </c>
      <c r="W1117" s="81">
        <v>69.97</v>
      </c>
      <c r="X1117" s="82">
        <v>3.7591755023355773E-2</v>
      </c>
      <c r="Y1117" s="83">
        <v>45.110106028026927</v>
      </c>
      <c r="Z1117" s="84">
        <f t="shared" si="17"/>
        <v>-192.41839657468489</v>
      </c>
    </row>
    <row r="1118" spans="1:26" x14ac:dyDescent="0.3">
      <c r="A1118" s="76">
        <v>40791</v>
      </c>
      <c r="B1118" s="77">
        <v>1153.57</v>
      </c>
      <c r="C1118" s="77">
        <v>-3.6104513064133567E-3</v>
      </c>
      <c r="D1118" s="78">
        <v>3.6104513064133568</v>
      </c>
      <c r="E1118" s="77">
        <v>0.80706</v>
      </c>
      <c r="F1118" s="77">
        <v>1.4730000000000021</v>
      </c>
      <c r="G1118" s="79">
        <v>14.730000000000022</v>
      </c>
      <c r="H1118" s="80" t="s">
        <v>0</v>
      </c>
      <c r="I1118" s="77">
        <v>3.5402727195731371E-2</v>
      </c>
      <c r="J1118" s="79">
        <v>-61.195971304335693</v>
      </c>
      <c r="K1118" s="80" t="s">
        <v>0</v>
      </c>
      <c r="L1118" s="77">
        <v>3.5402727195731371E-2</v>
      </c>
      <c r="M1118" s="79">
        <v>-215.76433121019116</v>
      </c>
      <c r="N1118" s="81" t="s">
        <v>47</v>
      </c>
      <c r="O1118" s="82">
        <v>4.5362372799477215E-3</v>
      </c>
      <c r="P1118" s="83">
        <v>9.0724745598954417</v>
      </c>
      <c r="Q1118" s="81" t="s">
        <v>47</v>
      </c>
      <c r="R1118" s="82">
        <v>7.4923885533476054E-4</v>
      </c>
      <c r="S1118" s="83">
        <v>-8.9908662640171269</v>
      </c>
      <c r="T1118" s="81">
        <v>873.28</v>
      </c>
      <c r="U1118" s="82">
        <v>1.3003584395698634E-2</v>
      </c>
      <c r="V1118" s="83">
        <v>-13.003584395698635</v>
      </c>
      <c r="W1118" s="81" t="s">
        <v>47</v>
      </c>
      <c r="X1118" s="82">
        <v>-7.6700874660299754E-4</v>
      </c>
      <c r="Y1118" s="83">
        <v>-0.92041049592359703</v>
      </c>
      <c r="Z1118" s="84">
        <f t="shared" si="17"/>
        <v>-272.46223780385736</v>
      </c>
    </row>
    <row r="1119" spans="1:26" x14ac:dyDescent="0.3">
      <c r="A1119" s="76">
        <v>40788</v>
      </c>
      <c r="B1119" s="77">
        <v>1175.26</v>
      </c>
      <c r="C1119" s="77">
        <v>3.8830403153810179E-2</v>
      </c>
      <c r="D1119" s="78">
        <v>-38.830403153810181</v>
      </c>
      <c r="E1119" s="77">
        <v>0.80322000000000005</v>
      </c>
      <c r="F1119" s="77">
        <v>1.5050000000000008</v>
      </c>
      <c r="G1119" s="79">
        <v>15.050000000000008</v>
      </c>
      <c r="H1119" s="80">
        <v>118.441</v>
      </c>
      <c r="I1119" s="77">
        <v>1.4040975676578115E-2</v>
      </c>
      <c r="J1119" s="79">
        <v>-70.204878382890584</v>
      </c>
      <c r="K1119" s="80">
        <v>33.92</v>
      </c>
      <c r="L1119" s="77">
        <v>-0.20075400565504234</v>
      </c>
      <c r="M1119" s="79">
        <v>-301.13100848256352</v>
      </c>
      <c r="N1119" s="81">
        <v>120.4971</v>
      </c>
      <c r="O1119" s="82">
        <v>-4.7425140043732529E-2</v>
      </c>
      <c r="P1119" s="83">
        <v>-94.850280087465052</v>
      </c>
      <c r="Q1119" s="81">
        <v>34.5</v>
      </c>
      <c r="R1119" s="82">
        <v>2.0951704545454499E-2</v>
      </c>
      <c r="S1119" s="83">
        <v>-251.42045454545399</v>
      </c>
      <c r="T1119" s="81">
        <v>873.28</v>
      </c>
      <c r="U1119" s="82">
        <v>3.9544794419446264E-2</v>
      </c>
      <c r="V1119" s="83">
        <v>-39.544794419446262</v>
      </c>
      <c r="W1119" s="81">
        <v>69.11</v>
      </c>
      <c r="X1119" s="82">
        <v>-3.7800208840932867E-2</v>
      </c>
      <c r="Y1119" s="83">
        <v>-45.36025060911944</v>
      </c>
      <c r="Z1119" s="84">
        <f t="shared" si="17"/>
        <v>-826.29206968074902</v>
      </c>
    </row>
    <row r="1120" spans="1:26" x14ac:dyDescent="0.3">
      <c r="A1120" s="76">
        <v>40787</v>
      </c>
      <c r="B1120" s="77">
        <v>1203.17</v>
      </c>
      <c r="C1120" s="77">
        <v>6.3162173386704851E-2</v>
      </c>
      <c r="D1120" s="78">
        <v>-63.16217338670485</v>
      </c>
      <c r="E1120" s="77">
        <v>0.80217000000000005</v>
      </c>
      <c r="F1120" s="77">
        <v>1.7780000000000018</v>
      </c>
      <c r="G1120" s="79">
        <v>17.780000000000019</v>
      </c>
      <c r="H1120" s="80">
        <v>119.44</v>
      </c>
      <c r="I1120" s="77">
        <v>1.5775821745971034E-2</v>
      </c>
      <c r="J1120" s="79">
        <v>-78.879108729855176</v>
      </c>
      <c r="K1120" s="80">
        <v>31.82</v>
      </c>
      <c r="L1120" s="77">
        <v>-0.26085946573751445</v>
      </c>
      <c r="M1120" s="79">
        <v>-391.28919860627167</v>
      </c>
      <c r="N1120" s="81">
        <v>116.997</v>
      </c>
      <c r="O1120" s="82">
        <v>-4.2956799434593858E-2</v>
      </c>
      <c r="P1120" s="83">
        <v>-85.913598869187709</v>
      </c>
      <c r="Q1120" s="81">
        <v>34.682000000000002</v>
      </c>
      <c r="R1120" s="82">
        <v>2.4579025110782887E-2</v>
      </c>
      <c r="S1120" s="83">
        <v>-294.94830132939467</v>
      </c>
      <c r="T1120" s="81">
        <v>896.03</v>
      </c>
      <c r="U1120" s="82">
        <v>6.9120629996420407E-2</v>
      </c>
      <c r="V1120" s="83">
        <v>-69.120629996420405</v>
      </c>
      <c r="W1120" s="81">
        <v>69.655000000000001</v>
      </c>
      <c r="X1120" s="82">
        <v>-6.7023172905525683E-3</v>
      </c>
      <c r="Y1120" s="83">
        <v>-8.0427807486630822</v>
      </c>
      <c r="Z1120" s="84">
        <f t="shared" si="17"/>
        <v>-973.57579166649748</v>
      </c>
    </row>
    <row r="1121" spans="1:26" x14ac:dyDescent="0.3">
      <c r="A1121" s="76">
        <v>40786</v>
      </c>
      <c r="B1121" s="77">
        <v>1211.22</v>
      </c>
      <c r="C1121" s="77">
        <v>5.5198369139093734E-2</v>
      </c>
      <c r="D1121" s="78">
        <v>-55.198369139093735</v>
      </c>
      <c r="E1121" s="77">
        <v>0.8</v>
      </c>
      <c r="F1121" s="77">
        <v>1.9830000000000014</v>
      </c>
      <c r="G1121" s="79">
        <v>19.830000000000013</v>
      </c>
      <c r="H1121" s="80">
        <v>120.24</v>
      </c>
      <c r="I1121" s="77">
        <v>2.7876798399712733E-2</v>
      </c>
      <c r="J1121" s="79">
        <v>-139.38399199856366</v>
      </c>
      <c r="K1121" s="80">
        <v>31.62</v>
      </c>
      <c r="L1121" s="77">
        <v>-0.25896414342629481</v>
      </c>
      <c r="M1121" s="79">
        <v>-388.44621513944224</v>
      </c>
      <c r="N1121" s="81">
        <v>113.997</v>
      </c>
      <c r="O1121" s="82">
        <v>-2.1472379472697135E-2</v>
      </c>
      <c r="P1121" s="83">
        <v>-42.944758945394263</v>
      </c>
      <c r="Q1121" s="81">
        <v>34.648000000000003</v>
      </c>
      <c r="R1121" s="82">
        <v>1.3395729745539793E-2</v>
      </c>
      <c r="S1121" s="83">
        <v>-160.74875694647753</v>
      </c>
      <c r="T1121" s="81">
        <v>910.98</v>
      </c>
      <c r="U1121" s="82">
        <v>6.6671350288042788E-2</v>
      </c>
      <c r="V1121" s="83">
        <v>-66.671350288042788</v>
      </c>
      <c r="W1121" s="81">
        <v>66.545000000000002</v>
      </c>
      <c r="X1121" s="82">
        <v>-3.7602140429532062E-2</v>
      </c>
      <c r="Y1121" s="83">
        <v>-45.122568515438473</v>
      </c>
      <c r="Z1121" s="84">
        <f t="shared" si="17"/>
        <v>-878.68601097245266</v>
      </c>
    </row>
    <row r="1122" spans="1:26" x14ac:dyDescent="0.3">
      <c r="A1122" s="76">
        <v>40785</v>
      </c>
      <c r="B1122" s="77">
        <v>1196.18</v>
      </c>
      <c r="C1122" s="77">
        <v>-3.4656847226617916E-3</v>
      </c>
      <c r="D1122" s="78">
        <v>3.4656847226617917</v>
      </c>
      <c r="E1122" s="77">
        <v>0.79810999999999999</v>
      </c>
      <c r="F1122" s="77">
        <v>2.0499999999999963</v>
      </c>
      <c r="G1122" s="79">
        <v>20.499999999999964</v>
      </c>
      <c r="H1122" s="80">
        <v>120.32299999999999</v>
      </c>
      <c r="I1122" s="77">
        <v>1.3212186536874448E-2</v>
      </c>
      <c r="J1122" s="79">
        <v>-66.060932684372247</v>
      </c>
      <c r="K1122" s="80">
        <v>32.89</v>
      </c>
      <c r="L1122" s="77">
        <v>4.1481950601646687E-2</v>
      </c>
      <c r="M1122" s="79">
        <v>62.222925902470024</v>
      </c>
      <c r="N1122" s="81">
        <v>117.9969</v>
      </c>
      <c r="O1122" s="82">
        <v>7.7612022082494181E-2</v>
      </c>
      <c r="P1122" s="83">
        <v>155.22404416498836</v>
      </c>
      <c r="Q1122" s="81">
        <v>34.448999999999998</v>
      </c>
      <c r="R1122" s="82">
        <v>-1.9747887203710627E-2</v>
      </c>
      <c r="S1122" s="83">
        <v>236.97464644452754</v>
      </c>
      <c r="T1122" s="81">
        <v>901.29</v>
      </c>
      <c r="U1122" s="82">
        <v>6.7242284450500763E-3</v>
      </c>
      <c r="V1122" s="83">
        <v>-6.724228445050076</v>
      </c>
      <c r="W1122" s="81">
        <v>70.425000000000011</v>
      </c>
      <c r="X1122" s="82">
        <v>2.8252299605781895E-2</v>
      </c>
      <c r="Y1122" s="83">
        <v>33.902759526938269</v>
      </c>
      <c r="Z1122" s="84">
        <f t="shared" si="17"/>
        <v>439.50489963216364</v>
      </c>
    </row>
    <row r="1123" spans="1:26" x14ac:dyDescent="0.3">
      <c r="A1123" s="76">
        <v>40784</v>
      </c>
      <c r="B1123" s="77">
        <v>1190.92</v>
      </c>
      <c r="C1123" s="77">
        <v>-4.7301475872903228E-3</v>
      </c>
      <c r="D1123" s="78">
        <v>4.7301475872903227</v>
      </c>
      <c r="E1123" s="77">
        <v>0.98060000000000003</v>
      </c>
      <c r="F1123" s="77">
        <v>4.9750000000000068</v>
      </c>
      <c r="G1123" s="79">
        <v>49.750000000000071</v>
      </c>
      <c r="H1123" s="80" t="s">
        <v>0</v>
      </c>
      <c r="I1123" s="77">
        <v>3.5402727195731371E-2</v>
      </c>
      <c r="J1123" s="79">
        <v>63.106660856122005</v>
      </c>
      <c r="K1123" s="80">
        <v>32.28</v>
      </c>
      <c r="L1123" s="77">
        <v>-1.7351598173515989E-2</v>
      </c>
      <c r="M1123" s="79">
        <v>-26.027397260273982</v>
      </c>
      <c r="N1123" s="81">
        <v>120.4967</v>
      </c>
      <c r="O1123" s="82">
        <v>7.1097963258111491E-2</v>
      </c>
      <c r="P1123" s="83">
        <v>142.19592651622298</v>
      </c>
      <c r="Q1123" s="81">
        <v>34.161000000000001</v>
      </c>
      <c r="R1123" s="82">
        <v>-2.148320013749248E-2</v>
      </c>
      <c r="S1123" s="83">
        <v>257.79840164990975</v>
      </c>
      <c r="T1123" s="81">
        <v>897.9</v>
      </c>
      <c r="U1123" s="82">
        <v>6.0166044838828999E-3</v>
      </c>
      <c r="V1123" s="83">
        <v>-6.0166044838829</v>
      </c>
      <c r="W1123" s="81">
        <v>67.19</v>
      </c>
      <c r="X1123" s="82">
        <v>-1.7827960184222931E-3</v>
      </c>
      <c r="Y1123" s="83">
        <v>-2.1393552221067513</v>
      </c>
      <c r="Z1123" s="84">
        <f t="shared" si="17"/>
        <v>483.39777964328152</v>
      </c>
    </row>
    <row r="1124" spans="1:26" x14ac:dyDescent="0.3">
      <c r="A1124" s="76">
        <v>40781</v>
      </c>
      <c r="B1124" s="77">
        <v>1163.02</v>
      </c>
      <c r="C1124" s="77">
        <v>-3.4677954847277537E-2</v>
      </c>
      <c r="D1124" s="78">
        <v>34.677954847277533</v>
      </c>
      <c r="E1124" s="77">
        <v>0.79588999999999999</v>
      </c>
      <c r="F1124" s="77">
        <v>2.1059999999999968</v>
      </c>
      <c r="G1124" s="79">
        <v>21.059999999999967</v>
      </c>
      <c r="H1124" s="80">
        <v>118.416</v>
      </c>
      <c r="I1124" s="77">
        <v>1.0470265980595483E-2</v>
      </c>
      <c r="J1124" s="79">
        <v>-52.351329902977412</v>
      </c>
      <c r="K1124" s="80">
        <v>35.590000000000003</v>
      </c>
      <c r="L1124" s="77">
        <v>0.11672419203012245</v>
      </c>
      <c r="M1124" s="79">
        <v>175.08628804518366</v>
      </c>
      <c r="N1124" s="81">
        <v>125.49639999999999</v>
      </c>
      <c r="O1124" s="82">
        <v>0.146102591453391</v>
      </c>
      <c r="P1124" s="83">
        <v>292.205182906782</v>
      </c>
      <c r="Q1124" s="81">
        <v>33.85</v>
      </c>
      <c r="R1124" s="82">
        <v>-2.9891382225661286E-2</v>
      </c>
      <c r="S1124" s="83">
        <v>358.69658670793541</v>
      </c>
      <c r="T1124" s="81">
        <v>869.28</v>
      </c>
      <c r="U1124" s="82">
        <v>-3.0762540836464628E-2</v>
      </c>
      <c r="V1124" s="83">
        <v>30.762540836464627</v>
      </c>
      <c r="W1124" s="81">
        <v>67.11</v>
      </c>
      <c r="X1124" s="82">
        <v>-3.6374433969267989E-3</v>
      </c>
      <c r="Y1124" s="83">
        <v>-4.364932076312158</v>
      </c>
      <c r="Z1124" s="84">
        <f t="shared" si="17"/>
        <v>855.77229136435358</v>
      </c>
    </row>
    <row r="1125" spans="1:26" x14ac:dyDescent="0.3">
      <c r="A1125" s="76">
        <v>40780</v>
      </c>
      <c r="B1125" s="77">
        <v>1154.6400000000001</v>
      </c>
      <c r="C1125" s="77">
        <v>-2.2171033688453648E-2</v>
      </c>
      <c r="D1125" s="78">
        <v>22.171033688453647</v>
      </c>
      <c r="E1125" s="77">
        <v>0.79788999999999999</v>
      </c>
      <c r="F1125" s="77">
        <v>2.5059999999999971</v>
      </c>
      <c r="G1125" s="79">
        <v>25.05999999999997</v>
      </c>
      <c r="H1125" s="80">
        <v>117.15300000000001</v>
      </c>
      <c r="I1125" s="77">
        <v>1.4364382565328121E-2</v>
      </c>
      <c r="J1125" s="79">
        <v>-71.821912826640613</v>
      </c>
      <c r="K1125" s="80">
        <v>39.76</v>
      </c>
      <c r="L1125" s="77">
        <v>9.3509350935093466E-2</v>
      </c>
      <c r="M1125" s="79">
        <v>140.26402640264018</v>
      </c>
      <c r="N1125" s="81">
        <v>125.49639999999999</v>
      </c>
      <c r="O1125" s="82">
        <v>8.6564910479201798E-2</v>
      </c>
      <c r="P1125" s="83">
        <v>173.1298209584036</v>
      </c>
      <c r="Q1125" s="81">
        <v>33.94</v>
      </c>
      <c r="R1125" s="82">
        <v>-1.6231884057971081E-2</v>
      </c>
      <c r="S1125" s="83">
        <v>194.78260869565298</v>
      </c>
      <c r="T1125" s="81">
        <v>855.85</v>
      </c>
      <c r="U1125" s="82">
        <v>-1.0337769863203715E-2</v>
      </c>
      <c r="V1125" s="83">
        <v>10.337769863203714</v>
      </c>
      <c r="W1125" s="81">
        <v>68.064999999999998</v>
      </c>
      <c r="X1125" s="82">
        <v>-1.0395463797615636E-2</v>
      </c>
      <c r="Y1125" s="83">
        <v>-12.474556557138762</v>
      </c>
      <c r="Z1125" s="84">
        <f t="shared" si="17"/>
        <v>481.44879022457474</v>
      </c>
    </row>
    <row r="1126" spans="1:26" x14ac:dyDescent="0.3">
      <c r="A1126" s="76">
        <v>40779</v>
      </c>
      <c r="B1126" s="77">
        <v>1168.58</v>
      </c>
      <c r="C1126" s="77">
        <v>1.7487612940833264E-3</v>
      </c>
      <c r="D1126" s="78">
        <v>-1.7487612940833264</v>
      </c>
      <c r="E1126" s="77">
        <v>0.79456000000000004</v>
      </c>
      <c r="F1126" s="77">
        <v>2.4950000000000028</v>
      </c>
      <c r="G1126" s="79">
        <v>24.950000000000028</v>
      </c>
      <c r="H1126" s="80">
        <v>117.504</v>
      </c>
      <c r="I1126" s="77">
        <v>2.8697494440845392E-2</v>
      </c>
      <c r="J1126" s="79">
        <v>-143.48747220422695</v>
      </c>
      <c r="K1126" s="80">
        <v>35.9</v>
      </c>
      <c r="L1126" s="77">
        <v>-7.9487179487179524E-2</v>
      </c>
      <c r="M1126" s="79">
        <v>-119.2307692307693</v>
      </c>
      <c r="N1126" s="81">
        <v>124.49639999999999</v>
      </c>
      <c r="O1126" s="82">
        <v>6.8656055334808036E-2</v>
      </c>
      <c r="P1126" s="83">
        <v>137.31211066961606</v>
      </c>
      <c r="Q1126" s="81">
        <v>33.493000000000002</v>
      </c>
      <c r="R1126" s="82">
        <v>-1.6127137065977307E-2</v>
      </c>
      <c r="S1126" s="83">
        <v>193.52564479172767</v>
      </c>
      <c r="T1126" s="81">
        <v>873.55</v>
      </c>
      <c r="U1126" s="82">
        <v>7.2178855976662839E-3</v>
      </c>
      <c r="V1126" s="83">
        <v>-7.2178855976662843</v>
      </c>
      <c r="W1126" s="81">
        <v>67.435000000000002</v>
      </c>
      <c r="X1126" s="82">
        <v>-4.9431902021544625E-3</v>
      </c>
      <c r="Y1126" s="83">
        <v>-5.9318282425853548</v>
      </c>
      <c r="Z1126" s="84">
        <f t="shared" si="17"/>
        <v>78.171038892012561</v>
      </c>
    </row>
    <row r="1127" spans="1:26" x14ac:dyDescent="0.3">
      <c r="A1127" s="76">
        <v>40778</v>
      </c>
      <c r="B1127" s="77">
        <v>1157.75</v>
      </c>
      <c r="C1127" s="77">
        <v>2.4258402413454543E-2</v>
      </c>
      <c r="D1127" s="78">
        <v>-24.258402413454544</v>
      </c>
      <c r="E1127" s="77">
        <v>0.79232999999999998</v>
      </c>
      <c r="F1127" s="77">
        <v>2.5719999999999965</v>
      </c>
      <c r="G1127" s="79">
        <v>25.719999999999963</v>
      </c>
      <c r="H1127" s="80">
        <v>117.35599999999999</v>
      </c>
      <c r="I1127" s="77">
        <v>4.855166991297509E-2</v>
      </c>
      <c r="J1127" s="79">
        <v>-242.75834956487546</v>
      </c>
      <c r="K1127" s="80">
        <v>36.270000000000003</v>
      </c>
      <c r="L1127" s="77">
        <v>-0.15631542219120723</v>
      </c>
      <c r="M1127" s="79">
        <v>-234.47313328681085</v>
      </c>
      <c r="N1127" s="81">
        <v>125.9962</v>
      </c>
      <c r="O1127" s="82">
        <v>9.0890357883435663E-2</v>
      </c>
      <c r="P1127" s="83">
        <v>181.78071576687131</v>
      </c>
      <c r="Q1127" s="81">
        <v>33.582999999999998</v>
      </c>
      <c r="R1127" s="82">
        <v>-1.3483344104341788E-2</v>
      </c>
      <c r="S1127" s="83">
        <v>161.80012925210147</v>
      </c>
      <c r="T1127" s="81">
        <v>862.07</v>
      </c>
      <c r="U1127" s="82">
        <v>4.6976523882971695E-2</v>
      </c>
      <c r="V1127" s="83">
        <v>-46.976523882971698</v>
      </c>
      <c r="W1127" s="81">
        <v>67.504999999999995</v>
      </c>
      <c r="X1127" s="82">
        <v>-8.591569980907739E-3</v>
      </c>
      <c r="Y1127" s="83">
        <v>-10.309883977089287</v>
      </c>
      <c r="Z1127" s="84">
        <f t="shared" si="17"/>
        <v>-189.47544810622909</v>
      </c>
    </row>
    <row r="1128" spans="1:26" x14ac:dyDescent="0.3">
      <c r="A1128" s="76">
        <v>40777</v>
      </c>
      <c r="B1128" s="77">
        <v>1131.33</v>
      </c>
      <c r="C1128" s="77">
        <v>-2.8826261256234519E-2</v>
      </c>
      <c r="D1128" s="78">
        <v>28.826261256234517</v>
      </c>
      <c r="E1128" s="77">
        <v>0.78817000000000004</v>
      </c>
      <c r="F1128" s="77">
        <v>1.8230000000000079</v>
      </c>
      <c r="G1128" s="79">
        <v>18.230000000000079</v>
      </c>
      <c r="H1128" s="80">
        <v>116.801</v>
      </c>
      <c r="I1128" s="77">
        <v>3.4103887595286403E-2</v>
      </c>
      <c r="J1128" s="79">
        <v>-170.51943797643202</v>
      </c>
      <c r="K1128" s="80">
        <v>42.44</v>
      </c>
      <c r="L1128" s="77">
        <v>0.21049629207073572</v>
      </c>
      <c r="M1128" s="79">
        <v>315.74443810610359</v>
      </c>
      <c r="N1128" s="81">
        <v>126.4962</v>
      </c>
      <c r="O1128" s="82">
        <v>0.16053050222663415</v>
      </c>
      <c r="P1128" s="83">
        <v>321.06100445326831</v>
      </c>
      <c r="Q1128" s="81">
        <v>33.792000000000002</v>
      </c>
      <c r="R1128" s="82">
        <v>-2.0521739130434737E-2</v>
      </c>
      <c r="S1128" s="83">
        <v>246.26086956521684</v>
      </c>
      <c r="T1128" s="81">
        <v>840.06</v>
      </c>
      <c r="U1128" s="82">
        <v>-7.514000141773604E-3</v>
      </c>
      <c r="V1128" s="83">
        <v>7.5140001417736038</v>
      </c>
      <c r="W1128" s="81">
        <v>71.825000000000003</v>
      </c>
      <c r="X1128" s="82">
        <v>9.3143596377749105E-2</v>
      </c>
      <c r="Y1128" s="83">
        <v>111.77231565329892</v>
      </c>
      <c r="Z1128" s="84">
        <f t="shared" si="17"/>
        <v>878.88945119946391</v>
      </c>
    </row>
    <row r="1129" spans="1:26" x14ac:dyDescent="0.3">
      <c r="A1129" s="76">
        <v>40774</v>
      </c>
      <c r="B1129" s="77">
        <v>1131.69</v>
      </c>
      <c r="C1129" s="77">
        <v>-1.076872831910767E-3</v>
      </c>
      <c r="D1129" s="78">
        <v>1.076872831910767</v>
      </c>
      <c r="E1129" s="77">
        <v>0.78439000000000003</v>
      </c>
      <c r="F1129" s="77">
        <v>1.7720000000000069</v>
      </c>
      <c r="G1129" s="79">
        <v>17.72000000000007</v>
      </c>
      <c r="H1129" s="80">
        <v>117.58499999999999</v>
      </c>
      <c r="I1129" s="77">
        <v>2.6306831571689136E-2</v>
      </c>
      <c r="J1129" s="79">
        <v>-131.5341578584457</v>
      </c>
      <c r="K1129" s="80">
        <v>43.05</v>
      </c>
      <c r="L1129" s="77">
        <v>-0.10312500000000006</v>
      </c>
      <c r="M1129" s="79">
        <v>-154.68750000000009</v>
      </c>
      <c r="N1129" s="81">
        <v>122.2484</v>
      </c>
      <c r="O1129" s="82">
        <v>6.3042506604428297E-2</v>
      </c>
      <c r="P1129" s="83">
        <v>126.08501320885659</v>
      </c>
      <c r="Q1129" s="81">
        <v>33.85</v>
      </c>
      <c r="R1129" s="82">
        <v>2.0223635432050375E-2</v>
      </c>
      <c r="S1129" s="83">
        <v>-242.68362518460449</v>
      </c>
      <c r="T1129" s="81">
        <v>838.1</v>
      </c>
      <c r="U1129" s="82">
        <v>8.4666356059429612E-2</v>
      </c>
      <c r="V1129" s="83">
        <v>-84.666356059429617</v>
      </c>
      <c r="W1129" s="81">
        <v>70.125</v>
      </c>
      <c r="X1129" s="82">
        <v>-3.8791035569872005E-2</v>
      </c>
      <c r="Y1129" s="83">
        <v>-46.549242683846408</v>
      </c>
      <c r="Z1129" s="84">
        <f t="shared" si="17"/>
        <v>-515.2389957455589</v>
      </c>
    </row>
    <row r="1130" spans="1:26" x14ac:dyDescent="0.3">
      <c r="A1130" s="76">
        <v>40773</v>
      </c>
      <c r="B1130" s="77">
        <v>1147.8599999999999</v>
      </c>
      <c r="C1130" s="77">
        <v>-3.8683472216406396E-2</v>
      </c>
      <c r="D1130" s="78">
        <v>38.683472216406393</v>
      </c>
      <c r="E1130" s="77">
        <v>0.78017000000000003</v>
      </c>
      <c r="F1130" s="77">
        <v>1.5450000000000075</v>
      </c>
      <c r="G1130" s="79">
        <v>15.450000000000074</v>
      </c>
      <c r="H1130" s="80">
        <v>116.979</v>
      </c>
      <c r="I1130" s="77">
        <v>2.0340697968546876E-2</v>
      </c>
      <c r="J1130" s="79">
        <v>-101.70348984273438</v>
      </c>
      <c r="K1130" s="80">
        <v>42.67</v>
      </c>
      <c r="L1130" s="77">
        <v>0.33343750000000005</v>
      </c>
      <c r="M1130" s="79">
        <v>500.15625000000006</v>
      </c>
      <c r="N1130" s="81">
        <v>116.49850000000001</v>
      </c>
      <c r="O1130" s="82">
        <v>0.13106767366966776</v>
      </c>
      <c r="P1130" s="83">
        <v>262.13534733933551</v>
      </c>
      <c r="Q1130" s="81">
        <v>34.19</v>
      </c>
      <c r="R1130" s="82">
        <v>-2.4814603536794197E-2</v>
      </c>
      <c r="S1130" s="83">
        <v>297.77524244153034</v>
      </c>
      <c r="T1130" s="81">
        <v>854.04</v>
      </c>
      <c r="U1130" s="82">
        <v>7.5147168119669271E-3</v>
      </c>
      <c r="V1130" s="83">
        <v>-7.5147168119669274</v>
      </c>
      <c r="W1130" s="81">
        <v>69.144999999999996</v>
      </c>
      <c r="X1130" s="82">
        <v>-1.7058781718672297E-2</v>
      </c>
      <c r="Y1130" s="83">
        <v>-20.470538062406753</v>
      </c>
      <c r="Z1130" s="84">
        <f t="shared" si="17"/>
        <v>984.5115672801644</v>
      </c>
    </row>
    <row r="1131" spans="1:26" x14ac:dyDescent="0.3">
      <c r="A1131" s="76">
        <v>40772</v>
      </c>
      <c r="B1131" s="77">
        <v>1200.3399999999999</v>
      </c>
      <c r="C1131" s="77">
        <v>-6.6699768288647565E-3</v>
      </c>
      <c r="D1131" s="78">
        <v>6.6699768288647565</v>
      </c>
      <c r="E1131" s="77">
        <v>0.77761000000000002</v>
      </c>
      <c r="F1131" s="77">
        <v>1.1500000000000066</v>
      </c>
      <c r="G1131" s="79">
        <v>11.500000000000066</v>
      </c>
      <c r="H1131" s="80">
        <v>118.754</v>
      </c>
      <c r="I1131" s="77">
        <v>3.0752271918480061E-2</v>
      </c>
      <c r="J1131" s="79">
        <v>-153.76135959240031</v>
      </c>
      <c r="K1131" s="80">
        <v>31.58</v>
      </c>
      <c r="L1131" s="77">
        <v>-2.5268477574226737E-3</v>
      </c>
      <c r="M1131" s="79">
        <v>-3.7902716361340105</v>
      </c>
      <c r="N1131" s="81">
        <v>109.49850000000001</v>
      </c>
      <c r="O1131" s="82">
        <v>5.288537815449261E-2</v>
      </c>
      <c r="P1131" s="83">
        <v>105.77075630898521</v>
      </c>
      <c r="Q1131" s="81">
        <v>35.143000000000001</v>
      </c>
      <c r="R1131" s="82">
        <v>-1.903698534542923E-2</v>
      </c>
      <c r="S1131" s="83">
        <v>228.44382414515076</v>
      </c>
      <c r="T1131" s="81">
        <v>895.27</v>
      </c>
      <c r="U1131" s="82">
        <v>3.2047217771219702E-2</v>
      </c>
      <c r="V1131" s="83">
        <v>-32.0472177712197</v>
      </c>
      <c r="W1131" s="81">
        <v>68.490000000000009</v>
      </c>
      <c r="X1131" s="82">
        <v>-3.3446232006773782E-2</v>
      </c>
      <c r="Y1131" s="83">
        <v>-40.135478408128535</v>
      </c>
      <c r="Z1131" s="84">
        <f t="shared" si="17"/>
        <v>122.65022987511827</v>
      </c>
    </row>
    <row r="1132" spans="1:26" x14ac:dyDescent="0.3">
      <c r="A1132" s="76">
        <v>40771</v>
      </c>
      <c r="B1132" s="77">
        <v>1196.58</v>
      </c>
      <c r="C1132" s="77">
        <v>-5.2371486723000613E-2</v>
      </c>
      <c r="D1132" s="78">
        <v>52.371486723000615</v>
      </c>
      <c r="E1132" s="77">
        <v>0.77593999999999996</v>
      </c>
      <c r="F1132" s="77">
        <v>1.093999999999995</v>
      </c>
      <c r="G1132" s="79">
        <v>10.93999999999995</v>
      </c>
      <c r="H1132" s="80">
        <v>117.86799999999999</v>
      </c>
      <c r="I1132" s="77">
        <v>3.9350629439721058E-3</v>
      </c>
      <c r="J1132" s="79">
        <v>-19.67531471986053</v>
      </c>
      <c r="K1132" s="80">
        <v>32.85</v>
      </c>
      <c r="L1132" s="77">
        <v>0.40504704875962372</v>
      </c>
      <c r="M1132" s="79">
        <v>607.57057313943562</v>
      </c>
      <c r="N1132" s="81">
        <v>112.4983</v>
      </c>
      <c r="O1132" s="82">
        <v>0.15384410253675179</v>
      </c>
      <c r="P1132" s="83">
        <v>307.68820507350358</v>
      </c>
      <c r="Q1132" s="81">
        <v>34.911000000000001</v>
      </c>
      <c r="R1132" s="82">
        <v>-6.0724278949634038E-2</v>
      </c>
      <c r="S1132" s="83">
        <v>728.69134739560843</v>
      </c>
      <c r="T1132" s="81">
        <v>892.53</v>
      </c>
      <c r="U1132" s="82">
        <v>-2.2698902831614236E-2</v>
      </c>
      <c r="V1132" s="83">
        <v>22.698902831614237</v>
      </c>
      <c r="W1132" s="81">
        <v>67.31</v>
      </c>
      <c r="X1132" s="82">
        <v>3.4265519360786784E-2</v>
      </c>
      <c r="Y1132" s="83">
        <v>41.118623232944138</v>
      </c>
      <c r="Z1132" s="84">
        <f t="shared" si="17"/>
        <v>1751.4038236762462</v>
      </c>
    </row>
    <row r="1133" spans="1:26" x14ac:dyDescent="0.3">
      <c r="A1133" s="76">
        <v>40770</v>
      </c>
      <c r="B1133" s="77">
        <v>1204.8</v>
      </c>
      <c r="C1133" s="77">
        <v>-5.0920090748676657E-2</v>
      </c>
      <c r="D1133" s="78">
        <v>50.920090748676657</v>
      </c>
      <c r="E1133" s="77">
        <v>0.77483000000000002</v>
      </c>
      <c r="F1133" s="77">
        <v>1.1770000000000058</v>
      </c>
      <c r="G1133" s="79">
        <v>11.770000000000058</v>
      </c>
      <c r="H1133" s="80">
        <v>117.18899999999999</v>
      </c>
      <c r="I1133" s="77">
        <v>-4.1795322335767067E-4</v>
      </c>
      <c r="J1133" s="79">
        <v>2.0897661167883532</v>
      </c>
      <c r="K1133" s="80">
        <v>31.87</v>
      </c>
      <c r="L1133" s="77">
        <v>0.28559903186768865</v>
      </c>
      <c r="M1133" s="79">
        <v>428.39854780153297</v>
      </c>
      <c r="N1133" s="81">
        <v>109.4984</v>
      </c>
      <c r="O1133" s="82">
        <v>0.11167468370108821</v>
      </c>
      <c r="P1133" s="83">
        <v>223.34936740217643</v>
      </c>
      <c r="Q1133" s="81">
        <v>34.893000000000001</v>
      </c>
      <c r="R1133" s="82">
        <v>-5.8548957181016152E-2</v>
      </c>
      <c r="S1133" s="83">
        <v>702.58748617219385</v>
      </c>
      <c r="T1133" s="81">
        <v>896.87</v>
      </c>
      <c r="U1133" s="82">
        <v>-2.3740584316628146E-2</v>
      </c>
      <c r="V1133" s="83">
        <v>23.740584316628144</v>
      </c>
      <c r="W1133" s="81">
        <v>67.355000000000004</v>
      </c>
      <c r="X1133" s="82">
        <v>4.1437959025898835E-2</v>
      </c>
      <c r="Y1133" s="83">
        <v>49.7255508310786</v>
      </c>
      <c r="Z1133" s="84">
        <f t="shared" si="17"/>
        <v>1492.5813933890752</v>
      </c>
    </row>
    <row r="1134" spans="1:26" x14ac:dyDescent="0.3">
      <c r="A1134" s="76">
        <v>40767</v>
      </c>
      <c r="B1134" s="77">
        <v>1180.82</v>
      </c>
      <c r="C1134" s="77">
        <v>-8.973736345906283E-2</v>
      </c>
      <c r="D1134" s="78">
        <v>89.737363459062834</v>
      </c>
      <c r="E1134" s="77">
        <v>0.77283000000000002</v>
      </c>
      <c r="F1134" s="77">
        <v>1.3390000000000013</v>
      </c>
      <c r="G1134" s="79">
        <v>13.390000000000013</v>
      </c>
      <c r="H1134" s="80">
        <v>115.494</v>
      </c>
      <c r="I1134" s="77">
        <v>-1.8442344302420467E-2</v>
      </c>
      <c r="J1134" s="79">
        <v>92.211721512102329</v>
      </c>
      <c r="K1134" s="80">
        <v>36.36</v>
      </c>
      <c r="L1134" s="77">
        <v>0.536770921386306</v>
      </c>
      <c r="M1134" s="79">
        <v>805.15638207945892</v>
      </c>
      <c r="N1134" s="81">
        <v>115.4983</v>
      </c>
      <c r="O1134" s="82">
        <v>0.20626620128127204</v>
      </c>
      <c r="P1134" s="83">
        <v>412.53240256254406</v>
      </c>
      <c r="Q1134" s="81">
        <v>34.5</v>
      </c>
      <c r="R1134" s="82">
        <v>-8.3567975349306725E-2</v>
      </c>
      <c r="S1134" s="83">
        <v>1002.8157041916807</v>
      </c>
      <c r="T1134" s="81">
        <v>864.79</v>
      </c>
      <c r="U1134" s="82">
        <v>-8.8658685663701886E-2</v>
      </c>
      <c r="V1134" s="83">
        <v>88.658685663701888</v>
      </c>
      <c r="W1134" s="81">
        <v>68.78</v>
      </c>
      <c r="X1134" s="82">
        <v>5.2245085290293071E-2</v>
      </c>
      <c r="Y1134" s="83">
        <v>62.694102348351684</v>
      </c>
      <c r="Z1134" s="84">
        <f t="shared" si="17"/>
        <v>2567.1963618169025</v>
      </c>
    </row>
    <row r="1135" spans="1:26" x14ac:dyDescent="0.3">
      <c r="A1135" s="76">
        <v>40766</v>
      </c>
      <c r="B1135" s="77">
        <v>1166.54</v>
      </c>
      <c r="C1135" s="77">
        <v>-0.10681826882584892</v>
      </c>
      <c r="D1135" s="78">
        <v>106.81826882584892</v>
      </c>
      <c r="E1135" s="77">
        <v>0.76961000000000002</v>
      </c>
      <c r="F1135" s="77">
        <v>0.9360000000000035</v>
      </c>
      <c r="G1135" s="79">
        <v>9.360000000000035</v>
      </c>
      <c r="H1135" s="80">
        <v>114.226</v>
      </c>
      <c r="I1135" s="77">
        <v>-3.3784469632887837E-2</v>
      </c>
      <c r="J1135" s="79">
        <v>168.92234816443917</v>
      </c>
      <c r="K1135" s="80">
        <v>39</v>
      </c>
      <c r="L1135" s="77">
        <v>0.54455445544554459</v>
      </c>
      <c r="M1135" s="79">
        <v>816.83168316831689</v>
      </c>
      <c r="N1135" s="81">
        <v>116.49809999999999</v>
      </c>
      <c r="O1135" s="82">
        <v>0.21670685868319878</v>
      </c>
      <c r="P1135" s="83">
        <v>433.41371736639758</v>
      </c>
      <c r="Q1135" s="81">
        <v>34.042000000000002</v>
      </c>
      <c r="R1135" s="82">
        <v>-9.5830013280212401E-2</v>
      </c>
      <c r="S1135" s="83">
        <v>1149.9601593625489</v>
      </c>
      <c r="T1135" s="81">
        <v>867.29</v>
      </c>
      <c r="U1135" s="82">
        <v>-0.1003122439029451</v>
      </c>
      <c r="V1135" s="83">
        <v>100.3122439029451</v>
      </c>
      <c r="W1135" s="81">
        <v>67.77000000000001</v>
      </c>
      <c r="X1135" s="82">
        <v>2.9782707795168027E-2</v>
      </c>
      <c r="Y1135" s="83">
        <v>35.739249354201633</v>
      </c>
      <c r="Z1135" s="84">
        <f t="shared" si="17"/>
        <v>2821.3576701446982</v>
      </c>
    </row>
    <row r="1136" spans="1:26" x14ac:dyDescent="0.3">
      <c r="A1136" s="76">
        <v>40765</v>
      </c>
      <c r="B1136" s="77">
        <v>1130.33</v>
      </c>
      <c r="C1136" s="77">
        <v>-0.13887492191190137</v>
      </c>
      <c r="D1136" s="78">
        <v>138.87492191190137</v>
      </c>
      <c r="E1136" s="77">
        <v>0.76661000000000001</v>
      </c>
      <c r="F1136" s="77">
        <v>0.8859999999999979</v>
      </c>
      <c r="G1136" s="79">
        <v>8.8599999999999781</v>
      </c>
      <c r="H1136" s="80">
        <v>111.922</v>
      </c>
      <c r="I1136" s="77">
        <v>-5.5916862784793082E-2</v>
      </c>
      <c r="J1136" s="79">
        <v>279.5843139239654</v>
      </c>
      <c r="K1136" s="80">
        <v>42.99</v>
      </c>
      <c r="L1136" s="77">
        <v>0.81086773378264554</v>
      </c>
      <c r="M1136" s="79">
        <v>1216.3016006739683</v>
      </c>
      <c r="N1136" s="81">
        <v>115.49850000000001</v>
      </c>
      <c r="O1136" s="82">
        <v>0.20626577043263208</v>
      </c>
      <c r="P1136" s="83">
        <v>412.53154086526411</v>
      </c>
      <c r="Q1136" s="81">
        <v>34.042000000000002</v>
      </c>
      <c r="R1136" s="82">
        <v>-0.10146228158158689</v>
      </c>
      <c r="S1136" s="83">
        <v>1217.5473789790426</v>
      </c>
      <c r="T1136" s="81">
        <v>823.39</v>
      </c>
      <c r="U1136" s="82">
        <v>-0.14570147952937276</v>
      </c>
      <c r="V1136" s="83">
        <v>145.70147952937276</v>
      </c>
      <c r="W1136" s="81">
        <v>68.09</v>
      </c>
      <c r="X1136" s="82">
        <v>1.7939901330542723E-2</v>
      </c>
      <c r="Y1136" s="83">
        <v>21.527881596651266</v>
      </c>
      <c r="Z1136" s="84">
        <f t="shared" si="17"/>
        <v>3440.9291174801656</v>
      </c>
    </row>
    <row r="1137" spans="1:26" x14ac:dyDescent="0.3">
      <c r="A1137" s="76">
        <v>40764</v>
      </c>
      <c r="B1137" s="77">
        <v>1164.9100000000001</v>
      </c>
      <c r="C1137" s="77">
        <v>-0.11679656699217561</v>
      </c>
      <c r="D1137" s="78">
        <v>116.79656699217561</v>
      </c>
      <c r="E1137" s="77">
        <v>0.76993999999999996</v>
      </c>
      <c r="F1137" s="77">
        <v>1.3939999999999952</v>
      </c>
      <c r="G1137" s="79">
        <v>13.939999999999952</v>
      </c>
      <c r="H1137" s="80">
        <v>112.949</v>
      </c>
      <c r="I1137" s="77">
        <v>-4.3866554926310641E-2</v>
      </c>
      <c r="J1137" s="79">
        <v>219.33277463155321</v>
      </c>
      <c r="K1137" s="80">
        <v>35.06</v>
      </c>
      <c r="L1137" s="77">
        <v>0.52567449956483903</v>
      </c>
      <c r="M1137" s="79">
        <v>788.51174934725861</v>
      </c>
      <c r="N1137" s="81">
        <v>108.9986</v>
      </c>
      <c r="O1137" s="82">
        <v>0.13246592948075239</v>
      </c>
      <c r="P1137" s="83">
        <v>264.93185896150476</v>
      </c>
      <c r="Q1137" s="81">
        <v>34.5</v>
      </c>
      <c r="R1137" s="82">
        <v>-8.4370604315401207E-2</v>
      </c>
      <c r="S1137" s="83">
        <v>1012.4472517848145</v>
      </c>
      <c r="T1137" s="81">
        <v>846.42</v>
      </c>
      <c r="U1137" s="82">
        <v>-0.12064827801153187</v>
      </c>
      <c r="V1137" s="83">
        <v>120.64827801153187</v>
      </c>
      <c r="W1137" s="81">
        <v>65.704999999999998</v>
      </c>
      <c r="X1137" s="82">
        <v>-5.5996973136587897E-3</v>
      </c>
      <c r="Y1137" s="83">
        <v>-6.7196367763905469</v>
      </c>
      <c r="Z1137" s="84">
        <f t="shared" si="17"/>
        <v>2529.8888429524482</v>
      </c>
    </row>
    <row r="1138" spans="1:26" x14ac:dyDescent="0.3">
      <c r="A1138" s="76">
        <v>40763</v>
      </c>
      <c r="B1138" s="77">
        <v>1132.9100000000001</v>
      </c>
      <c r="C1138" s="77">
        <v>-0.15605631704410011</v>
      </c>
      <c r="D1138" s="78">
        <v>156.05631704410013</v>
      </c>
      <c r="E1138" s="77">
        <v>0.76666999999999996</v>
      </c>
      <c r="F1138" s="77">
        <v>1.1919999999999931</v>
      </c>
      <c r="G1138" s="79">
        <v>11.919999999999931</v>
      </c>
      <c r="H1138" s="80">
        <v>114.571</v>
      </c>
      <c r="I1138" s="77">
        <v>-3.7145666478977414E-2</v>
      </c>
      <c r="J1138" s="79">
        <v>185.72833239488708</v>
      </c>
      <c r="K1138" s="80">
        <v>48</v>
      </c>
      <c r="L1138" s="77">
        <v>1.3727137913989125</v>
      </c>
      <c r="M1138" s="79">
        <v>2059.0706870983686</v>
      </c>
      <c r="N1138" s="81">
        <v>114.9986</v>
      </c>
      <c r="O1138" s="82">
        <v>0.2169305674457585</v>
      </c>
      <c r="P1138" s="83">
        <v>433.861134891517</v>
      </c>
      <c r="Q1138" s="81">
        <v>33.179000000000002</v>
      </c>
      <c r="R1138" s="82">
        <v>-0.12686842105263152</v>
      </c>
      <c r="S1138" s="83">
        <v>1522.4210526315783</v>
      </c>
      <c r="T1138" s="81">
        <v>772.68</v>
      </c>
      <c r="U1138" s="82">
        <v>-0.21994851345212257</v>
      </c>
      <c r="V1138" s="83">
        <v>219.94851345212257</v>
      </c>
      <c r="W1138" s="81">
        <v>72.955000000000013</v>
      </c>
      <c r="X1138" s="82">
        <v>0.1483551078230759</v>
      </c>
      <c r="Y1138" s="83">
        <v>178.02612938769107</v>
      </c>
      <c r="Z1138" s="84">
        <f t="shared" si="17"/>
        <v>4767.0321669002642</v>
      </c>
    </row>
    <row r="1139" spans="1:26" x14ac:dyDescent="0.3">
      <c r="A1139" s="76">
        <v>40760</v>
      </c>
      <c r="B1139" s="77">
        <v>1194.05</v>
      </c>
      <c r="C1139" s="77">
        <v>-0.1095425596969291</v>
      </c>
      <c r="D1139" s="78">
        <v>109.54255969692909</v>
      </c>
      <c r="E1139" s="77">
        <v>0.76471999999999996</v>
      </c>
      <c r="F1139" s="77">
        <v>1.0469999999999979</v>
      </c>
      <c r="G1139" s="79">
        <v>10.469999999999979</v>
      </c>
      <c r="H1139" s="80">
        <v>114.64700000000001</v>
      </c>
      <c r="I1139" s="77">
        <v>-3.4185586116844219E-2</v>
      </c>
      <c r="J1139" s="79">
        <v>170.92793058422109</v>
      </c>
      <c r="K1139" s="80">
        <v>32</v>
      </c>
      <c r="L1139" s="77">
        <v>0.6537467700258397</v>
      </c>
      <c r="M1139" s="79">
        <v>980.62015503875944</v>
      </c>
      <c r="N1139" s="81">
        <v>102.9987</v>
      </c>
      <c r="O1139" s="82">
        <v>8.9946020535688703E-2</v>
      </c>
      <c r="P1139" s="83">
        <v>179.89204107137741</v>
      </c>
      <c r="Q1139" s="81">
        <v>35.06</v>
      </c>
      <c r="R1139" s="82">
        <v>-7.7271291714917353E-2</v>
      </c>
      <c r="S1139" s="83">
        <v>927.25550057900819</v>
      </c>
      <c r="T1139" s="81">
        <v>847.67</v>
      </c>
      <c r="U1139" s="82">
        <v>-0.14378497404092849</v>
      </c>
      <c r="V1139" s="83">
        <v>143.78497404092849</v>
      </c>
      <c r="W1139" s="81">
        <v>70.344999999999999</v>
      </c>
      <c r="X1139" s="82">
        <v>0.11208600110663194</v>
      </c>
      <c r="Y1139" s="83">
        <v>134.50320132795832</v>
      </c>
      <c r="Z1139" s="84">
        <f t="shared" si="17"/>
        <v>2656.9963623391818</v>
      </c>
    </row>
    <row r="1140" spans="1:26" x14ac:dyDescent="0.3">
      <c r="A1140" s="76">
        <v>40759</v>
      </c>
      <c r="B1140" s="77">
        <v>1208.4000000000001</v>
      </c>
      <c r="C1140" s="77">
        <v>-0.10401945591648189</v>
      </c>
      <c r="D1140" s="78">
        <v>104.01945591648189</v>
      </c>
      <c r="E1140" s="77">
        <v>0.76610999999999996</v>
      </c>
      <c r="F1140" s="77">
        <v>1.3859999999999983</v>
      </c>
      <c r="G1140" s="79">
        <v>13.859999999999983</v>
      </c>
      <c r="H1140" s="80">
        <v>115.211</v>
      </c>
      <c r="I1140" s="77">
        <v>-3.3675540570009904E-2</v>
      </c>
      <c r="J1140" s="79">
        <v>168.37770285004953</v>
      </c>
      <c r="K1140" s="80">
        <v>31.66</v>
      </c>
      <c r="L1140" s="77">
        <v>0.80707762557077634</v>
      </c>
      <c r="M1140" s="79">
        <v>1210.6164383561645</v>
      </c>
      <c r="N1140" s="81">
        <v>103.99850000000001</v>
      </c>
      <c r="O1140" s="82">
        <v>0.12432026292176145</v>
      </c>
      <c r="P1140" s="83">
        <v>248.64052584352288</v>
      </c>
      <c r="Q1140" s="81">
        <v>35.825000000000003</v>
      </c>
      <c r="R1140" s="82">
        <v>-6.644951140065139E-2</v>
      </c>
      <c r="S1140" s="83">
        <v>797.39413680781672</v>
      </c>
      <c r="T1140" s="81">
        <v>867.47</v>
      </c>
      <c r="U1140" s="82">
        <v>-0.13356971634039155</v>
      </c>
      <c r="V1140" s="83">
        <v>133.56971634039155</v>
      </c>
      <c r="W1140" s="81">
        <v>70.86</v>
      </c>
      <c r="X1140" s="82">
        <v>0.18198498748957445</v>
      </c>
      <c r="Y1140" s="83">
        <v>218.38198498748932</v>
      </c>
      <c r="Z1140" s="84">
        <f t="shared" si="17"/>
        <v>2894.8599611019163</v>
      </c>
    </row>
    <row r="1141" spans="1:26" x14ac:dyDescent="0.3">
      <c r="A1141" s="76">
        <v>40758</v>
      </c>
      <c r="B1141" s="77">
        <v>1262.71</v>
      </c>
      <c r="C1141" s="77">
        <v>-6.0287857589378734E-2</v>
      </c>
      <c r="D1141" s="78">
        <v>60.287857589378731</v>
      </c>
      <c r="E1141" s="77">
        <v>0.76500000000000001</v>
      </c>
      <c r="F1141" s="77">
        <v>1.3249999999999984</v>
      </c>
      <c r="G1141" s="79">
        <v>13.249999999999984</v>
      </c>
      <c r="H1141" s="80">
        <v>117.40600000000001</v>
      </c>
      <c r="I1141" s="77">
        <v>-1.6156334322154603E-2</v>
      </c>
      <c r="J1141" s="79">
        <v>80.781671610773017</v>
      </c>
      <c r="K1141" s="80">
        <v>23.38</v>
      </c>
      <c r="L1141" s="77">
        <v>0.33143507972665154</v>
      </c>
      <c r="M1141" s="79">
        <v>497.15261958997729</v>
      </c>
      <c r="N1141" s="81">
        <v>97.498699999999999</v>
      </c>
      <c r="O1141" s="82">
        <v>5.4051395150217889E-2</v>
      </c>
      <c r="P1141" s="83">
        <v>108.10279030043577</v>
      </c>
      <c r="Q1141" s="81">
        <v>37.167999999999999</v>
      </c>
      <c r="R1141" s="82">
        <v>-1.9313984168865417E-2</v>
      </c>
      <c r="S1141" s="83">
        <v>231.76781002638501</v>
      </c>
      <c r="T1141" s="81">
        <v>913.26</v>
      </c>
      <c r="U1141" s="82">
        <v>-8.3881710938126963E-2</v>
      </c>
      <c r="V1141" s="83">
        <v>83.881710938126957</v>
      </c>
      <c r="W1141" s="81">
        <v>65.08</v>
      </c>
      <c r="X1141" s="82">
        <v>7.0570817568679042E-2</v>
      </c>
      <c r="Y1141" s="83">
        <v>84.684981082414851</v>
      </c>
      <c r="Z1141" s="84">
        <f t="shared" si="17"/>
        <v>1159.9094411374915</v>
      </c>
    </row>
    <row r="1142" spans="1:26" x14ac:dyDescent="0.3">
      <c r="A1142" s="76">
        <v>40757</v>
      </c>
      <c r="B1142" s="77">
        <v>1269.44</v>
      </c>
      <c r="C1142" s="77">
        <v>-4.1295350874542974E-2</v>
      </c>
      <c r="D1142" s="78">
        <v>41.295350874542976</v>
      </c>
      <c r="E1142" s="77">
        <v>0.76305999999999996</v>
      </c>
      <c r="F1142" s="77">
        <v>1.1809999999999987</v>
      </c>
      <c r="G1142" s="79">
        <v>11.809999999999988</v>
      </c>
      <c r="H1142" s="80">
        <v>117.238</v>
      </c>
      <c r="I1142" s="77">
        <v>-1.0958603642744515E-2</v>
      </c>
      <c r="J1142" s="79">
        <v>54.793018213722576</v>
      </c>
      <c r="K1142" s="80">
        <v>24.79</v>
      </c>
      <c r="L1142" s="77">
        <v>0.29858564693556833</v>
      </c>
      <c r="M1142" s="79">
        <v>447.87847040335248</v>
      </c>
      <c r="N1142" s="81">
        <v>98.498599999999996</v>
      </c>
      <c r="O1142" s="82">
        <v>4.5089072563104127E-2</v>
      </c>
      <c r="P1142" s="83">
        <v>90.17814512620825</v>
      </c>
      <c r="Q1142" s="81">
        <v>37.063000000000002</v>
      </c>
      <c r="R1142" s="82">
        <v>-1.2601236146632538E-2</v>
      </c>
      <c r="S1142" s="83">
        <v>151.21483375959045</v>
      </c>
      <c r="T1142" s="81">
        <v>918.68</v>
      </c>
      <c r="U1142" s="82">
        <v>-7.0613467141469793E-2</v>
      </c>
      <c r="V1142" s="83">
        <v>70.613467141469798</v>
      </c>
      <c r="W1142" s="81">
        <v>64.674999999999997</v>
      </c>
      <c r="X1142" s="82">
        <v>3.5214085634253635E-2</v>
      </c>
      <c r="Y1142" s="83">
        <v>42.256902761104357</v>
      </c>
      <c r="Z1142" s="84">
        <f t="shared" si="17"/>
        <v>910.04018827999084</v>
      </c>
    </row>
    <row r="1143" spans="1:26" x14ac:dyDescent="0.3">
      <c r="A1143" s="76">
        <v>40756</v>
      </c>
      <c r="B1143" s="77">
        <v>1297.23</v>
      </c>
      <c r="C1143" s="77">
        <v>-1.4667233809834829E-2</v>
      </c>
      <c r="D1143" s="78">
        <v>14.66723380983483</v>
      </c>
      <c r="E1143" s="77">
        <v>0.75944</v>
      </c>
      <c r="F1143" s="77">
        <v>0.96899999999999764</v>
      </c>
      <c r="G1143" s="79">
        <v>9.6899999999999764</v>
      </c>
      <c r="H1143" s="80">
        <v>117.664</v>
      </c>
      <c r="I1143" s="77">
        <v>-8.4438676621778376E-3</v>
      </c>
      <c r="J1143" s="79">
        <v>42.219338310889185</v>
      </c>
      <c r="K1143" s="80">
        <v>23.66</v>
      </c>
      <c r="L1143" s="77">
        <v>0.23165018219677247</v>
      </c>
      <c r="M1143" s="79">
        <v>347.47527329515873</v>
      </c>
      <c r="N1143" s="81">
        <v>95.748599999999996</v>
      </c>
      <c r="O1143" s="82">
        <v>-7.7762463859729026E-3</v>
      </c>
      <c r="P1143" s="83">
        <v>-15.552492771945804</v>
      </c>
      <c r="Q1143" s="81">
        <v>37.646000000000001</v>
      </c>
      <c r="R1143" s="82">
        <v>9.4926525796417242E-3</v>
      </c>
      <c r="S1143" s="83">
        <v>-113.91183095570069</v>
      </c>
      <c r="T1143" s="81">
        <v>948.92</v>
      </c>
      <c r="U1143" s="82">
        <v>-3.4060139660823753E-2</v>
      </c>
      <c r="V1143" s="83">
        <v>34.060139660823751</v>
      </c>
      <c r="W1143" s="81">
        <v>65.364999999999995</v>
      </c>
      <c r="X1143" s="82">
        <v>3.5977494254695236E-2</v>
      </c>
      <c r="Y1143" s="83">
        <v>43.172993105634283</v>
      </c>
      <c r="Z1143" s="84">
        <f t="shared" si="17"/>
        <v>361.82065445469425</v>
      </c>
    </row>
    <row r="1144" spans="1:26" x14ac:dyDescent="0.3">
      <c r="A1144" s="76">
        <v>40753</v>
      </c>
      <c r="B1144" s="77">
        <v>1306.05</v>
      </c>
      <c r="C1144" s="77">
        <v>6.9465860729044527E-3</v>
      </c>
      <c r="D1144" s="78">
        <v>-6.9465860729044531</v>
      </c>
      <c r="E1144" s="77">
        <v>0.76024999999999998</v>
      </c>
      <c r="F1144" s="77">
        <v>1.1749999999999927</v>
      </c>
      <c r="G1144" s="79">
        <v>11.749999999999927</v>
      </c>
      <c r="H1144" s="80">
        <v>118.22</v>
      </c>
      <c r="I1144" s="77">
        <v>9.5213697109431273E-3</v>
      </c>
      <c r="J1144" s="79">
        <v>-47.60684855471564</v>
      </c>
      <c r="K1144" s="80">
        <v>25.25</v>
      </c>
      <c r="L1144" s="77">
        <v>0.20525059665871126</v>
      </c>
      <c r="M1144" s="79">
        <v>307.87589498806688</v>
      </c>
      <c r="N1144" s="81">
        <v>95.748699999999999</v>
      </c>
      <c r="O1144" s="82">
        <v>-3.2830667815501043E-2</v>
      </c>
      <c r="P1144" s="83">
        <v>-65.661335631002089</v>
      </c>
      <c r="Q1144" s="81">
        <v>37.65</v>
      </c>
      <c r="R1144" s="82">
        <v>1.0738255033557008E-2</v>
      </c>
      <c r="S1144" s="83">
        <v>-128.85906040268409</v>
      </c>
      <c r="T1144" s="81">
        <v>963.99</v>
      </c>
      <c r="U1144" s="82">
        <v>-1.1190898069570506E-3</v>
      </c>
      <c r="V1144" s="83">
        <v>1.1190898069570507</v>
      </c>
      <c r="W1144" s="81">
        <v>65.81</v>
      </c>
      <c r="X1144" s="82">
        <v>4.1709537000395924E-2</v>
      </c>
      <c r="Y1144" s="83">
        <v>50.051444400475106</v>
      </c>
      <c r="Z1144" s="84">
        <f t="shared" si="17"/>
        <v>121.72259853419268</v>
      </c>
    </row>
    <row r="1145" spans="1:26" x14ac:dyDescent="0.3">
      <c r="A1145" s="76">
        <v>40752</v>
      </c>
      <c r="B1145" s="77">
        <v>1312.62</v>
      </c>
      <c r="C1145" s="77">
        <v>-4.1883381435776164E-4</v>
      </c>
      <c r="D1145" s="78">
        <v>0.41883381435776162</v>
      </c>
      <c r="E1145" s="77">
        <v>0.75775000000000003</v>
      </c>
      <c r="F1145" s="77">
        <v>1.4249999999999985</v>
      </c>
      <c r="G1145" s="79">
        <v>14.249999999999986</v>
      </c>
      <c r="H1145" s="80">
        <v>118.551</v>
      </c>
      <c r="I1145" s="77">
        <v>1.2711104277184077E-2</v>
      </c>
      <c r="J1145" s="79">
        <v>-63.555521385920386</v>
      </c>
      <c r="K1145" s="80">
        <v>23.74</v>
      </c>
      <c r="L1145" s="77">
        <v>0.21556579621095734</v>
      </c>
      <c r="M1145" s="79">
        <v>323.34869431643602</v>
      </c>
      <c r="N1145" s="81">
        <v>95.748800000000003</v>
      </c>
      <c r="O1145" s="82">
        <v>-1.2888792667965571E-2</v>
      </c>
      <c r="P1145" s="83">
        <v>-25.777585335931143</v>
      </c>
      <c r="Q1145" s="81">
        <v>37.886000000000003</v>
      </c>
      <c r="R1145" s="82">
        <v>1.1966451199316212E-2</v>
      </c>
      <c r="S1145" s="83">
        <v>-143.59741439179456</v>
      </c>
      <c r="T1145" s="81">
        <v>963.82</v>
      </c>
      <c r="U1145" s="82">
        <v>-9.2310855263156924E-3</v>
      </c>
      <c r="V1145" s="83">
        <v>9.2310855263156917</v>
      </c>
      <c r="W1145" s="81">
        <v>66.89</v>
      </c>
      <c r="X1145" s="82">
        <v>5.5047318611987417E-2</v>
      </c>
      <c r="Y1145" s="83">
        <v>66.056782334384891</v>
      </c>
      <c r="Z1145" s="84">
        <f t="shared" si="17"/>
        <v>180.3748748778483</v>
      </c>
    </row>
    <row r="1146" spans="1:26" x14ac:dyDescent="0.3">
      <c r="A1146" s="76">
        <v>40751</v>
      </c>
      <c r="B1146" s="77">
        <v>1318.96</v>
      </c>
      <c r="C1146" s="77">
        <v>6.2021772464775065E-3</v>
      </c>
      <c r="D1146" s="78">
        <v>-6.2021772464775067</v>
      </c>
      <c r="E1146" s="77">
        <v>0.75600000000000001</v>
      </c>
      <c r="F1146" s="77">
        <v>1.3000000000000012</v>
      </c>
      <c r="G1146" s="79">
        <v>13.000000000000011</v>
      </c>
      <c r="H1146" s="80">
        <v>118.131</v>
      </c>
      <c r="I1146" s="77">
        <v>1.177669670081195E-2</v>
      </c>
      <c r="J1146" s="79">
        <v>-58.883483504059747</v>
      </c>
      <c r="K1146" s="80">
        <v>22.98</v>
      </c>
      <c r="L1146" s="77">
        <v>0.1048076923076923</v>
      </c>
      <c r="M1146" s="79">
        <v>157.21153846153842</v>
      </c>
      <c r="N1146" s="81">
        <v>96.248900000000006</v>
      </c>
      <c r="O1146" s="82">
        <v>-2.5927702952669241E-3</v>
      </c>
      <c r="P1146" s="83">
        <v>-5.1855405905338481</v>
      </c>
      <c r="Q1146" s="81">
        <v>37.679000000000002</v>
      </c>
      <c r="R1146" s="82">
        <v>6.1148197596795507E-3</v>
      </c>
      <c r="S1146" s="83">
        <v>-73.377837116154609</v>
      </c>
      <c r="T1146" s="81">
        <v>962.55</v>
      </c>
      <c r="U1146" s="82">
        <v>9.879367720465181E-4</v>
      </c>
      <c r="V1146" s="83">
        <v>-0.98793677204651809</v>
      </c>
      <c r="W1146" s="81">
        <v>66.075000000000003</v>
      </c>
      <c r="X1146" s="82">
        <v>2.125193199381762E-2</v>
      </c>
      <c r="Y1146" s="83">
        <v>25.502318392581142</v>
      </c>
      <c r="Z1146" s="84">
        <f t="shared" si="17"/>
        <v>51.076881624847346</v>
      </c>
    </row>
    <row r="1147" spans="1:26" x14ac:dyDescent="0.3">
      <c r="A1147" s="76">
        <v>40750</v>
      </c>
      <c r="B1147" s="77">
        <v>1342.4</v>
      </c>
      <c r="C1147" s="77">
        <v>1.6707817683324123E-2</v>
      </c>
      <c r="D1147" s="78">
        <v>-16.707817683324123</v>
      </c>
      <c r="E1147" s="77">
        <v>0.75475000000000003</v>
      </c>
      <c r="F1147" s="77">
        <v>1.2249999999999983</v>
      </c>
      <c r="G1147" s="79">
        <v>12.249999999999982</v>
      </c>
      <c r="H1147" s="80">
        <v>118.991</v>
      </c>
      <c r="I1147" s="77">
        <v>2.7973357062019987E-2</v>
      </c>
      <c r="J1147" s="79">
        <v>-139.86678531009994</v>
      </c>
      <c r="K1147" s="80">
        <v>20.23</v>
      </c>
      <c r="L1147" s="77">
        <v>1.6072325464590673E-2</v>
      </c>
      <c r="M1147" s="79">
        <v>24.108488196886011</v>
      </c>
      <c r="N1147" s="81">
        <v>94.498900000000006</v>
      </c>
      <c r="O1147" s="82">
        <v>-2.5775496886053503E-2</v>
      </c>
      <c r="P1147" s="83">
        <v>-51.550993772107006</v>
      </c>
      <c r="Q1147" s="81">
        <v>38</v>
      </c>
      <c r="R1147" s="82">
        <v>6.6225165562913907E-3</v>
      </c>
      <c r="S1147" s="83">
        <v>-79.47019867549669</v>
      </c>
      <c r="T1147" s="81">
        <v>990.55</v>
      </c>
      <c r="U1147" s="82">
        <v>1.9745308172992731E-2</v>
      </c>
      <c r="V1147" s="83">
        <v>-19.745308172992729</v>
      </c>
      <c r="W1147" s="81">
        <v>63.53</v>
      </c>
      <c r="X1147" s="82">
        <v>-7.1886232223785096E-3</v>
      </c>
      <c r="Y1147" s="83">
        <v>-8.6263478668542106</v>
      </c>
      <c r="Z1147" s="84">
        <f t="shared" si="17"/>
        <v>-279.60896328398871</v>
      </c>
    </row>
    <row r="1148" spans="1:26" x14ac:dyDescent="0.3">
      <c r="A1148" s="76">
        <v>40749</v>
      </c>
      <c r="B1148" s="77">
        <v>1340.94</v>
      </c>
      <c r="C1148" s="77">
        <v>2.5748118230218532E-2</v>
      </c>
      <c r="D1148" s="78">
        <v>-25.748118230218534</v>
      </c>
      <c r="E1148" s="77">
        <v>0.75424999999999998</v>
      </c>
      <c r="F1148" s="77">
        <v>1.3749999999999929</v>
      </c>
      <c r="G1148" s="79">
        <v>13.749999999999929</v>
      </c>
      <c r="H1148" s="80">
        <v>118.705</v>
      </c>
      <c r="I1148" s="77">
        <v>4.9771394713336935E-2</v>
      </c>
      <c r="J1148" s="79">
        <v>-248.85697356668467</v>
      </c>
      <c r="K1148" s="80">
        <v>19.350000000000001</v>
      </c>
      <c r="L1148" s="77">
        <v>-2.6170105686965251E-2</v>
      </c>
      <c r="M1148" s="79">
        <v>-39.255158530447872</v>
      </c>
      <c r="N1148" s="81">
        <v>94.498900000000006</v>
      </c>
      <c r="O1148" s="82">
        <v>-3.5716654540704891E-2</v>
      </c>
      <c r="P1148" s="83">
        <v>-71.433309081409774</v>
      </c>
      <c r="Q1148" s="81">
        <v>37.996000000000002</v>
      </c>
      <c r="R1148" s="82">
        <v>1.4687817123324369E-2</v>
      </c>
      <c r="S1148" s="83">
        <v>-176.25380547989243</v>
      </c>
      <c r="T1148" s="81">
        <v>990.02</v>
      </c>
      <c r="U1148" s="82">
        <v>9.5034159273987319E-3</v>
      </c>
      <c r="V1148" s="83">
        <v>-9.5034159273987324</v>
      </c>
      <c r="W1148" s="81">
        <v>63.254999999999995</v>
      </c>
      <c r="X1148" s="82">
        <v>-2.6921006076455659E-2</v>
      </c>
      <c r="Y1148" s="83">
        <v>-32.30520729174679</v>
      </c>
      <c r="Z1148" s="84">
        <f t="shared" si="17"/>
        <v>-589.60598810779891</v>
      </c>
    </row>
    <row r="1149" spans="1:26" x14ac:dyDescent="0.3">
      <c r="A1149" s="76">
        <v>40746</v>
      </c>
      <c r="B1149" s="77">
        <v>1348.69</v>
      </c>
      <c r="C1149" s="77">
        <v>2.5767981685566821E-2</v>
      </c>
      <c r="D1149" s="78">
        <v>-25.76798168556682</v>
      </c>
      <c r="E1149" s="77">
        <v>0.75224999999999997</v>
      </c>
      <c r="F1149" s="77">
        <v>1.749999999999996</v>
      </c>
      <c r="G1149" s="79">
        <v>17.499999999999961</v>
      </c>
      <c r="H1149" s="80">
        <v>119.226</v>
      </c>
      <c r="I1149" s="77">
        <v>5.5414903599313114E-2</v>
      </c>
      <c r="J1149" s="79">
        <v>-277.07451799656559</v>
      </c>
      <c r="K1149" s="80">
        <v>17.52</v>
      </c>
      <c r="L1149" s="77">
        <v>-4.7308319738988636E-2</v>
      </c>
      <c r="M1149" s="79">
        <v>-70.962479608482951</v>
      </c>
      <c r="N1149" s="81">
        <v>92.498999999999995</v>
      </c>
      <c r="O1149" s="82">
        <v>-4.1453193394349448E-2</v>
      </c>
      <c r="P1149" s="83">
        <v>-82.906386788698896</v>
      </c>
      <c r="Q1149" s="81">
        <v>38.375</v>
      </c>
      <c r="R1149" s="82">
        <v>1.9256308100929653E-2</v>
      </c>
      <c r="S1149" s="83">
        <v>-231.07569721115584</v>
      </c>
      <c r="T1149" s="81">
        <v>1001.2</v>
      </c>
      <c r="U1149" s="82">
        <v>2.512645137509479E-2</v>
      </c>
      <c r="V1149" s="83">
        <v>-25.126451375094788</v>
      </c>
      <c r="W1149" s="81">
        <v>59.95000000000001</v>
      </c>
      <c r="X1149" s="82">
        <v>-2.5599349857781204E-2</v>
      </c>
      <c r="Y1149" s="83">
        <v>-30.71921982933744</v>
      </c>
      <c r="Z1149" s="84">
        <f t="shared" si="17"/>
        <v>-726.13273449490237</v>
      </c>
    </row>
    <row r="1150" spans="1:26" x14ac:dyDescent="0.3">
      <c r="A1150" s="76">
        <v>40745</v>
      </c>
      <c r="B1150" s="77">
        <v>1343.72</v>
      </c>
      <c r="C1150" s="77">
        <v>4.3927244570512021E-4</v>
      </c>
      <c r="D1150" s="78">
        <v>-0.4392724457051202</v>
      </c>
      <c r="E1150" s="77">
        <v>0.75175000000000003</v>
      </c>
      <c r="F1150" s="77">
        <v>1.6000000000000014</v>
      </c>
      <c r="G1150" s="79">
        <v>16.000000000000014</v>
      </c>
      <c r="H1150" s="80">
        <v>119.334</v>
      </c>
      <c r="I1150" s="77">
        <v>4.6844570766882497E-2</v>
      </c>
      <c r="J1150" s="79">
        <v>-234.22285383441249</v>
      </c>
      <c r="K1150" s="80">
        <v>17.559999999999999</v>
      </c>
      <c r="L1150" s="77">
        <v>0.10094043887147332</v>
      </c>
      <c r="M1150" s="79">
        <v>151.41065830720996</v>
      </c>
      <c r="N1150" s="81">
        <v>92.498999999999995</v>
      </c>
      <c r="O1150" s="82">
        <v>-2.697597391675687E-3</v>
      </c>
      <c r="P1150" s="83">
        <v>-5.3951947833513731</v>
      </c>
      <c r="Q1150" s="81">
        <v>37.9</v>
      </c>
      <c r="R1150" s="82">
        <v>2.6455026455026831E-3</v>
      </c>
      <c r="S1150" s="83">
        <v>-31.746031746032198</v>
      </c>
      <c r="T1150" s="81">
        <v>996.88</v>
      </c>
      <c r="U1150" s="82">
        <v>2.7158059908668911E-3</v>
      </c>
      <c r="V1150" s="83">
        <v>-2.7158059908668912</v>
      </c>
      <c r="W1150" s="81">
        <v>60.79</v>
      </c>
      <c r="X1150" s="82">
        <v>1.919691508089523E-2</v>
      </c>
      <c r="Y1150" s="83">
        <v>23.036298097074276</v>
      </c>
      <c r="Z1150" s="84">
        <f t="shared" si="17"/>
        <v>-84.072202396083838</v>
      </c>
    </row>
    <row r="1151" spans="1:26" x14ac:dyDescent="0.3">
      <c r="A1151" s="76">
        <v>40744</v>
      </c>
      <c r="B1151" s="77">
        <v>1324.12</v>
      </c>
      <c r="C1151" s="77">
        <v>-2.0903733390516203E-2</v>
      </c>
      <c r="D1151" s="78">
        <v>20.903733390516205</v>
      </c>
      <c r="E1151" s="77">
        <v>0.75124999999999997</v>
      </c>
      <c r="F1151" s="77">
        <v>1.6000000000000014</v>
      </c>
      <c r="G1151" s="79">
        <v>16.000000000000014</v>
      </c>
      <c r="H1151" s="80">
        <v>118.53700000000001</v>
      </c>
      <c r="I1151" s="77">
        <v>4.9083555327415512E-2</v>
      </c>
      <c r="J1151" s="79">
        <v>-245.41777663707757</v>
      </c>
      <c r="K1151" s="80">
        <v>19.09</v>
      </c>
      <c r="L1151" s="77">
        <v>0.19686520376175554</v>
      </c>
      <c r="M1151" s="79">
        <v>295.29780564263331</v>
      </c>
      <c r="N1151" s="81">
        <v>94.248999999999995</v>
      </c>
      <c r="O1151" s="82">
        <v>4.143346965114636E-2</v>
      </c>
      <c r="P1151" s="83">
        <v>82.866939302292721</v>
      </c>
      <c r="Q1151" s="81">
        <v>37.536000000000001</v>
      </c>
      <c r="R1151" s="82">
        <v>-2.5949761262196388E-2</v>
      </c>
      <c r="S1151" s="83">
        <v>311.39713514635667</v>
      </c>
      <c r="T1151" s="81">
        <v>988.48</v>
      </c>
      <c r="U1151" s="82">
        <v>-8.8140623903255524E-3</v>
      </c>
      <c r="V1151" s="83">
        <v>8.8140623903255531</v>
      </c>
      <c r="W1151" s="81">
        <v>62.475000000000001</v>
      </c>
      <c r="X1151" s="82">
        <v>5.7285496699949194E-2</v>
      </c>
      <c r="Y1151" s="83">
        <v>68.742596039939031</v>
      </c>
      <c r="Z1151" s="84">
        <f t="shared" si="17"/>
        <v>558.60449527498599</v>
      </c>
    </row>
    <row r="1152" spans="1:26" x14ac:dyDescent="0.3">
      <c r="A1152" s="76">
        <v>40743</v>
      </c>
      <c r="B1152" s="77">
        <v>1316.54</v>
      </c>
      <c r="C1152" s="77">
        <v>-1.8957063443568498E-2</v>
      </c>
      <c r="D1152" s="78">
        <v>18.957063443568497</v>
      </c>
      <c r="E1152" s="77">
        <v>0.74975000000000003</v>
      </c>
      <c r="F1152" s="77">
        <v>1.4750000000000041</v>
      </c>
      <c r="G1152" s="79">
        <v>14.750000000000041</v>
      </c>
      <c r="H1152" s="80">
        <v>118.666</v>
      </c>
      <c r="I1152" s="77">
        <v>4.8202881396355354E-2</v>
      </c>
      <c r="J1152" s="79">
        <v>-241.01440698177677</v>
      </c>
      <c r="K1152" s="80">
        <v>19.21</v>
      </c>
      <c r="L1152" s="77">
        <v>0.17564259485924119</v>
      </c>
      <c r="M1152" s="79">
        <v>263.46389228886176</v>
      </c>
      <c r="N1152" s="81">
        <v>96.498999999999995</v>
      </c>
      <c r="O1152" s="82">
        <v>4.6067558236214147E-2</v>
      </c>
      <c r="P1152" s="83">
        <v>92.13511647242828</v>
      </c>
      <c r="Q1152" s="81">
        <v>37.292000000000002</v>
      </c>
      <c r="R1152" s="82">
        <v>-3.4511326860841386E-2</v>
      </c>
      <c r="S1152" s="83">
        <v>414.13592233009666</v>
      </c>
      <c r="T1152" s="81">
        <v>982.38</v>
      </c>
      <c r="U1152" s="82">
        <v>-2.7915097499822358E-3</v>
      </c>
      <c r="V1152" s="83">
        <v>2.7915097499822359</v>
      </c>
      <c r="W1152" s="81">
        <v>63.094999999999999</v>
      </c>
      <c r="X1152" s="82">
        <v>1.8482647296206436E-2</v>
      </c>
      <c r="Y1152" s="83">
        <v>22.179176755447724</v>
      </c>
      <c r="Z1152" s="84">
        <f t="shared" si="17"/>
        <v>587.39827405860842</v>
      </c>
    </row>
    <row r="1153" spans="1:26" x14ac:dyDescent="0.3">
      <c r="A1153" s="76">
        <v>40742</v>
      </c>
      <c r="B1153" s="77">
        <v>1297.04</v>
      </c>
      <c r="C1153" s="77">
        <v>-3.6324325930769133E-2</v>
      </c>
      <c r="D1153" s="78">
        <v>36.324325930769135</v>
      </c>
      <c r="E1153" s="77">
        <v>0.74850000000000005</v>
      </c>
      <c r="F1153" s="77">
        <v>1.4000000000000012</v>
      </c>
      <c r="G1153" s="79">
        <v>14.000000000000012</v>
      </c>
      <c r="H1153" s="80">
        <v>117.105</v>
      </c>
      <c r="I1153" s="77">
        <v>3.3546918025841997E-2</v>
      </c>
      <c r="J1153" s="79">
        <v>-167.73459012920998</v>
      </c>
      <c r="K1153" s="80">
        <v>20.95</v>
      </c>
      <c r="L1153" s="77">
        <v>0.30448318804483193</v>
      </c>
      <c r="M1153" s="79">
        <v>456.72478206724793</v>
      </c>
      <c r="N1153" s="81">
        <v>98.998900000000006</v>
      </c>
      <c r="O1153" s="82">
        <v>8.196346857298363E-2</v>
      </c>
      <c r="P1153" s="83">
        <v>163.92693714596723</v>
      </c>
      <c r="Q1153" s="81">
        <v>37.25</v>
      </c>
      <c r="R1153" s="82">
        <v>-5.3535584521177917E-2</v>
      </c>
      <c r="S1153" s="83">
        <v>642.42701425413497</v>
      </c>
      <c r="T1153" s="81">
        <v>965.07</v>
      </c>
      <c r="U1153" s="82">
        <v>-1.3594039064975371E-2</v>
      </c>
      <c r="V1153" s="83">
        <v>13.594039064975371</v>
      </c>
      <c r="W1153" s="81">
        <v>63.17499999999999</v>
      </c>
      <c r="X1153" s="82">
        <v>1.7556575662398152E-2</v>
      </c>
      <c r="Y1153" s="83">
        <v>21.06789079487778</v>
      </c>
      <c r="Z1153" s="84">
        <f t="shared" si="17"/>
        <v>1180.3303991287623</v>
      </c>
    </row>
    <row r="1154" spans="1:26" x14ac:dyDescent="0.3">
      <c r="A1154" s="76">
        <v>40739</v>
      </c>
      <c r="B1154" s="77">
        <v>1313.17</v>
      </c>
      <c r="C1154" s="77">
        <v>-2.5968342506193526E-2</v>
      </c>
      <c r="D1154" s="78">
        <v>25.968342506193526</v>
      </c>
      <c r="E1154" s="77">
        <v>0.74350000000000005</v>
      </c>
      <c r="F1154" s="77">
        <v>0.9000000000000008</v>
      </c>
      <c r="G1154" s="79">
        <v>9.0000000000000071</v>
      </c>
      <c r="H1154" s="80">
        <v>117.063</v>
      </c>
      <c r="I1154" s="77">
        <v>3.5402727195731371E-2</v>
      </c>
      <c r="J1154" s="79">
        <v>8.1852999664370127</v>
      </c>
      <c r="K1154" s="80">
        <v>19.53</v>
      </c>
      <c r="L1154" s="77">
        <v>3.5402727195731371E-2</v>
      </c>
      <c r="M1154" s="79">
        <v>-215.76433121019116</v>
      </c>
      <c r="N1154" s="81">
        <v>96.998999999999995</v>
      </c>
      <c r="O1154" s="82">
        <v>7.777385182567885E-2</v>
      </c>
      <c r="P1154" s="83">
        <v>155.54770365135769</v>
      </c>
      <c r="Q1154" s="81">
        <v>37.438000000000002</v>
      </c>
      <c r="R1154" s="82">
        <v>-5.220253164556956E-2</v>
      </c>
      <c r="S1154" s="83">
        <v>626.43037974683466</v>
      </c>
      <c r="T1154" s="81">
        <v>972.8</v>
      </c>
      <c r="U1154" s="82">
        <v>1.3175230566534633E-3</v>
      </c>
      <c r="V1154" s="83">
        <v>-1.3175230566534633</v>
      </c>
      <c r="W1154" s="81">
        <v>63.4</v>
      </c>
      <c r="X1154" s="82">
        <v>-7.6700874660299754E-4</v>
      </c>
      <c r="Y1154" s="83">
        <v>-0.92041049592359703</v>
      </c>
      <c r="Z1154" s="84">
        <f t="shared" si="17"/>
        <v>607.12946110805456</v>
      </c>
    </row>
    <row r="1155" spans="1:26" x14ac:dyDescent="0.3">
      <c r="A1155" s="76">
        <v>40738</v>
      </c>
      <c r="B1155" s="77">
        <v>1310.83</v>
      </c>
      <c r="C1155" s="77">
        <v>-2.4542159977973092E-2</v>
      </c>
      <c r="D1155" s="78">
        <v>24.542159977973093</v>
      </c>
      <c r="E1155" s="77">
        <v>0.74299999999999999</v>
      </c>
      <c r="F1155" s="77">
        <v>0.9000000000000008</v>
      </c>
      <c r="G1155" s="79">
        <v>9.0000000000000071</v>
      </c>
      <c r="H1155" s="80">
        <v>116.756</v>
      </c>
      <c r="I1155" s="77">
        <v>3.1376983145471951E-2</v>
      </c>
      <c r="J1155" s="79">
        <v>-156.88491572735975</v>
      </c>
      <c r="K1155" s="80">
        <v>20.8</v>
      </c>
      <c r="L1155" s="77">
        <v>0.31064902331442984</v>
      </c>
      <c r="M1155" s="79">
        <v>465.97353497164471</v>
      </c>
      <c r="N1155" s="81">
        <v>96.499099999999999</v>
      </c>
      <c r="O1155" s="82">
        <v>6.9248029074953338E-2</v>
      </c>
      <c r="P1155" s="83">
        <v>138.49605814990667</v>
      </c>
      <c r="Q1155" s="81">
        <v>37.450000000000003</v>
      </c>
      <c r="R1155" s="82">
        <v>-1.662158968568641E-2</v>
      </c>
      <c r="S1155" s="83">
        <v>199.45907622823691</v>
      </c>
      <c r="T1155" s="81">
        <v>961.6</v>
      </c>
      <c r="U1155" s="82">
        <v>-1.0210803689064516E-2</v>
      </c>
      <c r="V1155" s="83">
        <v>10.210803689064516</v>
      </c>
      <c r="W1155" s="81">
        <v>64.7</v>
      </c>
      <c r="X1155" s="82">
        <v>4.0527500804117128E-2</v>
      </c>
      <c r="Y1155" s="83">
        <v>48.63300096494055</v>
      </c>
      <c r="Z1155" s="84">
        <f t="shared" si="17"/>
        <v>739.42971825440668</v>
      </c>
    </row>
    <row r="1156" spans="1:26" x14ac:dyDescent="0.3">
      <c r="A1156" s="76">
        <v>40737</v>
      </c>
      <c r="B1156" s="77">
        <v>1320.34</v>
      </c>
      <c r="C1156" s="77">
        <v>-8.1431511891706197E-3</v>
      </c>
      <c r="D1156" s="78">
        <v>8.1431511891706201</v>
      </c>
      <c r="E1156" s="77">
        <v>0.74250000000000005</v>
      </c>
      <c r="F1156" s="77">
        <v>0.9000000000000008</v>
      </c>
      <c r="G1156" s="79">
        <v>9.0000000000000071</v>
      </c>
      <c r="H1156" s="80">
        <v>115.753</v>
      </c>
      <c r="I1156" s="77">
        <v>2.0749559082892367E-2</v>
      </c>
      <c r="J1156" s="79">
        <v>-103.74779541446183</v>
      </c>
      <c r="K1156" s="80">
        <v>19.91</v>
      </c>
      <c r="L1156" s="77">
        <v>0.20520581113801456</v>
      </c>
      <c r="M1156" s="79">
        <v>307.80871670702186</v>
      </c>
      <c r="N1156" s="81">
        <v>96.999099999999999</v>
      </c>
      <c r="O1156" s="82">
        <v>2.3744766452100368E-2</v>
      </c>
      <c r="P1156" s="83">
        <v>47.489532904200736</v>
      </c>
      <c r="Q1156" s="81">
        <v>37.75</v>
      </c>
      <c r="R1156" s="82">
        <v>1.0709504685408261E-2</v>
      </c>
      <c r="S1156" s="83">
        <v>-128.51405622489912</v>
      </c>
      <c r="T1156" s="81">
        <v>971.37</v>
      </c>
      <c r="U1156" s="82">
        <v>1.8356991592057524E-2</v>
      </c>
      <c r="V1156" s="83">
        <v>-18.356991592057526</v>
      </c>
      <c r="W1156" s="81">
        <v>63.99</v>
      </c>
      <c r="X1156" s="82">
        <v>4.0009413979761469E-3</v>
      </c>
      <c r="Y1156" s="83">
        <v>4.8011296775713763</v>
      </c>
      <c r="Z1156" s="84">
        <f t="shared" si="17"/>
        <v>126.62368724654613</v>
      </c>
    </row>
    <row r="1157" spans="1:26" x14ac:dyDescent="0.3">
      <c r="A1157" s="76">
        <v>40736</v>
      </c>
      <c r="B1157" s="77">
        <v>1307.28</v>
      </c>
      <c r="C1157" s="77">
        <v>-5.1141552511415733E-3</v>
      </c>
      <c r="D1157" s="78">
        <v>5.1141552511415735</v>
      </c>
      <c r="E1157" s="77">
        <v>0.74050000000000005</v>
      </c>
      <c r="F1157" s="77">
        <v>0.55000000000000604</v>
      </c>
      <c r="G1157" s="79">
        <v>5.5000000000000604</v>
      </c>
      <c r="H1157" s="80">
        <v>113.077</v>
      </c>
      <c r="I1157" s="77">
        <v>1.326705701296684E-4</v>
      </c>
      <c r="J1157" s="79">
        <v>-0.66335285064834204</v>
      </c>
      <c r="K1157" s="80">
        <v>19.87</v>
      </c>
      <c r="L1157" s="77">
        <v>0.15055008685581941</v>
      </c>
      <c r="M1157" s="79">
        <v>225.82513028372912</v>
      </c>
      <c r="N1157" s="81">
        <v>97.999099999999999</v>
      </c>
      <c r="O1157" s="82">
        <v>-1.0204164932297372E-6</v>
      </c>
      <c r="P1157" s="83">
        <v>-2.0408329864594742E-3</v>
      </c>
      <c r="Q1157" s="81">
        <v>37.445999999999998</v>
      </c>
      <c r="R1157" s="82">
        <v>4.0166666666666608E-2</v>
      </c>
      <c r="S1157" s="83">
        <v>-481.99999999999932</v>
      </c>
      <c r="T1157" s="81">
        <v>980.7</v>
      </c>
      <c r="U1157" s="82">
        <v>3.1675064959656649E-2</v>
      </c>
      <c r="V1157" s="83">
        <v>-31.675064959656648</v>
      </c>
      <c r="W1157" s="81">
        <v>65.004999999999995</v>
      </c>
      <c r="X1157" s="82">
        <v>4.4760527161684292E-2</v>
      </c>
      <c r="Y1157" s="83">
        <v>53.712632594021144</v>
      </c>
      <c r="Z1157" s="84">
        <f t="shared" si="17"/>
        <v>-224.18854051439882</v>
      </c>
    </row>
    <row r="1158" spans="1:26" x14ac:dyDescent="0.3">
      <c r="A1158" s="76">
        <v>40735</v>
      </c>
      <c r="B1158" s="77">
        <v>1314.81</v>
      </c>
      <c r="C1158" s="77">
        <v>1.4177394845845808E-2</v>
      </c>
      <c r="D1158" s="78">
        <v>-14.177394845845807</v>
      </c>
      <c r="E1158" s="77">
        <v>0.73475000000000001</v>
      </c>
      <c r="F1158" s="77">
        <v>-2.4999999999997247E-2</v>
      </c>
      <c r="G1158" s="79">
        <v>-0.24999999999997247</v>
      </c>
      <c r="H1158" s="80">
        <v>112.96599999999999</v>
      </c>
      <c r="I1158" s="77">
        <v>3.7228891041075902E-3</v>
      </c>
      <c r="J1158" s="79">
        <v>-18.614445520537952</v>
      </c>
      <c r="K1158" s="80">
        <v>18.39</v>
      </c>
      <c r="L1158" s="77">
        <v>-4.0688575899843558E-2</v>
      </c>
      <c r="M1158" s="79">
        <v>-61.032863849765342</v>
      </c>
      <c r="N1158" s="81">
        <v>96.499200000000002</v>
      </c>
      <c r="O1158" s="82">
        <v>-3.4998349983499773E-2</v>
      </c>
      <c r="P1158" s="83">
        <v>-69.996699966999543</v>
      </c>
      <c r="Q1158" s="81">
        <v>37.65</v>
      </c>
      <c r="R1158" s="82">
        <v>6.304881836406237E-2</v>
      </c>
      <c r="S1158" s="83">
        <v>-756.58582036874839</v>
      </c>
      <c r="T1158" s="81">
        <v>976.66</v>
      </c>
      <c r="U1158" s="82">
        <v>3.835931021284731E-2</v>
      </c>
      <c r="V1158" s="83">
        <v>-38.359310212847312</v>
      </c>
      <c r="W1158" s="81">
        <v>61.524999999999999</v>
      </c>
      <c r="X1158" s="82">
        <v>-6.0471863785599766E-2</v>
      </c>
      <c r="Y1158" s="83">
        <v>-72.566236542719722</v>
      </c>
      <c r="Z1158" s="84">
        <f t="shared" si="17"/>
        <v>-1031.5827713074641</v>
      </c>
    </row>
    <row r="1159" spans="1:26" x14ac:dyDescent="0.3">
      <c r="A1159" s="76">
        <v>40732</v>
      </c>
      <c r="B1159" s="77">
        <v>1343.13</v>
      </c>
      <c r="C1159" s="77">
        <v>4.787130296387037E-2</v>
      </c>
      <c r="D1159" s="78">
        <v>-47.87130296387037</v>
      </c>
      <c r="E1159" s="77">
        <v>0.73575000000000002</v>
      </c>
      <c r="F1159" s="77">
        <v>0.32499999999999751</v>
      </c>
      <c r="G1159" s="79">
        <v>3.2499999999999751</v>
      </c>
      <c r="H1159" s="80">
        <v>113.994</v>
      </c>
      <c r="I1159" s="77">
        <v>1.6677963683065219E-2</v>
      </c>
      <c r="J1159" s="79">
        <v>-83.389818415326104</v>
      </c>
      <c r="K1159" s="80">
        <v>15.95</v>
      </c>
      <c r="L1159" s="77">
        <v>-0.22422178988326846</v>
      </c>
      <c r="M1159" s="79">
        <v>-336.33268482490269</v>
      </c>
      <c r="N1159" s="81">
        <v>92.749200000000002</v>
      </c>
      <c r="O1159" s="82">
        <v>-8.1681996851453914E-2</v>
      </c>
      <c r="P1159" s="83">
        <v>-163.36399370290781</v>
      </c>
      <c r="Q1159" s="81">
        <v>37.799999999999997</v>
      </c>
      <c r="R1159" s="82">
        <v>6.9306930693069188E-2</v>
      </c>
      <c r="S1159" s="83">
        <v>-831.68316831683023</v>
      </c>
      <c r="T1159" s="81">
        <v>994.18</v>
      </c>
      <c r="U1159" s="82">
        <v>6.5310802267393817E-2</v>
      </c>
      <c r="V1159" s="83">
        <v>-65.310802267393811</v>
      </c>
      <c r="W1159" s="81">
        <v>59.645000000000003</v>
      </c>
      <c r="X1159" s="82">
        <v>-6.2038056298160088E-2</v>
      </c>
      <c r="Y1159" s="83">
        <v>-74.445667557792106</v>
      </c>
      <c r="Z1159" s="84">
        <f t="shared" si="17"/>
        <v>-1599.1474380490233</v>
      </c>
    </row>
    <row r="1160" spans="1:26" x14ac:dyDescent="0.3">
      <c r="A1160" s="76">
        <v>40731</v>
      </c>
      <c r="B1160" s="77">
        <v>1352.39</v>
      </c>
      <c r="C1160" s="77">
        <v>6.0323807283703831E-2</v>
      </c>
      <c r="D1160" s="78">
        <v>-60.323807283703829</v>
      </c>
      <c r="E1160" s="77">
        <v>0.73524999999999996</v>
      </c>
      <c r="F1160" s="77">
        <v>0.64999999999999503</v>
      </c>
      <c r="G1160" s="79">
        <v>6.4999999999999503</v>
      </c>
      <c r="H1160" s="80">
        <v>112.991</v>
      </c>
      <c r="I1160" s="77">
        <v>8.1371175688577362E-3</v>
      </c>
      <c r="J1160" s="79">
        <v>-40.685587844288683</v>
      </c>
      <c r="K1160" s="80">
        <v>15.95</v>
      </c>
      <c r="L1160" s="77">
        <v>-0.24407582938388633</v>
      </c>
      <c r="M1160" s="79">
        <v>-366.11374407582946</v>
      </c>
      <c r="N1160" s="81">
        <v>90.499300000000005</v>
      </c>
      <c r="O1160" s="82">
        <v>-8.121698573895593E-2</v>
      </c>
      <c r="P1160" s="83">
        <v>-162.43397147791185</v>
      </c>
      <c r="Q1160" s="81">
        <v>38.536000000000001</v>
      </c>
      <c r="R1160" s="82">
        <v>7.3097379632981532E-2</v>
      </c>
      <c r="S1160" s="83">
        <v>-877.16855559577834</v>
      </c>
      <c r="T1160" s="81">
        <v>997.27</v>
      </c>
      <c r="U1160" s="82">
        <v>7.4957153482155328E-2</v>
      </c>
      <c r="V1160" s="83">
        <v>-74.957153482155334</v>
      </c>
      <c r="W1160" s="81">
        <v>59.09</v>
      </c>
      <c r="X1160" s="82">
        <v>-0.10245310245310231</v>
      </c>
      <c r="Y1160" s="83">
        <v>-122.94372294372276</v>
      </c>
      <c r="Z1160" s="84">
        <f t="shared" si="17"/>
        <v>-1698.1265427033902</v>
      </c>
    </row>
    <row r="1161" spans="1:26" x14ac:dyDescent="0.3">
      <c r="A1161" s="76">
        <v>40730</v>
      </c>
      <c r="B1161" s="77">
        <v>1341.98</v>
      </c>
      <c r="C1161" s="77">
        <v>4.7137495415779149E-2</v>
      </c>
      <c r="D1161" s="78">
        <v>-47.137495415779149</v>
      </c>
      <c r="E1161" s="77">
        <v>0.73499999999999999</v>
      </c>
      <c r="F1161" s="77">
        <v>0.77500000000000346</v>
      </c>
      <c r="G1161" s="79">
        <v>7.7500000000000346</v>
      </c>
      <c r="H1161" s="80">
        <v>113.209</v>
      </c>
      <c r="I1161" s="77">
        <v>9.802872179109837E-3</v>
      </c>
      <c r="J1161" s="79">
        <v>-49.014360895549189</v>
      </c>
      <c r="K1161" s="80">
        <v>16.34</v>
      </c>
      <c r="L1161" s="77">
        <v>-0.15292897874546393</v>
      </c>
      <c r="M1161" s="79">
        <v>-229.3934681181959</v>
      </c>
      <c r="N1161" s="81">
        <v>92.249300000000005</v>
      </c>
      <c r="O1161" s="82">
        <v>-5.3845570014933418E-2</v>
      </c>
      <c r="P1161" s="83">
        <v>-107.69114002986683</v>
      </c>
      <c r="Q1161" s="81">
        <v>38.625</v>
      </c>
      <c r="R1161" s="82">
        <v>5.8741297078011095E-2</v>
      </c>
      <c r="S1161" s="83">
        <v>-704.89556493613316</v>
      </c>
      <c r="T1161" s="81">
        <v>985.13</v>
      </c>
      <c r="U1161" s="82">
        <v>6.1105127100387784E-2</v>
      </c>
      <c r="V1161" s="83">
        <v>-61.105127100387783</v>
      </c>
      <c r="W1161" s="81">
        <v>61.95000000000001</v>
      </c>
      <c r="X1161" s="82">
        <v>-2.9377203290246765E-2</v>
      </c>
      <c r="Y1161" s="83">
        <v>-35.252643948296111</v>
      </c>
      <c r="Z1161" s="84">
        <f t="shared" si="17"/>
        <v>-1226.739800444208</v>
      </c>
    </row>
    <row r="1162" spans="1:26" x14ac:dyDescent="0.3">
      <c r="A1162" s="76">
        <v>40729</v>
      </c>
      <c r="B1162" s="77">
        <v>1345.93</v>
      </c>
      <c r="C1162" s="77">
        <v>3.5705216501350556E-2</v>
      </c>
      <c r="D1162" s="78">
        <v>-35.705216501350556</v>
      </c>
      <c r="E1162" s="77">
        <v>0.73450000000000004</v>
      </c>
      <c r="F1162" s="77">
        <v>0.82500000000000906</v>
      </c>
      <c r="G1162" s="79">
        <v>8.2500000000000906</v>
      </c>
      <c r="H1162" s="80">
        <v>113.304</v>
      </c>
      <c r="I1162" s="77">
        <v>-6.4015995229493305E-3</v>
      </c>
      <c r="J1162" s="79">
        <v>32.00799761474665</v>
      </c>
      <c r="K1162" s="80">
        <v>16.059999999999999</v>
      </c>
      <c r="L1162" s="77">
        <v>-0.13282937365010805</v>
      </c>
      <c r="M1162" s="79">
        <v>-199.24406047516209</v>
      </c>
      <c r="N1162" s="81">
        <v>91.499300000000005</v>
      </c>
      <c r="O1162" s="82">
        <v>-5.181286476986334E-2</v>
      </c>
      <c r="P1162" s="83">
        <v>-103.62572953972668</v>
      </c>
      <c r="Q1162" s="81">
        <v>39.356999999999999</v>
      </c>
      <c r="R1162" s="82">
        <v>7.8273972602739703E-2</v>
      </c>
      <c r="S1162" s="83">
        <v>-939.28767123287639</v>
      </c>
      <c r="T1162" s="81">
        <v>978.37</v>
      </c>
      <c r="U1162" s="82">
        <v>3.2776675252290624E-2</v>
      </c>
      <c r="V1162" s="83">
        <v>-32.776675252290623</v>
      </c>
      <c r="W1162" s="81">
        <v>62.085000000000001</v>
      </c>
      <c r="X1162" s="82">
        <v>-7.0305480682839178E-2</v>
      </c>
      <c r="Y1162" s="83">
        <v>-84.366576819407015</v>
      </c>
      <c r="Z1162" s="84">
        <f t="shared" si="17"/>
        <v>-1354.7479322060669</v>
      </c>
    </row>
    <row r="1163" spans="1:26" x14ac:dyDescent="0.3">
      <c r="A1163" s="76">
        <v>40728</v>
      </c>
      <c r="B1163" s="77">
        <v>1348.18</v>
      </c>
      <c r="C1163" s="77">
        <v>3.5651459167134039E-2</v>
      </c>
      <c r="D1163" s="78">
        <v>-35.651459167134043</v>
      </c>
      <c r="E1163" s="77">
        <v>0.73450000000000004</v>
      </c>
      <c r="F1163" s="77">
        <v>0.67500000000000338</v>
      </c>
      <c r="G1163" s="79">
        <v>6.7500000000000338</v>
      </c>
      <c r="H1163" s="80" t="s">
        <v>0</v>
      </c>
      <c r="I1163" s="77">
        <v>3.5402727195731371E-2</v>
      </c>
      <c r="J1163" s="79">
        <v>-36.261060932305902</v>
      </c>
      <c r="K1163" s="80" t="s">
        <v>0</v>
      </c>
      <c r="L1163" s="77">
        <v>3.5402727195731371E-2</v>
      </c>
      <c r="M1163" s="79">
        <v>-215.76433121019116</v>
      </c>
      <c r="N1163" s="81" t="s">
        <v>47</v>
      </c>
      <c r="O1163" s="82">
        <v>4.5362372799477215E-3</v>
      </c>
      <c r="P1163" s="83">
        <v>9.0724745598954417</v>
      </c>
      <c r="Q1163" s="81" t="s">
        <v>47</v>
      </c>
      <c r="R1163" s="82">
        <v>7.4923885533476054E-4</v>
      </c>
      <c r="S1163" s="83">
        <v>-8.9908662640171269</v>
      </c>
      <c r="T1163" s="81">
        <v>971.52</v>
      </c>
      <c r="U1163" s="82">
        <v>2.1566545041587355E-2</v>
      </c>
      <c r="V1163" s="83">
        <v>-21.566545041587354</v>
      </c>
      <c r="W1163" s="81" t="s">
        <v>47</v>
      </c>
      <c r="X1163" s="82">
        <v>-7.6700874660299754E-4</v>
      </c>
      <c r="Y1163" s="83">
        <v>-0.92041049592359703</v>
      </c>
      <c r="Z1163" s="84">
        <f t="shared" si="17"/>
        <v>-303.33219855126367</v>
      </c>
    </row>
    <row r="1164" spans="1:26" x14ac:dyDescent="0.3">
      <c r="A1164" s="76">
        <v>40725</v>
      </c>
      <c r="B1164" s="77">
        <v>1343.81</v>
      </c>
      <c r="C1164" s="77">
        <v>4.8581795482033473E-2</v>
      </c>
      <c r="D1164" s="78">
        <v>-48.581795482033471</v>
      </c>
      <c r="E1164" s="77">
        <v>0.73399999999999999</v>
      </c>
      <c r="F1164" s="77">
        <v>0.62499999999999778</v>
      </c>
      <c r="G1164" s="79">
        <v>6.2499999999999778</v>
      </c>
      <c r="H1164" s="80">
        <v>113.20399999999999</v>
      </c>
      <c r="I1164" s="77">
        <v>-6.3810552000772734E-3</v>
      </c>
      <c r="J1164" s="79">
        <v>31.905276000386365</v>
      </c>
      <c r="K1164" s="80">
        <v>15.87</v>
      </c>
      <c r="L1164" s="77">
        <v>-0.20610305152576286</v>
      </c>
      <c r="M1164" s="79">
        <v>-309.1545772886443</v>
      </c>
      <c r="N1164" s="81">
        <v>89.999399999999994</v>
      </c>
      <c r="O1164" s="82">
        <v>-9.5475235454391086E-2</v>
      </c>
      <c r="P1164" s="83">
        <v>-190.95047090878217</v>
      </c>
      <c r="Q1164" s="81">
        <v>39.5</v>
      </c>
      <c r="R1164" s="82">
        <v>8.5910652920962199E-2</v>
      </c>
      <c r="S1164" s="83">
        <v>-1030.9278350515465</v>
      </c>
      <c r="T1164" s="81">
        <v>971.52</v>
      </c>
      <c r="U1164" s="82">
        <v>3.0648292543203576E-2</v>
      </c>
      <c r="V1164" s="83">
        <v>-30.648292543203578</v>
      </c>
      <c r="W1164" s="81">
        <v>62.18</v>
      </c>
      <c r="X1164" s="82">
        <v>-8.3769247771310631E-2</v>
      </c>
      <c r="Y1164" s="83">
        <v>-100.52309732557276</v>
      </c>
      <c r="Z1164" s="84">
        <f t="shared" si="17"/>
        <v>-1672.6307925993963</v>
      </c>
    </row>
    <row r="1165" spans="1:26" x14ac:dyDescent="0.3">
      <c r="A1165" s="76">
        <v>40724</v>
      </c>
      <c r="B1165" s="77">
        <v>1331.18</v>
      </c>
      <c r="C1165" s="77">
        <v>3.9513345515313485E-2</v>
      </c>
      <c r="D1165" s="78">
        <v>-39.513345515313482</v>
      </c>
      <c r="E1165" s="77">
        <v>0.73350000000000004</v>
      </c>
      <c r="F1165" s="77">
        <v>0.57500000000000329</v>
      </c>
      <c r="G1165" s="79">
        <v>5.7500000000000329</v>
      </c>
      <c r="H1165" s="80">
        <v>113.4</v>
      </c>
      <c r="I1165" s="77">
        <v>1.0946714220135725E-3</v>
      </c>
      <c r="J1165" s="79">
        <v>-5.4733571100678624</v>
      </c>
      <c r="K1165" s="80">
        <v>16.52</v>
      </c>
      <c r="L1165" s="77">
        <v>-0.24393592677345544</v>
      </c>
      <c r="M1165" s="79">
        <v>-365.90389016018315</v>
      </c>
      <c r="N1165" s="81">
        <v>90.249499999999998</v>
      </c>
      <c r="O1165" s="82">
        <v>-9.2968937657223763E-2</v>
      </c>
      <c r="P1165" s="83">
        <v>-185.93787531444752</v>
      </c>
      <c r="Q1165" s="81">
        <v>38.082999999999998</v>
      </c>
      <c r="R1165" s="82">
        <v>3.9808873720136473E-2</v>
      </c>
      <c r="S1165" s="83">
        <v>-477.7064846416377</v>
      </c>
      <c r="T1165" s="81">
        <v>953.86</v>
      </c>
      <c r="U1165" s="82">
        <v>2.4114236633025591E-2</v>
      </c>
      <c r="V1165" s="83">
        <v>-24.114236633025591</v>
      </c>
      <c r="W1165" s="81">
        <v>63.734999999999992</v>
      </c>
      <c r="X1165" s="82">
        <v>-4.8660347787148471E-2</v>
      </c>
      <c r="Y1165" s="83">
        <v>-58.392417344578163</v>
      </c>
      <c r="Z1165" s="84">
        <f t="shared" ref="Z1165:Z1228" si="18">SUM(D1165,G1165,J1165,M1165,P1165,S1165,V1165,Y1165)</f>
        <v>-1151.2916067192534</v>
      </c>
    </row>
    <row r="1166" spans="1:26" x14ac:dyDescent="0.3">
      <c r="A1166" s="76">
        <v>40723</v>
      </c>
      <c r="B1166" s="77">
        <v>1314</v>
      </c>
      <c r="C1166" s="77">
        <v>3.1753509846414819E-2</v>
      </c>
      <c r="D1166" s="78">
        <v>-31.753509846414818</v>
      </c>
      <c r="E1166" s="77">
        <v>0.73499999999999999</v>
      </c>
      <c r="F1166" s="77">
        <v>0.77500000000000346</v>
      </c>
      <c r="G1166" s="79">
        <v>7.7500000000000346</v>
      </c>
      <c r="H1166" s="80">
        <v>113.062</v>
      </c>
      <c r="I1166" s="77">
        <v>1.1387524711733679E-2</v>
      </c>
      <c r="J1166" s="79">
        <v>-56.937623558668392</v>
      </c>
      <c r="K1166" s="80">
        <v>17.27</v>
      </c>
      <c r="L1166" s="77">
        <v>-0.24021117465904096</v>
      </c>
      <c r="M1166" s="79">
        <v>-360.31676198856144</v>
      </c>
      <c r="N1166" s="81">
        <v>94.749300000000005</v>
      </c>
      <c r="O1166" s="82">
        <v>-5.7219957432793379E-2</v>
      </c>
      <c r="P1166" s="83">
        <v>-114.43991486558676</v>
      </c>
      <c r="Q1166" s="81">
        <v>37.35</v>
      </c>
      <c r="R1166" s="82">
        <v>1.5331919752079596E-2</v>
      </c>
      <c r="S1166" s="83">
        <v>-183.98303702495514</v>
      </c>
      <c r="T1166" s="81">
        <v>950.59</v>
      </c>
      <c r="U1166" s="82">
        <v>2.9958610527228178E-2</v>
      </c>
      <c r="V1166" s="83">
        <v>-29.958610527228178</v>
      </c>
      <c r="W1166" s="81">
        <v>62.22</v>
      </c>
      <c r="X1166" s="82">
        <v>-8.5470713603292392E-2</v>
      </c>
      <c r="Y1166" s="83">
        <v>-102.56485632395086</v>
      </c>
      <c r="Z1166" s="84">
        <f t="shared" si="18"/>
        <v>-872.20431413536551</v>
      </c>
    </row>
    <row r="1167" spans="1:26" x14ac:dyDescent="0.3">
      <c r="A1167" s="76">
        <v>40722</v>
      </c>
      <c r="B1167" s="77">
        <v>1296.43</v>
      </c>
      <c r="C1167" s="77">
        <v>9.7042765796708924E-3</v>
      </c>
      <c r="D1167" s="78">
        <v>-9.7042765796708927</v>
      </c>
      <c r="E1167" s="77">
        <v>0.73499999999999999</v>
      </c>
      <c r="F1167" s="77">
        <v>1.375000000000004</v>
      </c>
      <c r="G1167" s="79">
        <v>13.750000000000039</v>
      </c>
      <c r="H1167" s="80">
        <v>112.547</v>
      </c>
      <c r="I1167" s="77">
        <v>-4.6430592896561981E-3</v>
      </c>
      <c r="J1167" s="79">
        <v>23.215296448280991</v>
      </c>
      <c r="K1167" s="80">
        <v>19.170000000000002</v>
      </c>
      <c r="L1167" s="77">
        <v>-0.1008442776735459</v>
      </c>
      <c r="M1167" s="79">
        <v>-151.26641651031883</v>
      </c>
      <c r="N1167" s="81">
        <v>97.999200000000002</v>
      </c>
      <c r="O1167" s="82">
        <v>-1.7550894787864396E-2</v>
      </c>
      <c r="P1167" s="83">
        <v>-35.101789575728795</v>
      </c>
      <c r="Q1167" s="81">
        <v>36</v>
      </c>
      <c r="R1167" s="82">
        <v>-2.5393903297417357E-2</v>
      </c>
      <c r="S1167" s="83">
        <v>304.72683956900829</v>
      </c>
      <c r="T1167" s="81">
        <v>940.58</v>
      </c>
      <c r="U1167" s="82">
        <v>2.7552001398356962E-2</v>
      </c>
      <c r="V1167" s="83">
        <v>-27.55200139835696</v>
      </c>
      <c r="W1167" s="81">
        <v>65.484999999999999</v>
      </c>
      <c r="X1167" s="82">
        <v>1.1820148331273185E-2</v>
      </c>
      <c r="Y1167" s="83">
        <v>14.184177997527822</v>
      </c>
      <c r="Z1167" s="84">
        <f t="shared" si="18"/>
        <v>132.25182995074167</v>
      </c>
    </row>
    <row r="1168" spans="1:26" x14ac:dyDescent="0.3">
      <c r="A1168" s="76">
        <v>40721</v>
      </c>
      <c r="B1168" s="77">
        <v>1281.77</v>
      </c>
      <c r="C1168" s="77">
        <v>-1.8432579795380703E-2</v>
      </c>
      <c r="D1168" s="78">
        <v>18.432579795380704</v>
      </c>
      <c r="E1168" s="77">
        <v>0.73250000000000004</v>
      </c>
      <c r="F1168" s="77">
        <v>1.2250000000000094</v>
      </c>
      <c r="G1168" s="79">
        <v>12.250000000000094</v>
      </c>
      <c r="H1168" s="80">
        <v>112.124</v>
      </c>
      <c r="I1168" s="77">
        <v>-1.8436487787796628E-2</v>
      </c>
      <c r="J1168" s="79">
        <v>92.18243893898314</v>
      </c>
      <c r="K1168" s="80">
        <v>20.56</v>
      </c>
      <c r="L1168" s="77">
        <v>0.125958378970427</v>
      </c>
      <c r="M1168" s="79">
        <v>188.9375684556405</v>
      </c>
      <c r="N1168" s="81">
        <v>99.998999999999995</v>
      </c>
      <c r="O1168" s="82">
        <v>3.3583531955621637E-2</v>
      </c>
      <c r="P1168" s="83">
        <v>67.167063911243275</v>
      </c>
      <c r="Q1168" s="81">
        <v>35.417000000000002</v>
      </c>
      <c r="R1168" s="82">
        <v>-2.4674359044970142E-2</v>
      </c>
      <c r="S1168" s="83">
        <v>296.09230853964169</v>
      </c>
      <c r="T1168" s="81">
        <v>933.23</v>
      </c>
      <c r="U1168" s="82">
        <v>2.0831319996994003E-3</v>
      </c>
      <c r="V1168" s="83">
        <v>-2.0831319996994004</v>
      </c>
      <c r="W1168" s="81">
        <v>63.59</v>
      </c>
      <c r="X1168" s="82">
        <v>-2.6037678051768858E-2</v>
      </c>
      <c r="Y1168" s="83">
        <v>-31.245213662122627</v>
      </c>
      <c r="Z1168" s="84">
        <f t="shared" si="18"/>
        <v>641.7336139790674</v>
      </c>
    </row>
    <row r="1169" spans="1:26" x14ac:dyDescent="0.3">
      <c r="A1169" s="76">
        <v>40718</v>
      </c>
      <c r="B1169" s="77">
        <v>1275.45</v>
      </c>
      <c r="C1169" s="77">
        <v>-1.0120373460407115E-2</v>
      </c>
      <c r="D1169" s="78">
        <v>10.120373460407116</v>
      </c>
      <c r="E1169" s="77">
        <v>0.72875000000000001</v>
      </c>
      <c r="F1169" s="77">
        <v>0.85000000000000631</v>
      </c>
      <c r="G1169" s="79">
        <v>8.5000000000000639</v>
      </c>
      <c r="H1169" s="80">
        <v>112.07899999999999</v>
      </c>
      <c r="I1169" s="77">
        <v>-2.2595273393215383E-2</v>
      </c>
      <c r="J1169" s="79">
        <v>112.97636696607691</v>
      </c>
      <c r="K1169" s="80">
        <v>21.1</v>
      </c>
      <c r="L1169" s="77">
        <v>7.5981642019377973E-2</v>
      </c>
      <c r="M1169" s="79">
        <v>113.97246302906696</v>
      </c>
      <c r="N1169" s="81">
        <v>100.999</v>
      </c>
      <c r="O1169" s="82">
        <v>1.5067366969581868E-2</v>
      </c>
      <c r="P1169" s="83">
        <v>30.134733939163734</v>
      </c>
      <c r="Q1169" s="81">
        <v>35.35</v>
      </c>
      <c r="R1169" s="82">
        <v>-1.2928266272024152E-2</v>
      </c>
      <c r="S1169" s="83">
        <v>155.13919526428984</v>
      </c>
      <c r="T1169" s="81">
        <v>927.73</v>
      </c>
      <c r="U1169" s="82">
        <v>1.146956531219675E-2</v>
      </c>
      <c r="V1169" s="83">
        <v>-11.46956531219675</v>
      </c>
      <c r="W1169" s="81">
        <v>65.834999999999994</v>
      </c>
      <c r="X1169" s="82">
        <v>6.882312456985373E-3</v>
      </c>
      <c r="Y1169" s="83">
        <v>8.2587749483824471</v>
      </c>
      <c r="Z1169" s="84">
        <f t="shared" si="18"/>
        <v>427.63234229519026</v>
      </c>
    </row>
    <row r="1170" spans="1:26" x14ac:dyDescent="0.3">
      <c r="A1170" s="76">
        <v>40717</v>
      </c>
      <c r="B1170" s="77">
        <v>1281.57</v>
      </c>
      <c r="C1170" s="77">
        <v>-5.3706276338970991E-3</v>
      </c>
      <c r="D1170" s="78">
        <v>5.3706276338970991</v>
      </c>
      <c r="E1170" s="77">
        <v>0.72724999999999995</v>
      </c>
      <c r="F1170" s="77">
        <v>0.4749999999999921</v>
      </c>
      <c r="G1170" s="79">
        <v>4.749999999999921</v>
      </c>
      <c r="H1170" s="80">
        <v>112.11</v>
      </c>
      <c r="I1170" s="77">
        <v>-2.4095127004300221E-2</v>
      </c>
      <c r="J1170" s="79">
        <v>120.47563502150111</v>
      </c>
      <c r="K1170" s="80">
        <v>19.29</v>
      </c>
      <c r="L1170" s="77">
        <v>2.279957582184516E-2</v>
      </c>
      <c r="M1170" s="79">
        <v>34.199363732767743</v>
      </c>
      <c r="N1170" s="81">
        <v>98.499099999999999</v>
      </c>
      <c r="O1170" s="82">
        <v>-5.056580979538379E-3</v>
      </c>
      <c r="P1170" s="83">
        <v>-10.113161959076757</v>
      </c>
      <c r="Q1170" s="81">
        <v>35.911000000000001</v>
      </c>
      <c r="R1170" s="82">
        <v>6.248598968841038E-3</v>
      </c>
      <c r="S1170" s="83">
        <v>-74.983187626092459</v>
      </c>
      <c r="T1170" s="81">
        <v>928.4</v>
      </c>
      <c r="U1170" s="82">
        <v>1.576603682753637E-2</v>
      </c>
      <c r="V1170" s="83">
        <v>-15.76603682753637</v>
      </c>
      <c r="W1170" s="81">
        <v>63.82500000000001</v>
      </c>
      <c r="X1170" s="82">
        <v>-3.5730472881099679E-2</v>
      </c>
      <c r="Y1170" s="83">
        <v>-42.876567457319616</v>
      </c>
      <c r="Z1170" s="84">
        <f t="shared" si="18"/>
        <v>21.05667251814068</v>
      </c>
    </row>
    <row r="1171" spans="1:26" x14ac:dyDescent="0.3">
      <c r="A1171" s="76">
        <v>40716</v>
      </c>
      <c r="B1171" s="77">
        <v>1299.53</v>
      </c>
      <c r="C1171" s="77">
        <v>-6.4223620530151392E-3</v>
      </c>
      <c r="D1171" s="78">
        <v>6.4223620530151395</v>
      </c>
      <c r="E1171" s="77">
        <v>0.72624999999999995</v>
      </c>
      <c r="F1171" s="77">
        <v>0.37499999999999201</v>
      </c>
      <c r="G1171" s="79">
        <v>3.7499999999999201</v>
      </c>
      <c r="H1171" s="80">
        <v>114.03400000000001</v>
      </c>
      <c r="I1171" s="77">
        <v>-1.1956954962136271E-2</v>
      </c>
      <c r="J1171" s="79">
        <v>59.784774810681355</v>
      </c>
      <c r="K1171" s="80">
        <v>18.52</v>
      </c>
      <c r="L1171" s="77">
        <v>4.220596510973551E-2</v>
      </c>
      <c r="M1171" s="79">
        <v>63.308947664603267</v>
      </c>
      <c r="N1171" s="81">
        <v>97.499200000000002</v>
      </c>
      <c r="O1171" s="82">
        <v>-5.1061432903807677E-3</v>
      </c>
      <c r="P1171" s="83">
        <v>-10.212286580761536</v>
      </c>
      <c r="Q1171" s="81">
        <v>36.481999999999999</v>
      </c>
      <c r="R1171" s="82">
        <v>3.2519174709195395E-2</v>
      </c>
      <c r="S1171" s="83">
        <v>-390.23009651034477</v>
      </c>
      <c r="T1171" s="81">
        <v>947.32</v>
      </c>
      <c r="U1171" s="82">
        <v>1.0905986554263182E-2</v>
      </c>
      <c r="V1171" s="83">
        <v>-10.905986554263182</v>
      </c>
      <c r="W1171" s="81">
        <v>66.78</v>
      </c>
      <c r="X1171" s="82">
        <v>1.4046010173866785E-2</v>
      </c>
      <c r="Y1171" s="83">
        <v>16.85521220864014</v>
      </c>
      <c r="Z1171" s="84">
        <f t="shared" si="18"/>
        <v>-261.22707290842965</v>
      </c>
    </row>
    <row r="1172" spans="1:26" x14ac:dyDescent="0.3">
      <c r="A1172" s="76">
        <v>40715</v>
      </c>
      <c r="B1172" s="77">
        <v>1301.77</v>
      </c>
      <c r="C1172" s="77">
        <v>-5.3770048546623503E-5</v>
      </c>
      <c r="D1172" s="78">
        <v>5.3770048546623504E-2</v>
      </c>
      <c r="E1172" s="77">
        <v>0.72775000000000001</v>
      </c>
      <c r="F1172" s="77">
        <v>0.60000000000000053</v>
      </c>
      <c r="G1172" s="79">
        <v>6.0000000000000053</v>
      </c>
      <c r="H1172" s="80">
        <v>113.813</v>
      </c>
      <c r="I1172" s="77">
        <v>-9.2189567518629213E-3</v>
      </c>
      <c r="J1172" s="79">
        <v>46.094783759314609</v>
      </c>
      <c r="K1172" s="80">
        <v>18.86</v>
      </c>
      <c r="L1172" s="77">
        <v>3.72538584353381E-3</v>
      </c>
      <c r="M1172" s="79">
        <v>5.5880787653007147</v>
      </c>
      <c r="N1172" s="81">
        <v>96.499200000000002</v>
      </c>
      <c r="O1172" s="82">
        <v>-1.5310266572516613E-2</v>
      </c>
      <c r="P1172" s="83">
        <v>-30.620533145033225</v>
      </c>
      <c r="Q1172" s="81">
        <v>36.5</v>
      </c>
      <c r="R1172" s="82">
        <v>2.3039408038567261E-2</v>
      </c>
      <c r="S1172" s="83">
        <v>-276.47289646280711</v>
      </c>
      <c r="T1172" s="81">
        <v>951.01</v>
      </c>
      <c r="U1172" s="82">
        <v>4.4889940428408468E-3</v>
      </c>
      <c r="V1172" s="83">
        <v>-4.4889940428408472</v>
      </c>
      <c r="W1172" s="81">
        <v>64.849999999999994</v>
      </c>
      <c r="X1172" s="82">
        <v>-3.5400862710099595E-2</v>
      </c>
      <c r="Y1172" s="83">
        <v>-42.481035252119511</v>
      </c>
      <c r="Z1172" s="84">
        <f t="shared" si="18"/>
        <v>-296.32682632963872</v>
      </c>
    </row>
    <row r="1173" spans="1:26" x14ac:dyDescent="0.3">
      <c r="A1173" s="76">
        <v>40714</v>
      </c>
      <c r="B1173" s="77">
        <v>1281.55</v>
      </c>
      <c r="C1173" s="77">
        <v>-2.3134385242777753E-2</v>
      </c>
      <c r="D1173" s="78">
        <v>23.134385242777753</v>
      </c>
      <c r="E1173" s="77">
        <v>0.72775000000000001</v>
      </c>
      <c r="F1173" s="77">
        <v>0.27500000000000302</v>
      </c>
      <c r="G1173" s="79">
        <v>2.7500000000000302</v>
      </c>
      <c r="H1173" s="80">
        <v>113.931</v>
      </c>
      <c r="I1173" s="77">
        <v>-9.9757557851562501E-3</v>
      </c>
      <c r="J1173" s="79">
        <v>49.878778925781248</v>
      </c>
      <c r="K1173" s="80">
        <v>19.989999999999998</v>
      </c>
      <c r="L1173" s="77">
        <v>0.10625345877144428</v>
      </c>
      <c r="M1173" s="79">
        <v>159.3801881571664</v>
      </c>
      <c r="N1173" s="81">
        <v>99.499099999999999</v>
      </c>
      <c r="O1173" s="82">
        <v>3.9159432519822512E-2</v>
      </c>
      <c r="P1173" s="83">
        <v>78.318865039645019</v>
      </c>
      <c r="Q1173" s="81">
        <v>36.375</v>
      </c>
      <c r="R1173" s="82">
        <v>-2.850955344170597E-3</v>
      </c>
      <c r="S1173" s="83">
        <v>34.211464130047162</v>
      </c>
      <c r="T1173" s="81">
        <v>942.63</v>
      </c>
      <c r="U1173" s="82">
        <v>-8.5197690195954918E-3</v>
      </c>
      <c r="V1173" s="83">
        <v>8.5197690195954916</v>
      </c>
      <c r="W1173" s="81">
        <v>67.864999999999995</v>
      </c>
      <c r="X1173" s="82">
        <v>5.6346797416141181E-2</v>
      </c>
      <c r="Y1173" s="83">
        <v>67.616156899369415</v>
      </c>
      <c r="Z1173" s="84">
        <f t="shared" si="18"/>
        <v>423.80960741438253</v>
      </c>
    </row>
    <row r="1174" spans="1:26" x14ac:dyDescent="0.3">
      <c r="A1174" s="76">
        <v>40711</v>
      </c>
      <c r="B1174" s="77">
        <v>1280.58</v>
      </c>
      <c r="C1174" s="77">
        <v>-2.2293820336239709E-2</v>
      </c>
      <c r="D1174" s="78">
        <v>22.293820336239708</v>
      </c>
      <c r="E1174" s="77">
        <v>0.72775000000000001</v>
      </c>
      <c r="F1174" s="77">
        <v>0.27500000000000302</v>
      </c>
      <c r="G1174" s="79">
        <v>2.7500000000000302</v>
      </c>
      <c r="H1174" s="80">
        <v>113.276</v>
      </c>
      <c r="I1174" s="77">
        <v>-1.1285775384266306E-2</v>
      </c>
      <c r="J1174" s="79">
        <v>56.428876921331529</v>
      </c>
      <c r="K1174" s="80">
        <v>21.85</v>
      </c>
      <c r="L1174" s="77">
        <v>0.18171984856679305</v>
      </c>
      <c r="M1174" s="79">
        <v>272.57977285018956</v>
      </c>
      <c r="N1174" s="81">
        <v>99.499899999999997</v>
      </c>
      <c r="O1174" s="82">
        <v>3.646268990984327E-2</v>
      </c>
      <c r="P1174" s="83">
        <v>72.92537981968654</v>
      </c>
      <c r="Q1174" s="81">
        <v>36.625</v>
      </c>
      <c r="R1174" s="82">
        <v>-1.4582828853552925E-2</v>
      </c>
      <c r="S1174" s="83">
        <v>174.9939462426351</v>
      </c>
      <c r="T1174" s="81">
        <v>931.4</v>
      </c>
      <c r="U1174" s="82">
        <v>-8.2099008635836447E-3</v>
      </c>
      <c r="V1174" s="83">
        <v>8.2099008635836448</v>
      </c>
      <c r="W1174" s="81">
        <v>66.995000000000005</v>
      </c>
      <c r="X1174" s="82">
        <v>3.4911562524136942E-2</v>
      </c>
      <c r="Y1174" s="83">
        <v>41.893875028964324</v>
      </c>
      <c r="Z1174" s="84">
        <f t="shared" si="18"/>
        <v>652.0755720626305</v>
      </c>
    </row>
    <row r="1175" spans="1:26" x14ac:dyDescent="0.3">
      <c r="A1175" s="76">
        <v>40710</v>
      </c>
      <c r="B1175" s="77">
        <v>1273.56</v>
      </c>
      <c r="C1175" s="77">
        <v>-3.5262212997401697E-2</v>
      </c>
      <c r="D1175" s="78">
        <v>35.262212997401697</v>
      </c>
      <c r="E1175" s="77">
        <v>0.72724999999999995</v>
      </c>
      <c r="F1175" s="77">
        <v>0</v>
      </c>
      <c r="G1175" s="79">
        <v>0</v>
      </c>
      <c r="H1175" s="80">
        <v>111.789</v>
      </c>
      <c r="I1175" s="77">
        <v>-2.7473531279633232E-2</v>
      </c>
      <c r="J1175" s="79">
        <v>137.36765639816616</v>
      </c>
      <c r="K1175" s="80">
        <v>22.73</v>
      </c>
      <c r="L1175" s="77">
        <v>0.26629526462395553</v>
      </c>
      <c r="M1175" s="79">
        <v>399.44289693593328</v>
      </c>
      <c r="N1175" s="81">
        <v>100.4999</v>
      </c>
      <c r="O1175" s="82">
        <v>6.3497757657720602E-2</v>
      </c>
      <c r="P1175" s="83">
        <v>126.9955153154412</v>
      </c>
      <c r="Q1175" s="81">
        <v>36.786000000000001</v>
      </c>
      <c r="R1175" s="82">
        <v>-1.4440723375753554E-2</v>
      </c>
      <c r="S1175" s="83">
        <v>173.28868050904265</v>
      </c>
      <c r="T1175" s="81">
        <v>922.94</v>
      </c>
      <c r="U1175" s="82">
        <v>-3.0922206239040659E-2</v>
      </c>
      <c r="V1175" s="83">
        <v>30.922206239040658</v>
      </c>
      <c r="W1175" s="81">
        <v>68.034999999999997</v>
      </c>
      <c r="X1175" s="82">
        <v>6.5043832185347553E-2</v>
      </c>
      <c r="Y1175" s="83">
        <v>78.052598622417051</v>
      </c>
      <c r="Z1175" s="84">
        <f t="shared" si="18"/>
        <v>981.33176701744264</v>
      </c>
    </row>
    <row r="1176" spans="1:26" x14ac:dyDescent="0.3">
      <c r="A1176" s="76">
        <v>40709</v>
      </c>
      <c r="B1176" s="77">
        <v>1283.97</v>
      </c>
      <c r="C1176" s="77">
        <v>-3.1229250920504523E-2</v>
      </c>
      <c r="D1176" s="78">
        <v>31.229250920504523</v>
      </c>
      <c r="E1176" s="77">
        <v>0.72124999999999995</v>
      </c>
      <c r="F1176" s="77">
        <v>-0.60000000000000053</v>
      </c>
      <c r="G1176" s="79">
        <v>-6.0000000000000053</v>
      </c>
      <c r="H1176" s="80">
        <v>113.072</v>
      </c>
      <c r="I1176" s="77">
        <v>-1.6901996244000857E-2</v>
      </c>
      <c r="J1176" s="79">
        <v>84.509981220004278</v>
      </c>
      <c r="K1176" s="80">
        <v>21.32</v>
      </c>
      <c r="L1176" s="77">
        <v>0.1785516860143726</v>
      </c>
      <c r="M1176" s="79">
        <v>267.82752902155892</v>
      </c>
      <c r="N1176" s="81">
        <v>99.749899999999997</v>
      </c>
      <c r="O1176" s="82">
        <v>7.25864898053106E-2</v>
      </c>
      <c r="P1176" s="83">
        <v>145.17297961062118</v>
      </c>
      <c r="Q1176" s="81">
        <v>36.938000000000002</v>
      </c>
      <c r="R1176" s="82">
        <v>5.6884362217950526E-4</v>
      </c>
      <c r="S1176" s="83">
        <v>-6.8261234661540628</v>
      </c>
      <c r="T1176" s="81">
        <v>915.36</v>
      </c>
      <c r="U1176" s="82">
        <v>-3.5620594835487789E-2</v>
      </c>
      <c r="V1176" s="83">
        <v>35.620594835487786</v>
      </c>
      <c r="W1176" s="81">
        <v>64.72</v>
      </c>
      <c r="X1176" s="82">
        <v>4.6569388388698722E-3</v>
      </c>
      <c r="Y1176" s="83">
        <v>5.5883266066438457</v>
      </c>
      <c r="Z1176" s="84">
        <f t="shared" si="18"/>
        <v>557.12253874866633</v>
      </c>
    </row>
    <row r="1177" spans="1:26" x14ac:dyDescent="0.3">
      <c r="A1177" s="76">
        <v>40708</v>
      </c>
      <c r="B1177" s="77">
        <v>1305.8399999999999</v>
      </c>
      <c r="C1177" s="77">
        <v>-2.2274799901167274E-2</v>
      </c>
      <c r="D1177" s="78">
        <v>22.274799901167274</v>
      </c>
      <c r="E1177" s="77">
        <v>0.72024999999999995</v>
      </c>
      <c r="F1177" s="77">
        <v>-0.92500000000000915</v>
      </c>
      <c r="G1177" s="79">
        <v>-9.2500000000000924</v>
      </c>
      <c r="H1177" s="80">
        <v>114.23</v>
      </c>
      <c r="I1177" s="77">
        <v>-1.1646016474008354E-2</v>
      </c>
      <c r="J1177" s="79">
        <v>58.230082370041771</v>
      </c>
      <c r="K1177" s="80">
        <v>18.260000000000002</v>
      </c>
      <c r="L1177" s="77">
        <v>-2.1857923497267291E-3</v>
      </c>
      <c r="M1177" s="79">
        <v>-3.2786885245900939</v>
      </c>
      <c r="N1177" s="81">
        <v>96.749799999999993</v>
      </c>
      <c r="O1177" s="82">
        <v>5.1635119359474076E-2</v>
      </c>
      <c r="P1177" s="83">
        <v>103.27023871894814</v>
      </c>
      <c r="Q1177" s="81">
        <v>36.313000000000002</v>
      </c>
      <c r="R1177" s="82">
        <v>-1.467954631790299E-2</v>
      </c>
      <c r="S1177" s="83">
        <v>176.15455581483587</v>
      </c>
      <c r="T1177" s="81">
        <v>931.29</v>
      </c>
      <c r="U1177" s="82">
        <v>-2.5164079428051121E-2</v>
      </c>
      <c r="V1177" s="83">
        <v>25.164079428051121</v>
      </c>
      <c r="W1177" s="81">
        <v>65.289999999999992</v>
      </c>
      <c r="X1177" s="82">
        <v>2.7299189678231334E-2</v>
      </c>
      <c r="Y1177" s="83">
        <v>32.759027613877599</v>
      </c>
      <c r="Z1177" s="84">
        <f t="shared" si="18"/>
        <v>405.32409532233163</v>
      </c>
    </row>
    <row r="1178" spans="1:26" x14ac:dyDescent="0.3">
      <c r="A1178" s="76">
        <v>40707</v>
      </c>
      <c r="B1178" s="77">
        <v>1288.49</v>
      </c>
      <c r="C1178" s="77">
        <v>-4.8811096920884901E-2</v>
      </c>
      <c r="D1178" s="78">
        <v>48.8110969208849</v>
      </c>
      <c r="E1178" s="77">
        <v>0.72024999999999995</v>
      </c>
      <c r="F1178" s="77">
        <v>-0.92500000000000915</v>
      </c>
      <c r="G1178" s="79">
        <v>-9.2500000000000924</v>
      </c>
      <c r="H1178" s="80">
        <v>114.67</v>
      </c>
      <c r="I1178" s="77">
        <v>-8.7052741685901686E-3</v>
      </c>
      <c r="J1178" s="79">
        <v>43.52637084295084</v>
      </c>
      <c r="K1178" s="80">
        <v>19.61</v>
      </c>
      <c r="L1178" s="77">
        <v>0.26925566343042073</v>
      </c>
      <c r="M1178" s="79">
        <v>403.88349514563106</v>
      </c>
      <c r="N1178" s="81">
        <v>99.499799999999993</v>
      </c>
      <c r="O1178" s="82">
        <v>0.11173830409846768</v>
      </c>
      <c r="P1178" s="83">
        <v>223.47660819693533</v>
      </c>
      <c r="Q1178" s="81">
        <v>35.813000000000002</v>
      </c>
      <c r="R1178" s="82">
        <v>-4.9220803355722494E-2</v>
      </c>
      <c r="S1178" s="83">
        <v>590.64964026866994</v>
      </c>
      <c r="T1178" s="81">
        <v>917.21</v>
      </c>
      <c r="U1178" s="82">
        <v>-6.8018086673779343E-2</v>
      </c>
      <c r="V1178" s="83">
        <v>68.018086673779337</v>
      </c>
      <c r="W1178" s="81">
        <v>65.385000000000005</v>
      </c>
      <c r="X1178" s="82">
        <v>4.0003181167488591E-2</v>
      </c>
      <c r="Y1178" s="83">
        <v>48.003817400986307</v>
      </c>
      <c r="Z1178" s="84">
        <f t="shared" si="18"/>
        <v>1417.1191154498376</v>
      </c>
    </row>
    <row r="1179" spans="1:26" x14ac:dyDescent="0.3">
      <c r="A1179" s="76">
        <v>40704</v>
      </c>
      <c r="B1179" s="77">
        <v>1288.49</v>
      </c>
      <c r="C1179" s="77">
        <v>-3.7211665633009254E-2</v>
      </c>
      <c r="D1179" s="78">
        <v>37.211665633009254</v>
      </c>
      <c r="E1179" s="77">
        <v>0.72250000000000003</v>
      </c>
      <c r="F1179" s="77">
        <v>4.9750000000000068</v>
      </c>
      <c r="G1179" s="79">
        <v>49.750000000000071</v>
      </c>
      <c r="H1179" s="80">
        <v>114.878</v>
      </c>
      <c r="I1179" s="77">
        <v>3.5402727195731371E-2</v>
      </c>
      <c r="J1179" s="79">
        <v>-19.825419246942378</v>
      </c>
      <c r="K1179" s="80">
        <v>18.86</v>
      </c>
      <c r="L1179" s="77">
        <v>3.5402727195731371E-2</v>
      </c>
      <c r="M1179" s="79">
        <v>-215.76433121019116</v>
      </c>
      <c r="N1179" s="81">
        <v>98.999700000000004</v>
      </c>
      <c r="O1179" s="82">
        <v>9.3929007107245166E-2</v>
      </c>
      <c r="P1179" s="83">
        <v>187.85801421449031</v>
      </c>
      <c r="Q1179" s="81">
        <v>35.688000000000002</v>
      </c>
      <c r="R1179" s="82">
        <v>-6.7857702554458527E-2</v>
      </c>
      <c r="S1179" s="83">
        <v>814.29243065350227</v>
      </c>
      <c r="T1179" s="81">
        <v>913.99</v>
      </c>
      <c r="U1179" s="82">
        <v>-5.6107485128883056E-2</v>
      </c>
      <c r="V1179" s="83">
        <v>56.107485128883056</v>
      </c>
      <c r="W1179" s="81">
        <v>66.19</v>
      </c>
      <c r="X1179" s="82">
        <v>-7.6700874660299754E-4</v>
      </c>
      <c r="Y1179" s="83">
        <v>-0.92041049592359703</v>
      </c>
      <c r="Z1179" s="84">
        <f t="shared" si="18"/>
        <v>908.70943467682775</v>
      </c>
    </row>
    <row r="1180" spans="1:26" x14ac:dyDescent="0.3">
      <c r="A1180" s="76">
        <v>40703</v>
      </c>
      <c r="B1180" s="77">
        <v>1307.93</v>
      </c>
      <c r="C1180" s="77">
        <v>-2.2817097133293957E-2</v>
      </c>
      <c r="D1180" s="78">
        <v>22.817097133293956</v>
      </c>
      <c r="E1180" s="77">
        <v>0.72250000000000003</v>
      </c>
      <c r="F1180" s="77">
        <v>-0.70000000000000062</v>
      </c>
      <c r="G1180" s="79">
        <v>-7.0000000000000062</v>
      </c>
      <c r="H1180" s="80">
        <v>115.414</v>
      </c>
      <c r="I1180" s="77">
        <v>2.2230327028951546E-3</v>
      </c>
      <c r="J1180" s="79">
        <v>-11.115163514475773</v>
      </c>
      <c r="K1180" s="80">
        <v>17.77</v>
      </c>
      <c r="L1180" s="77">
        <v>0.11201501877346677</v>
      </c>
      <c r="M1180" s="79">
        <v>168.02252816020015</v>
      </c>
      <c r="N1180" s="81">
        <v>97.999600000000001</v>
      </c>
      <c r="O1180" s="82">
        <v>8.2879277252480996E-2</v>
      </c>
      <c r="P1180" s="83">
        <v>165.75855450496198</v>
      </c>
      <c r="Q1180" s="81">
        <v>35.332999999999998</v>
      </c>
      <c r="R1180" s="82">
        <v>-7.4543597265512546E-2</v>
      </c>
      <c r="S1180" s="83">
        <v>894.52316718615054</v>
      </c>
      <c r="T1180" s="81">
        <v>937.1</v>
      </c>
      <c r="U1180" s="82">
        <v>-3.2241407799074716E-2</v>
      </c>
      <c r="V1180" s="83">
        <v>32.241407799074715</v>
      </c>
      <c r="W1180" s="81">
        <v>65.855000000000004</v>
      </c>
      <c r="X1180" s="82">
        <v>2.426316198771292E-2</v>
      </c>
      <c r="Y1180" s="83">
        <v>29.115794385255501</v>
      </c>
      <c r="Z1180" s="84">
        <f t="shared" si="18"/>
        <v>1294.3633856544611</v>
      </c>
    </row>
    <row r="1181" spans="1:26" x14ac:dyDescent="0.3">
      <c r="A1181" s="76">
        <v>40702</v>
      </c>
      <c r="B1181" s="77">
        <v>1301.8399999999999</v>
      </c>
      <c r="C1181" s="77">
        <v>-1.8930487731355968E-2</v>
      </c>
      <c r="D1181" s="78">
        <v>18.930487731355967</v>
      </c>
      <c r="E1181" s="77">
        <v>0.72175</v>
      </c>
      <c r="F1181" s="77">
        <v>-0.94999999999999529</v>
      </c>
      <c r="G1181" s="79">
        <v>-9.4999999999999538</v>
      </c>
      <c r="H1181" s="80">
        <v>114.872</v>
      </c>
      <c r="I1181" s="77">
        <v>5.5322128851541053E-3</v>
      </c>
      <c r="J1181" s="79">
        <v>-27.661064425770526</v>
      </c>
      <c r="K1181" s="80">
        <v>18.79</v>
      </c>
      <c r="L1181" s="77">
        <v>0.16780609073958977</v>
      </c>
      <c r="M1181" s="79">
        <v>251.70913610938464</v>
      </c>
      <c r="N1181" s="81">
        <v>97.999600000000001</v>
      </c>
      <c r="O1181" s="82">
        <v>7.6929332268121361E-2</v>
      </c>
      <c r="P1181" s="83">
        <v>153.85866453624271</v>
      </c>
      <c r="Q1181" s="81">
        <v>35.677999999999997</v>
      </c>
      <c r="R1181" s="82">
        <v>-6.5507216008800773E-2</v>
      </c>
      <c r="S1181" s="83">
        <v>786.08659210560927</v>
      </c>
      <c r="T1181" s="81">
        <v>946.76</v>
      </c>
      <c r="U1181" s="82">
        <v>-1.8972717004984156E-2</v>
      </c>
      <c r="V1181" s="83">
        <v>18.972717004984155</v>
      </c>
      <c r="W1181" s="81">
        <v>67.22999999999999</v>
      </c>
      <c r="X1181" s="82">
        <v>5.5996230267807909E-2</v>
      </c>
      <c r="Y1181" s="83">
        <v>67.195476321369483</v>
      </c>
      <c r="Z1181" s="84">
        <f t="shared" si="18"/>
        <v>1259.5920093831755</v>
      </c>
    </row>
    <row r="1182" spans="1:26" x14ac:dyDescent="0.3">
      <c r="A1182" s="76">
        <v>40701</v>
      </c>
      <c r="B1182" s="77">
        <v>1311.9</v>
      </c>
      <c r="C1182" s="77">
        <v>-6.3320861042521171E-3</v>
      </c>
      <c r="D1182" s="78">
        <v>6.3320861042521175</v>
      </c>
      <c r="E1182" s="77">
        <v>0.72499999999999998</v>
      </c>
      <c r="F1182" s="77">
        <v>-0.62499999999999778</v>
      </c>
      <c r="G1182" s="79">
        <v>-6.2499999999999778</v>
      </c>
      <c r="H1182" s="80">
        <v>115.07899999999999</v>
      </c>
      <c r="I1182" s="77">
        <v>1.3876162954609429E-2</v>
      </c>
      <c r="J1182" s="79">
        <v>-69.380814773047149</v>
      </c>
      <c r="K1182" s="80">
        <v>18.07</v>
      </c>
      <c r="L1182" s="77">
        <v>5.8582308142940832E-2</v>
      </c>
      <c r="M1182" s="79">
        <v>87.873462214411248</v>
      </c>
      <c r="N1182" s="81">
        <v>95.749600000000001</v>
      </c>
      <c r="O1182" s="82">
        <v>4.9322184352705301E-2</v>
      </c>
      <c r="P1182" s="83">
        <v>98.644368705410585</v>
      </c>
      <c r="Q1182" s="81">
        <v>36.478999999999999</v>
      </c>
      <c r="R1182" s="82">
        <v>-4.1816605815450048E-2</v>
      </c>
      <c r="S1182" s="83">
        <v>501.79926978540055</v>
      </c>
      <c r="T1182" s="81">
        <v>950.73</v>
      </c>
      <c r="U1182" s="82">
        <v>-1.9420941023326362E-3</v>
      </c>
      <c r="V1182" s="83">
        <v>1.9420941023326361</v>
      </c>
      <c r="W1182" s="81">
        <v>64.245000000000005</v>
      </c>
      <c r="X1182" s="82">
        <v>-3.412764038186869E-2</v>
      </c>
      <c r="Y1182" s="83">
        <v>-40.95316845824243</v>
      </c>
      <c r="Z1182" s="84">
        <f t="shared" si="18"/>
        <v>580.00729768051758</v>
      </c>
    </row>
    <row r="1183" spans="1:26" x14ac:dyDescent="0.3">
      <c r="A1183" s="76">
        <v>40700</v>
      </c>
      <c r="B1183" s="77">
        <v>1309.78</v>
      </c>
      <c r="C1183" s="77">
        <v>-4.5449018058004642E-3</v>
      </c>
      <c r="D1183" s="78">
        <v>4.544901805800464</v>
      </c>
      <c r="E1183" s="77">
        <v>0.72499999999999998</v>
      </c>
      <c r="F1183" s="77">
        <v>-0.67500000000000338</v>
      </c>
      <c r="G1183" s="79">
        <v>-6.7500000000000338</v>
      </c>
      <c r="H1183" s="80">
        <v>114.569</v>
      </c>
      <c r="I1183" s="77">
        <v>1.649365628604391E-2</v>
      </c>
      <c r="J1183" s="79">
        <v>-82.468281430219548</v>
      </c>
      <c r="K1183" s="80">
        <v>18.489999999999998</v>
      </c>
      <c r="L1183" s="77">
        <v>3.759820426487083E-2</v>
      </c>
      <c r="M1183" s="79">
        <v>56.397306397306245</v>
      </c>
      <c r="N1183" s="81">
        <v>95.999499999999998</v>
      </c>
      <c r="O1183" s="82">
        <v>4.6327480408505844E-2</v>
      </c>
      <c r="P1183" s="83">
        <v>92.654960817011684</v>
      </c>
      <c r="Q1183" s="81">
        <v>37.167000000000002</v>
      </c>
      <c r="R1183" s="82">
        <v>-2.9227393825419206E-2</v>
      </c>
      <c r="S1183" s="83">
        <v>350.72872590503044</v>
      </c>
      <c r="T1183" s="81">
        <v>939.11</v>
      </c>
      <c r="U1183" s="82">
        <v>-9.5552485313814464E-3</v>
      </c>
      <c r="V1183" s="83">
        <v>9.5552485313814461</v>
      </c>
      <c r="W1183" s="81">
        <v>64.734999999999999</v>
      </c>
      <c r="X1183" s="82">
        <v>-1.8869354349802827E-2</v>
      </c>
      <c r="Y1183" s="83">
        <v>-22.643225219763394</v>
      </c>
      <c r="Z1183" s="84">
        <f t="shared" si="18"/>
        <v>402.01963680654734</v>
      </c>
    </row>
    <row r="1184" spans="1:26" x14ac:dyDescent="0.3">
      <c r="A1184" s="76">
        <v>40697</v>
      </c>
      <c r="B1184" s="77">
        <v>1320.11</v>
      </c>
      <c r="C1184" s="77">
        <v>4.8869976935196624E-3</v>
      </c>
      <c r="D1184" s="78">
        <v>-4.8869976935196622</v>
      </c>
      <c r="E1184" s="77">
        <v>0.72724999999999995</v>
      </c>
      <c r="F1184" s="77">
        <v>-0.32500000000000862</v>
      </c>
      <c r="G1184" s="79">
        <v>-3.2500000000000862</v>
      </c>
      <c r="H1184" s="80">
        <v>114.947</v>
      </c>
      <c r="I1184" s="77">
        <v>2.8231252963118729E-2</v>
      </c>
      <c r="J1184" s="79">
        <v>-141.15626481559366</v>
      </c>
      <c r="K1184" s="80">
        <v>17.95</v>
      </c>
      <c r="L1184" s="77">
        <v>-1.7515051997810633E-2</v>
      </c>
      <c r="M1184" s="79">
        <v>-26.272577996715953</v>
      </c>
      <c r="N1184" s="81">
        <v>94.499399999999994</v>
      </c>
      <c r="O1184" s="82">
        <v>5.0006166742037825E-2</v>
      </c>
      <c r="P1184" s="83">
        <v>100.01233348407564</v>
      </c>
      <c r="Q1184" s="81">
        <v>37.325000000000003</v>
      </c>
      <c r="R1184" s="82">
        <v>-3.677419354838702E-2</v>
      </c>
      <c r="S1184" s="83">
        <v>441.29032258064422</v>
      </c>
      <c r="T1184" s="81">
        <v>952.39</v>
      </c>
      <c r="U1184" s="82">
        <v>8.5458319213825139E-3</v>
      </c>
      <c r="V1184" s="83">
        <v>-8.5458319213825131</v>
      </c>
      <c r="W1184" s="81">
        <v>63.879999999999995</v>
      </c>
      <c r="X1184" s="82">
        <v>-2.0620927558451498E-2</v>
      </c>
      <c r="Y1184" s="83">
        <v>-24.745113070141795</v>
      </c>
      <c r="Z1184" s="84">
        <f t="shared" si="18"/>
        <v>332.44587056736623</v>
      </c>
    </row>
    <row r="1185" spans="1:26" x14ac:dyDescent="0.3">
      <c r="A1185" s="76">
        <v>40696</v>
      </c>
      <c r="B1185" s="77">
        <v>1325.36</v>
      </c>
      <c r="C1185" s="77">
        <v>-8.4464893577228077E-3</v>
      </c>
      <c r="D1185" s="78">
        <v>8.4464893577228075</v>
      </c>
      <c r="E1185" s="77">
        <v>0.72724999999999995</v>
      </c>
      <c r="F1185" s="77">
        <v>-0.57500000000000329</v>
      </c>
      <c r="G1185" s="79">
        <v>-5.7500000000000329</v>
      </c>
      <c r="H1185" s="80">
        <v>115.01600000000001</v>
      </c>
      <c r="I1185" s="77">
        <v>2.9520757621869367E-2</v>
      </c>
      <c r="J1185" s="79">
        <v>-147.60378810934682</v>
      </c>
      <c r="K1185" s="80">
        <v>18.09</v>
      </c>
      <c r="L1185" s="77">
        <v>3.786574870912221E-2</v>
      </c>
      <c r="M1185" s="79">
        <v>56.798623063683316</v>
      </c>
      <c r="N1185" s="81">
        <v>92.999399999999994</v>
      </c>
      <c r="O1185" s="82">
        <v>4.7880563380281627E-2</v>
      </c>
      <c r="P1185" s="83">
        <v>95.761126760563258</v>
      </c>
      <c r="Q1185" s="81">
        <v>36.917000000000002</v>
      </c>
      <c r="R1185" s="82">
        <v>-4.8334708187255104E-2</v>
      </c>
      <c r="S1185" s="83">
        <v>580.01649824706124</v>
      </c>
      <c r="T1185" s="81">
        <v>949.17</v>
      </c>
      <c r="U1185" s="82">
        <v>-5.9173456777194553E-3</v>
      </c>
      <c r="V1185" s="83">
        <v>5.9173456777194549</v>
      </c>
      <c r="W1185" s="81">
        <v>64.42</v>
      </c>
      <c r="X1185" s="82">
        <v>-1.2720306513409935E-2</v>
      </c>
      <c r="Y1185" s="83">
        <v>-15.264367816091921</v>
      </c>
      <c r="Z1185" s="84">
        <f t="shared" si="18"/>
        <v>578.32192718131125</v>
      </c>
    </row>
    <row r="1186" spans="1:26" x14ac:dyDescent="0.3">
      <c r="A1186" s="76">
        <v>40695</v>
      </c>
      <c r="B1186" s="77">
        <v>1335.59</v>
      </c>
      <c r="C1186" s="77">
        <v>-7.5349438594666833E-3</v>
      </c>
      <c r="D1186" s="78">
        <v>7.5349438594666829</v>
      </c>
      <c r="E1186" s="77">
        <v>0.72950000000000004</v>
      </c>
      <c r="F1186" s="77">
        <v>-0.74999999999999512</v>
      </c>
      <c r="G1186" s="79">
        <v>-7.4999999999999512</v>
      </c>
      <c r="H1186" s="80">
        <v>115.57599999999999</v>
      </c>
      <c r="I1186" s="77">
        <v>4.0690816427600161E-2</v>
      </c>
      <c r="J1186" s="79">
        <v>-203.45408213800081</v>
      </c>
      <c r="K1186" s="80">
        <v>18.3</v>
      </c>
      <c r="L1186" s="77">
        <v>0.17912371134020627</v>
      </c>
      <c r="M1186" s="79">
        <v>268.6855670103094</v>
      </c>
      <c r="N1186" s="81">
        <v>91.999399999999994</v>
      </c>
      <c r="O1186" s="82">
        <v>3.6612957746478811E-2</v>
      </c>
      <c r="P1186" s="83">
        <v>73.225915492957611</v>
      </c>
      <c r="Q1186" s="81">
        <v>36.853999999999999</v>
      </c>
      <c r="R1186" s="82">
        <v>-5.0472779738747406E-2</v>
      </c>
      <c r="S1186" s="83">
        <v>605.67335686496892</v>
      </c>
      <c r="T1186" s="81">
        <v>955.33</v>
      </c>
      <c r="U1186" s="82">
        <v>-1.1260492025543096E-2</v>
      </c>
      <c r="V1186" s="83">
        <v>11.260492025543096</v>
      </c>
      <c r="W1186" s="81">
        <v>63.555</v>
      </c>
      <c r="X1186" s="82">
        <v>-6.4874159762388492E-3</v>
      </c>
      <c r="Y1186" s="83">
        <v>-7.7848991714866189</v>
      </c>
      <c r="Z1186" s="84">
        <f t="shared" si="18"/>
        <v>747.64129394375823</v>
      </c>
    </row>
    <row r="1187" spans="1:26" x14ac:dyDescent="0.3">
      <c r="A1187" s="76">
        <v>40694</v>
      </c>
      <c r="B1187" s="77">
        <v>1354.61</v>
      </c>
      <c r="C1187" s="77">
        <v>9.4114666388469877E-3</v>
      </c>
      <c r="D1187" s="78">
        <v>-9.4114666388469885</v>
      </c>
      <c r="E1187" s="77">
        <v>0.72950000000000004</v>
      </c>
      <c r="F1187" s="77">
        <v>-0.52499999999999769</v>
      </c>
      <c r="G1187" s="79">
        <v>-5.2499999999999769</v>
      </c>
      <c r="H1187" s="80">
        <v>115.67700000000001</v>
      </c>
      <c r="I1187" s="77">
        <v>4.1431465226198547E-2</v>
      </c>
      <c r="J1187" s="79">
        <v>-207.15732613099274</v>
      </c>
      <c r="K1187" s="80">
        <v>15.45</v>
      </c>
      <c r="L1187" s="77">
        <v>-4.8059149722735742E-2</v>
      </c>
      <c r="M1187" s="79">
        <v>-72.088724584103616</v>
      </c>
      <c r="N1187" s="81">
        <v>89.499300000000005</v>
      </c>
      <c r="O1187" s="82">
        <v>-8.3180055401661478E-3</v>
      </c>
      <c r="P1187" s="83">
        <v>-16.636011080332295</v>
      </c>
      <c r="Q1187" s="81">
        <v>37.667000000000002</v>
      </c>
      <c r="R1187" s="82">
        <v>-2.6591895803183697E-2</v>
      </c>
      <c r="S1187" s="83">
        <v>319.10274963820439</v>
      </c>
      <c r="T1187" s="81">
        <v>984.15</v>
      </c>
      <c r="U1187" s="82">
        <v>2.1156719515231993E-2</v>
      </c>
      <c r="V1187" s="83">
        <v>-21.156719515231995</v>
      </c>
      <c r="W1187" s="81">
        <v>62.87</v>
      </c>
      <c r="X1187" s="82">
        <v>-6.7145904099849465E-3</v>
      </c>
      <c r="Y1187" s="83">
        <v>-8.0575084919819364</v>
      </c>
      <c r="Z1187" s="84">
        <f t="shared" si="18"/>
        <v>-20.655006803285175</v>
      </c>
    </row>
    <row r="1188" spans="1:26" x14ac:dyDescent="0.3">
      <c r="A1188" s="76">
        <v>40693</v>
      </c>
      <c r="B1188" s="77">
        <v>1338.29</v>
      </c>
      <c r="C1188" s="77">
        <v>6.7402375632837873E-3</v>
      </c>
      <c r="D1188" s="78">
        <v>-6.7402375632837872</v>
      </c>
      <c r="E1188" s="77">
        <v>0.98060000000000003</v>
      </c>
      <c r="F1188" s="77">
        <v>4.9750000000000068</v>
      </c>
      <c r="G1188" s="79">
        <v>49.750000000000071</v>
      </c>
      <c r="H1188" s="80" t="s">
        <v>0</v>
      </c>
      <c r="I1188" s="77">
        <v>3.5402727195731371E-2</v>
      </c>
      <c r="J1188" s="79">
        <v>103.53271516745686</v>
      </c>
      <c r="K1188" s="80" t="s">
        <v>0</v>
      </c>
      <c r="L1188" s="77">
        <v>3.5402727195731371E-2</v>
      </c>
      <c r="M1188" s="79">
        <v>-215.76433121019116</v>
      </c>
      <c r="N1188" s="81" t="s">
        <v>47</v>
      </c>
      <c r="O1188" s="82">
        <v>4.5362372799477215E-3</v>
      </c>
      <c r="P1188" s="83">
        <v>9.0724745598954417</v>
      </c>
      <c r="Q1188" s="81" t="s">
        <v>47</v>
      </c>
      <c r="R1188" s="82">
        <v>7.4923885533476054E-4</v>
      </c>
      <c r="S1188" s="83">
        <v>-8.9908662640171269</v>
      </c>
      <c r="T1188" s="81">
        <v>968.32</v>
      </c>
      <c r="U1188" s="82">
        <v>1.5308476282347043E-2</v>
      </c>
      <c r="V1188" s="83">
        <v>-15.308476282347042</v>
      </c>
      <c r="W1188" s="81" t="s">
        <v>47</v>
      </c>
      <c r="X1188" s="82">
        <v>-7.6700874660299754E-4</v>
      </c>
      <c r="Y1188" s="83">
        <v>-0.92041049592359703</v>
      </c>
      <c r="Z1188" s="84">
        <f t="shared" si="18"/>
        <v>-85.369132088410339</v>
      </c>
    </row>
    <row r="1189" spans="1:26" x14ac:dyDescent="0.3">
      <c r="A1189" s="76">
        <v>40690</v>
      </c>
      <c r="B1189" s="77">
        <v>1338.47</v>
      </c>
      <c r="C1189" s="77">
        <v>1.3616129876930657E-3</v>
      </c>
      <c r="D1189" s="78">
        <v>-1.3616129876930656</v>
      </c>
      <c r="E1189" s="77">
        <v>0.72950000000000004</v>
      </c>
      <c r="F1189" s="77">
        <v>-0.60000000000000053</v>
      </c>
      <c r="G1189" s="79">
        <v>-6.0000000000000053</v>
      </c>
      <c r="H1189" s="80">
        <v>115.158</v>
      </c>
      <c r="I1189" s="77">
        <v>4.0900996990048233E-2</v>
      </c>
      <c r="J1189" s="79">
        <v>-204.50498495024115</v>
      </c>
      <c r="K1189" s="80">
        <v>15.98</v>
      </c>
      <c r="L1189" s="77">
        <v>-0.12390350877192972</v>
      </c>
      <c r="M1189" s="79">
        <v>-185.85526315789457</v>
      </c>
      <c r="N1189" s="81">
        <v>90.499200000000002</v>
      </c>
      <c r="O1189" s="82">
        <v>5.5466666666666876E-3</v>
      </c>
      <c r="P1189" s="83">
        <v>11.093333333333375</v>
      </c>
      <c r="Q1189" s="81">
        <v>38.286000000000001</v>
      </c>
      <c r="R1189" s="82">
        <v>-3.1616754350465397E-2</v>
      </c>
      <c r="S1189" s="83">
        <v>379.40105220558473</v>
      </c>
      <c r="T1189" s="81">
        <v>968.32</v>
      </c>
      <c r="U1189" s="82">
        <v>1.4106927789705218E-2</v>
      </c>
      <c r="V1189" s="83">
        <v>-14.106927789705217</v>
      </c>
      <c r="W1189" s="81">
        <v>64.295000000000002</v>
      </c>
      <c r="X1189" s="82">
        <v>7.9956102531944049E-3</v>
      </c>
      <c r="Y1189" s="83">
        <v>9.5947323038332843</v>
      </c>
      <c r="Z1189" s="84">
        <f t="shared" si="18"/>
        <v>-11.739671042782623</v>
      </c>
    </row>
    <row r="1190" spans="1:26" x14ac:dyDescent="0.3">
      <c r="A1190" s="76">
        <v>40689</v>
      </c>
      <c r="B1190" s="77">
        <v>1326.96</v>
      </c>
      <c r="C1190" s="77">
        <v>-1.2068464900198811E-2</v>
      </c>
      <c r="D1190" s="78">
        <v>12.06846490019881</v>
      </c>
      <c r="E1190" s="77">
        <v>0.73124999999999996</v>
      </c>
      <c r="F1190" s="77">
        <v>-0.67500000000000338</v>
      </c>
      <c r="G1190" s="79">
        <v>-6.7500000000000338</v>
      </c>
      <c r="H1190" s="80">
        <v>114.24</v>
      </c>
      <c r="I1190" s="77">
        <v>3.4838849937496502E-2</v>
      </c>
      <c r="J1190" s="79">
        <v>-174.19424968748251</v>
      </c>
      <c r="K1190" s="80">
        <v>16.09</v>
      </c>
      <c r="L1190" s="77">
        <v>-5.7410661980082038E-2</v>
      </c>
      <c r="M1190" s="79">
        <v>-86.11599297012306</v>
      </c>
      <c r="N1190" s="81">
        <v>90.499099999999999</v>
      </c>
      <c r="O1190" s="82">
        <v>1.1163128491620095E-2</v>
      </c>
      <c r="P1190" s="83">
        <v>22.326256983240189</v>
      </c>
      <c r="Q1190" s="81">
        <v>38.179000000000002</v>
      </c>
      <c r="R1190" s="82">
        <v>-3.4323148522865221E-2</v>
      </c>
      <c r="S1190" s="83">
        <v>411.87778227438264</v>
      </c>
      <c r="T1190" s="81">
        <v>965.07</v>
      </c>
      <c r="U1190" s="82">
        <v>1.3090489187486906E-2</v>
      </c>
      <c r="V1190" s="83">
        <v>-13.090489187486906</v>
      </c>
      <c r="W1190" s="81">
        <v>63.664999999999999</v>
      </c>
      <c r="X1190" s="82">
        <v>1.5957871219979256E-2</v>
      </c>
      <c r="Y1190" s="83">
        <v>19.149445463975105</v>
      </c>
      <c r="Z1190" s="84">
        <f t="shared" si="18"/>
        <v>185.27121777670425</v>
      </c>
    </row>
    <row r="1191" spans="1:26" x14ac:dyDescent="0.3">
      <c r="A1191" s="76">
        <v>40688</v>
      </c>
      <c r="B1191" s="77">
        <v>1320.26</v>
      </c>
      <c r="C1191" s="77">
        <v>-2.2854774486729804E-2</v>
      </c>
      <c r="D1191" s="78">
        <v>22.854774486729802</v>
      </c>
      <c r="E1191" s="77">
        <v>0.73124999999999996</v>
      </c>
      <c r="F1191" s="77">
        <v>-0.67500000000000338</v>
      </c>
      <c r="G1191" s="79">
        <v>-6.7500000000000338</v>
      </c>
      <c r="H1191" s="80">
        <v>113.504</v>
      </c>
      <c r="I1191" s="77">
        <v>2.8395397299990941E-2</v>
      </c>
      <c r="J1191" s="79">
        <v>-141.97698649995471</v>
      </c>
      <c r="K1191" s="80">
        <v>17.07</v>
      </c>
      <c r="L1191" s="77">
        <v>6.4878353087960014E-2</v>
      </c>
      <c r="M1191" s="79">
        <v>97.317529631940019</v>
      </c>
      <c r="N1191" s="81">
        <v>90.999099999999999</v>
      </c>
      <c r="O1191" s="82">
        <v>2.823841807909603E-2</v>
      </c>
      <c r="P1191" s="83">
        <v>56.476836158192057</v>
      </c>
      <c r="Q1191" s="81">
        <v>38.179000000000002</v>
      </c>
      <c r="R1191" s="82">
        <v>-3.2928898908280282E-2</v>
      </c>
      <c r="S1191" s="83">
        <v>395.14678689936341</v>
      </c>
      <c r="T1191" s="81">
        <v>952.58</v>
      </c>
      <c r="U1191" s="82">
        <v>-1.0450427989694949E-2</v>
      </c>
      <c r="V1191" s="83">
        <v>10.450427989694949</v>
      </c>
      <c r="W1191" s="81">
        <v>66.515000000000001</v>
      </c>
      <c r="X1191" s="82">
        <v>6.7742194397624314E-2</v>
      </c>
      <c r="Y1191" s="83">
        <v>81.290633277149169</v>
      </c>
      <c r="Z1191" s="84">
        <f t="shared" si="18"/>
        <v>514.81000194311468</v>
      </c>
    </row>
    <row r="1192" spans="1:26" x14ac:dyDescent="0.3">
      <c r="A1192" s="76">
        <v>40687</v>
      </c>
      <c r="B1192" s="77">
        <v>1315.76</v>
      </c>
      <c r="C1192" s="77">
        <v>-3.0640586436806956E-2</v>
      </c>
      <c r="D1192" s="78">
        <v>30.640586436806956</v>
      </c>
      <c r="E1192" s="77">
        <v>0.73175000000000001</v>
      </c>
      <c r="F1192" s="77">
        <v>-1.0750000000000037</v>
      </c>
      <c r="G1192" s="79">
        <v>-10.750000000000037</v>
      </c>
      <c r="H1192" s="80">
        <v>112.71</v>
      </c>
      <c r="I1192" s="77">
        <v>1.017252968855022E-2</v>
      </c>
      <c r="J1192" s="79">
        <v>-50.862648442751102</v>
      </c>
      <c r="K1192" s="80">
        <v>17.82</v>
      </c>
      <c r="L1192" s="77">
        <v>5.1327433628318646E-2</v>
      </c>
      <c r="M1192" s="79">
        <v>76.991150442477974</v>
      </c>
      <c r="N1192" s="81">
        <v>91.248999999999995</v>
      </c>
      <c r="O1192" s="82">
        <v>2.2397759103641404E-2</v>
      </c>
      <c r="P1192" s="83">
        <v>44.795518207282804</v>
      </c>
      <c r="Q1192" s="81">
        <v>38.070999999999998</v>
      </c>
      <c r="R1192" s="82">
        <v>-3.4662001115675349E-2</v>
      </c>
      <c r="S1192" s="83">
        <v>415.94401338810417</v>
      </c>
      <c r="T1192" s="81">
        <v>948.17</v>
      </c>
      <c r="U1192" s="82">
        <v>-1.3104209167742237E-2</v>
      </c>
      <c r="V1192" s="83">
        <v>13.104209167742237</v>
      </c>
      <c r="W1192" s="81">
        <v>65.97999999999999</v>
      </c>
      <c r="X1192" s="82">
        <v>4.4979410833069083E-2</v>
      </c>
      <c r="Y1192" s="83">
        <v>53.975292999682893</v>
      </c>
      <c r="Z1192" s="84">
        <f t="shared" si="18"/>
        <v>573.83812219934589</v>
      </c>
    </row>
    <row r="1193" spans="1:26" x14ac:dyDescent="0.3">
      <c r="A1193" s="76">
        <v>40686</v>
      </c>
      <c r="B1193" s="77">
        <v>1313.69</v>
      </c>
      <c r="C1193" s="77">
        <v>-3.8547674112239708E-2</v>
      </c>
      <c r="D1193" s="78">
        <v>38.547674112239704</v>
      </c>
      <c r="E1193" s="77">
        <v>0.73050000000000004</v>
      </c>
      <c r="F1193" s="77">
        <v>-1.3000000000000012</v>
      </c>
      <c r="G1193" s="79">
        <v>-13.000000000000011</v>
      </c>
      <c r="H1193" s="80">
        <v>111.791</v>
      </c>
      <c r="I1193" s="77">
        <v>8.2364210959810519E-4</v>
      </c>
      <c r="J1193" s="79">
        <v>-4.1182105479905262</v>
      </c>
      <c r="K1193" s="80">
        <v>18.27</v>
      </c>
      <c r="L1193" s="77">
        <v>0.14833438089252038</v>
      </c>
      <c r="M1193" s="79">
        <v>222.50157133878056</v>
      </c>
      <c r="N1193" s="81">
        <v>91.748999999999995</v>
      </c>
      <c r="O1193" s="82">
        <v>3.6711864406779607E-2</v>
      </c>
      <c r="P1193" s="83">
        <v>73.423728813559208</v>
      </c>
      <c r="Q1193" s="81">
        <v>38.286000000000001</v>
      </c>
      <c r="R1193" s="82">
        <v>-3.2766591718667033E-2</v>
      </c>
      <c r="S1193" s="83">
        <v>393.19910062400442</v>
      </c>
      <c r="T1193" s="81">
        <v>944.32</v>
      </c>
      <c r="U1193" s="82">
        <v>-2.9146575919890519E-2</v>
      </c>
      <c r="V1193" s="83">
        <v>29.14657591989052</v>
      </c>
      <c r="W1193" s="81">
        <v>65.224999999999994</v>
      </c>
      <c r="X1193" s="82">
        <v>0.10738539898132421</v>
      </c>
      <c r="Y1193" s="83">
        <v>128.86247877758905</v>
      </c>
      <c r="Z1193" s="84">
        <f t="shared" si="18"/>
        <v>868.56291903807301</v>
      </c>
    </row>
    <row r="1194" spans="1:26" x14ac:dyDescent="0.3">
      <c r="A1194" s="76">
        <v>40683</v>
      </c>
      <c r="B1194" s="77">
        <v>1336.65</v>
      </c>
      <c r="C1194" s="77">
        <v>-1.2646165892285906E-2</v>
      </c>
      <c r="D1194" s="78">
        <v>12.646165892285905</v>
      </c>
      <c r="E1194" s="77">
        <v>0.73299999999999998</v>
      </c>
      <c r="F1194" s="77">
        <v>-1.3500000000000068</v>
      </c>
      <c r="G1194" s="79">
        <v>-13.500000000000068</v>
      </c>
      <c r="H1194" s="80">
        <v>111.718</v>
      </c>
      <c r="I1194" s="77">
        <v>1.3885359567285014E-2</v>
      </c>
      <c r="J1194" s="79">
        <v>-69.426797836425067</v>
      </c>
      <c r="K1194" s="80">
        <v>17.43</v>
      </c>
      <c r="L1194" s="77">
        <v>1.5734265734265708E-2</v>
      </c>
      <c r="M1194" s="79">
        <v>23.601398601398564</v>
      </c>
      <c r="N1194" s="81">
        <v>89.998900000000006</v>
      </c>
      <c r="O1194" s="82">
        <v>5.574301675977722E-3</v>
      </c>
      <c r="P1194" s="83">
        <v>11.148603351955444</v>
      </c>
      <c r="Q1194" s="81">
        <v>38.75</v>
      </c>
      <c r="R1194" s="82">
        <v>-1.8092438678289038E-2</v>
      </c>
      <c r="S1194" s="83">
        <v>217.10926413946845</v>
      </c>
      <c r="T1194" s="81">
        <v>954.82</v>
      </c>
      <c r="U1194" s="82">
        <v>-2.6635470089933404E-3</v>
      </c>
      <c r="V1194" s="83">
        <v>2.6635470089933406</v>
      </c>
      <c r="W1194" s="81">
        <v>65.25</v>
      </c>
      <c r="X1194" s="82">
        <v>7.5135936727632274E-2</v>
      </c>
      <c r="Y1194" s="83">
        <v>90.163124073158727</v>
      </c>
      <c r="Z1194" s="84">
        <f t="shared" si="18"/>
        <v>274.40530523083527</v>
      </c>
    </row>
    <row r="1195" spans="1:26" x14ac:dyDescent="0.3">
      <c r="A1195" s="76">
        <v>40682</v>
      </c>
      <c r="B1195" s="77">
        <v>1345.73</v>
      </c>
      <c r="C1195" s="77">
        <v>-9.9612291891971166E-3</v>
      </c>
      <c r="D1195" s="78">
        <v>9.9612291891971161</v>
      </c>
      <c r="E1195" s="77">
        <v>0.73699999999999999</v>
      </c>
      <c r="F1195" s="77">
        <v>-1.2000000000000011</v>
      </c>
      <c r="G1195" s="79">
        <v>-12.000000000000011</v>
      </c>
      <c r="H1195" s="80">
        <v>111.057</v>
      </c>
      <c r="I1195" s="77">
        <v>-5.9967599595442617E-3</v>
      </c>
      <c r="J1195" s="79">
        <v>29.983799797721307</v>
      </c>
      <c r="K1195" s="80">
        <v>15.52</v>
      </c>
      <c r="L1195" s="77">
        <v>-0.15652173913043474</v>
      </c>
      <c r="M1195" s="79">
        <v>-234.7826086956521</v>
      </c>
      <c r="N1195" s="81">
        <v>88.75</v>
      </c>
      <c r="O1195" s="82">
        <v>-1.9337016574585635E-2</v>
      </c>
      <c r="P1195" s="83">
        <v>-38.674033149171265</v>
      </c>
      <c r="Q1195" s="81">
        <v>38.792000000000002</v>
      </c>
      <c r="R1195" s="82">
        <v>-1.8371375069588518E-2</v>
      </c>
      <c r="S1195" s="83">
        <v>220.4565008350622</v>
      </c>
      <c r="T1195" s="81">
        <v>966.21</v>
      </c>
      <c r="U1195" s="82">
        <v>1.516106663304552E-2</v>
      </c>
      <c r="V1195" s="83">
        <v>-15.16106663304552</v>
      </c>
      <c r="W1195" s="81">
        <v>63.97</v>
      </c>
      <c r="X1195" s="82">
        <v>5.4218852999340789E-2</v>
      </c>
      <c r="Y1195" s="83">
        <v>65.062623599208933</v>
      </c>
      <c r="Z1195" s="84">
        <f t="shared" si="18"/>
        <v>24.846444943320648</v>
      </c>
    </row>
    <row r="1196" spans="1:26" x14ac:dyDescent="0.3">
      <c r="A1196" s="76">
        <v>40681</v>
      </c>
      <c r="B1196" s="77">
        <v>1341.98</v>
      </c>
      <c r="C1196" s="77">
        <v>-9.9376590800103488E-3</v>
      </c>
      <c r="D1196" s="78">
        <v>9.9376590800103486</v>
      </c>
      <c r="E1196" s="77">
        <v>0.73475000000000001</v>
      </c>
      <c r="F1196" s="77">
        <v>-1.7249999999999988</v>
      </c>
      <c r="G1196" s="79">
        <v>-17.249999999999986</v>
      </c>
      <c r="H1196" s="80">
        <v>111.075</v>
      </c>
      <c r="I1196" s="77">
        <v>8.6502851890901558E-4</v>
      </c>
      <c r="J1196" s="79">
        <v>-4.3251425945450777</v>
      </c>
      <c r="K1196" s="80">
        <v>16.23</v>
      </c>
      <c r="L1196" s="77">
        <v>-0.10824175824175819</v>
      </c>
      <c r="M1196" s="79">
        <v>-162.36263736263729</v>
      </c>
      <c r="N1196" s="81">
        <v>88.75</v>
      </c>
      <c r="O1196" s="82">
        <v>-1.9337016574585635E-2</v>
      </c>
      <c r="P1196" s="83">
        <v>-38.674033149171265</v>
      </c>
      <c r="Q1196" s="81">
        <v>38.813000000000002</v>
      </c>
      <c r="R1196" s="82">
        <v>-1.8187797227562332E-2</v>
      </c>
      <c r="S1196" s="83">
        <v>218.25356673074799</v>
      </c>
      <c r="T1196" s="81">
        <v>963.76</v>
      </c>
      <c r="U1196" s="82">
        <v>4.3874732947736302E-3</v>
      </c>
      <c r="V1196" s="83">
        <v>-4.3874732947736304</v>
      </c>
      <c r="W1196" s="81">
        <v>63.294999999999995</v>
      </c>
      <c r="X1196" s="82">
        <v>4.8277575356078163E-2</v>
      </c>
      <c r="Y1196" s="83">
        <v>57.933090427293799</v>
      </c>
      <c r="Z1196" s="84">
        <f t="shared" si="18"/>
        <v>59.125029836924888</v>
      </c>
    </row>
    <row r="1197" spans="1:26" x14ac:dyDescent="0.3">
      <c r="A1197" s="76">
        <v>40680</v>
      </c>
      <c r="B1197" s="77">
        <v>1329.33</v>
      </c>
      <c r="C1197" s="77">
        <v>-3.0648407420371001E-2</v>
      </c>
      <c r="D1197" s="78">
        <v>30.648407420371001</v>
      </c>
      <c r="E1197" s="77">
        <v>0.73550000000000004</v>
      </c>
      <c r="F1197" s="77">
        <v>-2.0749999999999935</v>
      </c>
      <c r="G1197" s="79">
        <v>-20.749999999999936</v>
      </c>
      <c r="H1197" s="80">
        <v>110.741</v>
      </c>
      <c r="I1197" s="77">
        <v>-1.4356409206614802E-2</v>
      </c>
      <c r="J1197" s="79">
        <v>71.78204603307401</v>
      </c>
      <c r="K1197" s="80">
        <v>17.55</v>
      </c>
      <c r="L1197" s="77">
        <v>2.7517564402810449E-2</v>
      </c>
      <c r="M1197" s="79">
        <v>41.276346604215675</v>
      </c>
      <c r="N1197" s="81">
        <v>90.25</v>
      </c>
      <c r="O1197" s="82">
        <v>5.5710306406685237E-3</v>
      </c>
      <c r="P1197" s="83">
        <v>11.142061281337048</v>
      </c>
      <c r="Q1197" s="81">
        <v>38.695999999999998</v>
      </c>
      <c r="R1197" s="82">
        <v>-2.2828282828282916E-2</v>
      </c>
      <c r="S1197" s="83">
        <v>273.93939393939502</v>
      </c>
      <c r="T1197" s="81">
        <v>953.72</v>
      </c>
      <c r="U1197" s="82">
        <v>-7.327532370206882E-3</v>
      </c>
      <c r="V1197" s="83">
        <v>7.3275323702068818</v>
      </c>
      <c r="W1197" s="81">
        <v>62.384999999999998</v>
      </c>
      <c r="X1197" s="82">
        <v>-2.4038461538462451E-4</v>
      </c>
      <c r="Y1197" s="83">
        <v>-0.28846153846154937</v>
      </c>
      <c r="Z1197" s="84">
        <f t="shared" si="18"/>
        <v>415.07732611013813</v>
      </c>
    </row>
    <row r="1198" spans="1:26" x14ac:dyDescent="0.3">
      <c r="A1198" s="76">
        <v>40679</v>
      </c>
      <c r="B1198" s="77">
        <v>1336.65</v>
      </c>
      <c r="C1198" s="77">
        <v>-3.3507111403553114E-2</v>
      </c>
      <c r="D1198" s="78">
        <v>33.507111403553111</v>
      </c>
      <c r="E1198" s="77">
        <v>0.73550000000000004</v>
      </c>
      <c r="F1198" s="77">
        <v>-2.2249999999999992</v>
      </c>
      <c r="G1198" s="79">
        <v>-22.249999999999993</v>
      </c>
      <c r="H1198" s="80">
        <v>110.633</v>
      </c>
      <c r="I1198" s="77">
        <v>-2.6965936375869644E-2</v>
      </c>
      <c r="J1198" s="79">
        <v>134.82968187934821</v>
      </c>
      <c r="K1198" s="80">
        <v>18.239999999999998</v>
      </c>
      <c r="L1198" s="77">
        <v>9.2215568862275402E-2</v>
      </c>
      <c r="M1198" s="79">
        <v>138.32335329341311</v>
      </c>
      <c r="N1198" s="81">
        <v>90</v>
      </c>
      <c r="O1198" s="82">
        <v>1.1235955056179775E-2</v>
      </c>
      <c r="P1198" s="83">
        <v>22.471910112359552</v>
      </c>
      <c r="Q1198" s="81">
        <v>39.536000000000001</v>
      </c>
      <c r="R1198" s="82">
        <v>-1.1599999999999966E-2</v>
      </c>
      <c r="S1198" s="83">
        <v>139.19999999999959</v>
      </c>
      <c r="T1198" s="81">
        <v>954.85</v>
      </c>
      <c r="U1198" s="82">
        <v>-1.2064024169434324E-2</v>
      </c>
      <c r="V1198" s="83">
        <v>12.064024169434324</v>
      </c>
      <c r="W1198" s="81">
        <v>63.784999999999997</v>
      </c>
      <c r="X1198" s="82">
        <v>3.0285898885478921E-2</v>
      </c>
      <c r="Y1198" s="83">
        <v>36.343078662574705</v>
      </c>
      <c r="Z1198" s="84">
        <f t="shared" si="18"/>
        <v>494.48915952068262</v>
      </c>
    </row>
    <row r="1199" spans="1:26" x14ac:dyDescent="0.3">
      <c r="A1199" s="76">
        <v>40676</v>
      </c>
      <c r="B1199" s="77">
        <v>1343.17</v>
      </c>
      <c r="C1199" s="77">
        <v>-3.498196657709815E-2</v>
      </c>
      <c r="D1199" s="78">
        <v>34.981966577098149</v>
      </c>
      <c r="E1199" s="77">
        <v>0.73799999999999999</v>
      </c>
      <c r="F1199" s="77">
        <v>4.9750000000000068</v>
      </c>
      <c r="G1199" s="79">
        <v>49.750000000000071</v>
      </c>
      <c r="H1199" s="80">
        <v>110.39400000000001</v>
      </c>
      <c r="I1199" s="77">
        <v>3.5402727195731371E-2</v>
      </c>
      <c r="J1199" s="79">
        <v>8.5149277264531378</v>
      </c>
      <c r="K1199" s="80">
        <v>17.07</v>
      </c>
      <c r="L1199" s="77">
        <v>6.7542213883677302E-2</v>
      </c>
      <c r="M1199" s="79">
        <v>101.31332082551596</v>
      </c>
      <c r="N1199" s="81">
        <v>89.5</v>
      </c>
      <c r="O1199" s="82">
        <v>1.1299435028248588E-2</v>
      </c>
      <c r="P1199" s="83">
        <v>22.598870056497173</v>
      </c>
      <c r="Q1199" s="81">
        <v>39.536000000000001</v>
      </c>
      <c r="R1199" s="82">
        <v>-1.2932541069556115E-2</v>
      </c>
      <c r="S1199" s="83">
        <v>155.19049283467339</v>
      </c>
      <c r="T1199" s="81">
        <v>952.6</v>
      </c>
      <c r="U1199" s="82">
        <v>-2.219211266449057E-2</v>
      </c>
      <c r="V1199" s="83">
        <v>22.192112664490569</v>
      </c>
      <c r="W1199" s="81">
        <v>62.664999999999999</v>
      </c>
      <c r="X1199" s="82">
        <v>3.3624209430789167E-3</v>
      </c>
      <c r="Y1199" s="83">
        <v>4.0349051316946998</v>
      </c>
      <c r="Z1199" s="84">
        <f t="shared" si="18"/>
        <v>398.57659581642321</v>
      </c>
    </row>
    <row r="1200" spans="1:26" x14ac:dyDescent="0.3">
      <c r="A1200" s="76">
        <v>40675</v>
      </c>
      <c r="B1200" s="77">
        <v>1351.14</v>
      </c>
      <c r="C1200" s="77">
        <v>-2.6990825423801899E-2</v>
      </c>
      <c r="D1200" s="78">
        <v>26.990825423801898</v>
      </c>
      <c r="E1200" s="77">
        <v>0.73799999999999999</v>
      </c>
      <c r="F1200" s="77">
        <v>4.9750000000000068</v>
      </c>
      <c r="G1200" s="79">
        <v>49.750000000000071</v>
      </c>
      <c r="H1200" s="80">
        <v>110.37</v>
      </c>
      <c r="I1200" s="77">
        <v>3.5402727195731371E-2</v>
      </c>
      <c r="J1200" s="79">
        <v>122.36774758235008</v>
      </c>
      <c r="K1200" s="80">
        <v>16.03</v>
      </c>
      <c r="L1200" s="77">
        <v>8.6779661016949228E-2</v>
      </c>
      <c r="M1200" s="79">
        <v>130.16949152542387</v>
      </c>
      <c r="N1200" s="81">
        <v>88.5</v>
      </c>
      <c r="O1200" s="82">
        <v>8.5470085470085479E-3</v>
      </c>
      <c r="P1200" s="83">
        <v>17.094017094017094</v>
      </c>
      <c r="Q1200" s="81">
        <v>39.478999999999999</v>
      </c>
      <c r="R1200" s="82">
        <v>-1.4355619913117361E-2</v>
      </c>
      <c r="S1200" s="83">
        <v>172.26743895740833</v>
      </c>
      <c r="T1200" s="81">
        <v>962.64</v>
      </c>
      <c r="U1200" s="82">
        <v>-1.1957425407219594E-2</v>
      </c>
      <c r="V1200" s="83">
        <v>11.957425407219594</v>
      </c>
      <c r="W1200" s="81">
        <v>62.294999999999995</v>
      </c>
      <c r="X1200" s="82">
        <v>-2.2593551423864405E-2</v>
      </c>
      <c r="Y1200" s="83">
        <v>-27.112261708637284</v>
      </c>
      <c r="Z1200" s="84">
        <f t="shared" si="18"/>
        <v>503.48468428158361</v>
      </c>
    </row>
    <row r="1201" spans="1:26" x14ac:dyDescent="0.3">
      <c r="A1201" s="76">
        <v>40674</v>
      </c>
      <c r="B1201" s="77">
        <v>1357.35</v>
      </c>
      <c r="C1201" s="77">
        <v>-1.9921440640027831E-2</v>
      </c>
      <c r="D1201" s="78">
        <v>19.921440640027832</v>
      </c>
      <c r="E1201" s="77">
        <v>0.74250000000000005</v>
      </c>
      <c r="F1201" s="77">
        <v>-1.8499999999999961</v>
      </c>
      <c r="G1201" s="79">
        <v>-18.499999999999961</v>
      </c>
      <c r="H1201" s="80">
        <v>111.575</v>
      </c>
      <c r="I1201" s="77">
        <v>-1.9810243345339502E-2</v>
      </c>
      <c r="J1201" s="79">
        <v>99.051216726697504</v>
      </c>
      <c r="K1201" s="80">
        <v>16.95</v>
      </c>
      <c r="L1201" s="77">
        <v>0.15937072503419975</v>
      </c>
      <c r="M1201" s="79">
        <v>239.05608755129961</v>
      </c>
      <c r="N1201" s="81">
        <v>89.25</v>
      </c>
      <c r="O1201" s="82">
        <v>-2.7932960893854749E-3</v>
      </c>
      <c r="P1201" s="83">
        <v>-5.5865921787709487</v>
      </c>
      <c r="Q1201" s="81">
        <v>39.438000000000002</v>
      </c>
      <c r="R1201" s="82">
        <v>-1.5379238028661297E-2</v>
      </c>
      <c r="S1201" s="83">
        <v>184.55085634393558</v>
      </c>
      <c r="T1201" s="81">
        <v>960.76</v>
      </c>
      <c r="U1201" s="82">
        <v>-2.0072620456121806E-2</v>
      </c>
      <c r="V1201" s="83">
        <v>20.072620456121808</v>
      </c>
      <c r="W1201" s="81">
        <v>63.140000000000008</v>
      </c>
      <c r="X1201" s="82">
        <v>-3.5294117647058747E-2</v>
      </c>
      <c r="Y1201" s="83">
        <v>-42.352941176470495</v>
      </c>
      <c r="Z1201" s="84">
        <f t="shared" si="18"/>
        <v>496.21268836284094</v>
      </c>
    </row>
    <row r="1202" spans="1:26" x14ac:dyDescent="0.3">
      <c r="A1202" s="76">
        <v>40673</v>
      </c>
      <c r="B1202" s="77">
        <v>1366.36</v>
      </c>
      <c r="C1202" s="77">
        <v>-3.6605463110153339E-3</v>
      </c>
      <c r="D1202" s="78">
        <v>3.660546311015334</v>
      </c>
      <c r="E1202" s="77">
        <v>0.74350000000000005</v>
      </c>
      <c r="F1202" s="77">
        <v>-1.8999999999999906</v>
      </c>
      <c r="G1202" s="79">
        <v>-18.999999999999908</v>
      </c>
      <c r="H1202" s="80">
        <v>111.699</v>
      </c>
      <c r="I1202" s="77">
        <v>-3.1859070464767556E-3</v>
      </c>
      <c r="J1202" s="79">
        <v>15.929535232383778</v>
      </c>
      <c r="K1202" s="80">
        <v>15.91</v>
      </c>
      <c r="L1202" s="77">
        <v>3.6482084690553779E-2</v>
      </c>
      <c r="M1202" s="79">
        <v>54.723127035830665</v>
      </c>
      <c r="N1202" s="81">
        <v>88.5</v>
      </c>
      <c r="O1202" s="82">
        <v>-3.5422343324250684E-2</v>
      </c>
      <c r="P1202" s="83">
        <v>-70.844686648501366</v>
      </c>
      <c r="Q1202" s="81">
        <v>39.582999999999998</v>
      </c>
      <c r="R1202" s="82">
        <v>-1.8303117482205294E-2</v>
      </c>
      <c r="S1202" s="83">
        <v>219.63740978646354</v>
      </c>
      <c r="T1202" s="81">
        <v>972.67</v>
      </c>
      <c r="U1202" s="82">
        <v>4.6168147077049306E-3</v>
      </c>
      <c r="V1202" s="83">
        <v>-4.6168147077049309</v>
      </c>
      <c r="W1202" s="81">
        <v>58.9</v>
      </c>
      <c r="X1202" s="82">
        <v>-6.8480151826664531E-2</v>
      </c>
      <c r="Y1202" s="83">
        <v>-82.176182191997441</v>
      </c>
      <c r="Z1202" s="84">
        <f t="shared" si="18"/>
        <v>117.31293481748969</v>
      </c>
    </row>
    <row r="1203" spans="1:26" x14ac:dyDescent="0.3">
      <c r="A1203" s="76">
        <v>40672</v>
      </c>
      <c r="B1203" s="77">
        <v>1353.77</v>
      </c>
      <c r="C1203" s="77">
        <v>-9.4534971354148147E-3</v>
      </c>
      <c r="D1203" s="78">
        <v>9.4534971354148141</v>
      </c>
      <c r="E1203" s="77">
        <v>0.74650000000000005</v>
      </c>
      <c r="F1203" s="77">
        <v>-1.5499999999999958</v>
      </c>
      <c r="G1203" s="79">
        <v>-15.499999999999957</v>
      </c>
      <c r="H1203" s="80">
        <v>110.188</v>
      </c>
      <c r="I1203" s="77">
        <v>-2.4703705998459863E-2</v>
      </c>
      <c r="J1203" s="79">
        <v>123.51852999229932</v>
      </c>
      <c r="K1203" s="80">
        <v>17.16</v>
      </c>
      <c r="L1203" s="77">
        <v>9.8591549295774711E-2</v>
      </c>
      <c r="M1203" s="79">
        <v>147.88732394366207</v>
      </c>
      <c r="N1203" s="81">
        <v>89.5</v>
      </c>
      <c r="O1203" s="82">
        <v>-3.5040431266846361E-2</v>
      </c>
      <c r="P1203" s="83">
        <v>-70.080862533692724</v>
      </c>
      <c r="Q1203" s="81">
        <v>39.463999999999999</v>
      </c>
      <c r="R1203" s="82">
        <v>-2.81478562809368E-2</v>
      </c>
      <c r="S1203" s="83">
        <v>337.77427537124163</v>
      </c>
      <c r="T1203" s="81">
        <v>957.37</v>
      </c>
      <c r="U1203" s="82">
        <v>-4.64734259336275E-3</v>
      </c>
      <c r="V1203" s="83">
        <v>4.6473425933627501</v>
      </c>
      <c r="W1203" s="81">
        <v>60.69</v>
      </c>
      <c r="X1203" s="82">
        <v>-5.7096247960848251E-2</v>
      </c>
      <c r="Y1203" s="83">
        <v>-68.515497553017894</v>
      </c>
      <c r="Z1203" s="84">
        <f t="shared" si="18"/>
        <v>469.18460894927</v>
      </c>
    </row>
    <row r="1204" spans="1:26" x14ac:dyDescent="0.3">
      <c r="A1204" s="76">
        <v>40669</v>
      </c>
      <c r="B1204" s="77">
        <v>1359.27</v>
      </c>
      <c r="C1204" s="77">
        <v>1.3038674033149038E-3</v>
      </c>
      <c r="D1204" s="78">
        <v>-1.3038674033149038</v>
      </c>
      <c r="E1204" s="77">
        <v>0.749</v>
      </c>
      <c r="F1204" s="77">
        <v>4.9750000000000068</v>
      </c>
      <c r="G1204" s="79">
        <v>49.750000000000071</v>
      </c>
      <c r="H1204" s="80">
        <v>111.727</v>
      </c>
      <c r="I1204" s="77">
        <v>3.5402727195731371E-2</v>
      </c>
      <c r="J1204" s="79">
        <v>99.553234045945004</v>
      </c>
      <c r="K1204" s="80">
        <v>18.399999999999999</v>
      </c>
      <c r="L1204" s="77">
        <v>0.16677235256816736</v>
      </c>
      <c r="M1204" s="79">
        <v>250.15852885225104</v>
      </c>
      <c r="N1204" s="81">
        <v>90.5</v>
      </c>
      <c r="O1204" s="82">
        <v>-3.2085561497326207E-2</v>
      </c>
      <c r="P1204" s="83">
        <v>-64.171122994652407</v>
      </c>
      <c r="Q1204" s="81">
        <v>39.518000000000001</v>
      </c>
      <c r="R1204" s="82">
        <v>-3.1730086002009203E-2</v>
      </c>
      <c r="S1204" s="83">
        <v>380.76103202411042</v>
      </c>
      <c r="T1204" s="81">
        <v>951.78</v>
      </c>
      <c r="U1204" s="82">
        <v>-1.7858080781561295E-4</v>
      </c>
      <c r="V1204" s="83">
        <v>0.17858080781561295</v>
      </c>
      <c r="W1204" s="81">
        <v>60.68</v>
      </c>
      <c r="X1204" s="82">
        <v>-3.0825746685832819E-2</v>
      </c>
      <c r="Y1204" s="83">
        <v>-36.99089602299938</v>
      </c>
      <c r="Z1204" s="84">
        <f t="shared" si="18"/>
        <v>677.9354893091554</v>
      </c>
    </row>
    <row r="1205" spans="1:26" x14ac:dyDescent="0.3">
      <c r="A1205" s="76">
        <v>40668</v>
      </c>
      <c r="B1205" s="77">
        <v>1355.45</v>
      </c>
      <c r="C1205" s="77">
        <v>-4.0998361535013392E-3</v>
      </c>
      <c r="D1205" s="78">
        <v>4.0998361535013395</v>
      </c>
      <c r="E1205" s="77">
        <v>0.752</v>
      </c>
      <c r="F1205" s="77">
        <v>4.9750000000000068</v>
      </c>
      <c r="G1205" s="79">
        <v>49.750000000000071</v>
      </c>
      <c r="H1205" s="80">
        <v>110.979</v>
      </c>
      <c r="I1205" s="77">
        <v>3.5402727195731371E-2</v>
      </c>
      <c r="J1205" s="79">
        <v>25.257604718859405</v>
      </c>
      <c r="K1205" s="80">
        <v>18.2</v>
      </c>
      <c r="L1205" s="77">
        <v>3.5402727195731371E-2</v>
      </c>
      <c r="M1205" s="79">
        <v>-215.76433121019116</v>
      </c>
      <c r="N1205" s="81">
        <v>90.5</v>
      </c>
      <c r="O1205" s="82">
        <v>-2.9490616621983913E-2</v>
      </c>
      <c r="P1205" s="83">
        <v>-58.981233243967822</v>
      </c>
      <c r="Q1205" s="81">
        <v>39.531999999999996</v>
      </c>
      <c r="R1205" s="82">
        <v>-3.4344618691680241E-2</v>
      </c>
      <c r="S1205" s="83">
        <v>412.13542430016287</v>
      </c>
      <c r="T1205" s="81">
        <v>959.55</v>
      </c>
      <c r="U1205" s="82">
        <v>1.4237696600710207E-2</v>
      </c>
      <c r="V1205" s="83">
        <v>-14.237696600710207</v>
      </c>
      <c r="W1205" s="81">
        <v>60.379999999999995</v>
      </c>
      <c r="X1205" s="82">
        <v>-7.6700874660299754E-4</v>
      </c>
      <c r="Y1205" s="83">
        <v>-0.92041049592359703</v>
      </c>
      <c r="Z1205" s="84">
        <f t="shared" si="18"/>
        <v>201.33919362173094</v>
      </c>
    </row>
    <row r="1206" spans="1:26" x14ac:dyDescent="0.3">
      <c r="A1206" s="76">
        <v>40667</v>
      </c>
      <c r="B1206" s="77">
        <v>1371.36</v>
      </c>
      <c r="C1206" s="77">
        <v>7.649068665270476E-3</v>
      </c>
      <c r="D1206" s="78">
        <v>-7.6490686652704758</v>
      </c>
      <c r="E1206" s="77">
        <v>0.75624999999999998</v>
      </c>
      <c r="F1206" s="77">
        <v>-0.57500000000000329</v>
      </c>
      <c r="G1206" s="79">
        <v>-5.7500000000000329</v>
      </c>
      <c r="H1206" s="80">
        <v>112.354</v>
      </c>
      <c r="I1206" s="77">
        <v>6.8580386009599629E-4</v>
      </c>
      <c r="J1206" s="79">
        <v>-3.4290193004799816</v>
      </c>
      <c r="K1206" s="80">
        <v>17.079999999999998</v>
      </c>
      <c r="L1206" s="77">
        <v>0.16269571136827765</v>
      </c>
      <c r="M1206" s="79">
        <v>244.04356705241651</v>
      </c>
      <c r="N1206" s="81">
        <v>89.75</v>
      </c>
      <c r="O1206" s="82">
        <v>-2.9729729729729731E-2</v>
      </c>
      <c r="P1206" s="83">
        <v>-59.45945945945946</v>
      </c>
      <c r="Q1206" s="81">
        <v>39.6</v>
      </c>
      <c r="R1206" s="82">
        <v>-3.1192660550458679E-2</v>
      </c>
      <c r="S1206" s="83">
        <v>374.31192660550414</v>
      </c>
      <c r="T1206" s="81">
        <v>960.76</v>
      </c>
      <c r="U1206" s="82">
        <v>1.5516658210722085E-2</v>
      </c>
      <c r="V1206" s="83">
        <v>-15.516658210722085</v>
      </c>
      <c r="W1206" s="81">
        <v>62.4</v>
      </c>
      <c r="X1206" s="82">
        <v>-7.5546719681908771E-3</v>
      </c>
      <c r="Y1206" s="83">
        <v>-9.0656063618290528</v>
      </c>
      <c r="Z1206" s="84">
        <f t="shared" si="18"/>
        <v>517.48568166015957</v>
      </c>
    </row>
    <row r="1207" spans="1:26" x14ac:dyDescent="0.3">
      <c r="A1207" s="76">
        <v>40666</v>
      </c>
      <c r="B1207" s="77">
        <v>1382.99</v>
      </c>
      <c r="C1207" s="77">
        <v>2.4270118943579552E-2</v>
      </c>
      <c r="D1207" s="78">
        <v>-24.270118943579551</v>
      </c>
      <c r="E1207" s="77">
        <v>0.75775000000000003</v>
      </c>
      <c r="F1207" s="77">
        <v>-0.52499999999999769</v>
      </c>
      <c r="G1207" s="79">
        <v>-5.2499999999999769</v>
      </c>
      <c r="H1207" s="80">
        <v>113.699</v>
      </c>
      <c r="I1207" s="77">
        <v>1.5976981708679189E-2</v>
      </c>
      <c r="J1207" s="79">
        <v>-79.884908543395952</v>
      </c>
      <c r="K1207" s="80">
        <v>16.7</v>
      </c>
      <c r="L1207" s="77">
        <v>0.10816191108161904</v>
      </c>
      <c r="M1207" s="79">
        <v>162.24286662242858</v>
      </c>
      <c r="N1207" s="81">
        <v>89</v>
      </c>
      <c r="O1207" s="82">
        <v>-5.8201058201058198E-2</v>
      </c>
      <c r="P1207" s="83">
        <v>-116.40211640211639</v>
      </c>
      <c r="Q1207" s="81">
        <v>40</v>
      </c>
      <c r="R1207" s="82">
        <v>-1.8838304552590283E-2</v>
      </c>
      <c r="S1207" s="83">
        <v>226.05965463108339</v>
      </c>
      <c r="T1207" s="81">
        <v>966.51</v>
      </c>
      <c r="U1207" s="82">
        <v>2.8136501925409067E-2</v>
      </c>
      <c r="V1207" s="83">
        <v>-28.136501925409068</v>
      </c>
      <c r="W1207" s="81">
        <v>61.91</v>
      </c>
      <c r="X1207" s="82">
        <v>-2.1572500987751909E-2</v>
      </c>
      <c r="Y1207" s="83">
        <v>-25.887001185302289</v>
      </c>
      <c r="Z1207" s="84">
        <f t="shared" si="18"/>
        <v>108.47187425370873</v>
      </c>
    </row>
    <row r="1208" spans="1:26" x14ac:dyDescent="0.3">
      <c r="A1208" s="76">
        <v>40665</v>
      </c>
      <c r="B1208" s="77">
        <v>1391.86</v>
      </c>
      <c r="C1208" s="77">
        <v>5.0896598588093062E-2</v>
      </c>
      <c r="D1208" s="78">
        <v>-50.896598588093063</v>
      </c>
      <c r="E1208" s="77">
        <v>0.98060000000000003</v>
      </c>
      <c r="F1208" s="77">
        <v>4.9750000000000068</v>
      </c>
      <c r="G1208" s="79">
        <v>49.750000000000071</v>
      </c>
      <c r="H1208" s="80" t="s">
        <v>0</v>
      </c>
      <c r="I1208" s="77">
        <v>3.5402727195731371E-2</v>
      </c>
      <c r="J1208" s="79">
        <v>-70.663808185768502</v>
      </c>
      <c r="K1208" s="80">
        <v>15.99</v>
      </c>
      <c r="L1208" s="77">
        <v>1.0107391029690471E-2</v>
      </c>
      <c r="M1208" s="79">
        <v>15.161086544535706</v>
      </c>
      <c r="N1208" s="81">
        <v>88.5</v>
      </c>
      <c r="O1208" s="82">
        <v>-7.5718015665796348E-2</v>
      </c>
      <c r="P1208" s="83">
        <v>-151.43603133159269</v>
      </c>
      <c r="Q1208" s="81">
        <v>40.054000000000002</v>
      </c>
      <c r="R1208" s="82">
        <v>-1.3035014661311297E-2</v>
      </c>
      <c r="S1208" s="83">
        <v>156.42017593573556</v>
      </c>
      <c r="T1208" s="81">
        <v>974.22</v>
      </c>
      <c r="U1208" s="82">
        <v>4.8213382683638069E-2</v>
      </c>
      <c r="V1208" s="83">
        <v>-48.213382683638066</v>
      </c>
      <c r="W1208" s="81">
        <v>62.455000000000005</v>
      </c>
      <c r="X1208" s="82">
        <v>-8.8867729905578383E-3</v>
      </c>
      <c r="Y1208" s="83">
        <v>-10.664127588669405</v>
      </c>
      <c r="Z1208" s="84">
        <f t="shared" si="18"/>
        <v>-110.54268589749037</v>
      </c>
    </row>
    <row r="1209" spans="1:26" x14ac:dyDescent="0.3">
      <c r="A1209" s="76">
        <v>40662</v>
      </c>
      <c r="B1209" s="77">
        <v>1388.62</v>
      </c>
      <c r="C1209" s="77">
        <v>5.4453227631348994E-2</v>
      </c>
      <c r="D1209" s="78">
        <v>-54.453227631348994</v>
      </c>
      <c r="E1209" s="77">
        <v>0.98060000000000003</v>
      </c>
      <c r="F1209" s="77">
        <v>4.9750000000000068</v>
      </c>
      <c r="G1209" s="79">
        <v>49.750000000000071</v>
      </c>
      <c r="H1209" s="80" t="s">
        <v>0</v>
      </c>
      <c r="I1209" s="77">
        <v>3.5402727195731371E-2</v>
      </c>
      <c r="J1209" s="79">
        <v>-2.6947515268072824</v>
      </c>
      <c r="K1209" s="80">
        <v>14.75</v>
      </c>
      <c r="L1209" s="77">
        <v>-0.13030660377358494</v>
      </c>
      <c r="M1209" s="79">
        <v>-195.45990566037742</v>
      </c>
      <c r="N1209" s="81">
        <v>87.75</v>
      </c>
      <c r="O1209" s="82">
        <v>-6.6489361702127658E-2</v>
      </c>
      <c r="P1209" s="83">
        <v>-132.97872340425531</v>
      </c>
      <c r="Q1209" s="81">
        <v>40.054000000000002</v>
      </c>
      <c r="R1209" s="82">
        <v>-2.1091477869834042E-2</v>
      </c>
      <c r="S1209" s="83">
        <v>253.0977344380085</v>
      </c>
      <c r="T1209" s="81">
        <v>974.29</v>
      </c>
      <c r="U1209" s="82">
        <v>5.8481628750841889E-2</v>
      </c>
      <c r="V1209" s="83">
        <v>-58.481628750841892</v>
      </c>
      <c r="W1209" s="81">
        <v>63.734999999999992</v>
      </c>
      <c r="X1209" s="82">
        <v>4.0146878824969298E-2</v>
      </c>
      <c r="Y1209" s="83">
        <v>48.176254589963158</v>
      </c>
      <c r="Z1209" s="84">
        <f t="shared" si="18"/>
        <v>-93.044247945659151</v>
      </c>
    </row>
    <row r="1210" spans="1:26" x14ac:dyDescent="0.3">
      <c r="A1210" s="76">
        <v>40661</v>
      </c>
      <c r="B1210" s="77">
        <v>1384.94</v>
      </c>
      <c r="C1210" s="77">
        <v>3.5051269020358204E-2</v>
      </c>
      <c r="D1210" s="78">
        <v>-35.051269020358205</v>
      </c>
      <c r="E1210" s="77">
        <v>0.76100000000000001</v>
      </c>
      <c r="F1210" s="77">
        <v>-0.40000000000000036</v>
      </c>
      <c r="G1210" s="79">
        <v>-4.0000000000000036</v>
      </c>
      <c r="H1210" s="80">
        <v>113.83</v>
      </c>
      <c r="I1210" s="77">
        <v>2.837680347640692E-2</v>
      </c>
      <c r="J1210" s="79">
        <v>-141.88401738203459</v>
      </c>
      <c r="K1210" s="80">
        <v>14.62</v>
      </c>
      <c r="L1210" s="77">
        <v>-4.5691906005222001E-2</v>
      </c>
      <c r="M1210" s="79">
        <v>-68.537859007833006</v>
      </c>
      <c r="N1210" s="81">
        <v>89.5</v>
      </c>
      <c r="O1210" s="82">
        <v>-5.5408970976253295E-2</v>
      </c>
      <c r="P1210" s="83">
        <v>-110.81794195250659</v>
      </c>
      <c r="Q1210" s="81">
        <v>40.054000000000002</v>
      </c>
      <c r="R1210" s="82">
        <v>-1.5073646937320174E-2</v>
      </c>
      <c r="S1210" s="83">
        <v>180.8837632478421</v>
      </c>
      <c r="T1210" s="81">
        <v>980.44</v>
      </c>
      <c r="U1210" s="82">
        <v>5.3353101699649845E-2</v>
      </c>
      <c r="V1210" s="83">
        <v>-53.353101699649848</v>
      </c>
      <c r="W1210" s="81">
        <v>65.45</v>
      </c>
      <c r="X1210" s="82">
        <v>1.0498687664041878E-2</v>
      </c>
      <c r="Y1210" s="83">
        <v>12.598425196850252</v>
      </c>
      <c r="Z1210" s="84">
        <f t="shared" si="18"/>
        <v>-220.1620006176899</v>
      </c>
    </row>
    <row r="1211" spans="1:26" x14ac:dyDescent="0.3">
      <c r="A1211" s="76">
        <v>40660</v>
      </c>
      <c r="B1211" s="77">
        <v>1371.38</v>
      </c>
      <c r="C1211" s="77">
        <v>2.606730812396198E-2</v>
      </c>
      <c r="D1211" s="78">
        <v>-26.067308123961979</v>
      </c>
      <c r="E1211" s="77">
        <v>0.76249999999999996</v>
      </c>
      <c r="F1211" s="77">
        <v>-0.25000000000000577</v>
      </c>
      <c r="G1211" s="79">
        <v>-2.5000000000000577</v>
      </c>
      <c r="H1211" s="80">
        <v>112.056</v>
      </c>
      <c r="I1211" s="77">
        <v>1.616896248401695E-2</v>
      </c>
      <c r="J1211" s="79">
        <v>-80.84481242008475</v>
      </c>
      <c r="K1211" s="80">
        <v>15.35</v>
      </c>
      <c r="L1211" s="77">
        <v>-5.6545789797172709E-2</v>
      </c>
      <c r="M1211" s="79">
        <v>-84.81868469575906</v>
      </c>
      <c r="N1211" s="81">
        <v>91.75</v>
      </c>
      <c r="O1211" s="82">
        <v>-3.4210526315789476E-2</v>
      </c>
      <c r="P1211" s="83">
        <v>-68.421052631578945</v>
      </c>
      <c r="Q1211" s="81">
        <v>40.320999999999998</v>
      </c>
      <c r="R1211" s="82">
        <v>-1.8547817832193378E-2</v>
      </c>
      <c r="S1211" s="83">
        <v>222.57381398632054</v>
      </c>
      <c r="T1211" s="81">
        <v>968.2</v>
      </c>
      <c r="U1211" s="82">
        <v>5.2803270845113368E-2</v>
      </c>
      <c r="V1211" s="83">
        <v>-52.803270845113367</v>
      </c>
      <c r="W1211" s="81">
        <v>63.23</v>
      </c>
      <c r="X1211" s="82">
        <v>-1.0020353843745227E-2</v>
      </c>
      <c r="Y1211" s="83">
        <v>-12.024424612494272</v>
      </c>
      <c r="Z1211" s="84">
        <f t="shared" si="18"/>
        <v>-104.90573934267186</v>
      </c>
    </row>
    <row r="1212" spans="1:26" x14ac:dyDescent="0.3">
      <c r="A1212" s="76">
        <v>40659</v>
      </c>
      <c r="B1212" s="77">
        <v>1366.69</v>
      </c>
      <c r="C1212" s="77">
        <v>2.0870214752567735E-2</v>
      </c>
      <c r="D1212" s="78">
        <v>-20.870214752567737</v>
      </c>
      <c r="E1212" s="77">
        <v>0.76200000000000001</v>
      </c>
      <c r="F1212" s="77">
        <v>-0.94999999999999529</v>
      </c>
      <c r="G1212" s="79">
        <v>-9.4999999999999538</v>
      </c>
      <c r="H1212" s="80">
        <v>112.979</v>
      </c>
      <c r="I1212" s="77">
        <v>2.6745792286160874E-2</v>
      </c>
      <c r="J1212" s="79">
        <v>-133.72896143080436</v>
      </c>
      <c r="K1212" s="80">
        <v>15.62</v>
      </c>
      <c r="L1212" s="77">
        <v>-7.6832151300236545E-2</v>
      </c>
      <c r="M1212" s="79">
        <v>-115.24822695035482</v>
      </c>
      <c r="N1212" s="81">
        <v>92.75</v>
      </c>
      <c r="O1212" s="82">
        <v>-2.1108179419525065E-2</v>
      </c>
      <c r="P1212" s="83">
        <v>-42.21635883905013</v>
      </c>
      <c r="Q1212" s="81">
        <v>40.606999999999999</v>
      </c>
      <c r="R1212" s="82">
        <v>-2.3635489300312673E-2</v>
      </c>
      <c r="S1212" s="83">
        <v>283.6258716037521</v>
      </c>
      <c r="T1212" s="81">
        <v>961.84</v>
      </c>
      <c r="U1212" s="82">
        <v>6.1247007160747179E-2</v>
      </c>
      <c r="V1212" s="83">
        <v>-61.247007160747181</v>
      </c>
      <c r="W1212" s="81">
        <v>64.364999999999995</v>
      </c>
      <c r="X1212" s="82">
        <v>2.3453649228812004E-2</v>
      </c>
      <c r="Y1212" s="83">
        <v>28.144379074574406</v>
      </c>
      <c r="Z1212" s="84">
        <f t="shared" si="18"/>
        <v>-71.040518455197684</v>
      </c>
    </row>
    <row r="1213" spans="1:26" x14ac:dyDescent="0.3">
      <c r="A1213" s="76">
        <v>40658</v>
      </c>
      <c r="B1213" s="77">
        <v>1357.5</v>
      </c>
      <c r="C1213" s="77">
        <v>1.7730629381114887E-2</v>
      </c>
      <c r="D1213" s="78">
        <v>-17.730629381114888</v>
      </c>
      <c r="E1213" s="77">
        <v>0.98060000000000003</v>
      </c>
      <c r="F1213" s="77">
        <v>4.9750000000000068</v>
      </c>
      <c r="G1213" s="79">
        <v>49.750000000000071</v>
      </c>
      <c r="H1213" s="80" t="s">
        <v>0</v>
      </c>
      <c r="I1213" s="77">
        <v>3.5402727195731371E-2</v>
      </c>
      <c r="J1213" s="79">
        <v>-86.28706979493785</v>
      </c>
      <c r="K1213" s="80">
        <v>15.77</v>
      </c>
      <c r="L1213" s="77">
        <v>-7.7238150965476898E-2</v>
      </c>
      <c r="M1213" s="79">
        <v>-115.85722644821534</v>
      </c>
      <c r="N1213" s="81">
        <v>93.5</v>
      </c>
      <c r="O1213" s="82">
        <v>-2.6666666666666666E-3</v>
      </c>
      <c r="P1213" s="83">
        <v>-5.333333333333333</v>
      </c>
      <c r="Q1213" s="81">
        <v>40.813000000000002</v>
      </c>
      <c r="R1213" s="82">
        <v>-1.3583081570996922E-2</v>
      </c>
      <c r="S1213" s="83">
        <v>162.99697885196306</v>
      </c>
      <c r="T1213" s="81">
        <v>951.95</v>
      </c>
      <c r="U1213" s="82">
        <v>4.8911366741592958E-2</v>
      </c>
      <c r="V1213" s="83">
        <v>-48.911366741592957</v>
      </c>
      <c r="W1213" s="81">
        <v>62.609999999999992</v>
      </c>
      <c r="X1213" s="82">
        <v>-5.7170080990949111E-3</v>
      </c>
      <c r="Y1213" s="83">
        <v>-6.8604097189138935</v>
      </c>
      <c r="Z1213" s="84">
        <f t="shared" si="18"/>
        <v>-68.233056566145137</v>
      </c>
    </row>
    <row r="1214" spans="1:26" x14ac:dyDescent="0.3">
      <c r="A1214" s="76">
        <v>40655</v>
      </c>
      <c r="B1214" s="77">
        <v>1361.03</v>
      </c>
      <c r="C1214" s="77">
        <v>9.1795499202905733E-3</v>
      </c>
      <c r="D1214" s="78">
        <v>-9.1795499202905741</v>
      </c>
      <c r="E1214" s="77">
        <v>0.98060000000000003</v>
      </c>
      <c r="F1214" s="77">
        <v>4.9750000000000068</v>
      </c>
      <c r="G1214" s="79">
        <v>49.750000000000071</v>
      </c>
      <c r="H1214" s="80" t="s">
        <v>0</v>
      </c>
      <c r="I1214" s="77">
        <v>3.5402727195731371E-2</v>
      </c>
      <c r="J1214" s="79">
        <v>-90.485435287632384</v>
      </c>
      <c r="K1214" s="80" t="s">
        <v>0</v>
      </c>
      <c r="L1214" s="77">
        <v>3.5402727195731371E-2</v>
      </c>
      <c r="M1214" s="79">
        <v>-215.76433121019116</v>
      </c>
      <c r="N1214" s="81" t="s">
        <v>47</v>
      </c>
      <c r="O1214" s="82">
        <v>4.5362372799477215E-3</v>
      </c>
      <c r="P1214" s="83">
        <v>9.0724745598954417</v>
      </c>
      <c r="Q1214" s="81" t="s">
        <v>47</v>
      </c>
      <c r="R1214" s="82">
        <v>7.4923885533476054E-4</v>
      </c>
      <c r="S1214" s="83">
        <v>-8.9908662640171269</v>
      </c>
      <c r="T1214" s="81">
        <v>946.08</v>
      </c>
      <c r="U1214" s="82">
        <v>3.9237224834131584E-2</v>
      </c>
      <c r="V1214" s="83">
        <v>-39.237224834131581</v>
      </c>
      <c r="W1214" s="81" t="s">
        <v>47</v>
      </c>
      <c r="X1214" s="82">
        <v>-7.6700874660299754E-4</v>
      </c>
      <c r="Y1214" s="83">
        <v>-0.92041049592359703</v>
      </c>
      <c r="Z1214" s="84">
        <f t="shared" si="18"/>
        <v>-305.7553434522909</v>
      </c>
    </row>
    <row r="1215" spans="1:26" x14ac:dyDescent="0.3">
      <c r="A1215" s="76">
        <v>40654</v>
      </c>
      <c r="B1215" s="77">
        <v>1360.95</v>
      </c>
      <c r="C1215" s="77">
        <v>7.0443900165010256E-3</v>
      </c>
      <c r="D1215" s="78">
        <v>-7.0443900165010254</v>
      </c>
      <c r="E1215" s="77">
        <v>0.76200000000000001</v>
      </c>
      <c r="F1215" s="77">
        <v>-1.5249999999999986</v>
      </c>
      <c r="G1215" s="79">
        <v>-15.249999999999986</v>
      </c>
      <c r="H1215" s="80">
        <v>112.277</v>
      </c>
      <c r="I1215" s="77">
        <v>2.4369103881174449E-2</v>
      </c>
      <c r="J1215" s="79">
        <v>-121.84551940587224</v>
      </c>
      <c r="K1215" s="80">
        <v>14.69</v>
      </c>
      <c r="L1215" s="77">
        <v>-0.17795187465025189</v>
      </c>
      <c r="M1215" s="79">
        <v>-266.92781197537784</v>
      </c>
      <c r="N1215" s="81">
        <v>93.25</v>
      </c>
      <c r="O1215" s="82">
        <v>-2.6737967914438501E-3</v>
      </c>
      <c r="P1215" s="83">
        <v>-5.3475935828876997</v>
      </c>
      <c r="Q1215" s="81">
        <v>40.938000000000002</v>
      </c>
      <c r="R1215" s="82">
        <v>-1.735436019298622E-2</v>
      </c>
      <c r="S1215" s="83">
        <v>208.25232231583465</v>
      </c>
      <c r="T1215" s="81">
        <v>946.08</v>
      </c>
      <c r="U1215" s="82">
        <v>3.9362812414171978E-2</v>
      </c>
      <c r="V1215" s="83">
        <v>-39.362812414171977</v>
      </c>
      <c r="W1215" s="81">
        <v>62.875</v>
      </c>
      <c r="X1215" s="82">
        <v>2.2025357607282133E-2</v>
      </c>
      <c r="Y1215" s="83">
        <v>26.43042912873856</v>
      </c>
      <c r="Z1215" s="84">
        <f t="shared" si="18"/>
        <v>-221.09537595023758</v>
      </c>
    </row>
    <row r="1216" spans="1:26" x14ac:dyDescent="0.3">
      <c r="A1216" s="76">
        <v>40653</v>
      </c>
      <c r="B1216" s="77">
        <v>1350.22</v>
      </c>
      <c r="C1216" s="77">
        <v>3.7317870948557698E-3</v>
      </c>
      <c r="D1216" s="78">
        <v>-3.7317870948557696</v>
      </c>
      <c r="E1216" s="77">
        <v>0.76300000000000001</v>
      </c>
      <c r="F1216" s="77">
        <v>-1.4750000000000041</v>
      </c>
      <c r="G1216" s="79">
        <v>-14.750000000000041</v>
      </c>
      <c r="H1216" s="80">
        <v>111.911</v>
      </c>
      <c r="I1216" s="77">
        <v>2.1756993645460479E-2</v>
      </c>
      <c r="J1216" s="79">
        <v>-108.7849682273024</v>
      </c>
      <c r="K1216" s="80">
        <v>15.07</v>
      </c>
      <c r="L1216" s="77">
        <v>-0.11922852133255402</v>
      </c>
      <c r="M1216" s="79">
        <v>-178.84278199883101</v>
      </c>
      <c r="N1216" s="81">
        <v>92.5</v>
      </c>
      <c r="O1216" s="82">
        <v>-1.06951871657754E-2</v>
      </c>
      <c r="P1216" s="83">
        <v>-21.390374331550799</v>
      </c>
      <c r="Q1216" s="81">
        <v>40.875</v>
      </c>
      <c r="R1216" s="82">
        <v>-2.7942925089179484E-2</v>
      </c>
      <c r="S1216" s="83">
        <v>335.31510107015379</v>
      </c>
      <c r="T1216" s="81">
        <v>940.06</v>
      </c>
      <c r="U1216" s="82">
        <v>2.4588555858310567E-2</v>
      </c>
      <c r="V1216" s="83">
        <v>-24.588555858310567</v>
      </c>
      <c r="W1216" s="81">
        <v>63.274999999999999</v>
      </c>
      <c r="X1216" s="82">
        <v>3.5004498241596238E-2</v>
      </c>
      <c r="Y1216" s="83">
        <v>42.005397889915486</v>
      </c>
      <c r="Z1216" s="84">
        <f t="shared" si="18"/>
        <v>25.232031449218656</v>
      </c>
    </row>
    <row r="1217" spans="1:26" x14ac:dyDescent="0.3">
      <c r="A1217" s="76">
        <v>40652</v>
      </c>
      <c r="B1217" s="77">
        <v>1324.45</v>
      </c>
      <c r="C1217" s="77">
        <v>-1.8096763192621813E-2</v>
      </c>
      <c r="D1217" s="78">
        <v>18.096763192621811</v>
      </c>
      <c r="E1217" s="77">
        <v>0.76249999999999996</v>
      </c>
      <c r="F1217" s="77">
        <v>-1.5750000000000042</v>
      </c>
      <c r="G1217" s="79">
        <v>-15.750000000000043</v>
      </c>
      <c r="H1217" s="80">
        <v>110.447</v>
      </c>
      <c r="I1217" s="77">
        <v>4.6847141869519387E-3</v>
      </c>
      <c r="J1217" s="79">
        <v>-23.423570934759695</v>
      </c>
      <c r="K1217" s="80">
        <v>15.83</v>
      </c>
      <c r="L1217" s="77">
        <v>-6.3313609467455539E-2</v>
      </c>
      <c r="M1217" s="79">
        <v>-94.970414201183303</v>
      </c>
      <c r="N1217" s="81">
        <v>94.5</v>
      </c>
      <c r="O1217" s="82">
        <v>1.8867924528301886E-2</v>
      </c>
      <c r="P1217" s="83">
        <v>37.735849056603769</v>
      </c>
      <c r="Q1217" s="81">
        <v>40.768000000000001</v>
      </c>
      <c r="R1217" s="82">
        <v>-2.8176400476758096E-2</v>
      </c>
      <c r="S1217" s="83">
        <v>338.11680572109714</v>
      </c>
      <c r="T1217" s="81">
        <v>929.41</v>
      </c>
      <c r="U1217" s="82">
        <v>1.5086044331418598E-3</v>
      </c>
      <c r="V1217" s="83">
        <v>-1.5086044331418598</v>
      </c>
      <c r="W1217" s="81">
        <v>63.015000000000008</v>
      </c>
      <c r="X1217" s="82">
        <v>4.2086985281958145E-2</v>
      </c>
      <c r="Y1217" s="83">
        <v>50.504382338349778</v>
      </c>
      <c r="Z1217" s="84">
        <f t="shared" si="18"/>
        <v>308.80121073958759</v>
      </c>
    </row>
    <row r="1218" spans="1:26" x14ac:dyDescent="0.3">
      <c r="A1218" s="76">
        <v>40651</v>
      </c>
      <c r="B1218" s="77">
        <v>1316.91</v>
      </c>
      <c r="C1218" s="77">
        <v>-1.9893721532553376E-2</v>
      </c>
      <c r="D1218" s="78">
        <v>19.893721532553375</v>
      </c>
      <c r="E1218" s="77">
        <v>0.76275000000000004</v>
      </c>
      <c r="F1218" s="77">
        <v>-1.5000000000000013</v>
      </c>
      <c r="G1218" s="79">
        <v>-15.000000000000014</v>
      </c>
      <c r="H1218" s="80">
        <v>109.26</v>
      </c>
      <c r="I1218" s="77">
        <v>-5.4886540509543197E-3</v>
      </c>
      <c r="J1218" s="79">
        <v>27.443270254771598</v>
      </c>
      <c r="K1218" s="80">
        <v>16.96</v>
      </c>
      <c r="L1218" s="77">
        <v>-1.6811594202898503E-2</v>
      </c>
      <c r="M1218" s="79">
        <v>-25.217391304347753</v>
      </c>
      <c r="N1218" s="81">
        <v>95.75</v>
      </c>
      <c r="O1218" s="82">
        <v>2.1333333333333333E-2</v>
      </c>
      <c r="P1218" s="83">
        <v>42.666666666666664</v>
      </c>
      <c r="Q1218" s="81">
        <v>40.582999999999998</v>
      </c>
      <c r="R1218" s="82">
        <v>-2.9602352884914269E-2</v>
      </c>
      <c r="S1218" s="83">
        <v>355.22823461897121</v>
      </c>
      <c r="T1218" s="81">
        <v>920.46</v>
      </c>
      <c r="U1218" s="82">
        <v>-8.5630271108668929E-3</v>
      </c>
      <c r="V1218" s="83">
        <v>8.5630271108668925</v>
      </c>
      <c r="W1218" s="81">
        <v>61.274999999999999</v>
      </c>
      <c r="X1218" s="82">
        <v>2.2528160200250461E-2</v>
      </c>
      <c r="Y1218" s="83">
        <v>27.033792240300553</v>
      </c>
      <c r="Z1218" s="84">
        <f t="shared" si="18"/>
        <v>440.61132111978253</v>
      </c>
    </row>
    <row r="1219" spans="1:26" x14ac:dyDescent="0.3">
      <c r="A1219" s="76">
        <v>40648</v>
      </c>
      <c r="B1219" s="77">
        <v>1338.04</v>
      </c>
      <c r="C1219" s="77">
        <v>-5.6330910658283374E-3</v>
      </c>
      <c r="D1219" s="78">
        <v>5.6330910658283377</v>
      </c>
      <c r="E1219" s="77">
        <v>0.76500000000000001</v>
      </c>
      <c r="F1219" s="77">
        <v>-1.6000000000000014</v>
      </c>
      <c r="G1219" s="79">
        <v>-16.000000000000014</v>
      </c>
      <c r="H1219" s="80">
        <v>110.68899999999999</v>
      </c>
      <c r="I1219" s="77">
        <v>9.5308452810914188E-3</v>
      </c>
      <c r="J1219" s="79">
        <v>-47.654226405457095</v>
      </c>
      <c r="K1219" s="80">
        <v>15.32</v>
      </c>
      <c r="L1219" s="77">
        <v>-0.12457142857142856</v>
      </c>
      <c r="M1219" s="79">
        <v>-186.85714285714283</v>
      </c>
      <c r="N1219" s="81">
        <v>94</v>
      </c>
      <c r="O1219" s="82">
        <v>8.0428954423592495E-3</v>
      </c>
      <c r="P1219" s="83">
        <v>16.085790884718499</v>
      </c>
      <c r="Q1219" s="81">
        <v>40.917000000000002</v>
      </c>
      <c r="R1219" s="82">
        <v>-2.6203055833214313E-2</v>
      </c>
      <c r="S1219" s="83">
        <v>314.43666999857174</v>
      </c>
      <c r="T1219" s="81">
        <v>930.78</v>
      </c>
      <c r="U1219" s="82">
        <v>2.7147566414581926E-3</v>
      </c>
      <c r="V1219" s="83">
        <v>-2.7147566414581927</v>
      </c>
      <c r="W1219" s="81">
        <v>64.77000000000001</v>
      </c>
      <c r="X1219" s="82">
        <v>5.7814796668300077E-2</v>
      </c>
      <c r="Y1219" s="83">
        <v>69.377756001960094</v>
      </c>
      <c r="Z1219" s="84">
        <f t="shared" si="18"/>
        <v>152.30718204702055</v>
      </c>
    </row>
    <row r="1220" spans="1:26" x14ac:dyDescent="0.3">
      <c r="A1220" s="76">
        <v>40647</v>
      </c>
      <c r="B1220" s="77">
        <v>1336.54</v>
      </c>
      <c r="C1220" s="77">
        <v>-3.6602184203660829E-3</v>
      </c>
      <c r="D1220" s="78">
        <v>3.6602184203660828</v>
      </c>
      <c r="E1220" s="77">
        <v>0.76500000000000001</v>
      </c>
      <c r="F1220" s="77">
        <v>-2.024999999999999</v>
      </c>
      <c r="G1220" s="79">
        <v>-20.249999999999989</v>
      </c>
      <c r="H1220" s="80">
        <v>110.273</v>
      </c>
      <c r="I1220" s="77">
        <v>5.7275753568334182E-3</v>
      </c>
      <c r="J1220" s="79">
        <v>-28.637876784167091</v>
      </c>
      <c r="K1220" s="80">
        <v>16.27</v>
      </c>
      <c r="L1220" s="77">
        <v>-6.4942528735632138E-2</v>
      </c>
      <c r="M1220" s="79">
        <v>-97.413793103448214</v>
      </c>
      <c r="N1220" s="81">
        <v>94.75</v>
      </c>
      <c r="O1220" s="82">
        <v>7.9787234042553185E-3</v>
      </c>
      <c r="P1220" s="83">
        <v>15.957446808510637</v>
      </c>
      <c r="Q1220" s="81">
        <v>40.667000000000002</v>
      </c>
      <c r="R1220" s="82">
        <v>-3.1253722099144753E-2</v>
      </c>
      <c r="S1220" s="83">
        <v>375.04466518973703</v>
      </c>
      <c r="T1220" s="81">
        <v>919.64</v>
      </c>
      <c r="U1220" s="82">
        <v>-9.7235831888614604E-3</v>
      </c>
      <c r="V1220" s="83">
        <v>9.7235831888614612</v>
      </c>
      <c r="W1220" s="81">
        <v>63.870000000000005</v>
      </c>
      <c r="X1220" s="82">
        <v>2.3557692307692286E-2</v>
      </c>
      <c r="Y1220" s="83">
        <v>28.269230769230742</v>
      </c>
      <c r="Z1220" s="84">
        <f t="shared" si="18"/>
        <v>286.35347448909062</v>
      </c>
    </row>
    <row r="1221" spans="1:26" x14ac:dyDescent="0.3">
      <c r="A1221" s="76">
        <v>40646</v>
      </c>
      <c r="B1221" s="77">
        <v>1338.75</v>
      </c>
      <c r="C1221" s="77">
        <v>2.8615732660139006E-3</v>
      </c>
      <c r="D1221" s="78">
        <v>-2.8615732660139006</v>
      </c>
      <c r="E1221" s="77">
        <v>0.77149999999999996</v>
      </c>
      <c r="F1221" s="77">
        <v>-1.100000000000001</v>
      </c>
      <c r="G1221" s="79">
        <v>-11.000000000000011</v>
      </c>
      <c r="H1221" s="80">
        <v>110.036</v>
      </c>
      <c r="I1221" s="77">
        <v>8.6162645743198436E-3</v>
      </c>
      <c r="J1221" s="79">
        <v>-43.08132287159922</v>
      </c>
      <c r="K1221" s="80">
        <v>16.920000000000002</v>
      </c>
      <c r="L1221" s="77">
        <v>-4.6223224351747284E-2</v>
      </c>
      <c r="M1221" s="79">
        <v>-69.334836527620922</v>
      </c>
      <c r="N1221" s="81">
        <v>95</v>
      </c>
      <c r="O1221" s="82">
        <v>-5.235602094240838E-3</v>
      </c>
      <c r="P1221" s="83">
        <v>-10.471204188481675</v>
      </c>
      <c r="Q1221" s="81" t="s">
        <v>47</v>
      </c>
      <c r="R1221" s="82">
        <v>7.4923885533476054E-4</v>
      </c>
      <c r="S1221" s="83">
        <v>-8.9908662640171269</v>
      </c>
      <c r="T1221" s="81">
        <v>906.33</v>
      </c>
      <c r="U1221" s="82">
        <v>-2.2118403590734005E-2</v>
      </c>
      <c r="V1221" s="83">
        <v>22.118403590734005</v>
      </c>
      <c r="W1221" s="81">
        <v>62.890000000000008</v>
      </c>
      <c r="X1221" s="82">
        <v>4.7904690494043146E-2</v>
      </c>
      <c r="Y1221" s="83">
        <v>57.485628592851775</v>
      </c>
      <c r="Z1221" s="84">
        <f t="shared" si="18"/>
        <v>-66.135770934147047</v>
      </c>
    </row>
    <row r="1222" spans="1:26" x14ac:dyDescent="0.3">
      <c r="A1222" s="76">
        <v>40645</v>
      </c>
      <c r="B1222" s="77">
        <v>1333.85</v>
      </c>
      <c r="C1222" s="77">
        <v>-1.5943352445396705E-3</v>
      </c>
      <c r="D1222" s="78">
        <v>1.5943352445396706</v>
      </c>
      <c r="E1222" s="77">
        <v>0.77249999999999996</v>
      </c>
      <c r="F1222" s="77">
        <v>-0.95000000000000639</v>
      </c>
      <c r="G1222" s="79">
        <v>-9.5000000000000639</v>
      </c>
      <c r="H1222" s="80">
        <v>110.105</v>
      </c>
      <c r="I1222" s="77">
        <v>1.1529627928341843E-2</v>
      </c>
      <c r="J1222" s="79">
        <v>-57.648139641709214</v>
      </c>
      <c r="K1222" s="80">
        <v>17.09</v>
      </c>
      <c r="L1222" s="77">
        <v>-3.5008469791078543E-2</v>
      </c>
      <c r="M1222" s="79">
        <v>-52.512704686617816</v>
      </c>
      <c r="N1222" s="81">
        <v>94.75</v>
      </c>
      <c r="O1222" s="82">
        <v>-2.631578947368421E-3</v>
      </c>
      <c r="P1222" s="83">
        <v>-5.2631578947368416</v>
      </c>
      <c r="Q1222" s="81">
        <v>41.082999999999998</v>
      </c>
      <c r="R1222" s="82">
        <v>-2.3901732044002002E-2</v>
      </c>
      <c r="S1222" s="83">
        <v>286.82078452802403</v>
      </c>
      <c r="T1222" s="81">
        <v>907.56</v>
      </c>
      <c r="U1222" s="82">
        <v>-1.3038986460768865E-2</v>
      </c>
      <c r="V1222" s="83">
        <v>13.038986460768864</v>
      </c>
      <c r="W1222" s="81">
        <v>62.97</v>
      </c>
      <c r="X1222" s="82">
        <v>1.7943743937924451E-2</v>
      </c>
      <c r="Y1222" s="83">
        <v>21.532492725509339</v>
      </c>
      <c r="Z1222" s="84">
        <f t="shared" si="18"/>
        <v>198.06259673577799</v>
      </c>
    </row>
    <row r="1223" spans="1:26" x14ac:dyDescent="0.3">
      <c r="A1223" s="76">
        <v>40644</v>
      </c>
      <c r="B1223" s="77">
        <v>1348.65</v>
      </c>
      <c r="C1223" s="77">
        <v>1.8764022027330317E-2</v>
      </c>
      <c r="D1223" s="78">
        <v>-18.764022027330316</v>
      </c>
      <c r="E1223" s="77">
        <v>0.77400000000000002</v>
      </c>
      <c r="F1223" s="77">
        <v>-0.54999999999999494</v>
      </c>
      <c r="G1223" s="79">
        <v>-5.4999999999999494</v>
      </c>
      <c r="H1223" s="80">
        <v>109.76300000000001</v>
      </c>
      <c r="I1223" s="77">
        <v>9.9278642670494986E-3</v>
      </c>
      <c r="J1223" s="79">
        <v>-49.639321335247494</v>
      </c>
      <c r="K1223" s="80">
        <v>16.59</v>
      </c>
      <c r="L1223" s="77">
        <v>-8.645374449339209E-2</v>
      </c>
      <c r="M1223" s="79">
        <v>-129.68061674008814</v>
      </c>
      <c r="N1223" s="81">
        <v>93.75</v>
      </c>
      <c r="O1223" s="82">
        <v>-2.5974025974025976E-2</v>
      </c>
      <c r="P1223" s="83">
        <v>-51.948051948051948</v>
      </c>
      <c r="Q1223" s="81">
        <v>41.59</v>
      </c>
      <c r="R1223" s="82">
        <v>9.7601243080509131E-3</v>
      </c>
      <c r="S1223" s="83">
        <v>-117.12149169661096</v>
      </c>
      <c r="T1223" s="81">
        <v>910.36</v>
      </c>
      <c r="U1223" s="82">
        <v>2.82000440625695E-3</v>
      </c>
      <c r="V1223" s="83">
        <v>-2.8200044062569503</v>
      </c>
      <c r="W1223" s="81">
        <v>62.59</v>
      </c>
      <c r="X1223" s="82">
        <v>1.3603238866396816E-2</v>
      </c>
      <c r="Y1223" s="83">
        <v>16.323886639676179</v>
      </c>
      <c r="Z1223" s="84">
        <f t="shared" si="18"/>
        <v>-359.14962151390961</v>
      </c>
    </row>
    <row r="1224" spans="1:26" x14ac:dyDescent="0.3">
      <c r="A1224" s="76">
        <v>40641</v>
      </c>
      <c r="B1224" s="77">
        <v>1351.43</v>
      </c>
      <c r="C1224" s="77">
        <v>2.2563388594214757E-2</v>
      </c>
      <c r="D1224" s="78">
        <v>-22.563388594214757</v>
      </c>
      <c r="E1224" s="77">
        <v>0.77725</v>
      </c>
      <c r="F1224" s="77">
        <v>-0.22499999999999742</v>
      </c>
      <c r="G1224" s="79">
        <v>-2.2499999999999742</v>
      </c>
      <c r="H1224" s="80">
        <v>109.60599999999999</v>
      </c>
      <c r="I1224" s="77">
        <v>4.9419164366857208E-3</v>
      </c>
      <c r="J1224" s="79">
        <v>-24.709582183428605</v>
      </c>
      <c r="K1224" s="80">
        <v>17.87</v>
      </c>
      <c r="L1224" s="77">
        <v>-8.0761316872427991E-2</v>
      </c>
      <c r="M1224" s="79">
        <v>-121.14197530864199</v>
      </c>
      <c r="N1224" s="81">
        <v>93.5</v>
      </c>
      <c r="O1224" s="82">
        <v>-2.6041666666666668E-2</v>
      </c>
      <c r="P1224" s="83">
        <v>-52.083333333333336</v>
      </c>
      <c r="Q1224" s="81">
        <v>41.375</v>
      </c>
      <c r="R1224" s="82">
        <v>5.6388693094815475E-3</v>
      </c>
      <c r="S1224" s="83">
        <v>-67.666431713778564</v>
      </c>
      <c r="T1224" s="81">
        <v>910.25</v>
      </c>
      <c r="U1224" s="82">
        <v>8.5090353102805875E-3</v>
      </c>
      <c r="V1224" s="83">
        <v>-8.5090353102805878</v>
      </c>
      <c r="W1224" s="81">
        <v>61.52</v>
      </c>
      <c r="X1224" s="82">
        <v>-4.804642166344289E-2</v>
      </c>
      <c r="Y1224" s="83">
        <v>-57.655705996131466</v>
      </c>
      <c r="Z1224" s="84">
        <f t="shared" si="18"/>
        <v>-356.5794524398093</v>
      </c>
    </row>
    <row r="1225" spans="1:26" x14ac:dyDescent="0.3">
      <c r="A1225" s="76">
        <v>40640</v>
      </c>
      <c r="B1225" s="77">
        <v>1345.2</v>
      </c>
      <c r="C1225" s="77">
        <v>1.4594411132481154E-2</v>
      </c>
      <c r="D1225" s="78">
        <v>-14.594411132481154</v>
      </c>
      <c r="E1225" s="77">
        <v>0.77775000000000005</v>
      </c>
      <c r="F1225" s="77">
        <v>0.12500000000000844</v>
      </c>
      <c r="G1225" s="79">
        <v>1.2500000000000844</v>
      </c>
      <c r="H1225" s="80">
        <v>109.52800000000001</v>
      </c>
      <c r="I1225" s="77">
        <v>1.0876618925316909E-3</v>
      </c>
      <c r="J1225" s="79">
        <v>-5.4383094626584541</v>
      </c>
      <c r="K1225" s="80">
        <v>17.11</v>
      </c>
      <c r="L1225" s="77">
        <v>-4.466778336125074E-2</v>
      </c>
      <c r="M1225" s="79">
        <v>-67.001675041876112</v>
      </c>
      <c r="N1225" s="81">
        <v>93.5</v>
      </c>
      <c r="O1225" s="82">
        <v>-1.5789473684210527E-2</v>
      </c>
      <c r="P1225" s="83">
        <v>-31.578947368421051</v>
      </c>
      <c r="Q1225" s="81">
        <v>41.661000000000001</v>
      </c>
      <c r="R1225" s="82">
        <v>1.0478061558611709E-2</v>
      </c>
      <c r="S1225" s="83">
        <v>-125.73673870334051</v>
      </c>
      <c r="T1225" s="81">
        <v>917.5</v>
      </c>
      <c r="U1225" s="82">
        <v>1.5293024079320169E-2</v>
      </c>
      <c r="V1225" s="83">
        <v>-15.293024079320169</v>
      </c>
      <c r="W1225" s="81">
        <v>61.135000000000012</v>
      </c>
      <c r="X1225" s="82">
        <v>-4.2296545782094283E-2</v>
      </c>
      <c r="Y1225" s="83">
        <v>-50.755854938513139</v>
      </c>
      <c r="Z1225" s="84">
        <f t="shared" si="18"/>
        <v>-309.14896072661054</v>
      </c>
    </row>
    <row r="1226" spans="1:26" x14ac:dyDescent="0.3">
      <c r="A1226" s="76">
        <v>40639</v>
      </c>
      <c r="B1226" s="77">
        <v>1348.86</v>
      </c>
      <c r="C1226" s="77">
        <v>1.8745657230899319E-2</v>
      </c>
      <c r="D1226" s="78">
        <v>-18.745657230899319</v>
      </c>
      <c r="E1226" s="77">
        <v>0.77825</v>
      </c>
      <c r="F1226" s="77">
        <v>0.27500000000000302</v>
      </c>
      <c r="G1226" s="79">
        <v>2.7500000000000302</v>
      </c>
      <c r="H1226" s="80">
        <v>109.932</v>
      </c>
      <c r="I1226" s="77">
        <v>4.9180028155108753E-3</v>
      </c>
      <c r="J1226" s="79">
        <v>-24.590014077554375</v>
      </c>
      <c r="K1226" s="80">
        <v>16.899999999999999</v>
      </c>
      <c r="L1226" s="77">
        <v>-6.1111111111111192E-2</v>
      </c>
      <c r="M1226" s="79">
        <v>-91.666666666666785</v>
      </c>
      <c r="N1226" s="81">
        <v>92.75</v>
      </c>
      <c r="O1226" s="82">
        <v>-1.8518518518518517E-2</v>
      </c>
      <c r="P1226" s="83">
        <v>-37.037037037037031</v>
      </c>
      <c r="Q1226" s="81">
        <v>42.05</v>
      </c>
      <c r="R1226" s="82">
        <v>1.1230550946300141E-2</v>
      </c>
      <c r="S1226" s="83">
        <v>-134.7666113556017</v>
      </c>
      <c r="T1226" s="81">
        <v>928.01</v>
      </c>
      <c r="U1226" s="82">
        <v>3.4351698079559442E-2</v>
      </c>
      <c r="V1226" s="83">
        <v>-34.351698079559441</v>
      </c>
      <c r="W1226" s="81">
        <v>60.47</v>
      </c>
      <c r="X1226" s="82">
        <v>-4.6289724785111619E-2</v>
      </c>
      <c r="Y1226" s="83">
        <v>-55.547669742133941</v>
      </c>
      <c r="Z1226" s="84">
        <f t="shared" si="18"/>
        <v>-393.95535418945258</v>
      </c>
    </row>
    <row r="1227" spans="1:26" x14ac:dyDescent="0.3">
      <c r="A1227" s="76">
        <v>40638</v>
      </c>
      <c r="B1227" s="77">
        <v>1343.64</v>
      </c>
      <c r="C1227" s="77">
        <v>2.4412558515423836E-2</v>
      </c>
      <c r="D1227" s="78">
        <v>-24.412558515423836</v>
      </c>
      <c r="E1227" s="77">
        <v>0.77775000000000005</v>
      </c>
      <c r="F1227" s="77">
        <v>0.32500000000000862</v>
      </c>
      <c r="G1227" s="79">
        <v>3.2500000000000862</v>
      </c>
      <c r="H1227" s="80">
        <v>109.863</v>
      </c>
      <c r="I1227" s="77">
        <v>1.6741629185407274E-2</v>
      </c>
      <c r="J1227" s="79">
        <v>-83.708145927036369</v>
      </c>
      <c r="K1227" s="80">
        <v>17.25</v>
      </c>
      <c r="L1227" s="77">
        <v>-0.10015649452269179</v>
      </c>
      <c r="M1227" s="79">
        <v>-150.23474178403768</v>
      </c>
      <c r="N1227" s="81">
        <v>93.75</v>
      </c>
      <c r="O1227" s="82">
        <v>-3.1007751937984496E-2</v>
      </c>
      <c r="P1227" s="83">
        <v>-62.015503875968996</v>
      </c>
      <c r="Q1227" s="81">
        <v>41.95</v>
      </c>
      <c r="R1227" s="82">
        <v>9.626955475331064E-3</v>
      </c>
      <c r="S1227" s="83">
        <v>-115.52346570397276</v>
      </c>
      <c r="T1227" s="81">
        <v>928.41</v>
      </c>
      <c r="U1227" s="82">
        <v>3.9862458278264283E-2</v>
      </c>
      <c r="V1227" s="83">
        <v>-39.862458278264285</v>
      </c>
      <c r="W1227" s="81">
        <v>59.92499999999999</v>
      </c>
      <c r="X1227" s="82">
        <v>-8.7899543378995623E-2</v>
      </c>
      <c r="Y1227" s="83">
        <v>-105.47945205479475</v>
      </c>
      <c r="Z1227" s="84">
        <f t="shared" si="18"/>
        <v>-577.9863261394986</v>
      </c>
    </row>
    <row r="1228" spans="1:26" x14ac:dyDescent="0.3">
      <c r="A1228" s="76">
        <v>40637</v>
      </c>
      <c r="B1228" s="77">
        <v>1345.62</v>
      </c>
      <c r="C1228" s="77">
        <v>2.6399493520262926E-2</v>
      </c>
      <c r="D1228" s="78">
        <v>-26.399493520262926</v>
      </c>
      <c r="E1228" s="77">
        <v>0.78100000000000003</v>
      </c>
      <c r="F1228" s="77">
        <v>0.65000000000000613</v>
      </c>
      <c r="G1228" s="79">
        <v>6.5000000000000613</v>
      </c>
      <c r="H1228" s="80">
        <v>109.64400000000001</v>
      </c>
      <c r="I1228" s="77">
        <v>1.3167743187425604E-2</v>
      </c>
      <c r="J1228" s="79">
        <v>-65.838715937128015</v>
      </c>
      <c r="K1228" s="80">
        <v>17.5</v>
      </c>
      <c r="L1228" s="77">
        <v>-0.13409203364670957</v>
      </c>
      <c r="M1228" s="79">
        <v>-201.13805047006434</v>
      </c>
      <c r="N1228" s="81">
        <v>93.25</v>
      </c>
      <c r="O1228" s="82">
        <v>-3.6175710594315243E-2</v>
      </c>
      <c r="P1228" s="83">
        <v>-72.351421188630482</v>
      </c>
      <c r="Q1228" s="81">
        <v>41.820999999999998</v>
      </c>
      <c r="R1228" s="82">
        <v>-1.3849423338666118E-3</v>
      </c>
      <c r="S1228" s="83">
        <v>16.61930800639934</v>
      </c>
      <c r="T1228" s="81">
        <v>928.26</v>
      </c>
      <c r="U1228" s="82">
        <v>2.8919161577086395E-2</v>
      </c>
      <c r="V1228" s="83">
        <v>-28.919161577086395</v>
      </c>
      <c r="W1228" s="81">
        <v>61.23</v>
      </c>
      <c r="X1228" s="82">
        <v>-7.1921182266009825E-2</v>
      </c>
      <c r="Y1228" s="83">
        <v>-86.305418719211787</v>
      </c>
      <c r="Z1228" s="84">
        <f t="shared" si="18"/>
        <v>-457.83295340598454</v>
      </c>
    </row>
    <row r="1229" spans="1:26" x14ac:dyDescent="0.3">
      <c r="A1229" s="76">
        <v>40634</v>
      </c>
      <c r="B1229" s="77">
        <v>1341.45</v>
      </c>
      <c r="C1229" s="77">
        <v>2.6028361199920431E-2</v>
      </c>
      <c r="D1229" s="78">
        <v>-26.028361199920433</v>
      </c>
      <c r="E1229" s="77">
        <v>0.78525</v>
      </c>
      <c r="F1229" s="77">
        <v>1.3249999999999984</v>
      </c>
      <c r="G1229" s="79">
        <v>13.249999999999984</v>
      </c>
      <c r="H1229" s="80">
        <v>109.645</v>
      </c>
      <c r="I1229" s="77">
        <v>1.5457138623397764E-2</v>
      </c>
      <c r="J1229" s="79">
        <v>-77.285693116988824</v>
      </c>
      <c r="K1229" s="80">
        <v>17.399999999999999</v>
      </c>
      <c r="L1229" s="77">
        <v>-0.15574963609898113</v>
      </c>
      <c r="M1229" s="79">
        <v>-233.62445414847167</v>
      </c>
      <c r="N1229" s="81">
        <v>94</v>
      </c>
      <c r="O1229" s="82">
        <v>0.10589926669466711</v>
      </c>
      <c r="P1229" s="83">
        <v>211.79853338933421</v>
      </c>
      <c r="Q1229" s="81">
        <v>42.018000000000001</v>
      </c>
      <c r="R1229" s="82">
        <v>-2.0468108914584112E-2</v>
      </c>
      <c r="S1229" s="83">
        <v>245.61730697500934</v>
      </c>
      <c r="T1229" s="81">
        <v>928.67</v>
      </c>
      <c r="U1229" s="82">
        <v>2.1111196631004796E-2</v>
      </c>
      <c r="V1229" s="83">
        <v>-21.111196631004795</v>
      </c>
      <c r="W1229" s="81">
        <v>62.400000000000006</v>
      </c>
      <c r="X1229" s="82">
        <v>-4.3824701195219112E-2</v>
      </c>
      <c r="Y1229" s="83">
        <v>-52.589641434262937</v>
      </c>
      <c r="Z1229" s="84">
        <f t="shared" ref="Z1229:Z1292" si="19">SUM(D1229,G1229,J1229,M1229,P1229,S1229,V1229,Y1229)</f>
        <v>60.026493833694879</v>
      </c>
    </row>
    <row r="1230" spans="1:26" x14ac:dyDescent="0.3">
      <c r="A1230" s="76">
        <v>40633</v>
      </c>
      <c r="B1230" s="77">
        <v>1334.93</v>
      </c>
      <c r="C1230" s="77">
        <v>3.7136885940037098E-2</v>
      </c>
      <c r="D1230" s="78">
        <v>-37.136885940037097</v>
      </c>
      <c r="E1230" s="77">
        <v>0.78249999999999997</v>
      </c>
      <c r="F1230" s="77">
        <v>1.2000000000000011</v>
      </c>
      <c r="G1230" s="79">
        <v>12.000000000000011</v>
      </c>
      <c r="H1230" s="80">
        <v>109.096</v>
      </c>
      <c r="I1230" s="77">
        <v>1.4846511627907011E-2</v>
      </c>
      <c r="J1230" s="79">
        <v>-74.232558139535058</v>
      </c>
      <c r="K1230" s="80">
        <v>17.739999999999998</v>
      </c>
      <c r="L1230" s="77">
        <v>-0.27414075286415723</v>
      </c>
      <c r="M1230" s="79">
        <v>-411.21112929623587</v>
      </c>
      <c r="N1230" s="81">
        <v>95.5</v>
      </c>
      <c r="O1230" s="82">
        <v>0.10406921762533791</v>
      </c>
      <c r="P1230" s="83">
        <v>208.13843525067583</v>
      </c>
      <c r="Q1230" s="81">
        <v>41.978999999999999</v>
      </c>
      <c r="R1230" s="82">
        <v>1.4598187311178229E-2</v>
      </c>
      <c r="S1230" s="83">
        <v>-175.17824773413875</v>
      </c>
      <c r="T1230" s="81">
        <v>926.83</v>
      </c>
      <c r="U1230" s="82">
        <v>3.1610698663223726E-2</v>
      </c>
      <c r="V1230" s="83">
        <v>-31.610698663223726</v>
      </c>
      <c r="W1230" s="81">
        <v>60.015000000000008</v>
      </c>
      <c r="X1230" s="82">
        <v>-7.1837302814723003E-2</v>
      </c>
      <c r="Y1230" s="83">
        <v>-86.204763377667604</v>
      </c>
      <c r="Z1230" s="84">
        <f t="shared" si="19"/>
        <v>-595.43584790016223</v>
      </c>
    </row>
    <row r="1231" spans="1:26" x14ac:dyDescent="0.3">
      <c r="A1231" s="76">
        <v>40632</v>
      </c>
      <c r="B1231" s="77">
        <v>1335.98</v>
      </c>
      <c r="C1231" s="77">
        <v>4.3987215653791122E-2</v>
      </c>
      <c r="D1231" s="78">
        <v>-43.987215653791118</v>
      </c>
      <c r="E1231" s="77">
        <v>0.78200000000000003</v>
      </c>
      <c r="F1231" s="77">
        <v>0.95000000000000639</v>
      </c>
      <c r="G1231" s="79">
        <v>9.5000000000000639</v>
      </c>
      <c r="H1231" s="80">
        <v>108.85</v>
      </c>
      <c r="I1231" s="77">
        <v>1.684043913975657E-3</v>
      </c>
      <c r="J1231" s="79">
        <v>-8.4202195698782845</v>
      </c>
      <c r="K1231" s="80">
        <v>17.71</v>
      </c>
      <c r="L1231" s="77">
        <v>-0.3284034888130451</v>
      </c>
      <c r="M1231" s="79">
        <v>-492.60523321956765</v>
      </c>
      <c r="N1231" s="81">
        <v>95</v>
      </c>
      <c r="O1231" s="82">
        <v>6.147386204415288E-2</v>
      </c>
      <c r="P1231" s="83">
        <v>122.94772408830576</v>
      </c>
      <c r="Q1231" s="81">
        <v>42.088999999999999</v>
      </c>
      <c r="R1231" s="82">
        <v>2.5510452706983017E-2</v>
      </c>
      <c r="S1231" s="83">
        <v>-306.1254324837962</v>
      </c>
      <c r="T1231" s="81">
        <v>919.55</v>
      </c>
      <c r="U1231" s="82">
        <v>3.2761292931108021E-2</v>
      </c>
      <c r="V1231" s="83">
        <v>-32.761292931108024</v>
      </c>
      <c r="W1231" s="81">
        <v>61.859999999999992</v>
      </c>
      <c r="X1231" s="82">
        <v>-5.8877225011410489E-2</v>
      </c>
      <c r="Y1231" s="83">
        <v>-70.652670013692585</v>
      </c>
      <c r="Z1231" s="84">
        <f t="shared" si="19"/>
        <v>-822.10433978352808</v>
      </c>
    </row>
    <row r="1232" spans="1:26" x14ac:dyDescent="0.3">
      <c r="A1232" s="76">
        <v>40631</v>
      </c>
      <c r="B1232" s="77">
        <v>1323.81</v>
      </c>
      <c r="C1232" s="77">
        <v>5.0517795500535534E-2</v>
      </c>
      <c r="D1232" s="78">
        <v>-50.517795500535534</v>
      </c>
      <c r="E1232" s="77">
        <v>0.77949999999999997</v>
      </c>
      <c r="F1232" s="77">
        <v>0.80000000000000071</v>
      </c>
      <c r="G1232" s="79">
        <v>8.0000000000000071</v>
      </c>
      <c r="H1232" s="80">
        <v>108.684</v>
      </c>
      <c r="I1232" s="77">
        <v>-2.7892979043564617E-3</v>
      </c>
      <c r="J1232" s="79">
        <v>13.946489521782309</v>
      </c>
      <c r="K1232" s="80">
        <v>18.16</v>
      </c>
      <c r="L1232" s="77">
        <v>-0.38231292517006799</v>
      </c>
      <c r="M1232" s="79">
        <v>-573.46938775510193</v>
      </c>
      <c r="N1232" s="81">
        <v>96.25</v>
      </c>
      <c r="O1232" s="82">
        <v>4.6216121619770852E-2</v>
      </c>
      <c r="P1232" s="83">
        <v>92.432243239541691</v>
      </c>
      <c r="Q1232" s="81">
        <v>41.188000000000002</v>
      </c>
      <c r="R1232" s="82">
        <v>-1.1780512968161416E-2</v>
      </c>
      <c r="S1232" s="83">
        <v>141.36615561793698</v>
      </c>
      <c r="T1232" s="81">
        <v>907.8</v>
      </c>
      <c r="U1232" s="82">
        <v>2.8447133195119351E-2</v>
      </c>
      <c r="V1232" s="83">
        <v>-28.447133195119349</v>
      </c>
      <c r="W1232" s="81">
        <v>61.75</v>
      </c>
      <c r="X1232" s="82">
        <v>-0.10005100925453611</v>
      </c>
      <c r="Y1232" s="83">
        <v>-120.06121110544332</v>
      </c>
      <c r="Z1232" s="84">
        <f t="shared" si="19"/>
        <v>-516.75063917693922</v>
      </c>
    </row>
    <row r="1233" spans="1:26" x14ac:dyDescent="0.3">
      <c r="A1233" s="76">
        <v>40630</v>
      </c>
      <c r="B1233" s="77">
        <v>1321.61</v>
      </c>
      <c r="C1233" s="77">
        <v>3.9107770448237641E-2</v>
      </c>
      <c r="D1233" s="78">
        <v>-39.107770448237645</v>
      </c>
      <c r="E1233" s="77">
        <v>0.77949999999999997</v>
      </c>
      <c r="F1233" s="77">
        <v>1.100000000000001</v>
      </c>
      <c r="G1233" s="79">
        <v>11.000000000000011</v>
      </c>
      <c r="H1233" s="80">
        <v>109.06699999999999</v>
      </c>
      <c r="I1233" s="77">
        <v>1.5795031911474086E-3</v>
      </c>
      <c r="J1233" s="79">
        <v>-7.8975159557370427</v>
      </c>
      <c r="K1233" s="80">
        <v>19.440000000000001</v>
      </c>
      <c r="L1233" s="77">
        <v>-0.20065789473684206</v>
      </c>
      <c r="M1233" s="79">
        <v>-300.98684210526312</v>
      </c>
      <c r="N1233" s="81">
        <v>96</v>
      </c>
      <c r="O1233" s="82">
        <v>0.10347110629875104</v>
      </c>
      <c r="P1233" s="83">
        <v>206.94221259750208</v>
      </c>
      <c r="Q1233" s="81">
        <v>41.143000000000001</v>
      </c>
      <c r="R1233" s="82">
        <v>-2.7030222768765093E-2</v>
      </c>
      <c r="S1233" s="83">
        <v>324.36267322518114</v>
      </c>
      <c r="T1233" s="81">
        <v>902.57</v>
      </c>
      <c r="U1233" s="82">
        <v>7.1527405820390128E-3</v>
      </c>
      <c r="V1233" s="83">
        <v>-7.1527405820390131</v>
      </c>
      <c r="W1233" s="81">
        <v>64.625</v>
      </c>
      <c r="X1233" s="82">
        <v>-4.1740806642941844E-2</v>
      </c>
      <c r="Y1233" s="83">
        <v>-50.088967971530209</v>
      </c>
      <c r="Z1233" s="84">
        <f t="shared" si="19"/>
        <v>137.07104875987625</v>
      </c>
    </row>
    <row r="1234" spans="1:26" x14ac:dyDescent="0.3">
      <c r="A1234" s="76">
        <v>40627</v>
      </c>
      <c r="B1234" s="77">
        <v>1325.85</v>
      </c>
      <c r="C1234" s="77">
        <v>1.8857920095903331E-2</v>
      </c>
      <c r="D1234" s="78">
        <v>-18.857920095903332</v>
      </c>
      <c r="E1234" s="77">
        <v>0.77649999999999997</v>
      </c>
      <c r="F1234" s="77">
        <v>-0.10000000000000009</v>
      </c>
      <c r="G1234" s="79">
        <v>-1.0000000000000009</v>
      </c>
      <c r="H1234" s="80">
        <v>109.40900000000001</v>
      </c>
      <c r="I1234" s="77">
        <v>8.5358996340440616E-3</v>
      </c>
      <c r="J1234" s="79">
        <v>-42.679498170220306</v>
      </c>
      <c r="K1234" s="80">
        <v>17.91</v>
      </c>
      <c r="L1234" s="77">
        <v>-0.15238996687174627</v>
      </c>
      <c r="M1234" s="79">
        <v>-228.58495030761944</v>
      </c>
      <c r="N1234" s="81">
        <v>95</v>
      </c>
      <c r="O1234" s="82">
        <v>0.10147353970696174</v>
      </c>
      <c r="P1234" s="83">
        <v>202.94707941392349</v>
      </c>
      <c r="Q1234" s="81">
        <v>41.228999999999999</v>
      </c>
      <c r="R1234" s="82">
        <v>-4.1186046511627925E-2</v>
      </c>
      <c r="S1234" s="83">
        <v>494.23255813953512</v>
      </c>
      <c r="T1234" s="81">
        <v>903.68</v>
      </c>
      <c r="U1234" s="82">
        <v>2.6295059413520374E-3</v>
      </c>
      <c r="V1234" s="83">
        <v>-2.6295059413520376</v>
      </c>
      <c r="W1234" s="81">
        <v>63.835000000000001</v>
      </c>
      <c r="X1234" s="82">
        <v>-5.3665406567341152E-2</v>
      </c>
      <c r="Y1234" s="83">
        <v>-64.39848788080937</v>
      </c>
      <c r="Z1234" s="84">
        <f t="shared" si="19"/>
        <v>339.02927515755414</v>
      </c>
    </row>
    <row r="1235" spans="1:26" x14ac:dyDescent="0.3">
      <c r="A1235" s="76">
        <v>40626</v>
      </c>
      <c r="B1235" s="77">
        <v>1324.04</v>
      </c>
      <c r="C1235" s="77">
        <v>6.8209296843514244E-3</v>
      </c>
      <c r="D1235" s="78">
        <v>-6.820929684351424</v>
      </c>
      <c r="E1235" s="77">
        <v>0.77549999999999997</v>
      </c>
      <c r="F1235" s="77">
        <v>-0.45000000000000595</v>
      </c>
      <c r="G1235" s="79">
        <v>-4.5000000000000595</v>
      </c>
      <c r="H1235" s="80">
        <v>109.39400000000001</v>
      </c>
      <c r="I1235" s="77">
        <v>8.6579687427966179E-3</v>
      </c>
      <c r="J1235" s="79">
        <v>-43.289843713983089</v>
      </c>
      <c r="K1235" s="80">
        <v>18</v>
      </c>
      <c r="L1235" s="77">
        <v>-0.10358565737051785</v>
      </c>
      <c r="M1235" s="79">
        <v>-155.37848605577679</v>
      </c>
      <c r="N1235" s="81">
        <v>94.5</v>
      </c>
      <c r="O1235" s="82">
        <v>8.3118142400808809E-2</v>
      </c>
      <c r="P1235" s="83">
        <v>166.23628480161761</v>
      </c>
      <c r="Q1235" s="81">
        <v>41.582999999999998</v>
      </c>
      <c r="R1235" s="82">
        <v>-3.2953488372093061E-2</v>
      </c>
      <c r="S1235" s="83">
        <v>395.44186046511675</v>
      </c>
      <c r="T1235" s="81">
        <v>897.19</v>
      </c>
      <c r="U1235" s="82">
        <v>-1.3936056799322924E-2</v>
      </c>
      <c r="V1235" s="83">
        <v>13.936056799322925</v>
      </c>
      <c r="W1235" s="81">
        <v>63.405000000000001</v>
      </c>
      <c r="X1235" s="82">
        <v>-7.1193144363876068E-2</v>
      </c>
      <c r="Y1235" s="83">
        <v>-85.431773236651281</v>
      </c>
      <c r="Z1235" s="84">
        <f t="shared" si="19"/>
        <v>280.19316937529459</v>
      </c>
    </row>
    <row r="1236" spans="1:26" x14ac:dyDescent="0.3">
      <c r="A1236" s="76">
        <v>40625</v>
      </c>
      <c r="B1236" s="77">
        <v>1311.62</v>
      </c>
      <c r="C1236" s="77">
        <v>-1.4693007498763379E-3</v>
      </c>
      <c r="D1236" s="78">
        <v>1.469300749876338</v>
      </c>
      <c r="E1236" s="77">
        <v>0.77449999999999997</v>
      </c>
      <c r="F1236" s="77">
        <v>-1.100000000000001</v>
      </c>
      <c r="G1236" s="79">
        <v>-11.000000000000011</v>
      </c>
      <c r="H1236" s="80">
        <v>108.054</v>
      </c>
      <c r="I1236" s="77">
        <v>-5.4671968190854328E-3</v>
      </c>
      <c r="J1236" s="79">
        <v>27.335984095427165</v>
      </c>
      <c r="K1236" s="80">
        <v>19.170000000000002</v>
      </c>
      <c r="L1236" s="77">
        <v>-0.12385740402193772</v>
      </c>
      <c r="M1236" s="79">
        <v>-185.78610603290656</v>
      </c>
      <c r="N1236" s="81">
        <v>96.75</v>
      </c>
      <c r="O1236" s="82">
        <v>0.14161716709027453</v>
      </c>
      <c r="P1236" s="83">
        <v>283.23433418054901</v>
      </c>
      <c r="Q1236" s="81">
        <v>41.55</v>
      </c>
      <c r="R1236" s="82">
        <v>-3.4192603612189482E-2</v>
      </c>
      <c r="S1236" s="83">
        <v>410.31124334627378</v>
      </c>
      <c r="T1236" s="81">
        <v>892.82</v>
      </c>
      <c r="U1236" s="82">
        <v>-7.5697786867933992E-3</v>
      </c>
      <c r="V1236" s="83">
        <v>7.5697786867933994</v>
      </c>
      <c r="W1236" s="81">
        <v>65.7</v>
      </c>
      <c r="X1236" s="82">
        <v>-2.961376560076797E-2</v>
      </c>
      <c r="Y1236" s="83">
        <v>-35.536518720921563</v>
      </c>
      <c r="Z1236" s="84">
        <f t="shared" si="19"/>
        <v>497.59801630509151</v>
      </c>
    </row>
    <row r="1237" spans="1:26" x14ac:dyDescent="0.3">
      <c r="A1237" s="76">
        <v>40624</v>
      </c>
      <c r="B1237" s="77">
        <v>1311.01</v>
      </c>
      <c r="C1237" s="77">
        <v>-2.1327580286358363E-2</v>
      </c>
      <c r="D1237" s="78">
        <v>21.327580286358362</v>
      </c>
      <c r="E1237" s="77">
        <v>0.77449999999999997</v>
      </c>
      <c r="F1237" s="77">
        <v>-1.100000000000001</v>
      </c>
      <c r="G1237" s="79">
        <v>-11.000000000000011</v>
      </c>
      <c r="H1237" s="80">
        <v>108.21899999999999</v>
      </c>
      <c r="I1237" s="77">
        <v>-1.1247144814984091E-2</v>
      </c>
      <c r="J1237" s="79">
        <v>56.235724074920455</v>
      </c>
      <c r="K1237" s="80">
        <v>20.21</v>
      </c>
      <c r="L1237" s="77">
        <v>-4.9455984174075229E-4</v>
      </c>
      <c r="M1237" s="79">
        <v>-0.74183976261112849</v>
      </c>
      <c r="N1237" s="81">
        <v>96.75</v>
      </c>
      <c r="O1237" s="82">
        <v>0.15524870982301714</v>
      </c>
      <c r="P1237" s="83">
        <v>310.49741964603425</v>
      </c>
      <c r="Q1237" s="81">
        <v>41.878999999999998</v>
      </c>
      <c r="R1237" s="82">
        <v>-2.7494600933516116E-2</v>
      </c>
      <c r="S1237" s="83">
        <v>329.93521120219339</v>
      </c>
      <c r="T1237" s="81">
        <v>902.17</v>
      </c>
      <c r="U1237" s="82">
        <v>-1.2737877676978789E-2</v>
      </c>
      <c r="V1237" s="83">
        <v>12.737877676978789</v>
      </c>
      <c r="W1237" s="81">
        <v>65.974999999999994</v>
      </c>
      <c r="X1237" s="82">
        <v>-3.4465095858334613E-2</v>
      </c>
      <c r="Y1237" s="83">
        <v>-41.358115030001535</v>
      </c>
      <c r="Z1237" s="84">
        <f t="shared" si="19"/>
        <v>677.63385809387262</v>
      </c>
    </row>
    <row r="1238" spans="1:26" x14ac:dyDescent="0.3">
      <c r="A1238" s="76">
        <v>40623</v>
      </c>
      <c r="B1238" s="77">
        <v>1307.42</v>
      </c>
      <c r="C1238" s="77">
        <v>-2.5077364751500603E-2</v>
      </c>
      <c r="D1238" s="78">
        <v>25.077364751500603</v>
      </c>
      <c r="E1238" s="77">
        <v>0.77200000000000002</v>
      </c>
      <c r="F1238" s="77">
        <v>-1.2499999999999956</v>
      </c>
      <c r="G1238" s="79">
        <v>-12.499999999999956</v>
      </c>
      <c r="H1238" s="80">
        <v>107.976</v>
      </c>
      <c r="I1238" s="77">
        <v>-1.3566475731082299E-2</v>
      </c>
      <c r="J1238" s="79">
        <v>67.832378655411489</v>
      </c>
      <c r="K1238" s="80">
        <v>20.61</v>
      </c>
      <c r="L1238" s="77">
        <v>3.9858728557013078E-2</v>
      </c>
      <c r="M1238" s="79">
        <v>59.788092835519613</v>
      </c>
      <c r="N1238" s="81">
        <v>84.998699999999999</v>
      </c>
      <c r="O1238" s="82">
        <v>8.9082021930439164E-3</v>
      </c>
      <c r="P1238" s="83">
        <v>17.816404386087832</v>
      </c>
      <c r="Q1238" s="81">
        <v>42.896000000000001</v>
      </c>
      <c r="R1238" s="82">
        <v>-2.9055577508658561E-3</v>
      </c>
      <c r="S1238" s="83">
        <v>34.866693010390271</v>
      </c>
      <c r="T1238" s="81">
        <v>909.47</v>
      </c>
      <c r="U1238" s="82">
        <v>-6.5648621488180962E-3</v>
      </c>
      <c r="V1238" s="83">
        <v>6.5648621488180963</v>
      </c>
      <c r="W1238" s="81">
        <v>65.260000000000005</v>
      </c>
      <c r="X1238" s="82">
        <v>-2.6115505148485093E-2</v>
      </c>
      <c r="Y1238" s="83">
        <v>-31.338606178182111</v>
      </c>
      <c r="Z1238" s="84">
        <f t="shared" si="19"/>
        <v>168.10718960954583</v>
      </c>
    </row>
    <row r="1239" spans="1:26" x14ac:dyDescent="0.3">
      <c r="A1239" s="76">
        <v>40620</v>
      </c>
      <c r="B1239" s="77">
        <v>1287.1300000000001</v>
      </c>
      <c r="C1239" s="77">
        <v>-3.8644528595009067E-2</v>
      </c>
      <c r="D1239" s="78">
        <v>38.644528595009071</v>
      </c>
      <c r="E1239" s="77">
        <v>0.77049999999999996</v>
      </c>
      <c r="F1239" s="77">
        <v>-1.6000000000000014</v>
      </c>
      <c r="G1239" s="79">
        <v>-16.000000000000014</v>
      </c>
      <c r="H1239" s="80">
        <v>107.5</v>
      </c>
      <c r="I1239" s="77">
        <v>-2.3668101647503267E-2</v>
      </c>
      <c r="J1239" s="79">
        <v>118.34050823751633</v>
      </c>
      <c r="K1239" s="80">
        <v>24.44</v>
      </c>
      <c r="L1239" s="77">
        <v>0.18296224588576965</v>
      </c>
      <c r="M1239" s="79">
        <v>274.44336882865446</v>
      </c>
      <c r="N1239" s="81">
        <v>86.498199999999997</v>
      </c>
      <c r="O1239" s="82">
        <v>3.5930158889843043E-2</v>
      </c>
      <c r="P1239" s="83">
        <v>71.860317779686085</v>
      </c>
      <c r="Q1239" s="81" t="s">
        <v>47</v>
      </c>
      <c r="R1239" s="82">
        <v>7.4923885533476054E-4</v>
      </c>
      <c r="S1239" s="83">
        <v>-8.9908662640171269</v>
      </c>
      <c r="T1239" s="81">
        <v>898.43</v>
      </c>
      <c r="U1239" s="82">
        <v>-3.4938663235653971E-3</v>
      </c>
      <c r="V1239" s="83">
        <v>3.4938663235653973</v>
      </c>
      <c r="W1239" s="81">
        <v>64.66</v>
      </c>
      <c r="X1239" s="82">
        <v>-4.5397504982653027E-2</v>
      </c>
      <c r="Y1239" s="83">
        <v>-54.47700597918363</v>
      </c>
      <c r="Z1239" s="84">
        <f t="shared" si="19"/>
        <v>427.31471752123059</v>
      </c>
    </row>
    <row r="1240" spans="1:26" x14ac:dyDescent="0.3">
      <c r="A1240" s="76">
        <v>40619</v>
      </c>
      <c r="B1240" s="77">
        <v>1279.69</v>
      </c>
      <c r="C1240" s="77">
        <v>-5.0984841743051228E-2</v>
      </c>
      <c r="D1240" s="78">
        <v>50.984841743051227</v>
      </c>
      <c r="E1240" s="77">
        <v>0.77249999999999996</v>
      </c>
      <c r="F1240" s="77">
        <v>-1.9500000000000073</v>
      </c>
      <c r="G1240" s="79">
        <v>-19.500000000000071</v>
      </c>
      <c r="H1240" s="80">
        <v>108.667</v>
      </c>
      <c r="I1240" s="77">
        <v>-1.149812154897159E-2</v>
      </c>
      <c r="J1240" s="79">
        <v>57.490607744857954</v>
      </c>
      <c r="K1240" s="80">
        <v>26.37</v>
      </c>
      <c r="L1240" s="77">
        <v>0.38352570828961191</v>
      </c>
      <c r="M1240" s="79">
        <v>575.28856243441794</v>
      </c>
      <c r="N1240" s="81">
        <v>89.498199999999997</v>
      </c>
      <c r="O1240" s="82">
        <v>8.4850336128545839E-2</v>
      </c>
      <c r="P1240" s="83">
        <v>169.70067225709167</v>
      </c>
      <c r="Q1240" s="81">
        <v>41.375</v>
      </c>
      <c r="R1240" s="82">
        <v>-4.0112286562731976E-2</v>
      </c>
      <c r="S1240" s="83">
        <v>481.34743875278372</v>
      </c>
      <c r="T1240" s="81">
        <v>890.38</v>
      </c>
      <c r="U1240" s="82">
        <v>-1.9880234247721434E-2</v>
      </c>
      <c r="V1240" s="83">
        <v>19.880234247721432</v>
      </c>
      <c r="W1240" s="81">
        <v>65.73</v>
      </c>
      <c r="X1240" s="82">
        <v>1.3711151736746406E-3</v>
      </c>
      <c r="Y1240" s="83">
        <v>1.6453382084095687</v>
      </c>
      <c r="Z1240" s="84">
        <f t="shared" si="19"/>
        <v>1336.8376953883335</v>
      </c>
    </row>
    <row r="1241" spans="1:26" x14ac:dyDescent="0.3">
      <c r="A1241" s="76">
        <v>40618</v>
      </c>
      <c r="B1241" s="77">
        <v>1260.1500000000001</v>
      </c>
      <c r="C1241" s="77">
        <v>-6.7970859065862851E-2</v>
      </c>
      <c r="D1241" s="78">
        <v>67.970859065862854</v>
      </c>
      <c r="E1241" s="77">
        <v>0.77149999999999996</v>
      </c>
      <c r="F1241" s="77">
        <v>-1.5750000000000042</v>
      </c>
      <c r="G1241" s="79">
        <v>-15.750000000000043</v>
      </c>
      <c r="H1241" s="80">
        <v>108.988</v>
      </c>
      <c r="I1241" s="77">
        <v>-3.7842086981956587E-3</v>
      </c>
      <c r="J1241" s="79">
        <v>18.921043490978292</v>
      </c>
      <c r="K1241" s="80">
        <v>29.4</v>
      </c>
      <c r="L1241" s="77">
        <v>0.5806451612903224</v>
      </c>
      <c r="M1241" s="79">
        <v>870.96774193548367</v>
      </c>
      <c r="N1241" s="81">
        <v>91.998199999999997</v>
      </c>
      <c r="O1241" s="82">
        <v>8.2354685158038649E-2</v>
      </c>
      <c r="P1241" s="83">
        <v>164.70937031607727</v>
      </c>
      <c r="Q1241" s="81">
        <v>41.042000000000002</v>
      </c>
      <c r="R1241" s="82">
        <v>-5.6505747126436745E-2</v>
      </c>
      <c r="S1241" s="83">
        <v>678.06896551724094</v>
      </c>
      <c r="T1241" s="81">
        <v>882.69</v>
      </c>
      <c r="U1241" s="82">
        <v>-3.8464052287581638E-2</v>
      </c>
      <c r="V1241" s="83">
        <v>38.464052287581637</v>
      </c>
      <c r="W1241" s="81">
        <v>68.614999999999995</v>
      </c>
      <c r="X1241" s="82">
        <v>4.5322973796465479E-2</v>
      </c>
      <c r="Y1241" s="83">
        <v>54.387568555758577</v>
      </c>
      <c r="Z1241" s="84">
        <f t="shared" si="19"/>
        <v>1877.7396011689832</v>
      </c>
    </row>
    <row r="1242" spans="1:26" x14ac:dyDescent="0.3">
      <c r="A1242" s="76">
        <v>40617</v>
      </c>
      <c r="B1242" s="77">
        <v>1271.8699999999999</v>
      </c>
      <c r="C1242" s="77">
        <v>-4.9381885585302897E-2</v>
      </c>
      <c r="D1242" s="78">
        <v>49.381885585302896</v>
      </c>
      <c r="E1242" s="77">
        <v>0.76849999999999996</v>
      </c>
      <c r="F1242" s="77">
        <v>-1.7750000000000044</v>
      </c>
      <c r="G1242" s="79">
        <v>-17.750000000000043</v>
      </c>
      <c r="H1242" s="80">
        <v>108.895</v>
      </c>
      <c r="I1242" s="77">
        <v>-4.2155894509674687E-3</v>
      </c>
      <c r="J1242" s="79">
        <v>21.077947254837344</v>
      </c>
      <c r="K1242" s="80">
        <v>24.32</v>
      </c>
      <c r="L1242" s="77">
        <v>0.17487922705314016</v>
      </c>
      <c r="M1242" s="79">
        <v>262.31884057971024</v>
      </c>
      <c r="N1242" s="81" t="s">
        <v>47</v>
      </c>
      <c r="O1242" s="82">
        <v>4.5362372799477215E-3</v>
      </c>
      <c r="P1242" s="83">
        <v>9.0724745598954417</v>
      </c>
      <c r="Q1242" s="81">
        <v>41.679000000000002</v>
      </c>
      <c r="R1242" s="82">
        <v>-4.1509520743261884E-2</v>
      </c>
      <c r="S1242" s="83">
        <v>498.1142489191426</v>
      </c>
      <c r="T1242" s="81">
        <v>896.16</v>
      </c>
      <c r="U1242" s="82">
        <v>-8.5080489019196265E-3</v>
      </c>
      <c r="V1242" s="83">
        <v>8.5080489019196257</v>
      </c>
      <c r="W1242" s="81">
        <v>67.44</v>
      </c>
      <c r="X1242" s="82">
        <v>2.0890099909173409E-2</v>
      </c>
      <c r="Y1242" s="83">
        <v>25.068119891008092</v>
      </c>
      <c r="Z1242" s="84">
        <f t="shared" si="19"/>
        <v>855.79156569181623</v>
      </c>
    </row>
    <row r="1243" spans="1:26" x14ac:dyDescent="0.3">
      <c r="A1243" s="76">
        <v>40616</v>
      </c>
      <c r="B1243" s="77">
        <v>1301.31</v>
      </c>
      <c r="C1243" s="77">
        <v>-2.9517708387712751E-2</v>
      </c>
      <c r="D1243" s="78">
        <v>29.517708387712752</v>
      </c>
      <c r="E1243" s="77">
        <v>0.77749999999999997</v>
      </c>
      <c r="F1243" s="77">
        <v>-1.1249999999999982</v>
      </c>
      <c r="G1243" s="79">
        <v>-11.249999999999982</v>
      </c>
      <c r="H1243" s="80">
        <v>108.483</v>
      </c>
      <c r="I1243" s="77">
        <v>-2.6110860830949813E-3</v>
      </c>
      <c r="J1243" s="79">
        <v>13.055430415474907</v>
      </c>
      <c r="K1243" s="80">
        <v>21.13</v>
      </c>
      <c r="L1243" s="77">
        <v>5.7115659209898825E-3</v>
      </c>
      <c r="M1243" s="79">
        <v>8.5673488814848238</v>
      </c>
      <c r="N1243" s="81">
        <v>86.998199999999997</v>
      </c>
      <c r="O1243" s="82">
        <v>2.9586429060027314E-2</v>
      </c>
      <c r="P1243" s="83">
        <v>59.17285812005462</v>
      </c>
      <c r="Q1243" s="81">
        <v>42.286000000000001</v>
      </c>
      <c r="R1243" s="82">
        <v>-3.3484948915453276E-2</v>
      </c>
      <c r="S1243" s="83">
        <v>401.81938698543934</v>
      </c>
      <c r="T1243" s="81">
        <v>901.31</v>
      </c>
      <c r="U1243" s="82">
        <v>-1.3095798613772528E-2</v>
      </c>
      <c r="V1243" s="83">
        <v>13.095798613772528</v>
      </c>
      <c r="W1243" s="81">
        <v>67.454999999999998</v>
      </c>
      <c r="X1243" s="82">
        <v>1.5276941601444922E-2</v>
      </c>
      <c r="Y1243" s="83">
        <v>18.332329921733905</v>
      </c>
      <c r="Z1243" s="84">
        <f t="shared" si="19"/>
        <v>532.31086132567293</v>
      </c>
    </row>
    <row r="1244" spans="1:26" x14ac:dyDescent="0.3">
      <c r="A1244" s="76">
        <v>40613</v>
      </c>
      <c r="B1244" s="77">
        <v>1315.07</v>
      </c>
      <c r="C1244" s="77">
        <v>-2.7063219028594793E-2</v>
      </c>
      <c r="D1244" s="78">
        <v>27.063219028594794</v>
      </c>
      <c r="E1244" s="77">
        <v>0.78</v>
      </c>
      <c r="F1244" s="77">
        <v>-1.0249999999999981</v>
      </c>
      <c r="G1244" s="79">
        <v>-10.249999999999982</v>
      </c>
      <c r="H1244" s="80">
        <v>108.455</v>
      </c>
      <c r="I1244" s="77">
        <v>1.2370639118915109E-3</v>
      </c>
      <c r="J1244" s="79">
        <v>-6.1853195594575547</v>
      </c>
      <c r="K1244" s="80">
        <v>20.079999999999998</v>
      </c>
      <c r="L1244" s="77">
        <v>9.4277929155313175E-2</v>
      </c>
      <c r="M1244" s="79">
        <v>141.41689373296978</v>
      </c>
      <c r="N1244" s="81">
        <v>86.248099999999994</v>
      </c>
      <c r="O1244" s="82">
        <v>5.182918649433764E-2</v>
      </c>
      <c r="P1244" s="83">
        <v>103.65837298867527</v>
      </c>
      <c r="Q1244" s="81">
        <v>43</v>
      </c>
      <c r="R1244" s="82">
        <v>-2.3149094709102851E-2</v>
      </c>
      <c r="S1244" s="83">
        <v>277.7891365092342</v>
      </c>
      <c r="T1244" s="81">
        <v>909.87</v>
      </c>
      <c r="U1244" s="82">
        <v>-3.2022298583997383E-2</v>
      </c>
      <c r="V1244" s="83">
        <v>32.022298583997383</v>
      </c>
      <c r="W1244" s="81">
        <v>68.265000000000001</v>
      </c>
      <c r="X1244" s="82">
        <v>5.7061009600495545E-2</v>
      </c>
      <c r="Y1244" s="83">
        <v>68.473211520594646</v>
      </c>
      <c r="Z1244" s="84">
        <f t="shared" si="19"/>
        <v>633.98781280460855</v>
      </c>
    </row>
    <row r="1245" spans="1:26" x14ac:dyDescent="0.3">
      <c r="A1245" s="76">
        <v>40612</v>
      </c>
      <c r="B1245" s="77">
        <v>1313.55</v>
      </c>
      <c r="C1245" s="77">
        <v>-2.0688883918586448E-2</v>
      </c>
      <c r="D1245" s="78">
        <v>20.688883918586448</v>
      </c>
      <c r="E1245" s="77">
        <v>0.78549999999999998</v>
      </c>
      <c r="F1245" s="77">
        <v>-0.67500000000000338</v>
      </c>
      <c r="G1245" s="79">
        <v>-6.7500000000000338</v>
      </c>
      <c r="H1245" s="80">
        <v>108.648</v>
      </c>
      <c r="I1245" s="77">
        <v>8.6804749658815766E-3</v>
      </c>
      <c r="J1245" s="79">
        <v>-43.402374829407883</v>
      </c>
      <c r="K1245" s="80">
        <v>21.88</v>
      </c>
      <c r="L1245" s="77">
        <v>0.13839750260145683</v>
      </c>
      <c r="M1245" s="79">
        <v>207.59625390218525</v>
      </c>
      <c r="N1245" s="81">
        <v>87.248099999999994</v>
      </c>
      <c r="O1245" s="82">
        <v>5.1205991462455171E-2</v>
      </c>
      <c r="P1245" s="83">
        <v>102.41198292491035</v>
      </c>
      <c r="Q1245" s="81">
        <v>43</v>
      </c>
      <c r="R1245" s="82">
        <v>-2.498752891025343E-2</v>
      </c>
      <c r="S1245" s="83">
        <v>299.85034692304117</v>
      </c>
      <c r="T1245" s="81">
        <v>899.63</v>
      </c>
      <c r="U1245" s="82">
        <v>-2.2066896394290821E-2</v>
      </c>
      <c r="V1245" s="83">
        <v>22.066896394290822</v>
      </c>
      <c r="W1245" s="81">
        <v>67.704999999999998</v>
      </c>
      <c r="X1245" s="82">
        <v>5.0993480285625531E-2</v>
      </c>
      <c r="Y1245" s="83">
        <v>61.192176342750635</v>
      </c>
      <c r="Z1245" s="84">
        <f t="shared" si="19"/>
        <v>663.65416557635672</v>
      </c>
    </row>
    <row r="1246" spans="1:26" x14ac:dyDescent="0.3">
      <c r="A1246" s="76">
        <v>40611</v>
      </c>
      <c r="B1246" s="77">
        <v>1339.58</v>
      </c>
      <c r="C1246" s="77">
        <v>9.434388799300697E-3</v>
      </c>
      <c r="D1246" s="78">
        <v>-9.434388799300697</v>
      </c>
      <c r="E1246" s="77">
        <v>0.78549999999999998</v>
      </c>
      <c r="F1246" s="77">
        <v>-0.57500000000000329</v>
      </c>
      <c r="G1246" s="79">
        <v>-5.7500000000000329</v>
      </c>
      <c r="H1246" s="80">
        <v>109.45</v>
      </c>
      <c r="I1246" s="77">
        <v>1.0655979906921735E-2</v>
      </c>
      <c r="J1246" s="79">
        <v>-53.279899534608674</v>
      </c>
      <c r="K1246" s="80">
        <v>20.22</v>
      </c>
      <c r="L1246" s="77">
        <v>-5.1594746716698003E-2</v>
      </c>
      <c r="M1246" s="79">
        <v>-77.392120075047018</v>
      </c>
      <c r="N1246" s="81">
        <v>84.748199999999997</v>
      </c>
      <c r="O1246" s="82">
        <v>-8.7721145006561547E-3</v>
      </c>
      <c r="P1246" s="83">
        <v>-17.54422900131231</v>
      </c>
      <c r="Q1246" s="81">
        <v>43.021000000000001</v>
      </c>
      <c r="R1246" s="82">
        <v>-2.0692010015934417E-2</v>
      </c>
      <c r="S1246" s="83">
        <v>248.304120191213</v>
      </c>
      <c r="T1246" s="81">
        <v>913.81</v>
      </c>
      <c r="U1246" s="82">
        <v>1.385745351262581E-2</v>
      </c>
      <c r="V1246" s="83">
        <v>-13.85745351262581</v>
      </c>
      <c r="W1246" s="81">
        <v>68.33</v>
      </c>
      <c r="X1246" s="82">
        <v>3.381496331038656E-2</v>
      </c>
      <c r="Y1246" s="83">
        <v>40.577955972463869</v>
      </c>
      <c r="Z1246" s="84">
        <f t="shared" si="19"/>
        <v>111.6239852407823</v>
      </c>
    </row>
    <row r="1247" spans="1:26" x14ac:dyDescent="0.3">
      <c r="A1247" s="76">
        <v>40610</v>
      </c>
      <c r="B1247" s="77">
        <v>1341.05</v>
      </c>
      <c r="C1247" s="77">
        <v>8.3840890292502159E-3</v>
      </c>
      <c r="D1247" s="78">
        <v>-8.3840890292502159</v>
      </c>
      <c r="E1247" s="77">
        <v>0.78449999999999998</v>
      </c>
      <c r="F1247" s="77">
        <v>-0.92499999999999805</v>
      </c>
      <c r="G1247" s="79">
        <v>-9.2499999999999805</v>
      </c>
      <c r="H1247" s="80">
        <v>109.461</v>
      </c>
      <c r="I1247" s="77">
        <v>1.1149703475160212E-2</v>
      </c>
      <c r="J1247" s="79">
        <v>-55.748517375801057</v>
      </c>
      <c r="K1247" s="80">
        <v>19.82</v>
      </c>
      <c r="L1247" s="77">
        <v>-0.10438319023949384</v>
      </c>
      <c r="M1247" s="79">
        <v>-156.57478535924076</v>
      </c>
      <c r="N1247" s="81">
        <v>83.748199999999997</v>
      </c>
      <c r="O1247" s="82">
        <v>-2.8984986335930843E-2</v>
      </c>
      <c r="P1247" s="83">
        <v>-57.969972671861683</v>
      </c>
      <c r="Q1247" s="81">
        <v>43.063000000000002</v>
      </c>
      <c r="R1247" s="82">
        <v>-1.653458789138321E-2</v>
      </c>
      <c r="S1247" s="83">
        <v>198.41505469659853</v>
      </c>
      <c r="T1247" s="81">
        <v>915.48</v>
      </c>
      <c r="U1247" s="82">
        <v>9.3606324215261567E-3</v>
      </c>
      <c r="V1247" s="83">
        <v>-9.3606324215261569</v>
      </c>
      <c r="W1247" s="81">
        <v>67.009999999999991</v>
      </c>
      <c r="X1247" s="82">
        <v>1.7075206799726579E-2</v>
      </c>
      <c r="Y1247" s="83">
        <v>20.490248159671893</v>
      </c>
      <c r="Z1247" s="84">
        <f t="shared" si="19"/>
        <v>-78.382694001409448</v>
      </c>
    </row>
    <row r="1248" spans="1:26" x14ac:dyDescent="0.3">
      <c r="A1248" s="76">
        <v>40609</v>
      </c>
      <c r="B1248" s="77">
        <v>1338.87</v>
      </c>
      <c r="C1248" s="77">
        <v>5.6048784862344184E-4</v>
      </c>
      <c r="D1248" s="78">
        <v>-0.56048784862344181</v>
      </c>
      <c r="E1248" s="77">
        <v>0.78649999999999998</v>
      </c>
      <c r="F1248" s="77">
        <v>-0.62499999999999778</v>
      </c>
      <c r="G1248" s="79">
        <v>-6.2499999999999778</v>
      </c>
      <c r="H1248" s="80">
        <v>110.10599999999999</v>
      </c>
      <c r="I1248" s="77">
        <v>2.2007704088736205E-2</v>
      </c>
      <c r="J1248" s="79">
        <v>-110.03852044368102</v>
      </c>
      <c r="K1248" s="80">
        <v>20.66</v>
      </c>
      <c r="L1248" s="77">
        <v>-6.730769230769258E-3</v>
      </c>
      <c r="M1248" s="79">
        <v>-10.096153846153886</v>
      </c>
      <c r="N1248" s="81">
        <v>84.248199999999997</v>
      </c>
      <c r="O1248" s="82">
        <v>5.9714787559359958E-3</v>
      </c>
      <c r="P1248" s="83">
        <v>11.942957511871992</v>
      </c>
      <c r="Q1248" s="81">
        <v>43.021000000000001</v>
      </c>
      <c r="R1248" s="82">
        <v>-3.2888229475766591E-2</v>
      </c>
      <c r="S1248" s="83">
        <v>394.65875370919906</v>
      </c>
      <c r="T1248" s="81">
        <v>901.58</v>
      </c>
      <c r="U1248" s="82">
        <v>-1.4774341602010689E-2</v>
      </c>
      <c r="V1248" s="83">
        <v>14.77434160201069</v>
      </c>
      <c r="W1248" s="81">
        <v>67.734999999999999</v>
      </c>
      <c r="X1248" s="82">
        <v>1.2027491408934596E-2</v>
      </c>
      <c r="Y1248" s="83">
        <v>14.432989690721513</v>
      </c>
      <c r="Z1248" s="84">
        <f t="shared" si="19"/>
        <v>308.86388037534493</v>
      </c>
    </row>
    <row r="1249" spans="1:26" x14ac:dyDescent="0.3">
      <c r="A1249" s="76">
        <v>40606</v>
      </c>
      <c r="B1249" s="77">
        <v>1348.44</v>
      </c>
      <c r="C1249" s="77">
        <v>-7.1128782858404056E-3</v>
      </c>
      <c r="D1249" s="78">
        <v>7.1128782858404058</v>
      </c>
      <c r="E1249" s="77">
        <v>0.79200000000000004</v>
      </c>
      <c r="F1249" s="77">
        <v>-0.10000000000000009</v>
      </c>
      <c r="G1249" s="79">
        <v>-1.0000000000000009</v>
      </c>
      <c r="H1249" s="80">
        <v>109.931</v>
      </c>
      <c r="I1249" s="77">
        <v>3.5402727195731371E-2</v>
      </c>
      <c r="J1249" s="79">
        <v>-225.35374209158653</v>
      </c>
      <c r="K1249" s="80">
        <v>19.059999999999999</v>
      </c>
      <c r="L1249" s="77">
        <v>3.5402727195731371E-2</v>
      </c>
      <c r="M1249" s="79">
        <v>-215.76433121019116</v>
      </c>
      <c r="N1249" s="81">
        <v>83.498099999999994</v>
      </c>
      <c r="O1249" s="82">
        <v>5.0298492818813725E-2</v>
      </c>
      <c r="P1249" s="83">
        <v>100.59698563762745</v>
      </c>
      <c r="Q1249" s="81">
        <v>43.103999999999999</v>
      </c>
      <c r="R1249" s="82">
        <v>-3.9914468995010728E-2</v>
      </c>
      <c r="S1249" s="83">
        <v>478.97362794012872</v>
      </c>
      <c r="T1249" s="81">
        <v>908.44</v>
      </c>
      <c r="U1249" s="82">
        <v>-1.7275884077411444E-2</v>
      </c>
      <c r="V1249" s="83">
        <v>17.275884077411444</v>
      </c>
      <c r="W1249" s="81">
        <v>65.64</v>
      </c>
      <c r="X1249" s="82">
        <v>-7.6700874660299754E-4</v>
      </c>
      <c r="Y1249" s="83">
        <v>-0.92041049592359703</v>
      </c>
      <c r="Z1249" s="84">
        <f t="shared" si="19"/>
        <v>160.92089214330673</v>
      </c>
    </row>
    <row r="1250" spans="1:26" x14ac:dyDescent="0.3">
      <c r="A1250" s="76">
        <v>40605</v>
      </c>
      <c r="B1250" s="77">
        <v>1352.05</v>
      </c>
      <c r="C1250" s="77">
        <v>-7.7571149696906965E-3</v>
      </c>
      <c r="D1250" s="78">
        <v>7.7571149696906962</v>
      </c>
      <c r="E1250" s="77">
        <v>0.78725000000000001</v>
      </c>
      <c r="F1250" s="77">
        <v>-0.77500000000000346</v>
      </c>
      <c r="G1250" s="79">
        <v>-7.7500000000000346</v>
      </c>
      <c r="H1250" s="80">
        <v>109.402</v>
      </c>
      <c r="I1250" s="77">
        <v>2.1646557842441426E-2</v>
      </c>
      <c r="J1250" s="79">
        <v>-108.23278921220712</v>
      </c>
      <c r="K1250" s="80">
        <v>18.600000000000001</v>
      </c>
      <c r="L1250" s="77">
        <v>0.13207547169811332</v>
      </c>
      <c r="M1250" s="79">
        <v>198.11320754716996</v>
      </c>
      <c r="N1250" s="81">
        <v>82.498199999999997</v>
      </c>
      <c r="O1250" s="82">
        <v>3.7722344725047791E-2</v>
      </c>
      <c r="P1250" s="83">
        <v>75.444689450095581</v>
      </c>
      <c r="Q1250" s="81">
        <v>43.5</v>
      </c>
      <c r="R1250" s="82">
        <v>-3.6011080332409975E-2</v>
      </c>
      <c r="S1250" s="83">
        <v>432.1329639889197</v>
      </c>
      <c r="T1250" s="81">
        <v>918</v>
      </c>
      <c r="U1250" s="82">
        <v>-6.934152594627891E-3</v>
      </c>
      <c r="V1250" s="83">
        <v>6.934152594627891</v>
      </c>
      <c r="W1250" s="81">
        <v>65.64</v>
      </c>
      <c r="X1250" s="82">
        <v>-1.5079900967814473E-2</v>
      </c>
      <c r="Y1250" s="83">
        <v>-18.095881161377367</v>
      </c>
      <c r="Z1250" s="84">
        <f t="shared" si="19"/>
        <v>586.30345817691921</v>
      </c>
    </row>
    <row r="1251" spans="1:26" x14ac:dyDescent="0.3">
      <c r="A1251" s="76">
        <v>40604</v>
      </c>
      <c r="B1251" s="77">
        <v>1337.94</v>
      </c>
      <c r="C1251" s="77">
        <v>-1.598905624852907E-2</v>
      </c>
      <c r="D1251" s="78">
        <v>15.989056248529071</v>
      </c>
      <c r="E1251" s="77">
        <v>0.78625</v>
      </c>
      <c r="F1251" s="77">
        <v>-0.94999999999999529</v>
      </c>
      <c r="G1251" s="79">
        <v>-9.4999999999999538</v>
      </c>
      <c r="H1251" s="80">
        <v>109.35599999999999</v>
      </c>
      <c r="I1251" s="77">
        <v>2.3587554756823507E-2</v>
      </c>
      <c r="J1251" s="79">
        <v>-117.93777378411754</v>
      </c>
      <c r="K1251" s="80">
        <v>20.7</v>
      </c>
      <c r="L1251" s="77">
        <v>0.24773960216998189</v>
      </c>
      <c r="M1251" s="79">
        <v>371.60940325497285</v>
      </c>
      <c r="N1251" s="81">
        <v>84.998199999999997</v>
      </c>
      <c r="O1251" s="82">
        <v>5.5886130828304348E-2</v>
      </c>
      <c r="P1251" s="83">
        <v>111.77226165660869</v>
      </c>
      <c r="Q1251" s="81">
        <v>43.484000000000002</v>
      </c>
      <c r="R1251" s="82">
        <v>-4.1146637265711127E-2</v>
      </c>
      <c r="S1251" s="83">
        <v>493.75964718853351</v>
      </c>
      <c r="T1251" s="81">
        <v>903.85</v>
      </c>
      <c r="U1251" s="82">
        <v>-1.8461204322093718E-2</v>
      </c>
      <c r="V1251" s="83">
        <v>18.461204322093717</v>
      </c>
      <c r="W1251" s="81">
        <v>66.06</v>
      </c>
      <c r="X1251" s="82">
        <v>1.6679302501895288E-3</v>
      </c>
      <c r="Y1251" s="83">
        <v>2.0015163002274341</v>
      </c>
      <c r="Z1251" s="84">
        <f t="shared" si="19"/>
        <v>886.15531518684782</v>
      </c>
    </row>
    <row r="1252" spans="1:26" x14ac:dyDescent="0.3">
      <c r="A1252" s="76">
        <v>40603</v>
      </c>
      <c r="B1252" s="77">
        <v>1340.89</v>
      </c>
      <c r="C1252" s="77">
        <v>-8.2394621421121375E-3</v>
      </c>
      <c r="D1252" s="78">
        <v>8.2394621421121368</v>
      </c>
      <c r="E1252" s="77">
        <v>0.78874999999999995</v>
      </c>
      <c r="F1252" s="77">
        <v>-0.9000000000000008</v>
      </c>
      <c r="G1252" s="79">
        <v>-9.0000000000000071</v>
      </c>
      <c r="H1252" s="80">
        <v>108.767</v>
      </c>
      <c r="I1252" s="77">
        <v>1.6694553238425527E-2</v>
      </c>
      <c r="J1252" s="79">
        <v>-83.472766192127636</v>
      </c>
      <c r="K1252" s="80">
        <v>21.01</v>
      </c>
      <c r="L1252" s="77">
        <v>0.25657894736842124</v>
      </c>
      <c r="M1252" s="79">
        <v>384.86842105263185</v>
      </c>
      <c r="N1252" s="81">
        <v>84.498199999999997</v>
      </c>
      <c r="O1252" s="82">
        <v>4.3194093790702409E-2</v>
      </c>
      <c r="P1252" s="83">
        <v>86.388187581404821</v>
      </c>
      <c r="Q1252" s="81">
        <v>43.750999999999998</v>
      </c>
      <c r="R1252" s="82">
        <v>-3.7678162942108066E-2</v>
      </c>
      <c r="S1252" s="83">
        <v>452.13795530529677</v>
      </c>
      <c r="T1252" s="81">
        <v>913.27</v>
      </c>
      <c r="U1252" s="82">
        <v>-7.1749268918434375E-3</v>
      </c>
      <c r="V1252" s="83">
        <v>7.1749268918434375</v>
      </c>
      <c r="W1252" s="81">
        <v>66.44</v>
      </c>
      <c r="X1252" s="82">
        <v>1.0648007301490547E-2</v>
      </c>
      <c r="Y1252" s="83">
        <v>12.777608761788656</v>
      </c>
      <c r="Z1252" s="84">
        <f t="shared" si="19"/>
        <v>859.11379554295013</v>
      </c>
    </row>
    <row r="1253" spans="1:26" x14ac:dyDescent="0.3">
      <c r="A1253" s="76">
        <v>40602</v>
      </c>
      <c r="B1253" s="77">
        <v>1351.65</v>
      </c>
      <c r="C1253" s="77">
        <v>5.4899685331072697E-3</v>
      </c>
      <c r="D1253" s="78">
        <v>-5.4899685331072696</v>
      </c>
      <c r="E1253" s="77">
        <v>0.79025000000000001</v>
      </c>
      <c r="F1253" s="77">
        <v>-0.8499999999999952</v>
      </c>
      <c r="G1253" s="79">
        <v>-8.499999999999952</v>
      </c>
      <c r="H1253" s="80">
        <v>108.321</v>
      </c>
      <c r="I1253" s="77">
        <v>1.1173966618124816E-2</v>
      </c>
      <c r="J1253" s="79">
        <v>-55.869833090624077</v>
      </c>
      <c r="K1253" s="80">
        <v>18.350000000000001</v>
      </c>
      <c r="L1253" s="77">
        <v>0.12095296273671352</v>
      </c>
      <c r="M1253" s="79">
        <v>181.4294441050703</v>
      </c>
      <c r="N1253" s="81">
        <v>81.998199999999997</v>
      </c>
      <c r="O1253" s="82">
        <v>1.8617506941036893E-2</v>
      </c>
      <c r="P1253" s="83">
        <v>37.235013882073787</v>
      </c>
      <c r="Q1253" s="81">
        <v>44.018999999999998</v>
      </c>
      <c r="R1253" s="82">
        <v>-1.5939372261468323E-2</v>
      </c>
      <c r="S1253" s="83">
        <v>191.27246713761988</v>
      </c>
      <c r="T1253" s="81">
        <v>939.97</v>
      </c>
      <c r="U1253" s="82">
        <v>2.6134515245133952E-2</v>
      </c>
      <c r="V1253" s="83">
        <v>-26.134515245133951</v>
      </c>
      <c r="W1253" s="81">
        <v>64.58</v>
      </c>
      <c r="X1253" s="82">
        <v>-2.2181845711257527E-2</v>
      </c>
      <c r="Y1253" s="83">
        <v>-26.618214853509031</v>
      </c>
      <c r="Z1253" s="84">
        <f t="shared" si="19"/>
        <v>287.32439340238972</v>
      </c>
    </row>
    <row r="1254" spans="1:26" x14ac:dyDescent="0.3">
      <c r="A1254" s="76">
        <v>40599</v>
      </c>
      <c r="B1254" s="77">
        <v>1341.3</v>
      </c>
      <c r="C1254" s="77">
        <v>-2.6248670835718811E-3</v>
      </c>
      <c r="D1254" s="78">
        <v>2.624867083571881</v>
      </c>
      <c r="E1254" s="77">
        <v>0.79225000000000001</v>
      </c>
      <c r="F1254" s="77">
        <v>-0.52499999999999769</v>
      </c>
      <c r="G1254" s="79">
        <v>-5.2499999999999769</v>
      </c>
      <c r="H1254" s="80">
        <v>107.71299999999999</v>
      </c>
      <c r="I1254" s="77">
        <v>1.1342190507487897E-2</v>
      </c>
      <c r="J1254" s="79">
        <v>-56.710952537439489</v>
      </c>
      <c r="K1254" s="80">
        <v>19.22</v>
      </c>
      <c r="L1254" s="77">
        <v>0.20501567398119119</v>
      </c>
      <c r="M1254" s="79">
        <v>307.52351097178678</v>
      </c>
      <c r="N1254" s="81">
        <v>82.998099999999994</v>
      </c>
      <c r="O1254" s="82">
        <v>3.7482734267089125E-2</v>
      </c>
      <c r="P1254" s="83">
        <v>74.965468534178243</v>
      </c>
      <c r="Q1254" s="81">
        <v>44.101999999999997</v>
      </c>
      <c r="R1254" s="82">
        <v>4.212491745793091E-3</v>
      </c>
      <c r="S1254" s="83">
        <v>-50.549900949517095</v>
      </c>
      <c r="T1254" s="81">
        <v>919.93</v>
      </c>
      <c r="U1254" s="82">
        <v>-4.1290434744813755E-4</v>
      </c>
      <c r="V1254" s="83">
        <v>0.41290434744813753</v>
      </c>
      <c r="W1254" s="81">
        <v>64.42</v>
      </c>
      <c r="X1254" s="82">
        <v>-1.7763208050621423E-2</v>
      </c>
      <c r="Y1254" s="83">
        <v>-21.315849660745705</v>
      </c>
      <c r="Z1254" s="84">
        <f t="shared" si="19"/>
        <v>251.70004778928279</v>
      </c>
    </row>
    <row r="1255" spans="1:26" x14ac:dyDescent="0.3">
      <c r="A1255" s="76">
        <v>40598</v>
      </c>
      <c r="B1255" s="77">
        <v>1327.06</v>
      </c>
      <c r="C1255" s="77">
        <v>-1.0387847784099855E-2</v>
      </c>
      <c r="D1255" s="78">
        <v>10.387847784099854</v>
      </c>
      <c r="E1255" s="77">
        <v>0.79125000000000001</v>
      </c>
      <c r="F1255" s="77">
        <v>-0.52499999999999769</v>
      </c>
      <c r="G1255" s="79">
        <v>-5.2499999999999769</v>
      </c>
      <c r="H1255" s="80">
        <v>108.29600000000001</v>
      </c>
      <c r="I1255" s="77">
        <v>2.1226837663256209E-2</v>
      </c>
      <c r="J1255" s="79">
        <v>-106.13418831628104</v>
      </c>
      <c r="K1255" s="80">
        <v>21.32</v>
      </c>
      <c r="L1255" s="77">
        <v>0.35882727852135127</v>
      </c>
      <c r="M1255" s="79">
        <v>538.24091778202683</v>
      </c>
      <c r="N1255" s="81">
        <v>85.498199999999997</v>
      </c>
      <c r="O1255" s="82">
        <v>3.6348099079388352E-2</v>
      </c>
      <c r="P1255" s="83">
        <v>72.696198158776696</v>
      </c>
      <c r="Q1255" s="81">
        <v>43.93</v>
      </c>
      <c r="R1255" s="82">
        <v>1.445593940513573E-2</v>
      </c>
      <c r="S1255" s="83">
        <v>-173.47127286162876</v>
      </c>
      <c r="T1255" s="81">
        <v>901.32</v>
      </c>
      <c r="U1255" s="82">
        <v>-2.0953498224003608E-2</v>
      </c>
      <c r="V1255" s="83">
        <v>20.95349822400361</v>
      </c>
      <c r="W1255" s="81">
        <v>66.094999999999999</v>
      </c>
      <c r="X1255" s="82">
        <v>2.855586679116081E-2</v>
      </c>
      <c r="Y1255" s="83">
        <v>34.267040149392969</v>
      </c>
      <c r="Z1255" s="84">
        <f t="shared" si="19"/>
        <v>391.69004092039017</v>
      </c>
    </row>
    <row r="1256" spans="1:26" x14ac:dyDescent="0.3">
      <c r="A1256" s="76">
        <v>40597</v>
      </c>
      <c r="B1256" s="77">
        <v>1329.9</v>
      </c>
      <c r="C1256" s="77">
        <v>-5.942370220876644E-3</v>
      </c>
      <c r="D1256" s="78">
        <v>5.9423702208766436</v>
      </c>
      <c r="E1256" s="77">
        <v>0.79374999999999996</v>
      </c>
      <c r="F1256" s="77">
        <v>-0.32500000000000862</v>
      </c>
      <c r="G1256" s="79">
        <v>-3.2500000000000862</v>
      </c>
      <c r="H1256" s="80">
        <v>108.254</v>
      </c>
      <c r="I1256" s="77">
        <v>2.6921909387569328E-2</v>
      </c>
      <c r="J1256" s="79">
        <v>-134.60954693784663</v>
      </c>
      <c r="K1256" s="80">
        <v>22.13</v>
      </c>
      <c r="L1256" s="77">
        <v>0.3753884400248601</v>
      </c>
      <c r="M1256" s="79">
        <v>563.08266003729011</v>
      </c>
      <c r="N1256" s="81">
        <v>86.248099999999994</v>
      </c>
      <c r="O1256" s="82">
        <v>5.8265388131215484E-2</v>
      </c>
      <c r="P1256" s="83">
        <v>116.53077626243096</v>
      </c>
      <c r="Q1256" s="81">
        <v>43.786999999999999</v>
      </c>
      <c r="R1256" s="82">
        <v>1.5350724637681137E-2</v>
      </c>
      <c r="S1256" s="83">
        <v>-184.20869565217365</v>
      </c>
      <c r="T1256" s="81">
        <v>906.99</v>
      </c>
      <c r="U1256" s="82">
        <v>-7.8975290141215116E-3</v>
      </c>
      <c r="V1256" s="83">
        <v>7.8975290141215115</v>
      </c>
      <c r="W1256" s="81">
        <v>65.885000000000005</v>
      </c>
      <c r="X1256" s="82">
        <v>2.1077101898488947E-2</v>
      </c>
      <c r="Y1256" s="83">
        <v>25.292522278186738</v>
      </c>
      <c r="Z1256" s="84">
        <f t="shared" si="19"/>
        <v>396.67761522288561</v>
      </c>
    </row>
    <row r="1257" spans="1:26" x14ac:dyDescent="0.3">
      <c r="A1257" s="76">
        <v>40596</v>
      </c>
      <c r="B1257" s="77">
        <v>1338.12</v>
      </c>
      <c r="C1257" s="77">
        <v>-3.1437638750242318E-3</v>
      </c>
      <c r="D1257" s="78">
        <v>3.143763875024232</v>
      </c>
      <c r="E1257" s="77">
        <v>0.79274999999999995</v>
      </c>
      <c r="F1257" s="77">
        <v>-0.62500000000000888</v>
      </c>
      <c r="G1257" s="79">
        <v>-6.2500000000000888</v>
      </c>
      <c r="H1257" s="80">
        <v>107.735</v>
      </c>
      <c r="I1257" s="77">
        <v>2.0101882361852865E-2</v>
      </c>
      <c r="J1257" s="79">
        <v>-100.50941180926432</v>
      </c>
      <c r="K1257" s="80">
        <v>20.8</v>
      </c>
      <c r="L1257" s="77">
        <v>0.31064902331442984</v>
      </c>
      <c r="M1257" s="79">
        <v>465.97353497164471</v>
      </c>
      <c r="N1257" s="81">
        <v>83.748099999999994</v>
      </c>
      <c r="O1257" s="82">
        <v>5.6765026908687073E-2</v>
      </c>
      <c r="P1257" s="83">
        <v>113.53005381737414</v>
      </c>
      <c r="Q1257" s="81">
        <v>44.484000000000002</v>
      </c>
      <c r="R1257" s="82">
        <v>3.6005403139410294E-2</v>
      </c>
      <c r="S1257" s="83">
        <v>-432.06483767292355</v>
      </c>
      <c r="T1257" s="81">
        <v>915.1</v>
      </c>
      <c r="U1257" s="82">
        <v>4.6328824872650925E-3</v>
      </c>
      <c r="V1257" s="83">
        <v>-4.6328824872650927</v>
      </c>
      <c r="W1257" s="81">
        <v>66.930000000000007</v>
      </c>
      <c r="X1257" s="82">
        <v>4.2279841158607855E-2</v>
      </c>
      <c r="Y1257" s="83">
        <v>50.735809390329422</v>
      </c>
      <c r="Z1257" s="84">
        <f t="shared" si="19"/>
        <v>89.926030084919503</v>
      </c>
    </row>
    <row r="1258" spans="1:26" x14ac:dyDescent="0.3">
      <c r="A1258" s="76">
        <v>40595</v>
      </c>
      <c r="B1258" s="77">
        <v>1358.1</v>
      </c>
      <c r="C1258" s="77">
        <v>7.9711435696473171E-3</v>
      </c>
      <c r="D1258" s="78">
        <v>-7.9711435696473174</v>
      </c>
      <c r="E1258" s="77">
        <v>0.79300000000000004</v>
      </c>
      <c r="F1258" s="77">
        <v>-2.4999999999997247E-2</v>
      </c>
      <c r="G1258" s="79">
        <v>-0.24999999999997247</v>
      </c>
      <c r="H1258" s="80" t="s">
        <v>0</v>
      </c>
      <c r="I1258" s="77">
        <v>3.5402727195731371E-2</v>
      </c>
      <c r="J1258" s="79">
        <v>-23.719724884143549</v>
      </c>
      <c r="K1258" s="80" t="s">
        <v>0</v>
      </c>
      <c r="L1258" s="77">
        <v>3.5402727195731371E-2</v>
      </c>
      <c r="M1258" s="79">
        <v>-215.76433121019116</v>
      </c>
      <c r="N1258" s="81" t="s">
        <v>47</v>
      </c>
      <c r="O1258" s="82">
        <v>4.5362372799477215E-3</v>
      </c>
      <c r="P1258" s="83">
        <v>9.0724745598954417</v>
      </c>
      <c r="Q1258" s="81" t="s">
        <v>47</v>
      </c>
      <c r="R1258" s="82">
        <v>7.4923885533476054E-4</v>
      </c>
      <c r="S1258" s="83">
        <v>-8.9908662640171269</v>
      </c>
      <c r="T1258" s="81">
        <v>924.41</v>
      </c>
      <c r="U1258" s="82">
        <v>1.5846327981626128E-2</v>
      </c>
      <c r="V1258" s="83">
        <v>-15.846327981626128</v>
      </c>
      <c r="W1258" s="81" t="s">
        <v>47</v>
      </c>
      <c r="X1258" s="82">
        <v>-7.6700874660299754E-4</v>
      </c>
      <c r="Y1258" s="83">
        <v>-0.92041049592359703</v>
      </c>
      <c r="Z1258" s="84">
        <f t="shared" si="19"/>
        <v>-264.39032984565335</v>
      </c>
    </row>
    <row r="1259" spans="1:26" x14ac:dyDescent="0.3">
      <c r="A1259" s="76">
        <v>40592</v>
      </c>
      <c r="B1259" s="77">
        <v>1362.62</v>
      </c>
      <c r="C1259" s="77">
        <v>1.7305739712118375E-2</v>
      </c>
      <c r="D1259" s="78">
        <v>-17.305739712118374</v>
      </c>
      <c r="E1259" s="77">
        <v>0.79500000000000004</v>
      </c>
      <c r="F1259" s="77">
        <v>0.22500000000000853</v>
      </c>
      <c r="G1259" s="79">
        <v>2.2500000000000853</v>
      </c>
      <c r="H1259" s="80">
        <v>107.084</v>
      </c>
      <c r="I1259" s="77">
        <v>9.7882051185334343E-3</v>
      </c>
      <c r="J1259" s="79">
        <v>-48.941025592667174</v>
      </c>
      <c r="K1259" s="80">
        <v>16.43</v>
      </c>
      <c r="L1259" s="77">
        <v>9.2137592137591252E-3</v>
      </c>
      <c r="M1259" s="79">
        <v>13.820638820638687</v>
      </c>
      <c r="N1259" s="81">
        <v>79.499399999999994</v>
      </c>
      <c r="O1259" s="82">
        <v>-6.250046875351566E-3</v>
      </c>
      <c r="P1259" s="83">
        <v>-12.500093750703131</v>
      </c>
      <c r="Q1259" s="81">
        <v>44.896000000000001</v>
      </c>
      <c r="R1259" s="82">
        <v>4.5917297612114237E-2</v>
      </c>
      <c r="S1259" s="83">
        <v>-551.00757134537082</v>
      </c>
      <c r="T1259" s="81">
        <v>924.41</v>
      </c>
      <c r="U1259" s="82">
        <v>1.9408696419316092E-2</v>
      </c>
      <c r="V1259" s="83">
        <v>-19.40869641931609</v>
      </c>
      <c r="W1259" s="81">
        <v>66.644999999999996</v>
      </c>
      <c r="X1259" s="82">
        <v>-1.8720982477162527E-3</v>
      </c>
      <c r="Y1259" s="83">
        <v>-2.246517897259503</v>
      </c>
      <c r="Z1259" s="84">
        <f t="shared" si="19"/>
        <v>-635.33900589679638</v>
      </c>
    </row>
    <row r="1260" spans="1:26" x14ac:dyDescent="0.3">
      <c r="A1260" s="76">
        <v>40591</v>
      </c>
      <c r="B1260" s="77">
        <v>1359.68</v>
      </c>
      <c r="C1260" s="77">
        <v>2.104907445650131E-2</v>
      </c>
      <c r="D1260" s="78">
        <v>-21.049074456501309</v>
      </c>
      <c r="E1260" s="77">
        <v>0.79574999999999996</v>
      </c>
      <c r="F1260" s="77">
        <v>0.44999999999999485</v>
      </c>
      <c r="G1260" s="79">
        <v>4.4999999999999485</v>
      </c>
      <c r="H1260" s="80">
        <v>106.836</v>
      </c>
      <c r="I1260" s="77">
        <v>4.9572472697513945E-3</v>
      </c>
      <c r="J1260" s="79">
        <v>-24.786236348756972</v>
      </c>
      <c r="K1260" s="80">
        <v>16.59</v>
      </c>
      <c r="L1260" s="77">
        <v>4.143126177024483E-2</v>
      </c>
      <c r="M1260" s="79">
        <v>62.146892655367246</v>
      </c>
      <c r="N1260" s="81">
        <v>79.499300000000005</v>
      </c>
      <c r="O1260" s="82">
        <v>-2.4542481855716815E-2</v>
      </c>
      <c r="P1260" s="83">
        <v>-49.084963711433623</v>
      </c>
      <c r="Q1260" s="81">
        <v>45.125</v>
      </c>
      <c r="R1260" s="82">
        <v>4.768870005340025E-2</v>
      </c>
      <c r="S1260" s="83">
        <v>-572.26440064080305</v>
      </c>
      <c r="T1260" s="81">
        <v>920.85</v>
      </c>
      <c r="U1260" s="82">
        <v>2.7803201107216964E-2</v>
      </c>
      <c r="V1260" s="83">
        <v>-27.803201107216964</v>
      </c>
      <c r="W1260" s="81">
        <v>65.95</v>
      </c>
      <c r="X1260" s="82">
        <v>-1.9039119440725883E-2</v>
      </c>
      <c r="Y1260" s="83">
        <v>-22.846943328871056</v>
      </c>
      <c r="Z1260" s="84">
        <f t="shared" si="19"/>
        <v>-651.18792693821581</v>
      </c>
    </row>
    <row r="1261" spans="1:26" x14ac:dyDescent="0.3">
      <c r="A1261" s="76">
        <v>40590</v>
      </c>
      <c r="B1261" s="77">
        <v>1352.03</v>
      </c>
      <c r="C1261" s="77">
        <v>1.6617415954223086E-2</v>
      </c>
      <c r="D1261" s="78">
        <v>-16.617415954223087</v>
      </c>
      <c r="E1261" s="77">
        <v>0.79774999999999996</v>
      </c>
      <c r="F1261" s="77">
        <v>0.91499999999999915</v>
      </c>
      <c r="G1261" s="79">
        <v>9.1499999999999915</v>
      </c>
      <c r="H1261" s="80">
        <v>106.98099999999999</v>
      </c>
      <c r="I1261" s="77">
        <v>3.5176256495882035E-3</v>
      </c>
      <c r="J1261" s="79">
        <v>-17.588128247941018</v>
      </c>
      <c r="K1261" s="80">
        <v>16.72</v>
      </c>
      <c r="L1261" s="77">
        <v>1.7974835230675603E-3</v>
      </c>
      <c r="M1261" s="79">
        <v>2.6962252846013404</v>
      </c>
      <c r="N1261" s="81">
        <v>80.499399999999994</v>
      </c>
      <c r="O1261" s="82">
        <v>-1.8292816776708125E-2</v>
      </c>
      <c r="P1261" s="83">
        <v>-36.585633553416251</v>
      </c>
      <c r="Q1261" s="81">
        <v>45.35</v>
      </c>
      <c r="R1261" s="82">
        <v>4.9574152934641805E-2</v>
      </c>
      <c r="S1261" s="83">
        <v>-594.88983521570162</v>
      </c>
      <c r="T1261" s="81">
        <v>919.87</v>
      </c>
      <c r="U1261" s="82">
        <v>1.6959083723038521E-2</v>
      </c>
      <c r="V1261" s="83">
        <v>-16.959083723038521</v>
      </c>
      <c r="W1261" s="81">
        <v>65.740000000000009</v>
      </c>
      <c r="X1261" s="82">
        <v>-1.7486175459572373E-2</v>
      </c>
      <c r="Y1261" s="83">
        <v>-20.983410551486845</v>
      </c>
      <c r="Z1261" s="84">
        <f t="shared" si="19"/>
        <v>-691.77728196120597</v>
      </c>
    </row>
    <row r="1262" spans="1:26" x14ac:dyDescent="0.3">
      <c r="A1262" s="76">
        <v>40589</v>
      </c>
      <c r="B1262" s="77">
        <v>1344.27</v>
      </c>
      <c r="C1262" s="77">
        <v>8.6286456027671685E-3</v>
      </c>
      <c r="D1262" s="78">
        <v>-8.6286456027671683</v>
      </c>
      <c r="E1262" s="77">
        <v>0.79874999999999996</v>
      </c>
      <c r="F1262" s="77">
        <v>1.2699999999999934</v>
      </c>
      <c r="G1262" s="79">
        <v>12.699999999999934</v>
      </c>
      <c r="H1262" s="80">
        <v>107.124</v>
      </c>
      <c r="I1262" s="77">
        <v>8.3397654323311404E-3</v>
      </c>
      <c r="J1262" s="79">
        <v>-41.6988271616557</v>
      </c>
      <c r="K1262" s="80">
        <v>16.37</v>
      </c>
      <c r="L1262" s="77">
        <v>-5.3757225433525992E-2</v>
      </c>
      <c r="M1262" s="79">
        <v>-80.63583815028899</v>
      </c>
      <c r="N1262" s="81">
        <v>80.999499999999998</v>
      </c>
      <c r="O1262" s="82">
        <v>-2.114816403724494E-2</v>
      </c>
      <c r="P1262" s="83">
        <v>-42.296328074489878</v>
      </c>
      <c r="Q1262" s="81">
        <v>45.463999999999999</v>
      </c>
      <c r="R1262" s="82">
        <v>4.4141288870515757E-2</v>
      </c>
      <c r="S1262" s="83">
        <v>-529.69546644618913</v>
      </c>
      <c r="T1262" s="81">
        <v>916.03</v>
      </c>
      <c r="U1262" s="82">
        <v>1.6500954325535982E-2</v>
      </c>
      <c r="V1262" s="83">
        <v>-16.500954325535982</v>
      </c>
      <c r="W1262" s="81">
        <v>66.045000000000002</v>
      </c>
      <c r="X1262" s="82">
        <v>-5.3463855421687339E-3</v>
      </c>
      <c r="Y1262" s="83">
        <v>-6.4156626506024805</v>
      </c>
      <c r="Z1262" s="84">
        <f t="shared" si="19"/>
        <v>-713.17172241152946</v>
      </c>
    </row>
    <row r="1263" spans="1:26" x14ac:dyDescent="0.3">
      <c r="A1263" s="76">
        <v>40588</v>
      </c>
      <c r="B1263" s="77">
        <v>1344.83</v>
      </c>
      <c r="C1263" s="77">
        <v>1.0945146474024029E-2</v>
      </c>
      <c r="D1263" s="78">
        <v>-10.94514647402403</v>
      </c>
      <c r="E1263" s="77">
        <v>0.79749999999999999</v>
      </c>
      <c r="F1263" s="77">
        <v>1.2000000000000011</v>
      </c>
      <c r="G1263" s="79">
        <v>12.000000000000011</v>
      </c>
      <c r="H1263" s="80">
        <v>106.505</v>
      </c>
      <c r="I1263" s="77">
        <v>4.6883254094030628E-3</v>
      </c>
      <c r="J1263" s="79">
        <v>-23.441627047015313</v>
      </c>
      <c r="K1263" s="80">
        <v>15.95</v>
      </c>
      <c r="L1263" s="77">
        <v>-9.529211571185478E-2</v>
      </c>
      <c r="M1263" s="79">
        <v>-142.93817356778217</v>
      </c>
      <c r="N1263" s="81">
        <v>80.499499999999998</v>
      </c>
      <c r="O1263" s="82">
        <v>-2.7189321010182513E-2</v>
      </c>
      <c r="P1263" s="83">
        <v>-54.378642020365021</v>
      </c>
      <c r="Q1263" s="81">
        <v>44.731999999999999</v>
      </c>
      <c r="R1263" s="82">
        <v>2.1955175801329614E-2</v>
      </c>
      <c r="S1263" s="83">
        <v>-263.46210961595534</v>
      </c>
      <c r="T1263" s="81">
        <v>920.31</v>
      </c>
      <c r="U1263" s="82">
        <v>1.8876071120164685E-2</v>
      </c>
      <c r="V1263" s="83">
        <v>-18.876071120164685</v>
      </c>
      <c r="W1263" s="81">
        <v>65.585000000000008</v>
      </c>
      <c r="X1263" s="82">
        <v>-1.6495463747469359E-2</v>
      </c>
      <c r="Y1263" s="83">
        <v>-19.794556496963231</v>
      </c>
      <c r="Z1263" s="84">
        <f t="shared" si="19"/>
        <v>-521.83632634226979</v>
      </c>
    </row>
    <row r="1264" spans="1:26" x14ac:dyDescent="0.3">
      <c r="A1264" s="76">
        <v>40585</v>
      </c>
      <c r="B1264" s="77">
        <v>1340.99</v>
      </c>
      <c r="C1264" s="77">
        <v>2.51590116812428E-2</v>
      </c>
      <c r="D1264" s="78">
        <v>-25.159011681242799</v>
      </c>
      <c r="E1264" s="77">
        <v>0.79649999999999999</v>
      </c>
      <c r="F1264" s="77">
        <v>1.5249999999999986</v>
      </c>
      <c r="G1264" s="79">
        <v>15.249999999999986</v>
      </c>
      <c r="H1264" s="80">
        <v>106.045</v>
      </c>
      <c r="I1264" s="77">
        <v>1.0100247314466888E-3</v>
      </c>
      <c r="J1264" s="79">
        <v>-5.0501236572334438</v>
      </c>
      <c r="K1264" s="80">
        <v>15.69</v>
      </c>
      <c r="L1264" s="77">
        <v>-0.19662058371735799</v>
      </c>
      <c r="M1264" s="79">
        <v>-294.93087557603701</v>
      </c>
      <c r="N1264" s="81">
        <v>79.999499999999998</v>
      </c>
      <c r="O1264" s="82">
        <v>-5.0444276161017133E-2</v>
      </c>
      <c r="P1264" s="83">
        <v>-100.88855232203426</v>
      </c>
      <c r="Q1264" s="81">
        <v>43.917000000000002</v>
      </c>
      <c r="R1264" s="82">
        <v>5.4488426932850923E-3</v>
      </c>
      <c r="S1264" s="83">
        <v>-65.386112319421102</v>
      </c>
      <c r="T1264" s="81">
        <v>920.61</v>
      </c>
      <c r="U1264" s="82">
        <v>2.349135055810023E-2</v>
      </c>
      <c r="V1264" s="83">
        <v>-23.49135055810023</v>
      </c>
      <c r="W1264" s="81">
        <v>64.260000000000005</v>
      </c>
      <c r="X1264" s="82">
        <v>-4.6587537091988138E-2</v>
      </c>
      <c r="Y1264" s="83">
        <v>-55.905044510385764</v>
      </c>
      <c r="Z1264" s="84">
        <f t="shared" si="19"/>
        <v>-555.5610706244546</v>
      </c>
    </row>
    <row r="1265" spans="1:26" x14ac:dyDescent="0.3">
      <c r="A1265" s="76">
        <v>40584</v>
      </c>
      <c r="B1265" s="77">
        <v>1337.85</v>
      </c>
      <c r="C1265" s="77">
        <v>2.7431976837949974E-2</v>
      </c>
      <c r="D1265" s="78">
        <v>-27.431976837949975</v>
      </c>
      <c r="E1265" s="77">
        <v>0.79700000000000004</v>
      </c>
      <c r="F1265" s="77">
        <v>1.6369999999999996</v>
      </c>
      <c r="G1265" s="79">
        <v>16.369999999999997</v>
      </c>
      <c r="H1265" s="80">
        <v>105.416</v>
      </c>
      <c r="I1265" s="77">
        <v>-4.053096509046266E-3</v>
      </c>
      <c r="J1265" s="79">
        <v>20.265482545231329</v>
      </c>
      <c r="K1265" s="80">
        <v>16.09</v>
      </c>
      <c r="L1265" s="77">
        <v>-0.19710578842315365</v>
      </c>
      <c r="M1265" s="79">
        <v>-295.6586826347305</v>
      </c>
      <c r="N1265" s="81">
        <v>82.499499999999998</v>
      </c>
      <c r="O1265" s="82">
        <v>-4.0696795559038747E-2</v>
      </c>
      <c r="P1265" s="83">
        <v>-81.393591118077495</v>
      </c>
      <c r="Q1265" s="81">
        <v>43.304000000000002</v>
      </c>
      <c r="R1265" s="82">
        <v>-1.0669164515318333E-2</v>
      </c>
      <c r="S1265" s="83">
        <v>128.02997418382</v>
      </c>
      <c r="T1265" s="81">
        <v>914.21</v>
      </c>
      <c r="U1265" s="82">
        <v>3.0711298014589002E-2</v>
      </c>
      <c r="V1265" s="83">
        <v>-30.711298014589001</v>
      </c>
      <c r="W1265" s="81">
        <v>64.525000000000006</v>
      </c>
      <c r="X1265" s="82">
        <v>-7.5970213375340004E-2</v>
      </c>
      <c r="Y1265" s="83">
        <v>-91.164256050408</v>
      </c>
      <c r="Z1265" s="84">
        <f t="shared" si="19"/>
        <v>-361.69434792670359</v>
      </c>
    </row>
    <row r="1266" spans="1:26" x14ac:dyDescent="0.3">
      <c r="A1266" s="76">
        <v>40583</v>
      </c>
      <c r="B1266" s="77">
        <v>1342.34</v>
      </c>
      <c r="C1266" s="77">
        <v>1.6046747505941698E-2</v>
      </c>
      <c r="D1266" s="78">
        <v>-16.046747505941699</v>
      </c>
      <c r="E1266" s="77">
        <v>0.79900000000000004</v>
      </c>
      <c r="F1266" s="77">
        <v>1.7750000000000044</v>
      </c>
      <c r="G1266" s="79">
        <v>17.750000000000043</v>
      </c>
      <c r="H1266" s="80">
        <v>105.61199999999999</v>
      </c>
      <c r="I1266" s="77">
        <v>-1.5598854193256213E-3</v>
      </c>
      <c r="J1266" s="79">
        <v>7.799427096628107</v>
      </c>
      <c r="K1266" s="80">
        <v>15.87</v>
      </c>
      <c r="L1266" s="77">
        <v>-1.733746130030956E-2</v>
      </c>
      <c r="M1266" s="79">
        <v>-26.006191950464341</v>
      </c>
      <c r="N1266" s="81">
        <v>81.499499999999998</v>
      </c>
      <c r="O1266" s="82">
        <v>-1.8072398026494137E-2</v>
      </c>
      <c r="P1266" s="83">
        <v>-36.144796052988269</v>
      </c>
      <c r="Q1266" s="81">
        <v>43.125</v>
      </c>
      <c r="R1266" s="82">
        <v>-1.6735447684625773E-2</v>
      </c>
      <c r="S1266" s="83">
        <v>200.82537221550928</v>
      </c>
      <c r="T1266" s="81">
        <v>910.88</v>
      </c>
      <c r="U1266" s="82">
        <v>7.9005023568725369E-3</v>
      </c>
      <c r="V1266" s="83">
        <v>-7.9005023568725372</v>
      </c>
      <c r="W1266" s="81">
        <v>64.215000000000003</v>
      </c>
      <c r="X1266" s="82">
        <v>-5.098647749944564E-2</v>
      </c>
      <c r="Y1266" s="83">
        <v>-61.183772999334764</v>
      </c>
      <c r="Z1266" s="84">
        <f t="shared" si="19"/>
        <v>79.09278844653582</v>
      </c>
    </row>
    <row r="1267" spans="1:26" x14ac:dyDescent="0.3">
      <c r="A1267" s="76">
        <v>40582</v>
      </c>
      <c r="B1267" s="77">
        <v>1347.36</v>
      </c>
      <c r="C1267" s="77">
        <v>2.2028035681776779E-2</v>
      </c>
      <c r="D1267" s="78">
        <v>-22.028035681776778</v>
      </c>
      <c r="E1267" s="77">
        <v>0.79325000000000001</v>
      </c>
      <c r="F1267" s="77">
        <v>1.2000000000000011</v>
      </c>
      <c r="G1267" s="79">
        <v>12.000000000000011</v>
      </c>
      <c r="H1267" s="80">
        <v>105.56699999999999</v>
      </c>
      <c r="I1267" s="77">
        <v>-1.1507921645005555E-2</v>
      </c>
      <c r="J1267" s="79">
        <v>57.539608225027777</v>
      </c>
      <c r="K1267" s="80">
        <v>15.81</v>
      </c>
      <c r="L1267" s="77">
        <v>-4.9879807692307696E-2</v>
      </c>
      <c r="M1267" s="79">
        <v>-74.819711538461547</v>
      </c>
      <c r="N1267" s="81">
        <v>79.249499999999998</v>
      </c>
      <c r="O1267" s="82">
        <v>-3.9394178146534224E-2</v>
      </c>
      <c r="P1267" s="83">
        <v>-78.788356293068446</v>
      </c>
      <c r="Q1267" s="81">
        <v>42.938000000000002</v>
      </c>
      <c r="R1267" s="82">
        <v>-2.0798175598631678E-2</v>
      </c>
      <c r="S1267" s="83">
        <v>249.57810718358013</v>
      </c>
      <c r="T1267" s="81">
        <v>909.99</v>
      </c>
      <c r="U1267" s="82">
        <v>2.1737421825000297E-2</v>
      </c>
      <c r="V1267" s="83">
        <v>-21.737421825000297</v>
      </c>
      <c r="W1267" s="81">
        <v>65.224999999999994</v>
      </c>
      <c r="X1267" s="82">
        <v>-5.3612884503772593E-2</v>
      </c>
      <c r="Y1267" s="83">
        <v>-64.335461404527109</v>
      </c>
      <c r="Z1267" s="84">
        <f t="shared" si="19"/>
        <v>57.408728665773737</v>
      </c>
    </row>
    <row r="1268" spans="1:26" x14ac:dyDescent="0.3">
      <c r="A1268" s="76">
        <v>40581</v>
      </c>
      <c r="B1268" s="77">
        <v>1339.44</v>
      </c>
      <c r="C1268" s="77">
        <v>2.1747919415987117E-2</v>
      </c>
      <c r="D1268" s="78">
        <v>-21.747919415987116</v>
      </c>
      <c r="E1268" s="77">
        <v>0.79274999999999995</v>
      </c>
      <c r="F1268" s="77">
        <v>1.1809999999999987</v>
      </c>
      <c r="G1268" s="79">
        <v>11.809999999999988</v>
      </c>
      <c r="H1268" s="80">
        <v>106.04600000000001</v>
      </c>
      <c r="I1268" s="77">
        <v>-8.0722857757532067E-3</v>
      </c>
      <c r="J1268" s="79">
        <v>40.361428878766034</v>
      </c>
      <c r="K1268" s="80">
        <v>16.28</v>
      </c>
      <c r="L1268" s="77">
        <v>-7.4474133030130688E-2</v>
      </c>
      <c r="M1268" s="79">
        <v>-111.71119954519604</v>
      </c>
      <c r="N1268" s="81">
        <v>79.999399999999994</v>
      </c>
      <c r="O1268" s="82">
        <v>-3.0304426087430874E-2</v>
      </c>
      <c r="P1268" s="83">
        <v>-60.608852174861745</v>
      </c>
      <c r="Q1268" s="81">
        <v>42.924999999999997</v>
      </c>
      <c r="R1268" s="82">
        <v>-2.4431818181818245E-2</v>
      </c>
      <c r="S1268" s="83">
        <v>293.18181818181893</v>
      </c>
      <c r="T1268" s="81">
        <v>906.81</v>
      </c>
      <c r="U1268" s="82">
        <v>2.099846874437036E-2</v>
      </c>
      <c r="V1268" s="83">
        <v>-20.99846874437036</v>
      </c>
      <c r="W1268" s="81">
        <v>66.77000000000001</v>
      </c>
      <c r="X1268" s="82">
        <v>-3.3789161421025886E-2</v>
      </c>
      <c r="Y1268" s="83">
        <v>-40.546993705231067</v>
      </c>
      <c r="Z1268" s="84">
        <f t="shared" si="19"/>
        <v>89.739813474938614</v>
      </c>
    </row>
    <row r="1269" spans="1:26" x14ac:dyDescent="0.3">
      <c r="A1269" s="76">
        <v>40578</v>
      </c>
      <c r="B1269" s="77">
        <v>1331.65</v>
      </c>
      <c r="C1269" s="77">
        <v>1.4837903336432522E-2</v>
      </c>
      <c r="D1269" s="78">
        <v>-14.837903336432522</v>
      </c>
      <c r="E1269" s="77">
        <v>0.79125000000000001</v>
      </c>
      <c r="F1269" s="77">
        <v>1.0310000000000041</v>
      </c>
      <c r="G1269" s="79">
        <v>10.310000000000041</v>
      </c>
      <c r="H1269" s="80">
        <v>106.309</v>
      </c>
      <c r="I1269" s="77">
        <v>-9.0141317722510043E-3</v>
      </c>
      <c r="J1269" s="79">
        <v>45.070658861255019</v>
      </c>
      <c r="K1269" s="80">
        <v>15.93</v>
      </c>
      <c r="L1269" s="77">
        <v>-9.7450424929178409E-2</v>
      </c>
      <c r="M1269" s="79">
        <v>-146.17563739376763</v>
      </c>
      <c r="N1269" s="81">
        <v>81.499499999999998</v>
      </c>
      <c r="O1269" s="82">
        <v>-1.2269998871567426E-6</v>
      </c>
      <c r="P1269" s="83">
        <v>-2.453999774313485E-3</v>
      </c>
      <c r="Q1269" s="81">
        <v>43.070999999999998</v>
      </c>
      <c r="R1269" s="82">
        <v>-1.6643835616438341E-2</v>
      </c>
      <c r="S1269" s="83">
        <v>199.72602739726008</v>
      </c>
      <c r="T1269" s="81">
        <v>895.94</v>
      </c>
      <c r="U1269" s="82">
        <v>2.0328212370030432E-2</v>
      </c>
      <c r="V1269" s="83">
        <v>-20.328212370030432</v>
      </c>
      <c r="W1269" s="81">
        <v>67.23</v>
      </c>
      <c r="X1269" s="82">
        <v>-4.9215103945693728E-2</v>
      </c>
      <c r="Y1269" s="83">
        <v>-59.058124734832468</v>
      </c>
      <c r="Z1269" s="84">
        <f t="shared" si="19"/>
        <v>14.704354423677778</v>
      </c>
    </row>
    <row r="1270" spans="1:26" x14ac:dyDescent="0.3">
      <c r="A1270" s="76">
        <v>40577</v>
      </c>
      <c r="B1270" s="77">
        <v>1329.93</v>
      </c>
      <c r="C1270" s="77">
        <v>2.1028145008982528E-2</v>
      </c>
      <c r="D1270" s="78">
        <v>-21.028145008982527</v>
      </c>
      <c r="E1270" s="77">
        <v>0.78859999999999997</v>
      </c>
      <c r="F1270" s="77">
        <v>0.79699999999999216</v>
      </c>
      <c r="G1270" s="79">
        <v>7.9699999999999216</v>
      </c>
      <c r="H1270" s="80">
        <v>106.60599999999999</v>
      </c>
      <c r="I1270" s="77">
        <v>-1.2889127576436694E-2</v>
      </c>
      <c r="J1270" s="79">
        <v>64.445637882183462</v>
      </c>
      <c r="K1270" s="80">
        <v>16.690000000000001</v>
      </c>
      <c r="L1270" s="77">
        <v>-9.6372495939361008E-2</v>
      </c>
      <c r="M1270" s="79">
        <v>-144.55874390904151</v>
      </c>
      <c r="N1270" s="81">
        <v>81.999399999999994</v>
      </c>
      <c r="O1270" s="82">
        <v>-1.2050660485110852E-2</v>
      </c>
      <c r="P1270" s="83">
        <v>-24.1013209702217</v>
      </c>
      <c r="Q1270" s="81">
        <v>43.207999999999998</v>
      </c>
      <c r="R1270" s="82">
        <v>-1.3988726866114411E-2</v>
      </c>
      <c r="S1270" s="83">
        <v>167.86472239337294</v>
      </c>
      <c r="T1270" s="81">
        <v>904.53</v>
      </c>
      <c r="U1270" s="82">
        <v>3.5571176699562584E-2</v>
      </c>
      <c r="V1270" s="83">
        <v>-35.571176699562585</v>
      </c>
      <c r="W1270" s="81">
        <v>66.91</v>
      </c>
      <c r="X1270" s="82">
        <v>-6.8754349338900456E-2</v>
      </c>
      <c r="Y1270" s="83">
        <v>-82.505219206680536</v>
      </c>
      <c r="Z1270" s="84">
        <f t="shared" si="19"/>
        <v>-67.484245518932525</v>
      </c>
    </row>
    <row r="1271" spans="1:26" x14ac:dyDescent="0.3">
      <c r="A1271" s="76">
        <v>40576</v>
      </c>
      <c r="B1271" s="77">
        <v>1332.77</v>
      </c>
      <c r="C1271" s="77">
        <v>2.9094503084727753E-2</v>
      </c>
      <c r="D1271" s="78">
        <v>-29.094503084727755</v>
      </c>
      <c r="E1271" s="77">
        <v>0.78605000000000003</v>
      </c>
      <c r="F1271" s="77">
        <v>0.57400000000000784</v>
      </c>
      <c r="G1271" s="79">
        <v>5.7400000000000784</v>
      </c>
      <c r="H1271" s="80">
        <v>106.238</v>
      </c>
      <c r="I1271" s="77">
        <v>-1.1344072512725966E-2</v>
      </c>
      <c r="J1271" s="79">
        <v>56.720362563629827</v>
      </c>
      <c r="K1271" s="80">
        <v>17.3</v>
      </c>
      <c r="L1271" s="77">
        <v>-3.8354641467481812E-2</v>
      </c>
      <c r="M1271" s="79">
        <v>-57.531962201222719</v>
      </c>
      <c r="N1271" s="81">
        <v>82.749499999999998</v>
      </c>
      <c r="O1271" s="82">
        <v>-2.0711340645399545E-2</v>
      </c>
      <c r="P1271" s="83">
        <v>-41.42268129079909</v>
      </c>
      <c r="Q1271" s="81">
        <v>43.542000000000002</v>
      </c>
      <c r="R1271" s="82">
        <v>-5.5952680019183193E-3</v>
      </c>
      <c r="S1271" s="83">
        <v>67.143216023019832</v>
      </c>
      <c r="T1271" s="81">
        <v>901.16</v>
      </c>
      <c r="U1271" s="82">
        <v>3.4864492420762533E-2</v>
      </c>
      <c r="V1271" s="83">
        <v>-34.864492420762531</v>
      </c>
      <c r="W1271" s="81">
        <v>66.400000000000006</v>
      </c>
      <c r="X1271" s="82">
        <v>-4.0323746206099034E-2</v>
      </c>
      <c r="Y1271" s="83">
        <v>-48.388495447318839</v>
      </c>
      <c r="Z1271" s="84">
        <f t="shared" si="19"/>
        <v>-81.698555858181209</v>
      </c>
    </row>
    <row r="1272" spans="1:26" x14ac:dyDescent="0.3">
      <c r="A1272" s="76">
        <v>40575</v>
      </c>
      <c r="B1272" s="77">
        <v>1330.27</v>
      </c>
      <c r="C1272" s="77">
        <v>1.6396573987056972E-2</v>
      </c>
      <c r="D1272" s="78">
        <v>-16.396573987056971</v>
      </c>
      <c r="E1272" s="77">
        <v>0.78549999999999998</v>
      </c>
      <c r="F1272" s="77">
        <v>0.51900000000000279</v>
      </c>
      <c r="G1272" s="79">
        <v>5.1900000000000279</v>
      </c>
      <c r="H1272" s="80">
        <v>106.008</v>
      </c>
      <c r="I1272" s="77">
        <v>-6.969424460431653E-3</v>
      </c>
      <c r="J1272" s="79">
        <v>34.847122302158262</v>
      </c>
      <c r="K1272" s="80">
        <v>17.63</v>
      </c>
      <c r="L1272" s="77">
        <v>1.8486424032351258E-2</v>
      </c>
      <c r="M1272" s="79">
        <v>27.729636048526888</v>
      </c>
      <c r="N1272" s="81">
        <v>82.749399999999994</v>
      </c>
      <c r="O1272" s="82">
        <v>-1.488223144185386E-2</v>
      </c>
      <c r="P1272" s="83">
        <v>-29.764462883707719</v>
      </c>
      <c r="Q1272" s="81">
        <v>43.771000000000001</v>
      </c>
      <c r="R1272" s="82">
        <v>-2.0064296951595104E-3</v>
      </c>
      <c r="S1272" s="83">
        <v>24.077156341914126</v>
      </c>
      <c r="T1272" s="81">
        <v>903.26</v>
      </c>
      <c r="U1272" s="82">
        <v>3.795548303322107E-2</v>
      </c>
      <c r="V1272" s="83">
        <v>-37.955483033221071</v>
      </c>
      <c r="W1272" s="81">
        <v>66.685000000000002</v>
      </c>
      <c r="X1272" s="82">
        <v>-4.8987450085567624E-2</v>
      </c>
      <c r="Y1272" s="83">
        <v>-58.784940102681148</v>
      </c>
      <c r="Z1272" s="84">
        <f t="shared" si="19"/>
        <v>-51.057545314067596</v>
      </c>
    </row>
    <row r="1273" spans="1:26" x14ac:dyDescent="0.3">
      <c r="A1273" s="76">
        <v>40574</v>
      </c>
      <c r="B1273" s="77">
        <v>1308.08</v>
      </c>
      <c r="C1273" s="77">
        <v>-6.1466223968029551E-3</v>
      </c>
      <c r="D1273" s="78">
        <v>6.1466223968029547</v>
      </c>
      <c r="E1273" s="77">
        <v>0.78125</v>
      </c>
      <c r="F1273" s="77">
        <v>0.21900000000000253</v>
      </c>
      <c r="G1273" s="79">
        <v>2.1900000000000253</v>
      </c>
      <c r="H1273" s="80">
        <v>105.938</v>
      </c>
      <c r="I1273" s="77">
        <v>-8.2104573327715716E-3</v>
      </c>
      <c r="J1273" s="79">
        <v>41.052286663857856</v>
      </c>
      <c r="K1273" s="80">
        <v>19.53</v>
      </c>
      <c r="L1273" s="77">
        <v>0.23062381852551997</v>
      </c>
      <c r="M1273" s="79">
        <v>345.93572778827996</v>
      </c>
      <c r="N1273" s="81">
        <v>84.249399999999994</v>
      </c>
      <c r="O1273" s="82">
        <v>2.121103764265234E-2</v>
      </c>
      <c r="P1273" s="83">
        <v>42.422075285304679</v>
      </c>
      <c r="Q1273" s="81">
        <v>43.679000000000002</v>
      </c>
      <c r="R1273" s="82">
        <v>-6.8891819380655101E-3</v>
      </c>
      <c r="S1273" s="83">
        <v>82.670183256786117</v>
      </c>
      <c r="T1273" s="81">
        <v>899.48</v>
      </c>
      <c r="U1273" s="82">
        <v>1.8709794328168865E-2</v>
      </c>
      <c r="V1273" s="83">
        <v>-18.709794328168865</v>
      </c>
      <c r="W1273" s="81">
        <v>67.400000000000006</v>
      </c>
      <c r="X1273" s="82">
        <v>-2.1060275962236582E-2</v>
      </c>
      <c r="Y1273" s="83">
        <v>-25.272331154683897</v>
      </c>
      <c r="Z1273" s="84">
        <f t="shared" si="19"/>
        <v>476.43476990817885</v>
      </c>
    </row>
    <row r="1274" spans="1:26" x14ac:dyDescent="0.3">
      <c r="A1274" s="76">
        <v>40571</v>
      </c>
      <c r="B1274" s="77">
        <v>1302.1300000000001</v>
      </c>
      <c r="C1274" s="77">
        <v>-4.0461366661057379E-3</v>
      </c>
      <c r="D1274" s="78">
        <v>4.0461366661057383</v>
      </c>
      <c r="E1274" s="77">
        <v>0.78063000000000005</v>
      </c>
      <c r="F1274" s="77">
        <v>9.4000000000005191E-2</v>
      </c>
      <c r="G1274" s="79">
        <v>0.94000000000005191</v>
      </c>
      <c r="H1274" s="80">
        <v>105.845</v>
      </c>
      <c r="I1274" s="77">
        <v>3.5402727195731371E-2</v>
      </c>
      <c r="J1274" s="79">
        <v>-214.46014533541387</v>
      </c>
      <c r="K1274" s="80">
        <v>20.04</v>
      </c>
      <c r="L1274" s="77">
        <v>3.5402727195731371E-2</v>
      </c>
      <c r="M1274" s="79">
        <v>-215.76433121019116</v>
      </c>
      <c r="N1274" s="81">
        <v>85.999399999999994</v>
      </c>
      <c r="O1274" s="82">
        <v>2.9939101431745063E-2</v>
      </c>
      <c r="P1274" s="83">
        <v>59.878202863490117</v>
      </c>
      <c r="Q1274" s="81">
        <v>43.771000000000001</v>
      </c>
      <c r="R1274" s="82">
        <v>-4.7295300029559202E-3</v>
      </c>
      <c r="S1274" s="83">
        <v>56.754360035471045</v>
      </c>
      <c r="T1274" s="81">
        <v>886.97</v>
      </c>
      <c r="U1274" s="82">
        <v>1.2615307334003184E-2</v>
      </c>
      <c r="V1274" s="83">
        <v>-12.615307334003184</v>
      </c>
      <c r="W1274" s="81">
        <v>69.83</v>
      </c>
      <c r="X1274" s="82">
        <v>-7.6700874660299754E-4</v>
      </c>
      <c r="Y1274" s="83">
        <v>-0.92041049592359703</v>
      </c>
      <c r="Z1274" s="84">
        <f t="shared" si="19"/>
        <v>-322.14149481046485</v>
      </c>
    </row>
    <row r="1275" spans="1:26" x14ac:dyDescent="0.3">
      <c r="A1275" s="76">
        <v>40570</v>
      </c>
      <c r="B1275" s="77">
        <v>1321.14</v>
      </c>
      <c r="C1275" s="77">
        <v>9.2742551566081747E-3</v>
      </c>
      <c r="D1275" s="78">
        <v>-9.2742551566081755</v>
      </c>
      <c r="E1275" s="77">
        <v>0.78125</v>
      </c>
      <c r="F1275" s="77">
        <v>-9.4000000000005191E-2</v>
      </c>
      <c r="G1275" s="79">
        <v>-0.94000000000005191</v>
      </c>
      <c r="H1275" s="80">
        <v>105.777</v>
      </c>
      <c r="I1275" s="77">
        <v>-1.4432663101205603E-2</v>
      </c>
      <c r="J1275" s="79">
        <v>72.163315506028013</v>
      </c>
      <c r="K1275" s="80">
        <v>16.149999999999999</v>
      </c>
      <c r="L1275" s="77">
        <v>4.4631306597671262E-2</v>
      </c>
      <c r="M1275" s="79">
        <v>66.946959896506897</v>
      </c>
      <c r="N1275" s="81">
        <v>82.999499999999998</v>
      </c>
      <c r="O1275" s="82">
        <v>-2.0649089375158556E-2</v>
      </c>
      <c r="P1275" s="83">
        <v>-41.298178750317106</v>
      </c>
      <c r="Q1275" s="81">
        <v>43.859000000000002</v>
      </c>
      <c r="R1275" s="82">
        <v>-5.0136116152449308E-3</v>
      </c>
      <c r="S1275" s="83">
        <v>60.163339382939171</v>
      </c>
      <c r="T1275" s="81">
        <v>903.74</v>
      </c>
      <c r="U1275" s="82">
        <v>3.176089140560788E-2</v>
      </c>
      <c r="V1275" s="83">
        <v>-31.760891405607879</v>
      </c>
      <c r="W1275" s="81">
        <v>67.664999999999992</v>
      </c>
      <c r="X1275" s="82">
        <v>-8.9344562431345823E-3</v>
      </c>
      <c r="Y1275" s="83">
        <v>-10.721347491761499</v>
      </c>
      <c r="Z1275" s="84">
        <f t="shared" si="19"/>
        <v>105.27894198117937</v>
      </c>
    </row>
    <row r="1276" spans="1:26" x14ac:dyDescent="0.3">
      <c r="A1276" s="76">
        <v>40569</v>
      </c>
      <c r="B1276" s="77">
        <v>1318.32</v>
      </c>
      <c r="C1276" s="77">
        <v>9.9437694393797928E-3</v>
      </c>
      <c r="D1276" s="78">
        <v>-9.9437694393797926</v>
      </c>
      <c r="E1276" s="77">
        <v>0.78125</v>
      </c>
      <c r="F1276" s="77">
        <v>-0.24999999999999467</v>
      </c>
      <c r="G1276" s="79">
        <v>-2.4999999999999467</v>
      </c>
      <c r="H1276" s="80">
        <v>106.79600000000001</v>
      </c>
      <c r="I1276" s="77">
        <v>-1.8785573427291737E-3</v>
      </c>
      <c r="J1276" s="79">
        <v>9.3927867136458687</v>
      </c>
      <c r="K1276" s="80">
        <v>16.64</v>
      </c>
      <c r="L1276" s="77">
        <v>1.525320317266626E-2</v>
      </c>
      <c r="M1276" s="79">
        <v>22.879804758999388</v>
      </c>
      <c r="N1276" s="81">
        <v>82.499499999999998</v>
      </c>
      <c r="O1276" s="82">
        <v>-1.7858418373420865E-2</v>
      </c>
      <c r="P1276" s="83">
        <v>-35.716836746841722</v>
      </c>
      <c r="Q1276" s="81">
        <v>43.85</v>
      </c>
      <c r="R1276" s="82">
        <v>3.2488331655532859E-3</v>
      </c>
      <c r="S1276" s="83">
        <v>-38.985997986639433</v>
      </c>
      <c r="T1276" s="81">
        <v>890.63</v>
      </c>
      <c r="U1276" s="82">
        <v>2.4171755154609516E-2</v>
      </c>
      <c r="V1276" s="83">
        <v>-24.171755154609517</v>
      </c>
      <c r="W1276" s="81">
        <v>68.92</v>
      </c>
      <c r="X1276" s="82">
        <v>2.1769102387345719E-4</v>
      </c>
      <c r="Y1276" s="83">
        <v>0.26122922864814863</v>
      </c>
      <c r="Z1276" s="84">
        <f t="shared" si="19"/>
        <v>-78.78453862617701</v>
      </c>
    </row>
    <row r="1277" spans="1:26" x14ac:dyDescent="0.3">
      <c r="A1277" s="76">
        <v>40568</v>
      </c>
      <c r="B1277" s="77">
        <v>1310.93</v>
      </c>
      <c r="C1277" s="77">
        <v>9.6036843645549552E-3</v>
      </c>
      <c r="D1277" s="78">
        <v>-9.6036843645549546</v>
      </c>
      <c r="E1277" s="77">
        <v>0.78093999999999997</v>
      </c>
      <c r="F1277" s="77">
        <v>-0.28099999999999792</v>
      </c>
      <c r="G1277" s="79">
        <v>-2.8099999999999792</v>
      </c>
      <c r="H1277" s="80">
        <v>106.90900000000001</v>
      </c>
      <c r="I1277" s="77">
        <v>-9.7075687542261049E-3</v>
      </c>
      <c r="J1277" s="79">
        <v>48.537843771130525</v>
      </c>
      <c r="K1277" s="80">
        <v>17.59</v>
      </c>
      <c r="L1277" s="77">
        <v>8.3128078817734083E-2</v>
      </c>
      <c r="M1277" s="79">
        <v>124.69211822660114</v>
      </c>
      <c r="N1277" s="81">
        <v>82.499499999999998</v>
      </c>
      <c r="O1277" s="82">
        <v>-4.069902650710007E-2</v>
      </c>
      <c r="P1277" s="83">
        <v>-81.39805301420013</v>
      </c>
      <c r="Q1277" s="81">
        <v>44</v>
      </c>
      <c r="R1277" s="82">
        <v>1.8188550006942226E-2</v>
      </c>
      <c r="S1277" s="83">
        <v>-218.26260008330672</v>
      </c>
      <c r="T1277" s="81">
        <v>888.16</v>
      </c>
      <c r="U1277" s="82">
        <v>2.3308331317041721E-2</v>
      </c>
      <c r="V1277" s="83">
        <v>-23.30833131704172</v>
      </c>
      <c r="W1277" s="81">
        <v>69.105000000000004</v>
      </c>
      <c r="X1277" s="82">
        <v>1.2527472527472586E-2</v>
      </c>
      <c r="Y1277" s="83">
        <v>15.032967032967104</v>
      </c>
      <c r="Z1277" s="84">
        <f t="shared" si="19"/>
        <v>-147.11973974840478</v>
      </c>
    </row>
    <row r="1278" spans="1:26" x14ac:dyDescent="0.3">
      <c r="A1278" s="76">
        <v>40567</v>
      </c>
      <c r="B1278" s="77">
        <v>1312.18</v>
      </c>
      <c r="C1278" s="77">
        <v>2.3357743930496125E-2</v>
      </c>
      <c r="D1278" s="78">
        <v>-23.357743930496124</v>
      </c>
      <c r="E1278" s="77">
        <v>0.78093999999999997</v>
      </c>
      <c r="F1278" s="77">
        <v>-0.29400000000000537</v>
      </c>
      <c r="G1278" s="79">
        <v>-2.9400000000000537</v>
      </c>
      <c r="H1278" s="80">
        <v>107.276</v>
      </c>
      <c r="I1278" s="77">
        <v>-2.3806866793140667E-3</v>
      </c>
      <c r="J1278" s="79">
        <v>11.903433396570334</v>
      </c>
      <c r="K1278" s="80">
        <v>17.649999999999999</v>
      </c>
      <c r="L1278" s="77">
        <v>4.4997039668442748E-2</v>
      </c>
      <c r="M1278" s="79">
        <v>67.495559502664122</v>
      </c>
      <c r="N1278" s="81">
        <v>81.499600000000001</v>
      </c>
      <c r="O1278" s="82">
        <v>-8.42700416631086E-2</v>
      </c>
      <c r="P1278" s="83">
        <v>-168.5400833262172</v>
      </c>
      <c r="Q1278" s="81">
        <v>43.8</v>
      </c>
      <c r="R1278" s="82">
        <v>2.2862614137922965E-2</v>
      </c>
      <c r="S1278" s="83">
        <v>-274.35136965507559</v>
      </c>
      <c r="T1278" s="81">
        <v>878.09</v>
      </c>
      <c r="U1278" s="82">
        <v>1.7674192202494089E-2</v>
      </c>
      <c r="V1278" s="83">
        <v>-17.674192202494091</v>
      </c>
      <c r="W1278" s="81">
        <v>70.710000000000008</v>
      </c>
      <c r="X1278" s="82">
        <v>3.840223217563711E-2</v>
      </c>
      <c r="Y1278" s="83">
        <v>46.082678610764532</v>
      </c>
      <c r="Z1278" s="84">
        <f t="shared" si="19"/>
        <v>-361.38171760428406</v>
      </c>
    </row>
    <row r="1279" spans="1:26" x14ac:dyDescent="0.3">
      <c r="A1279" s="76">
        <v>40564</v>
      </c>
      <c r="B1279" s="77">
        <v>1302.54</v>
      </c>
      <c r="C1279" s="77">
        <v>2.1111468238725055E-2</v>
      </c>
      <c r="D1279" s="78">
        <v>-21.111468238725056</v>
      </c>
      <c r="E1279" s="77">
        <v>0.78063000000000005</v>
      </c>
      <c r="F1279" s="77">
        <v>-0.33699999999999841</v>
      </c>
      <c r="G1279" s="79">
        <v>-3.3699999999999841</v>
      </c>
      <c r="H1279" s="80">
        <v>107.998</v>
      </c>
      <c r="I1279" s="77">
        <v>9.5346706799529831E-3</v>
      </c>
      <c r="J1279" s="79">
        <v>-47.673353399764913</v>
      </c>
      <c r="K1279" s="80">
        <v>18.47</v>
      </c>
      <c r="L1279" s="77">
        <v>5.3021664766248561E-2</v>
      </c>
      <c r="M1279" s="79">
        <v>79.532497149372844</v>
      </c>
      <c r="N1279" s="81">
        <v>82.999600000000001</v>
      </c>
      <c r="O1279" s="82">
        <v>-6.2147173546547099E-2</v>
      </c>
      <c r="P1279" s="83">
        <v>-124.2943470930942</v>
      </c>
      <c r="Q1279" s="81">
        <v>43.820999999999998</v>
      </c>
      <c r="R1279" s="82">
        <v>1.8666604677111842E-2</v>
      </c>
      <c r="S1279" s="83">
        <v>-223.9992561253421</v>
      </c>
      <c r="T1279" s="81">
        <v>873.46</v>
      </c>
      <c r="U1279" s="82">
        <v>1.0130681161096323E-2</v>
      </c>
      <c r="V1279" s="83">
        <v>-10.130681161096323</v>
      </c>
      <c r="W1279" s="81">
        <v>71.849999999999994</v>
      </c>
      <c r="X1279" s="82">
        <v>4.7376093294460644E-2</v>
      </c>
      <c r="Y1279" s="83">
        <v>56.85131195335277</v>
      </c>
      <c r="Z1279" s="84">
        <f t="shared" si="19"/>
        <v>-294.19529691529698</v>
      </c>
    </row>
    <row r="1280" spans="1:26" x14ac:dyDescent="0.3">
      <c r="A1280" s="76">
        <v>40563</v>
      </c>
      <c r="B1280" s="77">
        <v>1295.0899999999999</v>
      </c>
      <c r="C1280" s="77">
        <v>1.0675740005150447E-2</v>
      </c>
      <c r="D1280" s="78">
        <v>-10.675740005150447</v>
      </c>
      <c r="E1280" s="77">
        <v>0.78030999999999995</v>
      </c>
      <c r="F1280" s="77">
        <v>-0.51900000000000279</v>
      </c>
      <c r="G1280" s="79">
        <v>-5.1900000000000279</v>
      </c>
      <c r="H1280" s="80">
        <v>107.45699999999999</v>
      </c>
      <c r="I1280" s="77">
        <v>9.1280462036906068E-3</v>
      </c>
      <c r="J1280" s="79">
        <v>-45.640231018453036</v>
      </c>
      <c r="K1280" s="80">
        <v>17.989999999999998</v>
      </c>
      <c r="L1280" s="77">
        <v>4.9591598599766501E-2</v>
      </c>
      <c r="M1280" s="79">
        <v>74.387397899649756</v>
      </c>
      <c r="N1280" s="81">
        <v>84.499600000000001</v>
      </c>
      <c r="O1280" s="82">
        <v>-2.5936719016571835E-2</v>
      </c>
      <c r="P1280" s="83">
        <v>-51.873438033143671</v>
      </c>
      <c r="Q1280" s="81">
        <v>43.786999999999999</v>
      </c>
      <c r="R1280" s="82">
        <v>1.4927102890387742E-2</v>
      </c>
      <c r="S1280" s="83">
        <v>-179.1252346846529</v>
      </c>
      <c r="T1280" s="81">
        <v>870.8</v>
      </c>
      <c r="U1280" s="82">
        <v>6.7284792711969485E-3</v>
      </c>
      <c r="V1280" s="83">
        <v>-6.7284792711969486</v>
      </c>
      <c r="W1280" s="81">
        <v>69.19</v>
      </c>
      <c r="X1280" s="82">
        <v>-2.2118578192353865E-2</v>
      </c>
      <c r="Y1280" s="83">
        <v>-26.542293830824637</v>
      </c>
      <c r="Z1280" s="84">
        <f t="shared" si="19"/>
        <v>-251.38801894377193</v>
      </c>
    </row>
    <row r="1281" spans="1:26" x14ac:dyDescent="0.3">
      <c r="A1281" s="76">
        <v>40562</v>
      </c>
      <c r="B1281" s="77">
        <v>1308.81</v>
      </c>
      <c r="C1281" s="77">
        <v>1.9592415437109406E-2</v>
      </c>
      <c r="D1281" s="78">
        <v>-19.592415437109405</v>
      </c>
      <c r="E1281" s="77">
        <v>0.78030999999999995</v>
      </c>
      <c r="F1281" s="77">
        <v>-0.49400000000000555</v>
      </c>
      <c r="G1281" s="79">
        <v>-4.9400000000000555</v>
      </c>
      <c r="H1281" s="80">
        <v>106.752</v>
      </c>
      <c r="I1281" s="77">
        <v>6.7239411914483717E-3</v>
      </c>
      <c r="J1281" s="79">
        <v>-33.619705957241855</v>
      </c>
      <c r="K1281" s="80">
        <v>17.309999999999999</v>
      </c>
      <c r="L1281" s="77">
        <v>-5.1724137931034404E-3</v>
      </c>
      <c r="M1281" s="79">
        <v>-7.7586206896551602</v>
      </c>
      <c r="N1281" s="81">
        <v>83.999499999999998</v>
      </c>
      <c r="O1281" s="82">
        <v>1.2045826671662587E-2</v>
      </c>
      <c r="P1281" s="83">
        <v>24.091653343325174</v>
      </c>
      <c r="Q1281" s="81">
        <v>43.859000000000002</v>
      </c>
      <c r="R1281" s="82">
        <v>8.8326624496837345E-3</v>
      </c>
      <c r="S1281" s="83">
        <v>-105.99194939620482</v>
      </c>
      <c r="T1281" s="81">
        <v>870.23</v>
      </c>
      <c r="U1281" s="82">
        <v>6.0578735014277726E-3</v>
      </c>
      <c r="V1281" s="83">
        <v>-6.0578735014277729</v>
      </c>
      <c r="W1281" s="81">
        <v>70.12</v>
      </c>
      <c r="X1281" s="82">
        <v>-1.1396011396011152E-3</v>
      </c>
      <c r="Y1281" s="83">
        <v>-1.3675213675213382</v>
      </c>
      <c r="Z1281" s="84">
        <f t="shared" si="19"/>
        <v>-155.23643300583521</v>
      </c>
    </row>
    <row r="1282" spans="1:26" x14ac:dyDescent="0.3">
      <c r="A1282" s="76">
        <v>40561</v>
      </c>
      <c r="B1282" s="77">
        <v>1316.17</v>
      </c>
      <c r="C1282" s="77">
        <v>2.4145229313537801E-2</v>
      </c>
      <c r="D1282" s="78">
        <v>-24.145229313537801</v>
      </c>
      <c r="E1282" s="77">
        <v>0.77905999999999997</v>
      </c>
      <c r="F1282" s="77">
        <v>-0.18799999999999928</v>
      </c>
      <c r="G1282" s="79">
        <v>-1.8799999999999928</v>
      </c>
      <c r="H1282" s="80">
        <v>106.815</v>
      </c>
      <c r="I1282" s="77">
        <v>1.0893019382192575E-2</v>
      </c>
      <c r="J1282" s="79">
        <v>-54.46509691096287</v>
      </c>
      <c r="K1282" s="80">
        <v>15.87</v>
      </c>
      <c r="L1282" s="77">
        <v>-6.7567567567567585E-2</v>
      </c>
      <c r="M1282" s="79">
        <v>-101.35135135135138</v>
      </c>
      <c r="N1282" s="81">
        <v>82.499499999999998</v>
      </c>
      <c r="O1282" s="82">
        <v>3.0370931444126041E-3</v>
      </c>
      <c r="P1282" s="83">
        <v>6.0741862888252083</v>
      </c>
      <c r="Q1282" s="81">
        <v>43.981999999999999</v>
      </c>
      <c r="R1282" s="82">
        <v>1.7348260547742415E-2</v>
      </c>
      <c r="S1282" s="83">
        <v>-208.17912657290898</v>
      </c>
      <c r="T1282" s="81">
        <v>882.96</v>
      </c>
      <c r="U1282" s="82">
        <v>1.1107802945285534E-2</v>
      </c>
      <c r="V1282" s="83">
        <v>-11.107802945285535</v>
      </c>
      <c r="W1282" s="81">
        <v>68.849999999999994</v>
      </c>
      <c r="X1282" s="82">
        <v>-4.8112816258814015E-2</v>
      </c>
      <c r="Y1282" s="83">
        <v>-57.735379510576813</v>
      </c>
      <c r="Z1282" s="84">
        <f t="shared" si="19"/>
        <v>-452.78980031579817</v>
      </c>
    </row>
    <row r="1283" spans="1:26" x14ac:dyDescent="0.3">
      <c r="A1283" s="76">
        <v>40560</v>
      </c>
      <c r="B1283" s="77">
        <v>1307.42</v>
      </c>
      <c r="C1283" s="77">
        <v>1.4085599491181051E-2</v>
      </c>
      <c r="D1283" s="78">
        <v>-14.085599491181052</v>
      </c>
      <c r="E1283" s="77">
        <v>0.77968999999999999</v>
      </c>
      <c r="F1283" s="77">
        <v>-0.12499999999999734</v>
      </c>
      <c r="G1283" s="79">
        <v>-1.2499999999999734</v>
      </c>
      <c r="H1283" s="80" t="s">
        <v>0</v>
      </c>
      <c r="I1283" s="77">
        <v>3.5402727195731371E-2</v>
      </c>
      <c r="J1283" s="79">
        <v>-211.79748110995965</v>
      </c>
      <c r="K1283" s="80" t="s">
        <v>0</v>
      </c>
      <c r="L1283" s="77">
        <v>3.5402727195731371E-2</v>
      </c>
      <c r="M1283" s="79">
        <v>-215.76433121019116</v>
      </c>
      <c r="N1283" s="81" t="s">
        <v>47</v>
      </c>
      <c r="O1283" s="82">
        <v>4.5362372799477215E-3</v>
      </c>
      <c r="P1283" s="83">
        <v>9.0724745598954417</v>
      </c>
      <c r="Q1283" s="81" t="s">
        <v>47</v>
      </c>
      <c r="R1283" s="82">
        <v>7.4923885533476054E-4</v>
      </c>
      <c r="S1283" s="83">
        <v>-8.9908662640171269</v>
      </c>
      <c r="T1283" s="81">
        <v>875.92</v>
      </c>
      <c r="U1283" s="82">
        <v>9.0546736400709798E-3</v>
      </c>
      <c r="V1283" s="83">
        <v>-9.0546736400709804</v>
      </c>
      <c r="W1283" s="81" t="s">
        <v>47</v>
      </c>
      <c r="X1283" s="82">
        <v>-7.6700874660299754E-4</v>
      </c>
      <c r="Y1283" s="83">
        <v>-0.92041049592359703</v>
      </c>
      <c r="Z1283" s="84">
        <f t="shared" si="19"/>
        <v>-452.79088765144809</v>
      </c>
    </row>
    <row r="1284" spans="1:26" x14ac:dyDescent="0.3">
      <c r="A1284" s="76">
        <v>40557</v>
      </c>
      <c r="B1284" s="77">
        <v>1309</v>
      </c>
      <c r="C1284" s="77">
        <v>1.6351693401866502E-2</v>
      </c>
      <c r="D1284" s="78">
        <v>-16.351693401866502</v>
      </c>
      <c r="E1284" s="77">
        <v>0.78219000000000005</v>
      </c>
      <c r="F1284" s="77">
        <v>4.9750000000000068</v>
      </c>
      <c r="G1284" s="79">
        <v>49.750000000000071</v>
      </c>
      <c r="H1284" s="80">
        <v>107.32599999999999</v>
      </c>
      <c r="I1284" s="77">
        <v>3.5402727195731371E-2</v>
      </c>
      <c r="J1284" s="79">
        <v>-60.248329156205628</v>
      </c>
      <c r="K1284" s="80">
        <v>15.46</v>
      </c>
      <c r="L1284" s="77">
        <v>-0.12208972174900617</v>
      </c>
      <c r="M1284" s="79">
        <v>-183.13458262350926</v>
      </c>
      <c r="N1284" s="81">
        <v>83.499499999999998</v>
      </c>
      <c r="O1284" s="82">
        <v>3.0006114136146237E-3</v>
      </c>
      <c r="P1284" s="83">
        <v>6.0012228272292472</v>
      </c>
      <c r="Q1284" s="81">
        <v>43.978999999999999</v>
      </c>
      <c r="R1284" s="82">
        <v>2.3195756363128751E-2</v>
      </c>
      <c r="S1284" s="83">
        <v>-278.34907635754502</v>
      </c>
      <c r="T1284" s="81">
        <v>875.92</v>
      </c>
      <c r="U1284" s="82">
        <v>-1.0729371371778365E-2</v>
      </c>
      <c r="V1284" s="83">
        <v>10.729371371778365</v>
      </c>
      <c r="W1284" s="81">
        <v>68.275000000000006</v>
      </c>
      <c r="X1284" s="82">
        <v>-6.3186059275521275E-2</v>
      </c>
      <c r="Y1284" s="83">
        <v>-75.823271130625528</v>
      </c>
      <c r="Z1284" s="84">
        <f t="shared" si="19"/>
        <v>-547.42635847074416</v>
      </c>
    </row>
    <row r="1285" spans="1:26" x14ac:dyDescent="0.3">
      <c r="A1285" s="76">
        <v>40556</v>
      </c>
      <c r="B1285" s="77">
        <v>1305.3399999999999</v>
      </c>
      <c r="C1285" s="77">
        <v>1.9741107908161259E-2</v>
      </c>
      <c r="D1285" s="78">
        <v>-19.741107908161258</v>
      </c>
      <c r="E1285" s="77">
        <v>0.78374999999999995</v>
      </c>
      <c r="F1285" s="77">
        <v>0.28099999999999792</v>
      </c>
      <c r="G1285" s="79">
        <v>2.8099999999999792</v>
      </c>
      <c r="H1285" s="80">
        <v>106.997</v>
      </c>
      <c r="I1285" s="77">
        <v>3.5402727195731371E-2</v>
      </c>
      <c r="J1285" s="79">
        <v>103.40771632924655</v>
      </c>
      <c r="K1285" s="80">
        <v>16.39</v>
      </c>
      <c r="L1285" s="77">
        <v>-7.6619718309859128E-2</v>
      </c>
      <c r="M1285" s="79">
        <v>-114.92957746478869</v>
      </c>
      <c r="N1285" s="81">
        <v>84.749499999999998</v>
      </c>
      <c r="O1285" s="82">
        <v>-2.9447128110889173E-3</v>
      </c>
      <c r="P1285" s="83">
        <v>-5.8894256221778347</v>
      </c>
      <c r="Q1285" s="81">
        <v>44.08</v>
      </c>
      <c r="R1285" s="82">
        <v>5.0148898153662816E-2</v>
      </c>
      <c r="S1285" s="83">
        <v>-601.78677784395381</v>
      </c>
      <c r="T1285" s="81">
        <v>869.61</v>
      </c>
      <c r="U1285" s="82">
        <v>1.7278916266371773E-3</v>
      </c>
      <c r="V1285" s="83">
        <v>-1.7278916266371773</v>
      </c>
      <c r="W1285" s="81">
        <v>68.905000000000001</v>
      </c>
      <c r="X1285" s="82">
        <v>-6.2198026539639246E-2</v>
      </c>
      <c r="Y1285" s="83">
        <v>-74.637631847567093</v>
      </c>
      <c r="Z1285" s="84">
        <f t="shared" si="19"/>
        <v>-712.49469598403925</v>
      </c>
    </row>
    <row r="1286" spans="1:26" x14ac:dyDescent="0.3">
      <c r="A1286" s="76">
        <v>40555</v>
      </c>
      <c r="B1286" s="77">
        <v>1298.46</v>
      </c>
      <c r="C1286" s="77">
        <v>1.7051907667483868E-2</v>
      </c>
      <c r="D1286" s="78">
        <v>-17.051907667483867</v>
      </c>
      <c r="E1286" s="77">
        <v>0.78374999999999995</v>
      </c>
      <c r="F1286" s="77">
        <v>0.21899999999999142</v>
      </c>
      <c r="G1286" s="79">
        <v>2.1899999999999142</v>
      </c>
      <c r="H1286" s="80">
        <v>107.95699999999999</v>
      </c>
      <c r="I1286" s="77">
        <v>4.1794530330225899E-2</v>
      </c>
      <c r="J1286" s="79">
        <v>-208.9726516511295</v>
      </c>
      <c r="K1286" s="80">
        <v>16.239999999999998</v>
      </c>
      <c r="L1286" s="77">
        <v>-7.3059360730593673E-2</v>
      </c>
      <c r="M1286" s="79">
        <v>-109.58904109589052</v>
      </c>
      <c r="N1286" s="81">
        <v>83.999600000000001</v>
      </c>
      <c r="O1286" s="82">
        <v>-1.1767086510791702E-2</v>
      </c>
      <c r="P1286" s="83">
        <v>-23.534173021583403</v>
      </c>
      <c r="Q1286" s="81">
        <v>43.707999999999998</v>
      </c>
      <c r="R1286" s="82">
        <v>3.8342756687413819E-2</v>
      </c>
      <c r="S1286" s="83">
        <v>-460.11308024896584</v>
      </c>
      <c r="T1286" s="81">
        <v>867.93</v>
      </c>
      <c r="U1286" s="82">
        <v>-3.490361321285552E-3</v>
      </c>
      <c r="V1286" s="83">
        <v>3.490361321285552</v>
      </c>
      <c r="W1286" s="81">
        <v>68.25</v>
      </c>
      <c r="X1286" s="82">
        <v>-6.5068493150684928E-2</v>
      </c>
      <c r="Y1286" s="83">
        <v>-78.082191780821901</v>
      </c>
      <c r="Z1286" s="84">
        <f t="shared" si="19"/>
        <v>-891.66268414458943</v>
      </c>
    </row>
    <row r="1287" spans="1:26" x14ac:dyDescent="0.3">
      <c r="A1287" s="76">
        <v>40554</v>
      </c>
      <c r="B1287" s="77">
        <v>1282.23</v>
      </c>
      <c r="C1287" s="77">
        <v>2.4548702593250671E-3</v>
      </c>
      <c r="D1287" s="78">
        <v>-2.4548702593250673</v>
      </c>
      <c r="E1287" s="77">
        <v>0.78388000000000002</v>
      </c>
      <c r="F1287" s="77">
        <v>7.5000000000002842E-2</v>
      </c>
      <c r="G1287" s="79">
        <v>0.75000000000002842</v>
      </c>
      <c r="H1287" s="80">
        <v>107.532</v>
      </c>
      <c r="I1287" s="77">
        <v>3.1729431518349747E-2</v>
      </c>
      <c r="J1287" s="79">
        <v>-158.64715759174874</v>
      </c>
      <c r="K1287" s="80">
        <v>16.89</v>
      </c>
      <c r="L1287" s="77">
        <v>-2.2569444444444475E-2</v>
      </c>
      <c r="M1287" s="79">
        <v>-33.854166666666714</v>
      </c>
      <c r="N1287" s="81">
        <v>85.999600000000001</v>
      </c>
      <c r="O1287" s="82">
        <v>1.1762380617366248E-2</v>
      </c>
      <c r="P1287" s="83">
        <v>23.524761234732495</v>
      </c>
      <c r="Q1287" s="81">
        <v>43.213999999999999</v>
      </c>
      <c r="R1287" s="82">
        <v>2.7363716330266415E-2</v>
      </c>
      <c r="S1287" s="83">
        <v>-328.36459596319696</v>
      </c>
      <c r="T1287" s="81">
        <v>862.84</v>
      </c>
      <c r="U1287" s="82">
        <v>-7.4541020567800327E-3</v>
      </c>
      <c r="V1287" s="83">
        <v>7.4541020567800329</v>
      </c>
      <c r="W1287" s="81">
        <v>68.094999999999999</v>
      </c>
      <c r="X1287" s="82">
        <v>-6.3213646994084452E-2</v>
      </c>
      <c r="Y1287" s="83">
        <v>-75.856376392901339</v>
      </c>
      <c r="Z1287" s="84">
        <f t="shared" si="19"/>
        <v>-567.44830358232628</v>
      </c>
    </row>
    <row r="1288" spans="1:26" x14ac:dyDescent="0.3">
      <c r="A1288" s="76">
        <v>40553</v>
      </c>
      <c r="B1288" s="77">
        <v>1275.6099999999999</v>
      </c>
      <c r="C1288" s="77">
        <v>5.4878718033096833E-5</v>
      </c>
      <c r="D1288" s="78">
        <v>-5.4878718033096831E-2</v>
      </c>
      <c r="E1288" s="77">
        <v>0.78400000000000003</v>
      </c>
      <c r="F1288" s="77">
        <v>4.9750000000000068</v>
      </c>
      <c r="G1288" s="79">
        <v>49.750000000000071</v>
      </c>
      <c r="H1288" s="80">
        <v>106.97799999999999</v>
      </c>
      <c r="I1288" s="77">
        <v>3.5402727195731371E-2</v>
      </c>
      <c r="J1288" s="79">
        <v>-105.43191447627564</v>
      </c>
      <c r="K1288" s="80">
        <v>17.54</v>
      </c>
      <c r="L1288" s="77">
        <v>1.1415525114155008E-3</v>
      </c>
      <c r="M1288" s="79">
        <v>1.7123287671232512</v>
      </c>
      <c r="N1288" s="81">
        <v>88.999600000000001</v>
      </c>
      <c r="O1288" s="82">
        <v>4.0930994152046797E-2</v>
      </c>
      <c r="P1288" s="83">
        <v>81.8619883040936</v>
      </c>
      <c r="Q1288" s="81">
        <v>42.820999999999998</v>
      </c>
      <c r="R1288" s="82">
        <v>1.2915434654050843E-2</v>
      </c>
      <c r="S1288" s="83">
        <v>-154.98521584861012</v>
      </c>
      <c r="T1288" s="81">
        <v>864.7</v>
      </c>
      <c r="U1288" s="82">
        <v>-1.6625487796429457E-3</v>
      </c>
      <c r="V1288" s="83">
        <v>1.6625487796429457</v>
      </c>
      <c r="W1288" s="81">
        <v>68.599999999999994</v>
      </c>
      <c r="X1288" s="82">
        <v>-6.5267747649543614E-2</v>
      </c>
      <c r="Y1288" s="83">
        <v>-78.32129717945233</v>
      </c>
      <c r="Z1288" s="84">
        <f t="shared" si="19"/>
        <v>-203.80644037151131</v>
      </c>
    </row>
    <row r="1289" spans="1:26" x14ac:dyDescent="0.3">
      <c r="A1289" s="76">
        <v>40550</v>
      </c>
      <c r="B1289" s="77">
        <v>1281.4100000000001</v>
      </c>
      <c r="C1289" s="77">
        <v>6.6538878501736353E-3</v>
      </c>
      <c r="D1289" s="78">
        <v>-6.6538878501736356</v>
      </c>
      <c r="E1289" s="77">
        <v>0.78549999999999998</v>
      </c>
      <c r="F1289" s="77">
        <v>4.9750000000000068</v>
      </c>
      <c r="G1289" s="79">
        <v>49.750000000000071</v>
      </c>
      <c r="H1289" s="80">
        <v>106.485</v>
      </c>
      <c r="I1289" s="77">
        <v>3.5402727195731371E-2</v>
      </c>
      <c r="J1289" s="79">
        <v>-23.809344949534172</v>
      </c>
      <c r="K1289" s="80">
        <v>17.14</v>
      </c>
      <c r="L1289" s="77">
        <v>-2.9994340690435828E-2</v>
      </c>
      <c r="M1289" s="79">
        <v>-44.991511035653744</v>
      </c>
      <c r="N1289" s="81">
        <v>88.499600000000001</v>
      </c>
      <c r="O1289" s="82">
        <v>2.906631286780571E-2</v>
      </c>
      <c r="P1289" s="83">
        <v>58.132625735611413</v>
      </c>
      <c r="Q1289" s="81">
        <v>43.018000000000001</v>
      </c>
      <c r="R1289" s="82">
        <v>2.1198813056379839E-2</v>
      </c>
      <c r="S1289" s="83">
        <v>-254.38575667655806</v>
      </c>
      <c r="T1289" s="81">
        <v>864.98</v>
      </c>
      <c r="U1289" s="82">
        <v>1.9344152158553391E-3</v>
      </c>
      <c r="V1289" s="83">
        <v>-1.9344152158553392</v>
      </c>
      <c r="W1289" s="81">
        <v>70.754999999999995</v>
      </c>
      <c r="X1289" s="82">
        <v>-6.1791420804879628E-2</v>
      </c>
      <c r="Y1289" s="83">
        <v>-74.149704965855548</v>
      </c>
      <c r="Z1289" s="84">
        <f t="shared" si="19"/>
        <v>-298.04199495801902</v>
      </c>
    </row>
    <row r="1290" spans="1:26" x14ac:dyDescent="0.3">
      <c r="A1290" s="76">
        <v>40549</v>
      </c>
      <c r="B1290" s="77">
        <v>1283.6600000000001</v>
      </c>
      <c r="C1290" s="77">
        <v>7.2503570251565485E-3</v>
      </c>
      <c r="D1290" s="78">
        <v>-7.2503570251565481</v>
      </c>
      <c r="E1290" s="77">
        <v>0.78525</v>
      </c>
      <c r="F1290" s="77">
        <v>0.21200000000000108</v>
      </c>
      <c r="G1290" s="79">
        <v>2.1200000000000108</v>
      </c>
      <c r="H1290" s="80">
        <v>106.039</v>
      </c>
      <c r="I1290" s="77">
        <v>3.5402727195731371E-2</v>
      </c>
      <c r="J1290" s="79">
        <v>-58.233698555084189</v>
      </c>
      <c r="K1290" s="80">
        <v>17.399999999999999</v>
      </c>
      <c r="L1290" s="77">
        <v>3.5402727195731371E-2</v>
      </c>
      <c r="M1290" s="79">
        <v>-215.76433121019116</v>
      </c>
      <c r="N1290" s="81">
        <v>86.749600000000001</v>
      </c>
      <c r="O1290" s="82">
        <v>1.4617578052814249E-2</v>
      </c>
      <c r="P1290" s="83">
        <v>29.235156105628494</v>
      </c>
      <c r="Q1290" s="81">
        <v>43.143000000000001</v>
      </c>
      <c r="R1290" s="82">
        <v>2.7214285714285729E-2</v>
      </c>
      <c r="S1290" s="83">
        <v>-326.57142857142873</v>
      </c>
      <c r="T1290" s="81">
        <v>864.99</v>
      </c>
      <c r="U1290" s="82">
        <v>1.4781966001478224E-2</v>
      </c>
      <c r="V1290" s="83">
        <v>-14.781966001478224</v>
      </c>
      <c r="W1290" s="81">
        <v>70.2</v>
      </c>
      <c r="X1290" s="82">
        <v>-7.6700874660299754E-4</v>
      </c>
      <c r="Y1290" s="83">
        <v>-0.92041049592359703</v>
      </c>
      <c r="Z1290" s="84">
        <f t="shared" si="19"/>
        <v>-592.16703575363397</v>
      </c>
    </row>
    <row r="1291" spans="1:26" x14ac:dyDescent="0.3">
      <c r="A1291" s="76">
        <v>40548</v>
      </c>
      <c r="B1291" s="77">
        <v>1285.1400000000001</v>
      </c>
      <c r="C1291" s="77">
        <v>9.1560134434777781E-3</v>
      </c>
      <c r="D1291" s="78">
        <v>-9.1560134434777787</v>
      </c>
      <c r="E1291" s="77">
        <v>0.78093999999999997</v>
      </c>
      <c r="F1291" s="77">
        <v>-0.21900000000000253</v>
      </c>
      <c r="G1291" s="79">
        <v>-2.1900000000000253</v>
      </c>
      <c r="H1291" s="80">
        <v>105.664</v>
      </c>
      <c r="I1291" s="77">
        <v>1.0027242747216046E-2</v>
      </c>
      <c r="J1291" s="79">
        <v>-50.136213736080229</v>
      </c>
      <c r="K1291" s="80">
        <v>17.02</v>
      </c>
      <c r="L1291" s="77">
        <v>3.3394049787492455E-2</v>
      </c>
      <c r="M1291" s="79">
        <v>50.09107468123868</v>
      </c>
      <c r="N1291" s="81">
        <v>82.999700000000004</v>
      </c>
      <c r="O1291" s="82">
        <v>-2.0649040645571607E-2</v>
      </c>
      <c r="P1291" s="83">
        <v>-41.298081291143212</v>
      </c>
      <c r="Q1291" s="81">
        <v>43.475000000000001</v>
      </c>
      <c r="R1291" s="82">
        <v>3.4601746745674795E-2</v>
      </c>
      <c r="S1291" s="83">
        <v>-415.22096094809757</v>
      </c>
      <c r="T1291" s="81">
        <v>873.26</v>
      </c>
      <c r="U1291" s="82">
        <v>2.4484097654829368E-2</v>
      </c>
      <c r="V1291" s="83">
        <v>-24.484097654829366</v>
      </c>
      <c r="W1291" s="81">
        <v>72.330000000000013</v>
      </c>
      <c r="X1291" s="82">
        <v>-4.8915187376725636E-2</v>
      </c>
      <c r="Y1291" s="83">
        <v>-58.698224852070759</v>
      </c>
      <c r="Z1291" s="84">
        <f t="shared" si="19"/>
        <v>-551.09251724446028</v>
      </c>
    </row>
    <row r="1292" spans="1:26" x14ac:dyDescent="0.3">
      <c r="A1292" s="76">
        <v>40547</v>
      </c>
      <c r="B1292" s="77">
        <v>1289.26</v>
      </c>
      <c r="C1292" s="77">
        <v>1.2192536879872479E-2</v>
      </c>
      <c r="D1292" s="78">
        <v>-12.192536879872479</v>
      </c>
      <c r="E1292" s="77">
        <v>0.78093999999999997</v>
      </c>
      <c r="F1292" s="77">
        <v>-0.21900000000000253</v>
      </c>
      <c r="G1292" s="79">
        <v>-2.1900000000000253</v>
      </c>
      <c r="H1292" s="80">
        <v>104.999</v>
      </c>
      <c r="I1292" s="77">
        <v>8.0355599930875855E-3</v>
      </c>
      <c r="J1292" s="79">
        <v>-40.177799965437927</v>
      </c>
      <c r="K1292" s="80">
        <v>17.38</v>
      </c>
      <c r="L1292" s="77">
        <v>0.12491909385113267</v>
      </c>
      <c r="M1292" s="79">
        <v>187.378640776699</v>
      </c>
      <c r="N1292" s="81">
        <v>82.249700000000004</v>
      </c>
      <c r="O1292" s="82">
        <v>-2.9499774630736466E-2</v>
      </c>
      <c r="P1292" s="83">
        <v>-58.999549261472929</v>
      </c>
      <c r="Q1292" s="81">
        <v>43.231999999999999</v>
      </c>
      <c r="R1292" s="82">
        <v>3.4604891590484799E-2</v>
      </c>
      <c r="S1292" s="83">
        <v>-415.25869908581757</v>
      </c>
      <c r="T1292" s="81">
        <v>868.06</v>
      </c>
      <c r="U1292" s="82">
        <v>1.3650641661898409E-2</v>
      </c>
      <c r="V1292" s="83">
        <v>-13.650641661898408</v>
      </c>
      <c r="W1292" s="81">
        <v>73.425000000000011</v>
      </c>
      <c r="X1292" s="82">
        <v>-1.7725752508361052E-2</v>
      </c>
      <c r="Y1292" s="83">
        <v>-21.270903010033262</v>
      </c>
      <c r="Z1292" s="84">
        <f t="shared" si="19"/>
        <v>-376.36148908783355</v>
      </c>
    </row>
    <row r="1293" spans="1:26" x14ac:dyDescent="0.3">
      <c r="A1293" s="76">
        <v>40546</v>
      </c>
      <c r="B1293" s="77">
        <v>1287.94</v>
      </c>
      <c r="C1293" s="77">
        <v>1.3104902145868796E-2</v>
      </c>
      <c r="D1293" s="78">
        <v>-13.104902145868795</v>
      </c>
      <c r="E1293" s="77">
        <v>0.98060000000000003</v>
      </c>
      <c r="F1293" s="77">
        <v>4.9750000000000068</v>
      </c>
      <c r="G1293" s="79">
        <v>49.750000000000071</v>
      </c>
      <c r="H1293" s="80" t="s">
        <v>0</v>
      </c>
      <c r="I1293" s="77">
        <v>3.5402727195731371E-2</v>
      </c>
      <c r="J1293" s="79">
        <v>-171.43756087780557</v>
      </c>
      <c r="K1293" s="80">
        <v>17.61</v>
      </c>
      <c r="L1293" s="77">
        <v>6.7919951485749003E-2</v>
      </c>
      <c r="M1293" s="79">
        <v>101.87992722862352</v>
      </c>
      <c r="N1293" s="81">
        <v>83.249700000000004</v>
      </c>
      <c r="O1293" s="82">
        <v>-2.6315881810111613E-2</v>
      </c>
      <c r="P1293" s="83">
        <v>-52.631763620223225</v>
      </c>
      <c r="Q1293" s="81">
        <v>42.981999999999999</v>
      </c>
      <c r="R1293" s="82">
        <v>2.6950829072490089E-2</v>
      </c>
      <c r="S1293" s="83">
        <v>-323.40994886988108</v>
      </c>
      <c r="T1293" s="81">
        <v>885.42</v>
      </c>
      <c r="U1293" s="82">
        <v>4.0263173353697918E-2</v>
      </c>
      <c r="V1293" s="83">
        <v>-40.263173353697916</v>
      </c>
      <c r="W1293" s="81">
        <v>72.88</v>
      </c>
      <c r="X1293" s="82">
        <v>-2.5928896017107697E-2</v>
      </c>
      <c r="Y1293" s="83">
        <v>-31.114675220529236</v>
      </c>
      <c r="Z1293" s="84">
        <f t="shared" ref="Z1293:Z1356" si="20">SUM(D1293,G1293,J1293,M1293,P1293,S1293,V1293,Y1293)</f>
        <v>-480.33209685938226</v>
      </c>
    </row>
    <row r="1294" spans="1:26" x14ac:dyDescent="0.3">
      <c r="A1294" s="76">
        <v>40543</v>
      </c>
      <c r="B1294" s="77">
        <v>1280.07</v>
      </c>
      <c r="C1294" s="77">
        <v>1.607372481783112E-2</v>
      </c>
      <c r="D1294" s="78">
        <v>-16.073724817831121</v>
      </c>
      <c r="E1294" s="77">
        <v>0.78093999999999997</v>
      </c>
      <c r="F1294" s="77">
        <v>-0.23100000000000342</v>
      </c>
      <c r="G1294" s="79">
        <v>-2.3100000000000342</v>
      </c>
      <c r="H1294" s="80" t="s">
        <v>0</v>
      </c>
      <c r="I1294" s="77">
        <v>3.5402727195731371E-2</v>
      </c>
      <c r="J1294" s="79">
        <v>-188.78163783803402</v>
      </c>
      <c r="K1294" s="80">
        <v>17.75</v>
      </c>
      <c r="L1294" s="77">
        <v>8.1657525898842162E-2</v>
      </c>
      <c r="M1294" s="79">
        <v>122.48628884826324</v>
      </c>
      <c r="N1294" s="81">
        <v>84.999799999999993</v>
      </c>
      <c r="O1294" s="82">
        <v>-1.7342216580597241E-2</v>
      </c>
      <c r="P1294" s="83">
        <v>-34.684433161194477</v>
      </c>
      <c r="Q1294" s="81">
        <v>41.975000000000001</v>
      </c>
      <c r="R1294" s="82">
        <v>3.8743931313227711E-3</v>
      </c>
      <c r="S1294" s="83">
        <v>-46.49271757587325</v>
      </c>
      <c r="T1294" s="81">
        <v>868.11</v>
      </c>
      <c r="U1294" s="82">
        <v>3.0801382143747766E-2</v>
      </c>
      <c r="V1294" s="83">
        <v>-30.801382143747766</v>
      </c>
      <c r="W1294" s="81">
        <v>73.474999999999994</v>
      </c>
      <c r="X1294" s="82">
        <v>-1.3692194106987183E-2</v>
      </c>
      <c r="Y1294" s="83">
        <v>-16.430632928384618</v>
      </c>
      <c r="Z1294" s="84">
        <f t="shared" si="20"/>
        <v>-213.08823961680204</v>
      </c>
    </row>
    <row r="1295" spans="1:26" x14ac:dyDescent="0.3">
      <c r="A1295" s="76">
        <v>40542</v>
      </c>
      <c r="B1295" s="77">
        <v>1276.69</v>
      </c>
      <c r="C1295" s="77">
        <v>1.4986007759333571E-2</v>
      </c>
      <c r="D1295" s="78">
        <v>-14.986007759333571</v>
      </c>
      <c r="E1295" s="77">
        <v>0.78156000000000003</v>
      </c>
      <c r="F1295" s="77">
        <v>-0.23199999999999887</v>
      </c>
      <c r="G1295" s="79">
        <v>-2.3199999999999887</v>
      </c>
      <c r="H1295" s="80">
        <v>103.626</v>
      </c>
      <c r="I1295" s="77">
        <v>-2.1861018293028153E-2</v>
      </c>
      <c r="J1295" s="79">
        <v>109.30509146514076</v>
      </c>
      <c r="K1295" s="80">
        <v>17.52</v>
      </c>
      <c r="L1295" s="77">
        <v>8.7523277467411564E-2</v>
      </c>
      <c r="M1295" s="79">
        <v>131.28491620111734</v>
      </c>
      <c r="N1295" s="81">
        <v>84.999799999999993</v>
      </c>
      <c r="O1295" s="82">
        <v>-1.1629083289631772E-2</v>
      </c>
      <c r="P1295" s="83">
        <v>-23.258166579263541</v>
      </c>
      <c r="Q1295" s="81">
        <v>42.094000000000001</v>
      </c>
      <c r="R1295" s="82">
        <v>8.2395209580838607E-3</v>
      </c>
      <c r="S1295" s="83">
        <v>-98.874251497006327</v>
      </c>
      <c r="T1295" s="81">
        <v>870.97</v>
      </c>
      <c r="U1295" s="82">
        <v>4.7972566478161477E-2</v>
      </c>
      <c r="V1295" s="83">
        <v>-47.972566478161475</v>
      </c>
      <c r="W1295" s="81">
        <v>73</v>
      </c>
      <c r="X1295" s="82">
        <v>-4.1606984516746031E-3</v>
      </c>
      <c r="Y1295" s="83">
        <v>-4.9928381420095231</v>
      </c>
      <c r="Z1295" s="84">
        <f t="shared" si="20"/>
        <v>48.186177210483692</v>
      </c>
    </row>
    <row r="1296" spans="1:26" x14ac:dyDescent="0.3">
      <c r="A1296" s="76">
        <v>40541</v>
      </c>
      <c r="B1296" s="77">
        <v>1279.0899999999999</v>
      </c>
      <c r="C1296" s="77">
        <v>1.5118567664518551E-2</v>
      </c>
      <c r="D1296" s="78">
        <v>-15.118567664518551</v>
      </c>
      <c r="E1296" s="77">
        <v>0.78312999999999999</v>
      </c>
      <c r="F1296" s="77">
        <v>-0.20000000000000018</v>
      </c>
      <c r="G1296" s="79">
        <v>-2.0000000000000018</v>
      </c>
      <c r="H1296" s="80">
        <v>104.22499999999999</v>
      </c>
      <c r="I1296" s="77">
        <v>-2.2719600930162797E-2</v>
      </c>
      <c r="J1296" s="79">
        <v>113.59800465081399</v>
      </c>
      <c r="K1296" s="80">
        <v>17.28</v>
      </c>
      <c r="L1296" s="77">
        <v>-6.3254744105807606E-3</v>
      </c>
      <c r="M1296" s="79">
        <v>-9.4882116158711405</v>
      </c>
      <c r="N1296" s="81">
        <v>84.999799999999993</v>
      </c>
      <c r="O1296" s="82">
        <v>-2.2988558594387577E-2</v>
      </c>
      <c r="P1296" s="83">
        <v>-45.977117188775146</v>
      </c>
      <c r="Q1296" s="81">
        <v>42.063000000000002</v>
      </c>
      <c r="R1296" s="82">
        <v>4.489552238806027E-3</v>
      </c>
      <c r="S1296" s="83">
        <v>-53.874626865672326</v>
      </c>
      <c r="T1296" s="81">
        <v>869.32</v>
      </c>
      <c r="U1296" s="82">
        <v>5.4654421488104711E-2</v>
      </c>
      <c r="V1296" s="83">
        <v>-54.65442148810471</v>
      </c>
      <c r="W1296" s="81">
        <v>72.69</v>
      </c>
      <c r="X1296" s="82">
        <v>3.5203975978462822E-3</v>
      </c>
      <c r="Y1296" s="83">
        <v>4.2244771174155389</v>
      </c>
      <c r="Z1296" s="84">
        <f t="shared" si="20"/>
        <v>-63.29046305471234</v>
      </c>
    </row>
    <row r="1297" spans="1:26" x14ac:dyDescent="0.3">
      <c r="A1297" s="76">
        <v>40540</v>
      </c>
      <c r="B1297" s="77">
        <v>1275.54</v>
      </c>
      <c r="C1297" s="77">
        <v>1.2590499174393416E-2</v>
      </c>
      <c r="D1297" s="78">
        <v>-12.590499174393416</v>
      </c>
      <c r="E1297" s="77">
        <v>0.98060000000000003</v>
      </c>
      <c r="F1297" s="77">
        <v>4.9750000000000068</v>
      </c>
      <c r="G1297" s="79">
        <v>49.750000000000071</v>
      </c>
      <c r="H1297" s="80" t="s">
        <v>0</v>
      </c>
      <c r="I1297" s="77">
        <v>3.5402727195731371E-2</v>
      </c>
      <c r="J1297" s="79">
        <v>46.170042928242694</v>
      </c>
      <c r="K1297" s="80">
        <v>17.52</v>
      </c>
      <c r="L1297" s="77">
        <v>-2.3411371237458286E-2</v>
      </c>
      <c r="M1297" s="79">
        <v>-35.117056856187432</v>
      </c>
      <c r="N1297" s="81">
        <v>85.5</v>
      </c>
      <c r="O1297" s="82">
        <v>-5.8116414224218356E-3</v>
      </c>
      <c r="P1297" s="83">
        <v>-11.623282844843672</v>
      </c>
      <c r="Q1297" s="81">
        <v>42.274999999999999</v>
      </c>
      <c r="R1297" s="82">
        <v>7.8434177275544907E-3</v>
      </c>
      <c r="S1297" s="83">
        <v>-94.121012730653888</v>
      </c>
      <c r="T1297" s="81">
        <v>866.14</v>
      </c>
      <c r="U1297" s="82">
        <v>5.3339495062509137E-2</v>
      </c>
      <c r="V1297" s="83">
        <v>-53.339495062509137</v>
      </c>
      <c r="W1297" s="81">
        <v>73.39</v>
      </c>
      <c r="X1297" s="82">
        <v>-6.8082788671020098E-4</v>
      </c>
      <c r="Y1297" s="83">
        <v>-0.81699346405224116</v>
      </c>
      <c r="Z1297" s="84">
        <f t="shared" si="20"/>
        <v>-111.68829720439703</v>
      </c>
    </row>
    <row r="1298" spans="1:26" x14ac:dyDescent="0.3">
      <c r="A1298" s="76">
        <v>40539</v>
      </c>
      <c r="B1298" s="77">
        <v>1272.94</v>
      </c>
      <c r="C1298" s="77">
        <v>4.1334700638952504E-3</v>
      </c>
      <c r="D1298" s="78">
        <v>-4.1334700638952508</v>
      </c>
      <c r="E1298" s="77">
        <v>0.98060000000000003</v>
      </c>
      <c r="F1298" s="77">
        <v>4.9750000000000068</v>
      </c>
      <c r="G1298" s="79">
        <v>49.750000000000071</v>
      </c>
      <c r="H1298" s="80" t="s">
        <v>0</v>
      </c>
      <c r="I1298" s="77">
        <v>3.5402727195731371E-2</v>
      </c>
      <c r="J1298" s="79">
        <v>-132.55718186765657</v>
      </c>
      <c r="K1298" s="80">
        <v>17.670000000000002</v>
      </c>
      <c r="L1298" s="77">
        <v>3.407155025553792E-3</v>
      </c>
      <c r="M1298" s="79">
        <v>5.1107325383306881</v>
      </c>
      <c r="N1298" s="81">
        <v>85.999899999999997</v>
      </c>
      <c r="O1298" s="82">
        <v>-5.7792041137666988E-3</v>
      </c>
      <c r="P1298" s="83">
        <v>-11.558408227533397</v>
      </c>
      <c r="Q1298" s="81">
        <v>42.125</v>
      </c>
      <c r="R1298" s="82">
        <v>9.4172337774369955E-3</v>
      </c>
      <c r="S1298" s="83">
        <v>-113.00680532924395</v>
      </c>
      <c r="T1298" s="81">
        <v>863.31</v>
      </c>
      <c r="U1298" s="82">
        <v>3.8368554624072335E-2</v>
      </c>
      <c r="V1298" s="83">
        <v>-38.368554624072331</v>
      </c>
      <c r="W1298" s="81">
        <v>75.414999999999992</v>
      </c>
      <c r="X1298" s="82">
        <v>5.2547103977669034E-2</v>
      </c>
      <c r="Y1298" s="83">
        <v>63.056524773202838</v>
      </c>
      <c r="Z1298" s="84">
        <f t="shared" si="20"/>
        <v>-181.70716280086788</v>
      </c>
    </row>
    <row r="1299" spans="1:26" x14ac:dyDescent="0.3">
      <c r="A1299" s="76">
        <v>40536</v>
      </c>
      <c r="B1299" s="77">
        <v>1274.42</v>
      </c>
      <c r="C1299" s="77">
        <v>7.1918566054437905E-3</v>
      </c>
      <c r="D1299" s="78">
        <v>-7.1918566054437907</v>
      </c>
      <c r="E1299" s="77">
        <v>0.78312999999999999</v>
      </c>
      <c r="F1299" s="77">
        <v>-0.18700000000000383</v>
      </c>
      <c r="G1299" s="79">
        <v>-1.8700000000000383</v>
      </c>
      <c r="H1299" s="80" t="s">
        <v>0</v>
      </c>
      <c r="I1299" s="77">
        <v>3.5402727195731371E-2</v>
      </c>
      <c r="J1299" s="79">
        <v>177.58077186751086</v>
      </c>
      <c r="K1299" s="80" t="s">
        <v>0</v>
      </c>
      <c r="L1299" s="77">
        <v>3.5402727195731371E-2</v>
      </c>
      <c r="M1299" s="79">
        <v>-215.76433121019116</v>
      </c>
      <c r="N1299" s="81" t="s">
        <v>47</v>
      </c>
      <c r="O1299" s="82">
        <v>4.5362372799477215E-3</v>
      </c>
      <c r="P1299" s="83">
        <v>9.0724745598954417</v>
      </c>
      <c r="Q1299" s="81" t="s">
        <v>47</v>
      </c>
      <c r="R1299" s="82">
        <v>7.4923885533476054E-4</v>
      </c>
      <c r="S1299" s="83">
        <v>-8.9908662640171269</v>
      </c>
      <c r="T1299" s="81">
        <v>852.39</v>
      </c>
      <c r="U1299" s="82">
        <v>1.3422898585186022E-2</v>
      </c>
      <c r="V1299" s="83">
        <v>-13.422898585186022</v>
      </c>
      <c r="W1299" s="81" t="s">
        <v>47</v>
      </c>
      <c r="X1299" s="82">
        <v>-7.6700874660299754E-4</v>
      </c>
      <c r="Y1299" s="83">
        <v>-0.92041049592359703</v>
      </c>
      <c r="Z1299" s="84">
        <f t="shared" si="20"/>
        <v>-61.507116733355438</v>
      </c>
    </row>
    <row r="1300" spans="1:26" x14ac:dyDescent="0.3">
      <c r="A1300" s="76">
        <v>40535</v>
      </c>
      <c r="B1300" s="77">
        <v>1273.48</v>
      </c>
      <c r="C1300" s="77">
        <v>1.3497596536465824E-2</v>
      </c>
      <c r="D1300" s="78">
        <v>-13.497596536465824</v>
      </c>
      <c r="E1300" s="77">
        <v>0.78312999999999999</v>
      </c>
      <c r="F1300" s="77">
        <v>6.3000000000001943E-2</v>
      </c>
      <c r="G1300" s="79">
        <v>0.63000000000001943</v>
      </c>
      <c r="H1300" s="80">
        <v>104.61499999999999</v>
      </c>
      <c r="I1300" s="77">
        <v>-8.9428660748965289E-3</v>
      </c>
      <c r="J1300" s="79">
        <v>44.714330374482643</v>
      </c>
      <c r="K1300" s="80">
        <v>16.47</v>
      </c>
      <c r="L1300" s="77">
        <v>-6.4735945485519628E-2</v>
      </c>
      <c r="M1300" s="79">
        <v>-97.10391822827944</v>
      </c>
      <c r="N1300" s="81">
        <v>85.499799999999993</v>
      </c>
      <c r="O1300" s="82">
        <v>-1.7239159720274663E-2</v>
      </c>
      <c r="P1300" s="83">
        <v>-34.478319440549328</v>
      </c>
      <c r="Q1300" s="81">
        <v>42</v>
      </c>
      <c r="R1300" s="82">
        <v>6.5907729179148847E-3</v>
      </c>
      <c r="S1300" s="83">
        <v>-79.089275014978611</v>
      </c>
      <c r="T1300" s="81">
        <v>852.39</v>
      </c>
      <c r="U1300" s="82">
        <v>1.4737919786669201E-2</v>
      </c>
      <c r="V1300" s="83">
        <v>-14.737919786669201</v>
      </c>
      <c r="W1300" s="81">
        <v>76.05</v>
      </c>
      <c r="X1300" s="82">
        <v>8.9385474860335115E-2</v>
      </c>
      <c r="Y1300" s="83">
        <v>107.26256983240214</v>
      </c>
      <c r="Z1300" s="84">
        <f t="shared" si="20"/>
        <v>-86.300128800057621</v>
      </c>
    </row>
    <row r="1301" spans="1:26" x14ac:dyDescent="0.3">
      <c r="A1301" s="76">
        <v>40534</v>
      </c>
      <c r="B1301" s="77">
        <v>1273.73</v>
      </c>
      <c r="C1301" s="77">
        <v>1.799044132926263E-2</v>
      </c>
      <c r="D1301" s="78">
        <v>-17.99044132926263</v>
      </c>
      <c r="E1301" s="77">
        <v>0.78312999999999999</v>
      </c>
      <c r="F1301" s="77">
        <v>6.3000000000001943E-2</v>
      </c>
      <c r="G1301" s="79">
        <v>0.63000000000001943</v>
      </c>
      <c r="H1301" s="80">
        <v>104.16200000000001</v>
      </c>
      <c r="I1301" s="77">
        <v>-7.6596231160565124E-3</v>
      </c>
      <c r="J1301" s="79">
        <v>38.298115580282563</v>
      </c>
      <c r="K1301" s="80">
        <v>15.45</v>
      </c>
      <c r="L1301" s="77">
        <v>-0.10434782608695656</v>
      </c>
      <c r="M1301" s="79">
        <v>-156.52173913043484</v>
      </c>
      <c r="N1301" s="81">
        <v>84.749700000000004</v>
      </c>
      <c r="O1301" s="82">
        <v>-3.1427572240330201E-2</v>
      </c>
      <c r="P1301" s="83">
        <v>-62.8551444806604</v>
      </c>
      <c r="Q1301" s="81">
        <v>42.021000000000001</v>
      </c>
      <c r="R1301" s="82">
        <v>8.4959320325437206E-3</v>
      </c>
      <c r="S1301" s="83">
        <v>-101.95118439052465</v>
      </c>
      <c r="T1301" s="81">
        <v>856.37</v>
      </c>
      <c r="U1301" s="82">
        <v>2.94269675077234E-2</v>
      </c>
      <c r="V1301" s="83">
        <v>-29.426967507723401</v>
      </c>
      <c r="W1301" s="81">
        <v>74.75</v>
      </c>
      <c r="X1301" s="82">
        <v>6.9767441860465115E-2</v>
      </c>
      <c r="Y1301" s="83">
        <v>83.720930232558146</v>
      </c>
      <c r="Z1301" s="84">
        <f t="shared" si="20"/>
        <v>-246.09643102576518</v>
      </c>
    </row>
    <row r="1302" spans="1:26" x14ac:dyDescent="0.3">
      <c r="A1302" s="76">
        <v>40533</v>
      </c>
      <c r="B1302" s="77">
        <v>1271.28</v>
      </c>
      <c r="C1302" s="77">
        <v>1.9830573738929557E-2</v>
      </c>
      <c r="D1302" s="78">
        <v>-19.830573738929559</v>
      </c>
      <c r="E1302" s="77">
        <v>0.78325</v>
      </c>
      <c r="F1302" s="77">
        <v>7.5000000000002842E-2</v>
      </c>
      <c r="G1302" s="79">
        <v>0.75000000000002842</v>
      </c>
      <c r="H1302" s="80">
        <v>104.57</v>
      </c>
      <c r="I1302" s="77">
        <v>-1.0362939478540794E-2</v>
      </c>
      <c r="J1302" s="79">
        <v>51.81469739270397</v>
      </c>
      <c r="K1302" s="80">
        <v>16.489999999999998</v>
      </c>
      <c r="L1302" s="77">
        <v>-7.0462232243517484E-2</v>
      </c>
      <c r="M1302" s="79">
        <v>-105.69334836527622</v>
      </c>
      <c r="N1302" s="81">
        <v>84.749799999999993</v>
      </c>
      <c r="O1302" s="82">
        <v>-4.2369730902434524E-2</v>
      </c>
      <c r="P1302" s="83">
        <v>-84.739461804869052</v>
      </c>
      <c r="Q1302" s="81">
        <v>41.786000000000001</v>
      </c>
      <c r="R1302" s="82">
        <v>1.4619532654283989E-3</v>
      </c>
      <c r="S1302" s="83">
        <v>-17.543439185140787</v>
      </c>
      <c r="T1302" s="81">
        <v>851.15</v>
      </c>
      <c r="U1302" s="82">
        <v>1.2984385413691289E-2</v>
      </c>
      <c r="V1302" s="83">
        <v>-12.984385413691289</v>
      </c>
      <c r="W1302" s="81">
        <v>74.819999999999993</v>
      </c>
      <c r="X1302" s="82">
        <v>6.4977581666785258E-2</v>
      </c>
      <c r="Y1302" s="83">
        <v>77.973098000142301</v>
      </c>
      <c r="Z1302" s="84">
        <f t="shared" si="20"/>
        <v>-110.2534131150606</v>
      </c>
    </row>
    <row r="1303" spans="1:26" x14ac:dyDescent="0.3">
      <c r="A1303" s="76">
        <v>40532</v>
      </c>
      <c r="B1303" s="77">
        <v>1259.82</v>
      </c>
      <c r="C1303" s="77">
        <v>8.3722866107447304E-3</v>
      </c>
      <c r="D1303" s="78">
        <v>-8.3722866107447302</v>
      </c>
      <c r="E1303" s="77">
        <v>0.78325</v>
      </c>
      <c r="F1303" s="77">
        <v>0.20000000000000018</v>
      </c>
      <c r="G1303" s="79">
        <v>2.0000000000000018</v>
      </c>
      <c r="H1303" s="80">
        <v>105.086</v>
      </c>
      <c r="I1303" s="77">
        <v>-1.0964602686092425E-2</v>
      </c>
      <c r="J1303" s="79">
        <v>54.823013430462126</v>
      </c>
      <c r="K1303" s="80">
        <v>16.41</v>
      </c>
      <c r="L1303" s="77">
        <v>-8.78265703168426E-2</v>
      </c>
      <c r="M1303" s="79">
        <v>-131.73985547526391</v>
      </c>
      <c r="N1303" s="81">
        <v>85.499700000000004</v>
      </c>
      <c r="O1303" s="82">
        <v>-4.9998055544752951E-2</v>
      </c>
      <c r="P1303" s="83">
        <v>-99.996111089505902</v>
      </c>
      <c r="Q1303" s="81">
        <v>41.853999999999999</v>
      </c>
      <c r="R1303" s="82">
        <v>-5.9376781303439102E-3</v>
      </c>
      <c r="S1303" s="83">
        <v>71.252137564126926</v>
      </c>
      <c r="T1303" s="81">
        <v>842.17</v>
      </c>
      <c r="U1303" s="82">
        <v>-1.3517470803903055E-2</v>
      </c>
      <c r="V1303" s="83">
        <v>13.517470803903056</v>
      </c>
      <c r="W1303" s="81">
        <v>74.495000000000005</v>
      </c>
      <c r="X1303" s="82">
        <v>5.1669372485353235E-2</v>
      </c>
      <c r="Y1303" s="83">
        <v>62.003246982423882</v>
      </c>
      <c r="Z1303" s="84">
        <f t="shared" si="20"/>
        <v>-36.512384394598563</v>
      </c>
    </row>
    <row r="1304" spans="1:26" x14ac:dyDescent="0.3">
      <c r="A1304" s="76">
        <v>40529</v>
      </c>
      <c r="B1304" s="77">
        <v>1257.8399999999999</v>
      </c>
      <c r="C1304" s="77">
        <v>1.0516167905201781E-2</v>
      </c>
      <c r="D1304" s="78">
        <v>-10.516167905201781</v>
      </c>
      <c r="E1304" s="77">
        <v>0.78388000000000002</v>
      </c>
      <c r="F1304" s="77">
        <v>0.13800000000000479</v>
      </c>
      <c r="G1304" s="79">
        <v>1.3800000000000479</v>
      </c>
      <c r="H1304" s="80">
        <v>105.94199999999999</v>
      </c>
      <c r="I1304" s="77">
        <v>5.9631198131302595E-3</v>
      </c>
      <c r="J1304" s="79">
        <v>-29.815599065651298</v>
      </c>
      <c r="K1304" s="80">
        <v>16.11</v>
      </c>
      <c r="L1304" s="77">
        <v>-0.10599334073251944</v>
      </c>
      <c r="M1304" s="79">
        <v>-158.99001109877915</v>
      </c>
      <c r="N1304" s="81">
        <v>86.499899999999997</v>
      </c>
      <c r="O1304" s="82">
        <v>-4.6826755879377693E-2</v>
      </c>
      <c r="P1304" s="83">
        <v>-93.653511758755386</v>
      </c>
      <c r="Q1304" s="81">
        <v>41.813000000000002</v>
      </c>
      <c r="R1304" s="82">
        <v>-5.3049766866495136E-3</v>
      </c>
      <c r="S1304" s="83">
        <v>63.659720239794162</v>
      </c>
      <c r="T1304" s="81">
        <v>831.1</v>
      </c>
      <c r="U1304" s="82">
        <v>-2.3453105538974835E-2</v>
      </c>
      <c r="V1304" s="83">
        <v>23.453105538974835</v>
      </c>
      <c r="W1304" s="81">
        <v>73.305000000000007</v>
      </c>
      <c r="X1304" s="82">
        <v>2.4027380037717379E-2</v>
      </c>
      <c r="Y1304" s="83">
        <v>28.832856045260854</v>
      </c>
      <c r="Z1304" s="84">
        <f t="shared" si="20"/>
        <v>-175.6496080043577</v>
      </c>
    </row>
    <row r="1305" spans="1:26" x14ac:dyDescent="0.3">
      <c r="A1305" s="76">
        <v>40528</v>
      </c>
      <c r="B1305" s="77">
        <v>1260.04</v>
      </c>
      <c r="C1305" s="77">
        <v>1.0335565088401453E-2</v>
      </c>
      <c r="D1305" s="78">
        <v>-10.335565088401452</v>
      </c>
      <c r="E1305" s="77">
        <v>0.78512999999999999</v>
      </c>
      <c r="F1305" s="77">
        <v>-0.28099999999999792</v>
      </c>
      <c r="G1305" s="79">
        <v>-2.8099999999999792</v>
      </c>
      <c r="H1305" s="80">
        <v>106.648</v>
      </c>
      <c r="I1305" s="77">
        <v>1.0785707515875187E-2</v>
      </c>
      <c r="J1305" s="79">
        <v>-53.928537579375934</v>
      </c>
      <c r="K1305" s="80">
        <v>17.39</v>
      </c>
      <c r="L1305" s="77">
        <v>-3.4425319267073901E-2</v>
      </c>
      <c r="M1305" s="79">
        <v>-51.637978900610847</v>
      </c>
      <c r="N1305" s="81">
        <v>85.999899999999997</v>
      </c>
      <c r="O1305" s="82">
        <v>-6.0103192046278037E-2</v>
      </c>
      <c r="P1305" s="83">
        <v>-120.20638409255606</v>
      </c>
      <c r="Q1305" s="81">
        <v>41.75</v>
      </c>
      <c r="R1305" s="82">
        <v>-5.4551085066342504E-3</v>
      </c>
      <c r="S1305" s="83">
        <v>65.461302079611002</v>
      </c>
      <c r="T1305" s="81">
        <v>824.27</v>
      </c>
      <c r="U1305" s="82">
        <v>-3.0817891073276309E-2</v>
      </c>
      <c r="V1305" s="83">
        <v>30.817891073276307</v>
      </c>
      <c r="W1305" s="81">
        <v>72.435000000000002</v>
      </c>
      <c r="X1305" s="82">
        <v>6.5309525463766952E-3</v>
      </c>
      <c r="Y1305" s="83">
        <v>7.8371430556520334</v>
      </c>
      <c r="Z1305" s="84">
        <f t="shared" si="20"/>
        <v>-134.8021294524049</v>
      </c>
    </row>
    <row r="1306" spans="1:26" x14ac:dyDescent="0.3">
      <c r="A1306" s="76">
        <v>40527</v>
      </c>
      <c r="B1306" s="77">
        <v>1259.68</v>
      </c>
      <c r="C1306" s="77">
        <v>1.7997268488213269E-2</v>
      </c>
      <c r="D1306" s="78">
        <v>-17.997268488213269</v>
      </c>
      <c r="E1306" s="77">
        <v>0.78344000000000003</v>
      </c>
      <c r="F1306" s="77">
        <v>-0.65600000000000103</v>
      </c>
      <c r="G1306" s="79">
        <v>-6.5600000000000103</v>
      </c>
      <c r="H1306" s="80">
        <v>105.788</v>
      </c>
      <c r="I1306" s="77">
        <v>4.7488792644935799E-3</v>
      </c>
      <c r="J1306" s="79">
        <v>-23.7443963224679</v>
      </c>
      <c r="K1306" s="80">
        <v>17.940000000000001</v>
      </c>
      <c r="L1306" s="77">
        <v>-7.4780814853016978E-2</v>
      </c>
      <c r="M1306" s="79">
        <v>-112.17122227952547</v>
      </c>
      <c r="N1306" s="81">
        <v>86.999799999999993</v>
      </c>
      <c r="O1306" s="82">
        <v>-5.9453487165294493E-2</v>
      </c>
      <c r="P1306" s="83">
        <v>-118.90697433058898</v>
      </c>
      <c r="Q1306" s="81">
        <v>41.875</v>
      </c>
      <c r="R1306" s="82">
        <v>-4.6587910912504566E-3</v>
      </c>
      <c r="S1306" s="83">
        <v>55.905493095005482</v>
      </c>
      <c r="T1306" s="81">
        <v>822.28</v>
      </c>
      <c r="U1306" s="82">
        <v>-3.2543473656964118E-2</v>
      </c>
      <c r="V1306" s="83">
        <v>32.543473656964117</v>
      </c>
      <c r="W1306" s="81">
        <v>73.44</v>
      </c>
      <c r="X1306" s="82">
        <v>-7.5005067909994835E-3</v>
      </c>
      <c r="Y1306" s="83">
        <v>-9.0006081491993797</v>
      </c>
      <c r="Z1306" s="84">
        <f t="shared" si="20"/>
        <v>-199.93150281802542</v>
      </c>
    </row>
    <row r="1307" spans="1:26" x14ac:dyDescent="0.3">
      <c r="A1307" s="76">
        <v>40526</v>
      </c>
      <c r="B1307" s="77">
        <v>1267.7</v>
      </c>
      <c r="C1307" s="77">
        <v>4.1933787026991465E-2</v>
      </c>
      <c r="D1307" s="78">
        <v>-41.933787026991467</v>
      </c>
      <c r="E1307" s="77">
        <v>0.78374999999999995</v>
      </c>
      <c r="F1307" s="77">
        <v>-0.62500000000000888</v>
      </c>
      <c r="G1307" s="79">
        <v>-6.2500000000000888</v>
      </c>
      <c r="H1307" s="80">
        <v>105.739</v>
      </c>
      <c r="I1307" s="77">
        <v>1.5549366116019973E-2</v>
      </c>
      <c r="J1307" s="79">
        <v>-77.746830580099868</v>
      </c>
      <c r="K1307" s="80">
        <v>17.61</v>
      </c>
      <c r="L1307" s="77">
        <v>-0.175561797752809</v>
      </c>
      <c r="M1307" s="79">
        <v>-263.34269662921355</v>
      </c>
      <c r="N1307" s="81">
        <v>85.999799999999993</v>
      </c>
      <c r="O1307" s="82">
        <v>-0.10182132260251016</v>
      </c>
      <c r="P1307" s="83">
        <v>-203.64264520502033</v>
      </c>
      <c r="Q1307" s="81">
        <v>41.945999999999998</v>
      </c>
      <c r="R1307" s="82">
        <v>-1.2857142857143344E-3</v>
      </c>
      <c r="S1307" s="83">
        <v>15.428571428572013</v>
      </c>
      <c r="T1307" s="81">
        <v>831.41</v>
      </c>
      <c r="U1307" s="82">
        <v>-7.816602224449935E-3</v>
      </c>
      <c r="V1307" s="83">
        <v>7.8166022244499347</v>
      </c>
      <c r="W1307" s="81">
        <v>71.650000000000006</v>
      </c>
      <c r="X1307" s="82">
        <v>-5.4312677357618883E-2</v>
      </c>
      <c r="Y1307" s="83">
        <v>-65.175212829142652</v>
      </c>
      <c r="Z1307" s="84">
        <f t="shared" si="20"/>
        <v>-634.84599861744596</v>
      </c>
    </row>
    <row r="1308" spans="1:26" x14ac:dyDescent="0.3">
      <c r="A1308" s="76">
        <v>40525</v>
      </c>
      <c r="B1308" s="77">
        <v>1265.32</v>
      </c>
      <c r="C1308" s="77">
        <v>6.0122658266027675E-2</v>
      </c>
      <c r="D1308" s="78">
        <v>-60.122658266027678</v>
      </c>
      <c r="E1308" s="77">
        <v>0.78500000000000003</v>
      </c>
      <c r="F1308" s="77">
        <v>-0.15600000000000058</v>
      </c>
      <c r="G1308" s="79">
        <v>-1.5600000000000058</v>
      </c>
      <c r="H1308" s="80">
        <v>106.166</v>
      </c>
      <c r="I1308" s="77">
        <v>3.0978091982597863E-2</v>
      </c>
      <c r="J1308" s="79">
        <v>-154.89045991298931</v>
      </c>
      <c r="K1308" s="80">
        <v>17.55</v>
      </c>
      <c r="L1308" s="77">
        <v>-0.25446049277824973</v>
      </c>
      <c r="M1308" s="79">
        <v>-381.6907391673746</v>
      </c>
      <c r="N1308" s="81">
        <v>86.499799999999993</v>
      </c>
      <c r="O1308" s="82">
        <v>-0.12404290073104624</v>
      </c>
      <c r="P1308" s="83">
        <v>-248.08580146209246</v>
      </c>
      <c r="Q1308" s="81">
        <v>41.731999999999999</v>
      </c>
      <c r="R1308" s="82">
        <v>-2.414361867425217E-3</v>
      </c>
      <c r="S1308" s="83">
        <v>28.972342409102605</v>
      </c>
      <c r="T1308" s="81">
        <v>841.1</v>
      </c>
      <c r="U1308" s="82">
        <v>1.2970746570640566E-2</v>
      </c>
      <c r="V1308" s="83">
        <v>-12.970746570640566</v>
      </c>
      <c r="W1308" s="81">
        <v>71.615000000000009</v>
      </c>
      <c r="X1308" s="82">
        <v>-5.8935611038107565E-2</v>
      </c>
      <c r="Y1308" s="83">
        <v>-70.722733245729074</v>
      </c>
      <c r="Z1308" s="84">
        <f t="shared" si="20"/>
        <v>-901.07079621575122</v>
      </c>
    </row>
    <row r="1309" spans="1:26" x14ac:dyDescent="0.3">
      <c r="A1309" s="76">
        <v>40522</v>
      </c>
      <c r="B1309" s="77">
        <v>1256.52</v>
      </c>
      <c r="C1309" s="77">
        <v>4.6350115750378965E-2</v>
      </c>
      <c r="D1309" s="78">
        <v>-46.350115750378961</v>
      </c>
      <c r="E1309" s="77">
        <v>0.78249999999999997</v>
      </c>
      <c r="F1309" s="77">
        <v>-0.24399999999999977</v>
      </c>
      <c r="G1309" s="79">
        <v>-2.4399999999999977</v>
      </c>
      <c r="H1309" s="80">
        <v>105.559</v>
      </c>
      <c r="I1309" s="77">
        <v>1.872243507464845E-2</v>
      </c>
      <c r="J1309" s="79">
        <v>-93.612175373242252</v>
      </c>
      <c r="K1309" s="80">
        <v>17.61</v>
      </c>
      <c r="L1309" s="77">
        <v>-0.1820715281003252</v>
      </c>
      <c r="M1309" s="79">
        <v>-273.10729215048781</v>
      </c>
      <c r="N1309" s="81">
        <v>86.999600000000001</v>
      </c>
      <c r="O1309" s="82">
        <v>-0.1030876606975329</v>
      </c>
      <c r="P1309" s="83">
        <v>-206.17532139506579</v>
      </c>
      <c r="Q1309" s="81">
        <v>41.725000000000001</v>
      </c>
      <c r="R1309" s="82">
        <v>-1.1012424888080098E-3</v>
      </c>
      <c r="S1309" s="83">
        <v>13.214909865696118</v>
      </c>
      <c r="T1309" s="81">
        <v>840.01</v>
      </c>
      <c r="U1309" s="82">
        <v>4.9769695519530635E-3</v>
      </c>
      <c r="V1309" s="83">
        <v>-4.9769695519530632</v>
      </c>
      <c r="W1309" s="81">
        <v>69.81</v>
      </c>
      <c r="X1309" s="82">
        <v>-7.4137931034482796E-2</v>
      </c>
      <c r="Y1309" s="83">
        <v>-88.965517241379359</v>
      </c>
      <c r="Z1309" s="84">
        <f t="shared" si="20"/>
        <v>-702.41248159681118</v>
      </c>
    </row>
    <row r="1310" spans="1:26" x14ac:dyDescent="0.3">
      <c r="A1310" s="76">
        <v>40521</v>
      </c>
      <c r="B1310" s="77">
        <v>1251.22</v>
      </c>
      <c r="C1310" s="77">
        <v>3.3758551174857175E-2</v>
      </c>
      <c r="D1310" s="78">
        <v>-33.758551174857175</v>
      </c>
      <c r="E1310" s="77">
        <v>0.78249999999999997</v>
      </c>
      <c r="F1310" s="77">
        <v>-0.21300000000000763</v>
      </c>
      <c r="G1310" s="79">
        <v>-2.1300000000000763</v>
      </c>
      <c r="H1310" s="80">
        <v>104.96599999999999</v>
      </c>
      <c r="I1310" s="77">
        <v>2.8279354160694781E-3</v>
      </c>
      <c r="J1310" s="79">
        <v>-14.13967708034739</v>
      </c>
      <c r="K1310" s="80">
        <v>17.25</v>
      </c>
      <c r="L1310" s="77">
        <v>-0.22367236723672362</v>
      </c>
      <c r="M1310" s="79">
        <v>-335.50855085508545</v>
      </c>
      <c r="N1310" s="81">
        <v>87.499600000000001</v>
      </c>
      <c r="O1310" s="82">
        <v>-7.8938974954394101E-2</v>
      </c>
      <c r="P1310" s="83">
        <v>-157.8779499087882</v>
      </c>
      <c r="Q1310" s="81">
        <v>41.667000000000002</v>
      </c>
      <c r="R1310" s="82">
        <v>-1.1599772274409271E-2</v>
      </c>
      <c r="S1310" s="83">
        <v>139.19726729291125</v>
      </c>
      <c r="T1310" s="81">
        <v>831.89</v>
      </c>
      <c r="U1310" s="82">
        <v>-4.0346718387089106E-3</v>
      </c>
      <c r="V1310" s="83">
        <v>4.0346718387089107</v>
      </c>
      <c r="W1310" s="81">
        <v>69.875</v>
      </c>
      <c r="X1310" s="82">
        <v>-8.0047396484760697E-2</v>
      </c>
      <c r="Y1310" s="83">
        <v>-96.056875781712819</v>
      </c>
      <c r="Z1310" s="84">
        <f t="shared" si="20"/>
        <v>-496.23966566917102</v>
      </c>
    </row>
    <row r="1311" spans="1:26" x14ac:dyDescent="0.3">
      <c r="A1311" s="76">
        <v>40520</v>
      </c>
      <c r="B1311" s="77">
        <v>1246.56</v>
      </c>
      <c r="C1311" s="77">
        <v>1.8656076095217022E-2</v>
      </c>
      <c r="D1311" s="78">
        <v>-18.656076095217024</v>
      </c>
      <c r="E1311" s="77">
        <v>0.78249999999999997</v>
      </c>
      <c r="F1311" s="77">
        <v>0.22499999999999742</v>
      </c>
      <c r="G1311" s="79">
        <v>2.2499999999999742</v>
      </c>
      <c r="H1311" s="80">
        <v>105.66500000000001</v>
      </c>
      <c r="I1311" s="77">
        <v>3.5402727195731371E-2</v>
      </c>
      <c r="J1311" s="79">
        <v>-95.712163369214423</v>
      </c>
      <c r="K1311" s="80">
        <v>17.739999999999998</v>
      </c>
      <c r="L1311" s="77">
        <v>3.5402727195731371E-2</v>
      </c>
      <c r="M1311" s="79">
        <v>-215.76433121019116</v>
      </c>
      <c r="N1311" s="81">
        <v>88.499499999999998</v>
      </c>
      <c r="O1311" s="82">
        <v>-5.3468123086203356E-2</v>
      </c>
      <c r="P1311" s="83">
        <v>-106.9362461724067</v>
      </c>
      <c r="Q1311" s="81">
        <v>41.725000000000001</v>
      </c>
      <c r="R1311" s="82">
        <v>-1.0669828097213889E-2</v>
      </c>
      <c r="S1311" s="83">
        <v>128.03793716656668</v>
      </c>
      <c r="T1311" s="81">
        <v>840.24</v>
      </c>
      <c r="U1311" s="82">
        <v>2.1587967987787404E-3</v>
      </c>
      <c r="V1311" s="83">
        <v>-2.1587967987787402</v>
      </c>
      <c r="W1311" s="81">
        <v>70.254999999999995</v>
      </c>
      <c r="X1311" s="82">
        <v>-7.6700874660299754E-4</v>
      </c>
      <c r="Y1311" s="83">
        <v>-0.92041049592359703</v>
      </c>
      <c r="Z1311" s="84">
        <f t="shared" si="20"/>
        <v>-309.86008697516496</v>
      </c>
    </row>
    <row r="1312" spans="1:26" x14ac:dyDescent="0.3">
      <c r="A1312" s="76">
        <v>40519</v>
      </c>
      <c r="B1312" s="77">
        <v>1249.3599999999999</v>
      </c>
      <c r="C1312" s="77">
        <v>2.2464829651938207E-2</v>
      </c>
      <c r="D1312" s="78">
        <v>-22.464829651938206</v>
      </c>
      <c r="E1312" s="77">
        <v>0.78125</v>
      </c>
      <c r="F1312" s="77">
        <v>1.4750000000000041</v>
      </c>
      <c r="G1312" s="79">
        <v>14.750000000000041</v>
      </c>
      <c r="H1312" s="80">
        <v>106.251</v>
      </c>
      <c r="I1312" s="77">
        <v>3.0587102438471591E-3</v>
      </c>
      <c r="J1312" s="79">
        <v>-15.293551219235795</v>
      </c>
      <c r="K1312" s="80">
        <v>17.989999999999998</v>
      </c>
      <c r="L1312" s="77">
        <v>-8.0265848670756659E-2</v>
      </c>
      <c r="M1312" s="79">
        <v>-120.398773006135</v>
      </c>
      <c r="N1312" s="81">
        <v>89.999499999999998</v>
      </c>
      <c r="O1312" s="82">
        <v>-5.2624875261582306E-2</v>
      </c>
      <c r="P1312" s="83">
        <v>-105.24975052316461</v>
      </c>
      <c r="Q1312" s="81">
        <v>42.103999999999999</v>
      </c>
      <c r="R1312" s="82">
        <v>2.4761904761904574E-3</v>
      </c>
      <c r="S1312" s="83">
        <v>-29.714285714285488</v>
      </c>
      <c r="T1312" s="81">
        <v>853.71</v>
      </c>
      <c r="U1312" s="82">
        <v>1.822453872118136E-2</v>
      </c>
      <c r="V1312" s="83">
        <v>-18.224538721181361</v>
      </c>
      <c r="W1312" s="81">
        <v>70.835000000000008</v>
      </c>
      <c r="X1312" s="82">
        <v>-5.1105157401205595E-2</v>
      </c>
      <c r="Y1312" s="83">
        <v>-61.326188881446711</v>
      </c>
      <c r="Z1312" s="84">
        <f t="shared" si="20"/>
        <v>-357.92191771738715</v>
      </c>
    </row>
    <row r="1313" spans="1:26" x14ac:dyDescent="0.3">
      <c r="A1313" s="76">
        <v>40518</v>
      </c>
      <c r="B1313" s="77">
        <v>1244.75</v>
      </c>
      <c r="C1313" s="77">
        <v>2.8166687316730606E-2</v>
      </c>
      <c r="D1313" s="78">
        <v>-28.166687316730606</v>
      </c>
      <c r="E1313" s="77">
        <v>0.78249999999999997</v>
      </c>
      <c r="F1313" s="77">
        <v>1.9369999999999998</v>
      </c>
      <c r="G1313" s="79">
        <v>19.369999999999997</v>
      </c>
      <c r="H1313" s="80">
        <v>105.31399999999999</v>
      </c>
      <c r="I1313" s="77">
        <v>-2.056267826515554E-3</v>
      </c>
      <c r="J1313" s="79">
        <v>10.28133913257777</v>
      </c>
      <c r="K1313" s="80">
        <v>18.02</v>
      </c>
      <c r="L1313" s="77">
        <v>-0.12651478429471641</v>
      </c>
      <c r="M1313" s="79">
        <v>-189.7721764420746</v>
      </c>
      <c r="N1313" s="81">
        <v>90.749399999999994</v>
      </c>
      <c r="O1313" s="82">
        <v>-2.7417913842915881E-3</v>
      </c>
      <c r="P1313" s="83">
        <v>-5.4835827685831759</v>
      </c>
      <c r="Q1313" s="81">
        <v>42.036000000000001</v>
      </c>
      <c r="R1313" s="82">
        <v>-5.065088757396417E-3</v>
      </c>
      <c r="S1313" s="83">
        <v>60.781065088757003</v>
      </c>
      <c r="T1313" s="81">
        <v>851.06</v>
      </c>
      <c r="U1313" s="82">
        <v>3.7258223744347813E-2</v>
      </c>
      <c r="V1313" s="83">
        <v>-37.258223744347809</v>
      </c>
      <c r="W1313" s="81">
        <v>71.585000000000008</v>
      </c>
      <c r="X1313" s="82">
        <v>-3.8223834475345941E-2</v>
      </c>
      <c r="Y1313" s="83">
        <v>-45.868601370415128</v>
      </c>
      <c r="Z1313" s="84">
        <f t="shared" si="20"/>
        <v>-216.11686742081653</v>
      </c>
    </row>
    <row r="1314" spans="1:26" x14ac:dyDescent="0.3">
      <c r="A1314" s="76">
        <v>40515</v>
      </c>
      <c r="B1314" s="77">
        <v>1247.1500000000001</v>
      </c>
      <c r="C1314" s="77">
        <v>1.2773870815806157E-2</v>
      </c>
      <c r="D1314" s="78">
        <v>-12.773870815806157</v>
      </c>
      <c r="E1314" s="77">
        <v>0.78793999999999997</v>
      </c>
      <c r="F1314" s="77">
        <v>2.4809999999999999</v>
      </c>
      <c r="G1314" s="79">
        <v>24.81</v>
      </c>
      <c r="H1314" s="80">
        <v>105.51</v>
      </c>
      <c r="I1314" s="77">
        <v>-1.2522461814914588E-2</v>
      </c>
      <c r="J1314" s="79">
        <v>62.612309074572934</v>
      </c>
      <c r="K1314" s="80">
        <v>18.010000000000002</v>
      </c>
      <c r="L1314" s="77">
        <v>-1.9597169297768068E-2</v>
      </c>
      <c r="M1314" s="79">
        <v>-29.395753946652103</v>
      </c>
      <c r="N1314" s="81">
        <v>91.499300000000005</v>
      </c>
      <c r="O1314" s="82">
        <v>1.6658888888888945E-2</v>
      </c>
      <c r="P1314" s="83">
        <v>33.317777777777891</v>
      </c>
      <c r="Q1314" s="81">
        <v>41.978999999999999</v>
      </c>
      <c r="R1314" s="82">
        <v>-7.5886524822694557E-3</v>
      </c>
      <c r="S1314" s="83">
        <v>91.063829787233473</v>
      </c>
      <c r="T1314" s="81">
        <v>850.48</v>
      </c>
      <c r="U1314" s="82">
        <v>2.7273825341224835E-2</v>
      </c>
      <c r="V1314" s="83">
        <v>-27.273825341224835</v>
      </c>
      <c r="W1314" s="81">
        <v>71.965000000000003</v>
      </c>
      <c r="X1314" s="82">
        <v>3.5559894017570134E-3</v>
      </c>
      <c r="Y1314" s="83">
        <v>4.2671872821084156</v>
      </c>
      <c r="Z1314" s="84">
        <f t="shared" si="20"/>
        <v>146.62765381800961</v>
      </c>
    </row>
    <row r="1315" spans="1:26" x14ac:dyDescent="0.3">
      <c r="A1315" s="76">
        <v>40514</v>
      </c>
      <c r="B1315" s="77">
        <v>1237.4100000000001</v>
      </c>
      <c r="C1315" s="77">
        <v>1.6837606145727495E-3</v>
      </c>
      <c r="D1315" s="78">
        <v>-1.6837606145727495</v>
      </c>
      <c r="E1315" s="77">
        <v>0.79</v>
      </c>
      <c r="F1315" s="77">
        <v>2.6870000000000061</v>
      </c>
      <c r="G1315" s="79">
        <v>26.870000000000061</v>
      </c>
      <c r="H1315" s="80">
        <v>105.288</v>
      </c>
      <c r="I1315" s="77">
        <v>-2.1814262886023256E-2</v>
      </c>
      <c r="J1315" s="79">
        <v>109.07131443011627</v>
      </c>
      <c r="K1315" s="80">
        <v>19.39</v>
      </c>
      <c r="L1315" s="77">
        <v>7.4833702882483449E-2</v>
      </c>
      <c r="M1315" s="79">
        <v>112.25055432372517</v>
      </c>
      <c r="N1315" s="81">
        <v>92.499200000000002</v>
      </c>
      <c r="O1315" s="82">
        <v>2.2090607734806651E-2</v>
      </c>
      <c r="P1315" s="83">
        <v>44.181215469613306</v>
      </c>
      <c r="Q1315" s="81">
        <v>42.070999999999998</v>
      </c>
      <c r="R1315" s="82">
        <v>-6.1890251104339518E-3</v>
      </c>
      <c r="S1315" s="83">
        <v>74.268301325207418</v>
      </c>
      <c r="T1315" s="81">
        <v>849.94</v>
      </c>
      <c r="U1315" s="82">
        <v>2.8846037452639528E-2</v>
      </c>
      <c r="V1315" s="83">
        <v>-28.846037452639528</v>
      </c>
      <c r="W1315" s="81">
        <v>73.995000000000005</v>
      </c>
      <c r="X1315" s="82">
        <v>0.3118517861891677</v>
      </c>
      <c r="Y1315" s="83">
        <v>374.22214342700119</v>
      </c>
      <c r="Z1315" s="84">
        <f t="shared" si="20"/>
        <v>710.33373090845112</v>
      </c>
    </row>
    <row r="1316" spans="1:26" x14ac:dyDescent="0.3">
      <c r="A1316" s="76">
        <v>40513</v>
      </c>
      <c r="B1316" s="77">
        <v>1216.68</v>
      </c>
      <c r="C1316" s="77">
        <v>-1.4131526917965698E-2</v>
      </c>
      <c r="D1316" s="78">
        <v>14.131526917965699</v>
      </c>
      <c r="E1316" s="77">
        <v>0.79</v>
      </c>
      <c r="F1316" s="77">
        <v>2.6750000000000052</v>
      </c>
      <c r="G1316" s="79">
        <v>26.75000000000005</v>
      </c>
      <c r="H1316" s="80">
        <v>104.12</v>
      </c>
      <c r="I1316" s="77">
        <v>-3.0928026953826619E-2</v>
      </c>
      <c r="J1316" s="79">
        <v>154.64013476913308</v>
      </c>
      <c r="K1316" s="80">
        <v>21.36</v>
      </c>
      <c r="L1316" s="77">
        <v>0.13919999999999996</v>
      </c>
      <c r="M1316" s="79">
        <v>208.79999999999995</v>
      </c>
      <c r="N1316" s="81">
        <v>95.749099999999999</v>
      </c>
      <c r="O1316" s="82">
        <v>3.5125405405405388E-2</v>
      </c>
      <c r="P1316" s="83">
        <v>70.250810810810776</v>
      </c>
      <c r="Q1316" s="81">
        <v>42</v>
      </c>
      <c r="R1316" s="82">
        <v>1.980103537943994E-3</v>
      </c>
      <c r="S1316" s="83">
        <v>-23.761242455327928</v>
      </c>
      <c r="T1316" s="81">
        <v>837.96</v>
      </c>
      <c r="U1316" s="82">
        <v>2.0558289082671596E-2</v>
      </c>
      <c r="V1316" s="83">
        <v>-20.558289082671596</v>
      </c>
      <c r="W1316" s="81">
        <v>75.765000000000001</v>
      </c>
      <c r="X1316" s="82">
        <v>0.32862779482683019</v>
      </c>
      <c r="Y1316" s="83">
        <v>394.35335379219623</v>
      </c>
      <c r="Z1316" s="84">
        <f t="shared" si="20"/>
        <v>824.60629475210624</v>
      </c>
    </row>
    <row r="1317" spans="1:26" x14ac:dyDescent="0.3">
      <c r="A1317" s="76">
        <v>40512</v>
      </c>
      <c r="B1317" s="77">
        <v>1193.56</v>
      </c>
      <c r="C1317" s="77">
        <v>-1.7298303103155842E-2</v>
      </c>
      <c r="D1317" s="78">
        <v>17.298303103155842</v>
      </c>
      <c r="E1317" s="77">
        <v>0.78656000000000004</v>
      </c>
      <c r="F1317" s="77">
        <v>2.4060000000000081</v>
      </c>
      <c r="G1317" s="79">
        <v>24.06000000000008</v>
      </c>
      <c r="H1317" s="80">
        <v>102.976</v>
      </c>
      <c r="I1317" s="77">
        <v>-3.1679909727772813E-2</v>
      </c>
      <c r="J1317" s="79">
        <v>158.39954863886408</v>
      </c>
      <c r="K1317" s="80">
        <v>23.54</v>
      </c>
      <c r="L1317" s="77">
        <v>8.1801470588235184E-2</v>
      </c>
      <c r="M1317" s="79">
        <v>122.70220588235277</v>
      </c>
      <c r="N1317" s="81">
        <v>98.748900000000006</v>
      </c>
      <c r="O1317" s="82">
        <v>4.4961904761904828E-2</v>
      </c>
      <c r="P1317" s="83">
        <v>89.923809523809652</v>
      </c>
      <c r="Q1317" s="81">
        <v>41.832999999999998</v>
      </c>
      <c r="R1317" s="82">
        <v>-1.0029850746269037E-3</v>
      </c>
      <c r="S1317" s="83">
        <v>12.035820895522845</v>
      </c>
      <c r="T1317" s="81">
        <v>830.33</v>
      </c>
      <c r="U1317" s="82">
        <v>1.9673097469022974E-2</v>
      </c>
      <c r="V1317" s="83">
        <v>-19.673097469022974</v>
      </c>
      <c r="W1317" s="81">
        <v>76.099999999999994</v>
      </c>
      <c r="X1317" s="82">
        <v>0.21361932860218463</v>
      </c>
      <c r="Y1317" s="83">
        <v>256.34319432262157</v>
      </c>
      <c r="Z1317" s="84">
        <f t="shared" si="20"/>
        <v>661.08978489730384</v>
      </c>
    </row>
    <row r="1318" spans="1:26" x14ac:dyDescent="0.3">
      <c r="A1318" s="76">
        <v>40511</v>
      </c>
      <c r="B1318" s="77">
        <v>1200.8599999999999</v>
      </c>
      <c r="C1318" s="77">
        <v>-9.6490070594445199E-3</v>
      </c>
      <c r="D1318" s="78">
        <v>9.6490070594445196</v>
      </c>
      <c r="E1318" s="77">
        <v>0.78493999999999997</v>
      </c>
      <c r="F1318" s="77">
        <v>2.2440000000000015</v>
      </c>
      <c r="G1318" s="79">
        <v>22.440000000000015</v>
      </c>
      <c r="H1318" s="80">
        <v>103.619</v>
      </c>
      <c r="I1318" s="77">
        <v>-2.259135585866014E-2</v>
      </c>
      <c r="J1318" s="79">
        <v>112.9567792933007</v>
      </c>
      <c r="K1318" s="80">
        <v>21.53</v>
      </c>
      <c r="L1318" s="77">
        <v>-4.6501328609388715E-2</v>
      </c>
      <c r="M1318" s="79">
        <v>-69.751992914083075</v>
      </c>
      <c r="N1318" s="81">
        <v>96.998999999999995</v>
      </c>
      <c r="O1318" s="82">
        <v>3.7422459893048078E-2</v>
      </c>
      <c r="P1318" s="83">
        <v>74.844919786096156</v>
      </c>
      <c r="Q1318" s="81">
        <v>41.771000000000001</v>
      </c>
      <c r="R1318" s="82">
        <v>-1.2995912194891358E-2</v>
      </c>
      <c r="S1318" s="83">
        <v>155.9509463386963</v>
      </c>
      <c r="T1318" s="81">
        <v>835.85</v>
      </c>
      <c r="U1318" s="82">
        <v>3.578819534803028E-2</v>
      </c>
      <c r="V1318" s="83">
        <v>-35.788195348030278</v>
      </c>
      <c r="W1318" s="81">
        <v>75.400000000000006</v>
      </c>
      <c r="X1318" s="82">
        <v>0.15955401768550581</v>
      </c>
      <c r="Y1318" s="83">
        <v>191.46482122260696</v>
      </c>
      <c r="Z1318" s="84">
        <f t="shared" si="20"/>
        <v>461.76628543803122</v>
      </c>
    </row>
    <row r="1319" spans="1:26" x14ac:dyDescent="0.3">
      <c r="A1319" s="76">
        <v>40508</v>
      </c>
      <c r="B1319" s="77">
        <v>1210.3599999999999</v>
      </c>
      <c r="C1319" s="77">
        <v>-2.0244946858026334E-2</v>
      </c>
      <c r="D1319" s="78">
        <v>20.244946858026335</v>
      </c>
      <c r="E1319" s="77">
        <v>0.78463000000000005</v>
      </c>
      <c r="F1319" s="77">
        <v>1.982000000000006</v>
      </c>
      <c r="G1319" s="79">
        <v>19.820000000000061</v>
      </c>
      <c r="H1319" s="80">
        <v>104.67</v>
      </c>
      <c r="I1319" s="77">
        <v>-2.6144398957945684E-2</v>
      </c>
      <c r="J1319" s="79">
        <v>130.72199478972843</v>
      </c>
      <c r="K1319" s="80">
        <v>22.22</v>
      </c>
      <c r="L1319" s="77">
        <v>9.9999999999999978E-2</v>
      </c>
      <c r="M1319" s="79">
        <v>149.99999999999994</v>
      </c>
      <c r="N1319" s="81">
        <v>94.998699999999999</v>
      </c>
      <c r="O1319" s="82">
        <v>2.149139784946236E-2</v>
      </c>
      <c r="P1319" s="83">
        <v>42.982795698924718</v>
      </c>
      <c r="Q1319" s="81">
        <v>42.155999999999999</v>
      </c>
      <c r="R1319" s="82">
        <v>-5.1681415929203823E-3</v>
      </c>
      <c r="S1319" s="83">
        <v>62.017699115044586</v>
      </c>
      <c r="T1319" s="81">
        <v>835.26</v>
      </c>
      <c r="U1319" s="82">
        <v>-2.9921844143098228E-4</v>
      </c>
      <c r="V1319" s="83">
        <v>0.29921844143098231</v>
      </c>
      <c r="W1319" s="81">
        <v>75.954999999999998</v>
      </c>
      <c r="X1319" s="82">
        <v>0.24048668953127555</v>
      </c>
      <c r="Y1319" s="83">
        <v>288.58402743753066</v>
      </c>
      <c r="Z1319" s="84">
        <f t="shared" si="20"/>
        <v>714.67068234068574</v>
      </c>
    </row>
    <row r="1320" spans="1:26" x14ac:dyDescent="0.3">
      <c r="A1320" s="76">
        <v>40507</v>
      </c>
      <c r="B1320" s="77">
        <v>1223.73</v>
      </c>
      <c r="C1320" s="77">
        <v>-1.0207465523516717E-2</v>
      </c>
      <c r="D1320" s="78">
        <v>10.207465523516717</v>
      </c>
      <c r="E1320" s="77">
        <v>0.78025</v>
      </c>
      <c r="F1320" s="77">
        <v>1.7440000000000011</v>
      </c>
      <c r="G1320" s="79">
        <v>17.440000000000012</v>
      </c>
      <c r="H1320" s="80" t="s">
        <v>0</v>
      </c>
      <c r="I1320" s="77">
        <v>3.5402727195731371E-2</v>
      </c>
      <c r="J1320" s="79">
        <v>170.22008795203502</v>
      </c>
      <c r="K1320" s="80" t="s">
        <v>0</v>
      </c>
      <c r="L1320" s="77">
        <v>3.5402727195731371E-2</v>
      </c>
      <c r="M1320" s="79">
        <v>-215.76433121019116</v>
      </c>
      <c r="N1320" s="81" t="s">
        <v>47</v>
      </c>
      <c r="O1320" s="82">
        <v>4.5362372799477215E-3</v>
      </c>
      <c r="P1320" s="83">
        <v>9.0724745598954417</v>
      </c>
      <c r="Q1320" s="81" t="s">
        <v>47</v>
      </c>
      <c r="R1320" s="82">
        <v>7.4923885533476054E-4</v>
      </c>
      <c r="S1320" s="83">
        <v>-8.9908662640171269</v>
      </c>
      <c r="T1320" s="81">
        <v>838.43</v>
      </c>
      <c r="U1320" s="82">
        <v>-5.1142701188979511E-3</v>
      </c>
      <c r="V1320" s="83">
        <v>5.1142701188979514</v>
      </c>
      <c r="W1320" s="81" t="s">
        <v>47</v>
      </c>
      <c r="X1320" s="82">
        <v>-7.6700874660299754E-4</v>
      </c>
      <c r="Y1320" s="83">
        <v>-0.92041049592359703</v>
      </c>
      <c r="Z1320" s="84">
        <f t="shared" si="20"/>
        <v>-13.621309815786745</v>
      </c>
    </row>
    <row r="1321" spans="1:26" x14ac:dyDescent="0.3">
      <c r="A1321" s="76">
        <v>40506</v>
      </c>
      <c r="B1321" s="77">
        <v>1221.9100000000001</v>
      </c>
      <c r="C1321" s="77">
        <v>-2.1007427110958012E-2</v>
      </c>
      <c r="D1321" s="78">
        <v>21.007427110958012</v>
      </c>
      <c r="E1321" s="77">
        <v>0.76649999999999996</v>
      </c>
      <c r="F1321" s="77">
        <v>0.74400000000000022</v>
      </c>
      <c r="G1321" s="79">
        <v>7.4400000000000022</v>
      </c>
      <c r="H1321" s="80">
        <v>105.92700000000001</v>
      </c>
      <c r="I1321" s="77">
        <v>3.5402727195731371E-2</v>
      </c>
      <c r="J1321" s="79">
        <v>-138.07451912737457</v>
      </c>
      <c r="K1321" s="80">
        <v>19.559999999999999</v>
      </c>
      <c r="L1321" s="77">
        <v>4.9356223175965566E-2</v>
      </c>
      <c r="M1321" s="79">
        <v>74.034334763948351</v>
      </c>
      <c r="N1321" s="81">
        <v>93.498699999999999</v>
      </c>
      <c r="O1321" s="82">
        <v>3.313480662983425E-2</v>
      </c>
      <c r="P1321" s="83">
        <v>66.269613259668489</v>
      </c>
      <c r="Q1321" s="81">
        <v>42.174999999999997</v>
      </c>
      <c r="R1321" s="82">
        <v>-1.2965433312270402E-2</v>
      </c>
      <c r="S1321" s="83">
        <v>155.58519974724481</v>
      </c>
      <c r="T1321" s="81">
        <v>838.43</v>
      </c>
      <c r="U1321" s="82">
        <v>-1.5603719532240733E-2</v>
      </c>
      <c r="V1321" s="83">
        <v>15.603719532240733</v>
      </c>
      <c r="W1321" s="81">
        <v>74.650000000000006</v>
      </c>
      <c r="X1321" s="82">
        <v>0.30781359495444988</v>
      </c>
      <c r="Y1321" s="83">
        <v>369.37631394533986</v>
      </c>
      <c r="Z1321" s="84">
        <f t="shared" si="20"/>
        <v>571.24208923202571</v>
      </c>
    </row>
    <row r="1322" spans="1:26" x14ac:dyDescent="0.3">
      <c r="A1322" s="76">
        <v>40505</v>
      </c>
      <c r="B1322" s="77">
        <v>1210.6500000000001</v>
      </c>
      <c r="C1322" s="77">
        <v>-3.1797570396909801E-2</v>
      </c>
      <c r="D1322" s="78">
        <v>31.797570396909801</v>
      </c>
      <c r="E1322" s="77">
        <v>0.76312999999999998</v>
      </c>
      <c r="F1322" s="77">
        <v>0.4070000000000018</v>
      </c>
      <c r="G1322" s="79">
        <v>4.070000000000018</v>
      </c>
      <c r="H1322" s="80">
        <v>105.53100000000001</v>
      </c>
      <c r="I1322" s="77">
        <v>-2.7050200525515121E-2</v>
      </c>
      <c r="J1322" s="79">
        <v>135.25100262757562</v>
      </c>
      <c r="K1322" s="80">
        <v>20.63</v>
      </c>
      <c r="L1322" s="77">
        <v>0.1169463995668652</v>
      </c>
      <c r="M1322" s="79">
        <v>175.4195993502978</v>
      </c>
      <c r="N1322" s="81">
        <v>94.998800000000003</v>
      </c>
      <c r="O1322" s="82">
        <v>4.9710497237569089E-2</v>
      </c>
      <c r="P1322" s="83">
        <v>99.420994475138158</v>
      </c>
      <c r="Q1322" s="81">
        <v>42</v>
      </c>
      <c r="R1322" s="82">
        <v>-2.6899284075901888E-2</v>
      </c>
      <c r="S1322" s="83">
        <v>322.79140891082267</v>
      </c>
      <c r="T1322" s="81">
        <v>820.49</v>
      </c>
      <c r="U1322" s="82">
        <v>-4.4964614954837501E-2</v>
      </c>
      <c r="V1322" s="83">
        <v>44.964614954837501</v>
      </c>
      <c r="W1322" s="81">
        <v>74.430000000000007</v>
      </c>
      <c r="X1322" s="82">
        <v>0.28183931800568346</v>
      </c>
      <c r="Y1322" s="83">
        <v>338.20718160682009</v>
      </c>
      <c r="Z1322" s="84">
        <f t="shared" si="20"/>
        <v>1151.9223723224018</v>
      </c>
    </row>
    <row r="1323" spans="1:26" x14ac:dyDescent="0.3">
      <c r="A1323" s="76">
        <v>40504</v>
      </c>
      <c r="B1323" s="77">
        <v>1231.42</v>
      </c>
      <c r="C1323" s="77">
        <v>-2.1727559442948203E-2</v>
      </c>
      <c r="D1323" s="78">
        <v>21.727559442948202</v>
      </c>
      <c r="E1323" s="77">
        <v>0.76312999999999998</v>
      </c>
      <c r="F1323" s="77">
        <v>0.43799999999999395</v>
      </c>
      <c r="G1323" s="79">
        <v>4.3799999999999395</v>
      </c>
      <c r="H1323" s="80">
        <v>106.848</v>
      </c>
      <c r="I1323" s="77">
        <v>-2.8804639283019871E-2</v>
      </c>
      <c r="J1323" s="79">
        <v>144.02319641509936</v>
      </c>
      <c r="K1323" s="80">
        <v>18.37</v>
      </c>
      <c r="L1323" s="77">
        <v>-3.7211740041928586E-2</v>
      </c>
      <c r="M1323" s="79">
        <v>-55.817610062892875</v>
      </c>
      <c r="N1323" s="81">
        <v>90.998900000000006</v>
      </c>
      <c r="O1323" s="82">
        <v>3.9987428571428639E-2</v>
      </c>
      <c r="P1323" s="83">
        <v>79.974857142857275</v>
      </c>
      <c r="Q1323" s="81">
        <v>42.25</v>
      </c>
      <c r="R1323" s="82">
        <v>-2.5936599423631124E-2</v>
      </c>
      <c r="S1323" s="83">
        <v>311.23919308357347</v>
      </c>
      <c r="T1323" s="81">
        <v>827.9</v>
      </c>
      <c r="U1323" s="82">
        <v>-2.415162837845803E-2</v>
      </c>
      <c r="V1323" s="83">
        <v>24.151628378458032</v>
      </c>
      <c r="W1323" s="81">
        <v>71.710000000000008</v>
      </c>
      <c r="X1323" s="82">
        <v>0.18313809602375875</v>
      </c>
      <c r="Y1323" s="83">
        <v>219.76571522851049</v>
      </c>
      <c r="Z1323" s="84">
        <f t="shared" si="20"/>
        <v>749.44453962855391</v>
      </c>
    </row>
    <row r="1324" spans="1:26" x14ac:dyDescent="0.3">
      <c r="A1324" s="76">
        <v>40501</v>
      </c>
      <c r="B1324" s="77">
        <v>1235.33</v>
      </c>
      <c r="C1324" s="77">
        <v>-2.0644220173303602E-2</v>
      </c>
      <c r="D1324" s="78">
        <v>20.644220173303601</v>
      </c>
      <c r="E1324" s="77">
        <v>0.76312999999999998</v>
      </c>
      <c r="F1324" s="77">
        <v>0.75699999999999656</v>
      </c>
      <c r="G1324" s="79">
        <v>7.5699999999999656</v>
      </c>
      <c r="H1324" s="80">
        <v>107.636</v>
      </c>
      <c r="I1324" s="77">
        <v>-1.610632735516189E-2</v>
      </c>
      <c r="J1324" s="79">
        <v>80.531636775809446</v>
      </c>
      <c r="K1324" s="80">
        <v>18.04</v>
      </c>
      <c r="L1324" s="77">
        <v>-1.3668671405139421E-2</v>
      </c>
      <c r="M1324" s="79">
        <v>-20.503007107709131</v>
      </c>
      <c r="N1324" s="81">
        <v>90</v>
      </c>
      <c r="O1324" s="82">
        <v>5.2631578947368418E-2</v>
      </c>
      <c r="P1324" s="83">
        <v>105.26315789473682</v>
      </c>
      <c r="Q1324" s="81">
        <v>42.3</v>
      </c>
      <c r="R1324" s="82">
        <v>-2.0561267018616401E-2</v>
      </c>
      <c r="S1324" s="83">
        <v>246.73520422339681</v>
      </c>
      <c r="T1324" s="81">
        <v>826.11</v>
      </c>
      <c r="U1324" s="82">
        <v>-6.4184328873885574E-2</v>
      </c>
      <c r="V1324" s="83">
        <v>64.184328873885576</v>
      </c>
      <c r="W1324" s="81">
        <v>56.405000000000001</v>
      </c>
      <c r="X1324" s="82">
        <v>-3.0841924398625577E-2</v>
      </c>
      <c r="Y1324" s="83">
        <v>-37.01030927835069</v>
      </c>
      <c r="Z1324" s="84">
        <f t="shared" si="20"/>
        <v>467.41523155507241</v>
      </c>
    </row>
    <row r="1325" spans="1:26" x14ac:dyDescent="0.3">
      <c r="A1325" s="76">
        <v>40500</v>
      </c>
      <c r="B1325" s="77">
        <v>1234.1199999999999</v>
      </c>
      <c r="C1325" s="77">
        <v>-2.4202794272295373E-2</v>
      </c>
      <c r="D1325" s="78">
        <v>24.202794272295375</v>
      </c>
      <c r="E1325" s="77">
        <v>0.76324999999999998</v>
      </c>
      <c r="F1325" s="77">
        <v>0.80000000000000071</v>
      </c>
      <c r="G1325" s="79">
        <v>8.0000000000000071</v>
      </c>
      <c r="H1325" s="80">
        <v>107.443</v>
      </c>
      <c r="I1325" s="77">
        <v>-2.4557867596324931E-2</v>
      </c>
      <c r="J1325" s="79">
        <v>122.78933798162466</v>
      </c>
      <c r="K1325" s="80">
        <v>18.75</v>
      </c>
      <c r="L1325" s="77">
        <v>2.6834611171960482E-2</v>
      </c>
      <c r="M1325" s="79">
        <v>40.25191675794072</v>
      </c>
      <c r="N1325" s="81">
        <v>90.5</v>
      </c>
      <c r="O1325" s="82">
        <v>4.6242774566473986E-2</v>
      </c>
      <c r="P1325" s="83">
        <v>92.485549132947966</v>
      </c>
      <c r="Q1325" s="81">
        <v>42.332999999999998</v>
      </c>
      <c r="R1325" s="82">
        <v>-1.633516126034025E-2</v>
      </c>
      <c r="S1325" s="83">
        <v>196.021935124083</v>
      </c>
      <c r="T1325" s="81">
        <v>821.08</v>
      </c>
      <c r="U1325" s="82">
        <v>-7.55061139009615E-2</v>
      </c>
      <c r="V1325" s="83">
        <v>75.506113900961495</v>
      </c>
      <c r="W1325" s="81">
        <v>57.025000000000006</v>
      </c>
      <c r="X1325" s="82">
        <v>-4.4887362867431529E-2</v>
      </c>
      <c r="Y1325" s="83">
        <v>-53.86483544091783</v>
      </c>
      <c r="Z1325" s="84">
        <f t="shared" si="20"/>
        <v>505.39281172893544</v>
      </c>
    </row>
    <row r="1326" spans="1:26" x14ac:dyDescent="0.3">
      <c r="A1326" s="76">
        <v>40499</v>
      </c>
      <c r="B1326" s="77">
        <v>1214.57</v>
      </c>
      <c r="C1326" s="77">
        <v>-3.8657284650271996E-2</v>
      </c>
      <c r="D1326" s="78">
        <v>38.657284650271997</v>
      </c>
      <c r="E1326" s="77">
        <v>0.76249999999999996</v>
      </c>
      <c r="F1326" s="77">
        <v>0.64999999999999503</v>
      </c>
      <c r="G1326" s="79">
        <v>6.4999999999999503</v>
      </c>
      <c r="H1326" s="80">
        <v>106.345</v>
      </c>
      <c r="I1326" s="77">
        <v>-3.6459513087914189E-2</v>
      </c>
      <c r="J1326" s="79">
        <v>182.29756543957095</v>
      </c>
      <c r="K1326" s="80">
        <v>21.76</v>
      </c>
      <c r="L1326" s="77">
        <v>0.17494600431965454</v>
      </c>
      <c r="M1326" s="79">
        <v>262.41900647948182</v>
      </c>
      <c r="N1326" s="81">
        <v>92.5</v>
      </c>
      <c r="O1326" s="82">
        <v>1.092896174863388E-2</v>
      </c>
      <c r="P1326" s="83">
        <v>21.857923497267759</v>
      </c>
      <c r="Q1326" s="81">
        <v>41.917000000000002</v>
      </c>
      <c r="R1326" s="82">
        <v>-1.4876615746180861E-2</v>
      </c>
      <c r="S1326" s="83">
        <v>178.51938895417032</v>
      </c>
      <c r="T1326" s="81">
        <v>814.31</v>
      </c>
      <c r="U1326" s="82">
        <v>-7.4226921327876394E-2</v>
      </c>
      <c r="V1326" s="83">
        <v>74.226921327876397</v>
      </c>
      <c r="W1326" s="81">
        <v>62.705000000000005</v>
      </c>
      <c r="X1326" s="82">
        <v>6.1267665228061215E-2</v>
      </c>
      <c r="Y1326" s="83">
        <v>73.521198273673448</v>
      </c>
      <c r="Z1326" s="84">
        <f t="shared" si="20"/>
        <v>837.99928862231263</v>
      </c>
    </row>
    <row r="1327" spans="1:26" x14ac:dyDescent="0.3">
      <c r="A1327" s="76">
        <v>40498</v>
      </c>
      <c r="B1327" s="77">
        <v>1212.56</v>
      </c>
      <c r="C1327" s="77">
        <v>-1.7326612315023509E-2</v>
      </c>
      <c r="D1327" s="78">
        <v>17.32661231502351</v>
      </c>
      <c r="E1327" s="77">
        <v>0.76249999999999996</v>
      </c>
      <c r="F1327" s="77">
        <v>0.21200000000000108</v>
      </c>
      <c r="G1327" s="79">
        <v>2.1200000000000108</v>
      </c>
      <c r="H1327" s="80">
        <v>106.014</v>
      </c>
      <c r="I1327" s="77">
        <v>-2.0212382510327979E-2</v>
      </c>
      <c r="J1327" s="79">
        <v>101.06191255163989</v>
      </c>
      <c r="K1327" s="80">
        <v>22.58</v>
      </c>
      <c r="L1327" s="77">
        <v>0.1543967280163599</v>
      </c>
      <c r="M1327" s="79">
        <v>231.59509202453984</v>
      </c>
      <c r="N1327" s="81">
        <v>94.5</v>
      </c>
      <c r="O1327" s="82">
        <v>2.1621621621621623E-2</v>
      </c>
      <c r="P1327" s="83">
        <v>43.243243243243242</v>
      </c>
      <c r="Q1327" s="81">
        <v>41.875</v>
      </c>
      <c r="R1327" s="82">
        <v>-2.170357910475661E-2</v>
      </c>
      <c r="S1327" s="83">
        <v>260.44294925707931</v>
      </c>
      <c r="T1327" s="81">
        <v>806.97</v>
      </c>
      <c r="U1327" s="82">
        <v>-5.894906241253843E-2</v>
      </c>
      <c r="V1327" s="83">
        <v>58.949062412538431</v>
      </c>
      <c r="W1327" s="81">
        <v>65.024999999999991</v>
      </c>
      <c r="X1327" s="82">
        <v>3.9153016380343519E-2</v>
      </c>
      <c r="Y1327" s="83">
        <v>46.983619656412223</v>
      </c>
      <c r="Z1327" s="84">
        <f t="shared" si="20"/>
        <v>761.72249146047636</v>
      </c>
    </row>
    <row r="1328" spans="1:26" x14ac:dyDescent="0.3">
      <c r="A1328" s="76">
        <v>40497</v>
      </c>
      <c r="B1328" s="77">
        <v>1235.3699999999999</v>
      </c>
      <c r="C1328" s="77">
        <v>1.1264364090178712E-3</v>
      </c>
      <c r="D1328" s="78">
        <v>-1.1264364090178711</v>
      </c>
      <c r="E1328" s="77">
        <v>0.76480999999999999</v>
      </c>
      <c r="F1328" s="77">
        <v>0.4430000000000045</v>
      </c>
      <c r="G1328" s="79">
        <v>4.430000000000045</v>
      </c>
      <c r="H1328" s="80">
        <v>107.48</v>
      </c>
      <c r="I1328" s="77">
        <v>-5.4594244471175097E-3</v>
      </c>
      <c r="J1328" s="79">
        <v>27.297122235587548</v>
      </c>
      <c r="K1328" s="80">
        <v>20.2</v>
      </c>
      <c r="L1328" s="77">
        <v>-6.3514140009272177E-2</v>
      </c>
      <c r="M1328" s="79">
        <v>-95.271210013908274</v>
      </c>
      <c r="N1328" s="81">
        <v>93.5</v>
      </c>
      <c r="O1328" s="82">
        <v>-1.0582010582010581E-2</v>
      </c>
      <c r="P1328" s="83">
        <v>-21.164021164021161</v>
      </c>
      <c r="Q1328" s="81">
        <v>42.320999999999998</v>
      </c>
      <c r="R1328" s="82">
        <v>-7.5510634805244174E-3</v>
      </c>
      <c r="S1328" s="83">
        <v>90.612761766293005</v>
      </c>
      <c r="T1328" s="81">
        <v>835.51</v>
      </c>
      <c r="U1328" s="82">
        <v>-2.7504248434480988E-2</v>
      </c>
      <c r="V1328" s="83">
        <v>27.504248434480989</v>
      </c>
      <c r="W1328" s="81">
        <v>61.23</v>
      </c>
      <c r="X1328" s="82">
        <v>-0.11054619407321316</v>
      </c>
      <c r="Y1328" s="83">
        <v>-132.6554328878558</v>
      </c>
      <c r="Z1328" s="84">
        <f t="shared" si="20"/>
        <v>-100.37296803844151</v>
      </c>
    </row>
    <row r="1329" spans="1:26" x14ac:dyDescent="0.3">
      <c r="A1329" s="76">
        <v>40494</v>
      </c>
      <c r="B1329" s="77">
        <v>1236.3499999999999</v>
      </c>
      <c r="C1329" s="77">
        <v>1.0659603861654007E-2</v>
      </c>
      <c r="D1329" s="78">
        <v>-10.659603861654007</v>
      </c>
      <c r="E1329" s="77">
        <v>0.76280999999999999</v>
      </c>
      <c r="F1329" s="77">
        <v>0.24300000000000432</v>
      </c>
      <c r="G1329" s="79">
        <v>2.4300000000000432</v>
      </c>
      <c r="H1329" s="80">
        <v>107.083</v>
      </c>
      <c r="I1329" s="77">
        <v>-4.8536892705471323E-4</v>
      </c>
      <c r="J1329" s="79">
        <v>2.4268446352735662</v>
      </c>
      <c r="K1329" s="80">
        <v>20.61</v>
      </c>
      <c r="L1329" s="77">
        <v>-5.5886394869445667E-2</v>
      </c>
      <c r="M1329" s="79">
        <v>-83.8295923041685</v>
      </c>
      <c r="N1329" s="81">
        <v>93</v>
      </c>
      <c r="O1329" s="82">
        <v>-1.3262599469496022E-2</v>
      </c>
      <c r="P1329" s="83">
        <v>-26.525198938992041</v>
      </c>
      <c r="Q1329" s="81">
        <v>42.375</v>
      </c>
      <c r="R1329" s="82">
        <v>-3.9255324150251885E-3</v>
      </c>
      <c r="S1329" s="83">
        <v>47.106388980302263</v>
      </c>
      <c r="T1329" s="81">
        <v>842.74</v>
      </c>
      <c r="U1329" s="82">
        <v>-1.219026185620177E-2</v>
      </c>
      <c r="V1329" s="83">
        <v>12.19026185620177</v>
      </c>
      <c r="W1329" s="81">
        <v>61.775000000000006</v>
      </c>
      <c r="X1329" s="82">
        <v>-9.7516435354273151E-2</v>
      </c>
      <c r="Y1329" s="83">
        <v>-117.01972242512777</v>
      </c>
      <c r="Z1329" s="84">
        <f t="shared" si="20"/>
        <v>-173.8806220581647</v>
      </c>
    </row>
    <row r="1330" spans="1:26" x14ac:dyDescent="0.3">
      <c r="A1330" s="76">
        <v>40493</v>
      </c>
      <c r="B1330" s="77">
        <v>1248.1300000000001</v>
      </c>
      <c r="C1330" s="77">
        <v>2.1190774240527635E-2</v>
      </c>
      <c r="D1330" s="78">
        <v>-21.190774240527634</v>
      </c>
      <c r="E1330" s="77">
        <v>0.75905999999999996</v>
      </c>
      <c r="F1330" s="77">
        <v>-0.31300000000000772</v>
      </c>
      <c r="G1330" s="79">
        <v>-3.1300000000000772</v>
      </c>
      <c r="H1330" s="80" t="s">
        <v>0</v>
      </c>
      <c r="I1330" s="77">
        <v>3.5402727195731371E-2</v>
      </c>
      <c r="J1330" s="79">
        <v>87.332899964833871</v>
      </c>
      <c r="K1330" s="80">
        <v>18.64</v>
      </c>
      <c r="L1330" s="77">
        <v>-0.12075471698113202</v>
      </c>
      <c r="M1330" s="79">
        <v>-181.13207547169802</v>
      </c>
      <c r="N1330" s="81" t="s">
        <v>47</v>
      </c>
      <c r="O1330" s="82">
        <v>4.5362372799477215E-3</v>
      </c>
      <c r="P1330" s="83">
        <v>9.0724745598954417</v>
      </c>
      <c r="Q1330" s="81" t="s">
        <v>47</v>
      </c>
      <c r="R1330" s="82">
        <v>7.4923885533476054E-4</v>
      </c>
      <c r="S1330" s="83">
        <v>-8.9908662640171269</v>
      </c>
      <c r="T1330" s="81">
        <v>851.72</v>
      </c>
      <c r="U1330" s="82">
        <v>6.9992906124380153E-3</v>
      </c>
      <c r="V1330" s="83">
        <v>-6.9992906124380152</v>
      </c>
      <c r="W1330" s="81">
        <v>57.080000000000005</v>
      </c>
      <c r="X1330" s="82">
        <v>-0.15854647305962982</v>
      </c>
      <c r="Y1330" s="83">
        <v>-190.25576767155576</v>
      </c>
      <c r="Z1330" s="84">
        <f t="shared" si="20"/>
        <v>-315.29339973550731</v>
      </c>
    </row>
    <row r="1331" spans="1:26" x14ac:dyDescent="0.3">
      <c r="A1331" s="76">
        <v>40492</v>
      </c>
      <c r="B1331" s="77">
        <v>1250.4100000000001</v>
      </c>
      <c r="C1331" s="77">
        <v>2.3793343431448951E-2</v>
      </c>
      <c r="D1331" s="78">
        <v>-23.79334343144895</v>
      </c>
      <c r="E1331" s="77">
        <v>0.75905999999999996</v>
      </c>
      <c r="F1331" s="77">
        <v>-0.49400000000000555</v>
      </c>
      <c r="G1331" s="79">
        <v>-4.9400000000000555</v>
      </c>
      <c r="H1331" s="80">
        <v>108.465</v>
      </c>
      <c r="I1331" s="77">
        <v>2.7714610574189853E-2</v>
      </c>
      <c r="J1331" s="79">
        <v>-138.57305287094925</v>
      </c>
      <c r="K1331" s="80">
        <v>18.47</v>
      </c>
      <c r="L1331" s="77">
        <v>-0.11542145593869733</v>
      </c>
      <c r="M1331" s="79">
        <v>-173.13218390804602</v>
      </c>
      <c r="N1331" s="81">
        <v>90.5</v>
      </c>
      <c r="O1331" s="82">
        <v>-3.7234042553191488E-2</v>
      </c>
      <c r="P1331" s="83">
        <v>-74.468085106382972</v>
      </c>
      <c r="Q1331" s="81">
        <v>42.728999999999999</v>
      </c>
      <c r="R1331" s="82">
        <v>2.4398826979471953E-3</v>
      </c>
      <c r="S1331" s="83">
        <v>-29.278592375366344</v>
      </c>
      <c r="T1331" s="81">
        <v>859.12</v>
      </c>
      <c r="U1331" s="82">
        <v>1.7167483602093248E-2</v>
      </c>
      <c r="V1331" s="83">
        <v>-17.167483602093249</v>
      </c>
      <c r="W1331" s="81">
        <v>58.064999999999998</v>
      </c>
      <c r="X1331" s="82">
        <v>-0.13128366247755824</v>
      </c>
      <c r="Y1331" s="83">
        <v>-157.54039497306988</v>
      </c>
      <c r="Z1331" s="84">
        <f t="shared" si="20"/>
        <v>-618.89313626735668</v>
      </c>
    </row>
    <row r="1332" spans="1:26" x14ac:dyDescent="0.3">
      <c r="A1332" s="76">
        <v>40491</v>
      </c>
      <c r="B1332" s="77">
        <v>1258.77</v>
      </c>
      <c r="C1332" s="77">
        <v>3.6972048538170571E-2</v>
      </c>
      <c r="D1332" s="78">
        <v>-36.972048538170569</v>
      </c>
      <c r="E1332" s="77">
        <v>0.75875000000000004</v>
      </c>
      <c r="F1332" s="77">
        <v>-0.66299999999999137</v>
      </c>
      <c r="G1332" s="79">
        <v>-6.6299999999999137</v>
      </c>
      <c r="H1332" s="80">
        <v>110.017</v>
      </c>
      <c r="I1332" s="77">
        <v>5.1566592112557548E-2</v>
      </c>
      <c r="J1332" s="79">
        <v>-257.83296056278772</v>
      </c>
      <c r="K1332" s="80">
        <v>19.079999999999998</v>
      </c>
      <c r="L1332" s="77">
        <v>-7.8705939159826294E-2</v>
      </c>
      <c r="M1332" s="79">
        <v>-118.05890873973944</v>
      </c>
      <c r="N1332" s="81">
        <v>90.5</v>
      </c>
      <c r="O1332" s="82">
        <v>-3.7234042553191488E-2</v>
      </c>
      <c r="P1332" s="83">
        <v>-74.468085106382972</v>
      </c>
      <c r="Q1332" s="81">
        <v>43.161000000000001</v>
      </c>
      <c r="R1332" s="82">
        <v>1.3002558265073863E-2</v>
      </c>
      <c r="S1332" s="83">
        <v>-156.03069918088636</v>
      </c>
      <c r="T1332" s="81">
        <v>848.39</v>
      </c>
      <c r="U1332" s="82">
        <v>-6.8318079555230559E-4</v>
      </c>
      <c r="V1332" s="83">
        <v>0.6831807955523056</v>
      </c>
      <c r="W1332" s="81">
        <v>60.609999999999992</v>
      </c>
      <c r="X1332" s="82">
        <v>-8.6235489220563941E-2</v>
      </c>
      <c r="Y1332" s="83">
        <v>-103.48258706467672</v>
      </c>
      <c r="Z1332" s="84">
        <f t="shared" si="20"/>
        <v>-752.7921083970914</v>
      </c>
    </row>
    <row r="1333" spans="1:26" x14ac:dyDescent="0.3">
      <c r="A1333" s="76">
        <v>40490</v>
      </c>
      <c r="B1333" s="77">
        <v>1261.3699999999999</v>
      </c>
      <c r="C1333" s="77">
        <v>3.0699460696192137E-2</v>
      </c>
      <c r="D1333" s="78">
        <v>-30.699460696192137</v>
      </c>
      <c r="E1333" s="77">
        <v>0.75556000000000001</v>
      </c>
      <c r="F1333" s="77">
        <v>-0.96899999999999764</v>
      </c>
      <c r="G1333" s="79">
        <v>-9.6899999999999764</v>
      </c>
      <c r="H1333" s="80">
        <v>109.398</v>
      </c>
      <c r="I1333" s="77">
        <v>3.015179479453085E-2</v>
      </c>
      <c r="J1333" s="79">
        <v>-150.75897397265425</v>
      </c>
      <c r="K1333" s="80">
        <v>18.29</v>
      </c>
      <c r="L1333" s="77">
        <v>-9.5450049455984162E-2</v>
      </c>
      <c r="M1333" s="79">
        <v>-143.17507418397625</v>
      </c>
      <c r="N1333" s="81">
        <v>87.5</v>
      </c>
      <c r="O1333" s="82">
        <v>-5.4054054054054057E-2</v>
      </c>
      <c r="P1333" s="83">
        <v>-108.1081081081081</v>
      </c>
      <c r="Q1333" s="81">
        <v>43.375</v>
      </c>
      <c r="R1333" s="82">
        <v>1.3766185200766574E-2</v>
      </c>
      <c r="S1333" s="83">
        <v>-165.19422240919889</v>
      </c>
      <c r="T1333" s="81">
        <v>882.77</v>
      </c>
      <c r="U1333" s="82">
        <v>3.1671088153143179E-2</v>
      </c>
      <c r="V1333" s="83">
        <v>-31.671088153143177</v>
      </c>
      <c r="W1333" s="81">
        <v>58.20000000000001</v>
      </c>
      <c r="X1333" s="82">
        <v>-0.12309778514389022</v>
      </c>
      <c r="Y1333" s="83">
        <v>-147.71734217266825</v>
      </c>
      <c r="Z1333" s="84">
        <f t="shared" si="20"/>
        <v>-787.01426969594104</v>
      </c>
    </row>
    <row r="1334" spans="1:26" x14ac:dyDescent="0.3">
      <c r="A1334" s="76">
        <v>40487</v>
      </c>
      <c r="B1334" s="77">
        <v>1264.73</v>
      </c>
      <c r="C1334" s="77">
        <v>2.8494986541323392E-2</v>
      </c>
      <c r="D1334" s="78">
        <v>-28.494986541323392</v>
      </c>
      <c r="E1334" s="77">
        <v>0.75524999999999998</v>
      </c>
      <c r="F1334" s="77">
        <v>-1.0000000000000009</v>
      </c>
      <c r="G1334" s="79">
        <v>-10.000000000000009</v>
      </c>
      <c r="H1334" s="80">
        <v>110.148</v>
      </c>
      <c r="I1334" s="77">
        <v>2.9199330984928475E-2</v>
      </c>
      <c r="J1334" s="79">
        <v>-145.99665492464237</v>
      </c>
      <c r="K1334" s="80">
        <v>18.260000000000002</v>
      </c>
      <c r="L1334" s="77">
        <v>-8.0100755667506282E-2</v>
      </c>
      <c r="M1334" s="79">
        <v>-120.15113350125944</v>
      </c>
      <c r="N1334" s="81">
        <v>85.5</v>
      </c>
      <c r="O1334" s="82">
        <v>-8.5561497326203204E-2</v>
      </c>
      <c r="P1334" s="83">
        <v>-171.12299465240639</v>
      </c>
      <c r="Q1334" s="81">
        <v>43.188000000000002</v>
      </c>
      <c r="R1334" s="82">
        <v>4.932985852568952E-3</v>
      </c>
      <c r="S1334" s="83">
        <v>-59.195830230827426</v>
      </c>
      <c r="T1334" s="81">
        <v>888.14</v>
      </c>
      <c r="U1334" s="82">
        <v>2.9596225408933322E-2</v>
      </c>
      <c r="V1334" s="83">
        <v>-29.596225408933321</v>
      </c>
      <c r="W1334" s="81">
        <v>59.705000000000005</v>
      </c>
      <c r="X1334" s="82">
        <v>-8.7498089561363304E-2</v>
      </c>
      <c r="Y1334" s="83">
        <v>-104.99770747363596</v>
      </c>
      <c r="Z1334" s="84">
        <f t="shared" si="20"/>
        <v>-669.55553273302826</v>
      </c>
    </row>
    <row r="1335" spans="1:26" x14ac:dyDescent="0.3">
      <c r="A1335" s="76">
        <v>40486</v>
      </c>
      <c r="B1335" s="77">
        <v>1263.4100000000001</v>
      </c>
      <c r="C1335" s="77">
        <v>3.307548897756267E-2</v>
      </c>
      <c r="D1335" s="78">
        <v>-33.075488977562671</v>
      </c>
      <c r="E1335" s="77">
        <v>0.75600000000000001</v>
      </c>
      <c r="F1335" s="77">
        <v>-0.93799999999999439</v>
      </c>
      <c r="G1335" s="79">
        <v>-9.3799999999999439</v>
      </c>
      <c r="H1335" s="80">
        <v>110.369</v>
      </c>
      <c r="I1335" s="77">
        <v>4.152157706499076E-2</v>
      </c>
      <c r="J1335" s="79">
        <v>-207.6078853249538</v>
      </c>
      <c r="K1335" s="80">
        <v>18.52</v>
      </c>
      <c r="L1335" s="77">
        <v>-1.3844515441959613E-2</v>
      </c>
      <c r="M1335" s="79">
        <v>-20.766773162939419</v>
      </c>
      <c r="N1335" s="81">
        <v>86.5</v>
      </c>
      <c r="O1335" s="82">
        <v>-0.10362694300518134</v>
      </c>
      <c r="P1335" s="83">
        <v>-207.25388601036266</v>
      </c>
      <c r="Q1335" s="81">
        <v>43.036000000000001</v>
      </c>
      <c r="R1335" s="82">
        <v>1.6894685853358935E-2</v>
      </c>
      <c r="S1335" s="83">
        <v>-202.73623024030721</v>
      </c>
      <c r="T1335" s="81">
        <v>879.6</v>
      </c>
      <c r="U1335" s="82">
        <v>2.2719345161965537E-2</v>
      </c>
      <c r="V1335" s="83">
        <v>-22.719345161965535</v>
      </c>
      <c r="W1335" s="81">
        <v>59.085000000000008</v>
      </c>
      <c r="X1335" s="82">
        <v>-9.5037524888956726E-2</v>
      </c>
      <c r="Y1335" s="83">
        <v>-114.04502986674807</v>
      </c>
      <c r="Z1335" s="84">
        <f t="shared" si="20"/>
        <v>-817.58463874483937</v>
      </c>
    </row>
    <row r="1336" spans="1:26" x14ac:dyDescent="0.3">
      <c r="A1336" s="76">
        <v>40485</v>
      </c>
      <c r="B1336" s="77">
        <v>1233.94</v>
      </c>
      <c r="C1336" s="77">
        <v>7.3637462038337043E-3</v>
      </c>
      <c r="D1336" s="78">
        <v>-7.3637462038337045</v>
      </c>
      <c r="E1336" s="77">
        <v>0.76037999999999994</v>
      </c>
      <c r="F1336" s="77">
        <v>-0.50000000000000044</v>
      </c>
      <c r="G1336" s="79">
        <v>-5.0000000000000044</v>
      </c>
      <c r="H1336" s="80">
        <v>108.20099999999999</v>
      </c>
      <c r="I1336" s="77">
        <v>1.7175249591065471E-2</v>
      </c>
      <c r="J1336" s="79">
        <v>-85.876247955327358</v>
      </c>
      <c r="K1336" s="80">
        <v>19.559999999999999</v>
      </c>
      <c r="L1336" s="77">
        <v>1.5049299429164461E-2</v>
      </c>
      <c r="M1336" s="79">
        <v>22.573949143746692</v>
      </c>
      <c r="N1336" s="81">
        <v>91.5</v>
      </c>
      <c r="O1336" s="82">
        <v>-5.6701030927835051E-2</v>
      </c>
      <c r="P1336" s="83">
        <v>-113.4020618556701</v>
      </c>
      <c r="Q1336" s="81">
        <v>42.55</v>
      </c>
      <c r="R1336" s="82">
        <v>2.6191394945012506E-2</v>
      </c>
      <c r="S1336" s="83">
        <v>-314.29673934015005</v>
      </c>
      <c r="T1336" s="81">
        <v>857.52</v>
      </c>
      <c r="U1336" s="82">
        <v>-3.3936125703129473E-3</v>
      </c>
      <c r="V1336" s="83">
        <v>3.3936125703129472</v>
      </c>
      <c r="W1336" s="81">
        <v>62.574999999999996</v>
      </c>
      <c r="X1336" s="82">
        <v>-4.3780562347188502E-2</v>
      </c>
      <c r="Y1336" s="83">
        <v>-52.536674816626196</v>
      </c>
      <c r="Z1336" s="84">
        <f t="shared" si="20"/>
        <v>-552.50790845754773</v>
      </c>
    </row>
    <row r="1337" spans="1:26" x14ac:dyDescent="0.3">
      <c r="A1337" s="76">
        <v>40484</v>
      </c>
      <c r="B1337" s="77">
        <v>1233.98</v>
      </c>
      <c r="C1337" s="77">
        <v>9.9193033571768601E-3</v>
      </c>
      <c r="D1337" s="78">
        <v>-9.9193033571768598</v>
      </c>
      <c r="E1337" s="77">
        <v>0.76037999999999994</v>
      </c>
      <c r="F1337" s="77">
        <v>-0.51200000000000134</v>
      </c>
      <c r="G1337" s="79">
        <v>-5.1200000000000134</v>
      </c>
      <c r="H1337" s="80">
        <v>108.07</v>
      </c>
      <c r="I1337" s="77">
        <v>2.1523163158242858E-2</v>
      </c>
      <c r="J1337" s="79">
        <v>-107.61581579121429</v>
      </c>
      <c r="K1337" s="80">
        <v>21.57</v>
      </c>
      <c r="L1337" s="77">
        <v>8.9944416371905062E-2</v>
      </c>
      <c r="M1337" s="79">
        <v>134.9166245578576</v>
      </c>
      <c r="N1337" s="81">
        <v>92.5</v>
      </c>
      <c r="O1337" s="82">
        <v>-5.6122448979591837E-2</v>
      </c>
      <c r="P1337" s="83">
        <v>-112.24489795918367</v>
      </c>
      <c r="Q1337" s="81">
        <v>42.804000000000002</v>
      </c>
      <c r="R1337" s="82">
        <v>3.7044215626892876E-2</v>
      </c>
      <c r="S1337" s="83">
        <v>-444.53058752271454</v>
      </c>
      <c r="T1337" s="81">
        <v>859.14</v>
      </c>
      <c r="U1337" s="82">
        <v>-3.9533940061445344E-3</v>
      </c>
      <c r="V1337" s="83">
        <v>3.9533940061445345</v>
      </c>
      <c r="W1337" s="81">
        <v>68.839999999999989</v>
      </c>
      <c r="X1337" s="82">
        <v>2.2047360997698755E-2</v>
      </c>
      <c r="Y1337" s="83">
        <v>26.456833197238502</v>
      </c>
      <c r="Z1337" s="84">
        <f t="shared" si="20"/>
        <v>-514.10375286904866</v>
      </c>
    </row>
    <row r="1338" spans="1:26" x14ac:dyDescent="0.3">
      <c r="A1338" s="76">
        <v>40483</v>
      </c>
      <c r="B1338" s="77">
        <v>1223.31</v>
      </c>
      <c r="C1338" s="77">
        <v>1.1961781858791444E-2</v>
      </c>
      <c r="D1338" s="78">
        <v>-11.961781858791444</v>
      </c>
      <c r="E1338" s="77">
        <v>0.76037999999999994</v>
      </c>
      <c r="F1338" s="77">
        <v>-0.51200000000000134</v>
      </c>
      <c r="G1338" s="79">
        <v>-5.1200000000000134</v>
      </c>
      <c r="H1338" s="80">
        <v>107.13500000000001</v>
      </c>
      <c r="I1338" s="77">
        <v>2.4225389814628982E-2</v>
      </c>
      <c r="J1338" s="79">
        <v>-121.12694907314491</v>
      </c>
      <c r="K1338" s="80">
        <v>21.83</v>
      </c>
      <c r="L1338" s="77">
        <v>5.8167716917110972E-2</v>
      </c>
      <c r="M1338" s="79">
        <v>87.251575375666462</v>
      </c>
      <c r="N1338" s="81">
        <v>94.5</v>
      </c>
      <c r="O1338" s="82">
        <v>-5.9701492537313432E-2</v>
      </c>
      <c r="P1338" s="83">
        <v>-119.40298507462686</v>
      </c>
      <c r="Q1338" s="81">
        <v>42.643000000000001</v>
      </c>
      <c r="R1338" s="82">
        <v>1.7732696897374754E-2</v>
      </c>
      <c r="S1338" s="83">
        <v>-212.79236276849704</v>
      </c>
      <c r="T1338" s="81">
        <v>853.14</v>
      </c>
      <c r="U1338" s="82">
        <v>1.1608466235845098E-2</v>
      </c>
      <c r="V1338" s="83">
        <v>-11.608466235845098</v>
      </c>
      <c r="W1338" s="81">
        <v>68.45</v>
      </c>
      <c r="X1338" s="82">
        <v>1.9761399399839731E-3</v>
      </c>
      <c r="Y1338" s="83">
        <v>2.3713679279807676</v>
      </c>
      <c r="Z1338" s="84">
        <f t="shared" si="20"/>
        <v>-392.38960170725812</v>
      </c>
    </row>
    <row r="1339" spans="1:26" x14ac:dyDescent="0.3">
      <c r="A1339" s="76">
        <v>40480</v>
      </c>
      <c r="B1339" s="77">
        <v>1222.23</v>
      </c>
      <c r="C1339" s="77">
        <v>-4.5852132979328931E-3</v>
      </c>
      <c r="D1339" s="78">
        <v>4.585213297932893</v>
      </c>
      <c r="E1339" s="77">
        <v>0.76219000000000003</v>
      </c>
      <c r="F1339" s="77">
        <v>-0.33099999999999241</v>
      </c>
      <c r="G1339" s="79">
        <v>-3.3099999999999241</v>
      </c>
      <c r="H1339" s="80">
        <v>106.185</v>
      </c>
      <c r="I1339" s="77">
        <v>-3.6032992708949162E-3</v>
      </c>
      <c r="J1339" s="79">
        <v>18.01649635447458</v>
      </c>
      <c r="K1339" s="80">
        <v>21.2</v>
      </c>
      <c r="L1339" s="77">
        <v>0.11052907281299107</v>
      </c>
      <c r="M1339" s="79">
        <v>165.7936092194866</v>
      </c>
      <c r="N1339" s="81">
        <v>94.25</v>
      </c>
      <c r="O1339" s="82">
        <v>-2.8350515463917526E-2</v>
      </c>
      <c r="P1339" s="83">
        <v>-56.701030927835049</v>
      </c>
      <c r="Q1339" s="81">
        <v>42.542000000000002</v>
      </c>
      <c r="R1339" s="82">
        <v>-7.1878646441073469E-3</v>
      </c>
      <c r="S1339" s="83">
        <v>86.254375729288157</v>
      </c>
      <c r="T1339" s="81">
        <v>845.8</v>
      </c>
      <c r="U1339" s="82">
        <v>-1.0575078377240275E-2</v>
      </c>
      <c r="V1339" s="83">
        <v>10.575078377240276</v>
      </c>
      <c r="W1339" s="81">
        <v>67.834999999999994</v>
      </c>
      <c r="X1339" s="82">
        <v>3.5648854961831969E-2</v>
      </c>
      <c r="Y1339" s="83">
        <v>42.778625954198354</v>
      </c>
      <c r="Z1339" s="84">
        <f t="shared" si="20"/>
        <v>267.99236800478587</v>
      </c>
    </row>
    <row r="1340" spans="1:26" x14ac:dyDescent="0.3">
      <c r="A1340" s="76">
        <v>40479</v>
      </c>
      <c r="B1340" s="77">
        <v>1221.3499999999999</v>
      </c>
      <c r="C1340" s="77">
        <v>-1.7001381362236946E-3</v>
      </c>
      <c r="D1340" s="78">
        <v>1.7001381362236945</v>
      </c>
      <c r="E1340" s="77">
        <v>0.76400000000000001</v>
      </c>
      <c r="F1340" s="77">
        <v>-0.26300000000000212</v>
      </c>
      <c r="G1340" s="79">
        <v>-2.6300000000000212</v>
      </c>
      <c r="H1340" s="80">
        <v>105.54</v>
      </c>
      <c r="I1340" s="77">
        <v>-1.12330076167099E-2</v>
      </c>
      <c r="J1340" s="79">
        <v>56.165038083549497</v>
      </c>
      <c r="K1340" s="80">
        <v>20.88</v>
      </c>
      <c r="L1340" s="77">
        <v>9.7214923804519057E-2</v>
      </c>
      <c r="M1340" s="79">
        <v>145.82238570677859</v>
      </c>
      <c r="N1340" s="81">
        <v>94</v>
      </c>
      <c r="O1340" s="82">
        <v>-4.810126582278481E-2</v>
      </c>
      <c r="P1340" s="83">
        <v>-96.202531645569607</v>
      </c>
      <c r="Q1340" s="81">
        <v>42.625</v>
      </c>
      <c r="R1340" s="82">
        <v>2.3044183695064072E-3</v>
      </c>
      <c r="S1340" s="83">
        <v>-27.653020434076886</v>
      </c>
      <c r="T1340" s="81">
        <v>844.62</v>
      </c>
      <c r="U1340" s="82">
        <v>1.7791061770566468E-3</v>
      </c>
      <c r="V1340" s="83">
        <v>-1.7791061770566468</v>
      </c>
      <c r="W1340" s="81">
        <v>66.839999999999989</v>
      </c>
      <c r="X1340" s="82">
        <v>-4.0974446844968442E-3</v>
      </c>
      <c r="Y1340" s="83">
        <v>-4.9169336213962129</v>
      </c>
      <c r="Z1340" s="84">
        <f t="shared" si="20"/>
        <v>70.505970048452411</v>
      </c>
    </row>
    <row r="1341" spans="1:26" x14ac:dyDescent="0.3">
      <c r="A1341" s="76">
        <v>40478</v>
      </c>
      <c r="B1341" s="77">
        <v>1213.8900000000001</v>
      </c>
      <c r="C1341" s="77">
        <v>-9.9341799407862818E-3</v>
      </c>
      <c r="D1341" s="78">
        <v>9.9341799407862812</v>
      </c>
      <c r="E1341" s="77">
        <v>0.76537999999999995</v>
      </c>
      <c r="F1341" s="77">
        <v>-0.11200000000000099</v>
      </c>
      <c r="G1341" s="79">
        <v>-1.1200000000000099</v>
      </c>
      <c r="H1341" s="80">
        <v>104.622</v>
      </c>
      <c r="I1341" s="77">
        <v>-2.9732537003375775E-2</v>
      </c>
      <c r="J1341" s="79">
        <v>148.66268501687887</v>
      </c>
      <c r="K1341" s="80">
        <v>20.71</v>
      </c>
      <c r="L1341" s="77">
        <v>4.1750503018108745E-2</v>
      </c>
      <c r="M1341" s="79">
        <v>62.62575452716311</v>
      </c>
      <c r="N1341" s="81">
        <v>94</v>
      </c>
      <c r="O1341" s="82">
        <v>-4.5685279187817257E-2</v>
      </c>
      <c r="P1341" s="83">
        <v>-91.370558375634516</v>
      </c>
      <c r="Q1341" s="81">
        <v>42.606999999999999</v>
      </c>
      <c r="R1341" s="82">
        <v>-3.4446030774809143E-2</v>
      </c>
      <c r="S1341" s="83">
        <v>413.35236929770974</v>
      </c>
      <c r="T1341" s="81">
        <v>848.97</v>
      </c>
      <c r="U1341" s="82">
        <v>5.7456285836137311E-3</v>
      </c>
      <c r="V1341" s="83">
        <v>-5.7456285836137315</v>
      </c>
      <c r="W1341" s="81">
        <v>66.33</v>
      </c>
      <c r="X1341" s="82">
        <v>-1.2726054922973937E-2</v>
      </c>
      <c r="Y1341" s="83">
        <v>-15.271265907568724</v>
      </c>
      <c r="Z1341" s="84">
        <f t="shared" si="20"/>
        <v>521.06753591572101</v>
      </c>
    </row>
    <row r="1342" spans="1:26" x14ac:dyDescent="0.3">
      <c r="A1342" s="76">
        <v>40477</v>
      </c>
      <c r="B1342" s="77">
        <v>1223.8</v>
      </c>
      <c r="C1342" s="77">
        <v>1.4238253440911324E-3</v>
      </c>
      <c r="D1342" s="78">
        <v>-1.4238253440911324</v>
      </c>
      <c r="E1342" s="77">
        <v>0.76524999999999999</v>
      </c>
      <c r="F1342" s="77">
        <v>-0.15600000000000058</v>
      </c>
      <c r="G1342" s="79">
        <v>-1.5600000000000058</v>
      </c>
      <c r="H1342" s="80">
        <v>106.196</v>
      </c>
      <c r="I1342" s="77">
        <v>-9.4673121228232224E-3</v>
      </c>
      <c r="J1342" s="79">
        <v>47.336560614116109</v>
      </c>
      <c r="K1342" s="80">
        <v>20.22</v>
      </c>
      <c r="L1342" s="77">
        <v>6.0304142632406847E-2</v>
      </c>
      <c r="M1342" s="79">
        <v>90.456213948610269</v>
      </c>
      <c r="N1342" s="81">
        <v>92.5</v>
      </c>
      <c r="O1342" s="82">
        <v>-2.6315789473684209E-2</v>
      </c>
      <c r="P1342" s="83">
        <v>-52.631578947368411</v>
      </c>
      <c r="Q1342" s="81">
        <v>42.786000000000001</v>
      </c>
      <c r="R1342" s="82">
        <v>-4.3888268156424548E-2</v>
      </c>
      <c r="S1342" s="83">
        <v>526.65921787709453</v>
      </c>
      <c r="T1342" s="81">
        <v>855.67</v>
      </c>
      <c r="U1342" s="82">
        <v>1.0367344047042678E-2</v>
      </c>
      <c r="V1342" s="83">
        <v>-10.367344047042678</v>
      </c>
      <c r="W1342" s="81">
        <v>66.37</v>
      </c>
      <c r="X1342" s="82">
        <v>-3.0953423857497307E-2</v>
      </c>
      <c r="Y1342" s="83">
        <v>-37.144108628996761</v>
      </c>
      <c r="Z1342" s="84">
        <f t="shared" si="20"/>
        <v>561.3251354723219</v>
      </c>
    </row>
    <row r="1343" spans="1:26" x14ac:dyDescent="0.3">
      <c r="A1343" s="76">
        <v>40476</v>
      </c>
      <c r="B1343" s="77">
        <v>1229.69</v>
      </c>
      <c r="C1343" s="77">
        <v>1.8107002699077775E-2</v>
      </c>
      <c r="D1343" s="78">
        <v>-18.107002699077775</v>
      </c>
      <c r="E1343" s="77">
        <v>0.76524999999999999</v>
      </c>
      <c r="F1343" s="77">
        <v>-0.12499999999999734</v>
      </c>
      <c r="G1343" s="79">
        <v>-1.2499999999999734</v>
      </c>
      <c r="H1343" s="80">
        <v>107.023</v>
      </c>
      <c r="I1343" s="77">
        <v>1.3264282062449076E-2</v>
      </c>
      <c r="J1343" s="79">
        <v>-66.321410312245376</v>
      </c>
      <c r="K1343" s="80">
        <v>19.850000000000001</v>
      </c>
      <c r="L1343" s="77">
        <v>4.8600105652403684E-2</v>
      </c>
      <c r="M1343" s="79">
        <v>72.900158478605519</v>
      </c>
      <c r="N1343" s="81">
        <v>93.5</v>
      </c>
      <c r="O1343" s="82">
        <v>-3.608247422680412E-2</v>
      </c>
      <c r="P1343" s="83">
        <v>-72.164948453608233</v>
      </c>
      <c r="Q1343" s="81">
        <v>42.975999999999999</v>
      </c>
      <c r="R1343" s="82">
        <v>-3.8568232662192475E-2</v>
      </c>
      <c r="S1343" s="83">
        <v>462.81879194630972</v>
      </c>
      <c r="T1343" s="81">
        <v>862.61</v>
      </c>
      <c r="U1343" s="82">
        <v>3.004358469162334E-2</v>
      </c>
      <c r="V1343" s="83">
        <v>-30.043584691623341</v>
      </c>
      <c r="W1343" s="81">
        <v>65.430000000000007</v>
      </c>
      <c r="X1343" s="82">
        <v>-5.4821235102925067E-2</v>
      </c>
      <c r="Y1343" s="83">
        <v>-65.785482123510079</v>
      </c>
      <c r="Z1343" s="84">
        <f t="shared" si="20"/>
        <v>282.04652214485048</v>
      </c>
    </row>
    <row r="1344" spans="1:26" x14ac:dyDescent="0.3">
      <c r="A1344" s="76">
        <v>40473</v>
      </c>
      <c r="B1344" s="77">
        <v>1222.96</v>
      </c>
      <c r="C1344" s="77">
        <v>1.0343346221208801E-2</v>
      </c>
      <c r="D1344" s="78">
        <v>-10.343346221208801</v>
      </c>
      <c r="E1344" s="77">
        <v>0.76537999999999995</v>
      </c>
      <c r="F1344" s="77">
        <v>-0.15600000000000058</v>
      </c>
      <c r="G1344" s="79">
        <v>-1.5600000000000058</v>
      </c>
      <c r="H1344" s="80">
        <v>105.96899999999999</v>
      </c>
      <c r="I1344" s="77">
        <v>3.5402727195731371E-2</v>
      </c>
      <c r="J1344" s="79">
        <v>-7.981288785396</v>
      </c>
      <c r="K1344" s="80">
        <v>18.78</v>
      </c>
      <c r="L1344" s="77">
        <v>-9.493670886075934E-3</v>
      </c>
      <c r="M1344" s="79">
        <v>-14.2405063291139</v>
      </c>
      <c r="N1344" s="81">
        <v>96.5</v>
      </c>
      <c r="O1344" s="82">
        <v>-5.1546391752577319E-3</v>
      </c>
      <c r="P1344" s="83">
        <v>-10.309278350515463</v>
      </c>
      <c r="Q1344" s="81">
        <v>42.320999999999998</v>
      </c>
      <c r="R1344" s="82">
        <v>-5.7795489458334341E-2</v>
      </c>
      <c r="S1344" s="83">
        <v>693.54587350001214</v>
      </c>
      <c r="T1344" s="81">
        <v>860.06</v>
      </c>
      <c r="U1344" s="82">
        <v>3.4583969878865889E-2</v>
      </c>
      <c r="V1344" s="83">
        <v>-34.583969878865886</v>
      </c>
      <c r="W1344" s="81">
        <v>65.289999999999992</v>
      </c>
      <c r="X1344" s="82">
        <v>-6.9147419446820763E-2</v>
      </c>
      <c r="Y1344" s="83">
        <v>-82.976903336184918</v>
      </c>
      <c r="Z1344" s="84">
        <f t="shared" si="20"/>
        <v>531.55058059872715</v>
      </c>
    </row>
    <row r="1345" spans="1:26" x14ac:dyDescent="0.3">
      <c r="A1345" s="76">
        <v>40472</v>
      </c>
      <c r="B1345" s="77">
        <v>1224.92</v>
      </c>
      <c r="C1345" s="77">
        <v>1.2523041569885261E-2</v>
      </c>
      <c r="D1345" s="78">
        <v>-12.523041569885262</v>
      </c>
      <c r="E1345" s="77">
        <v>0.76537999999999995</v>
      </c>
      <c r="F1345" s="77">
        <v>-0.41800000000000725</v>
      </c>
      <c r="G1345" s="79">
        <v>-4.1800000000000725</v>
      </c>
      <c r="H1345" s="80">
        <v>106.374</v>
      </c>
      <c r="I1345" s="77">
        <v>3.9545089896653954E-3</v>
      </c>
      <c r="J1345" s="79">
        <v>-19.772544948326978</v>
      </c>
      <c r="K1345" s="80">
        <v>19.27</v>
      </c>
      <c r="L1345" s="77">
        <v>-6.9531627233220719E-2</v>
      </c>
      <c r="M1345" s="79">
        <v>-104.29744084983108</v>
      </c>
      <c r="N1345" s="81">
        <v>97</v>
      </c>
      <c r="O1345" s="82">
        <v>-1.5228426395939087E-2</v>
      </c>
      <c r="P1345" s="83">
        <v>-30.456852791878173</v>
      </c>
      <c r="Q1345" s="81">
        <v>41.463999999999999</v>
      </c>
      <c r="R1345" s="82">
        <v>-7.3430167597765397E-2</v>
      </c>
      <c r="S1345" s="83">
        <v>881.16201117318474</v>
      </c>
      <c r="T1345" s="81">
        <v>860.44</v>
      </c>
      <c r="U1345" s="82">
        <v>3.4742348626059891E-2</v>
      </c>
      <c r="V1345" s="83">
        <v>-34.742348626059893</v>
      </c>
      <c r="W1345" s="81">
        <v>65.440000000000012</v>
      </c>
      <c r="X1345" s="82">
        <v>-9.1047989443711258E-2</v>
      </c>
      <c r="Y1345" s="83">
        <v>-109.2575873324535</v>
      </c>
      <c r="Z1345" s="84">
        <f t="shared" si="20"/>
        <v>565.93219505474985</v>
      </c>
    </row>
    <row r="1346" spans="1:26" x14ac:dyDescent="0.3">
      <c r="A1346" s="76">
        <v>40471</v>
      </c>
      <c r="B1346" s="77">
        <v>1221.8599999999999</v>
      </c>
      <c r="C1346" s="77">
        <v>1.2848569249643556E-2</v>
      </c>
      <c r="D1346" s="78">
        <v>-12.848569249643557</v>
      </c>
      <c r="E1346" s="77">
        <v>0.76549999999999996</v>
      </c>
      <c r="F1346" s="77">
        <v>-0.60000000000000053</v>
      </c>
      <c r="G1346" s="79">
        <v>-6.0000000000000053</v>
      </c>
      <c r="H1346" s="80">
        <v>105.79300000000001</v>
      </c>
      <c r="I1346" s="77">
        <v>-4.0949655458070193E-3</v>
      </c>
      <c r="J1346" s="79">
        <v>20.474827729035095</v>
      </c>
      <c r="K1346" s="80">
        <v>19.79</v>
      </c>
      <c r="L1346" s="77">
        <v>-8.2096474953617798E-2</v>
      </c>
      <c r="M1346" s="79">
        <v>-123.14471243042671</v>
      </c>
      <c r="N1346" s="81">
        <v>98</v>
      </c>
      <c r="O1346" s="82">
        <v>-5.076142131979695E-3</v>
      </c>
      <c r="P1346" s="83">
        <v>-10.152284263959389</v>
      </c>
      <c r="Q1346" s="81">
        <v>41.274999999999999</v>
      </c>
      <c r="R1346" s="82">
        <v>-8.2777777777777811E-2</v>
      </c>
      <c r="S1346" s="83">
        <v>993.33333333333371</v>
      </c>
      <c r="T1346" s="81">
        <v>862.55</v>
      </c>
      <c r="U1346" s="82">
        <v>4.0081513547406897E-2</v>
      </c>
      <c r="V1346" s="83">
        <v>-40.0815135474069</v>
      </c>
      <c r="W1346" s="81">
        <v>67.35499999999999</v>
      </c>
      <c r="X1346" s="82">
        <v>-7.9535360437307925E-2</v>
      </c>
      <c r="Y1346" s="83">
        <v>-95.442432524769501</v>
      </c>
      <c r="Z1346" s="84">
        <f t="shared" si="20"/>
        <v>726.13864904616275</v>
      </c>
    </row>
    <row r="1347" spans="1:26" x14ac:dyDescent="0.3">
      <c r="A1347" s="76">
        <v>40470</v>
      </c>
      <c r="B1347" s="77">
        <v>1208.8499999999999</v>
      </c>
      <c r="C1347" s="77">
        <v>2.9203620585233768E-3</v>
      </c>
      <c r="D1347" s="78">
        <v>-2.9203620585233767</v>
      </c>
      <c r="E1347" s="77">
        <v>0.76549999999999996</v>
      </c>
      <c r="F1347" s="77">
        <v>-0.86300000000000265</v>
      </c>
      <c r="G1347" s="79">
        <v>-8.6300000000000274</v>
      </c>
      <c r="H1347" s="80">
        <v>104.601</v>
      </c>
      <c r="I1347" s="77">
        <v>-1.2890805628167256E-2</v>
      </c>
      <c r="J1347" s="79">
        <v>64.454028140836286</v>
      </c>
      <c r="K1347" s="80">
        <v>20.63</v>
      </c>
      <c r="L1347" s="77">
        <v>-4.0018613308515562E-2</v>
      </c>
      <c r="M1347" s="79">
        <v>-60.027919962773346</v>
      </c>
      <c r="N1347" s="81">
        <v>100.5</v>
      </c>
      <c r="O1347" s="82">
        <v>2.030456852791878E-2</v>
      </c>
      <c r="P1347" s="83">
        <v>40.609137055837557</v>
      </c>
      <c r="Q1347" s="81">
        <v>41.9</v>
      </c>
      <c r="R1347" s="82">
        <v>-4.8527374707632229E-2</v>
      </c>
      <c r="S1347" s="83">
        <v>582.32849649158675</v>
      </c>
      <c r="T1347" s="81">
        <v>843.35</v>
      </c>
      <c r="U1347" s="82">
        <v>1.8501745105853715E-2</v>
      </c>
      <c r="V1347" s="83">
        <v>-18.501745105853715</v>
      </c>
      <c r="W1347" s="81">
        <v>68.314999999999998</v>
      </c>
      <c r="X1347" s="82">
        <v>-6.7180992694749808E-2</v>
      </c>
      <c r="Y1347" s="83">
        <v>-80.617191233699771</v>
      </c>
      <c r="Z1347" s="84">
        <f t="shared" si="20"/>
        <v>516.69444332741023</v>
      </c>
    </row>
    <row r="1348" spans="1:26" x14ac:dyDescent="0.3">
      <c r="A1348" s="76">
        <v>40469</v>
      </c>
      <c r="B1348" s="77">
        <v>1227.8599999999999</v>
      </c>
      <c r="C1348" s="77">
        <v>2.4070058381984904E-2</v>
      </c>
      <c r="D1348" s="78">
        <v>-24.070058381984904</v>
      </c>
      <c r="E1348" s="77">
        <v>0.76549999999999996</v>
      </c>
      <c r="F1348" s="77">
        <v>-1.1250000000000093</v>
      </c>
      <c r="G1348" s="79">
        <v>-11.250000000000092</v>
      </c>
      <c r="H1348" s="80">
        <v>106.569</v>
      </c>
      <c r="I1348" s="77">
        <v>1.1129454628259153E-2</v>
      </c>
      <c r="J1348" s="79">
        <v>-55.64727314129577</v>
      </c>
      <c r="K1348" s="80">
        <v>19.09</v>
      </c>
      <c r="L1348" s="77">
        <v>-0.122702205882353</v>
      </c>
      <c r="M1348" s="79">
        <v>-184.05330882352951</v>
      </c>
      <c r="N1348" s="81">
        <v>97</v>
      </c>
      <c r="O1348" s="82">
        <v>-7.6190476190476197E-2</v>
      </c>
      <c r="P1348" s="83">
        <v>-152.38095238095238</v>
      </c>
      <c r="Q1348" s="81">
        <v>42.85</v>
      </c>
      <c r="R1348" s="82">
        <v>-2.0571428571428539E-2</v>
      </c>
      <c r="S1348" s="83">
        <v>246.85714285714246</v>
      </c>
      <c r="T1348" s="81">
        <v>854.84</v>
      </c>
      <c r="U1348" s="82">
        <v>2.6132257793462711E-2</v>
      </c>
      <c r="V1348" s="83">
        <v>-26.13225779346271</v>
      </c>
      <c r="W1348" s="81">
        <v>65.5</v>
      </c>
      <c r="X1348" s="82">
        <v>-0.11510402593893537</v>
      </c>
      <c r="Y1348" s="83">
        <v>-138.12483112672246</v>
      </c>
      <c r="Z1348" s="84">
        <f t="shared" si="20"/>
        <v>-344.80153879080541</v>
      </c>
    </row>
    <row r="1349" spans="1:26" x14ac:dyDescent="0.3">
      <c r="A1349" s="76">
        <v>40466</v>
      </c>
      <c r="B1349" s="77">
        <v>1223.43</v>
      </c>
      <c r="C1349" s="77">
        <v>4.0915820103119227E-2</v>
      </c>
      <c r="D1349" s="78">
        <v>-40.915820103119231</v>
      </c>
      <c r="E1349" s="77">
        <v>0.76663000000000003</v>
      </c>
      <c r="F1349" s="77">
        <v>-1.036999999999999</v>
      </c>
      <c r="G1349" s="79">
        <v>-10.36999999999999</v>
      </c>
      <c r="H1349" s="80">
        <v>106.739</v>
      </c>
      <c r="I1349" s="77">
        <v>2.1386741177371195E-2</v>
      </c>
      <c r="J1349" s="79">
        <v>-106.93370588685598</v>
      </c>
      <c r="K1349" s="80">
        <v>19.03</v>
      </c>
      <c r="L1349" s="77">
        <v>-0.19124521886952825</v>
      </c>
      <c r="M1349" s="79">
        <v>-286.8678283042924</v>
      </c>
      <c r="N1349" s="81">
        <v>98.75</v>
      </c>
      <c r="O1349" s="82">
        <v>-5.0480769230769232E-2</v>
      </c>
      <c r="P1349" s="83">
        <v>-100.96153846153847</v>
      </c>
      <c r="Q1349" s="81">
        <v>42.527000000000001</v>
      </c>
      <c r="R1349" s="82">
        <v>-4.0022573363431069E-2</v>
      </c>
      <c r="S1349" s="83">
        <v>480.27088036117283</v>
      </c>
      <c r="T1349" s="81">
        <v>843.12</v>
      </c>
      <c r="U1349" s="82">
        <v>2.9525972598725119E-2</v>
      </c>
      <c r="V1349" s="83">
        <v>-29.525972598725119</v>
      </c>
      <c r="W1349" s="81">
        <v>67.114999999999995</v>
      </c>
      <c r="X1349" s="82">
        <v>-0.10804704631536992</v>
      </c>
      <c r="Y1349" s="83">
        <v>-129.65645557844388</v>
      </c>
      <c r="Z1349" s="84">
        <f t="shared" si="20"/>
        <v>-224.96044057180222</v>
      </c>
    </row>
    <row r="1350" spans="1:26" x14ac:dyDescent="0.3">
      <c r="A1350" s="76">
        <v>40465</v>
      </c>
      <c r="B1350" s="77">
        <v>1226.07</v>
      </c>
      <c r="C1350" s="77">
        <v>3.5365946343069846E-2</v>
      </c>
      <c r="D1350" s="78">
        <v>-35.365946343069844</v>
      </c>
      <c r="E1350" s="77">
        <v>0.76649999999999996</v>
      </c>
      <c r="F1350" s="77">
        <v>-1.1880000000000002</v>
      </c>
      <c r="G1350" s="79">
        <v>-11.880000000000003</v>
      </c>
      <c r="H1350" s="80">
        <v>107.828</v>
      </c>
      <c r="I1350" s="77">
        <v>2.640546766424887E-2</v>
      </c>
      <c r="J1350" s="79">
        <v>-132.02733832124434</v>
      </c>
      <c r="K1350" s="80">
        <v>19.88</v>
      </c>
      <c r="L1350" s="77">
        <v>-0.11644444444444449</v>
      </c>
      <c r="M1350" s="79">
        <v>-174.66666666666671</v>
      </c>
      <c r="N1350" s="81">
        <v>98.5</v>
      </c>
      <c r="O1350" s="82">
        <v>-7.5117370892018781E-2</v>
      </c>
      <c r="P1350" s="83">
        <v>-150.23474178403754</v>
      </c>
      <c r="Q1350" s="81">
        <v>44.127000000000002</v>
      </c>
      <c r="R1350" s="82">
        <v>-4.0774719673803783E-4</v>
      </c>
      <c r="S1350" s="83">
        <v>4.8929663608564544</v>
      </c>
      <c r="T1350" s="81">
        <v>844.12</v>
      </c>
      <c r="U1350" s="82">
        <v>3.8341841441663027E-2</v>
      </c>
      <c r="V1350" s="83">
        <v>-38.341841441663028</v>
      </c>
      <c r="W1350" s="81">
        <v>67.185000000000002</v>
      </c>
      <c r="X1350" s="82">
        <v>-0.10132423756019265</v>
      </c>
      <c r="Y1350" s="83">
        <v>-121.58908507223119</v>
      </c>
      <c r="Z1350" s="84">
        <f t="shared" si="20"/>
        <v>-659.21265326805621</v>
      </c>
    </row>
    <row r="1351" spans="1:26" x14ac:dyDescent="0.3">
      <c r="A1351" s="76">
        <v>40464</v>
      </c>
      <c r="B1351" s="77">
        <v>1222.06</v>
      </c>
      <c r="C1351" s="77">
        <v>3.6355464344168358E-2</v>
      </c>
      <c r="D1351" s="78">
        <v>-36.355464344168361</v>
      </c>
      <c r="E1351" s="77">
        <v>0.76680999999999999</v>
      </c>
      <c r="F1351" s="77">
        <v>-1.0940000000000061</v>
      </c>
      <c r="G1351" s="79">
        <v>-10.940000000000062</v>
      </c>
      <c r="H1351" s="80">
        <v>107.211</v>
      </c>
      <c r="I1351" s="77">
        <v>2.2654431683772749E-2</v>
      </c>
      <c r="J1351" s="79">
        <v>-113.27215841886375</v>
      </c>
      <c r="K1351" s="80">
        <v>19.07</v>
      </c>
      <c r="L1351" s="77">
        <v>-0.1953586497890295</v>
      </c>
      <c r="M1351" s="79">
        <v>-293.03797468354429</v>
      </c>
      <c r="N1351" s="81">
        <v>95</v>
      </c>
      <c r="O1351" s="82">
        <v>-0.11627906976744186</v>
      </c>
      <c r="P1351" s="83">
        <v>-232.55813953488371</v>
      </c>
      <c r="Q1351" s="81">
        <v>44.75</v>
      </c>
      <c r="R1351" s="82">
        <v>2.4613623354321761E-2</v>
      </c>
      <c r="S1351" s="83">
        <v>-295.36348025186112</v>
      </c>
      <c r="T1351" s="81">
        <v>846.89</v>
      </c>
      <c r="U1351" s="82">
        <v>4.8053362374081185E-2</v>
      </c>
      <c r="V1351" s="83">
        <v>-48.053362374081182</v>
      </c>
      <c r="W1351" s="81">
        <v>68.489999999999995</v>
      </c>
      <c r="X1351" s="82">
        <v>-0.12450466572925999</v>
      </c>
      <c r="Y1351" s="83">
        <v>-149.40559887511199</v>
      </c>
      <c r="Z1351" s="84">
        <f t="shared" si="20"/>
        <v>-1178.9861784825143</v>
      </c>
    </row>
    <row r="1352" spans="1:26" x14ac:dyDescent="0.3">
      <c r="A1352" s="76">
        <v>40463</v>
      </c>
      <c r="B1352" s="77">
        <v>1207.82</v>
      </c>
      <c r="C1352" s="77">
        <v>2.0152707861752002E-2</v>
      </c>
      <c r="D1352" s="78">
        <v>-20.152707861752003</v>
      </c>
      <c r="E1352" s="77">
        <v>0.76649999999999996</v>
      </c>
      <c r="F1352" s="77">
        <v>-1.1750000000000038</v>
      </c>
      <c r="G1352" s="79">
        <v>-11.750000000000039</v>
      </c>
      <c r="H1352" s="80">
        <v>105.622</v>
      </c>
      <c r="I1352" s="77">
        <v>9.5485696261815769E-3</v>
      </c>
      <c r="J1352" s="79">
        <v>-47.742848130907888</v>
      </c>
      <c r="K1352" s="80">
        <v>18.93</v>
      </c>
      <c r="L1352" s="77">
        <v>-0.18580645161290324</v>
      </c>
      <c r="M1352" s="79">
        <v>-278.70967741935482</v>
      </c>
      <c r="N1352" s="81">
        <v>97</v>
      </c>
      <c r="O1352" s="82">
        <v>-0.10804597701149425</v>
      </c>
      <c r="P1352" s="83">
        <v>-216.09195402298852</v>
      </c>
      <c r="Q1352" s="81">
        <v>44.7</v>
      </c>
      <c r="R1352" s="82">
        <v>1.9175083791240135E-2</v>
      </c>
      <c r="S1352" s="83">
        <v>-230.10100549488163</v>
      </c>
      <c r="T1352" s="81">
        <v>837.45</v>
      </c>
      <c r="U1352" s="82">
        <v>3.8762093773257254E-2</v>
      </c>
      <c r="V1352" s="83">
        <v>-38.762093773257256</v>
      </c>
      <c r="W1352" s="81">
        <v>69.224999999999994</v>
      </c>
      <c r="X1352" s="82">
        <v>-0.10044831394971092</v>
      </c>
      <c r="Y1352" s="83">
        <v>-120.53797673965309</v>
      </c>
      <c r="Z1352" s="84">
        <f t="shared" si="20"/>
        <v>-963.8482634427952</v>
      </c>
    </row>
    <row r="1353" spans="1:26" x14ac:dyDescent="0.3">
      <c r="A1353" s="76">
        <v>40462</v>
      </c>
      <c r="B1353" s="77">
        <v>1210.44</v>
      </c>
      <c r="C1353" s="77">
        <v>2.2218844214739887E-2</v>
      </c>
      <c r="D1353" s="78">
        <v>-22.218844214739889</v>
      </c>
      <c r="E1353" s="77">
        <v>0.76693999999999996</v>
      </c>
      <c r="F1353" s="77">
        <v>-1.1560000000000015</v>
      </c>
      <c r="G1353" s="79">
        <v>-11.560000000000015</v>
      </c>
      <c r="H1353" s="80" t="s">
        <v>0</v>
      </c>
      <c r="I1353" s="77">
        <v>3.5402727195731371E-2</v>
      </c>
      <c r="J1353" s="79">
        <v>48.246409542463695</v>
      </c>
      <c r="K1353" s="80">
        <v>18.96</v>
      </c>
      <c r="L1353" s="77">
        <v>-0.16106194690265488</v>
      </c>
      <c r="M1353" s="79">
        <v>-241.59292035398229</v>
      </c>
      <c r="N1353" s="81" t="s">
        <v>47</v>
      </c>
      <c r="O1353" s="82">
        <v>4.5362372799477215E-3</v>
      </c>
      <c r="P1353" s="83">
        <v>9.0724745598954417</v>
      </c>
      <c r="Q1353" s="81" t="s">
        <v>47</v>
      </c>
      <c r="R1353" s="82">
        <v>7.4923885533476054E-4</v>
      </c>
      <c r="S1353" s="83">
        <v>-8.9908662640171269</v>
      </c>
      <c r="T1353" s="81">
        <v>831.31</v>
      </c>
      <c r="U1353" s="82">
        <v>2.2345475563863491E-2</v>
      </c>
      <c r="V1353" s="83">
        <v>-22.345475563863491</v>
      </c>
      <c r="W1353" s="81">
        <v>70.14</v>
      </c>
      <c r="X1353" s="82">
        <v>-6.7349245395917801E-2</v>
      </c>
      <c r="Y1353" s="83">
        <v>-80.819094475101352</v>
      </c>
      <c r="Z1353" s="84">
        <f t="shared" si="20"/>
        <v>-330.208316769345</v>
      </c>
    </row>
    <row r="1354" spans="1:26" x14ac:dyDescent="0.3">
      <c r="A1354" s="76">
        <v>40459</v>
      </c>
      <c r="B1354" s="77">
        <v>1209.77</v>
      </c>
      <c r="C1354" s="77">
        <v>2.4707775707267555E-2</v>
      </c>
      <c r="D1354" s="78">
        <v>-24.707775707267555</v>
      </c>
      <c r="E1354" s="77">
        <v>0.76956000000000002</v>
      </c>
      <c r="F1354" s="77">
        <v>-0.90700000000000225</v>
      </c>
      <c r="G1354" s="79">
        <v>-9.0700000000000216</v>
      </c>
      <c r="H1354" s="80">
        <v>105.955</v>
      </c>
      <c r="I1354" s="77">
        <v>2.1676453855573923E-2</v>
      </c>
      <c r="J1354" s="79">
        <v>-108.38226927786961</v>
      </c>
      <c r="K1354" s="80">
        <v>20.71</v>
      </c>
      <c r="L1354" s="77">
        <v>-8.1188997338065588E-2</v>
      </c>
      <c r="M1354" s="79">
        <v>-121.78349600709839</v>
      </c>
      <c r="N1354" s="81">
        <v>97</v>
      </c>
      <c r="O1354" s="82">
        <v>-0.11617312072892938</v>
      </c>
      <c r="P1354" s="83">
        <v>-232.34624145785875</v>
      </c>
      <c r="Q1354" s="81">
        <v>44.917000000000002</v>
      </c>
      <c r="R1354" s="82">
        <v>1.6658744709264258E-2</v>
      </c>
      <c r="S1354" s="83">
        <v>-199.90493651117109</v>
      </c>
      <c r="T1354" s="81">
        <v>831.55</v>
      </c>
      <c r="U1354" s="82">
        <v>2.8484143867807812E-2</v>
      </c>
      <c r="V1354" s="83">
        <v>-28.484143867807813</v>
      </c>
      <c r="W1354" s="81">
        <v>71.995000000000005</v>
      </c>
      <c r="X1354" s="82">
        <v>-5.0448430493273397E-2</v>
      </c>
      <c r="Y1354" s="83">
        <v>-60.538116591928073</v>
      </c>
      <c r="Z1354" s="84">
        <f t="shared" si="20"/>
        <v>-785.21697942100127</v>
      </c>
    </row>
    <row r="1355" spans="1:26" x14ac:dyDescent="0.3">
      <c r="A1355" s="76">
        <v>40458</v>
      </c>
      <c r="B1355" s="77">
        <v>1206.3599999999999</v>
      </c>
      <c r="C1355" s="77">
        <v>1.9720548084156724E-2</v>
      </c>
      <c r="D1355" s="78">
        <v>-19.720548084156725</v>
      </c>
      <c r="E1355" s="77">
        <v>0.77149999999999996</v>
      </c>
      <c r="F1355" s="77">
        <v>-0.91300000000000825</v>
      </c>
      <c r="G1355" s="79">
        <v>-9.1300000000000825</v>
      </c>
      <c r="H1355" s="80">
        <v>106.22799999999999</v>
      </c>
      <c r="I1355" s="77">
        <v>2.3361559877845509E-2</v>
      </c>
      <c r="J1355" s="79">
        <v>-116.80779938922754</v>
      </c>
      <c r="K1355" s="80">
        <v>21.56</v>
      </c>
      <c r="L1355" s="77">
        <v>-6.9092584062644923E-3</v>
      </c>
      <c r="M1355" s="79">
        <v>-10.363887609396738</v>
      </c>
      <c r="N1355" s="81">
        <v>98.5</v>
      </c>
      <c r="O1355" s="82">
        <v>-9.2165898617511524E-2</v>
      </c>
      <c r="P1355" s="83">
        <v>-184.33179723502306</v>
      </c>
      <c r="Q1355" s="81">
        <v>44.75</v>
      </c>
      <c r="R1355" s="82">
        <v>1.0317657417650661E-2</v>
      </c>
      <c r="S1355" s="83">
        <v>-123.81188901180793</v>
      </c>
      <c r="T1355" s="81">
        <v>829.31</v>
      </c>
      <c r="U1355" s="82">
        <v>1.3021437732852829E-2</v>
      </c>
      <c r="V1355" s="83">
        <v>-13.02143773285283</v>
      </c>
      <c r="W1355" s="81">
        <v>73.174999999999997</v>
      </c>
      <c r="X1355" s="82">
        <v>-1.074760037853186E-2</v>
      </c>
      <c r="Y1355" s="83">
        <v>-12.89712045423823</v>
      </c>
      <c r="Z1355" s="84">
        <f t="shared" si="20"/>
        <v>-490.08447951670308</v>
      </c>
    </row>
    <row r="1356" spans="1:26" x14ac:dyDescent="0.3">
      <c r="A1356" s="76">
        <v>40457</v>
      </c>
      <c r="B1356" s="77">
        <v>1205.33</v>
      </c>
      <c r="C1356" s="77">
        <v>3.6103255310187141E-2</v>
      </c>
      <c r="D1356" s="78">
        <v>-36.103255310187137</v>
      </c>
      <c r="E1356" s="77">
        <v>0.77412999999999998</v>
      </c>
      <c r="F1356" s="77">
        <v>-0.71200000000000152</v>
      </c>
      <c r="G1356" s="79">
        <v>-7.1200000000000152</v>
      </c>
      <c r="H1356" s="80">
        <v>105.967</v>
      </c>
      <c r="I1356" s="77">
        <v>3.1891481322790537E-2</v>
      </c>
      <c r="J1356" s="79">
        <v>-159.45740661395268</v>
      </c>
      <c r="K1356" s="80">
        <v>21.49</v>
      </c>
      <c r="L1356" s="77">
        <v>-9.9706744868035296E-2</v>
      </c>
      <c r="M1356" s="79">
        <v>-149.56011730205293</v>
      </c>
      <c r="N1356" s="81">
        <v>98.5</v>
      </c>
      <c r="O1356" s="82">
        <v>-0.13973799126637554</v>
      </c>
      <c r="P1356" s="83">
        <v>-279.47598253275106</v>
      </c>
      <c r="Q1356" s="81">
        <v>45</v>
      </c>
      <c r="R1356" s="82">
        <v>3.3295063145809482E-2</v>
      </c>
      <c r="S1356" s="83">
        <v>-399.5407577497138</v>
      </c>
      <c r="T1356" s="81">
        <v>828.03</v>
      </c>
      <c r="U1356" s="82">
        <v>4.2622579264146698E-2</v>
      </c>
      <c r="V1356" s="83">
        <v>-42.622579264146701</v>
      </c>
      <c r="W1356" s="81">
        <v>73.234999999999999</v>
      </c>
      <c r="X1356" s="82">
        <v>-6.1390579942326079E-2</v>
      </c>
      <c r="Y1356" s="83">
        <v>-73.668695930791287</v>
      </c>
      <c r="Z1356" s="84">
        <f t="shared" si="20"/>
        <v>-1147.5487947035956</v>
      </c>
    </row>
    <row r="1357" spans="1:26" x14ac:dyDescent="0.3">
      <c r="A1357" s="76">
        <v>40456</v>
      </c>
      <c r="B1357" s="77">
        <v>1199</v>
      </c>
      <c r="C1357" s="77">
        <v>2.4304813976335951E-2</v>
      </c>
      <c r="D1357" s="78">
        <v>-24.30481397633595</v>
      </c>
      <c r="E1357" s="77">
        <v>0.77675000000000005</v>
      </c>
      <c r="F1357" s="77">
        <v>-0.49399999999999444</v>
      </c>
      <c r="G1357" s="79">
        <v>-4.9399999999999444</v>
      </c>
      <c r="H1357" s="80">
        <v>105.396</v>
      </c>
      <c r="I1357" s="77">
        <v>1.492594803844151E-2</v>
      </c>
      <c r="J1357" s="79">
        <v>-74.629740192207549</v>
      </c>
      <c r="K1357" s="80">
        <v>21.76</v>
      </c>
      <c r="L1357" s="77">
        <v>-3.3318525099955573E-2</v>
      </c>
      <c r="M1357" s="79">
        <v>-49.977787649933362</v>
      </c>
      <c r="N1357" s="81">
        <v>98.5</v>
      </c>
      <c r="O1357" s="82">
        <v>-0.11659192825112108</v>
      </c>
      <c r="P1357" s="83">
        <v>-233.18385650224215</v>
      </c>
      <c r="Q1357" s="81">
        <v>44.036999999999999</v>
      </c>
      <c r="R1357" s="82">
        <v>9.0046741820181634E-3</v>
      </c>
      <c r="S1357" s="83">
        <v>-108.05609018421796</v>
      </c>
      <c r="T1357" s="81">
        <v>833.07</v>
      </c>
      <c r="U1357" s="82">
        <v>2.0994190749319797E-2</v>
      </c>
      <c r="V1357" s="83">
        <v>-20.994190749319795</v>
      </c>
      <c r="W1357" s="81">
        <v>74.02</v>
      </c>
      <c r="X1357" s="82">
        <v>-7.24248927038635E-3</v>
      </c>
      <c r="Y1357" s="83">
        <v>-8.6909871244636197</v>
      </c>
      <c r="Z1357" s="84">
        <f t="shared" ref="Z1357:Z1420" si="21">SUM(D1357,G1357,J1357,M1357,P1357,S1357,V1357,Y1357)</f>
        <v>-524.77746637872042</v>
      </c>
    </row>
    <row r="1358" spans="1:26" x14ac:dyDescent="0.3">
      <c r="A1358" s="76">
        <v>40455</v>
      </c>
      <c r="B1358" s="77">
        <v>1175.3399999999999</v>
      </c>
      <c r="C1358" s="77">
        <v>5.0193677477830901E-3</v>
      </c>
      <c r="D1358" s="78">
        <v>-5.0193677477830905</v>
      </c>
      <c r="E1358" s="77">
        <v>0.77700000000000002</v>
      </c>
      <c r="F1358" s="77">
        <v>-1.637999999999995</v>
      </c>
      <c r="G1358" s="79">
        <v>-16.379999999999949</v>
      </c>
      <c r="H1358" s="80">
        <v>104.504</v>
      </c>
      <c r="I1358" s="77">
        <v>2.3335063307253257E-2</v>
      </c>
      <c r="J1358" s="79">
        <v>-116.67531653626628</v>
      </c>
      <c r="K1358" s="80">
        <v>23.53</v>
      </c>
      <c r="L1358" s="77">
        <v>5.2796420581655464E-2</v>
      </c>
      <c r="M1358" s="79">
        <v>79.194630872483202</v>
      </c>
      <c r="N1358" s="81">
        <v>105</v>
      </c>
      <c r="O1358" s="82">
        <v>-3.0023094688221709E-2</v>
      </c>
      <c r="P1358" s="83">
        <v>-60.046189376443415</v>
      </c>
      <c r="Q1358" s="81">
        <v>43.75</v>
      </c>
      <c r="R1358" s="82">
        <v>9.0642802776945055E-3</v>
      </c>
      <c r="S1358" s="83">
        <v>-108.77136333233406</v>
      </c>
      <c r="T1358" s="81">
        <v>818.94</v>
      </c>
      <c r="U1358" s="82">
        <v>-8.427170359607607E-3</v>
      </c>
      <c r="V1358" s="83">
        <v>8.4271703596076062</v>
      </c>
      <c r="W1358" s="81">
        <v>75.245000000000005</v>
      </c>
      <c r="X1358" s="82">
        <v>-2.1218752072141422E-3</v>
      </c>
      <c r="Y1358" s="83">
        <v>-2.5462502486569702</v>
      </c>
      <c r="Z1358" s="84">
        <f t="shared" si="21"/>
        <v>-221.81668600939295</v>
      </c>
    </row>
    <row r="1359" spans="1:26" x14ac:dyDescent="0.3">
      <c r="A1359" s="76">
        <v>40452</v>
      </c>
      <c r="B1359" s="77">
        <v>1184.19</v>
      </c>
      <c r="C1359" s="77">
        <v>1.0780497797808144E-2</v>
      </c>
      <c r="D1359" s="78">
        <v>-10.780497797808144</v>
      </c>
      <c r="E1359" s="77">
        <v>0.77837999999999996</v>
      </c>
      <c r="F1359" s="77">
        <v>-1.5249999999999986</v>
      </c>
      <c r="G1359" s="79">
        <v>-15.249999999999986</v>
      </c>
      <c r="H1359" s="80">
        <v>105.054</v>
      </c>
      <c r="I1359" s="77">
        <v>3.093167945673295E-2</v>
      </c>
      <c r="J1359" s="79">
        <v>-154.65839728366475</v>
      </c>
      <c r="K1359" s="80">
        <v>22.5</v>
      </c>
      <c r="L1359" s="77">
        <v>4.6511627906976744E-2</v>
      </c>
      <c r="M1359" s="79">
        <v>69.767441860465112</v>
      </c>
      <c r="N1359" s="81">
        <v>104</v>
      </c>
      <c r="O1359" s="82">
        <v>2.7174696736547509E-2</v>
      </c>
      <c r="P1359" s="83">
        <v>54.34939347309502</v>
      </c>
      <c r="Q1359" s="81">
        <v>44.3</v>
      </c>
      <c r="R1359" s="82">
        <v>2.3094688221709007E-2</v>
      </c>
      <c r="S1359" s="83">
        <v>-277.13625866050808</v>
      </c>
      <c r="T1359" s="81">
        <v>812.95</v>
      </c>
      <c r="U1359" s="82">
        <v>-3.2190859414992994E-2</v>
      </c>
      <c r="V1359" s="83">
        <v>32.190859414992993</v>
      </c>
      <c r="W1359" s="81">
        <v>74.760000000000005</v>
      </c>
      <c r="X1359" s="82">
        <v>1.2116699384011317E-2</v>
      </c>
      <c r="Y1359" s="83">
        <v>14.540039260813579</v>
      </c>
      <c r="Z1359" s="84">
        <f t="shared" si="21"/>
        <v>-286.97741973261429</v>
      </c>
    </row>
    <row r="1360" spans="1:26" x14ac:dyDescent="0.3">
      <c r="A1360" s="76">
        <v>40451</v>
      </c>
      <c r="B1360" s="77">
        <v>1179.19</v>
      </c>
      <c r="C1360" s="77">
        <v>1.9972320733500689E-2</v>
      </c>
      <c r="D1360" s="78">
        <v>-19.972320733500688</v>
      </c>
      <c r="E1360" s="77">
        <v>0.77775000000000005</v>
      </c>
      <c r="F1360" s="77">
        <v>-1.5879999999999894</v>
      </c>
      <c r="G1360" s="79">
        <v>-15.879999999999894</v>
      </c>
      <c r="H1360" s="80">
        <v>104.836</v>
      </c>
      <c r="I1360" s="77">
        <v>4.178632826862496E-2</v>
      </c>
      <c r="J1360" s="79">
        <v>-208.9316413431248</v>
      </c>
      <c r="K1360" s="80">
        <v>23.7</v>
      </c>
      <c r="L1360" s="77">
        <v>7.6783280327123921E-2</v>
      </c>
      <c r="M1360" s="79">
        <v>115.17492049068588</v>
      </c>
      <c r="N1360" s="81">
        <v>106.5</v>
      </c>
      <c r="O1360" s="82">
        <v>2.4052246857169269E-2</v>
      </c>
      <c r="P1360" s="83">
        <v>48.104493714338531</v>
      </c>
      <c r="Q1360" s="81">
        <v>44.145000000000003</v>
      </c>
      <c r="R1360" s="82">
        <v>2.2987973026209172E-2</v>
      </c>
      <c r="S1360" s="83">
        <v>-275.85567631451005</v>
      </c>
      <c r="T1360" s="81">
        <v>808.06</v>
      </c>
      <c r="U1360" s="82">
        <v>-1.4260445257700585E-2</v>
      </c>
      <c r="V1360" s="83">
        <v>14.260445257700585</v>
      </c>
      <c r="W1360" s="81">
        <v>78.23</v>
      </c>
      <c r="X1360" s="82">
        <v>4.9926184404778064E-2</v>
      </c>
      <c r="Y1360" s="83">
        <v>59.911421285733674</v>
      </c>
      <c r="Z1360" s="84">
        <f t="shared" si="21"/>
        <v>-283.18835764267675</v>
      </c>
    </row>
    <row r="1361" spans="1:26" x14ac:dyDescent="0.3">
      <c r="A1361" s="76">
        <v>40450</v>
      </c>
      <c r="B1361" s="77">
        <v>1183.96</v>
      </c>
      <c r="C1361" s="77">
        <v>2.3239734847502833E-2</v>
      </c>
      <c r="D1361" s="78">
        <v>-23.239734847502834</v>
      </c>
      <c r="E1361" s="77">
        <v>0.77825</v>
      </c>
      <c r="F1361" s="77">
        <v>-1.5750000000000042</v>
      </c>
      <c r="G1361" s="79">
        <v>-15.750000000000043</v>
      </c>
      <c r="H1361" s="80">
        <v>104.623</v>
      </c>
      <c r="I1361" s="77">
        <v>3.829740780437467E-2</v>
      </c>
      <c r="J1361" s="79">
        <v>-191.48703902187336</v>
      </c>
      <c r="K1361" s="80">
        <v>23.25</v>
      </c>
      <c r="L1361" s="77">
        <v>7.0441988950276299E-2</v>
      </c>
      <c r="M1361" s="79">
        <v>105.66298342541445</v>
      </c>
      <c r="N1361" s="81">
        <v>107.5</v>
      </c>
      <c r="O1361" s="82">
        <v>3.8662396073372976E-2</v>
      </c>
      <c r="P1361" s="83">
        <v>77.324792146745949</v>
      </c>
      <c r="Q1361" s="81">
        <v>43.674999999999997</v>
      </c>
      <c r="R1361" s="82">
        <v>1.1768248893830833E-2</v>
      </c>
      <c r="S1361" s="83">
        <v>-141.21898672596998</v>
      </c>
      <c r="T1361" s="81">
        <v>806.2</v>
      </c>
      <c r="U1361" s="82">
        <v>-1.2941219682407454E-2</v>
      </c>
      <c r="V1361" s="83">
        <v>12.941219682407453</v>
      </c>
      <c r="W1361" s="81">
        <v>76.954999999999998</v>
      </c>
      <c r="X1361" s="82">
        <v>5.8601004195611671E-2</v>
      </c>
      <c r="Y1361" s="83">
        <v>70.321205034734007</v>
      </c>
      <c r="Z1361" s="84">
        <f t="shared" si="21"/>
        <v>-105.44556030604436</v>
      </c>
    </row>
    <row r="1362" spans="1:26" x14ac:dyDescent="0.3">
      <c r="A1362" s="76">
        <v>40449</v>
      </c>
      <c r="B1362" s="77">
        <v>1184.1300000000001</v>
      </c>
      <c r="C1362" s="77">
        <v>2.149739909076015E-2</v>
      </c>
      <c r="D1362" s="78">
        <v>-21.497399090760151</v>
      </c>
      <c r="E1362" s="77">
        <v>0.77849999999999997</v>
      </c>
      <c r="F1362" s="77">
        <v>-1.9000000000000017</v>
      </c>
      <c r="G1362" s="79">
        <v>-19.000000000000018</v>
      </c>
      <c r="H1362" s="80">
        <v>104.182</v>
      </c>
      <c r="I1362" s="77">
        <v>3.1025166506675163E-2</v>
      </c>
      <c r="J1362" s="79">
        <v>-155.12583253337581</v>
      </c>
      <c r="K1362" s="80">
        <v>22.6</v>
      </c>
      <c r="L1362" s="77">
        <v>2.2624434389140271E-2</v>
      </c>
      <c r="M1362" s="79">
        <v>33.936651583710407</v>
      </c>
      <c r="N1362" s="81">
        <v>108.75</v>
      </c>
      <c r="O1362" s="82">
        <v>5.0738850573824226E-2</v>
      </c>
      <c r="P1362" s="83">
        <v>101.47770114764846</v>
      </c>
      <c r="Q1362" s="81">
        <v>43.859000000000002</v>
      </c>
      <c r="R1362" s="82">
        <v>9.3202006719749885E-3</v>
      </c>
      <c r="S1362" s="83">
        <v>-111.84240806369986</v>
      </c>
      <c r="T1362" s="81">
        <v>813.14</v>
      </c>
      <c r="U1362" s="82">
        <v>-1.0790622985121841E-2</v>
      </c>
      <c r="V1362" s="83">
        <v>10.790622985121841</v>
      </c>
      <c r="W1362" s="81">
        <v>75.204999999999998</v>
      </c>
      <c r="X1362" s="82">
        <v>4.2631360044364387E-2</v>
      </c>
      <c r="Y1362" s="83">
        <v>51.157632053237258</v>
      </c>
      <c r="Z1362" s="84">
        <f t="shared" si="21"/>
        <v>-110.10303191811789</v>
      </c>
    </row>
    <row r="1363" spans="1:26" x14ac:dyDescent="0.3">
      <c r="A1363" s="76">
        <v>40448</v>
      </c>
      <c r="B1363" s="77">
        <v>1180.5999999999999</v>
      </c>
      <c r="C1363" s="77">
        <v>1.9384362992703724E-2</v>
      </c>
      <c r="D1363" s="78">
        <v>-19.384362992703725</v>
      </c>
      <c r="E1363" s="77">
        <v>0.77863000000000004</v>
      </c>
      <c r="F1363" s="77">
        <v>-2.9249999999999998</v>
      </c>
      <c r="G1363" s="79">
        <v>-29.25</v>
      </c>
      <c r="H1363" s="80">
        <v>103.70699999999999</v>
      </c>
      <c r="I1363" s="77">
        <v>2.8176275219352589E-2</v>
      </c>
      <c r="J1363" s="79">
        <v>-140.88137609676295</v>
      </c>
      <c r="K1363" s="80">
        <v>22.54</v>
      </c>
      <c r="L1363" s="77">
        <v>4.5454545454545477E-2</v>
      </c>
      <c r="M1363" s="79">
        <v>68.181818181818215</v>
      </c>
      <c r="N1363" s="81">
        <v>109.75</v>
      </c>
      <c r="O1363" s="82">
        <v>5.5302667535909178E-2</v>
      </c>
      <c r="P1363" s="83">
        <v>110.60533507181835</v>
      </c>
      <c r="Q1363" s="81">
        <v>44.180999999999997</v>
      </c>
      <c r="R1363" s="82">
        <v>6.9284591015792993E-3</v>
      </c>
      <c r="S1363" s="83">
        <v>-83.141509218951597</v>
      </c>
      <c r="T1363" s="81">
        <v>808.52</v>
      </c>
      <c r="U1363" s="82">
        <v>-8.2673012290557721E-3</v>
      </c>
      <c r="V1363" s="83">
        <v>8.2673012290557715</v>
      </c>
      <c r="W1363" s="81">
        <v>75.819999999999993</v>
      </c>
      <c r="X1363" s="82">
        <v>4.7454583131864167E-2</v>
      </c>
      <c r="Y1363" s="83">
        <v>56.945499758236998</v>
      </c>
      <c r="Z1363" s="84">
        <f t="shared" si="21"/>
        <v>-28.657294067488941</v>
      </c>
    </row>
    <row r="1364" spans="1:26" x14ac:dyDescent="0.3">
      <c r="A1364" s="76">
        <v>40445</v>
      </c>
      <c r="B1364" s="77">
        <v>1183.03</v>
      </c>
      <c r="C1364" s="77">
        <v>2.4729748458180267E-2</v>
      </c>
      <c r="D1364" s="78">
        <v>-24.729748458180268</v>
      </c>
      <c r="E1364" s="77">
        <v>0.78063000000000005</v>
      </c>
      <c r="F1364" s="77">
        <v>-3.9250000000000007</v>
      </c>
      <c r="G1364" s="79">
        <v>-39.250000000000007</v>
      </c>
      <c r="H1364" s="80">
        <v>103.803</v>
      </c>
      <c r="I1364" s="77">
        <v>3.901706621290222E-2</v>
      </c>
      <c r="J1364" s="79">
        <v>-195.08533106451111</v>
      </c>
      <c r="K1364" s="80">
        <v>21.71</v>
      </c>
      <c r="L1364" s="77">
        <v>2.3573785950023574E-2</v>
      </c>
      <c r="M1364" s="79">
        <v>35.360678925035359</v>
      </c>
      <c r="N1364" s="81">
        <v>108.5</v>
      </c>
      <c r="O1364" s="82">
        <v>5.8552076371849268E-2</v>
      </c>
      <c r="P1364" s="83">
        <v>117.10415274369853</v>
      </c>
      <c r="Q1364" s="81">
        <v>44.292999999999999</v>
      </c>
      <c r="R1364" s="82">
        <v>-1.555385239619553E-3</v>
      </c>
      <c r="S1364" s="83">
        <v>18.664622875434635</v>
      </c>
      <c r="T1364" s="81">
        <v>818.65</v>
      </c>
      <c r="U1364" s="82">
        <v>1.3699803065330993E-3</v>
      </c>
      <c r="V1364" s="83">
        <v>-1.3699803065330993</v>
      </c>
      <c r="W1364" s="81">
        <v>73.97</v>
      </c>
      <c r="X1364" s="82">
        <v>3.3461404121550763E-2</v>
      </c>
      <c r="Y1364" s="83">
        <v>40.153684945860917</v>
      </c>
      <c r="Z1364" s="84">
        <f t="shared" si="21"/>
        <v>-49.151920339195058</v>
      </c>
    </row>
    <row r="1365" spans="1:26" x14ac:dyDescent="0.3">
      <c r="A1365" s="76">
        <v>40444</v>
      </c>
      <c r="B1365" s="77">
        <v>1163.33</v>
      </c>
      <c r="C1365" s="77">
        <v>2.1342908816350852E-2</v>
      </c>
      <c r="D1365" s="78">
        <v>-21.342908816350853</v>
      </c>
      <c r="E1365" s="77">
        <v>0.78125</v>
      </c>
      <c r="F1365" s="77">
        <v>-4.0939999999999976</v>
      </c>
      <c r="G1365" s="79">
        <v>-40.939999999999976</v>
      </c>
      <c r="H1365" s="80">
        <v>102.69199999999999</v>
      </c>
      <c r="I1365" s="77">
        <v>4.2844231413686942E-2</v>
      </c>
      <c r="J1365" s="79">
        <v>-214.22115706843471</v>
      </c>
      <c r="K1365" s="80">
        <v>23.87</v>
      </c>
      <c r="L1365" s="77">
        <v>8.5493406093679072E-2</v>
      </c>
      <c r="M1365" s="79">
        <v>128.2401091405186</v>
      </c>
      <c r="N1365" s="81">
        <v>114.5</v>
      </c>
      <c r="O1365" s="82">
        <v>0.11709060824364084</v>
      </c>
      <c r="P1365" s="83">
        <v>234.18121648728166</v>
      </c>
      <c r="Q1365" s="81">
        <v>43.55</v>
      </c>
      <c r="R1365" s="82">
        <v>-1.1395623354217798E-2</v>
      </c>
      <c r="S1365" s="83">
        <v>136.74748025061356</v>
      </c>
      <c r="T1365" s="81">
        <v>794.18</v>
      </c>
      <c r="U1365" s="82">
        <v>-1.3036400014912958E-2</v>
      </c>
      <c r="V1365" s="83">
        <v>13.036400014912958</v>
      </c>
      <c r="W1365" s="81">
        <v>78.024999999999991</v>
      </c>
      <c r="X1365" s="82">
        <v>7.5094729590079068E-2</v>
      </c>
      <c r="Y1365" s="83">
        <v>90.113675508094886</v>
      </c>
      <c r="Z1365" s="84">
        <f t="shared" si="21"/>
        <v>325.81481551663614</v>
      </c>
    </row>
    <row r="1366" spans="1:26" x14ac:dyDescent="0.3">
      <c r="A1366" s="76">
        <v>40443</v>
      </c>
      <c r="B1366" s="77">
        <v>1170.55</v>
      </c>
      <c r="C1366" s="77">
        <v>2.977012606557514E-2</v>
      </c>
      <c r="D1366" s="78">
        <v>-29.770126065575141</v>
      </c>
      <c r="E1366" s="77">
        <v>0.78169</v>
      </c>
      <c r="F1366" s="77">
        <v>-4.2560000000000038</v>
      </c>
      <c r="G1366" s="79">
        <v>-42.560000000000038</v>
      </c>
      <c r="H1366" s="80">
        <v>103.846</v>
      </c>
      <c r="I1366" s="77">
        <v>5.4209895843908021E-2</v>
      </c>
      <c r="J1366" s="79">
        <v>-271.0494792195401</v>
      </c>
      <c r="K1366" s="80">
        <v>22.51</v>
      </c>
      <c r="L1366" s="77">
        <v>-1.3152126260411977E-2</v>
      </c>
      <c r="M1366" s="79">
        <v>-19.728189390617963</v>
      </c>
      <c r="N1366" s="81">
        <v>111.5</v>
      </c>
      <c r="O1366" s="82">
        <v>6.7001982805478325E-2</v>
      </c>
      <c r="P1366" s="83">
        <v>134.00396561095664</v>
      </c>
      <c r="Q1366" s="81">
        <v>43.643999999999998</v>
      </c>
      <c r="R1366" s="82">
        <v>-8.0909090909091277E-3</v>
      </c>
      <c r="S1366" s="83">
        <v>97.090909090909534</v>
      </c>
      <c r="T1366" s="81">
        <v>815.94</v>
      </c>
      <c r="U1366" s="82">
        <v>1.9364349607715756E-2</v>
      </c>
      <c r="V1366" s="83">
        <v>-19.364349607715756</v>
      </c>
      <c r="W1366" s="81">
        <v>74.56</v>
      </c>
      <c r="X1366" s="82">
        <v>8.044345298452148E-3</v>
      </c>
      <c r="Y1366" s="83">
        <v>9.6532143581425771</v>
      </c>
      <c r="Z1366" s="84">
        <f t="shared" si="21"/>
        <v>-141.72405522344027</v>
      </c>
    </row>
    <row r="1367" spans="1:26" x14ac:dyDescent="0.3">
      <c r="A1367" s="76">
        <v>40442</v>
      </c>
      <c r="B1367" s="77">
        <v>1169.47</v>
      </c>
      <c r="C1367" s="77">
        <v>3.6231370394655321E-2</v>
      </c>
      <c r="D1367" s="78">
        <v>-36.231370394655322</v>
      </c>
      <c r="E1367" s="77">
        <v>0.79337999999999997</v>
      </c>
      <c r="F1367" s="77">
        <v>-2.9930000000000012</v>
      </c>
      <c r="G1367" s="79">
        <v>-29.930000000000014</v>
      </c>
      <c r="H1367" s="80">
        <v>102.121</v>
      </c>
      <c r="I1367" s="77">
        <v>3.8342653787493658E-2</v>
      </c>
      <c r="J1367" s="79">
        <v>-191.71326893746829</v>
      </c>
      <c r="K1367" s="80">
        <v>22.35</v>
      </c>
      <c r="L1367" s="77">
        <v>-3.8709677419354778E-2</v>
      </c>
      <c r="M1367" s="79">
        <v>-58.064516129032164</v>
      </c>
      <c r="N1367" s="81">
        <v>108.25</v>
      </c>
      <c r="O1367" s="82">
        <v>2.6082884747905887E-2</v>
      </c>
      <c r="P1367" s="83">
        <v>52.165769495811766</v>
      </c>
      <c r="Q1367" s="81">
        <v>43.356999999999999</v>
      </c>
      <c r="R1367" s="82">
        <v>-1.1107563178542145E-2</v>
      </c>
      <c r="S1367" s="83">
        <v>133.29075814250575</v>
      </c>
      <c r="T1367" s="81">
        <v>825.9</v>
      </c>
      <c r="U1367" s="82">
        <v>2.1812018261224586E-2</v>
      </c>
      <c r="V1367" s="83">
        <v>-21.812018261224587</v>
      </c>
      <c r="W1367" s="81">
        <v>75.404999999999987</v>
      </c>
      <c r="X1367" s="82">
        <v>2.731607629427767E-2</v>
      </c>
      <c r="Y1367" s="83">
        <v>32.779291553133199</v>
      </c>
      <c r="Z1367" s="84">
        <f t="shared" si="21"/>
        <v>-119.51535453092959</v>
      </c>
    </row>
    <row r="1368" spans="1:26" x14ac:dyDescent="0.3">
      <c r="A1368" s="76">
        <v>40441</v>
      </c>
      <c r="B1368" s="77">
        <v>1171.56</v>
      </c>
      <c r="C1368" s="77">
        <v>4.2609995728321123E-2</v>
      </c>
      <c r="D1368" s="78">
        <v>-42.609995728321124</v>
      </c>
      <c r="E1368" s="77">
        <v>0.79362999999999995</v>
      </c>
      <c r="F1368" s="77">
        <v>-3.2310000000000061</v>
      </c>
      <c r="G1368" s="79">
        <v>-32.310000000000059</v>
      </c>
      <c r="H1368" s="80">
        <v>101.902</v>
      </c>
      <c r="I1368" s="77">
        <v>3.903175153455557E-2</v>
      </c>
      <c r="J1368" s="79">
        <v>-195.15875767277785</v>
      </c>
      <c r="K1368" s="80">
        <v>21.5</v>
      </c>
      <c r="L1368" s="77">
        <v>-9.6638655462184905E-2</v>
      </c>
      <c r="M1368" s="79">
        <v>-144.95798319327736</v>
      </c>
      <c r="N1368" s="81">
        <v>101.2486</v>
      </c>
      <c r="O1368" s="82">
        <v>-5.3736367774067477E-2</v>
      </c>
      <c r="P1368" s="83">
        <v>-107.47273554813493</v>
      </c>
      <c r="Q1368" s="81">
        <v>43.3</v>
      </c>
      <c r="R1368" s="82">
        <v>-1.514806896238011E-2</v>
      </c>
      <c r="S1368" s="83">
        <v>181.77682754856133</v>
      </c>
      <c r="T1368" s="81">
        <v>839.99</v>
      </c>
      <c r="U1368" s="82">
        <v>4.1705937794533451E-2</v>
      </c>
      <c r="V1368" s="83">
        <v>-41.705937794533455</v>
      </c>
      <c r="W1368" s="81">
        <v>73.865000000000009</v>
      </c>
      <c r="X1368" s="82">
        <v>-6.3895614743069706E-3</v>
      </c>
      <c r="Y1368" s="83">
        <v>-7.6674737691683648</v>
      </c>
      <c r="Z1368" s="84">
        <f t="shared" si="21"/>
        <v>-390.10605615765178</v>
      </c>
    </row>
    <row r="1369" spans="1:26" x14ac:dyDescent="0.3">
      <c r="A1369" s="76">
        <v>40438</v>
      </c>
      <c r="B1369" s="77">
        <v>1156.0999999999999</v>
      </c>
      <c r="C1369" s="77">
        <v>1.7496611571702559E-2</v>
      </c>
      <c r="D1369" s="78">
        <v>-17.496611571702559</v>
      </c>
      <c r="E1369" s="77">
        <v>0.79362999999999995</v>
      </c>
      <c r="F1369" s="77">
        <v>-3.6430000000000073</v>
      </c>
      <c r="G1369" s="79">
        <v>-36.430000000000071</v>
      </c>
      <c r="H1369" s="80">
        <v>100.631</v>
      </c>
      <c r="I1369" s="77">
        <v>3.5402727195731371E-2</v>
      </c>
      <c r="J1369" s="79">
        <v>-12.585807824532202</v>
      </c>
      <c r="K1369" s="80">
        <v>22.01</v>
      </c>
      <c r="L1369" s="77">
        <v>3.5402727195731371E-2</v>
      </c>
      <c r="M1369" s="79">
        <v>-215.76433121019116</v>
      </c>
      <c r="N1369" s="81">
        <v>103.9986</v>
      </c>
      <c r="O1369" s="82">
        <v>4.807780142160169E-6</v>
      </c>
      <c r="P1369" s="83">
        <v>9.6155602843203368E-3</v>
      </c>
      <c r="Q1369" s="81">
        <v>43.152999999999999</v>
      </c>
      <c r="R1369" s="82">
        <v>-2.1518298489864363E-2</v>
      </c>
      <c r="S1369" s="83">
        <v>258.21958187837237</v>
      </c>
      <c r="T1369" s="81">
        <v>819.75</v>
      </c>
      <c r="U1369" s="82">
        <v>3.6597862684785921E-5</v>
      </c>
      <c r="V1369" s="83">
        <v>-3.6597862684785924E-2</v>
      </c>
      <c r="W1369" s="81">
        <v>74.509999999999991</v>
      </c>
      <c r="X1369" s="82">
        <v>-7.6700874660299754E-4</v>
      </c>
      <c r="Y1369" s="83">
        <v>-0.92041049592359703</v>
      </c>
      <c r="Z1369" s="84">
        <f t="shared" si="21"/>
        <v>-25.004561526377692</v>
      </c>
    </row>
    <row r="1370" spans="1:26" x14ac:dyDescent="0.3">
      <c r="A1370" s="76">
        <v>40437</v>
      </c>
      <c r="B1370" s="77">
        <v>1157.07</v>
      </c>
      <c r="C1370" s="77">
        <v>2.2607358438872571E-2</v>
      </c>
      <c r="D1370" s="78">
        <v>-22.60735843887257</v>
      </c>
      <c r="E1370" s="77">
        <v>0.79400000000000004</v>
      </c>
      <c r="F1370" s="77">
        <v>-4.0879999999999921</v>
      </c>
      <c r="G1370" s="79">
        <v>-40.879999999999924</v>
      </c>
      <c r="H1370" s="80">
        <v>100.764</v>
      </c>
      <c r="I1370" s="77">
        <v>2.3691482444733354E-2</v>
      </c>
      <c r="J1370" s="79">
        <v>-118.45741222366676</v>
      </c>
      <c r="K1370" s="80">
        <v>21.72</v>
      </c>
      <c r="L1370" s="77">
        <v>1.9239793524167065E-2</v>
      </c>
      <c r="M1370" s="79">
        <v>28.859690286250601</v>
      </c>
      <c r="N1370" s="81">
        <v>103.49850000000001</v>
      </c>
      <c r="O1370" s="82">
        <v>-2.8164848166162722E-2</v>
      </c>
      <c r="P1370" s="83">
        <v>-56.329696332325447</v>
      </c>
      <c r="Q1370" s="81">
        <v>43.167000000000002</v>
      </c>
      <c r="R1370" s="82">
        <v>-1.7994449247008437E-2</v>
      </c>
      <c r="S1370" s="83">
        <v>215.93339096410125</v>
      </c>
      <c r="T1370" s="81">
        <v>816.77</v>
      </c>
      <c r="U1370" s="82">
        <v>-3.5987898306739439E-3</v>
      </c>
      <c r="V1370" s="83">
        <v>3.5987898306739439</v>
      </c>
      <c r="W1370" s="81">
        <v>72.695000000000007</v>
      </c>
      <c r="X1370" s="82">
        <v>2.5245046188562249E-2</v>
      </c>
      <c r="Y1370" s="83">
        <v>30.294055426274696</v>
      </c>
      <c r="Z1370" s="84">
        <f t="shared" si="21"/>
        <v>40.411459512435776</v>
      </c>
    </row>
    <row r="1371" spans="1:26" x14ac:dyDescent="0.3">
      <c r="A1371" s="76">
        <v>40436</v>
      </c>
      <c r="B1371" s="77">
        <v>1159.21</v>
      </c>
      <c r="C1371" s="77">
        <v>3.5795023008533211E-2</v>
      </c>
      <c r="D1371" s="78">
        <v>-35.795023008533214</v>
      </c>
      <c r="E1371" s="77">
        <v>0.79749999999999999</v>
      </c>
      <c r="F1371" s="77">
        <v>-4.1630000000000056</v>
      </c>
      <c r="G1371" s="79">
        <v>-41.630000000000052</v>
      </c>
      <c r="H1371" s="80">
        <v>101.047</v>
      </c>
      <c r="I1371" s="77">
        <v>2.6597852258988662E-2</v>
      </c>
      <c r="J1371" s="79">
        <v>-132.9892612949433</v>
      </c>
      <c r="K1371" s="80">
        <v>22.1</v>
      </c>
      <c r="L1371" s="77">
        <v>-4.7003018542475197E-2</v>
      </c>
      <c r="M1371" s="79">
        <v>-70.504527813712798</v>
      </c>
      <c r="N1371" s="81">
        <v>103.4986</v>
      </c>
      <c r="O1371" s="82">
        <v>-5.0454136773151879E-2</v>
      </c>
      <c r="P1371" s="83">
        <v>-100.90827354630375</v>
      </c>
      <c r="Q1371" s="81">
        <v>43.454000000000001</v>
      </c>
      <c r="R1371" s="82">
        <v>-1.0429950810712298E-2</v>
      </c>
      <c r="S1371" s="83">
        <v>125.15940972854757</v>
      </c>
      <c r="T1371" s="81">
        <v>822.01</v>
      </c>
      <c r="U1371" s="82">
        <v>1.5968557268041823E-2</v>
      </c>
      <c r="V1371" s="83">
        <v>-15.968557268041822</v>
      </c>
      <c r="W1371" s="81">
        <v>72.13</v>
      </c>
      <c r="X1371" s="82">
        <v>-2.1368970897496817E-2</v>
      </c>
      <c r="Y1371" s="83">
        <v>-25.642765076996177</v>
      </c>
      <c r="Z1371" s="84">
        <f t="shared" si="21"/>
        <v>-298.27899827998351</v>
      </c>
    </row>
    <row r="1372" spans="1:26" x14ac:dyDescent="0.3">
      <c r="A1372" s="76">
        <v>40435</v>
      </c>
      <c r="B1372" s="77">
        <v>1158.1500000000001</v>
      </c>
      <c r="C1372" s="77">
        <v>4.195156182524841E-2</v>
      </c>
      <c r="D1372" s="78">
        <v>-41.951561825248412</v>
      </c>
      <c r="E1372" s="77">
        <v>0.80788000000000004</v>
      </c>
      <c r="F1372" s="77">
        <v>-3.1999999999999917</v>
      </c>
      <c r="G1372" s="79">
        <v>-31.999999999999918</v>
      </c>
      <c r="H1372" s="80">
        <v>100.86499999999999</v>
      </c>
      <c r="I1372" s="77">
        <v>2.8699350338089288E-2</v>
      </c>
      <c r="J1372" s="79">
        <v>-143.49675169044644</v>
      </c>
      <c r="K1372" s="80">
        <v>21.56</v>
      </c>
      <c r="L1372" s="77">
        <v>-9.75303474257012E-2</v>
      </c>
      <c r="M1372" s="79">
        <v>-146.29552113855181</v>
      </c>
      <c r="N1372" s="81">
        <v>103.9986</v>
      </c>
      <c r="O1372" s="82">
        <v>-9.1698625040284629E-2</v>
      </c>
      <c r="P1372" s="83">
        <v>-183.39725008056925</v>
      </c>
      <c r="Q1372" s="81">
        <v>43.877000000000002</v>
      </c>
      <c r="R1372" s="82">
        <v>2.9028571428571987E-3</v>
      </c>
      <c r="S1372" s="83">
        <v>-34.834285714286388</v>
      </c>
      <c r="T1372" s="81">
        <v>815.26</v>
      </c>
      <c r="U1372" s="82">
        <v>2.0222750594418682E-2</v>
      </c>
      <c r="V1372" s="83">
        <v>-20.222750594418681</v>
      </c>
      <c r="W1372" s="81">
        <v>72.385000000000005</v>
      </c>
      <c r="X1372" s="82">
        <v>-2.7606125738849983E-2</v>
      </c>
      <c r="Y1372" s="83">
        <v>-33.127350886619979</v>
      </c>
      <c r="Z1372" s="84">
        <f t="shared" si="21"/>
        <v>-635.32547193014091</v>
      </c>
    </row>
    <row r="1373" spans="1:26" x14ac:dyDescent="0.3">
      <c r="A1373" s="76">
        <v>40434</v>
      </c>
      <c r="B1373" s="77">
        <v>1154.48</v>
      </c>
      <c r="C1373" s="77">
        <v>6.8270565374294406E-2</v>
      </c>
      <c r="D1373" s="78">
        <v>-68.270565374294407</v>
      </c>
      <c r="E1373" s="77">
        <v>0.81988000000000005</v>
      </c>
      <c r="F1373" s="77">
        <v>-2.3179999999999978</v>
      </c>
      <c r="G1373" s="79">
        <v>-23.179999999999978</v>
      </c>
      <c r="H1373" s="80">
        <v>99.905000000000001</v>
      </c>
      <c r="I1373" s="77">
        <v>3.1820622986036551E-2</v>
      </c>
      <c r="J1373" s="79">
        <v>-159.10311493018276</v>
      </c>
      <c r="K1373" s="80">
        <v>21.21</v>
      </c>
      <c r="L1373" s="77">
        <v>-0.1857965451055662</v>
      </c>
      <c r="M1373" s="79">
        <v>-278.69481765834928</v>
      </c>
      <c r="N1373" s="81">
        <v>102.49850000000001</v>
      </c>
      <c r="O1373" s="82">
        <v>-9.6912806316240163E-2</v>
      </c>
      <c r="P1373" s="83">
        <v>-193.8256126324803</v>
      </c>
      <c r="Q1373" s="81">
        <v>44.362000000000002</v>
      </c>
      <c r="R1373" s="82">
        <v>1.0247768263800392E-2</v>
      </c>
      <c r="S1373" s="83">
        <v>-122.9732191656047</v>
      </c>
      <c r="T1373" s="81">
        <v>817.53</v>
      </c>
      <c r="U1373" s="82">
        <v>5.6526964680339645E-2</v>
      </c>
      <c r="V1373" s="83">
        <v>-56.526964680339645</v>
      </c>
      <c r="W1373" s="81">
        <v>71.575000000000003</v>
      </c>
      <c r="X1373" s="82">
        <v>-4.1705716963448852E-2</v>
      </c>
      <c r="Y1373" s="83">
        <v>-50.046860356138623</v>
      </c>
      <c r="Z1373" s="84">
        <f t="shared" si="21"/>
        <v>-952.62115479738975</v>
      </c>
    </row>
    <row r="1374" spans="1:26" x14ac:dyDescent="0.3">
      <c r="A1374" s="76">
        <v>40431</v>
      </c>
      <c r="B1374" s="77">
        <v>1139.02</v>
      </c>
      <c r="C1374" s="77">
        <v>5.1124933094627359E-2</v>
      </c>
      <c r="D1374" s="78">
        <v>-51.124933094627359</v>
      </c>
      <c r="E1374" s="77">
        <v>0.82218999999999998</v>
      </c>
      <c r="F1374" s="77">
        <v>4.9750000000000068</v>
      </c>
      <c r="G1374" s="79">
        <v>49.750000000000071</v>
      </c>
      <c r="H1374" s="80">
        <v>98.472999999999999</v>
      </c>
      <c r="I1374" s="77">
        <v>3.5402727195731371E-2</v>
      </c>
      <c r="J1374" s="79">
        <v>218.81737374644112</v>
      </c>
      <c r="K1374" s="80">
        <v>21.99</v>
      </c>
      <c r="L1374" s="77">
        <v>-0.19184123484013238</v>
      </c>
      <c r="M1374" s="79">
        <v>-287.76185226019857</v>
      </c>
      <c r="N1374" s="81">
        <v>102.4984</v>
      </c>
      <c r="O1374" s="82">
        <v>-8.07120512011021E-2</v>
      </c>
      <c r="P1374" s="83">
        <v>-161.4241024022042</v>
      </c>
      <c r="Q1374" s="81">
        <v>44.052</v>
      </c>
      <c r="R1374" s="82">
        <v>-7.9388481865410871E-4</v>
      </c>
      <c r="S1374" s="83">
        <v>9.5266178238493051</v>
      </c>
      <c r="T1374" s="81">
        <v>804.67</v>
      </c>
      <c r="U1374" s="82">
        <v>4.9537622768002582E-2</v>
      </c>
      <c r="V1374" s="83">
        <v>-49.537622768002585</v>
      </c>
      <c r="W1374" s="81">
        <v>72.575000000000003</v>
      </c>
      <c r="X1374" s="82">
        <v>-6.3427539037295033E-2</v>
      </c>
      <c r="Y1374" s="83">
        <v>-76.113046844754038</v>
      </c>
      <c r="Z1374" s="84">
        <f t="shared" si="21"/>
        <v>-347.86756579949622</v>
      </c>
    </row>
    <row r="1375" spans="1:26" x14ac:dyDescent="0.3">
      <c r="A1375" s="76">
        <v>40430</v>
      </c>
      <c r="B1375" s="77">
        <v>1136.71</v>
      </c>
      <c r="C1375" s="77">
        <v>4.3580845360067594E-2</v>
      </c>
      <c r="D1375" s="78">
        <v>-43.580845360067592</v>
      </c>
      <c r="E1375" s="77">
        <v>0.82425000000000004</v>
      </c>
      <c r="F1375" s="77">
        <v>-3.4059999999999979</v>
      </c>
      <c r="G1375" s="79">
        <v>-34.059999999999981</v>
      </c>
      <c r="H1375" s="80">
        <v>98.506</v>
      </c>
      <c r="I1375" s="77">
        <v>2.2589016921000748E-2</v>
      </c>
      <c r="J1375" s="79">
        <v>-112.94508460500374</v>
      </c>
      <c r="K1375" s="80">
        <v>22.81</v>
      </c>
      <c r="L1375" s="77">
        <v>-6.7075664621676911E-2</v>
      </c>
      <c r="M1375" s="79">
        <v>-100.61349693251537</v>
      </c>
      <c r="N1375" s="81">
        <v>104.4984</v>
      </c>
      <c r="O1375" s="82">
        <v>-8.7330291054389816E-2</v>
      </c>
      <c r="P1375" s="83">
        <v>-174.66058210877964</v>
      </c>
      <c r="Q1375" s="81">
        <v>44</v>
      </c>
      <c r="R1375" s="82">
        <v>-4.5452479432808603E-5</v>
      </c>
      <c r="S1375" s="83">
        <v>0.54542975319370324</v>
      </c>
      <c r="T1375" s="81">
        <v>800.44</v>
      </c>
      <c r="U1375" s="82">
        <v>3.3159083575346956E-2</v>
      </c>
      <c r="V1375" s="83">
        <v>-33.159083575346955</v>
      </c>
      <c r="W1375" s="81">
        <v>73.964999999999989</v>
      </c>
      <c r="X1375" s="82">
        <v>1.6980613227003782E-2</v>
      </c>
      <c r="Y1375" s="83">
        <v>20.376735872404538</v>
      </c>
      <c r="Z1375" s="84">
        <f t="shared" si="21"/>
        <v>-478.096926956115</v>
      </c>
    </row>
    <row r="1376" spans="1:26" x14ac:dyDescent="0.3">
      <c r="A1376" s="76">
        <v>40429</v>
      </c>
      <c r="B1376" s="77">
        <v>1128.58</v>
      </c>
      <c r="C1376" s="77">
        <v>4.7561586871368383E-2</v>
      </c>
      <c r="D1376" s="78">
        <v>-47.561586871368384</v>
      </c>
      <c r="E1376" s="77">
        <v>0.82330999999999999</v>
      </c>
      <c r="F1376" s="77">
        <v>-4.2000000000000037</v>
      </c>
      <c r="G1376" s="79">
        <v>-42.000000000000036</v>
      </c>
      <c r="H1376" s="80">
        <v>98.35</v>
      </c>
      <c r="I1376" s="77">
        <v>2.5365680744810541E-2</v>
      </c>
      <c r="J1376" s="79">
        <v>-126.82840372405271</v>
      </c>
      <c r="K1376" s="80">
        <v>23.25</v>
      </c>
      <c r="L1376" s="77">
        <v>-0.15052977712824264</v>
      </c>
      <c r="M1376" s="79">
        <v>-225.79466569236394</v>
      </c>
      <c r="N1376" s="81">
        <v>105.4983</v>
      </c>
      <c r="O1376" s="82">
        <v>-6.636607004579749E-2</v>
      </c>
      <c r="P1376" s="83">
        <v>-132.73214009159497</v>
      </c>
      <c r="Q1376" s="81">
        <v>43.844000000000001</v>
      </c>
      <c r="R1376" s="82">
        <v>-8.8391545156549841E-3</v>
      </c>
      <c r="S1376" s="83">
        <v>106.0698541878598</v>
      </c>
      <c r="T1376" s="81">
        <v>808.27</v>
      </c>
      <c r="U1376" s="82">
        <v>6.1055975635370706E-2</v>
      </c>
      <c r="V1376" s="83">
        <v>-61.055975635370707</v>
      </c>
      <c r="W1376" s="81">
        <v>73.400000000000006</v>
      </c>
      <c r="X1376" s="82">
        <v>-4.8668265180480619E-2</v>
      </c>
      <c r="Y1376" s="83">
        <v>-58.401918216576739</v>
      </c>
      <c r="Z1376" s="84">
        <f t="shared" si="21"/>
        <v>-588.30483604346762</v>
      </c>
    </row>
    <row r="1377" spans="1:26" x14ac:dyDescent="0.3">
      <c r="A1377" s="76">
        <v>40428</v>
      </c>
      <c r="B1377" s="77">
        <v>1123.68</v>
      </c>
      <c r="C1377" s="77">
        <v>4.6422618105286813E-2</v>
      </c>
      <c r="D1377" s="78">
        <v>-46.422618105286816</v>
      </c>
      <c r="E1377" s="77">
        <v>0.82594000000000001</v>
      </c>
      <c r="F1377" s="77">
        <v>-4.4059999999999988</v>
      </c>
      <c r="G1377" s="79">
        <v>-44.059999999999988</v>
      </c>
      <c r="H1377" s="80">
        <v>98.073999999999998</v>
      </c>
      <c r="I1377" s="77">
        <v>3.2955921849491865E-2</v>
      </c>
      <c r="J1377" s="79">
        <v>-164.77960924745932</v>
      </c>
      <c r="K1377" s="80">
        <v>23.8</v>
      </c>
      <c r="L1377" s="77">
        <v>-0.10861423220973777</v>
      </c>
      <c r="M1377" s="79">
        <v>-162.92134831460666</v>
      </c>
      <c r="N1377" s="81">
        <v>106.9983</v>
      </c>
      <c r="O1377" s="82">
        <v>-4.8882864063645871E-2</v>
      </c>
      <c r="P1377" s="83">
        <v>-97.765728127291737</v>
      </c>
      <c r="Q1377" s="81">
        <v>43.966000000000001</v>
      </c>
      <c r="R1377" s="82">
        <v>-9.3508483359996206E-3</v>
      </c>
      <c r="S1377" s="83">
        <v>112.21018003199545</v>
      </c>
      <c r="T1377" s="81">
        <v>806.36</v>
      </c>
      <c r="U1377" s="82">
        <v>5.1385357585240196E-2</v>
      </c>
      <c r="V1377" s="83">
        <v>-51.385357585240193</v>
      </c>
      <c r="W1377" s="81">
        <v>74.339999999999989</v>
      </c>
      <c r="X1377" s="82">
        <v>-2.1970793316669068E-2</v>
      </c>
      <c r="Y1377" s="83">
        <v>-26.364951980002882</v>
      </c>
      <c r="Z1377" s="84">
        <f t="shared" si="21"/>
        <v>-481.48943332789213</v>
      </c>
    </row>
    <row r="1378" spans="1:26" x14ac:dyDescent="0.3">
      <c r="A1378" s="76">
        <v>40427</v>
      </c>
      <c r="B1378" s="77">
        <v>1136.22</v>
      </c>
      <c r="C1378" s="77">
        <v>5.2991548042704686E-2</v>
      </c>
      <c r="D1378" s="78">
        <v>-52.991548042704686</v>
      </c>
      <c r="E1378" s="77">
        <v>0.83006000000000002</v>
      </c>
      <c r="F1378" s="77">
        <v>-4.5880000000000027</v>
      </c>
      <c r="G1378" s="79">
        <v>-45.880000000000024</v>
      </c>
      <c r="H1378" s="80" t="s">
        <v>0</v>
      </c>
      <c r="I1378" s="77">
        <v>3.5402727195731371E-2</v>
      </c>
      <c r="J1378" s="79">
        <v>20.911243815092849</v>
      </c>
      <c r="K1378" s="80" t="s">
        <v>0</v>
      </c>
      <c r="L1378" s="77">
        <v>3.5402727195731371E-2</v>
      </c>
      <c r="M1378" s="79">
        <v>-215.76433121019116</v>
      </c>
      <c r="N1378" s="81" t="s">
        <v>47</v>
      </c>
      <c r="O1378" s="82">
        <v>4.5362372799477215E-3</v>
      </c>
      <c r="P1378" s="83">
        <v>9.0724745598954417</v>
      </c>
      <c r="Q1378" s="81" t="s">
        <v>47</v>
      </c>
      <c r="R1378" s="82">
        <v>7.4923885533476054E-4</v>
      </c>
      <c r="S1378" s="83">
        <v>-8.9908662640171269</v>
      </c>
      <c r="T1378" s="81">
        <v>819.72</v>
      </c>
      <c r="U1378" s="82">
        <v>8.8562208676945212E-2</v>
      </c>
      <c r="V1378" s="83">
        <v>-88.562208676945218</v>
      </c>
      <c r="W1378" s="81" t="s">
        <v>47</v>
      </c>
      <c r="X1378" s="82">
        <v>-7.6700874660299754E-4</v>
      </c>
      <c r="Y1378" s="83">
        <v>-0.92041049592359703</v>
      </c>
      <c r="Z1378" s="84">
        <f t="shared" si="21"/>
        <v>-383.12564631479353</v>
      </c>
    </row>
    <row r="1379" spans="1:26" x14ac:dyDescent="0.3">
      <c r="A1379" s="76">
        <v>40424</v>
      </c>
      <c r="B1379" s="77">
        <v>1131.49</v>
      </c>
      <c r="C1379" s="77">
        <v>3.4987742856097473E-2</v>
      </c>
      <c r="D1379" s="78">
        <v>-34.987742856097476</v>
      </c>
      <c r="E1379" s="77">
        <v>0.83487999999999996</v>
      </c>
      <c r="F1379" s="77">
        <v>-5.9370000000000029</v>
      </c>
      <c r="G1379" s="79">
        <v>-59.370000000000033</v>
      </c>
      <c r="H1379" s="80">
        <v>98.432000000000002</v>
      </c>
      <c r="I1379" s="77">
        <v>3.147923041455343E-2</v>
      </c>
      <c r="J1379" s="79">
        <v>-157.39615207276714</v>
      </c>
      <c r="K1379" s="80">
        <v>21.31</v>
      </c>
      <c r="L1379" s="77">
        <v>-0.16952455183164464</v>
      </c>
      <c r="M1379" s="79">
        <v>-254.28682774746693</v>
      </c>
      <c r="N1379" s="81">
        <v>103.99809999999999</v>
      </c>
      <c r="O1379" s="82">
        <v>-5.0224845110760523E-2</v>
      </c>
      <c r="P1379" s="83">
        <v>-100.44969022152104</v>
      </c>
      <c r="Q1379" s="81">
        <v>44.101999999999997</v>
      </c>
      <c r="R1379" s="82">
        <v>-2.1759865137635066E-2</v>
      </c>
      <c r="S1379" s="83">
        <v>261.11838165162078</v>
      </c>
      <c r="T1379" s="81">
        <v>819.72</v>
      </c>
      <c r="U1379" s="82">
        <v>8.2667441522591936E-2</v>
      </c>
      <c r="V1379" s="83">
        <v>-82.667441522591943</v>
      </c>
      <c r="W1379" s="81">
        <v>70.905000000000001</v>
      </c>
      <c r="X1379" s="82">
        <v>-7.8617373789877168E-2</v>
      </c>
      <c r="Y1379" s="83">
        <v>-94.340848547852588</v>
      </c>
      <c r="Z1379" s="84">
        <f t="shared" si="21"/>
        <v>-522.38032131667637</v>
      </c>
    </row>
    <row r="1380" spans="1:26" x14ac:dyDescent="0.3">
      <c r="A1380" s="76">
        <v>40423</v>
      </c>
      <c r="B1380" s="77">
        <v>1119.1500000000001</v>
      </c>
      <c r="C1380" s="77">
        <v>2.3204147124166973E-2</v>
      </c>
      <c r="D1380" s="78">
        <v>-23.204147124166973</v>
      </c>
      <c r="E1380" s="77">
        <v>0.83913000000000004</v>
      </c>
      <c r="F1380" s="77">
        <v>-6.7249999999999925</v>
      </c>
      <c r="G1380" s="79">
        <v>-67.249999999999929</v>
      </c>
      <c r="H1380" s="80">
        <v>98.429000000000002</v>
      </c>
      <c r="I1380" s="77">
        <v>3.1480220068116377E-2</v>
      </c>
      <c r="J1380" s="79">
        <v>-157.40110034058188</v>
      </c>
      <c r="K1380" s="80">
        <v>23.19</v>
      </c>
      <c r="L1380" s="77">
        <v>-9.0231463318948504E-2</v>
      </c>
      <c r="M1380" s="79">
        <v>-135.34719497842275</v>
      </c>
      <c r="N1380" s="81">
        <v>106.498</v>
      </c>
      <c r="O1380" s="82">
        <v>-2.2931718617399458E-2</v>
      </c>
      <c r="P1380" s="83">
        <v>-45.863437234798909</v>
      </c>
      <c r="Q1380" s="81">
        <v>43.957999999999998</v>
      </c>
      <c r="R1380" s="82">
        <v>-2.0434540389972181E-2</v>
      </c>
      <c r="S1380" s="83">
        <v>245.21448467966616</v>
      </c>
      <c r="T1380" s="81">
        <v>809.09</v>
      </c>
      <c r="U1380" s="82">
        <v>6.3276999500617617E-2</v>
      </c>
      <c r="V1380" s="83">
        <v>-63.27699950061762</v>
      </c>
      <c r="W1380" s="81">
        <v>73.704999999999998</v>
      </c>
      <c r="X1380" s="82">
        <v>-3.5022257135375719E-2</v>
      </c>
      <c r="Y1380" s="83">
        <v>-42.026708562450857</v>
      </c>
      <c r="Z1380" s="84">
        <f t="shared" si="21"/>
        <v>-289.15510306137276</v>
      </c>
    </row>
    <row r="1381" spans="1:26" x14ac:dyDescent="0.3">
      <c r="A1381" s="76">
        <v>40422</v>
      </c>
      <c r="B1381" s="77">
        <v>1111.52</v>
      </c>
      <c r="C1381" s="77">
        <v>4.1647469080592818E-3</v>
      </c>
      <c r="D1381" s="78">
        <v>-4.164746908059282</v>
      </c>
      <c r="E1381" s="77">
        <v>0.83987999999999996</v>
      </c>
      <c r="F1381" s="77">
        <v>-7.9309999999999992</v>
      </c>
      <c r="G1381" s="79">
        <v>-79.309999999999988</v>
      </c>
      <c r="H1381" s="80">
        <v>98.051000000000002</v>
      </c>
      <c r="I1381" s="77">
        <v>2.0089471493965848E-2</v>
      </c>
      <c r="J1381" s="79">
        <v>-100.44735746982924</v>
      </c>
      <c r="K1381" s="80">
        <v>23.89</v>
      </c>
      <c r="L1381" s="77">
        <v>-9.6444780635400934E-2</v>
      </c>
      <c r="M1381" s="79">
        <v>-144.66717095310139</v>
      </c>
      <c r="N1381" s="81">
        <v>108.998</v>
      </c>
      <c r="O1381" s="82">
        <v>4.5991207292233978E-3</v>
      </c>
      <c r="P1381" s="83">
        <v>9.1982414584467946</v>
      </c>
      <c r="Q1381" s="81">
        <v>43.911999999999999</v>
      </c>
      <c r="R1381" s="82">
        <v>-2.7333540069995166E-2</v>
      </c>
      <c r="S1381" s="83">
        <v>328.002480839942</v>
      </c>
      <c r="T1381" s="81">
        <v>799.1</v>
      </c>
      <c r="U1381" s="82">
        <v>4.7079942869871806E-2</v>
      </c>
      <c r="V1381" s="83">
        <v>-47.079942869871807</v>
      </c>
      <c r="W1381" s="81">
        <v>74.44</v>
      </c>
      <c r="X1381" s="82">
        <v>-1.9300441341149981E-2</v>
      </c>
      <c r="Y1381" s="83">
        <v>-23.160529609379974</v>
      </c>
      <c r="Z1381" s="84">
        <f t="shared" si="21"/>
        <v>-61.629025511852902</v>
      </c>
    </row>
    <row r="1382" spans="1:26" x14ac:dyDescent="0.3">
      <c r="A1382" s="76">
        <v>40421</v>
      </c>
      <c r="B1382" s="77">
        <v>1080.7</v>
      </c>
      <c r="C1382" s="77">
        <v>-3.4796277441366159E-2</v>
      </c>
      <c r="D1382" s="78">
        <v>34.796277441366158</v>
      </c>
      <c r="E1382" s="77">
        <v>0.84306000000000003</v>
      </c>
      <c r="F1382" s="77">
        <v>-8.7879999999999967</v>
      </c>
      <c r="G1382" s="79">
        <v>-87.879999999999967</v>
      </c>
      <c r="H1382" s="80">
        <v>96.823999999999998</v>
      </c>
      <c r="I1382" s="77">
        <v>9.9404408006592507E-3</v>
      </c>
      <c r="J1382" s="79">
        <v>-49.702204003296252</v>
      </c>
      <c r="K1382" s="80">
        <v>26.05</v>
      </c>
      <c r="L1382" s="77">
        <v>5.9373729158194423E-2</v>
      </c>
      <c r="M1382" s="79">
        <v>89.06059373729164</v>
      </c>
      <c r="N1382" s="81">
        <v>114.4979</v>
      </c>
      <c r="O1382" s="82">
        <v>8.5296381394361284E-2</v>
      </c>
      <c r="P1382" s="83">
        <v>170.59276278872255</v>
      </c>
      <c r="Q1382" s="81">
        <v>43.75</v>
      </c>
      <c r="R1382" s="82">
        <v>-4.0654328567669484E-2</v>
      </c>
      <c r="S1382" s="83">
        <v>487.85194281203383</v>
      </c>
      <c r="T1382" s="81">
        <v>773.79</v>
      </c>
      <c r="U1382" s="82">
        <v>-1.3211757954473014E-2</v>
      </c>
      <c r="V1382" s="83">
        <v>13.211757954473013</v>
      </c>
      <c r="W1382" s="81">
        <v>74.69</v>
      </c>
      <c r="X1382" s="82">
        <v>-2.7030547775679058E-2</v>
      </c>
      <c r="Y1382" s="83">
        <v>-32.436657330814867</v>
      </c>
      <c r="Z1382" s="84">
        <f t="shared" si="21"/>
        <v>625.4944733997761</v>
      </c>
    </row>
    <row r="1383" spans="1:26" x14ac:dyDescent="0.3">
      <c r="A1383" s="76">
        <v>40420</v>
      </c>
      <c r="B1383" s="77">
        <v>1083.6199999999999</v>
      </c>
      <c r="C1383" s="77">
        <v>-3.152231229164637E-2</v>
      </c>
      <c r="D1383" s="78">
        <v>31.522312291646372</v>
      </c>
      <c r="E1383" s="77">
        <v>0.98060000000000003</v>
      </c>
      <c r="F1383" s="77">
        <v>4.9750000000000068</v>
      </c>
      <c r="G1383" s="79">
        <v>49.750000000000071</v>
      </c>
      <c r="H1383" s="80" t="s">
        <v>0</v>
      </c>
      <c r="I1383" s="77">
        <v>3.5402727195731371E-2</v>
      </c>
      <c r="J1383" s="79">
        <v>41.211696675185699</v>
      </c>
      <c r="K1383" s="80">
        <v>27.21</v>
      </c>
      <c r="L1383" s="77">
        <v>0.1183723797780519</v>
      </c>
      <c r="M1383" s="79">
        <v>177.55856966707785</v>
      </c>
      <c r="N1383" s="81">
        <v>113.4979</v>
      </c>
      <c r="O1383" s="82">
        <v>6.0736959469752577E-2</v>
      </c>
      <c r="P1383" s="83">
        <v>121.47391893950515</v>
      </c>
      <c r="Q1383" s="81">
        <v>43.911999999999999</v>
      </c>
      <c r="R1383" s="82">
        <v>-3.4455462960927025E-2</v>
      </c>
      <c r="S1383" s="83">
        <v>413.46555553112432</v>
      </c>
      <c r="T1383" s="81">
        <v>766.69</v>
      </c>
      <c r="U1383" s="82">
        <v>-2.2116500644107903E-2</v>
      </c>
      <c r="V1383" s="83">
        <v>22.116500644107902</v>
      </c>
      <c r="W1383" s="81">
        <v>77.489999999999995</v>
      </c>
      <c r="X1383" s="82">
        <v>1.5330188679245307E-2</v>
      </c>
      <c r="Y1383" s="83">
        <v>18.396226415094368</v>
      </c>
      <c r="Z1383" s="84">
        <f t="shared" si="21"/>
        <v>875.49478016374178</v>
      </c>
    </row>
    <row r="1384" spans="1:26" x14ac:dyDescent="0.3">
      <c r="A1384" s="76">
        <v>40417</v>
      </c>
      <c r="B1384" s="77">
        <v>1089.24</v>
      </c>
      <c r="C1384" s="77">
        <v>-1.5340667685159261E-2</v>
      </c>
      <c r="D1384" s="78">
        <v>15.340667685159261</v>
      </c>
      <c r="E1384" s="77">
        <v>0.85831000000000002</v>
      </c>
      <c r="F1384" s="77">
        <v>-10.263</v>
      </c>
      <c r="G1384" s="79">
        <v>-102.63</v>
      </c>
      <c r="H1384" s="80">
        <v>96.33</v>
      </c>
      <c r="I1384" s="77">
        <v>4.379105411323133E-3</v>
      </c>
      <c r="J1384" s="79">
        <v>-21.895527056615666</v>
      </c>
      <c r="K1384" s="80">
        <v>24.45</v>
      </c>
      <c r="L1384" s="77">
        <v>-6.3218390804597777E-2</v>
      </c>
      <c r="M1384" s="79">
        <v>-94.827586206896669</v>
      </c>
      <c r="N1384" s="81">
        <v>111.49760000000001</v>
      </c>
      <c r="O1384" s="82">
        <v>9.0362726936238126E-3</v>
      </c>
      <c r="P1384" s="83">
        <v>18.072545387247622</v>
      </c>
      <c r="Q1384" s="81">
        <v>44.087000000000003</v>
      </c>
      <c r="R1384" s="82">
        <v>-1.2984977724046796E-2</v>
      </c>
      <c r="S1384" s="83">
        <v>155.81973268856154</v>
      </c>
      <c r="T1384" s="81">
        <v>774.75</v>
      </c>
      <c r="U1384" s="82">
        <v>1.2176162418509924E-2</v>
      </c>
      <c r="V1384" s="83">
        <v>-12.176162418509923</v>
      </c>
      <c r="W1384" s="81">
        <v>72.73</v>
      </c>
      <c r="X1384" s="82">
        <v>-5.2933133667556448E-2</v>
      </c>
      <c r="Y1384" s="83">
        <v>-63.519760401067735</v>
      </c>
      <c r="Z1384" s="84">
        <f t="shared" si="21"/>
        <v>-105.81609032212155</v>
      </c>
    </row>
    <row r="1385" spans="1:26" x14ac:dyDescent="0.3">
      <c r="A1385" s="76">
        <v>40416</v>
      </c>
      <c r="B1385" s="77">
        <v>1077.3399999999999</v>
      </c>
      <c r="C1385" s="77">
        <v>-2.3759469353727962E-2</v>
      </c>
      <c r="D1385" s="78">
        <v>23.759469353727962</v>
      </c>
      <c r="E1385" s="77">
        <v>0.86531000000000002</v>
      </c>
      <c r="F1385" s="77">
        <v>-9.9999999999999982</v>
      </c>
      <c r="G1385" s="79">
        <v>-99.999999999999986</v>
      </c>
      <c r="H1385" s="80">
        <v>95.917000000000002</v>
      </c>
      <c r="I1385" s="77">
        <v>1.0014110313164792E-2</v>
      </c>
      <c r="J1385" s="79">
        <v>-50.070551565823962</v>
      </c>
      <c r="K1385" s="80">
        <v>27.37</v>
      </c>
      <c r="L1385" s="77">
        <v>4.3064024390244003E-2</v>
      </c>
      <c r="M1385" s="79">
        <v>64.596036585366008</v>
      </c>
      <c r="N1385" s="81">
        <v>114.4975</v>
      </c>
      <c r="O1385" s="82">
        <v>5.5285251214065405E-2</v>
      </c>
      <c r="P1385" s="83">
        <v>110.57050242813079</v>
      </c>
      <c r="Q1385" s="81">
        <v>44.002000000000002</v>
      </c>
      <c r="R1385" s="82">
        <v>-2.4992615818043943E-4</v>
      </c>
      <c r="S1385" s="83">
        <v>2.9991138981652732</v>
      </c>
      <c r="T1385" s="81">
        <v>761.76</v>
      </c>
      <c r="U1385" s="82">
        <v>-3.753449380746249E-3</v>
      </c>
      <c r="V1385" s="83">
        <v>3.753449380746249</v>
      </c>
      <c r="W1385" s="81">
        <v>77.154999999999987</v>
      </c>
      <c r="X1385" s="82">
        <v>-1.2795086686712304E-2</v>
      </c>
      <c r="Y1385" s="83">
        <v>-15.354104024054763</v>
      </c>
      <c r="Z1385" s="84">
        <f t="shared" si="21"/>
        <v>40.25391605625758</v>
      </c>
    </row>
    <row r="1386" spans="1:26" x14ac:dyDescent="0.3">
      <c r="A1386" s="76">
        <v>40415</v>
      </c>
      <c r="B1386" s="77">
        <v>1073.83</v>
      </c>
      <c r="C1386" s="77">
        <v>-2.9148245590242941E-2</v>
      </c>
      <c r="D1386" s="78">
        <v>29.14824559024294</v>
      </c>
      <c r="E1386" s="77">
        <v>0.87</v>
      </c>
      <c r="F1386" s="77">
        <v>-9.0629999999999988</v>
      </c>
      <c r="G1386" s="79">
        <v>-90.63</v>
      </c>
      <c r="H1386" s="80">
        <v>94.944999999999993</v>
      </c>
      <c r="I1386" s="77">
        <v>-9.0496785259560274E-4</v>
      </c>
      <c r="J1386" s="79">
        <v>4.5248392629780136</v>
      </c>
      <c r="K1386" s="80">
        <v>26.7</v>
      </c>
      <c r="L1386" s="77">
        <v>3.7699183832102558E-2</v>
      </c>
      <c r="M1386" s="79">
        <v>56.548775748153837</v>
      </c>
      <c r="N1386" s="81">
        <v>112.9975</v>
      </c>
      <c r="O1386" s="82">
        <v>3.1950063470899341E-2</v>
      </c>
      <c r="P1386" s="83">
        <v>63.900126941798675</v>
      </c>
      <c r="Q1386" s="81">
        <v>44.234999999999999</v>
      </c>
      <c r="R1386" s="82">
        <v>1.5822348780599828E-2</v>
      </c>
      <c r="S1386" s="83">
        <v>-189.86818536719792</v>
      </c>
      <c r="T1386" s="81">
        <v>766.95</v>
      </c>
      <c r="U1386" s="82">
        <v>1.5670910871695011E-3</v>
      </c>
      <c r="V1386" s="83">
        <v>-1.567091087169501</v>
      </c>
      <c r="W1386" s="81">
        <v>76.010000000000005</v>
      </c>
      <c r="X1386" s="82">
        <v>-1.3433707573495964E-2</v>
      </c>
      <c r="Y1386" s="83">
        <v>-16.120449088195155</v>
      </c>
      <c r="Z1386" s="84">
        <f t="shared" si="21"/>
        <v>-144.0637379993891</v>
      </c>
    </row>
    <row r="1387" spans="1:26" x14ac:dyDescent="0.3">
      <c r="A1387" s="76">
        <v>40414</v>
      </c>
      <c r="B1387" s="77">
        <v>1079.04</v>
      </c>
      <c r="C1387" s="77">
        <v>-3.0364026850462304E-2</v>
      </c>
      <c r="D1387" s="78">
        <v>30.364026850462302</v>
      </c>
      <c r="E1387" s="77">
        <v>0.87594000000000005</v>
      </c>
      <c r="F1387" s="77">
        <v>-9.4809999999999945</v>
      </c>
      <c r="G1387" s="79">
        <v>-94.809999999999945</v>
      </c>
      <c r="H1387" s="80">
        <v>95.088999999999999</v>
      </c>
      <c r="I1387" s="77">
        <v>1.3479217784142976E-3</v>
      </c>
      <c r="J1387" s="79">
        <v>-6.7396088920714883</v>
      </c>
      <c r="K1387" s="80">
        <v>27.46</v>
      </c>
      <c r="L1387" s="77">
        <v>8.1528160693186302E-2</v>
      </c>
      <c r="M1387" s="79">
        <v>122.29224103977944</v>
      </c>
      <c r="N1387" s="81">
        <v>112.4975</v>
      </c>
      <c r="O1387" s="82">
        <v>2.7384749983789754E-2</v>
      </c>
      <c r="P1387" s="83">
        <v>54.769499967579506</v>
      </c>
      <c r="Q1387" s="81">
        <v>44.381</v>
      </c>
      <c r="R1387" s="82">
        <v>1.8683866229026558E-2</v>
      </c>
      <c r="S1387" s="83">
        <v>-224.2063947483187</v>
      </c>
      <c r="T1387" s="81">
        <v>753.03</v>
      </c>
      <c r="U1387" s="82">
        <v>-2.7959570925144357E-2</v>
      </c>
      <c r="V1387" s="83">
        <v>27.959570925144355</v>
      </c>
      <c r="W1387" s="81">
        <v>78.315000000000012</v>
      </c>
      <c r="X1387" s="82">
        <v>3.8660477453581178E-2</v>
      </c>
      <c r="Y1387" s="83">
        <v>46.392572944297413</v>
      </c>
      <c r="Z1387" s="84">
        <f t="shared" si="21"/>
        <v>-43.97809191312713</v>
      </c>
    </row>
    <row r="1388" spans="1:26" x14ac:dyDescent="0.3">
      <c r="A1388" s="76">
        <v>40413</v>
      </c>
      <c r="B1388" s="77">
        <v>1093.24</v>
      </c>
      <c r="C1388" s="77">
        <v>-4.5505343298176903E-2</v>
      </c>
      <c r="D1388" s="78">
        <v>45.505343298176903</v>
      </c>
      <c r="E1388" s="77">
        <v>0.89424999999999999</v>
      </c>
      <c r="F1388" s="77">
        <v>-9.9500000000000028</v>
      </c>
      <c r="G1388" s="79">
        <v>-99.500000000000028</v>
      </c>
      <c r="H1388" s="80">
        <v>95.427999999999997</v>
      </c>
      <c r="I1388" s="77">
        <v>4.8543178156622672E-3</v>
      </c>
      <c r="J1388" s="79">
        <v>-24.271589078311337</v>
      </c>
      <c r="K1388" s="80">
        <v>25.66</v>
      </c>
      <c r="L1388" s="77">
        <v>0.14707197139025477</v>
      </c>
      <c r="M1388" s="79">
        <v>220.60795708538214</v>
      </c>
      <c r="N1388" s="81">
        <v>109.49760000000001</v>
      </c>
      <c r="O1388" s="82">
        <v>4.7833950564120334E-2</v>
      </c>
      <c r="P1388" s="83">
        <v>95.667901128240672</v>
      </c>
      <c r="Q1388" s="81">
        <v>45.082999999999998</v>
      </c>
      <c r="R1388" s="82">
        <v>2.5382673368662855E-2</v>
      </c>
      <c r="S1388" s="83">
        <v>-304.59208042395426</v>
      </c>
      <c r="T1388" s="81">
        <v>757.13</v>
      </c>
      <c r="U1388" s="82">
        <v>-4.8329520601322361E-2</v>
      </c>
      <c r="V1388" s="83">
        <v>48.329520601322358</v>
      </c>
      <c r="W1388" s="81">
        <v>76.954999999999998</v>
      </c>
      <c r="X1388" s="82">
        <v>5.5045242665204289E-2</v>
      </c>
      <c r="Y1388" s="83">
        <v>66.054291198245139</v>
      </c>
      <c r="Z1388" s="84">
        <f t="shared" si="21"/>
        <v>47.80134380910161</v>
      </c>
    </row>
    <row r="1389" spans="1:26" x14ac:dyDescent="0.3">
      <c r="A1389" s="76">
        <v>40410</v>
      </c>
      <c r="B1389" s="77">
        <v>1093.77</v>
      </c>
      <c r="C1389" s="77">
        <v>-5.5613117132052081E-2</v>
      </c>
      <c r="D1389" s="78">
        <v>55.613117132052082</v>
      </c>
      <c r="E1389" s="77">
        <v>0.90637999999999996</v>
      </c>
      <c r="F1389" s="77">
        <v>-8.8620000000000037</v>
      </c>
      <c r="G1389" s="79">
        <v>-88.620000000000033</v>
      </c>
      <c r="H1389" s="80">
        <v>95.424999999999997</v>
      </c>
      <c r="I1389" s="77">
        <v>1.042990258365099E-2</v>
      </c>
      <c r="J1389" s="79">
        <v>-52.149512918254949</v>
      </c>
      <c r="K1389" s="80">
        <v>25.49</v>
      </c>
      <c r="L1389" s="77">
        <v>0.15130984643179754</v>
      </c>
      <c r="M1389" s="79">
        <v>226.96476964769633</v>
      </c>
      <c r="N1389" s="81">
        <v>108.9975</v>
      </c>
      <c r="O1389" s="82">
        <v>6.8612370109148058E-2</v>
      </c>
      <c r="P1389" s="83">
        <v>137.22474021829612</v>
      </c>
      <c r="Q1389" s="81">
        <v>44.875</v>
      </c>
      <c r="R1389" s="82">
        <v>1.8636219185544967E-2</v>
      </c>
      <c r="S1389" s="83">
        <v>-223.6346302265396</v>
      </c>
      <c r="T1389" s="81">
        <v>760.94</v>
      </c>
      <c r="U1389" s="82">
        <v>-5.5331404948417692E-2</v>
      </c>
      <c r="V1389" s="83">
        <v>55.331404948417692</v>
      </c>
      <c r="W1389" s="81">
        <v>76.38</v>
      </c>
      <c r="X1389" s="82">
        <v>5.4317068120643075E-2</v>
      </c>
      <c r="Y1389" s="83">
        <v>65.180481744771683</v>
      </c>
      <c r="Z1389" s="84">
        <f t="shared" si="21"/>
        <v>175.91037054643937</v>
      </c>
    </row>
    <row r="1390" spans="1:26" x14ac:dyDescent="0.3">
      <c r="A1390" s="76">
        <v>40409</v>
      </c>
      <c r="B1390" s="77">
        <v>1106.9100000000001</v>
      </c>
      <c r="C1390" s="77">
        <v>-3.9349099587763003E-2</v>
      </c>
      <c r="D1390" s="78">
        <v>39.349099587763007</v>
      </c>
      <c r="E1390" s="77">
        <v>0.91918999999999995</v>
      </c>
      <c r="F1390" s="77">
        <v>-8.3940000000000126</v>
      </c>
      <c r="G1390" s="79">
        <v>-83.940000000000126</v>
      </c>
      <c r="H1390" s="80">
        <v>96.12</v>
      </c>
      <c r="I1390" s="77">
        <v>1.8900325429046939E-2</v>
      </c>
      <c r="J1390" s="79">
        <v>-94.501627145234693</v>
      </c>
      <c r="K1390" s="80">
        <v>26.44</v>
      </c>
      <c r="L1390" s="77">
        <v>0.21619135234590631</v>
      </c>
      <c r="M1390" s="79">
        <v>324.28702851885942</v>
      </c>
      <c r="N1390" s="81">
        <v>108.499</v>
      </c>
      <c r="O1390" s="82">
        <v>4.3268643670954815E-2</v>
      </c>
      <c r="P1390" s="83">
        <v>86.537287341909632</v>
      </c>
      <c r="Q1390" s="81">
        <v>45.146000000000001</v>
      </c>
      <c r="R1390" s="82">
        <v>4.0829971181556214E-2</v>
      </c>
      <c r="S1390" s="83">
        <v>-489.95965417867455</v>
      </c>
      <c r="T1390" s="81">
        <v>763.17</v>
      </c>
      <c r="U1390" s="82">
        <v>-4.0110180363746119E-2</v>
      </c>
      <c r="V1390" s="83">
        <v>40.110180363746117</v>
      </c>
      <c r="W1390" s="81">
        <v>75.904999999999987</v>
      </c>
      <c r="X1390" s="82">
        <v>5.1534252268476619E-2</v>
      </c>
      <c r="Y1390" s="83">
        <v>61.841102722171939</v>
      </c>
      <c r="Z1390" s="84">
        <f t="shared" si="21"/>
        <v>-116.2765827894593</v>
      </c>
    </row>
    <row r="1391" spans="1:26" x14ac:dyDescent="0.3">
      <c r="A1391" s="76">
        <v>40408</v>
      </c>
      <c r="B1391" s="77">
        <v>1119.6600000000001</v>
      </c>
      <c r="C1391" s="77">
        <v>-2.8924293804910548E-2</v>
      </c>
      <c r="D1391" s="78">
        <v>28.924293804910548</v>
      </c>
      <c r="E1391" s="77">
        <v>0.93093999999999999</v>
      </c>
      <c r="F1391" s="77">
        <v>-7.8749999999999982</v>
      </c>
      <c r="G1391" s="79">
        <v>-78.749999999999986</v>
      </c>
      <c r="H1391" s="80">
        <v>95.870999999999995</v>
      </c>
      <c r="I1391" s="77">
        <v>1.2771756354186356E-2</v>
      </c>
      <c r="J1391" s="79">
        <v>-63.858781770931778</v>
      </c>
      <c r="K1391" s="80">
        <v>24.59</v>
      </c>
      <c r="L1391" s="77">
        <v>0.11266968325791847</v>
      </c>
      <c r="M1391" s="79">
        <v>169.0045248868777</v>
      </c>
      <c r="N1391" s="81">
        <v>105.4992</v>
      </c>
      <c r="O1391" s="82">
        <v>3.941020166681284E-2</v>
      </c>
      <c r="P1391" s="83">
        <v>78.820403333625677</v>
      </c>
      <c r="Q1391" s="81">
        <v>45.603999999999999</v>
      </c>
      <c r="R1391" s="82">
        <v>4.1520120586488782E-2</v>
      </c>
      <c r="S1391" s="83">
        <v>-498.24144703786538</v>
      </c>
      <c r="T1391" s="81">
        <v>784.15</v>
      </c>
      <c r="U1391" s="82">
        <v>-1.772516597770259E-2</v>
      </c>
      <c r="V1391" s="83">
        <v>17.725165977702591</v>
      </c>
      <c r="W1391" s="81">
        <v>76.765000000000001</v>
      </c>
      <c r="X1391" s="82">
        <v>6.6402722789470042E-2</v>
      </c>
      <c r="Y1391" s="83">
        <v>79.683267347364051</v>
      </c>
      <c r="Z1391" s="84">
        <f t="shared" si="21"/>
        <v>-266.69257345831659</v>
      </c>
    </row>
    <row r="1392" spans="1:26" x14ac:dyDescent="0.3">
      <c r="A1392" s="76">
        <v>40407</v>
      </c>
      <c r="B1392" s="77">
        <v>1118.8900000000001</v>
      </c>
      <c r="C1392" s="77">
        <v>-2.9162689804772147E-2</v>
      </c>
      <c r="D1392" s="78">
        <v>29.162689804772146</v>
      </c>
      <c r="E1392" s="77">
        <v>0.94618999999999998</v>
      </c>
      <c r="F1392" s="77">
        <v>-5.5370000000000026</v>
      </c>
      <c r="G1392" s="79">
        <v>-55.370000000000026</v>
      </c>
      <c r="H1392" s="80">
        <v>96.369</v>
      </c>
      <c r="I1392" s="77">
        <v>2.2960320998662472E-2</v>
      </c>
      <c r="J1392" s="79">
        <v>-114.80160499331235</v>
      </c>
      <c r="K1392" s="80">
        <v>24.33</v>
      </c>
      <c r="L1392" s="77">
        <v>9.5452498874380787E-2</v>
      </c>
      <c r="M1392" s="79">
        <v>143.17874831157118</v>
      </c>
      <c r="N1392" s="81">
        <v>106.9991</v>
      </c>
      <c r="O1392" s="82">
        <v>7.5376485439078877E-2</v>
      </c>
      <c r="P1392" s="83">
        <v>150.75297087815775</v>
      </c>
      <c r="Q1392" s="81">
        <v>45.478999999999999</v>
      </c>
      <c r="R1392" s="82">
        <v>4.037608088941759E-2</v>
      </c>
      <c r="S1392" s="83">
        <v>-484.51297067301107</v>
      </c>
      <c r="T1392" s="81">
        <v>784.03</v>
      </c>
      <c r="U1392" s="82">
        <v>-3.0325892028940676E-2</v>
      </c>
      <c r="V1392" s="83">
        <v>30.325892028940675</v>
      </c>
      <c r="W1392" s="81">
        <v>76.319999999999993</v>
      </c>
      <c r="X1392" s="82">
        <v>7.9414468566579383E-2</v>
      </c>
      <c r="Y1392" s="83">
        <v>95.297362279895253</v>
      </c>
      <c r="Z1392" s="84">
        <f t="shared" si="21"/>
        <v>-205.96691236298642</v>
      </c>
    </row>
    <row r="1393" spans="1:26" x14ac:dyDescent="0.3">
      <c r="A1393" s="76">
        <v>40406</v>
      </c>
      <c r="B1393" s="77">
        <v>1106.21</v>
      </c>
      <c r="C1393" s="77">
        <v>-4.0572771663240768E-2</v>
      </c>
      <c r="D1393" s="78">
        <v>40.572771663240765</v>
      </c>
      <c r="E1393" s="77">
        <v>0.96094000000000002</v>
      </c>
      <c r="F1393" s="77">
        <v>-5.4120000000000061</v>
      </c>
      <c r="G1393" s="79">
        <v>-54.120000000000061</v>
      </c>
      <c r="H1393" s="80">
        <v>95.91</v>
      </c>
      <c r="I1393" s="77">
        <v>1.9874310141321336E-2</v>
      </c>
      <c r="J1393" s="79">
        <v>-99.371550706606683</v>
      </c>
      <c r="K1393" s="80">
        <v>26.1</v>
      </c>
      <c r="L1393" s="77">
        <v>0.15333627927529839</v>
      </c>
      <c r="M1393" s="79">
        <v>230.00441891294759</v>
      </c>
      <c r="N1393" s="81">
        <v>110.4991</v>
      </c>
      <c r="O1393" s="82">
        <v>0.10500205002050024</v>
      </c>
      <c r="P1393" s="83">
        <v>210.00410004100047</v>
      </c>
      <c r="Q1393" s="81">
        <v>44.667000000000002</v>
      </c>
      <c r="R1393" s="82">
        <v>4.5654911838791598E-3</v>
      </c>
      <c r="S1393" s="83">
        <v>-54.785894206549919</v>
      </c>
      <c r="T1393" s="81">
        <v>765.43</v>
      </c>
      <c r="U1393" s="82">
        <v>-4.7676516329704571E-2</v>
      </c>
      <c r="V1393" s="83">
        <v>47.676516329704569</v>
      </c>
      <c r="W1393" s="81">
        <v>76.795000000000002</v>
      </c>
      <c r="X1393" s="82">
        <v>7.1807397069085774E-2</v>
      </c>
      <c r="Y1393" s="83">
        <v>86.168876482902917</v>
      </c>
      <c r="Z1393" s="84">
        <f t="shared" si="21"/>
        <v>406.14923851663963</v>
      </c>
    </row>
    <row r="1394" spans="1:26" x14ac:dyDescent="0.3">
      <c r="A1394" s="76">
        <v>40403</v>
      </c>
      <c r="B1394" s="77">
        <v>1103.56</v>
      </c>
      <c r="C1394" s="77">
        <v>-4.2189954607393117E-2</v>
      </c>
      <c r="D1394" s="78">
        <v>42.189954607393119</v>
      </c>
      <c r="E1394" s="77">
        <v>0.96531</v>
      </c>
      <c r="F1394" s="77">
        <v>-6.4439999999999937</v>
      </c>
      <c r="G1394" s="79">
        <v>-64.439999999999941</v>
      </c>
      <c r="H1394" s="80">
        <v>94.965999999999994</v>
      </c>
      <c r="I1394" s="77">
        <v>8.153039342661211E-3</v>
      </c>
      <c r="J1394" s="79">
        <v>-40.765196713306054</v>
      </c>
      <c r="K1394" s="80">
        <v>26.24</v>
      </c>
      <c r="L1394" s="77">
        <v>0.19218537028623336</v>
      </c>
      <c r="M1394" s="79">
        <v>288.27805542935005</v>
      </c>
      <c r="N1394" s="81">
        <v>108.4991</v>
      </c>
      <c r="O1394" s="82">
        <v>9.5959361287767941E-2</v>
      </c>
      <c r="P1394" s="83">
        <v>191.91872257553587</v>
      </c>
      <c r="Q1394" s="81">
        <v>44.012999999999998</v>
      </c>
      <c r="R1394" s="82">
        <v>1.8893694513999182E-3</v>
      </c>
      <c r="S1394" s="83">
        <v>-22.67243341679902</v>
      </c>
      <c r="T1394" s="81">
        <v>764.63</v>
      </c>
      <c r="U1394" s="82">
        <v>-5.8024219876067193E-2</v>
      </c>
      <c r="V1394" s="83">
        <v>58.024219876067193</v>
      </c>
      <c r="W1394" s="81">
        <v>78.154999999999987</v>
      </c>
      <c r="X1394" s="82">
        <v>0.12769641440011514</v>
      </c>
      <c r="Y1394" s="83">
        <v>153.23569728013817</v>
      </c>
      <c r="Z1394" s="84">
        <f t="shared" si="21"/>
        <v>605.7690196383794</v>
      </c>
    </row>
    <row r="1395" spans="1:26" x14ac:dyDescent="0.3">
      <c r="A1395" s="76">
        <v>40402</v>
      </c>
      <c r="B1395" s="77">
        <v>1106.07</v>
      </c>
      <c r="C1395" s="77">
        <v>-1.6678075798120598E-2</v>
      </c>
      <c r="D1395" s="78">
        <v>16.678075798120599</v>
      </c>
      <c r="E1395" s="77">
        <v>0.96062999999999998</v>
      </c>
      <c r="F1395" s="77">
        <v>-7.6060000000000123</v>
      </c>
      <c r="G1395" s="79">
        <v>-76.060000000000116</v>
      </c>
      <c r="H1395" s="80">
        <v>95.031000000000006</v>
      </c>
      <c r="I1395" s="77">
        <v>5.7999851825196258E-3</v>
      </c>
      <c r="J1395" s="79">
        <v>-28.99992591259813</v>
      </c>
      <c r="K1395" s="80">
        <v>25.73</v>
      </c>
      <c r="L1395" s="77">
        <v>9.4893617021276619E-2</v>
      </c>
      <c r="M1395" s="79">
        <v>142.34042553191492</v>
      </c>
      <c r="N1395" s="81">
        <v>109.499</v>
      </c>
      <c r="O1395" s="82">
        <v>4.2855564613825566E-2</v>
      </c>
      <c r="P1395" s="83">
        <v>85.711129227651128</v>
      </c>
      <c r="Q1395" s="81">
        <v>43.545999999999999</v>
      </c>
      <c r="R1395" s="82">
        <v>1.0746698233642063E-2</v>
      </c>
      <c r="S1395" s="83">
        <v>-128.96037880370474</v>
      </c>
      <c r="T1395" s="81">
        <v>765.75</v>
      </c>
      <c r="U1395" s="82">
        <v>-2.4385582693116217E-2</v>
      </c>
      <c r="V1395" s="83">
        <v>24.385582693116216</v>
      </c>
      <c r="W1395" s="81">
        <v>77.045000000000002</v>
      </c>
      <c r="X1395" s="82">
        <v>6.3496445579404981E-2</v>
      </c>
      <c r="Y1395" s="83">
        <v>76.195734695285978</v>
      </c>
      <c r="Z1395" s="84">
        <f t="shared" si="21"/>
        <v>111.29064322978587</v>
      </c>
    </row>
    <row r="1396" spans="1:26" x14ac:dyDescent="0.3">
      <c r="A1396" s="76">
        <v>40401</v>
      </c>
      <c r="B1396" s="77">
        <v>1112.83</v>
      </c>
      <c r="C1396" s="77">
        <v>-1.3649699086179317E-2</v>
      </c>
      <c r="D1396" s="78">
        <v>13.649699086179316</v>
      </c>
      <c r="E1396" s="77">
        <v>0.97075</v>
      </c>
      <c r="F1396" s="77">
        <v>-7.9690000000000039</v>
      </c>
      <c r="G1396" s="79">
        <v>-79.69000000000004</v>
      </c>
      <c r="H1396" s="80">
        <v>94.960999999999999</v>
      </c>
      <c r="I1396" s="77">
        <v>8.3247502044022613E-3</v>
      </c>
      <c r="J1396" s="79">
        <v>-41.623751022011305</v>
      </c>
      <c r="K1396" s="80">
        <v>25.39</v>
      </c>
      <c r="L1396" s="77">
        <v>5.2217157065893145E-2</v>
      </c>
      <c r="M1396" s="79">
        <v>78.325735598839714</v>
      </c>
      <c r="N1396" s="81">
        <v>109.49890000000001</v>
      </c>
      <c r="O1396" s="82">
        <v>5.7967541809461516E-2</v>
      </c>
      <c r="P1396" s="83">
        <v>115.93508361892302</v>
      </c>
      <c r="Q1396" s="81">
        <v>43.567</v>
      </c>
      <c r="R1396" s="82">
        <v>1.0249275362318844E-2</v>
      </c>
      <c r="S1396" s="83">
        <v>-122.99130434782613</v>
      </c>
      <c r="T1396" s="81">
        <v>774.69</v>
      </c>
      <c r="U1396" s="82">
        <v>-8.4094923584977291E-3</v>
      </c>
      <c r="V1396" s="83">
        <v>8.4094923584977295</v>
      </c>
      <c r="W1396" s="81">
        <v>75.399999999999991</v>
      </c>
      <c r="X1396" s="82">
        <v>2.1195909798875843E-2</v>
      </c>
      <c r="Y1396" s="83">
        <v>25.435091758651009</v>
      </c>
      <c r="Z1396" s="84">
        <f t="shared" si="21"/>
        <v>-2.5499529487466965</v>
      </c>
    </row>
    <row r="1397" spans="1:26" x14ac:dyDescent="0.3">
      <c r="A1397" s="76">
        <v>40400</v>
      </c>
      <c r="B1397" s="77">
        <v>1145.3599999999999</v>
      </c>
      <c r="C1397" s="77">
        <v>1.422119897281497E-2</v>
      </c>
      <c r="D1397" s="78">
        <v>-14.221198972814969</v>
      </c>
      <c r="E1397" s="77">
        <v>0.99375000000000002</v>
      </c>
      <c r="F1397" s="77">
        <v>-7.0630000000000077</v>
      </c>
      <c r="G1397" s="79">
        <v>-70.630000000000081</v>
      </c>
      <c r="H1397" s="80">
        <v>94.966999999999999</v>
      </c>
      <c r="I1397" s="77">
        <v>1.4474640003418408E-2</v>
      </c>
      <c r="J1397" s="79">
        <v>-72.373200017092046</v>
      </c>
      <c r="K1397" s="80">
        <v>22.37</v>
      </c>
      <c r="L1397" s="77">
        <v>-7.7525773195876252E-2</v>
      </c>
      <c r="M1397" s="79">
        <v>-116.28865979381438</v>
      </c>
      <c r="N1397" s="81">
        <v>104.499</v>
      </c>
      <c r="O1397" s="82">
        <v>-4.7666893651874759E-3</v>
      </c>
      <c r="P1397" s="83">
        <v>-9.5333787303749506</v>
      </c>
      <c r="Q1397" s="81">
        <v>43.966999999999999</v>
      </c>
      <c r="R1397" s="82">
        <v>2.7866744593804796E-2</v>
      </c>
      <c r="S1397" s="83">
        <v>-334.40093512565755</v>
      </c>
      <c r="T1397" s="81">
        <v>795.58</v>
      </c>
      <c r="U1397" s="82">
        <v>9.7858783809512181E-3</v>
      </c>
      <c r="V1397" s="83">
        <v>-9.7858783809512175</v>
      </c>
      <c r="W1397" s="81">
        <v>72.94</v>
      </c>
      <c r="X1397" s="82">
        <v>-9.5729513205241139E-3</v>
      </c>
      <c r="Y1397" s="83">
        <v>-11.487541584628937</v>
      </c>
      <c r="Z1397" s="84">
        <f t="shared" si="21"/>
        <v>-638.72079260533417</v>
      </c>
    </row>
    <row r="1398" spans="1:26" x14ac:dyDescent="0.3">
      <c r="A1398" s="76">
        <v>40399</v>
      </c>
      <c r="B1398" s="77">
        <v>1158.18</v>
      </c>
      <c r="C1398" s="77">
        <v>2.4104269090651848E-2</v>
      </c>
      <c r="D1398" s="78">
        <v>-24.104269090651847</v>
      </c>
      <c r="E1398" s="77">
        <v>0.995</v>
      </c>
      <c r="F1398" s="77">
        <v>-7.9689999999999923</v>
      </c>
      <c r="G1398" s="79">
        <v>-79.689999999999927</v>
      </c>
      <c r="H1398" s="80">
        <v>94.44</v>
      </c>
      <c r="I1398" s="77">
        <v>7.0162717792327019E-3</v>
      </c>
      <c r="J1398" s="79">
        <v>-35.081358896163508</v>
      </c>
      <c r="K1398" s="80">
        <v>22.14</v>
      </c>
      <c r="L1398" s="77">
        <v>-4.5278137128072472E-2</v>
      </c>
      <c r="M1398" s="79">
        <v>-67.917205692108709</v>
      </c>
      <c r="N1398" s="81">
        <v>101.9991</v>
      </c>
      <c r="O1398" s="82">
        <v>-4.8829458846668906E-3</v>
      </c>
      <c r="P1398" s="83">
        <v>-9.7658917693337806</v>
      </c>
      <c r="Q1398" s="81">
        <v>44.054000000000002</v>
      </c>
      <c r="R1398" s="82">
        <v>2.4654602967856033E-2</v>
      </c>
      <c r="S1398" s="83">
        <v>-295.85523561427237</v>
      </c>
      <c r="T1398" s="81">
        <v>805.51</v>
      </c>
      <c r="U1398" s="82">
        <v>2.0278657378087386E-2</v>
      </c>
      <c r="V1398" s="83">
        <v>-20.278657378087388</v>
      </c>
      <c r="W1398" s="81">
        <v>72.445000000000007</v>
      </c>
      <c r="X1398" s="82">
        <v>-9.6531752051290322E-4</v>
      </c>
      <c r="Y1398" s="83">
        <v>-1.1583810246154838</v>
      </c>
      <c r="Z1398" s="84">
        <f t="shared" si="21"/>
        <v>-533.85099946523303</v>
      </c>
    </row>
    <row r="1399" spans="1:26" x14ac:dyDescent="0.3">
      <c r="A1399" s="76">
        <v>40396</v>
      </c>
      <c r="B1399" s="77">
        <v>1152.25</v>
      </c>
      <c r="C1399" s="77">
        <v>1.9915910599690195E-2</v>
      </c>
      <c r="D1399" s="78">
        <v>-19.915910599690196</v>
      </c>
      <c r="E1399" s="77">
        <v>1.0031300000000001</v>
      </c>
      <c r="F1399" s="77">
        <v>-7.7180000000000026</v>
      </c>
      <c r="G1399" s="79">
        <v>-77.180000000000021</v>
      </c>
      <c r="H1399" s="80">
        <v>94.337000000000003</v>
      </c>
      <c r="I1399" s="77">
        <v>3.4890276462892166E-3</v>
      </c>
      <c r="J1399" s="79">
        <v>-17.445138231446084</v>
      </c>
      <c r="K1399" s="80">
        <v>21.74</v>
      </c>
      <c r="L1399" s="77">
        <v>-4.3554773427188824E-2</v>
      </c>
      <c r="M1399" s="79">
        <v>-65.33216014078323</v>
      </c>
      <c r="N1399" s="81">
        <v>103.9991</v>
      </c>
      <c r="O1399" s="82">
        <v>9.7039211802764057E-3</v>
      </c>
      <c r="P1399" s="83">
        <v>19.407842360552809</v>
      </c>
      <c r="Q1399" s="81">
        <v>43.375</v>
      </c>
      <c r="R1399" s="82">
        <v>1.4524956729194982E-2</v>
      </c>
      <c r="S1399" s="83">
        <v>-174.2994807503398</v>
      </c>
      <c r="T1399" s="81">
        <v>795.06</v>
      </c>
      <c r="U1399" s="82">
        <v>4.6247156937073135E-3</v>
      </c>
      <c r="V1399" s="83">
        <v>-4.6247156937073139</v>
      </c>
      <c r="W1399" s="81">
        <v>72.185000000000002</v>
      </c>
      <c r="X1399" s="82">
        <v>4.8722767453192534E-3</v>
      </c>
      <c r="Y1399" s="83">
        <v>5.8467320943831034</v>
      </c>
      <c r="Z1399" s="84">
        <f t="shared" si="21"/>
        <v>-333.54283096103069</v>
      </c>
    </row>
    <row r="1400" spans="1:26" x14ac:dyDescent="0.3">
      <c r="A1400" s="76">
        <v>40395</v>
      </c>
      <c r="B1400" s="77">
        <v>1153.01</v>
      </c>
      <c r="C1400" s="77">
        <v>3.1822452906170251E-2</v>
      </c>
      <c r="D1400" s="78">
        <v>-31.822452906170252</v>
      </c>
      <c r="E1400" s="77">
        <v>1.00969</v>
      </c>
      <c r="F1400" s="77">
        <v>-6.4999999999999947</v>
      </c>
      <c r="G1400" s="79">
        <v>-64.999999999999943</v>
      </c>
      <c r="H1400" s="80">
        <v>94.662000000000006</v>
      </c>
      <c r="I1400" s="77">
        <v>6.742672395456676E-3</v>
      </c>
      <c r="J1400" s="79">
        <v>-33.713361977283377</v>
      </c>
      <c r="K1400" s="80">
        <v>22.1</v>
      </c>
      <c r="L1400" s="77">
        <v>-5.8372390285470706E-2</v>
      </c>
      <c r="M1400" s="79">
        <v>-87.558585428206058</v>
      </c>
      <c r="N1400" s="81">
        <v>101.4991</v>
      </c>
      <c r="O1400" s="82">
        <v>-4.6953227993344601E-2</v>
      </c>
      <c r="P1400" s="83">
        <v>-93.906455986689195</v>
      </c>
      <c r="Q1400" s="81">
        <v>43.786000000000001</v>
      </c>
      <c r="R1400" s="82">
        <v>2.6033977738723006E-2</v>
      </c>
      <c r="S1400" s="83">
        <v>-312.40773286467606</v>
      </c>
      <c r="T1400" s="81">
        <v>798.3</v>
      </c>
      <c r="U1400" s="82">
        <v>3.5086354442196911E-2</v>
      </c>
      <c r="V1400" s="83">
        <v>-35.086354442196914</v>
      </c>
      <c r="W1400" s="81">
        <v>71.984999999999999</v>
      </c>
      <c r="X1400" s="82">
        <v>5.5598026270056342E-4</v>
      </c>
      <c r="Y1400" s="83">
        <v>0.667176315240676</v>
      </c>
      <c r="Z1400" s="84">
        <f t="shared" si="21"/>
        <v>-658.82776728998113</v>
      </c>
    </row>
    <row r="1401" spans="1:26" x14ac:dyDescent="0.3">
      <c r="A1401" s="76">
        <v>40394</v>
      </c>
      <c r="B1401" s="77">
        <v>1152.5</v>
      </c>
      <c r="C1401" s="77">
        <v>3.8194757229078544E-2</v>
      </c>
      <c r="D1401" s="78">
        <v>-38.19475722907854</v>
      </c>
      <c r="E1401" s="77">
        <v>1.00156</v>
      </c>
      <c r="F1401" s="77">
        <v>-7.8440000000000065</v>
      </c>
      <c r="G1401" s="79">
        <v>-78.440000000000069</v>
      </c>
      <c r="H1401" s="80">
        <v>94.206000000000003</v>
      </c>
      <c r="I1401" s="77">
        <v>3.3979654681755549E-4</v>
      </c>
      <c r="J1401" s="79">
        <v>-1.6989827340877774</v>
      </c>
      <c r="K1401" s="80">
        <v>22.21</v>
      </c>
      <c r="L1401" s="77">
        <v>-9.8254161591554937E-2</v>
      </c>
      <c r="M1401" s="79">
        <v>-147.38124238733241</v>
      </c>
      <c r="N1401" s="81">
        <v>99.499200000000002</v>
      </c>
      <c r="O1401" s="82">
        <v>-8.2952456002101355E-2</v>
      </c>
      <c r="P1401" s="83">
        <v>-165.90491200420269</v>
      </c>
      <c r="Q1401" s="81">
        <v>43.713999999999999</v>
      </c>
      <c r="R1401" s="82">
        <v>2.3603240762422036E-2</v>
      </c>
      <c r="S1401" s="83">
        <v>-283.23888914906445</v>
      </c>
      <c r="T1401" s="81">
        <v>808.55</v>
      </c>
      <c r="U1401" s="82">
        <v>6.0365629753973631E-2</v>
      </c>
      <c r="V1401" s="83">
        <v>-60.365629753973629</v>
      </c>
      <c r="W1401" s="81">
        <v>70.704999999999998</v>
      </c>
      <c r="X1401" s="82">
        <v>-4.6973985712360153E-2</v>
      </c>
      <c r="Y1401" s="83">
        <v>-56.368782854832183</v>
      </c>
      <c r="Z1401" s="84">
        <f t="shared" si="21"/>
        <v>-831.59319611257172</v>
      </c>
    </row>
    <row r="1402" spans="1:26" x14ac:dyDescent="0.3">
      <c r="A1402" s="76">
        <v>40393</v>
      </c>
      <c r="B1402" s="77">
        <v>1152.99</v>
      </c>
      <c r="C1402" s="77">
        <v>5.9363457615906112E-2</v>
      </c>
      <c r="D1402" s="78">
        <v>-59.363457615906114</v>
      </c>
      <c r="E1402" s="77">
        <v>1.0150600000000001</v>
      </c>
      <c r="F1402" s="77">
        <v>-7.2439999999999838</v>
      </c>
      <c r="G1402" s="79">
        <v>-72.439999999999841</v>
      </c>
      <c r="H1402" s="80">
        <v>94.040999999999997</v>
      </c>
      <c r="I1402" s="77">
        <v>-2.365696342187887E-3</v>
      </c>
      <c r="J1402" s="79">
        <v>11.828481710939435</v>
      </c>
      <c r="K1402" s="80">
        <v>22.63</v>
      </c>
      <c r="L1402" s="77">
        <v>-0.11739469578783157</v>
      </c>
      <c r="M1402" s="79">
        <v>-176.09204368174736</v>
      </c>
      <c r="N1402" s="81">
        <v>99.998999999999995</v>
      </c>
      <c r="O1402" s="82">
        <v>-0.10314476464489564</v>
      </c>
      <c r="P1402" s="83">
        <v>-206.28952928979126</v>
      </c>
      <c r="Q1402" s="81">
        <v>44.463999999999999</v>
      </c>
      <c r="R1402" s="82">
        <v>5.0090924119689087E-2</v>
      </c>
      <c r="S1402" s="83">
        <v>-601.09108943626904</v>
      </c>
      <c r="T1402" s="81">
        <v>803.75</v>
      </c>
      <c r="U1402" s="82">
        <v>9.6431397157122276E-2</v>
      </c>
      <c r="V1402" s="83">
        <v>-96.431397157122277</v>
      </c>
      <c r="W1402" s="81">
        <v>71.650000000000006</v>
      </c>
      <c r="X1402" s="82">
        <v>-3.3259124333805429E-2</v>
      </c>
      <c r="Y1402" s="83">
        <v>-39.910949200566513</v>
      </c>
      <c r="Z1402" s="84">
        <f t="shared" si="21"/>
        <v>-1239.7899846704631</v>
      </c>
    </row>
    <row r="1403" spans="1:26" x14ac:dyDescent="0.3">
      <c r="A1403" s="76">
        <v>40392</v>
      </c>
      <c r="B1403" s="77">
        <v>1152.17</v>
      </c>
      <c r="C1403" s="77">
        <v>5.3643770976031388E-2</v>
      </c>
      <c r="D1403" s="78">
        <v>-53.643770976031391</v>
      </c>
      <c r="E1403" s="77">
        <v>1.0297499999999999</v>
      </c>
      <c r="F1403" s="77">
        <v>-7.2130000000000027</v>
      </c>
      <c r="G1403" s="79">
        <v>-72.130000000000024</v>
      </c>
      <c r="H1403" s="80">
        <v>94.197999999999993</v>
      </c>
      <c r="I1403" s="77">
        <v>-1.6745093051846332E-3</v>
      </c>
      <c r="J1403" s="79">
        <v>8.3725465259231662</v>
      </c>
      <c r="K1403" s="80">
        <v>22.01</v>
      </c>
      <c r="L1403" s="77">
        <v>-8.0234015879648901E-2</v>
      </c>
      <c r="M1403" s="79">
        <v>-120.35102381947335</v>
      </c>
      <c r="N1403" s="81">
        <v>98.999200000000002</v>
      </c>
      <c r="O1403" s="82">
        <v>-0.10000481819495873</v>
      </c>
      <c r="P1403" s="83">
        <v>-200.00963638991743</v>
      </c>
      <c r="Q1403" s="81">
        <v>43.93</v>
      </c>
      <c r="R1403" s="82">
        <v>3.413370998116768E-2</v>
      </c>
      <c r="S1403" s="83">
        <v>-409.60451977401215</v>
      </c>
      <c r="T1403" s="81">
        <v>811.73</v>
      </c>
      <c r="U1403" s="82">
        <v>8.089429811712695E-2</v>
      </c>
      <c r="V1403" s="83">
        <v>-80.894298117126951</v>
      </c>
      <c r="W1403" s="81">
        <v>69.305000000000007</v>
      </c>
      <c r="X1403" s="82">
        <v>-4.9379329264110754E-2</v>
      </c>
      <c r="Y1403" s="83">
        <v>-59.255195116932903</v>
      </c>
      <c r="Z1403" s="84">
        <f t="shared" si="21"/>
        <v>-987.51589766757104</v>
      </c>
    </row>
    <row r="1404" spans="1:26" x14ac:dyDescent="0.3">
      <c r="A1404" s="76">
        <v>40389</v>
      </c>
      <c r="B1404" s="77">
        <v>1124.83</v>
      </c>
      <c r="C1404" s="77">
        <v>3.2607797596643735E-2</v>
      </c>
      <c r="D1404" s="78">
        <v>-32.607797596643735</v>
      </c>
      <c r="E1404" s="77">
        <v>1.0366900000000001</v>
      </c>
      <c r="F1404" s="77">
        <v>-7.9869999999999886</v>
      </c>
      <c r="G1404" s="79">
        <v>-79.869999999999891</v>
      </c>
      <c r="H1404" s="80">
        <v>94.483000000000004</v>
      </c>
      <c r="I1404" s="77">
        <v>1.1761963294197877E-3</v>
      </c>
      <c r="J1404" s="79">
        <v>-5.8809816470989382</v>
      </c>
      <c r="K1404" s="80">
        <v>23.5</v>
      </c>
      <c r="L1404" s="77">
        <v>-9.5109742010011517E-2</v>
      </c>
      <c r="M1404" s="79">
        <v>-142.66461301501727</v>
      </c>
      <c r="N1404" s="81">
        <v>104.9992</v>
      </c>
      <c r="O1404" s="82">
        <v>-7.0801072923202465E-2</v>
      </c>
      <c r="P1404" s="83">
        <v>-141.60214584640491</v>
      </c>
      <c r="Q1404" s="81">
        <v>43.082999999999998</v>
      </c>
      <c r="R1404" s="82">
        <v>1.5653362879841617E-2</v>
      </c>
      <c r="S1404" s="83">
        <v>-187.84035455809939</v>
      </c>
      <c r="T1404" s="81">
        <v>784.89</v>
      </c>
      <c r="U1404" s="82">
        <v>6.5615835777126166E-2</v>
      </c>
      <c r="V1404" s="83">
        <v>-65.615835777126165</v>
      </c>
      <c r="W1404" s="81">
        <v>72.445000000000007</v>
      </c>
      <c r="X1404" s="82">
        <v>-4.9714697973371705E-2</v>
      </c>
      <c r="Y1404" s="83">
        <v>-59.657637568046042</v>
      </c>
      <c r="Z1404" s="84">
        <f t="shared" si="21"/>
        <v>-715.73936600843649</v>
      </c>
    </row>
    <row r="1405" spans="1:26" x14ac:dyDescent="0.3">
      <c r="A1405" s="76">
        <v>40388</v>
      </c>
      <c r="B1405" s="77">
        <v>1128.23</v>
      </c>
      <c r="C1405" s="77">
        <v>3.5177861986071909E-2</v>
      </c>
      <c r="D1405" s="78">
        <v>-35.17786198607191</v>
      </c>
      <c r="E1405" s="77">
        <v>1.05044</v>
      </c>
      <c r="F1405" s="77">
        <v>-7.6439999999999841</v>
      </c>
      <c r="G1405" s="79">
        <v>-76.439999999999841</v>
      </c>
      <c r="H1405" s="80">
        <v>94.177000000000007</v>
      </c>
      <c r="I1405" s="77">
        <v>2.2348271201592896E-3</v>
      </c>
      <c r="J1405" s="79">
        <v>-11.174135600796449</v>
      </c>
      <c r="K1405" s="80">
        <v>24.13</v>
      </c>
      <c r="L1405" s="77">
        <v>-8.0761904761904799E-2</v>
      </c>
      <c r="M1405" s="79">
        <v>-121.1428571428572</v>
      </c>
      <c r="N1405" s="81">
        <v>103.49930000000001</v>
      </c>
      <c r="O1405" s="82">
        <v>-8.4073748933624501E-2</v>
      </c>
      <c r="P1405" s="83">
        <v>-168.14749786724897</v>
      </c>
      <c r="Q1405" s="81">
        <v>43.125</v>
      </c>
      <c r="R1405" s="82">
        <v>1.9214407260351729E-2</v>
      </c>
      <c r="S1405" s="83">
        <v>-230.57288712422076</v>
      </c>
      <c r="T1405" s="81">
        <v>781.26</v>
      </c>
      <c r="U1405" s="82">
        <v>7.6516059691620814E-2</v>
      </c>
      <c r="V1405" s="83">
        <v>-76.516059691620811</v>
      </c>
      <c r="W1405" s="81">
        <v>73.834999999999994</v>
      </c>
      <c r="X1405" s="82">
        <v>5.6524107872513215E-3</v>
      </c>
      <c r="Y1405" s="83">
        <v>6.7828929447015858</v>
      </c>
      <c r="Z1405" s="84">
        <f t="shared" si="21"/>
        <v>-712.38840646811445</v>
      </c>
    </row>
    <row r="1406" spans="1:26" x14ac:dyDescent="0.3">
      <c r="A1406" s="76">
        <v>40387</v>
      </c>
      <c r="B1406" s="77">
        <v>1129.3</v>
      </c>
      <c r="C1406" s="77">
        <v>1.4535719419289982E-2</v>
      </c>
      <c r="D1406" s="78">
        <v>-14.535719419289983</v>
      </c>
      <c r="E1406" s="77">
        <v>1.0643800000000001</v>
      </c>
      <c r="F1406" s="77">
        <v>-6.9369999999999932</v>
      </c>
      <c r="G1406" s="79">
        <v>-69.369999999999933</v>
      </c>
      <c r="H1406" s="80">
        <v>93.611999999999995</v>
      </c>
      <c r="I1406" s="77">
        <v>9.1953039796418667E-4</v>
      </c>
      <c r="J1406" s="79">
        <v>-4.5976519898209336</v>
      </c>
      <c r="K1406" s="80">
        <v>24.25</v>
      </c>
      <c r="L1406" s="77">
        <v>-3.5401750198886257E-2</v>
      </c>
      <c r="M1406" s="79">
        <v>-53.102625298329386</v>
      </c>
      <c r="N1406" s="81">
        <v>104.9995</v>
      </c>
      <c r="O1406" s="82">
        <v>-2.77797067954819E-2</v>
      </c>
      <c r="P1406" s="83">
        <v>-55.5594135909638</v>
      </c>
      <c r="Q1406" s="81">
        <v>42.774999999999999</v>
      </c>
      <c r="R1406" s="82">
        <v>6.2338273347447796E-3</v>
      </c>
      <c r="S1406" s="83">
        <v>-74.805928016937358</v>
      </c>
      <c r="T1406" s="81">
        <v>787.87</v>
      </c>
      <c r="U1406" s="82">
        <v>4.852211176321853E-2</v>
      </c>
      <c r="V1406" s="83">
        <v>-48.522111763218533</v>
      </c>
      <c r="W1406" s="81">
        <v>73.644999999999996</v>
      </c>
      <c r="X1406" s="82">
        <v>-2.1848851109045161E-2</v>
      </c>
      <c r="Y1406" s="83">
        <v>-26.218621330854191</v>
      </c>
      <c r="Z1406" s="84">
        <f t="shared" si="21"/>
        <v>-346.71207140941414</v>
      </c>
    </row>
    <row r="1407" spans="1:26" x14ac:dyDescent="0.3">
      <c r="A1407" s="76">
        <v>40386</v>
      </c>
      <c r="B1407" s="77">
        <v>1130.92</v>
      </c>
      <c r="C1407" s="77">
        <v>1.6027599094404845E-2</v>
      </c>
      <c r="D1407" s="78">
        <v>-16.027599094404845</v>
      </c>
      <c r="E1407" s="77">
        <v>1.0746899999999999</v>
      </c>
      <c r="F1407" s="77">
        <v>-6.594000000000011</v>
      </c>
      <c r="G1407" s="79">
        <v>-65.940000000000111</v>
      </c>
      <c r="H1407" s="80">
        <v>93.781999999999996</v>
      </c>
      <c r="I1407" s="77">
        <v>-5.7672327884146146E-3</v>
      </c>
      <c r="J1407" s="79">
        <v>28.836163942073075</v>
      </c>
      <c r="K1407" s="80">
        <v>23.19</v>
      </c>
      <c r="L1407" s="77">
        <v>-6.8300522298111663E-2</v>
      </c>
      <c r="M1407" s="79">
        <v>-102.4507834471675</v>
      </c>
      <c r="N1407" s="81">
        <v>102.4996</v>
      </c>
      <c r="O1407" s="82">
        <v>-5.5303225806451604E-2</v>
      </c>
      <c r="P1407" s="83">
        <v>-110.6064516129032</v>
      </c>
      <c r="Q1407" s="81">
        <v>42.994</v>
      </c>
      <c r="R1407" s="82">
        <v>1.0943721330942101E-3</v>
      </c>
      <c r="S1407" s="83">
        <v>-13.132465597130521</v>
      </c>
      <c r="T1407" s="81">
        <v>789.5</v>
      </c>
      <c r="U1407" s="82">
        <v>4.7332254384335713E-2</v>
      </c>
      <c r="V1407" s="83">
        <v>-47.332254384335712</v>
      </c>
      <c r="W1407" s="81">
        <v>72.515000000000001</v>
      </c>
      <c r="X1407" s="82">
        <v>-5.513059058644069E-4</v>
      </c>
      <c r="Y1407" s="83">
        <v>-0.66156708703728828</v>
      </c>
      <c r="Z1407" s="84">
        <f t="shared" si="21"/>
        <v>-327.31495728090613</v>
      </c>
    </row>
    <row r="1408" spans="1:26" x14ac:dyDescent="0.3">
      <c r="A1408" s="76">
        <v>40385</v>
      </c>
      <c r="B1408" s="77">
        <v>1129.75</v>
      </c>
      <c r="C1408" s="77">
        <v>1.8701364279853212E-2</v>
      </c>
      <c r="D1408" s="78">
        <v>-18.701364279853212</v>
      </c>
      <c r="E1408" s="77">
        <v>1.0803100000000001</v>
      </c>
      <c r="F1408" s="77">
        <v>-6.4689999999999914</v>
      </c>
      <c r="G1408" s="79">
        <v>-64.689999999999912</v>
      </c>
      <c r="H1408" s="80">
        <v>94.009</v>
      </c>
      <c r="I1408" s="77">
        <v>-9.0335196718168797E-4</v>
      </c>
      <c r="J1408" s="79">
        <v>4.5167598359084398</v>
      </c>
      <c r="K1408" s="80">
        <v>22.73</v>
      </c>
      <c r="L1408" s="77">
        <v>-7.4511400651465734E-2</v>
      </c>
      <c r="M1408" s="79">
        <v>-111.7671009771986</v>
      </c>
      <c r="N1408" s="81">
        <v>102.9996</v>
      </c>
      <c r="O1408" s="82">
        <v>-3.7387815525406071E-2</v>
      </c>
      <c r="P1408" s="83">
        <v>-74.775631050812137</v>
      </c>
      <c r="Q1408" s="81">
        <v>42.753999999999998</v>
      </c>
      <c r="R1408" s="82">
        <v>-4.4707306850463417E-3</v>
      </c>
      <c r="S1408" s="83">
        <v>53.6487682205561</v>
      </c>
      <c r="T1408" s="81">
        <v>791.4</v>
      </c>
      <c r="U1408" s="82">
        <v>4.3691561053450616E-2</v>
      </c>
      <c r="V1408" s="83">
        <v>-43.691561053450613</v>
      </c>
      <c r="W1408" s="81">
        <v>71.834999999999994</v>
      </c>
      <c r="X1408" s="82">
        <v>5.3180323280385619E-3</v>
      </c>
      <c r="Y1408" s="83">
        <v>6.3816387936462737</v>
      </c>
      <c r="Z1408" s="84">
        <f t="shared" si="21"/>
        <v>-249.07849051120368</v>
      </c>
    </row>
    <row r="1409" spans="1:26" x14ac:dyDescent="0.3">
      <c r="A1409" s="76">
        <v>40382</v>
      </c>
      <c r="B1409" s="77">
        <v>1117.45</v>
      </c>
      <c r="C1409" s="77">
        <v>2.3802761413506571E-2</v>
      </c>
      <c r="D1409" s="78">
        <v>-23.80276141350657</v>
      </c>
      <c r="E1409" s="77">
        <v>1.0746899999999999</v>
      </c>
      <c r="F1409" s="77">
        <v>-6.9060000000000121</v>
      </c>
      <c r="G1409" s="79">
        <v>-69.060000000000116</v>
      </c>
      <c r="H1409" s="80">
        <v>94.028000000000006</v>
      </c>
      <c r="I1409" s="77">
        <v>-9.4563150121655638E-4</v>
      </c>
      <c r="J1409" s="79">
        <v>4.7281575060827823</v>
      </c>
      <c r="K1409" s="80">
        <v>23.47</v>
      </c>
      <c r="L1409" s="77">
        <v>-3.9295947605403225E-2</v>
      </c>
      <c r="M1409" s="79">
        <v>-58.943921408104835</v>
      </c>
      <c r="N1409" s="81">
        <v>106.4996</v>
      </c>
      <c r="O1409" s="82">
        <v>-4.9110714285714278E-2</v>
      </c>
      <c r="P1409" s="83">
        <v>-98.221428571428547</v>
      </c>
      <c r="Q1409" s="81">
        <v>42.674999999999997</v>
      </c>
      <c r="R1409" s="82">
        <v>4.826936661172552E-3</v>
      </c>
      <c r="S1409" s="83">
        <v>-57.923239934070622</v>
      </c>
      <c r="T1409" s="81">
        <v>771.24</v>
      </c>
      <c r="U1409" s="82">
        <v>4.2892687148420636E-2</v>
      </c>
      <c r="V1409" s="83">
        <v>-42.892687148420634</v>
      </c>
      <c r="W1409" s="81">
        <v>71.945000000000007</v>
      </c>
      <c r="X1409" s="82">
        <v>2.1365701306076231E-2</v>
      </c>
      <c r="Y1409" s="83">
        <v>25.638841567291475</v>
      </c>
      <c r="Z1409" s="84">
        <f t="shared" si="21"/>
        <v>-320.47703940215706</v>
      </c>
    </row>
    <row r="1410" spans="1:26" x14ac:dyDescent="0.3">
      <c r="A1410" s="76">
        <v>40381</v>
      </c>
      <c r="B1410" s="77">
        <v>1110.0999999999999</v>
      </c>
      <c r="C1410" s="77">
        <v>1.7012816871730448E-2</v>
      </c>
      <c r="D1410" s="78">
        <v>-17.012816871730447</v>
      </c>
      <c r="E1410" s="77">
        <v>1.08</v>
      </c>
      <c r="F1410" s="77">
        <v>-6.624999999999992</v>
      </c>
      <c r="G1410" s="79">
        <v>-66.249999999999915</v>
      </c>
      <c r="H1410" s="80">
        <v>94.174000000000007</v>
      </c>
      <c r="I1410" s="77">
        <v>4.265574679548763E-3</v>
      </c>
      <c r="J1410" s="79">
        <v>-21.327873397743815</v>
      </c>
      <c r="K1410" s="80">
        <v>24.63</v>
      </c>
      <c r="L1410" s="77">
        <v>-1.4011208967173795E-2</v>
      </c>
      <c r="M1410" s="79">
        <v>-21.016813450760694</v>
      </c>
      <c r="N1410" s="81">
        <v>108.4995</v>
      </c>
      <c r="O1410" s="82">
        <v>-2.2527907632515696E-2</v>
      </c>
      <c r="P1410" s="83">
        <v>-45.055815265031391</v>
      </c>
      <c r="Q1410" s="81">
        <v>42.706000000000003</v>
      </c>
      <c r="R1410" s="82">
        <v>3.3597255832530761E-3</v>
      </c>
      <c r="S1410" s="83">
        <v>-40.31670699903691</v>
      </c>
      <c r="T1410" s="81">
        <v>762.52</v>
      </c>
      <c r="U1410" s="82">
        <v>3.1840755625921827E-2</v>
      </c>
      <c r="V1410" s="83">
        <v>-31.840755625921826</v>
      </c>
      <c r="W1410" s="81">
        <v>74.19</v>
      </c>
      <c r="X1410" s="82">
        <v>5.9100642398286732E-2</v>
      </c>
      <c r="Y1410" s="83">
        <v>70.920770877944079</v>
      </c>
      <c r="Z1410" s="84">
        <f t="shared" si="21"/>
        <v>-171.90001073228092</v>
      </c>
    </row>
    <row r="1411" spans="1:26" x14ac:dyDescent="0.3">
      <c r="A1411" s="76">
        <v>40380</v>
      </c>
      <c r="B1411" s="77">
        <v>1088.3800000000001</v>
      </c>
      <c r="C1411" s="77">
        <v>3.2354106943691119E-3</v>
      </c>
      <c r="D1411" s="78">
        <v>-3.2354106943691119</v>
      </c>
      <c r="E1411" s="77">
        <v>1.0874999999999999</v>
      </c>
      <c r="F1411" s="77">
        <v>-6.6880000000000051</v>
      </c>
      <c r="G1411" s="79">
        <v>-66.880000000000052</v>
      </c>
      <c r="H1411" s="80">
        <v>94.263999999999996</v>
      </c>
      <c r="I1411" s="77">
        <v>1.0548885077186907E-2</v>
      </c>
      <c r="J1411" s="79">
        <v>-52.744425385934534</v>
      </c>
      <c r="K1411" s="80">
        <v>25.64</v>
      </c>
      <c r="L1411" s="77">
        <v>-2.7226760015558256E-3</v>
      </c>
      <c r="M1411" s="79">
        <v>-4.0840140023337383</v>
      </c>
      <c r="N1411" s="81">
        <v>111.4996</v>
      </c>
      <c r="O1411" s="82">
        <v>-2.1933333333333326E-2</v>
      </c>
      <c r="P1411" s="83">
        <v>-43.866666666666646</v>
      </c>
      <c r="Q1411" s="81">
        <v>42.343000000000004</v>
      </c>
      <c r="R1411" s="82">
        <v>-4.7245204964270733E-3</v>
      </c>
      <c r="S1411" s="83">
        <v>56.694245957124878</v>
      </c>
      <c r="T1411" s="81">
        <v>733.06</v>
      </c>
      <c r="U1411" s="82">
        <v>6.7431161161848087E-3</v>
      </c>
      <c r="V1411" s="83">
        <v>-6.743116116184809</v>
      </c>
      <c r="W1411" s="81">
        <v>74.114999999999995</v>
      </c>
      <c r="X1411" s="82">
        <v>5.336839113132455E-2</v>
      </c>
      <c r="Y1411" s="83">
        <v>64.042069357589455</v>
      </c>
      <c r="Z1411" s="84">
        <f t="shared" si="21"/>
        <v>-56.817317550774547</v>
      </c>
    </row>
    <row r="1412" spans="1:26" x14ac:dyDescent="0.3">
      <c r="A1412" s="76">
        <v>40379</v>
      </c>
      <c r="B1412" s="77">
        <v>1093.51</v>
      </c>
      <c r="C1412" s="77">
        <v>2.0303242360625137E-2</v>
      </c>
      <c r="D1412" s="78">
        <v>-20.303242360625138</v>
      </c>
      <c r="E1412" s="77">
        <v>1.10188</v>
      </c>
      <c r="F1412" s="77">
        <v>-6.0000000000000053</v>
      </c>
      <c r="G1412" s="79">
        <v>-60.000000000000057</v>
      </c>
      <c r="H1412" s="80">
        <v>94.355999999999995</v>
      </c>
      <c r="I1412" s="77">
        <v>2.3817015874393648E-2</v>
      </c>
      <c r="J1412" s="79">
        <v>-119.08507937196823</v>
      </c>
      <c r="K1412" s="80">
        <v>23.93</v>
      </c>
      <c r="L1412" s="77">
        <v>-0.10842026825633383</v>
      </c>
      <c r="M1412" s="79">
        <v>-162.63040238450074</v>
      </c>
      <c r="N1412" s="81">
        <v>109.9997</v>
      </c>
      <c r="O1412" s="82">
        <v>-5.5796566523605116E-2</v>
      </c>
      <c r="P1412" s="83">
        <v>-111.59313304721022</v>
      </c>
      <c r="Q1412" s="81">
        <v>42.48</v>
      </c>
      <c r="R1412" s="82">
        <v>9.9137008772554134E-3</v>
      </c>
      <c r="S1412" s="83">
        <v>-118.96441052706496</v>
      </c>
      <c r="T1412" s="81">
        <v>750.98</v>
      </c>
      <c r="U1412" s="82">
        <v>4.2492052695142793E-2</v>
      </c>
      <c r="V1412" s="83">
        <v>-42.492052695142796</v>
      </c>
      <c r="W1412" s="81">
        <v>72.905000000000001</v>
      </c>
      <c r="X1412" s="82">
        <v>1.4965891688709492E-2</v>
      </c>
      <c r="Y1412" s="83">
        <v>17.959070026451389</v>
      </c>
      <c r="Z1412" s="84">
        <f t="shared" si="21"/>
        <v>-617.10925036006074</v>
      </c>
    </row>
    <row r="1413" spans="1:26" x14ac:dyDescent="0.3">
      <c r="A1413" s="76">
        <v>40378</v>
      </c>
      <c r="B1413" s="77">
        <v>1089.31</v>
      </c>
      <c r="C1413" s="77">
        <v>3.5859642449600646E-2</v>
      </c>
      <c r="D1413" s="78">
        <v>-35.859642449600642</v>
      </c>
      <c r="E1413" s="77">
        <v>1.11656</v>
      </c>
      <c r="F1413" s="77">
        <v>-4.657</v>
      </c>
      <c r="G1413" s="79">
        <v>-46.57</v>
      </c>
      <c r="H1413" s="80">
        <v>94.372</v>
      </c>
      <c r="I1413" s="77">
        <v>2.7144691874006834E-2</v>
      </c>
      <c r="J1413" s="79">
        <v>-135.72345937003416</v>
      </c>
      <c r="K1413" s="80">
        <v>25.97</v>
      </c>
      <c r="L1413" s="77">
        <v>-0.12411467116357504</v>
      </c>
      <c r="M1413" s="79">
        <v>-186.17200674536255</v>
      </c>
      <c r="N1413" s="81">
        <v>112.9997</v>
      </c>
      <c r="O1413" s="82">
        <v>-7.377219161655045E-2</v>
      </c>
      <c r="P1413" s="83">
        <v>-147.54438323310089</v>
      </c>
      <c r="Q1413" s="81">
        <v>42.418999999999997</v>
      </c>
      <c r="R1413" s="82">
        <v>1.602395209580831E-2</v>
      </c>
      <c r="S1413" s="83">
        <v>-192.28742514969971</v>
      </c>
      <c r="T1413" s="81">
        <v>736.56</v>
      </c>
      <c r="U1413" s="82">
        <v>7.4282047168297699E-2</v>
      </c>
      <c r="V1413" s="83">
        <v>-74.282047168297694</v>
      </c>
      <c r="W1413" s="81">
        <v>76.234999999999999</v>
      </c>
      <c r="X1413" s="82">
        <v>3.5309295851157656E-2</v>
      </c>
      <c r="Y1413" s="83">
        <v>42.371155021389185</v>
      </c>
      <c r="Z1413" s="84">
        <f t="shared" si="21"/>
        <v>-776.06780909470649</v>
      </c>
    </row>
    <row r="1414" spans="1:26" x14ac:dyDescent="0.3">
      <c r="A1414" s="76">
        <v>40375</v>
      </c>
      <c r="B1414" s="77">
        <v>1089.8900000000001</v>
      </c>
      <c r="C1414" s="77">
        <v>5.4317333178555624E-2</v>
      </c>
      <c r="D1414" s="78">
        <v>-54.317333178555621</v>
      </c>
      <c r="E1414" s="77">
        <v>1.1268799999999999</v>
      </c>
      <c r="F1414" s="77">
        <v>-3.687000000000018</v>
      </c>
      <c r="G1414" s="79">
        <v>-36.870000000000182</v>
      </c>
      <c r="H1414" s="80">
        <v>93.966999999999999</v>
      </c>
      <c r="I1414" s="77">
        <v>3.5402727195731371E-2</v>
      </c>
      <c r="J1414" s="79">
        <v>-172.47761646836881</v>
      </c>
      <c r="K1414" s="80">
        <v>26.25</v>
      </c>
      <c r="L1414" s="77">
        <v>3.5402727195731371E-2</v>
      </c>
      <c r="M1414" s="79">
        <v>-215.76433121019116</v>
      </c>
      <c r="N1414" s="81">
        <v>112.9996</v>
      </c>
      <c r="O1414" s="82">
        <v>-7.3773770491803267E-2</v>
      </c>
      <c r="P1414" s="83">
        <v>-147.54754098360652</v>
      </c>
      <c r="Q1414" s="81">
        <v>42.311999999999998</v>
      </c>
      <c r="R1414" s="82">
        <v>1.5894357743097217E-2</v>
      </c>
      <c r="S1414" s="83">
        <v>-190.7322929171666</v>
      </c>
      <c r="T1414" s="81">
        <v>725.73</v>
      </c>
      <c r="U1414" s="82">
        <v>3.5647520513735306E-2</v>
      </c>
      <c r="V1414" s="83">
        <v>-35.647520513735309</v>
      </c>
      <c r="W1414" s="81">
        <v>73.42</v>
      </c>
      <c r="X1414" s="82">
        <v>-7.6700874660299754E-4</v>
      </c>
      <c r="Y1414" s="83">
        <v>-0.92041049592359703</v>
      </c>
      <c r="Z1414" s="84">
        <f t="shared" si="21"/>
        <v>-854.27704576754775</v>
      </c>
    </row>
    <row r="1415" spans="1:26" x14ac:dyDescent="0.3">
      <c r="A1415" s="76">
        <v>40374</v>
      </c>
      <c r="B1415" s="77">
        <v>1113.1199999999999</v>
      </c>
      <c r="C1415" s="77">
        <v>7.3797534294148301E-2</v>
      </c>
      <c r="D1415" s="78">
        <v>-73.797534294148306</v>
      </c>
      <c r="E1415" s="77">
        <v>1.13375</v>
      </c>
      <c r="F1415" s="77">
        <v>-3.8129999999999997</v>
      </c>
      <c r="G1415" s="79">
        <v>-38.129999999999995</v>
      </c>
      <c r="H1415" s="80">
        <v>93.525999999999996</v>
      </c>
      <c r="I1415" s="77">
        <v>2.1996874760962824E-2</v>
      </c>
      <c r="J1415" s="79">
        <v>-109.98437380481411</v>
      </c>
      <c r="K1415" s="80">
        <v>25.14</v>
      </c>
      <c r="L1415" s="77">
        <v>-0.16533864541832671</v>
      </c>
      <c r="M1415" s="79">
        <v>-248.00796812749007</v>
      </c>
      <c r="N1415" s="81">
        <v>107.9997</v>
      </c>
      <c r="O1415" s="82">
        <v>-0.11475728298583361</v>
      </c>
      <c r="P1415" s="83">
        <v>-229.5145659716672</v>
      </c>
      <c r="Q1415" s="81">
        <v>42.51</v>
      </c>
      <c r="R1415" s="82">
        <v>4.1273729332516718E-2</v>
      </c>
      <c r="S1415" s="83">
        <v>-495.28475199020062</v>
      </c>
      <c r="T1415" s="81">
        <v>751.41</v>
      </c>
      <c r="U1415" s="82">
        <v>7.229397074562964E-2</v>
      </c>
      <c r="V1415" s="83">
        <v>-72.293970745629636</v>
      </c>
      <c r="W1415" s="81">
        <v>75.290000000000006</v>
      </c>
      <c r="X1415" s="82">
        <v>8.4870317002881848E-2</v>
      </c>
      <c r="Y1415" s="83">
        <v>101.8443804034582</v>
      </c>
      <c r="Z1415" s="84">
        <f t="shared" si="21"/>
        <v>-1165.1687845304918</v>
      </c>
    </row>
    <row r="1416" spans="1:26" x14ac:dyDescent="0.3">
      <c r="A1416" s="76">
        <v>40373</v>
      </c>
      <c r="B1416" s="77">
        <v>1113.08</v>
      </c>
      <c r="C1416" s="77">
        <v>7.4318585437417969E-2</v>
      </c>
      <c r="D1416" s="78">
        <v>-74.318585437417966</v>
      </c>
      <c r="E1416" s="77">
        <v>1.14063</v>
      </c>
      <c r="F1416" s="77">
        <v>-3.2499999999999973</v>
      </c>
      <c r="G1416" s="79">
        <v>-32.499999999999972</v>
      </c>
      <c r="H1416" s="80">
        <v>94.325999999999993</v>
      </c>
      <c r="I1416" s="77">
        <v>3.270235058408779E-2</v>
      </c>
      <c r="J1416" s="79">
        <v>-163.51175292043894</v>
      </c>
      <c r="K1416" s="80">
        <v>24.89</v>
      </c>
      <c r="L1416" s="77">
        <v>-0.24254412659768712</v>
      </c>
      <c r="M1416" s="79">
        <v>-363.81618989653066</v>
      </c>
      <c r="N1416" s="81">
        <v>108.5</v>
      </c>
      <c r="O1416" s="82">
        <v>-0.11788689602691382</v>
      </c>
      <c r="P1416" s="83">
        <v>-235.77379205382763</v>
      </c>
      <c r="Q1416" s="81">
        <v>42.947000000000003</v>
      </c>
      <c r="R1416" s="82">
        <v>3.8420619952609071E-2</v>
      </c>
      <c r="S1416" s="83">
        <v>-461.04743943130887</v>
      </c>
      <c r="T1416" s="81">
        <v>753.82</v>
      </c>
      <c r="U1416" s="82">
        <v>5.3763140237083479E-2</v>
      </c>
      <c r="V1416" s="83">
        <v>-53.763140237083476</v>
      </c>
      <c r="W1416" s="81">
        <v>72.554999999999993</v>
      </c>
      <c r="X1416" s="82">
        <v>3.9395458778024292E-2</v>
      </c>
      <c r="Y1416" s="83">
        <v>47.274550533629146</v>
      </c>
      <c r="Z1416" s="84">
        <f t="shared" si="21"/>
        <v>-1337.4563494429783</v>
      </c>
    </row>
    <row r="1417" spans="1:26" x14ac:dyDescent="0.3">
      <c r="A1417" s="76">
        <v>40372</v>
      </c>
      <c r="B1417" s="77">
        <v>1109.01</v>
      </c>
      <c r="C1417" s="77">
        <v>6.5004033342296375E-2</v>
      </c>
      <c r="D1417" s="78">
        <v>-65.004033342296381</v>
      </c>
      <c r="E1417" s="77">
        <v>1.145</v>
      </c>
      <c r="F1417" s="77">
        <v>-2.8129999999999988</v>
      </c>
      <c r="G1417" s="79">
        <v>-28.129999999999988</v>
      </c>
      <c r="H1417" s="80">
        <v>94.093999999999994</v>
      </c>
      <c r="I1417" s="77">
        <v>1.3376125446947724E-2</v>
      </c>
      <c r="J1417" s="79">
        <v>-66.880627234738625</v>
      </c>
      <c r="K1417" s="80">
        <v>24.56</v>
      </c>
      <c r="L1417" s="77">
        <v>-0.28894035900405329</v>
      </c>
      <c r="M1417" s="79">
        <v>-433.41053850607994</v>
      </c>
      <c r="N1417" s="81">
        <v>107.0001</v>
      </c>
      <c r="O1417" s="82">
        <v>-0.12295143778452824</v>
      </c>
      <c r="P1417" s="83">
        <v>-245.9028755690565</v>
      </c>
      <c r="Q1417" s="81">
        <v>42.945999999999998</v>
      </c>
      <c r="R1417" s="82">
        <v>5.257224087644901E-2</v>
      </c>
      <c r="S1417" s="83">
        <v>-630.86689051738813</v>
      </c>
      <c r="T1417" s="81">
        <v>758.27</v>
      </c>
      <c r="U1417" s="82">
        <v>5.8164361768933345E-2</v>
      </c>
      <c r="V1417" s="83">
        <v>-58.164361768933347</v>
      </c>
      <c r="W1417" s="81">
        <v>71.454999999999998</v>
      </c>
      <c r="X1417" s="82">
        <v>-4.897850535702393E-2</v>
      </c>
      <c r="Y1417" s="83">
        <v>-58.774206428428712</v>
      </c>
      <c r="Z1417" s="84">
        <f t="shared" si="21"/>
        <v>-1587.1335333669215</v>
      </c>
    </row>
    <row r="1418" spans="1:26" x14ac:dyDescent="0.3">
      <c r="A1418" s="76">
        <v>40371</v>
      </c>
      <c r="B1418" s="77">
        <v>1091.47</v>
      </c>
      <c r="C1418" s="77">
        <v>4.1389575322730028E-2</v>
      </c>
      <c r="D1418" s="78">
        <v>-41.389575322730025</v>
      </c>
      <c r="E1418" s="77">
        <v>1.14375</v>
      </c>
      <c r="F1418" s="77">
        <v>-3.0629999999999935</v>
      </c>
      <c r="G1418" s="79">
        <v>-30.629999999999935</v>
      </c>
      <c r="H1418" s="80">
        <v>94.117000000000004</v>
      </c>
      <c r="I1418" s="77">
        <v>6.168484070985655E-3</v>
      </c>
      <c r="J1418" s="79">
        <v>-30.842420354928276</v>
      </c>
      <c r="K1418" s="80">
        <v>24.43</v>
      </c>
      <c r="L1418" s="77">
        <v>-0.28420744213302085</v>
      </c>
      <c r="M1418" s="79">
        <v>-426.31116319953122</v>
      </c>
      <c r="N1418" s="81">
        <v>112</v>
      </c>
      <c r="O1418" s="82">
        <v>-3.4482758620689655E-2</v>
      </c>
      <c r="P1418" s="83">
        <v>-68.965517241379303</v>
      </c>
      <c r="Q1418" s="81">
        <v>42.47</v>
      </c>
      <c r="R1418" s="82">
        <v>1.4839064254820959E-2</v>
      </c>
      <c r="S1418" s="83">
        <v>-178.06877105785151</v>
      </c>
      <c r="T1418" s="81">
        <v>739.52</v>
      </c>
      <c r="U1418" s="82">
        <v>2.1210782147591711E-2</v>
      </c>
      <c r="V1418" s="83">
        <v>-21.210782147591711</v>
      </c>
      <c r="W1418" s="81">
        <v>70.44</v>
      </c>
      <c r="X1418" s="82">
        <v>-6.2549906840564315E-2</v>
      </c>
      <c r="Y1418" s="83">
        <v>-75.059888208677179</v>
      </c>
      <c r="Z1418" s="84">
        <f t="shared" si="21"/>
        <v>-872.47811753268923</v>
      </c>
    </row>
    <row r="1419" spans="1:26" x14ac:dyDescent="0.3">
      <c r="A1419" s="76">
        <v>40368</v>
      </c>
      <c r="B1419" s="77">
        <v>1091.53</v>
      </c>
      <c r="C1419" s="77">
        <v>8.257973932883229E-3</v>
      </c>
      <c r="D1419" s="78">
        <v>-8.2579739328832282</v>
      </c>
      <c r="E1419" s="77">
        <v>1.14625</v>
      </c>
      <c r="F1419" s="77">
        <v>-2.9379999999999962</v>
      </c>
      <c r="G1419" s="79">
        <v>-29.37999999999996</v>
      </c>
      <c r="H1419" s="80">
        <v>93.774000000000001</v>
      </c>
      <c r="I1419" s="77">
        <v>-8.3855890532637412E-3</v>
      </c>
      <c r="J1419" s="79">
        <v>41.927945266318709</v>
      </c>
      <c r="K1419" s="80">
        <v>24.98</v>
      </c>
      <c r="L1419" s="77">
        <v>-0.13862068965517241</v>
      </c>
      <c r="M1419" s="79">
        <v>-207.93103448275861</v>
      </c>
      <c r="N1419" s="81">
        <v>111.0001</v>
      </c>
      <c r="O1419" s="82">
        <v>-3.4782578449931781E-2</v>
      </c>
      <c r="P1419" s="83">
        <v>-69.565156899863567</v>
      </c>
      <c r="Q1419" s="81">
        <v>42.563000000000002</v>
      </c>
      <c r="R1419" s="82">
        <v>2.0989253502206869E-2</v>
      </c>
      <c r="S1419" s="83">
        <v>-251.87104202648243</v>
      </c>
      <c r="T1419" s="81">
        <v>738.99</v>
      </c>
      <c r="U1419" s="82">
        <v>-1.4351450483494486E-2</v>
      </c>
      <c r="V1419" s="83">
        <v>14.351450483494485</v>
      </c>
      <c r="W1419" s="81">
        <v>70.050000000000011</v>
      </c>
      <c r="X1419" s="82">
        <v>-3.1187331443191777E-2</v>
      </c>
      <c r="Y1419" s="83">
        <v>-37.424797731830125</v>
      </c>
      <c r="Z1419" s="84">
        <f t="shared" si="21"/>
        <v>-548.15060932400468</v>
      </c>
    </row>
    <row r="1420" spans="1:26" x14ac:dyDescent="0.3">
      <c r="A1420" s="76">
        <v>40367</v>
      </c>
      <c r="B1420" s="77">
        <v>1084.8699999999999</v>
      </c>
      <c r="C1420" s="77">
        <v>4.9559063287386148E-3</v>
      </c>
      <c r="D1420" s="78">
        <v>-4.9559063287386147</v>
      </c>
      <c r="E1420" s="77">
        <v>1.15438</v>
      </c>
      <c r="F1420" s="77">
        <v>-2.8750000000000053</v>
      </c>
      <c r="G1420" s="79">
        <v>-28.750000000000053</v>
      </c>
      <c r="H1420" s="80">
        <v>93.28</v>
      </c>
      <c r="I1420" s="77">
        <v>-1.3838818467263609E-2</v>
      </c>
      <c r="J1420" s="79">
        <v>69.19409233631805</v>
      </c>
      <c r="K1420" s="80">
        <v>25.71</v>
      </c>
      <c r="L1420" s="77">
        <v>-9.8843322818086235E-2</v>
      </c>
      <c r="M1420" s="79">
        <v>-148.26498422712936</v>
      </c>
      <c r="N1420" s="81">
        <v>114</v>
      </c>
      <c r="O1420" s="82">
        <v>-4.6026701210541962E-2</v>
      </c>
      <c r="P1420" s="83">
        <v>-92.053402421083916</v>
      </c>
      <c r="Q1420" s="81">
        <v>42.543999999999997</v>
      </c>
      <c r="R1420" s="82">
        <v>1.9872947381037839E-2</v>
      </c>
      <c r="S1420" s="83">
        <v>-238.47536857245407</v>
      </c>
      <c r="T1420" s="81">
        <v>728.15</v>
      </c>
      <c r="U1420" s="82">
        <v>-4.0974106366725514E-2</v>
      </c>
      <c r="V1420" s="83">
        <v>40.974106366725515</v>
      </c>
      <c r="W1420" s="81">
        <v>70.36</v>
      </c>
      <c r="X1420" s="82">
        <v>-1.2837600841809781E-2</v>
      </c>
      <c r="Y1420" s="83">
        <v>-15.405121010171735</v>
      </c>
      <c r="Z1420" s="84">
        <f t="shared" si="21"/>
        <v>-417.73658385653425</v>
      </c>
    </row>
    <row r="1421" spans="1:26" x14ac:dyDescent="0.3">
      <c r="A1421" s="76">
        <v>40366</v>
      </c>
      <c r="B1421" s="77">
        <v>1071.75</v>
      </c>
      <c r="C1421" s="77">
        <v>-9.8300982085940368E-3</v>
      </c>
      <c r="D1421" s="78">
        <v>9.8300982085940376</v>
      </c>
      <c r="E1421" s="77">
        <v>1.16188</v>
      </c>
      <c r="F1421" s="77">
        <v>-1.7500000000000071</v>
      </c>
      <c r="G1421" s="79">
        <v>-17.500000000000071</v>
      </c>
      <c r="H1421" s="80">
        <v>92.161000000000001</v>
      </c>
      <c r="I1421" s="77">
        <v>-2.3614789702298963E-2</v>
      </c>
      <c r="J1421" s="79">
        <v>118.07394851149482</v>
      </c>
      <c r="K1421" s="80">
        <v>26.84</v>
      </c>
      <c r="L1421" s="77">
        <v>-9.7511768661734999E-2</v>
      </c>
      <c r="M1421" s="79">
        <v>-146.26765299260251</v>
      </c>
      <c r="N1421" s="81">
        <v>116.5</v>
      </c>
      <c r="O1421" s="82">
        <v>8.6562620670786131E-3</v>
      </c>
      <c r="P1421" s="83">
        <v>17.312524134157226</v>
      </c>
      <c r="Q1421" s="81">
        <v>42.063000000000002</v>
      </c>
      <c r="R1421" s="82">
        <v>-9.5365922576999412E-3</v>
      </c>
      <c r="S1421" s="83">
        <v>114.4391070923993</v>
      </c>
      <c r="T1421" s="81">
        <v>720.37</v>
      </c>
      <c r="U1421" s="82">
        <v>-2.4100466023626265E-2</v>
      </c>
      <c r="V1421" s="83">
        <v>24.100466023626264</v>
      </c>
      <c r="W1421" s="81">
        <v>71.83</v>
      </c>
      <c r="X1421" s="82">
        <v>-1.5015426808364936E-2</v>
      </c>
      <c r="Y1421" s="83">
        <v>-18.018512170037923</v>
      </c>
      <c r="Z1421" s="84">
        <f t="shared" ref="Z1421:Z1484" si="22">SUM(D1421,G1421,J1421,M1421,P1421,S1421,V1421,Y1421)</f>
        <v>101.96997880763115</v>
      </c>
    </row>
    <row r="1422" spans="1:26" x14ac:dyDescent="0.3">
      <c r="A1422" s="76">
        <v>40365</v>
      </c>
      <c r="B1422" s="77">
        <v>1051.5999999999999</v>
      </c>
      <c r="C1422" s="77">
        <v>-4.0388370777289066E-2</v>
      </c>
      <c r="D1422" s="78">
        <v>40.388370777289069</v>
      </c>
      <c r="E1422" s="77">
        <v>1.16313</v>
      </c>
      <c r="F1422" s="77">
        <v>-1.5619999999999967</v>
      </c>
      <c r="G1422" s="79">
        <v>-15.619999999999967</v>
      </c>
      <c r="H1422" s="80">
        <v>91.878</v>
      </c>
      <c r="I1422" s="77">
        <v>-3.6160503540519306E-2</v>
      </c>
      <c r="J1422" s="79">
        <v>180.80251770259653</v>
      </c>
      <c r="K1422" s="80">
        <v>29.65</v>
      </c>
      <c r="L1422" s="77">
        <v>0.10182088442958002</v>
      </c>
      <c r="M1422" s="79">
        <v>152.73132664437003</v>
      </c>
      <c r="N1422" s="81">
        <v>121.9999</v>
      </c>
      <c r="O1422" s="82">
        <v>6.5498518344493425E-2</v>
      </c>
      <c r="P1422" s="83">
        <v>130.99703668898684</v>
      </c>
      <c r="Q1422" s="81">
        <v>41.75</v>
      </c>
      <c r="R1422" s="82">
        <v>-1.4004676097584098E-2</v>
      </c>
      <c r="S1422" s="83">
        <v>168.05611317100917</v>
      </c>
      <c r="T1422" s="81">
        <v>685.63</v>
      </c>
      <c r="U1422" s="82">
        <v>-9.3129993122056998E-2</v>
      </c>
      <c r="V1422" s="83">
        <v>93.129993122057002</v>
      </c>
      <c r="W1422" s="81">
        <v>73.635000000000005</v>
      </c>
      <c r="X1422" s="82">
        <v>3.1230306000980378E-2</v>
      </c>
      <c r="Y1422" s="83">
        <v>37.476367201176451</v>
      </c>
      <c r="Z1422" s="84">
        <f t="shared" si="22"/>
        <v>787.96172530748515</v>
      </c>
    </row>
    <row r="1423" spans="1:26" x14ac:dyDescent="0.3">
      <c r="A1423" s="76">
        <v>40364</v>
      </c>
      <c r="B1423" s="77">
        <v>1033.74</v>
      </c>
      <c r="C1423" s="77">
        <v>-6.4666443481329369E-2</v>
      </c>
      <c r="D1423" s="78">
        <v>64.666443481329367</v>
      </c>
      <c r="E1423" s="77">
        <v>1.1637500000000001</v>
      </c>
      <c r="F1423" s="77">
        <v>-1.1249999999999982</v>
      </c>
      <c r="G1423" s="79">
        <v>-11.249999999999982</v>
      </c>
      <c r="H1423" s="80" t="s">
        <v>0</v>
      </c>
      <c r="I1423" s="77">
        <v>3.5402727195731371E-2</v>
      </c>
      <c r="J1423" s="79">
        <v>-177.53955402243531</v>
      </c>
      <c r="K1423" s="80" t="s">
        <v>0</v>
      </c>
      <c r="L1423" s="77">
        <v>3.5402727195731371E-2</v>
      </c>
      <c r="M1423" s="79">
        <v>-215.76433121019116</v>
      </c>
      <c r="N1423" s="81" t="s">
        <v>47</v>
      </c>
      <c r="O1423" s="82">
        <v>4.5362372799477215E-3</v>
      </c>
      <c r="P1423" s="83">
        <v>9.0724745598954417</v>
      </c>
      <c r="Q1423" s="81" t="s">
        <v>47</v>
      </c>
      <c r="R1423" s="82">
        <v>7.4923885533476054E-4</v>
      </c>
      <c r="S1423" s="83">
        <v>-8.9908662640171269</v>
      </c>
      <c r="T1423" s="81">
        <v>700.75</v>
      </c>
      <c r="U1423" s="82">
        <v>-6.9302591210338216E-2</v>
      </c>
      <c r="V1423" s="83">
        <v>69.302591210338221</v>
      </c>
      <c r="W1423" s="81" t="s">
        <v>47</v>
      </c>
      <c r="X1423" s="82">
        <v>-7.6700874660299754E-4</v>
      </c>
      <c r="Y1423" s="83">
        <v>-0.92041049592359703</v>
      </c>
      <c r="Z1423" s="84">
        <f t="shared" si="22"/>
        <v>-271.42365274100416</v>
      </c>
    </row>
    <row r="1424" spans="1:26" x14ac:dyDescent="0.3">
      <c r="A1424" s="76">
        <v>40361</v>
      </c>
      <c r="B1424" s="77">
        <v>1036.6199999999999</v>
      </c>
      <c r="C1424" s="77">
        <v>-7.490071839721571E-2</v>
      </c>
      <c r="D1424" s="78">
        <v>74.900718397215712</v>
      </c>
      <c r="E1424" s="77">
        <v>1.17188</v>
      </c>
      <c r="F1424" s="77">
        <v>-1.1870000000000047</v>
      </c>
      <c r="G1424" s="79">
        <v>-11.870000000000047</v>
      </c>
      <c r="H1424" s="80">
        <v>91.513000000000005</v>
      </c>
      <c r="I1424" s="77">
        <v>-4.5864959546250736E-2</v>
      </c>
      <c r="J1424" s="79">
        <v>229.32479773125368</v>
      </c>
      <c r="K1424" s="80">
        <v>30.12</v>
      </c>
      <c r="L1424" s="77">
        <v>0.21061093247588433</v>
      </c>
      <c r="M1424" s="79">
        <v>315.91639871382648</v>
      </c>
      <c r="N1424" s="81">
        <v>122</v>
      </c>
      <c r="O1424" s="82">
        <v>0.12962753772678193</v>
      </c>
      <c r="P1424" s="83">
        <v>259.25507545356385</v>
      </c>
      <c r="Q1424" s="81">
        <v>41.65</v>
      </c>
      <c r="R1424" s="82">
        <v>-2.3286354149567388E-2</v>
      </c>
      <c r="S1424" s="83">
        <v>279.43624979480865</v>
      </c>
      <c r="T1424" s="81">
        <v>700.75</v>
      </c>
      <c r="U1424" s="82">
        <v>-9.8563103798705892E-2</v>
      </c>
      <c r="V1424" s="83">
        <v>98.563103798705896</v>
      </c>
      <c r="W1424" s="81">
        <v>69.400000000000006</v>
      </c>
      <c r="X1424" s="82">
        <v>9.3077370564283723E-3</v>
      </c>
      <c r="Y1424" s="83">
        <v>11.169284467714046</v>
      </c>
      <c r="Z1424" s="84">
        <f t="shared" si="22"/>
        <v>1256.6956283570883</v>
      </c>
    </row>
    <row r="1425" spans="1:26" x14ac:dyDescent="0.3">
      <c r="A1425" s="76">
        <v>40360</v>
      </c>
      <c r="B1425" s="77">
        <v>1036.08</v>
      </c>
      <c r="C1425" s="77">
        <v>-7.1071860850853985E-2</v>
      </c>
      <c r="D1425" s="78">
        <v>71.07186085085398</v>
      </c>
      <c r="E1425" s="77">
        <v>1.17313</v>
      </c>
      <c r="F1425" s="77">
        <v>-1.0000000000000009</v>
      </c>
      <c r="G1425" s="79">
        <v>-10.000000000000009</v>
      </c>
      <c r="H1425" s="80">
        <v>91.338999999999999</v>
      </c>
      <c r="I1425" s="77">
        <v>-4.0062637281794176E-2</v>
      </c>
      <c r="J1425" s="79">
        <v>200.31318640897089</v>
      </c>
      <c r="K1425" s="80">
        <v>32.86</v>
      </c>
      <c r="L1425" s="77">
        <v>0.37202505219206683</v>
      </c>
      <c r="M1425" s="79">
        <v>558.03757828810024</v>
      </c>
      <c r="N1425" s="81">
        <v>122.0001</v>
      </c>
      <c r="O1425" s="82">
        <v>9.9101980363928685E-2</v>
      </c>
      <c r="P1425" s="83">
        <v>198.20396072785735</v>
      </c>
      <c r="Q1425" s="81">
        <v>40.825000000000003</v>
      </c>
      <c r="R1425" s="82">
        <v>-3.5166497293975835E-2</v>
      </c>
      <c r="S1425" s="83">
        <v>421.99796752770999</v>
      </c>
      <c r="T1425" s="81">
        <v>715.36</v>
      </c>
      <c r="U1425" s="82">
        <v>-8.6012163336229283E-2</v>
      </c>
      <c r="V1425" s="83">
        <v>86.012163336229278</v>
      </c>
      <c r="W1425" s="81">
        <v>69.805000000000007</v>
      </c>
      <c r="X1425" s="82">
        <v>-7.6700874660299754E-4</v>
      </c>
      <c r="Y1425" s="83">
        <v>-0.92041049592359703</v>
      </c>
      <c r="Z1425" s="84">
        <f t="shared" si="22"/>
        <v>1524.7163066437984</v>
      </c>
    </row>
    <row r="1426" spans="1:26" x14ac:dyDescent="0.3">
      <c r="A1426" s="76">
        <v>40359</v>
      </c>
      <c r="B1426" s="77">
        <v>1041.32</v>
      </c>
      <c r="C1426" s="77">
        <v>-6.4200726122434354E-2</v>
      </c>
      <c r="D1426" s="78">
        <v>64.200726122434361</v>
      </c>
      <c r="E1426" s="77">
        <v>1.17313</v>
      </c>
      <c r="F1426" s="77">
        <v>-1.6869999999999941</v>
      </c>
      <c r="G1426" s="79">
        <v>-16.869999999999941</v>
      </c>
      <c r="H1426" s="80">
        <v>92.852000000000004</v>
      </c>
      <c r="I1426" s="77">
        <v>-1.9027394799953534E-2</v>
      </c>
      <c r="J1426" s="79">
        <v>95.136973999767662</v>
      </c>
      <c r="K1426" s="80">
        <v>34.54</v>
      </c>
      <c r="L1426" s="77">
        <v>0.37884231536926138</v>
      </c>
      <c r="M1426" s="79">
        <v>568.26347305389208</v>
      </c>
      <c r="N1426" s="81">
        <v>123.0001</v>
      </c>
      <c r="O1426" s="82">
        <v>7.8951084958995499E-2</v>
      </c>
      <c r="P1426" s="83">
        <v>157.90216991799099</v>
      </c>
      <c r="Q1426" s="81">
        <v>41.357999999999997</v>
      </c>
      <c r="R1426" s="82">
        <v>-2.3516078764697603E-2</v>
      </c>
      <c r="S1426" s="83">
        <v>282.19294517637121</v>
      </c>
      <c r="T1426" s="81">
        <v>716.59</v>
      </c>
      <c r="U1426" s="82">
        <v>-8.7332518212848265E-2</v>
      </c>
      <c r="V1426" s="83">
        <v>87.332518212848271</v>
      </c>
      <c r="W1426" s="81">
        <v>75.134999999999991</v>
      </c>
      <c r="X1426" s="82">
        <v>0.12058165548098401</v>
      </c>
      <c r="Y1426" s="83">
        <v>144.69798657718081</v>
      </c>
      <c r="Z1426" s="84">
        <f t="shared" si="22"/>
        <v>1382.8567930604854</v>
      </c>
    </row>
    <row r="1427" spans="1:26" x14ac:dyDescent="0.3">
      <c r="A1427" s="76">
        <v>40358</v>
      </c>
      <c r="B1427" s="77">
        <v>1048.0899999999999</v>
      </c>
      <c r="C1427" s="77">
        <v>-5.6718056718056707E-2</v>
      </c>
      <c r="D1427" s="78">
        <v>56.718056718056708</v>
      </c>
      <c r="E1427" s="77">
        <v>1.17438</v>
      </c>
      <c r="F1427" s="77">
        <v>-1.4369999999999994</v>
      </c>
      <c r="G1427" s="79">
        <v>-14.369999999999994</v>
      </c>
      <c r="H1427" s="80">
        <v>93.54</v>
      </c>
      <c r="I1427" s="77">
        <v>-1.1330486619033405E-2</v>
      </c>
      <c r="J1427" s="79">
        <v>56.652433095167027</v>
      </c>
      <c r="K1427" s="80">
        <v>34.130000000000003</v>
      </c>
      <c r="L1427" s="77">
        <v>0.31674382716049382</v>
      </c>
      <c r="M1427" s="79">
        <v>475.11574074074076</v>
      </c>
      <c r="N1427" s="81">
        <v>122.00020000000001</v>
      </c>
      <c r="O1427" s="82">
        <v>3.3903504757643296E-2</v>
      </c>
      <c r="P1427" s="83">
        <v>67.80700951528658</v>
      </c>
      <c r="Q1427" s="81">
        <v>40.801000000000002</v>
      </c>
      <c r="R1427" s="82">
        <v>-4.4652055820923402E-2</v>
      </c>
      <c r="S1427" s="83">
        <v>535.82466985108078</v>
      </c>
      <c r="T1427" s="81">
        <v>724.16</v>
      </c>
      <c r="U1427" s="82">
        <v>-7.6173345069973378E-2</v>
      </c>
      <c r="V1427" s="83">
        <v>76.173345069973379</v>
      </c>
      <c r="W1427" s="81">
        <v>75.14</v>
      </c>
      <c r="X1427" s="82">
        <v>0.11112754158964881</v>
      </c>
      <c r="Y1427" s="83">
        <v>133.35304990757857</v>
      </c>
      <c r="Z1427" s="84">
        <f t="shared" si="22"/>
        <v>1387.2743048978841</v>
      </c>
    </row>
    <row r="1428" spans="1:26" x14ac:dyDescent="0.3">
      <c r="A1428" s="76">
        <v>40357</v>
      </c>
      <c r="B1428" s="77">
        <v>1082.5899999999999</v>
      </c>
      <c r="C1428" s="77">
        <v>-2.3232942959741598E-2</v>
      </c>
      <c r="D1428" s="78">
        <v>23.2329429597416</v>
      </c>
      <c r="E1428" s="77">
        <v>1.17563</v>
      </c>
      <c r="F1428" s="77">
        <v>-1.593</v>
      </c>
      <c r="G1428" s="79">
        <v>-15.93</v>
      </c>
      <c r="H1428" s="80">
        <v>94.566999999999993</v>
      </c>
      <c r="I1428" s="77">
        <v>8.1490104772989928E-4</v>
      </c>
      <c r="J1428" s="79">
        <v>-4.074505238649496</v>
      </c>
      <c r="K1428" s="80">
        <v>29</v>
      </c>
      <c r="L1428" s="77">
        <v>0.12098956320061843</v>
      </c>
      <c r="M1428" s="79">
        <v>181.48434480092766</v>
      </c>
      <c r="N1428" s="81">
        <v>116</v>
      </c>
      <c r="O1428" s="82">
        <v>-2.5205988260454858E-2</v>
      </c>
      <c r="P1428" s="83">
        <v>-50.411976520909718</v>
      </c>
      <c r="Q1428" s="81">
        <v>41.848999999999997</v>
      </c>
      <c r="R1428" s="82">
        <v>5.3813813813813009E-3</v>
      </c>
      <c r="S1428" s="83">
        <v>-64.576576576575604</v>
      </c>
      <c r="T1428" s="81">
        <v>749.75</v>
      </c>
      <c r="U1428" s="82">
        <v>-5.2304930921593155E-2</v>
      </c>
      <c r="V1428" s="83">
        <v>52.304930921593154</v>
      </c>
      <c r="W1428" s="81">
        <v>72.304999999999993</v>
      </c>
      <c r="X1428" s="82">
        <v>8.7620336943441457E-2</v>
      </c>
      <c r="Y1428" s="83">
        <v>105.14440433212975</v>
      </c>
      <c r="Z1428" s="84">
        <f t="shared" si="22"/>
        <v>227.17356467825732</v>
      </c>
    </row>
    <row r="1429" spans="1:26" x14ac:dyDescent="0.3">
      <c r="A1429" s="76">
        <v>40354</v>
      </c>
      <c r="B1429" s="77">
        <v>1079.52</v>
      </c>
      <c r="C1429" s="77">
        <v>-1.0721944245889964E-2</v>
      </c>
      <c r="D1429" s="78">
        <v>10.721944245889963</v>
      </c>
      <c r="E1429" s="77">
        <v>1.18313</v>
      </c>
      <c r="F1429" s="77">
        <v>-0.24999999999999467</v>
      </c>
      <c r="G1429" s="79">
        <v>-2.4999999999999467</v>
      </c>
      <c r="H1429" s="80">
        <v>94.588999999999999</v>
      </c>
      <c r="I1429" s="77">
        <v>-5.6033304598305462E-3</v>
      </c>
      <c r="J1429" s="79">
        <v>28.016652299152732</v>
      </c>
      <c r="K1429" s="80">
        <v>28.53</v>
      </c>
      <c r="L1429" s="77">
        <v>-1.7494751574526647E-3</v>
      </c>
      <c r="M1429" s="79">
        <v>-2.6242127361789969</v>
      </c>
      <c r="N1429" s="81">
        <v>115.0001</v>
      </c>
      <c r="O1429" s="82">
        <v>-6.1219075358736379E-2</v>
      </c>
      <c r="P1429" s="83">
        <v>-122.43815071747275</v>
      </c>
      <c r="Q1429" s="81">
        <v>41.688000000000002</v>
      </c>
      <c r="R1429" s="82">
        <v>2.9155454612783089E-2</v>
      </c>
      <c r="S1429" s="83">
        <v>-349.86545535339707</v>
      </c>
      <c r="T1429" s="81">
        <v>759.26</v>
      </c>
      <c r="U1429" s="82">
        <v>-1.7978167520306246E-2</v>
      </c>
      <c r="V1429" s="83">
        <v>17.978167520306247</v>
      </c>
      <c r="W1429" s="81">
        <v>71.274999999999991</v>
      </c>
      <c r="X1429" s="82">
        <v>1.5313390313390357E-2</v>
      </c>
      <c r="Y1429" s="83">
        <v>18.376068376068428</v>
      </c>
      <c r="Z1429" s="84">
        <f t="shared" si="22"/>
        <v>-402.33498636563138</v>
      </c>
    </row>
    <row r="1430" spans="1:26" x14ac:dyDescent="0.3">
      <c r="A1430" s="76">
        <v>40353</v>
      </c>
      <c r="B1430" s="77">
        <v>1082.3900000000001</v>
      </c>
      <c r="C1430" s="77">
        <v>1.5823370470444871E-3</v>
      </c>
      <c r="D1430" s="78">
        <v>-1.5823370470444871</v>
      </c>
      <c r="E1430" s="77">
        <v>1.1793800000000001</v>
      </c>
      <c r="F1430" s="77">
        <v>-9.2999999999987537E-2</v>
      </c>
      <c r="G1430" s="79">
        <v>-0.92999999999987537</v>
      </c>
      <c r="H1430" s="80">
        <v>94.39</v>
      </c>
      <c r="I1430" s="77">
        <v>-5.1329616239973314E-3</v>
      </c>
      <c r="J1430" s="79">
        <v>25.664808119986656</v>
      </c>
      <c r="K1430" s="80">
        <v>29.74</v>
      </c>
      <c r="L1430" s="77">
        <v>3.2997568600208381E-2</v>
      </c>
      <c r="M1430" s="79">
        <v>49.496352900312573</v>
      </c>
      <c r="N1430" s="81">
        <v>119.50020000000001</v>
      </c>
      <c r="O1430" s="82">
        <v>-5.1578939849570293E-2</v>
      </c>
      <c r="P1430" s="83">
        <v>-103.15787969914058</v>
      </c>
      <c r="Q1430" s="81">
        <v>41.715000000000003</v>
      </c>
      <c r="R1430" s="82">
        <v>3.5008932115919045E-2</v>
      </c>
      <c r="S1430" s="83">
        <v>-420.10718539102857</v>
      </c>
      <c r="T1430" s="81">
        <v>738.16</v>
      </c>
      <c r="U1430" s="82">
        <v>-3.4340210096675872E-2</v>
      </c>
      <c r="V1430" s="83">
        <v>34.340210096675875</v>
      </c>
      <c r="W1430" s="81">
        <v>72.925000000000011</v>
      </c>
      <c r="X1430" s="82">
        <v>3.7782837626298783E-2</v>
      </c>
      <c r="Y1430" s="83">
        <v>45.339405151558537</v>
      </c>
      <c r="Z1430" s="84">
        <f t="shared" si="22"/>
        <v>-370.93662586867987</v>
      </c>
    </row>
    <row r="1431" spans="1:26" x14ac:dyDescent="0.3">
      <c r="A1431" s="76">
        <v>40352</v>
      </c>
      <c r="B1431" s="77">
        <v>1095.8599999999999</v>
      </c>
      <c r="C1431" s="77">
        <v>1.9091813675801823E-2</v>
      </c>
      <c r="D1431" s="78">
        <v>-19.091813675801824</v>
      </c>
      <c r="E1431" s="77">
        <v>1.17875</v>
      </c>
      <c r="F1431" s="77">
        <v>-0.37500000000001421</v>
      </c>
      <c r="G1431" s="79">
        <v>-3.7500000000001421</v>
      </c>
      <c r="H1431" s="80">
        <v>95.325000000000003</v>
      </c>
      <c r="I1431" s="77">
        <v>4.721903095586997E-3</v>
      </c>
      <c r="J1431" s="79">
        <v>-23.609515477934984</v>
      </c>
      <c r="K1431" s="80">
        <v>26.91</v>
      </c>
      <c r="L1431" s="77">
        <v>-0.1197252208047105</v>
      </c>
      <c r="M1431" s="79">
        <v>-179.58783120706573</v>
      </c>
      <c r="N1431" s="81">
        <v>115.50020000000001</v>
      </c>
      <c r="O1431" s="82">
        <v>-8.3323743302520889E-2</v>
      </c>
      <c r="P1431" s="83">
        <v>-166.64748660504176</v>
      </c>
      <c r="Q1431" s="81">
        <v>42.468000000000004</v>
      </c>
      <c r="R1431" s="82">
        <v>4.859259259259268E-2</v>
      </c>
      <c r="S1431" s="83">
        <v>-583.11111111111211</v>
      </c>
      <c r="T1431" s="81">
        <v>756.04</v>
      </c>
      <c r="U1431" s="82">
        <v>5.2910052910004787E-5</v>
      </c>
      <c r="V1431" s="83">
        <v>-5.2910052910004786E-2</v>
      </c>
      <c r="W1431" s="81">
        <v>71.405000000000001</v>
      </c>
      <c r="X1431" s="82">
        <v>5.0672109226546471E-3</v>
      </c>
      <c r="Y1431" s="83">
        <v>6.0806531071855758</v>
      </c>
      <c r="Z1431" s="84">
        <f t="shared" si="22"/>
        <v>-969.77001502268104</v>
      </c>
    </row>
    <row r="1432" spans="1:26" x14ac:dyDescent="0.3">
      <c r="A1432" s="76">
        <v>40351</v>
      </c>
      <c r="B1432" s="77">
        <v>1105.21</v>
      </c>
      <c r="C1432" s="77">
        <v>5.2230208977959852E-2</v>
      </c>
      <c r="D1432" s="78">
        <v>-52.230208977959855</v>
      </c>
      <c r="E1432" s="77">
        <v>1.175</v>
      </c>
      <c r="F1432" s="77">
        <v>-1.5630000000000033</v>
      </c>
      <c r="G1432" s="79">
        <v>-15.630000000000033</v>
      </c>
      <c r="H1432" s="80">
        <v>95.823999999999998</v>
      </c>
      <c r="I1432" s="77">
        <v>2.9104108941727276E-2</v>
      </c>
      <c r="J1432" s="79">
        <v>-145.52054470863638</v>
      </c>
      <c r="K1432" s="80">
        <v>27.05</v>
      </c>
      <c r="L1432" s="77">
        <v>-0.19804328490957596</v>
      </c>
      <c r="M1432" s="79">
        <v>-297.06492736436394</v>
      </c>
      <c r="N1432" s="81">
        <v>114.5003</v>
      </c>
      <c r="O1432" s="82">
        <v>-0.12594390177619944</v>
      </c>
      <c r="P1432" s="83">
        <v>-251.88780355239888</v>
      </c>
      <c r="Q1432" s="81">
        <v>42.343000000000004</v>
      </c>
      <c r="R1432" s="82">
        <v>5.1947729305376153E-2</v>
      </c>
      <c r="S1432" s="83">
        <v>-623.37275166451388</v>
      </c>
      <c r="T1432" s="81">
        <v>752.93</v>
      </c>
      <c r="U1432" s="82">
        <v>4.0174069213234687E-2</v>
      </c>
      <c r="V1432" s="83">
        <v>-40.174069213234688</v>
      </c>
      <c r="W1432" s="81">
        <v>71.325000000000003</v>
      </c>
      <c r="X1432" s="82">
        <v>-3.3535946342485136E-3</v>
      </c>
      <c r="Y1432" s="83">
        <v>-4.0243135610982161</v>
      </c>
      <c r="Z1432" s="84">
        <f t="shared" si="22"/>
        <v>-1429.9046190422059</v>
      </c>
    </row>
    <row r="1433" spans="1:26" x14ac:dyDescent="0.3">
      <c r="A1433" s="76">
        <v>40350</v>
      </c>
      <c r="B1433" s="77">
        <v>1120.55</v>
      </c>
      <c r="C1433" s="77">
        <v>7.180433867697128E-2</v>
      </c>
      <c r="D1433" s="78">
        <v>-71.804338676971284</v>
      </c>
      <c r="E1433" s="77">
        <v>1.1837500000000001</v>
      </c>
      <c r="F1433" s="77">
        <v>-1.2809999999999988</v>
      </c>
      <c r="G1433" s="79">
        <v>-12.809999999999988</v>
      </c>
      <c r="H1433" s="80">
        <v>95.912000000000006</v>
      </c>
      <c r="I1433" s="77">
        <v>5.6218132963317846E-2</v>
      </c>
      <c r="J1433" s="79">
        <v>-281.09066481658925</v>
      </c>
      <c r="K1433" s="80">
        <v>24.88</v>
      </c>
      <c r="L1433" s="77">
        <v>-0.26172106824925823</v>
      </c>
      <c r="M1433" s="79">
        <v>-392.58160237388734</v>
      </c>
      <c r="N1433" s="81">
        <v>108.00020000000001</v>
      </c>
      <c r="O1433" s="82">
        <v>-0.16922092297846059</v>
      </c>
      <c r="P1433" s="83">
        <v>-338.44184595692116</v>
      </c>
      <c r="Q1433" s="81">
        <v>42.643000000000001</v>
      </c>
      <c r="R1433" s="82">
        <v>6.8934399518712552E-2</v>
      </c>
      <c r="S1433" s="83">
        <v>-827.21279422455063</v>
      </c>
      <c r="T1433" s="81">
        <v>777.37</v>
      </c>
      <c r="U1433" s="82">
        <v>8.1257389248209133E-2</v>
      </c>
      <c r="V1433" s="83">
        <v>-81.257389248209137</v>
      </c>
      <c r="W1433" s="81">
        <v>68.759999999999991</v>
      </c>
      <c r="X1433" s="82">
        <v>-3.5759360538494059E-2</v>
      </c>
      <c r="Y1433" s="83">
        <v>-42.911232646192872</v>
      </c>
      <c r="Z1433" s="84">
        <f t="shared" si="22"/>
        <v>-2048.1098679433217</v>
      </c>
    </row>
    <row r="1434" spans="1:26" x14ac:dyDescent="0.3">
      <c r="A1434" s="76">
        <v>40347</v>
      </c>
      <c r="B1434" s="77">
        <v>1115.3499999999999</v>
      </c>
      <c r="C1434" s="77">
        <v>7.1010178605722882E-2</v>
      </c>
      <c r="D1434" s="78">
        <v>-71.010178605722885</v>
      </c>
      <c r="E1434" s="77">
        <v>1.18313</v>
      </c>
      <c r="F1434" s="77">
        <v>-2.3120000000000029</v>
      </c>
      <c r="G1434" s="79">
        <v>-23.120000000000029</v>
      </c>
      <c r="H1434" s="80">
        <v>95.150999999999996</v>
      </c>
      <c r="I1434" s="77">
        <v>4.2590725806451617E-2</v>
      </c>
      <c r="J1434" s="79">
        <v>-212.95362903225808</v>
      </c>
      <c r="K1434" s="80">
        <v>23.95</v>
      </c>
      <c r="L1434" s="77">
        <v>-0.34509160514082582</v>
      </c>
      <c r="M1434" s="79">
        <v>-517.63740771123878</v>
      </c>
      <c r="N1434" s="81">
        <v>110.99979999999999</v>
      </c>
      <c r="O1434" s="82">
        <v>-0.14614553244845144</v>
      </c>
      <c r="P1434" s="83">
        <v>-292.29106489690287</v>
      </c>
      <c r="Q1434" s="81">
        <v>42.313000000000002</v>
      </c>
      <c r="R1434" s="82">
        <v>4.5307443365695872E-2</v>
      </c>
      <c r="S1434" s="83">
        <v>-543.68932038835044</v>
      </c>
      <c r="T1434" s="81">
        <v>782.68</v>
      </c>
      <c r="U1434" s="82">
        <v>0.10886319845857406</v>
      </c>
      <c r="V1434" s="83">
        <v>-108.86319845857406</v>
      </c>
      <c r="W1434" s="81" t="s">
        <v>47</v>
      </c>
      <c r="X1434" s="82">
        <v>-7.6700874660299754E-4</v>
      </c>
      <c r="Y1434" s="83">
        <v>-0.92041049592359703</v>
      </c>
      <c r="Z1434" s="84">
        <f t="shared" si="22"/>
        <v>-1770.485209588971</v>
      </c>
    </row>
    <row r="1435" spans="1:26" x14ac:dyDescent="0.3">
      <c r="A1435" s="76">
        <v>40346</v>
      </c>
      <c r="B1435" s="77">
        <v>1112.76</v>
      </c>
      <c r="C1435" s="77">
        <v>4.9506257839984164E-2</v>
      </c>
      <c r="D1435" s="78">
        <v>-49.506257839984166</v>
      </c>
      <c r="E1435" s="77">
        <v>1.19</v>
      </c>
      <c r="F1435" s="77">
        <v>-0.65600000000001213</v>
      </c>
      <c r="G1435" s="79">
        <v>-6.5600000000001213</v>
      </c>
      <c r="H1435" s="80">
        <v>94.653000000000006</v>
      </c>
      <c r="I1435" s="77">
        <v>1.4599479049426087E-2</v>
      </c>
      <c r="J1435" s="79">
        <v>-72.997395247130427</v>
      </c>
      <c r="K1435" s="80">
        <v>25.05</v>
      </c>
      <c r="L1435" s="77">
        <v>-0.29396843291995484</v>
      </c>
      <c r="M1435" s="79">
        <v>-440.95264937993227</v>
      </c>
      <c r="N1435" s="81">
        <v>113.9997</v>
      </c>
      <c r="O1435" s="82">
        <v>-9.5227550869774275E-2</v>
      </c>
      <c r="P1435" s="83">
        <v>-190.45510173954855</v>
      </c>
      <c r="Q1435" s="81">
        <v>42.353999999999999</v>
      </c>
      <c r="R1435" s="82">
        <v>4.0280984427960916E-2</v>
      </c>
      <c r="S1435" s="83">
        <v>-483.371813135531</v>
      </c>
      <c r="T1435" s="81">
        <v>785.16</v>
      </c>
      <c r="U1435" s="82">
        <v>0.10702855128657028</v>
      </c>
      <c r="V1435" s="83">
        <v>-107.02855128657028</v>
      </c>
      <c r="W1435" s="81">
        <v>67.050000000000011</v>
      </c>
      <c r="X1435" s="82">
        <v>-3.9673446004010057E-2</v>
      </c>
      <c r="Y1435" s="83">
        <v>-47.608135204812072</v>
      </c>
      <c r="Z1435" s="84">
        <f t="shared" si="22"/>
        <v>-1398.4799038335088</v>
      </c>
    </row>
    <row r="1436" spans="1:26" x14ac:dyDescent="0.3">
      <c r="A1436" s="76">
        <v>40345</v>
      </c>
      <c r="B1436" s="77">
        <v>1111.1099999999999</v>
      </c>
      <c r="C1436" s="77">
        <v>1.8432630614115399E-2</v>
      </c>
      <c r="D1436" s="78">
        <v>-18.4326306141154</v>
      </c>
      <c r="E1436" s="77">
        <v>1.18875</v>
      </c>
      <c r="F1436" s="77">
        <v>-1.6250000000000098</v>
      </c>
      <c r="G1436" s="79">
        <v>-16.250000000000099</v>
      </c>
      <c r="H1436" s="80">
        <v>94.611999999999995</v>
      </c>
      <c r="I1436" s="77">
        <v>-1.2034710639106932E-3</v>
      </c>
      <c r="J1436" s="79">
        <v>6.0173553195534657</v>
      </c>
      <c r="K1436" s="80">
        <v>25.92</v>
      </c>
      <c r="L1436" s="77">
        <v>-0.120162932790224</v>
      </c>
      <c r="M1436" s="79">
        <v>-180.24439918533599</v>
      </c>
      <c r="N1436" s="81">
        <v>117.9996</v>
      </c>
      <c r="O1436" s="82">
        <v>8.5582440086736343E-3</v>
      </c>
      <c r="P1436" s="83">
        <v>17.116488017347269</v>
      </c>
      <c r="Q1436" s="81">
        <v>42.707999999999998</v>
      </c>
      <c r="R1436" s="82">
        <v>3.6249818023001888E-2</v>
      </c>
      <c r="S1436" s="83">
        <v>-434.99781627602266</v>
      </c>
      <c r="T1436" s="81">
        <v>783.87</v>
      </c>
      <c r="U1436" s="82">
        <v>4.2061603498929831E-2</v>
      </c>
      <c r="V1436" s="83">
        <v>-42.061603498929834</v>
      </c>
      <c r="W1436" s="81">
        <v>67.625</v>
      </c>
      <c r="X1436" s="82">
        <v>1.2729314863347191E-2</v>
      </c>
      <c r="Y1436" s="83">
        <v>15.275177836016628</v>
      </c>
      <c r="Z1436" s="84">
        <f t="shared" si="22"/>
        <v>-653.5774284014866</v>
      </c>
    </row>
    <row r="1437" spans="1:26" x14ac:dyDescent="0.3">
      <c r="A1437" s="76">
        <v>40344</v>
      </c>
      <c r="B1437" s="77">
        <v>1108.3399999999999</v>
      </c>
      <c r="C1437" s="77">
        <v>2.6982450288170985E-2</v>
      </c>
      <c r="D1437" s="78">
        <v>-26.982450288170984</v>
      </c>
      <c r="E1437" s="77">
        <v>1.19156</v>
      </c>
      <c r="F1437" s="77">
        <v>-1.4690000000000092</v>
      </c>
      <c r="G1437" s="79">
        <v>-14.690000000000092</v>
      </c>
      <c r="H1437" s="80">
        <v>94.49</v>
      </c>
      <c r="I1437" s="77">
        <v>6.9696065475936351E-3</v>
      </c>
      <c r="J1437" s="79">
        <v>-34.848032737968175</v>
      </c>
      <c r="K1437" s="80">
        <v>25.87</v>
      </c>
      <c r="L1437" s="77">
        <v>-0.14252568776930727</v>
      </c>
      <c r="M1437" s="79">
        <v>-213.78853165396089</v>
      </c>
      <c r="N1437" s="81">
        <v>118.9995</v>
      </c>
      <c r="O1437" s="82">
        <v>8.4865773262451163E-3</v>
      </c>
      <c r="P1437" s="83">
        <v>16.97315465249023</v>
      </c>
      <c r="Q1437" s="81">
        <v>41.625</v>
      </c>
      <c r="R1437" s="82">
        <v>2.1923794559560068E-2</v>
      </c>
      <c r="S1437" s="83">
        <v>-263.08553471472084</v>
      </c>
      <c r="T1437" s="81">
        <v>791.13</v>
      </c>
      <c r="U1437" s="82">
        <v>4.7313308357272418E-2</v>
      </c>
      <c r="V1437" s="83">
        <v>-47.313308357272419</v>
      </c>
      <c r="W1437" s="81">
        <v>66.48</v>
      </c>
      <c r="X1437" s="82">
        <v>-1.0787887805966942E-2</v>
      </c>
      <c r="Y1437" s="83">
        <v>-12.945465367160329</v>
      </c>
      <c r="Z1437" s="84">
        <f t="shared" si="22"/>
        <v>-596.68016846676346</v>
      </c>
    </row>
    <row r="1438" spans="1:26" x14ac:dyDescent="0.3">
      <c r="A1438" s="76">
        <v>40343</v>
      </c>
      <c r="B1438" s="77">
        <v>1091.22</v>
      </c>
      <c r="C1438" s="77">
        <v>2.0270396619107341E-2</v>
      </c>
      <c r="D1438" s="78">
        <v>-20.270396619107341</v>
      </c>
      <c r="E1438" s="77">
        <v>1.18563</v>
      </c>
      <c r="F1438" s="77">
        <v>-2.3120000000000029</v>
      </c>
      <c r="G1438" s="79">
        <v>-23.120000000000029</v>
      </c>
      <c r="H1438" s="80">
        <v>95.122</v>
      </c>
      <c r="I1438" s="77">
        <v>4.5198217416097877E-3</v>
      </c>
      <c r="J1438" s="79">
        <v>-22.599108708048938</v>
      </c>
      <c r="K1438" s="80">
        <v>28.58</v>
      </c>
      <c r="L1438" s="77">
        <v>-0.19583567810917279</v>
      </c>
      <c r="M1438" s="79">
        <v>-293.75351716375917</v>
      </c>
      <c r="N1438" s="81">
        <v>122.49939999999999</v>
      </c>
      <c r="O1438" s="82">
        <v>4.1107264961117605E-3</v>
      </c>
      <c r="P1438" s="83">
        <v>8.2214529922235204</v>
      </c>
      <c r="Q1438" s="81">
        <v>40.506999999999998</v>
      </c>
      <c r="R1438" s="82">
        <v>1.0578050545118865E-2</v>
      </c>
      <c r="S1438" s="83">
        <v>-126.93660654142639</v>
      </c>
      <c r="T1438" s="81">
        <v>773.16</v>
      </c>
      <c r="U1438" s="82">
        <v>4.5644500344869561E-2</v>
      </c>
      <c r="V1438" s="83">
        <v>-45.644500344869563</v>
      </c>
      <c r="W1438" s="81">
        <v>70.199999999999989</v>
      </c>
      <c r="X1438" s="82">
        <v>-1.6737866797395074E-2</v>
      </c>
      <c r="Y1438" s="83">
        <v>-20.085440156874085</v>
      </c>
      <c r="Z1438" s="84">
        <f t="shared" si="22"/>
        <v>-544.18811654186197</v>
      </c>
    </row>
    <row r="1439" spans="1:26" x14ac:dyDescent="0.3">
      <c r="A1439" s="76">
        <v>40340</v>
      </c>
      <c r="B1439" s="77">
        <v>1080.68</v>
      </c>
      <c r="C1439" s="77">
        <v>8.1496573439535948E-4</v>
      </c>
      <c r="D1439" s="78">
        <v>-0.81496573439535946</v>
      </c>
      <c r="E1439" s="77">
        <v>1.18031</v>
      </c>
      <c r="F1439" s="77">
        <v>4.9750000000000068</v>
      </c>
      <c r="G1439" s="79">
        <v>49.750000000000071</v>
      </c>
      <c r="H1439" s="80">
        <v>94.876999999999995</v>
      </c>
      <c r="I1439" s="77">
        <v>3.5402727195731371E-2</v>
      </c>
      <c r="J1439" s="79">
        <v>-16.444273711084609</v>
      </c>
      <c r="K1439" s="80">
        <v>28.79</v>
      </c>
      <c r="L1439" s="77">
        <v>3.5402727195731371E-2</v>
      </c>
      <c r="M1439" s="79">
        <v>-215.76433121019116</v>
      </c>
      <c r="N1439" s="81">
        <v>125.9991</v>
      </c>
      <c r="O1439" s="82">
        <v>7.2352844053250362E-2</v>
      </c>
      <c r="P1439" s="83">
        <v>144.7056881065007</v>
      </c>
      <c r="Q1439" s="81">
        <v>40.304000000000002</v>
      </c>
      <c r="R1439" s="82">
        <v>9.1642045170013432E-3</v>
      </c>
      <c r="S1439" s="83">
        <v>-109.97045420401612</v>
      </c>
      <c r="T1439" s="81">
        <v>764.41</v>
      </c>
      <c r="U1439" s="82">
        <v>1.3349418034308051E-2</v>
      </c>
      <c r="V1439" s="83">
        <v>-13.349418034308052</v>
      </c>
      <c r="W1439" s="81">
        <v>70.27</v>
      </c>
      <c r="X1439" s="82">
        <v>-7.6700874660299754E-4</v>
      </c>
      <c r="Y1439" s="83">
        <v>-0.92041049592359703</v>
      </c>
      <c r="Z1439" s="84">
        <f t="shared" si="22"/>
        <v>-162.80816528341811</v>
      </c>
    </row>
    <row r="1440" spans="1:26" x14ac:dyDescent="0.3">
      <c r="A1440" s="76">
        <v>40339</v>
      </c>
      <c r="B1440" s="77">
        <v>1075.33</v>
      </c>
      <c r="C1440" s="77">
        <v>-4.6005739146533628E-3</v>
      </c>
      <c r="D1440" s="78">
        <v>4.6005739146533626</v>
      </c>
      <c r="E1440" s="77">
        <v>1.1825000000000001</v>
      </c>
      <c r="F1440" s="77">
        <v>-2.1559999999999802</v>
      </c>
      <c r="G1440" s="79">
        <v>-21.559999999999803</v>
      </c>
      <c r="H1440" s="80">
        <v>94.876999999999995</v>
      </c>
      <c r="I1440" s="77">
        <v>1.2550559759234182E-2</v>
      </c>
      <c r="J1440" s="79">
        <v>-62.752798796170907</v>
      </c>
      <c r="K1440" s="80">
        <v>30.57</v>
      </c>
      <c r="L1440" s="77">
        <v>-4.6772684752104769E-2</v>
      </c>
      <c r="M1440" s="79">
        <v>-70.159027128157163</v>
      </c>
      <c r="N1440" s="81">
        <v>125.99890000000001</v>
      </c>
      <c r="O1440" s="82">
        <v>8.6221760142899811E-2</v>
      </c>
      <c r="P1440" s="83">
        <v>172.44352028579959</v>
      </c>
      <c r="Q1440" s="81">
        <v>40.5</v>
      </c>
      <c r="R1440" s="82">
        <v>2.0999823530894659E-2</v>
      </c>
      <c r="S1440" s="83">
        <v>-251.99788237073591</v>
      </c>
      <c r="T1440" s="81">
        <v>756</v>
      </c>
      <c r="U1440" s="82">
        <v>2.2005991993000081E-3</v>
      </c>
      <c r="V1440" s="83">
        <v>-2.200599199300008</v>
      </c>
      <c r="W1440" s="81">
        <v>71.045000000000002</v>
      </c>
      <c r="X1440" s="82">
        <v>1.1460706150341783E-2</v>
      </c>
      <c r="Y1440" s="83">
        <v>13.75284738041014</v>
      </c>
      <c r="Z1440" s="84">
        <f t="shared" si="22"/>
        <v>-217.87336591350066</v>
      </c>
    </row>
    <row r="1441" spans="1:26" x14ac:dyDescent="0.3">
      <c r="A1441" s="76">
        <v>40338</v>
      </c>
      <c r="B1441" s="77">
        <v>1050.3499999999999</v>
      </c>
      <c r="C1441" s="77">
        <v>-3.1640959923294791E-2</v>
      </c>
      <c r="D1441" s="78">
        <v>31.64095992329479</v>
      </c>
      <c r="E1441" s="77">
        <v>1.1906300000000001</v>
      </c>
      <c r="F1441" s="77">
        <v>-2.200000000000002</v>
      </c>
      <c r="G1441" s="79">
        <v>-22.000000000000021</v>
      </c>
      <c r="H1441" s="80">
        <v>93.114000000000004</v>
      </c>
      <c r="I1441" s="77">
        <v>-3.4675399730302241E-3</v>
      </c>
      <c r="J1441" s="79">
        <v>17.337699865151119</v>
      </c>
      <c r="K1441" s="80">
        <v>33.729999999999997</v>
      </c>
      <c r="L1441" s="77">
        <v>0.1364555256064689</v>
      </c>
      <c r="M1441" s="79">
        <v>204.68328840970335</v>
      </c>
      <c r="N1441" s="81">
        <v>130.99879999999999</v>
      </c>
      <c r="O1441" s="82">
        <v>4.8018067676986548E-2</v>
      </c>
      <c r="P1441" s="83">
        <v>96.036135353973094</v>
      </c>
      <c r="Q1441" s="81">
        <v>40.252000000000002</v>
      </c>
      <c r="R1441" s="82">
        <v>2.552866242038223E-2</v>
      </c>
      <c r="S1441" s="83">
        <v>-306.34394904458674</v>
      </c>
      <c r="T1441" s="81">
        <v>723.85</v>
      </c>
      <c r="U1441" s="82">
        <v>-5.3963980448022537E-2</v>
      </c>
      <c r="V1441" s="83">
        <v>53.963980448022539</v>
      </c>
      <c r="W1441" s="81">
        <v>71.564999999999998</v>
      </c>
      <c r="X1441" s="82">
        <v>2.727337974592681E-2</v>
      </c>
      <c r="Y1441" s="83">
        <v>32.728055695112168</v>
      </c>
      <c r="Z1441" s="84">
        <f t="shared" si="22"/>
        <v>108.04617065067032</v>
      </c>
    </row>
    <row r="1442" spans="1:26" x14ac:dyDescent="0.3">
      <c r="A1442" s="76">
        <v>40337</v>
      </c>
      <c r="B1442" s="77">
        <v>1045.48</v>
      </c>
      <c r="C1442" s="77">
        <v>-7.3771659150249054E-3</v>
      </c>
      <c r="D1442" s="78">
        <v>7.3771659150249054</v>
      </c>
      <c r="E1442" s="77">
        <v>1.1965600000000001</v>
      </c>
      <c r="F1442" s="77">
        <v>-2.1439999999999904</v>
      </c>
      <c r="G1442" s="79">
        <v>-21.439999999999905</v>
      </c>
      <c r="H1442" s="80">
        <v>90.807000000000002</v>
      </c>
      <c r="I1442" s="77">
        <v>-1.3685685424744925E-2</v>
      </c>
      <c r="J1442" s="79">
        <v>68.428427123724617</v>
      </c>
      <c r="K1442" s="80">
        <v>33.700000000000003</v>
      </c>
      <c r="L1442" s="77">
        <v>-3.7692747001713309E-2</v>
      </c>
      <c r="M1442" s="79">
        <v>-56.539120502569965</v>
      </c>
      <c r="N1442" s="81">
        <v>129.99870000000001</v>
      </c>
      <c r="O1442" s="82">
        <v>6.5594558527956731E-2</v>
      </c>
      <c r="P1442" s="83">
        <v>131.18911705591344</v>
      </c>
      <c r="Q1442" s="81">
        <v>39.893000000000001</v>
      </c>
      <c r="R1442" s="82">
        <v>2.8382140647556172E-2</v>
      </c>
      <c r="S1442" s="83">
        <v>-340.58568777067404</v>
      </c>
      <c r="T1442" s="81">
        <v>718.95</v>
      </c>
      <c r="U1442" s="82">
        <v>-8.4542395321895447E-3</v>
      </c>
      <c r="V1442" s="83">
        <v>8.4542395321895452</v>
      </c>
      <c r="W1442" s="81">
        <v>71.31</v>
      </c>
      <c r="X1442" s="82">
        <v>-2.3886113202381827E-2</v>
      </c>
      <c r="Y1442" s="83">
        <v>-28.663335842858192</v>
      </c>
      <c r="Z1442" s="84">
        <f t="shared" si="22"/>
        <v>-231.77919448924962</v>
      </c>
    </row>
    <row r="1443" spans="1:26" x14ac:dyDescent="0.3">
      <c r="A1443" s="76">
        <v>40336</v>
      </c>
      <c r="B1443" s="77">
        <v>1041.4000000000001</v>
      </c>
      <c r="C1443" s="77">
        <v>-6.7999961851352674E-3</v>
      </c>
      <c r="D1443" s="78">
        <v>6.7999961851352673</v>
      </c>
      <c r="E1443" s="77">
        <v>1.20625</v>
      </c>
      <c r="F1443" s="77">
        <v>-1.7879999999999896</v>
      </c>
      <c r="G1443" s="79">
        <v>-17.879999999999896</v>
      </c>
      <c r="H1443" s="80">
        <v>91.263999999999996</v>
      </c>
      <c r="I1443" s="77">
        <v>1.5127246841074918E-2</v>
      </c>
      <c r="J1443" s="79">
        <v>-75.636234205374592</v>
      </c>
      <c r="K1443" s="80">
        <v>36.57</v>
      </c>
      <c r="L1443" s="77">
        <v>5.6631031493787946E-2</v>
      </c>
      <c r="M1443" s="79">
        <v>84.946547240681923</v>
      </c>
      <c r="N1443" s="81">
        <v>129.99850000000001</v>
      </c>
      <c r="O1443" s="82">
        <v>5.6930167818056328E-2</v>
      </c>
      <c r="P1443" s="83">
        <v>113.86033563611265</v>
      </c>
      <c r="Q1443" s="81">
        <v>40.478999999999999</v>
      </c>
      <c r="R1443" s="82">
        <v>2.4784810126582259E-2</v>
      </c>
      <c r="S1443" s="83">
        <v>-297.41772151898709</v>
      </c>
      <c r="T1443" s="81">
        <v>705.84</v>
      </c>
      <c r="U1443" s="82">
        <v>-2.9332893271174457E-2</v>
      </c>
      <c r="V1443" s="83">
        <v>29.332893271174456</v>
      </c>
      <c r="W1443" s="81">
        <v>72.290000000000006</v>
      </c>
      <c r="X1443" s="82">
        <v>5.6176492073928171E-2</v>
      </c>
      <c r="Y1443" s="83">
        <v>67.411790488713805</v>
      </c>
      <c r="Z1443" s="84">
        <f t="shared" si="22"/>
        <v>-88.582392902543504</v>
      </c>
    </row>
    <row r="1444" spans="1:26" x14ac:dyDescent="0.3">
      <c r="A1444" s="76">
        <v>40333</v>
      </c>
      <c r="B1444" s="77">
        <v>1060.27</v>
      </c>
      <c r="C1444" s="77">
        <v>-3.515004558227845E-3</v>
      </c>
      <c r="D1444" s="78">
        <v>3.5150045582278451</v>
      </c>
      <c r="E1444" s="77">
        <v>1.1965600000000001</v>
      </c>
      <c r="F1444" s="77">
        <v>2.0000000000000018</v>
      </c>
      <c r="G1444" s="79">
        <v>20.000000000000018</v>
      </c>
      <c r="H1444" s="80">
        <v>93.290999999999997</v>
      </c>
      <c r="I1444" s="77">
        <v>1.0484927916120615E-2</v>
      </c>
      <c r="J1444" s="79">
        <v>-52.424639580603078</v>
      </c>
      <c r="K1444" s="80">
        <v>35.479999999999997</v>
      </c>
      <c r="L1444" s="77">
        <v>-7.4112734864300714E-2</v>
      </c>
      <c r="M1444" s="79">
        <v>-111.16910229645107</v>
      </c>
      <c r="N1444" s="81">
        <v>125.9982</v>
      </c>
      <c r="O1444" s="82">
        <v>5.0016500495014875E-2</v>
      </c>
      <c r="P1444" s="83">
        <v>100.03300099002973</v>
      </c>
      <c r="Q1444" s="81">
        <v>40.713999999999999</v>
      </c>
      <c r="R1444" s="82">
        <v>2.3710744009454068E-2</v>
      </c>
      <c r="S1444" s="83">
        <v>-284.52892811344884</v>
      </c>
      <c r="T1444" s="81">
        <v>709.25</v>
      </c>
      <c r="U1444" s="82">
        <v>-1.6555969994037707E-2</v>
      </c>
      <c r="V1444" s="83">
        <v>16.555969994037707</v>
      </c>
      <c r="W1444" s="81">
        <v>69.819999999999993</v>
      </c>
      <c r="X1444" s="82">
        <v>-3.9020026150987652E-2</v>
      </c>
      <c r="Y1444" s="83">
        <v>-46.824031381185179</v>
      </c>
      <c r="Z1444" s="84">
        <f t="shared" si="22"/>
        <v>-354.84272582939292</v>
      </c>
    </row>
    <row r="1445" spans="1:26" x14ac:dyDescent="0.3">
      <c r="A1445" s="76">
        <v>40332</v>
      </c>
      <c r="B1445" s="77">
        <v>1091</v>
      </c>
      <c r="C1445" s="77">
        <v>1.6197688173545423E-2</v>
      </c>
      <c r="D1445" s="78">
        <v>-16.197688173545423</v>
      </c>
      <c r="E1445" s="77">
        <v>1.2050000000000001</v>
      </c>
      <c r="F1445" s="77">
        <v>5.0620000000000109</v>
      </c>
      <c r="G1445" s="79">
        <v>50.620000000000111</v>
      </c>
      <c r="H1445" s="80">
        <v>94.725999999999999</v>
      </c>
      <c r="I1445" s="77">
        <v>3.5290774560914555E-2</v>
      </c>
      <c r="J1445" s="79">
        <v>-176.45387280457277</v>
      </c>
      <c r="K1445" s="80">
        <v>29.46</v>
      </c>
      <c r="L1445" s="77">
        <v>-0.26533665835411474</v>
      </c>
      <c r="M1445" s="79">
        <v>-398.00498753117211</v>
      </c>
      <c r="N1445" s="81">
        <v>116.9983</v>
      </c>
      <c r="O1445" s="82">
        <v>-5.6437928843095397E-2</v>
      </c>
      <c r="P1445" s="83">
        <v>-112.87585768619078</v>
      </c>
      <c r="Q1445" s="81">
        <v>41.213999999999999</v>
      </c>
      <c r="R1445" s="82">
        <v>4.1520305274064362E-2</v>
      </c>
      <c r="S1445" s="83">
        <v>-498.24366328877232</v>
      </c>
      <c r="T1445" s="81">
        <v>752.23</v>
      </c>
      <c r="U1445" s="82">
        <v>1.8702093659435089E-2</v>
      </c>
      <c r="V1445" s="83">
        <v>-18.702093659435089</v>
      </c>
      <c r="W1445" s="81">
        <v>66.774999999999991</v>
      </c>
      <c r="X1445" s="82">
        <v>-7.6928393696433672E-2</v>
      </c>
      <c r="Y1445" s="83">
        <v>-92.314072435720391</v>
      </c>
      <c r="Z1445" s="84">
        <f t="shared" si="22"/>
        <v>-1262.1722355794088</v>
      </c>
    </row>
    <row r="1446" spans="1:26" x14ac:dyDescent="0.3">
      <c r="A1446" s="76">
        <v>40331</v>
      </c>
      <c r="B1446" s="77">
        <v>1079.22</v>
      </c>
      <c r="C1446" s="77">
        <v>1.4676432150882494E-2</v>
      </c>
      <c r="D1446" s="78">
        <v>-14.676432150882494</v>
      </c>
      <c r="E1446" s="77">
        <v>1.20625</v>
      </c>
      <c r="F1446" s="77">
        <v>7.1250000000000036</v>
      </c>
      <c r="G1446" s="79">
        <v>71.250000000000028</v>
      </c>
      <c r="H1446" s="80">
        <v>93.835999999999999</v>
      </c>
      <c r="I1446" s="77">
        <v>3.8181114122918552E-2</v>
      </c>
      <c r="J1446" s="79">
        <v>-190.90557061459276</v>
      </c>
      <c r="K1446" s="80">
        <v>30.17</v>
      </c>
      <c r="L1446" s="77">
        <v>-0.34112251583315129</v>
      </c>
      <c r="M1446" s="79">
        <v>-511.68377374972687</v>
      </c>
      <c r="N1446" s="81">
        <v>117.99809999999999</v>
      </c>
      <c r="O1446" s="82">
        <v>3.5071052631578892E-2</v>
      </c>
      <c r="P1446" s="83">
        <v>70.142105263157788</v>
      </c>
      <c r="Q1446" s="81">
        <v>40.731999999999999</v>
      </c>
      <c r="R1446" s="82">
        <v>-1.1280592476335125E-3</v>
      </c>
      <c r="S1446" s="83">
        <v>13.536710971602149</v>
      </c>
      <c r="T1446" s="81">
        <v>755.39</v>
      </c>
      <c r="U1446" s="82">
        <v>5.8591888786120608E-2</v>
      </c>
      <c r="V1446" s="83">
        <v>-58.591888786120606</v>
      </c>
      <c r="W1446" s="81">
        <v>67.205000000000013</v>
      </c>
      <c r="X1446" s="82">
        <v>-0.12969437969437952</v>
      </c>
      <c r="Y1446" s="83">
        <v>-155.63325563325543</v>
      </c>
      <c r="Z1446" s="84">
        <f t="shared" si="22"/>
        <v>-776.56210469981829</v>
      </c>
    </row>
    <row r="1447" spans="1:26" x14ac:dyDescent="0.3">
      <c r="A1447" s="76">
        <v>40330</v>
      </c>
      <c r="B1447" s="77">
        <v>1069.54</v>
      </c>
      <c r="C1447" s="77">
        <v>-2.3866239538555694E-2</v>
      </c>
      <c r="D1447" s="78">
        <v>23.866239538555693</v>
      </c>
      <c r="E1447" s="77">
        <v>1.20875</v>
      </c>
      <c r="F1447" s="77">
        <v>7.8750000000000098</v>
      </c>
      <c r="G1447" s="79">
        <v>78.750000000000099</v>
      </c>
      <c r="H1447" s="80">
        <v>94.694000000000003</v>
      </c>
      <c r="I1447" s="77">
        <v>1.7656983804580292E-2</v>
      </c>
      <c r="J1447" s="79">
        <v>-88.284919022901462</v>
      </c>
      <c r="K1447" s="80">
        <v>35.54</v>
      </c>
      <c r="L1447" s="77">
        <v>6.2287655719138971E-3</v>
      </c>
      <c r="M1447" s="79">
        <v>9.3431483578708452</v>
      </c>
      <c r="N1447" s="81">
        <v>121.9979</v>
      </c>
      <c r="O1447" s="82">
        <v>3.3880508474576285E-2</v>
      </c>
      <c r="P1447" s="83">
        <v>67.761016949152562</v>
      </c>
      <c r="Q1447" s="81">
        <v>40.082999999999998</v>
      </c>
      <c r="R1447" s="82">
        <v>-4.3205308762800522E-2</v>
      </c>
      <c r="S1447" s="83">
        <v>518.46370515360627</v>
      </c>
      <c r="T1447" s="81">
        <v>739.41</v>
      </c>
      <c r="U1447" s="82">
        <v>-1.3764955383938285E-2</v>
      </c>
      <c r="V1447" s="83">
        <v>13.764955383938284</v>
      </c>
      <c r="W1447" s="81">
        <v>71.39500000000001</v>
      </c>
      <c r="X1447" s="82">
        <v>3.0825873520069377E-2</v>
      </c>
      <c r="Y1447" s="83">
        <v>36.991048224083251</v>
      </c>
      <c r="Z1447" s="84">
        <f t="shared" si="22"/>
        <v>660.65519458430549</v>
      </c>
    </row>
    <row r="1448" spans="1:26" x14ac:dyDescent="0.3">
      <c r="A1448" s="76">
        <v>40329</v>
      </c>
      <c r="B1448" s="77">
        <v>1079.8</v>
      </c>
      <c r="C1448" s="77">
        <v>-2.8878236547922157E-2</v>
      </c>
      <c r="D1448" s="78">
        <v>28.878236547922157</v>
      </c>
      <c r="E1448" s="77">
        <v>0.98060000000000003</v>
      </c>
      <c r="F1448" s="77">
        <v>4.9750000000000068</v>
      </c>
      <c r="G1448" s="79">
        <v>49.750000000000071</v>
      </c>
      <c r="H1448" s="80" t="s">
        <v>0</v>
      </c>
      <c r="I1448" s="77">
        <v>3.5402727195731371E-2</v>
      </c>
      <c r="J1448" s="79">
        <v>-46.139749700764945</v>
      </c>
      <c r="K1448" s="80" t="s">
        <v>0</v>
      </c>
      <c r="L1448" s="77">
        <v>3.5402727195731371E-2</v>
      </c>
      <c r="M1448" s="79">
        <v>-215.76433121019116</v>
      </c>
      <c r="N1448" s="81" t="s">
        <v>47</v>
      </c>
      <c r="O1448" s="82">
        <v>4.5362372799477215E-3</v>
      </c>
      <c r="P1448" s="83">
        <v>9.0724745598954417</v>
      </c>
      <c r="Q1448" s="81" t="s">
        <v>47</v>
      </c>
      <c r="R1448" s="82">
        <v>7.4923885533476054E-4</v>
      </c>
      <c r="S1448" s="83">
        <v>-8.9908662640171269</v>
      </c>
      <c r="T1448" s="81">
        <v>754.34</v>
      </c>
      <c r="U1448" s="82">
        <v>-3.9875356501531392E-3</v>
      </c>
      <c r="V1448" s="83">
        <v>3.9875356501531392</v>
      </c>
      <c r="W1448" s="81" t="s">
        <v>47</v>
      </c>
      <c r="X1448" s="82">
        <v>-7.6700874660299754E-4</v>
      </c>
      <c r="Y1448" s="83">
        <v>-0.92041049592359703</v>
      </c>
      <c r="Z1448" s="84">
        <f t="shared" si="22"/>
        <v>-180.12711091292599</v>
      </c>
    </row>
    <row r="1449" spans="1:26" x14ac:dyDescent="0.3">
      <c r="A1449" s="76">
        <v>40326</v>
      </c>
      <c r="B1449" s="77">
        <v>1080.3</v>
      </c>
      <c r="C1449" s="77">
        <v>-3.2006594863891354E-2</v>
      </c>
      <c r="D1449" s="78">
        <v>32.006594863891351</v>
      </c>
      <c r="E1449" s="77">
        <v>1.2040599999999999</v>
      </c>
      <c r="F1449" s="77">
        <v>8.4679999999999858</v>
      </c>
      <c r="G1449" s="79">
        <v>84.679999999999865</v>
      </c>
      <c r="H1449" s="80">
        <v>93.700999999999993</v>
      </c>
      <c r="I1449" s="77">
        <v>-2.3836064549063025E-2</v>
      </c>
      <c r="J1449" s="79">
        <v>119.18032274531512</v>
      </c>
      <c r="K1449" s="80">
        <v>32.07</v>
      </c>
      <c r="L1449" s="77">
        <v>3.9883268482490283E-2</v>
      </c>
      <c r="M1449" s="79">
        <v>59.824902723735427</v>
      </c>
      <c r="N1449" s="81">
        <v>117.4978</v>
      </c>
      <c r="O1449" s="82">
        <v>8.29290322580645E-2</v>
      </c>
      <c r="P1449" s="83">
        <v>165.85806451612899</v>
      </c>
      <c r="Q1449" s="81">
        <v>39.938000000000002</v>
      </c>
      <c r="R1449" s="82">
        <v>-5.6062396596549276E-2</v>
      </c>
      <c r="S1449" s="83">
        <v>672.74875915859127</v>
      </c>
      <c r="T1449" s="81">
        <v>754.34</v>
      </c>
      <c r="U1449" s="82">
        <v>-3.110871352240022E-2</v>
      </c>
      <c r="V1449" s="83">
        <v>31.108713522400219</v>
      </c>
      <c r="W1449" s="81">
        <v>70.239999999999995</v>
      </c>
      <c r="X1449" s="82">
        <v>9.9131523354979947E-2</v>
      </c>
      <c r="Y1449" s="83">
        <v>118.95782802597594</v>
      </c>
      <c r="Z1449" s="84">
        <f t="shared" si="22"/>
        <v>1284.3651855560381</v>
      </c>
    </row>
    <row r="1450" spans="1:26" x14ac:dyDescent="0.3">
      <c r="A1450" s="76">
        <v>40325</v>
      </c>
      <c r="B1450" s="77">
        <v>1084.67</v>
      </c>
      <c r="C1450" s="77">
        <v>-3.4802185481143909E-2</v>
      </c>
      <c r="D1450" s="78">
        <v>34.802185481143908</v>
      </c>
      <c r="E1450" s="77">
        <v>1.2126300000000001</v>
      </c>
      <c r="F1450" s="77">
        <v>10.7</v>
      </c>
      <c r="G1450" s="79">
        <v>107</v>
      </c>
      <c r="H1450" s="80">
        <v>93.438000000000002</v>
      </c>
      <c r="I1450" s="77">
        <v>-3.8030721080591384E-2</v>
      </c>
      <c r="J1450" s="79">
        <v>190.15360540295691</v>
      </c>
      <c r="K1450" s="80">
        <v>29.68</v>
      </c>
      <c r="L1450" s="77">
        <v>-4.9935979513444265E-2</v>
      </c>
      <c r="M1450" s="79">
        <v>-74.903969270166399</v>
      </c>
      <c r="N1450" s="81">
        <v>115.9974</v>
      </c>
      <c r="O1450" s="82">
        <v>6.9100460829493074E-2</v>
      </c>
      <c r="P1450" s="83">
        <v>138.20092165898615</v>
      </c>
      <c r="Q1450" s="81">
        <v>39.667000000000002</v>
      </c>
      <c r="R1450" s="82">
        <v>-7.2116959064327454E-2</v>
      </c>
      <c r="S1450" s="83">
        <v>865.40350877192941</v>
      </c>
      <c r="T1450" s="81">
        <v>765.14</v>
      </c>
      <c r="U1450" s="82">
        <v>-1.5643895535829112E-2</v>
      </c>
      <c r="V1450" s="83">
        <v>15.643895535829111</v>
      </c>
      <c r="W1450" s="81">
        <v>69.665000000000006</v>
      </c>
      <c r="X1450" s="82">
        <v>9.8210766926775495E-2</v>
      </c>
      <c r="Y1450" s="83">
        <v>117.85292031213058</v>
      </c>
      <c r="Z1450" s="84">
        <f t="shared" si="22"/>
        <v>1394.1530678928098</v>
      </c>
    </row>
    <row r="1451" spans="1:26" x14ac:dyDescent="0.3">
      <c r="A1451" s="76">
        <v>40324</v>
      </c>
      <c r="B1451" s="77">
        <v>1053.25</v>
      </c>
      <c r="C1451" s="77">
        <v>-8.6228137146030059E-2</v>
      </c>
      <c r="D1451" s="78">
        <v>86.228137146030065</v>
      </c>
      <c r="E1451" s="77">
        <v>1.218</v>
      </c>
      <c r="F1451" s="77">
        <v>12.580999999999998</v>
      </c>
      <c r="G1451" s="79">
        <v>125.80999999999997</v>
      </c>
      <c r="H1451" s="80">
        <v>92.066999999999993</v>
      </c>
      <c r="I1451" s="77">
        <v>-6.0492882289912862E-2</v>
      </c>
      <c r="J1451" s="79">
        <v>302.4644114495643</v>
      </c>
      <c r="K1451" s="80">
        <v>35.020000000000003</v>
      </c>
      <c r="L1451" s="77">
        <v>0.31259370314842594</v>
      </c>
      <c r="M1451" s="79">
        <v>468.89055472263885</v>
      </c>
      <c r="N1451" s="81">
        <v>124.9967</v>
      </c>
      <c r="O1451" s="82">
        <v>0.24374825870646771</v>
      </c>
      <c r="P1451" s="83">
        <v>487.49651741293536</v>
      </c>
      <c r="Q1451" s="81">
        <v>39.25</v>
      </c>
      <c r="R1451" s="82">
        <v>-0.10115189960381984</v>
      </c>
      <c r="S1451" s="83">
        <v>1213.8227952458381</v>
      </c>
      <c r="T1451" s="81">
        <v>725.08</v>
      </c>
      <c r="U1451" s="82">
        <v>-9.8002139676062958E-2</v>
      </c>
      <c r="V1451" s="83">
        <v>98.002139676062953</v>
      </c>
      <c r="W1451" s="81">
        <v>73.055000000000007</v>
      </c>
      <c r="X1451" s="82">
        <v>0.1898208469055376</v>
      </c>
      <c r="Y1451" s="83">
        <v>227.78501628664509</v>
      </c>
      <c r="Z1451" s="84">
        <f t="shared" si="22"/>
        <v>3010.4995719397148</v>
      </c>
    </row>
    <row r="1452" spans="1:26" x14ac:dyDescent="0.3">
      <c r="A1452" s="76">
        <v>40323</v>
      </c>
      <c r="B1452" s="77">
        <v>1048.53</v>
      </c>
      <c r="C1452" s="77">
        <v>-9.5088503594514637E-2</v>
      </c>
      <c r="D1452" s="78">
        <v>95.088503594514634</v>
      </c>
      <c r="E1452" s="77">
        <v>1.2241299999999999</v>
      </c>
      <c r="F1452" s="77">
        <v>12.663000000000002</v>
      </c>
      <c r="G1452" s="79">
        <v>126.63000000000002</v>
      </c>
      <c r="H1452" s="80">
        <v>89.903999999999996</v>
      </c>
      <c r="I1452" s="77">
        <v>-7.4871372710434342E-2</v>
      </c>
      <c r="J1452" s="79">
        <v>374.35686355217172</v>
      </c>
      <c r="K1452" s="80">
        <v>34.61</v>
      </c>
      <c r="L1452" s="77">
        <v>0.35619122257053293</v>
      </c>
      <c r="M1452" s="79">
        <v>534.28683385579939</v>
      </c>
      <c r="N1452" s="81">
        <v>121.99639999999999</v>
      </c>
      <c r="O1452" s="82">
        <v>0.24486122448979586</v>
      </c>
      <c r="P1452" s="83">
        <v>489.72244897959172</v>
      </c>
      <c r="Q1452" s="81">
        <v>38.792000000000002</v>
      </c>
      <c r="R1452" s="82">
        <v>-0.12334463276836155</v>
      </c>
      <c r="S1452" s="83">
        <v>1480.1355932203387</v>
      </c>
      <c r="T1452" s="81">
        <v>727.17</v>
      </c>
      <c r="U1452" s="82">
        <v>-0.10901315950694737</v>
      </c>
      <c r="V1452" s="83">
        <v>109.01315950694737</v>
      </c>
      <c r="W1452" s="81">
        <v>68.444999999999993</v>
      </c>
      <c r="X1452" s="82">
        <v>0.12546246814108356</v>
      </c>
      <c r="Y1452" s="83">
        <v>150.55496176930026</v>
      </c>
      <c r="Z1452" s="84">
        <f t="shared" si="22"/>
        <v>3359.7883644786639</v>
      </c>
    </row>
    <row r="1453" spans="1:26" x14ac:dyDescent="0.3">
      <c r="A1453" s="76">
        <v>40322</v>
      </c>
      <c r="B1453" s="77">
        <v>1064.01</v>
      </c>
      <c r="C1453" s="77">
        <v>-7.0644341377774367E-2</v>
      </c>
      <c r="D1453" s="78">
        <v>70.644341377774367</v>
      </c>
      <c r="E1453" s="77">
        <v>1.1765600000000001</v>
      </c>
      <c r="F1453" s="77">
        <v>7.7810000000000157</v>
      </c>
      <c r="G1453" s="79">
        <v>77.810000000000159</v>
      </c>
      <c r="H1453" s="80">
        <v>92.322999999999993</v>
      </c>
      <c r="I1453" s="77">
        <v>-4.7971126579015221E-2</v>
      </c>
      <c r="J1453" s="79">
        <v>239.8556328950761</v>
      </c>
      <c r="K1453" s="80">
        <v>38.32</v>
      </c>
      <c r="L1453" s="77">
        <v>0.35310734463276838</v>
      </c>
      <c r="M1453" s="79">
        <v>529.66101694915255</v>
      </c>
      <c r="N1453" s="81">
        <v>122.99630000000001</v>
      </c>
      <c r="O1453" s="82">
        <v>0.22996300000000006</v>
      </c>
      <c r="P1453" s="83">
        <v>459.9260000000001</v>
      </c>
      <c r="Q1453" s="81">
        <v>39.5</v>
      </c>
      <c r="R1453" s="82">
        <v>-0.10776806487316755</v>
      </c>
      <c r="S1453" s="83">
        <v>1293.2167784780106</v>
      </c>
      <c r="T1453" s="81">
        <v>721.19</v>
      </c>
      <c r="U1453" s="82">
        <v>-0.10108564234877652</v>
      </c>
      <c r="V1453" s="83">
        <v>101.08564234877653</v>
      </c>
      <c r="W1453" s="81">
        <v>72.655000000000001</v>
      </c>
      <c r="X1453" s="82">
        <v>0.17298999031320639</v>
      </c>
      <c r="Y1453" s="83">
        <v>207.58798837584766</v>
      </c>
      <c r="Z1453" s="84">
        <f t="shared" si="22"/>
        <v>2979.7874004246382</v>
      </c>
    </row>
    <row r="1454" spans="1:26" x14ac:dyDescent="0.3">
      <c r="A1454" s="76">
        <v>40319</v>
      </c>
      <c r="B1454" s="77">
        <v>1073.6099999999999</v>
      </c>
      <c r="C1454" s="77">
        <v>-6.9242639664320246E-2</v>
      </c>
      <c r="D1454" s="78">
        <v>69.242639664320251</v>
      </c>
      <c r="E1454" s="77">
        <v>1.15438</v>
      </c>
      <c r="F1454" s="77">
        <v>5.6880000000000042</v>
      </c>
      <c r="G1454" s="79">
        <v>56.880000000000038</v>
      </c>
      <c r="H1454" s="80">
        <v>91.497</v>
      </c>
      <c r="I1454" s="77">
        <v>-5.20213846121967E-2</v>
      </c>
      <c r="J1454" s="79">
        <v>260.10692306098349</v>
      </c>
      <c r="K1454" s="80">
        <v>40.1</v>
      </c>
      <c r="L1454" s="77">
        <v>0.39042995839112349</v>
      </c>
      <c r="M1454" s="79">
        <v>585.64493758668516</v>
      </c>
      <c r="N1454" s="81">
        <v>119.99639999999999</v>
      </c>
      <c r="O1454" s="82">
        <v>0.19996399999999995</v>
      </c>
      <c r="P1454" s="83">
        <v>399.92799999999988</v>
      </c>
      <c r="Q1454" s="81">
        <v>39.771000000000001</v>
      </c>
      <c r="R1454" s="82">
        <v>-0.11209590998392571</v>
      </c>
      <c r="S1454" s="83">
        <v>1345.1509198071085</v>
      </c>
      <c r="T1454" s="81">
        <v>738.42</v>
      </c>
      <c r="U1454" s="82">
        <v>-7.8161866596756696E-2</v>
      </c>
      <c r="V1454" s="83">
        <v>78.161866596756695</v>
      </c>
      <c r="W1454" s="81">
        <v>72.34</v>
      </c>
      <c r="X1454" s="82">
        <v>0.16649197774731911</v>
      </c>
      <c r="Y1454" s="83">
        <v>199.79037329678292</v>
      </c>
      <c r="Z1454" s="84">
        <f t="shared" si="22"/>
        <v>2994.9056600126369</v>
      </c>
    </row>
    <row r="1455" spans="1:26" x14ac:dyDescent="0.3">
      <c r="A1455" s="76">
        <v>40318</v>
      </c>
      <c r="B1455" s="77">
        <v>1063.6099999999999</v>
      </c>
      <c r="C1455" s="77">
        <v>-3.2712490223539926E-2</v>
      </c>
      <c r="D1455" s="78">
        <v>32.712490223539923</v>
      </c>
      <c r="E1455" s="77">
        <v>1.135</v>
      </c>
      <c r="F1455" s="77">
        <v>0.50000000000001155</v>
      </c>
      <c r="G1455" s="79">
        <v>5.0000000000001155</v>
      </c>
      <c r="H1455" s="80">
        <v>90.385000000000005</v>
      </c>
      <c r="I1455" s="77">
        <v>-5.89405076734065E-2</v>
      </c>
      <c r="J1455" s="79">
        <v>294.7025383670325</v>
      </c>
      <c r="K1455" s="80">
        <v>45.79</v>
      </c>
      <c r="L1455" s="77">
        <v>0.11819291819291809</v>
      </c>
      <c r="M1455" s="79">
        <v>177.28937728937714</v>
      </c>
      <c r="N1455" s="81">
        <v>123.99639999999999</v>
      </c>
      <c r="O1455" s="82">
        <v>4.1986554621848693E-2</v>
      </c>
      <c r="P1455" s="83">
        <v>83.97310924369738</v>
      </c>
      <c r="Q1455" s="81">
        <v>39.570999999999998</v>
      </c>
      <c r="R1455" s="82">
        <v>-5.2191616766467115E-2</v>
      </c>
      <c r="S1455" s="83">
        <v>626.29940119760533</v>
      </c>
      <c r="T1455" s="81">
        <v>713.58</v>
      </c>
      <c r="U1455" s="82">
        <v>-4.7912580554777207E-2</v>
      </c>
      <c r="V1455" s="83">
        <v>47.912580554777207</v>
      </c>
      <c r="W1455" s="81">
        <v>77.22</v>
      </c>
      <c r="X1455" s="82">
        <v>0.14637767220902587</v>
      </c>
      <c r="Y1455" s="83">
        <v>175.65320665083101</v>
      </c>
      <c r="Z1455" s="84">
        <f t="shared" si="22"/>
        <v>1443.5427035268606</v>
      </c>
    </row>
    <row r="1456" spans="1:26" x14ac:dyDescent="0.3">
      <c r="A1456" s="76">
        <v>40317</v>
      </c>
      <c r="B1456" s="77">
        <v>1095.69</v>
      </c>
      <c r="C1456" s="77">
        <v>-2.6364896566431938E-2</v>
      </c>
      <c r="D1456" s="78">
        <v>26.364896566431938</v>
      </c>
      <c r="E1456" s="77">
        <v>1.1299999999999999</v>
      </c>
      <c r="F1456" s="77">
        <v>6.4999999999999947</v>
      </c>
      <c r="G1456" s="79">
        <v>64.999999999999943</v>
      </c>
      <c r="H1456" s="80">
        <v>93.051000000000002</v>
      </c>
      <c r="I1456" s="77">
        <v>-3.3668075561048096E-2</v>
      </c>
      <c r="J1456" s="79">
        <v>168.34037780524048</v>
      </c>
      <c r="K1456" s="80">
        <v>35.32</v>
      </c>
      <c r="L1456" s="77">
        <v>7.6829268292683023E-2</v>
      </c>
      <c r="M1456" s="79">
        <v>115.24390243902454</v>
      </c>
      <c r="N1456" s="81">
        <v>114</v>
      </c>
      <c r="O1456" s="82">
        <v>-0.10236220472440945</v>
      </c>
      <c r="P1456" s="83">
        <v>-204.72440944881888</v>
      </c>
      <c r="Q1456" s="81">
        <v>40.777999999999999</v>
      </c>
      <c r="R1456" s="82">
        <v>-3.2550415183867143E-2</v>
      </c>
      <c r="S1456" s="83">
        <v>390.60498220640574</v>
      </c>
      <c r="T1456" s="81">
        <v>749.73</v>
      </c>
      <c r="U1456" s="82">
        <v>-1.744338435730754E-2</v>
      </c>
      <c r="V1456" s="83">
        <v>17.44338435730754</v>
      </c>
      <c r="W1456" s="81">
        <v>69.260000000000005</v>
      </c>
      <c r="X1456" s="82">
        <v>0.1031297284383214</v>
      </c>
      <c r="Y1456" s="83">
        <v>123.75567412598566</v>
      </c>
      <c r="Z1456" s="84">
        <f t="shared" si="22"/>
        <v>702.02880805157702</v>
      </c>
    </row>
    <row r="1457" spans="1:26" x14ac:dyDescent="0.3">
      <c r="A1457" s="76">
        <v>40316</v>
      </c>
      <c r="B1457" s="77">
        <v>1111.9100000000001</v>
      </c>
      <c r="C1457" s="77">
        <v>-3.9685281467534785E-2</v>
      </c>
      <c r="D1457" s="78">
        <v>39.685281467534786</v>
      </c>
      <c r="E1457" s="77">
        <v>1.115</v>
      </c>
      <c r="F1457" s="77">
        <v>6.0939999999999994</v>
      </c>
      <c r="G1457" s="79">
        <v>60.94</v>
      </c>
      <c r="H1457" s="80">
        <v>96.051000000000002</v>
      </c>
      <c r="I1457" s="77">
        <v>6.0751432372133764E-3</v>
      </c>
      <c r="J1457" s="79">
        <v>-30.375716186066882</v>
      </c>
      <c r="K1457" s="80">
        <v>33.549999999999997</v>
      </c>
      <c r="L1457" s="77">
        <v>0.34684865515857072</v>
      </c>
      <c r="M1457" s="79">
        <v>520.27298273785607</v>
      </c>
      <c r="N1457" s="81">
        <v>118</v>
      </c>
      <c r="O1457" s="82">
        <v>0.13461538461538461</v>
      </c>
      <c r="P1457" s="83">
        <v>269.23076923076923</v>
      </c>
      <c r="Q1457" s="81">
        <v>41.893000000000001</v>
      </c>
      <c r="R1457" s="82">
        <v>-7.8545662502199506E-2</v>
      </c>
      <c r="S1457" s="83">
        <v>942.54795002639412</v>
      </c>
      <c r="T1457" s="81">
        <v>757.36</v>
      </c>
      <c r="U1457" s="82">
        <v>-4.5340526640868274E-2</v>
      </c>
      <c r="V1457" s="83">
        <v>45.340526640868276</v>
      </c>
      <c r="W1457" s="81">
        <v>66.875</v>
      </c>
      <c r="X1457" s="82">
        <v>8.9879400260756331E-2</v>
      </c>
      <c r="Y1457" s="83">
        <v>107.8552803129076</v>
      </c>
      <c r="Z1457" s="84">
        <f t="shared" si="22"/>
        <v>1955.4970742302633</v>
      </c>
    </row>
    <row r="1458" spans="1:26" x14ac:dyDescent="0.3">
      <c r="A1458" s="76">
        <v>40315</v>
      </c>
      <c r="B1458" s="77">
        <v>1116.02</v>
      </c>
      <c r="C1458" s="77">
        <v>-4.727676284787443E-2</v>
      </c>
      <c r="D1458" s="78">
        <v>47.27676284787443</v>
      </c>
      <c r="E1458" s="77">
        <v>1.11938</v>
      </c>
      <c r="F1458" s="77">
        <v>7.9380000000000006</v>
      </c>
      <c r="G1458" s="79">
        <v>79.38000000000001</v>
      </c>
      <c r="H1458" s="80">
        <v>95.989000000000004</v>
      </c>
      <c r="I1458" s="77">
        <v>-2.8360100558890958E-3</v>
      </c>
      <c r="J1458" s="79">
        <v>14.18005027944548</v>
      </c>
      <c r="K1458" s="80">
        <v>30.84</v>
      </c>
      <c r="L1458" s="77">
        <v>0.2936241610738255</v>
      </c>
      <c r="M1458" s="79">
        <v>440.43624161073819</v>
      </c>
      <c r="N1458" s="81">
        <v>108.5</v>
      </c>
      <c r="O1458" s="82">
        <v>0.11282051282051282</v>
      </c>
      <c r="P1458" s="83">
        <v>225.64102564102564</v>
      </c>
      <c r="Q1458" s="81">
        <v>42.31</v>
      </c>
      <c r="R1458" s="82">
        <v>-8.7654986522910996E-2</v>
      </c>
      <c r="S1458" s="83">
        <v>1051.8598382749319</v>
      </c>
      <c r="T1458" s="81">
        <v>778.56</v>
      </c>
      <c r="U1458" s="82">
        <v>-3.405664942122312E-2</v>
      </c>
      <c r="V1458" s="83">
        <v>34.056649421223121</v>
      </c>
      <c r="W1458" s="81">
        <v>63.905000000000001</v>
      </c>
      <c r="X1458" s="82">
        <v>8.617319622673579E-2</v>
      </c>
      <c r="Y1458" s="83">
        <v>103.40783547208294</v>
      </c>
      <c r="Z1458" s="84">
        <f t="shared" si="22"/>
        <v>1996.2384035473217</v>
      </c>
    </row>
    <row r="1459" spans="1:26" x14ac:dyDescent="0.3">
      <c r="A1459" s="76">
        <v>40312</v>
      </c>
      <c r="B1459" s="77">
        <v>1123.78</v>
      </c>
      <c r="C1459" s="77">
        <v>-6.5323707498835551E-2</v>
      </c>
      <c r="D1459" s="78">
        <v>65.323707498835546</v>
      </c>
      <c r="E1459" s="77">
        <v>1.1056300000000001</v>
      </c>
      <c r="F1459" s="77">
        <v>4.9750000000000068</v>
      </c>
      <c r="G1459" s="79">
        <v>49.750000000000071</v>
      </c>
      <c r="H1459" s="80">
        <v>97.132000000000005</v>
      </c>
      <c r="I1459" s="77">
        <v>3.5402727195731371E-2</v>
      </c>
      <c r="J1459" s="79">
        <v>-8.6323079540814778</v>
      </c>
      <c r="K1459" s="80">
        <v>31.24</v>
      </c>
      <c r="L1459" s="77">
        <v>0.54730064388311028</v>
      </c>
      <c r="M1459" s="79">
        <v>820.95096582466545</v>
      </c>
      <c r="N1459" s="81">
        <v>108.5</v>
      </c>
      <c r="O1459" s="82">
        <v>0.19889502762430938</v>
      </c>
      <c r="P1459" s="83">
        <v>397.79005524861878</v>
      </c>
      <c r="Q1459" s="81">
        <v>42.75</v>
      </c>
      <c r="R1459" s="82">
        <v>-8.4739230966857898E-2</v>
      </c>
      <c r="S1459" s="83">
        <v>1016.8707716022948</v>
      </c>
      <c r="T1459" s="81">
        <v>777.3</v>
      </c>
      <c r="U1459" s="82">
        <v>-5.8822104906281834E-2</v>
      </c>
      <c r="V1459" s="83">
        <v>58.822104906281837</v>
      </c>
      <c r="W1459" s="81">
        <v>63.435000000000002</v>
      </c>
      <c r="X1459" s="82">
        <v>8.6308759311584882E-2</v>
      </c>
      <c r="Y1459" s="83">
        <v>103.57051117390185</v>
      </c>
      <c r="Z1459" s="84">
        <f t="shared" si="22"/>
        <v>2504.4458083005165</v>
      </c>
    </row>
    <row r="1460" spans="1:26" x14ac:dyDescent="0.3">
      <c r="A1460" s="76">
        <v>40311</v>
      </c>
      <c r="B1460" s="77">
        <v>1152.6400000000001</v>
      </c>
      <c r="C1460" s="77">
        <v>-3.8312641836870782E-2</v>
      </c>
      <c r="D1460" s="78">
        <v>38.312641836870782</v>
      </c>
      <c r="E1460" s="77">
        <v>1.09219</v>
      </c>
      <c r="F1460" s="77">
        <v>7.6559999999999961</v>
      </c>
      <c r="G1460" s="79">
        <v>76.55999999999996</v>
      </c>
      <c r="H1460" s="80">
        <v>97.995000000000005</v>
      </c>
      <c r="I1460" s="77">
        <v>6.9255350849252127E-3</v>
      </c>
      <c r="J1460" s="79">
        <v>-34.627675424626062</v>
      </c>
      <c r="K1460" s="80">
        <v>26.68</v>
      </c>
      <c r="L1460" s="77">
        <v>0.2099773242630385</v>
      </c>
      <c r="M1460" s="79">
        <v>314.96598639455777</v>
      </c>
      <c r="N1460" s="81">
        <v>100.5</v>
      </c>
      <c r="O1460" s="82">
        <v>9.8360655737704916E-2</v>
      </c>
      <c r="P1460" s="83">
        <v>196.72131147540983</v>
      </c>
      <c r="Q1460" s="81">
        <v>43.667000000000002</v>
      </c>
      <c r="R1460" s="82">
        <v>-4.0728454998791748E-2</v>
      </c>
      <c r="S1460" s="83">
        <v>488.74145998550097</v>
      </c>
      <c r="T1460" s="81">
        <v>803.86</v>
      </c>
      <c r="U1460" s="82">
        <v>6.4226960299475361E-3</v>
      </c>
      <c r="V1460" s="83">
        <v>-6.4226960299475362</v>
      </c>
      <c r="W1460" s="81">
        <v>61.4</v>
      </c>
      <c r="X1460" s="82">
        <v>1.6303898038566571E-2</v>
      </c>
      <c r="Y1460" s="83">
        <v>19.564677646279883</v>
      </c>
      <c r="Z1460" s="84">
        <f t="shared" si="22"/>
        <v>1093.8157058840457</v>
      </c>
    </row>
    <row r="1461" spans="1:26" x14ac:dyDescent="0.3">
      <c r="A1461" s="76">
        <v>40310</v>
      </c>
      <c r="B1461" s="77">
        <v>1158.71</v>
      </c>
      <c r="C1461" s="77">
        <v>-4.1009385397182685E-2</v>
      </c>
      <c r="D1461" s="78">
        <v>41.009385397182683</v>
      </c>
      <c r="E1461" s="77">
        <v>1.0974999999999999</v>
      </c>
      <c r="F1461" s="77">
        <v>8.311999999999987</v>
      </c>
      <c r="G1461" s="79">
        <v>83.119999999999862</v>
      </c>
      <c r="H1461" s="80">
        <v>97.18</v>
      </c>
      <c r="I1461" s="77">
        <v>3.0871502516028622E-5</v>
      </c>
      <c r="J1461" s="79">
        <v>-0.1543575125801431</v>
      </c>
      <c r="K1461" s="80">
        <v>25.52</v>
      </c>
      <c r="L1461" s="77">
        <v>0.38394793926247278</v>
      </c>
      <c r="M1461" s="79">
        <v>575.92190889370909</v>
      </c>
      <c r="N1461" s="81">
        <v>98</v>
      </c>
      <c r="O1461" s="82">
        <v>9.4972067039106142E-2</v>
      </c>
      <c r="P1461" s="83">
        <v>189.94413407821227</v>
      </c>
      <c r="Q1461" s="81">
        <v>44.25</v>
      </c>
      <c r="R1461" s="82">
        <v>-2.2963126517995123E-2</v>
      </c>
      <c r="S1461" s="83">
        <v>275.55751821594146</v>
      </c>
      <c r="T1461" s="81">
        <v>816.14</v>
      </c>
      <c r="U1461" s="82">
        <v>-1.1960969468051615E-2</v>
      </c>
      <c r="V1461" s="83">
        <v>11.960969468051616</v>
      </c>
      <c r="W1461" s="81">
        <v>60.814999999999998</v>
      </c>
      <c r="X1461" s="82">
        <v>5.0254727571021438E-2</v>
      </c>
      <c r="Y1461" s="83">
        <v>60.30567308522572</v>
      </c>
      <c r="Z1461" s="84">
        <f t="shared" si="22"/>
        <v>1237.6652316257425</v>
      </c>
    </row>
    <row r="1462" spans="1:26" x14ac:dyDescent="0.3">
      <c r="A1462" s="76">
        <v>40309</v>
      </c>
      <c r="B1462" s="77">
        <v>1144.8900000000001</v>
      </c>
      <c r="C1462" s="77">
        <v>-4.1315324518727478E-2</v>
      </c>
      <c r="D1462" s="78">
        <v>41.315324518727479</v>
      </c>
      <c r="E1462" s="77">
        <v>1.0987499999999999</v>
      </c>
      <c r="F1462" s="77">
        <v>8.375</v>
      </c>
      <c r="G1462" s="79">
        <v>83.75</v>
      </c>
      <c r="H1462" s="80">
        <v>96.974999999999994</v>
      </c>
      <c r="I1462" s="77">
        <v>3.0720536212995413E-3</v>
      </c>
      <c r="J1462" s="79">
        <v>-15.360268106497706</v>
      </c>
      <c r="K1462" s="80">
        <v>28.32</v>
      </c>
      <c r="L1462" s="77">
        <v>0.34345351043643274</v>
      </c>
      <c r="M1462" s="79">
        <v>515.18026565464913</v>
      </c>
      <c r="N1462" s="81">
        <v>100</v>
      </c>
      <c r="O1462" s="82">
        <v>6.3829787234042548E-2</v>
      </c>
      <c r="P1462" s="83">
        <v>127.6595744680851</v>
      </c>
      <c r="Q1462" s="81">
        <v>44.271000000000001</v>
      </c>
      <c r="R1462" s="82">
        <v>-2.249944800176636E-2</v>
      </c>
      <c r="S1462" s="83">
        <v>269.9933760211963</v>
      </c>
      <c r="T1462" s="81">
        <v>802.29</v>
      </c>
      <c r="U1462" s="82">
        <v>1.5235684909838612E-2</v>
      </c>
      <c r="V1462" s="83">
        <v>-15.235684909838612</v>
      </c>
      <c r="W1462" s="81">
        <v>61.94</v>
      </c>
      <c r="X1462" s="82">
        <v>4.3551512088282389E-2</v>
      </c>
      <c r="Y1462" s="83">
        <v>52.261814505938865</v>
      </c>
      <c r="Z1462" s="84">
        <f t="shared" si="22"/>
        <v>1059.5644021522605</v>
      </c>
    </row>
    <row r="1463" spans="1:26" x14ac:dyDescent="0.3">
      <c r="A1463" s="76">
        <v>40308</v>
      </c>
      <c r="B1463" s="77">
        <v>1153.48</v>
      </c>
      <c r="C1463" s="77">
        <v>-4.0749118488457185E-2</v>
      </c>
      <c r="D1463" s="78">
        <v>40.749118488457185</v>
      </c>
      <c r="E1463" s="77">
        <v>1.0974999999999999</v>
      </c>
      <c r="F1463" s="77">
        <v>9.8749999999999893</v>
      </c>
      <c r="G1463" s="79">
        <v>98.749999999999886</v>
      </c>
      <c r="H1463" s="80">
        <v>96.518000000000001</v>
      </c>
      <c r="I1463" s="77">
        <v>2.7981884320818544E-4</v>
      </c>
      <c r="J1463" s="79">
        <v>-1.3990942160409272</v>
      </c>
      <c r="K1463" s="80">
        <v>28.84</v>
      </c>
      <c r="L1463" s="77">
        <v>0.26435773783428329</v>
      </c>
      <c r="M1463" s="79">
        <v>396.53660675142493</v>
      </c>
      <c r="N1463" s="81">
        <v>100</v>
      </c>
      <c r="O1463" s="82">
        <v>2.0408163265306121E-2</v>
      </c>
      <c r="P1463" s="83">
        <v>40.816326530612244</v>
      </c>
      <c r="Q1463" s="81">
        <v>44.792000000000002</v>
      </c>
      <c r="R1463" s="82">
        <v>4.7554957379991767E-3</v>
      </c>
      <c r="S1463" s="83">
        <v>-57.065948855990122</v>
      </c>
      <c r="T1463" s="81">
        <v>801.03</v>
      </c>
      <c r="U1463" s="82">
        <v>1.6600038073481725E-2</v>
      </c>
      <c r="V1463" s="83">
        <v>-16.600038073481723</v>
      </c>
      <c r="W1463" s="81">
        <v>62.015000000000008</v>
      </c>
      <c r="X1463" s="82">
        <v>1.0839445802771087E-2</v>
      </c>
      <c r="Y1463" s="83">
        <v>13.007334963325304</v>
      </c>
      <c r="Z1463" s="84">
        <f t="shared" si="22"/>
        <v>514.79430558830688</v>
      </c>
    </row>
    <row r="1464" spans="1:26" x14ac:dyDescent="0.3">
      <c r="A1464" s="76">
        <v>40305</v>
      </c>
      <c r="B1464" s="77">
        <v>1099.58</v>
      </c>
      <c r="C1464" s="77">
        <v>-0.10500655222653611</v>
      </c>
      <c r="D1464" s="78">
        <v>105.00655222653612</v>
      </c>
      <c r="E1464" s="77">
        <v>1.1299999999999999</v>
      </c>
      <c r="F1464" s="77">
        <v>13.686999999999994</v>
      </c>
      <c r="G1464" s="79">
        <v>136.86999999999995</v>
      </c>
      <c r="H1464" s="80">
        <v>96.046000000000006</v>
      </c>
      <c r="I1464" s="77">
        <v>-7.0301676901762984E-3</v>
      </c>
      <c r="J1464" s="79">
        <v>35.150838450881494</v>
      </c>
      <c r="K1464" s="80">
        <v>40.950000000000003</v>
      </c>
      <c r="L1464" s="77">
        <v>1.3440183171150546</v>
      </c>
      <c r="M1464" s="79">
        <v>2016.0274756725819</v>
      </c>
      <c r="N1464" s="81">
        <v>119</v>
      </c>
      <c r="O1464" s="82">
        <v>0.30769230769230771</v>
      </c>
      <c r="P1464" s="83">
        <v>615.38461538461536</v>
      </c>
      <c r="Q1464" s="81">
        <v>41.75</v>
      </c>
      <c r="R1464" s="82">
        <v>-8.080140907089392E-2</v>
      </c>
      <c r="S1464" s="83">
        <v>969.6169088507271</v>
      </c>
      <c r="T1464" s="81">
        <v>749.49</v>
      </c>
      <c r="U1464" s="82">
        <v>-8.04706286499485E-2</v>
      </c>
      <c r="V1464" s="83">
        <v>80.470628649948495</v>
      </c>
      <c r="W1464" s="81">
        <v>67.360000000000014</v>
      </c>
      <c r="X1464" s="82">
        <v>0.17536206595707574</v>
      </c>
      <c r="Y1464" s="83">
        <v>210.43447914849088</v>
      </c>
      <c r="Z1464" s="84">
        <f t="shared" si="22"/>
        <v>4168.961498383781</v>
      </c>
    </row>
    <row r="1465" spans="1:26" x14ac:dyDescent="0.3">
      <c r="A1465" s="76">
        <v>40304</v>
      </c>
      <c r="B1465" s="77">
        <v>1125.3599999999999</v>
      </c>
      <c r="C1465" s="77">
        <v>-8.1623659599471349E-2</v>
      </c>
      <c r="D1465" s="78">
        <v>81.623659599471353</v>
      </c>
      <c r="E1465" s="77">
        <v>1.0649999999999999</v>
      </c>
      <c r="F1465" s="77">
        <v>8.6249999999999929</v>
      </c>
      <c r="G1465" s="79">
        <v>86.249999999999929</v>
      </c>
      <c r="H1465" s="80">
        <v>96.293000000000006</v>
      </c>
      <c r="I1465" s="77">
        <v>-5.3972702267883639E-4</v>
      </c>
      <c r="J1465" s="79">
        <v>2.6986351133941819</v>
      </c>
      <c r="K1465" s="80">
        <v>32.799999999999997</v>
      </c>
      <c r="L1465" s="77">
        <v>0.97352587244283961</v>
      </c>
      <c r="M1465" s="79">
        <v>1460.2888086642592</v>
      </c>
      <c r="N1465" s="81">
        <v>127</v>
      </c>
      <c r="O1465" s="82">
        <v>0.42696629213483145</v>
      </c>
      <c r="P1465" s="83">
        <v>853.93258426966281</v>
      </c>
      <c r="Q1465" s="81">
        <v>42.15</v>
      </c>
      <c r="R1465" s="82">
        <v>-5.4084380610413006E-2</v>
      </c>
      <c r="S1465" s="83">
        <v>649.01256732495608</v>
      </c>
      <c r="T1465" s="81">
        <v>763.04</v>
      </c>
      <c r="U1465" s="82">
        <v>-5.6134187674723529E-2</v>
      </c>
      <c r="V1465" s="83">
        <v>56.134187674723528</v>
      </c>
      <c r="W1465" s="81">
        <v>62.784999999999997</v>
      </c>
      <c r="X1465" s="82">
        <v>8.82225496143514E-2</v>
      </c>
      <c r="Y1465" s="83">
        <v>105.86705953722168</v>
      </c>
      <c r="Z1465" s="84">
        <f t="shared" si="22"/>
        <v>3295.8075021836885</v>
      </c>
    </row>
    <row r="1466" spans="1:26" x14ac:dyDescent="0.3">
      <c r="A1466" s="76">
        <v>40303</v>
      </c>
      <c r="B1466" s="77">
        <v>1157.8599999999999</v>
      </c>
      <c r="C1466" s="77">
        <v>-4.9945435002010388E-2</v>
      </c>
      <c r="D1466" s="78">
        <v>49.945435002010392</v>
      </c>
      <c r="E1466" s="77">
        <v>1.05406</v>
      </c>
      <c r="F1466" s="77">
        <v>9.109</v>
      </c>
      <c r="G1466" s="79">
        <v>91.09</v>
      </c>
      <c r="H1466" s="80">
        <v>95.471000000000004</v>
      </c>
      <c r="I1466" s="77">
        <v>-9.7396535629083389E-3</v>
      </c>
      <c r="J1466" s="79">
        <v>48.698267814541694</v>
      </c>
      <c r="K1466" s="80">
        <v>24.91</v>
      </c>
      <c r="L1466" s="77">
        <v>0.51244687310261094</v>
      </c>
      <c r="M1466" s="79">
        <v>768.67030965391643</v>
      </c>
      <c r="N1466" s="81">
        <v>104</v>
      </c>
      <c r="O1466" s="82">
        <v>0.16853932584269662</v>
      </c>
      <c r="P1466" s="83">
        <v>337.07865168539325</v>
      </c>
      <c r="Q1466" s="81">
        <v>45.463999999999999</v>
      </c>
      <c r="R1466" s="82">
        <v>2.4425416854438848E-2</v>
      </c>
      <c r="S1466" s="83">
        <v>-293.10500225326615</v>
      </c>
      <c r="T1466" s="81">
        <v>793.33</v>
      </c>
      <c r="U1466" s="82">
        <v>-6.4497545336138374E-3</v>
      </c>
      <c r="V1466" s="83">
        <v>6.4497545336138371</v>
      </c>
      <c r="W1466" s="81">
        <v>61.359999999999992</v>
      </c>
      <c r="X1466" s="82">
        <v>3.6486486486486183E-2</v>
      </c>
      <c r="Y1466" s="83">
        <v>43.783783783783413</v>
      </c>
      <c r="Z1466" s="84">
        <f t="shared" si="22"/>
        <v>1052.611200219993</v>
      </c>
    </row>
    <row r="1467" spans="1:26" x14ac:dyDescent="0.3">
      <c r="A1467" s="76">
        <v>40302</v>
      </c>
      <c r="B1467" s="77">
        <v>1171.4000000000001</v>
      </c>
      <c r="C1467" s="77">
        <v>-4.4043839819809368E-2</v>
      </c>
      <c r="D1467" s="78">
        <v>44.043839819809371</v>
      </c>
      <c r="E1467" s="77">
        <v>1.04</v>
      </c>
      <c r="F1467" s="77">
        <v>8.7500000000000018</v>
      </c>
      <c r="G1467" s="79">
        <v>87.500000000000014</v>
      </c>
      <c r="H1467" s="80">
        <v>96.262</v>
      </c>
      <c r="I1467" s="77">
        <v>-2.7246827246827786E-3</v>
      </c>
      <c r="J1467" s="79">
        <v>13.623413623413892</v>
      </c>
      <c r="K1467" s="80">
        <v>23.84</v>
      </c>
      <c r="L1467" s="77">
        <v>0.46078431372549017</v>
      </c>
      <c r="M1467" s="79">
        <v>691.17647058823525</v>
      </c>
      <c r="N1467" s="81">
        <v>97.5</v>
      </c>
      <c r="O1467" s="82">
        <v>0.10795454545454546</v>
      </c>
      <c r="P1467" s="83">
        <v>215.90909090909088</v>
      </c>
      <c r="Q1467" s="81">
        <v>46.375</v>
      </c>
      <c r="R1467" s="82">
        <v>3.909926058704901E-2</v>
      </c>
      <c r="S1467" s="83">
        <v>-469.19112704458814</v>
      </c>
      <c r="T1467" s="81">
        <v>806.01</v>
      </c>
      <c r="U1467" s="82">
        <v>2.5745119499096462E-2</v>
      </c>
      <c r="V1467" s="83">
        <v>-25.745119499096461</v>
      </c>
      <c r="W1467" s="81">
        <v>58.835000000000001</v>
      </c>
      <c r="X1467" s="82">
        <v>-2.8082927232179776E-2</v>
      </c>
      <c r="Y1467" s="83">
        <v>-33.699512678615733</v>
      </c>
      <c r="Z1467" s="84">
        <f t="shared" si="22"/>
        <v>523.61705571824905</v>
      </c>
    </row>
    <row r="1468" spans="1:26" x14ac:dyDescent="0.3">
      <c r="A1468" s="76">
        <v>40301</v>
      </c>
      <c r="B1468" s="77">
        <v>1202.32</v>
      </c>
      <c r="C1468" s="77">
        <v>-2.095191563861408E-2</v>
      </c>
      <c r="D1468" s="78">
        <v>20.951915638614079</v>
      </c>
      <c r="E1468" s="77">
        <v>0.98060000000000003</v>
      </c>
      <c r="F1468" s="77">
        <v>4.9750000000000068</v>
      </c>
      <c r="G1468" s="79">
        <v>49.750000000000071</v>
      </c>
      <c r="H1468" s="80" t="s">
        <v>0</v>
      </c>
      <c r="I1468" s="77">
        <v>3.5402727195731371E-2</v>
      </c>
      <c r="J1468" s="79">
        <v>51.718761904818741</v>
      </c>
      <c r="K1468" s="80">
        <v>20.190000000000001</v>
      </c>
      <c r="L1468" s="77">
        <v>0.28353464717101085</v>
      </c>
      <c r="M1468" s="79">
        <v>425.30197075651631</v>
      </c>
      <c r="N1468" s="81">
        <v>90.5</v>
      </c>
      <c r="O1468" s="82">
        <v>5.232558139534884E-2</v>
      </c>
      <c r="P1468" s="83">
        <v>104.65116279069768</v>
      </c>
      <c r="Q1468" s="81">
        <v>46.707999999999998</v>
      </c>
      <c r="R1468" s="82">
        <v>5.6742081447963694E-2</v>
      </c>
      <c r="S1468" s="83">
        <v>-680.90497737556427</v>
      </c>
      <c r="T1468" s="81">
        <v>825.88</v>
      </c>
      <c r="U1468" s="82">
        <v>7.0361202192874409E-2</v>
      </c>
      <c r="V1468" s="83">
        <v>-70.361202192874416</v>
      </c>
      <c r="W1468" s="81">
        <v>58.395000000000003</v>
      </c>
      <c r="X1468" s="82">
        <v>-3.19933692498965E-2</v>
      </c>
      <c r="Y1468" s="83">
        <v>-38.392043099875799</v>
      </c>
      <c r="Z1468" s="84">
        <f t="shared" si="22"/>
        <v>-137.28441157766761</v>
      </c>
    </row>
    <row r="1469" spans="1:26" x14ac:dyDescent="0.3">
      <c r="A1469" s="76">
        <v>40298</v>
      </c>
      <c r="B1469" s="77">
        <v>1198.56</v>
      </c>
      <c r="C1469" s="77">
        <v>-1.5564553884567721E-2</v>
      </c>
      <c r="D1469" s="78">
        <v>15.56455388456772</v>
      </c>
      <c r="E1469" s="77">
        <v>1.01563</v>
      </c>
      <c r="F1469" s="77">
        <v>8.2500000000000018</v>
      </c>
      <c r="G1469" s="79">
        <v>82.500000000000014</v>
      </c>
      <c r="H1469" s="80">
        <v>97.320999999999998</v>
      </c>
      <c r="I1469" s="77">
        <v>1.4849265357623202E-2</v>
      </c>
      <c r="J1469" s="79">
        <v>-74.246326788116008</v>
      </c>
      <c r="K1469" s="80">
        <v>22.05</v>
      </c>
      <c r="L1469" s="77">
        <v>0.27162629757785473</v>
      </c>
      <c r="M1469" s="79">
        <v>407.43944636678202</v>
      </c>
      <c r="N1469" s="81">
        <v>91.5</v>
      </c>
      <c r="O1469" s="82">
        <v>3.3898305084745763E-2</v>
      </c>
      <c r="P1469" s="83">
        <v>67.796610169491515</v>
      </c>
      <c r="Q1469" s="81">
        <v>45.521000000000001</v>
      </c>
      <c r="R1469" s="82">
        <v>4.358092618065116E-2</v>
      </c>
      <c r="S1469" s="83">
        <v>-522.97111416781388</v>
      </c>
      <c r="T1469" s="81">
        <v>798.73</v>
      </c>
      <c r="U1469" s="82">
        <v>5.2054108876331953E-2</v>
      </c>
      <c r="V1469" s="83">
        <v>-52.054108876331952</v>
      </c>
      <c r="W1469" s="81">
        <v>60.414999999999999</v>
      </c>
      <c r="X1469" s="82">
        <v>-8.8589943400870508E-3</v>
      </c>
      <c r="Y1469" s="83">
        <v>-10.63079320810446</v>
      </c>
      <c r="Z1469" s="84">
        <f t="shared" si="22"/>
        <v>-86.601732619525009</v>
      </c>
    </row>
    <row r="1470" spans="1:26" x14ac:dyDescent="0.3">
      <c r="A1470" s="76">
        <v>40297</v>
      </c>
      <c r="B1470" s="77">
        <v>1208.26</v>
      </c>
      <c r="C1470" s="77">
        <v>-1.1446103497647788E-2</v>
      </c>
      <c r="D1470" s="78">
        <v>11.446103497647789</v>
      </c>
      <c r="E1470" s="77">
        <v>1.0143800000000001</v>
      </c>
      <c r="F1470" s="77">
        <v>7.0000000000000062</v>
      </c>
      <c r="G1470" s="79">
        <v>70.000000000000057</v>
      </c>
      <c r="H1470" s="80">
        <v>97.177000000000007</v>
      </c>
      <c r="I1470" s="77">
        <v>1.1617617971913675E-2</v>
      </c>
      <c r="J1470" s="79">
        <v>-58.08808985956837</v>
      </c>
      <c r="K1470" s="80">
        <v>18.440000000000001</v>
      </c>
      <c r="L1470" s="77">
        <v>4.3572984749456348E-3</v>
      </c>
      <c r="M1470" s="79">
        <v>6.5359477124184524</v>
      </c>
      <c r="N1470" s="81">
        <v>89.5</v>
      </c>
      <c r="O1470" s="82">
        <v>2.8735632183908046E-2</v>
      </c>
      <c r="P1470" s="83">
        <v>57.471264367816083</v>
      </c>
      <c r="Q1470" s="81">
        <v>45.29</v>
      </c>
      <c r="R1470" s="82">
        <v>3.3310517910107251E-2</v>
      </c>
      <c r="S1470" s="83">
        <v>-399.72621492128701</v>
      </c>
      <c r="T1470" s="81">
        <v>826.02</v>
      </c>
      <c r="U1470" s="82">
        <v>9.4414118395251462E-2</v>
      </c>
      <c r="V1470" s="83">
        <v>-94.414118395251464</v>
      </c>
      <c r="W1470" s="81">
        <v>57.905000000000001</v>
      </c>
      <c r="X1470" s="82">
        <v>-4.6438863729929905E-2</v>
      </c>
      <c r="Y1470" s="83">
        <v>-55.726636475915882</v>
      </c>
      <c r="Z1470" s="84">
        <f t="shared" si="22"/>
        <v>-462.50174407414033</v>
      </c>
    </row>
    <row r="1471" spans="1:26" x14ac:dyDescent="0.3">
      <c r="A1471" s="76">
        <v>40296</v>
      </c>
      <c r="B1471" s="77">
        <v>1194.23</v>
      </c>
      <c r="C1471" s="77">
        <v>-3.8229846178626098E-2</v>
      </c>
      <c r="D1471" s="78">
        <v>38.229846178626097</v>
      </c>
      <c r="E1471" s="77">
        <v>1.0149999999999999</v>
      </c>
      <c r="F1471" s="77">
        <v>6.9059999999999899</v>
      </c>
      <c r="G1471" s="79">
        <v>69.059999999999903</v>
      </c>
      <c r="H1471" s="80">
        <v>96.677999999999997</v>
      </c>
      <c r="I1471" s="77">
        <v>1.7926532304025887E-3</v>
      </c>
      <c r="J1471" s="79">
        <v>-8.9632661520129435</v>
      </c>
      <c r="K1471" s="80">
        <v>21.08</v>
      </c>
      <c r="L1471" s="77">
        <v>0.32662051604782866</v>
      </c>
      <c r="M1471" s="79">
        <v>489.93077407174297</v>
      </c>
      <c r="N1471" s="81">
        <v>94</v>
      </c>
      <c r="O1471" s="82">
        <v>0.14634146341463414</v>
      </c>
      <c r="P1471" s="83">
        <v>292.68292682926824</v>
      </c>
      <c r="Q1471" s="81">
        <v>45.29</v>
      </c>
      <c r="R1471" s="82">
        <v>-4.615384615384634E-3</v>
      </c>
      <c r="S1471" s="83">
        <v>55.384615384615607</v>
      </c>
      <c r="T1471" s="81">
        <v>790.25</v>
      </c>
      <c r="U1471" s="82">
        <v>2.2990588874936879E-2</v>
      </c>
      <c r="V1471" s="83">
        <v>-22.990588874936879</v>
      </c>
      <c r="W1471" s="81">
        <v>59.354999999999997</v>
      </c>
      <c r="X1471" s="82">
        <v>-2.4167694204685557E-2</v>
      </c>
      <c r="Y1471" s="83">
        <v>-29.001233045622666</v>
      </c>
      <c r="Z1471" s="84">
        <f t="shared" si="22"/>
        <v>884.33307439168027</v>
      </c>
    </row>
    <row r="1472" spans="1:26" x14ac:dyDescent="0.3">
      <c r="A1472" s="76">
        <v>40295</v>
      </c>
      <c r="B1472" s="77">
        <v>1202.48</v>
      </c>
      <c r="C1472" s="77">
        <v>-2.9718149615511801E-2</v>
      </c>
      <c r="D1472" s="78">
        <v>29.718149615511802</v>
      </c>
      <c r="E1472" s="77">
        <v>0.99875000000000003</v>
      </c>
      <c r="F1472" s="77">
        <v>5.2190000000000065</v>
      </c>
      <c r="G1472" s="79">
        <v>52.190000000000069</v>
      </c>
      <c r="H1472" s="80">
        <v>96.491</v>
      </c>
      <c r="I1472" s="77">
        <v>-2.9346422113149676E-3</v>
      </c>
      <c r="J1472" s="79">
        <v>14.673211056574837</v>
      </c>
      <c r="K1472" s="80">
        <v>22.81</v>
      </c>
      <c r="L1472" s="77">
        <v>0.46311738293778054</v>
      </c>
      <c r="M1472" s="79">
        <v>694.67607440667075</v>
      </c>
      <c r="N1472" s="81">
        <v>98</v>
      </c>
      <c r="O1472" s="82">
        <v>0.18429003021148035</v>
      </c>
      <c r="P1472" s="83">
        <v>368.58006042296068</v>
      </c>
      <c r="Q1472" s="81">
        <v>44.58</v>
      </c>
      <c r="R1472" s="82">
        <v>2.7188940092165895E-2</v>
      </c>
      <c r="S1472" s="83">
        <v>-326.26728110599072</v>
      </c>
      <c r="T1472" s="81">
        <v>787.95</v>
      </c>
      <c r="U1472" s="82">
        <v>-6.9067214499072445E-3</v>
      </c>
      <c r="V1472" s="83">
        <v>6.9067214499072449</v>
      </c>
      <c r="W1472" s="81">
        <v>61.35</v>
      </c>
      <c r="X1472" s="82">
        <v>1.2376237623762495E-2</v>
      </c>
      <c r="Y1472" s="83">
        <v>14.851485148514993</v>
      </c>
      <c r="Z1472" s="84">
        <f t="shared" si="22"/>
        <v>855.32842099414961</v>
      </c>
    </row>
    <row r="1473" spans="1:26" x14ac:dyDescent="0.3">
      <c r="A1473" s="76">
        <v>40294</v>
      </c>
      <c r="B1473" s="77">
        <v>1228.5899999999999</v>
      </c>
      <c r="C1473" s="77">
        <v>2.1043874030390675E-3</v>
      </c>
      <c r="D1473" s="78">
        <v>-2.1043874030390675</v>
      </c>
      <c r="E1473" s="77">
        <v>0.99312999999999996</v>
      </c>
      <c r="F1473" s="77">
        <v>5.7189999999999959</v>
      </c>
      <c r="G1473" s="79">
        <v>57.189999999999955</v>
      </c>
      <c r="H1473" s="80">
        <v>96.725999999999999</v>
      </c>
      <c r="I1473" s="77">
        <v>7.8564581336223582E-3</v>
      </c>
      <c r="J1473" s="79">
        <v>-39.282290668111791</v>
      </c>
      <c r="K1473" s="80">
        <v>17.47</v>
      </c>
      <c r="L1473" s="77">
        <v>7.8395061728395041E-2</v>
      </c>
      <c r="M1473" s="79">
        <v>117.59259259259255</v>
      </c>
      <c r="N1473" s="81">
        <v>91</v>
      </c>
      <c r="O1473" s="82">
        <v>8.3333333333333329E-2</v>
      </c>
      <c r="P1473" s="83">
        <v>166.66666666666663</v>
      </c>
      <c r="Q1473" s="81">
        <v>45.42</v>
      </c>
      <c r="R1473" s="82">
        <v>9.051620648259312E-2</v>
      </c>
      <c r="S1473" s="83">
        <v>-1086.1944777911174</v>
      </c>
      <c r="T1473" s="81">
        <v>815.08</v>
      </c>
      <c r="U1473" s="82">
        <v>2.7649246674651785E-2</v>
      </c>
      <c r="V1473" s="83">
        <v>-27.649246674651785</v>
      </c>
      <c r="W1473" s="81">
        <v>57.31</v>
      </c>
      <c r="X1473" s="82">
        <v>-5.6703152003950187E-2</v>
      </c>
      <c r="Y1473" s="83">
        <v>-68.043782404740227</v>
      </c>
      <c r="Z1473" s="84">
        <f t="shared" si="22"/>
        <v>-881.82492568240104</v>
      </c>
    </row>
    <row r="1474" spans="1:26" x14ac:dyDescent="0.3">
      <c r="A1474" s="76">
        <v>40291</v>
      </c>
      <c r="B1474" s="77">
        <v>1225.3800000000001</v>
      </c>
      <c r="C1474" s="77">
        <v>-3.2293488428842888E-3</v>
      </c>
      <c r="D1474" s="78">
        <v>3.2293488428842889</v>
      </c>
      <c r="E1474" s="77">
        <v>0.97875000000000001</v>
      </c>
      <c r="F1474" s="77">
        <v>3.781000000000001</v>
      </c>
      <c r="G1474" s="79">
        <v>37.810000000000009</v>
      </c>
      <c r="H1474" s="80">
        <v>96.344999999999999</v>
      </c>
      <c r="I1474" s="77">
        <v>4.1481234431508659E-3</v>
      </c>
      <c r="J1474" s="79">
        <v>-20.74061721575433</v>
      </c>
      <c r="K1474" s="80">
        <v>16.62</v>
      </c>
      <c r="L1474" s="77">
        <v>6.6752246469833174E-2</v>
      </c>
      <c r="M1474" s="79">
        <v>100.12836970474976</v>
      </c>
      <c r="N1474" s="81">
        <v>89</v>
      </c>
      <c r="O1474" s="82">
        <v>5.3254437869822487E-2</v>
      </c>
      <c r="P1474" s="83">
        <v>106.50887573964498</v>
      </c>
      <c r="Q1474" s="81">
        <v>44.56</v>
      </c>
      <c r="R1474" s="82">
        <v>7.6848719188013517E-2</v>
      </c>
      <c r="S1474" s="83">
        <v>-922.18463025616222</v>
      </c>
      <c r="T1474" s="81">
        <v>808.42</v>
      </c>
      <c r="U1474" s="82">
        <v>4.4065607645615401E-2</v>
      </c>
      <c r="V1474" s="83">
        <v>-44.065607645615401</v>
      </c>
      <c r="W1474" s="81">
        <v>57.694999999999993</v>
      </c>
      <c r="X1474" s="82">
        <v>-1.9209519762005994E-2</v>
      </c>
      <c r="Y1474" s="83">
        <v>-23.051423714407189</v>
      </c>
      <c r="Z1474" s="84">
        <f t="shared" si="22"/>
        <v>-762.3656845446601</v>
      </c>
    </row>
    <row r="1475" spans="1:26" x14ac:dyDescent="0.3">
      <c r="A1475" s="76">
        <v>40290</v>
      </c>
      <c r="B1475" s="77">
        <v>1218.73</v>
      </c>
      <c r="C1475" s="77">
        <v>-3.7520844913840356E-3</v>
      </c>
      <c r="D1475" s="78">
        <v>3.7520844913840357</v>
      </c>
      <c r="E1475" s="77">
        <v>0.96296999999999999</v>
      </c>
      <c r="F1475" s="77">
        <v>2.6909999999999989</v>
      </c>
      <c r="G1475" s="79">
        <v>26.909999999999989</v>
      </c>
      <c r="H1475" s="80">
        <v>96.41</v>
      </c>
      <c r="I1475" s="77">
        <v>2.944021970934298E-3</v>
      </c>
      <c r="J1475" s="79">
        <v>-14.72010985467149</v>
      </c>
      <c r="K1475" s="80">
        <v>16.47</v>
      </c>
      <c r="L1475" s="77">
        <v>2.0446096654274985E-2</v>
      </c>
      <c r="M1475" s="79">
        <v>30.669144981412476</v>
      </c>
      <c r="N1475" s="81">
        <v>89</v>
      </c>
      <c r="O1475" s="82">
        <v>3.7900874635568516E-2</v>
      </c>
      <c r="P1475" s="83">
        <v>75.801749271137027</v>
      </c>
      <c r="Q1475" s="81">
        <v>44.38</v>
      </c>
      <c r="R1475" s="82">
        <v>9.0685672155320848E-2</v>
      </c>
      <c r="S1475" s="83">
        <v>-1088.2280658638501</v>
      </c>
      <c r="T1475" s="81">
        <v>798.48</v>
      </c>
      <c r="U1475" s="82">
        <v>2.3023407771841524E-2</v>
      </c>
      <c r="V1475" s="83">
        <v>-23.023407771841523</v>
      </c>
      <c r="W1475" s="81">
        <v>59.20000000000001</v>
      </c>
      <c r="X1475" s="82">
        <v>6.5459491626287895E-3</v>
      </c>
      <c r="Y1475" s="83">
        <v>7.8551389951545465</v>
      </c>
      <c r="Z1475" s="84">
        <f t="shared" si="22"/>
        <v>-980.98346575127516</v>
      </c>
    </row>
    <row r="1476" spans="1:26" x14ac:dyDescent="0.3">
      <c r="A1476" s="76">
        <v>40289</v>
      </c>
      <c r="B1476" s="77">
        <v>1225.3699999999999</v>
      </c>
      <c r="C1476" s="77">
        <v>1.1640674663782567E-2</v>
      </c>
      <c r="D1476" s="78">
        <v>-11.640674663782567</v>
      </c>
      <c r="E1476" s="77">
        <v>0.95250000000000001</v>
      </c>
      <c r="F1476" s="77">
        <v>1.8940000000000068</v>
      </c>
      <c r="G1476" s="79">
        <v>18.940000000000069</v>
      </c>
      <c r="H1476" s="80">
        <v>96.525000000000006</v>
      </c>
      <c r="I1476" s="77">
        <v>-1.8716522242673401E-3</v>
      </c>
      <c r="J1476" s="79">
        <v>9.3582611213366995</v>
      </c>
      <c r="K1476" s="80">
        <v>16.32</v>
      </c>
      <c r="L1476" s="77">
        <v>-9.7087378640776777E-3</v>
      </c>
      <c r="M1476" s="79">
        <v>-14.563106796116518</v>
      </c>
      <c r="N1476" s="81">
        <v>88</v>
      </c>
      <c r="O1476" s="82">
        <v>1.1494252873563218E-2</v>
      </c>
      <c r="P1476" s="83">
        <v>22.988505747126435</v>
      </c>
      <c r="Q1476" s="81">
        <v>44.63</v>
      </c>
      <c r="R1476" s="82">
        <v>0.12389826240241757</v>
      </c>
      <c r="S1476" s="83">
        <v>-1486.7791488290109</v>
      </c>
      <c r="T1476" s="81">
        <v>785.78</v>
      </c>
      <c r="U1476" s="82">
        <v>2.4044413746367184E-2</v>
      </c>
      <c r="V1476" s="83">
        <v>-24.044413746367184</v>
      </c>
      <c r="W1476" s="81">
        <v>60.535000000000004</v>
      </c>
      <c r="X1476" s="82">
        <v>2.9156749404964356E-2</v>
      </c>
      <c r="Y1476" s="83">
        <v>34.988099285957226</v>
      </c>
      <c r="Z1476" s="84">
        <f t="shared" si="22"/>
        <v>-1450.7524778808565</v>
      </c>
    </row>
    <row r="1477" spans="1:26" x14ac:dyDescent="0.3">
      <c r="A1477" s="76">
        <v>40288</v>
      </c>
      <c r="B1477" s="77">
        <v>1228.05</v>
      </c>
      <c r="C1477" s="77">
        <v>1.2131901461267774E-2</v>
      </c>
      <c r="D1477" s="78">
        <v>-12.131901461267775</v>
      </c>
      <c r="E1477" s="77">
        <v>0.94094</v>
      </c>
      <c r="F1477" s="77">
        <v>-0.15600000000000058</v>
      </c>
      <c r="G1477" s="79">
        <v>-1.5600000000000058</v>
      </c>
      <c r="H1477" s="80">
        <v>96.84</v>
      </c>
      <c r="I1477" s="77">
        <v>2.2562149406967721E-3</v>
      </c>
      <c r="J1477" s="79">
        <v>-11.28107470348386</v>
      </c>
      <c r="K1477" s="80">
        <v>15.73</v>
      </c>
      <c r="L1477" s="77">
        <v>-5.3549939831528309E-2</v>
      </c>
      <c r="M1477" s="79">
        <v>-80.324909747292466</v>
      </c>
      <c r="N1477" s="81">
        <v>86</v>
      </c>
      <c r="O1477" s="82">
        <v>-1.7142857142857144E-2</v>
      </c>
      <c r="P1477" s="83">
        <v>-34.285714285714285</v>
      </c>
      <c r="Q1477" s="81">
        <v>44.2</v>
      </c>
      <c r="R1477" s="82">
        <v>0.13101330603889469</v>
      </c>
      <c r="S1477" s="83">
        <v>-1572.1596724667363</v>
      </c>
      <c r="T1477" s="81">
        <v>771.59</v>
      </c>
      <c r="U1477" s="82">
        <v>5.5517182959091797E-3</v>
      </c>
      <c r="V1477" s="83">
        <v>-5.55171829590918</v>
      </c>
      <c r="W1477" s="81">
        <v>60.32500000000001</v>
      </c>
      <c r="X1477" s="82">
        <v>1.1061761501718106E-2</v>
      </c>
      <c r="Y1477" s="83">
        <v>13.274113802061725</v>
      </c>
      <c r="Z1477" s="84">
        <f t="shared" si="22"/>
        <v>-1704.0208771583423</v>
      </c>
    </row>
    <row r="1478" spans="1:26" x14ac:dyDescent="0.3">
      <c r="A1478" s="76">
        <v>40287</v>
      </c>
      <c r="B1478" s="77">
        <v>1217.51</v>
      </c>
      <c r="C1478" s="77">
        <v>-5.0077168095089149E-4</v>
      </c>
      <c r="D1478" s="78">
        <v>0.50077168095089153</v>
      </c>
      <c r="E1478" s="77">
        <v>0.93313000000000001</v>
      </c>
      <c r="F1478" s="77">
        <v>-1.6869999999999941</v>
      </c>
      <c r="G1478" s="79">
        <v>-16.869999999999941</v>
      </c>
      <c r="H1478" s="80">
        <v>95.897000000000006</v>
      </c>
      <c r="I1478" s="77">
        <v>-7.7807323407380865E-3</v>
      </c>
      <c r="J1478" s="79">
        <v>38.903661703690432</v>
      </c>
      <c r="K1478" s="80">
        <v>17.34</v>
      </c>
      <c r="L1478" s="77">
        <v>6.8391866913123808E-2</v>
      </c>
      <c r="M1478" s="79">
        <v>102.58780036968571</v>
      </c>
      <c r="N1478" s="81">
        <v>88.5</v>
      </c>
      <c r="O1478" s="82">
        <v>5.3571428571428568E-2</v>
      </c>
      <c r="P1478" s="83">
        <v>107.14285714285712</v>
      </c>
      <c r="Q1478" s="81">
        <v>43.62</v>
      </c>
      <c r="R1478" s="82">
        <v>0.13416536661466449</v>
      </c>
      <c r="S1478" s="83">
        <v>-1609.9843993759739</v>
      </c>
      <c r="T1478" s="81">
        <v>759.21</v>
      </c>
      <c r="U1478" s="82">
        <v>-3.2607033639143627E-2</v>
      </c>
      <c r="V1478" s="83">
        <v>32.60703363914363</v>
      </c>
      <c r="W1478" s="81">
        <v>60.955000000000005</v>
      </c>
      <c r="X1478" s="82">
        <v>3.5329087048832364E-2</v>
      </c>
      <c r="Y1478" s="83">
        <v>42.394904458598837</v>
      </c>
      <c r="Z1478" s="84">
        <f t="shared" si="22"/>
        <v>-1302.7173703810472</v>
      </c>
    </row>
    <row r="1479" spans="1:26" x14ac:dyDescent="0.3">
      <c r="A1479" s="76">
        <v>40284</v>
      </c>
      <c r="B1479" s="77">
        <v>1222.25</v>
      </c>
      <c r="C1479" s="77">
        <v>4.0168890057173728E-3</v>
      </c>
      <c r="D1479" s="78">
        <v>-4.0168890057173732</v>
      </c>
      <c r="E1479" s="77">
        <v>0.94438</v>
      </c>
      <c r="F1479" s="77">
        <v>4.9750000000000068</v>
      </c>
      <c r="G1479" s="79">
        <v>49.750000000000071</v>
      </c>
      <c r="H1479" s="80">
        <v>96.061000000000007</v>
      </c>
      <c r="I1479" s="77">
        <v>3.5402727195731371E-2</v>
      </c>
      <c r="J1479" s="79">
        <v>-54.780614355444179</v>
      </c>
      <c r="K1479" s="80">
        <v>18.36</v>
      </c>
      <c r="L1479" s="77">
        <v>7.8730904817861339E-2</v>
      </c>
      <c r="M1479" s="79">
        <v>118.09635722679201</v>
      </c>
      <c r="N1479" s="81">
        <v>87</v>
      </c>
      <c r="O1479" s="82">
        <v>4.1916167664670656E-2</v>
      </c>
      <c r="P1479" s="83">
        <v>83.832335329341305</v>
      </c>
      <c r="Q1479" s="81">
        <v>43.83</v>
      </c>
      <c r="R1479" s="82">
        <v>0.15220820189274445</v>
      </c>
      <c r="S1479" s="83">
        <v>-1826.4984227129335</v>
      </c>
      <c r="T1479" s="81">
        <v>754.76</v>
      </c>
      <c r="U1479" s="82">
        <v>-1.7815082308543242E-2</v>
      </c>
      <c r="V1479" s="83">
        <v>17.815082308543243</v>
      </c>
      <c r="W1479" s="81">
        <v>60.724999999999994</v>
      </c>
      <c r="X1479" s="82">
        <v>2.0502478783295502E-2</v>
      </c>
      <c r="Y1479" s="83">
        <v>24.602974539954605</v>
      </c>
      <c r="Z1479" s="84">
        <f t="shared" si="22"/>
        <v>-1591.1991766694639</v>
      </c>
    </row>
    <row r="1480" spans="1:26" x14ac:dyDescent="0.3">
      <c r="A1480" s="76">
        <v>40283</v>
      </c>
      <c r="B1480" s="77">
        <v>1241.7</v>
      </c>
      <c r="C1480" s="77">
        <v>2.386292423892613E-2</v>
      </c>
      <c r="D1480" s="78">
        <v>-23.86292423892613</v>
      </c>
      <c r="E1480" s="77">
        <v>0.94594</v>
      </c>
      <c r="F1480" s="77">
        <v>4.9750000000000068</v>
      </c>
      <c r="G1480" s="79">
        <v>49.750000000000071</v>
      </c>
      <c r="H1480" s="80">
        <v>96.504999999999995</v>
      </c>
      <c r="I1480" s="77">
        <v>3.5402727195731371E-2</v>
      </c>
      <c r="J1480" s="79">
        <v>-65.014045435700311</v>
      </c>
      <c r="K1480" s="80">
        <v>15.89</v>
      </c>
      <c r="L1480" s="77">
        <v>3.5402727195731371E-2</v>
      </c>
      <c r="M1480" s="79">
        <v>-215.76433121019116</v>
      </c>
      <c r="N1480" s="81">
        <v>82</v>
      </c>
      <c r="O1480" s="82">
        <v>-5.2023121387283239E-2</v>
      </c>
      <c r="P1480" s="83">
        <v>-104.04624277456648</v>
      </c>
      <c r="Q1480" s="81">
        <v>45.5</v>
      </c>
      <c r="R1480" s="82">
        <v>0.19799894681411279</v>
      </c>
      <c r="S1480" s="83">
        <v>-2375.9873617693534</v>
      </c>
      <c r="T1480" s="81">
        <v>772.49</v>
      </c>
      <c r="U1480" s="82">
        <v>2.984935341954404E-2</v>
      </c>
      <c r="V1480" s="83">
        <v>-29.849353419544041</v>
      </c>
      <c r="W1480" s="81">
        <v>60.824999999999996</v>
      </c>
      <c r="X1480" s="82">
        <v>-7.6700874660299754E-4</v>
      </c>
      <c r="Y1480" s="83">
        <v>-0.92041049592359703</v>
      </c>
      <c r="Z1480" s="84">
        <f t="shared" si="22"/>
        <v>-2765.6946693442051</v>
      </c>
    </row>
    <row r="1481" spans="1:26" x14ac:dyDescent="0.3">
      <c r="A1481" s="76">
        <v>40282</v>
      </c>
      <c r="B1481" s="77">
        <v>1239.31</v>
      </c>
      <c r="C1481" s="77">
        <v>2.2414902569010051E-2</v>
      </c>
      <c r="D1481" s="78">
        <v>-22.414902569010053</v>
      </c>
      <c r="E1481" s="77">
        <v>0.94655999999999996</v>
      </c>
      <c r="F1481" s="77">
        <v>3.1559999999999921</v>
      </c>
      <c r="G1481" s="79">
        <v>31.559999999999921</v>
      </c>
      <c r="H1481" s="80">
        <v>96.775000000000006</v>
      </c>
      <c r="I1481" s="77">
        <v>4.1712927894742404E-3</v>
      </c>
      <c r="J1481" s="79">
        <v>-20.856463947371203</v>
      </c>
      <c r="K1481" s="80">
        <v>15.59</v>
      </c>
      <c r="L1481" s="77">
        <v>-0.10761305094447619</v>
      </c>
      <c r="M1481" s="79">
        <v>-161.41957641671431</v>
      </c>
      <c r="N1481" s="81">
        <v>82.75</v>
      </c>
      <c r="O1481" s="82">
        <v>-4.3352601156069363E-2</v>
      </c>
      <c r="P1481" s="83">
        <v>-86.705202312138724</v>
      </c>
      <c r="Q1481" s="81">
        <v>43.4</v>
      </c>
      <c r="R1481" s="82">
        <v>0.14632857897517165</v>
      </c>
      <c r="S1481" s="83">
        <v>-1755.9429477020599</v>
      </c>
      <c r="T1481" s="81">
        <v>793.43</v>
      </c>
      <c r="U1481" s="82">
        <v>5.7765631249166678E-2</v>
      </c>
      <c r="V1481" s="83">
        <v>-57.765631249166681</v>
      </c>
      <c r="W1481" s="81">
        <v>60.599999999999994</v>
      </c>
      <c r="X1481" s="82">
        <v>-3.954354544734149E-2</v>
      </c>
      <c r="Y1481" s="83">
        <v>-47.452254536809782</v>
      </c>
      <c r="Z1481" s="84">
        <f t="shared" si="22"/>
        <v>-2120.9969787332707</v>
      </c>
    </row>
    <row r="1482" spans="1:26" x14ac:dyDescent="0.3">
      <c r="A1482" s="76">
        <v>40281</v>
      </c>
      <c r="B1482" s="77">
        <v>1226.01</v>
      </c>
      <c r="C1482" s="77">
        <v>2.1223959417923766E-2</v>
      </c>
      <c r="D1482" s="78">
        <v>-21.223959417923766</v>
      </c>
      <c r="E1482" s="77">
        <v>0.93593999999999999</v>
      </c>
      <c r="F1482" s="77">
        <v>1.5939999999999954</v>
      </c>
      <c r="G1482" s="79">
        <v>15.939999999999955</v>
      </c>
      <c r="H1482" s="80">
        <v>95.971999999999994</v>
      </c>
      <c r="I1482" s="77">
        <v>-5.6260684867637818E-3</v>
      </c>
      <c r="J1482" s="79">
        <v>28.13034243381891</v>
      </c>
      <c r="K1482" s="80">
        <v>16.2</v>
      </c>
      <c r="L1482" s="77">
        <v>-7.9022171688459389E-2</v>
      </c>
      <c r="M1482" s="79">
        <v>-118.53325753268908</v>
      </c>
      <c r="N1482" s="81">
        <v>84</v>
      </c>
      <c r="O1482" s="82">
        <v>-4.5454545454545456E-2</v>
      </c>
      <c r="P1482" s="83">
        <v>-90.909090909090907</v>
      </c>
      <c r="Q1482" s="81">
        <v>41.65</v>
      </c>
      <c r="R1482" s="82">
        <v>0.12872628726287264</v>
      </c>
      <c r="S1482" s="83">
        <v>-1544.7154471544716</v>
      </c>
      <c r="T1482" s="81">
        <v>793.15</v>
      </c>
      <c r="U1482" s="82">
        <v>6.1680966977659291E-2</v>
      </c>
      <c r="V1482" s="83">
        <v>-61.680966977659288</v>
      </c>
      <c r="W1482" s="81">
        <v>60.754999999999995</v>
      </c>
      <c r="X1482" s="82">
        <v>-3.9522567385977397E-2</v>
      </c>
      <c r="Y1482" s="83">
        <v>-47.427080863172876</v>
      </c>
      <c r="Z1482" s="84">
        <f t="shared" si="22"/>
        <v>-1840.4194604211887</v>
      </c>
    </row>
    <row r="1483" spans="1:26" x14ac:dyDescent="0.3">
      <c r="A1483" s="76">
        <v>40280</v>
      </c>
      <c r="B1483" s="77">
        <v>1229.3499999999999</v>
      </c>
      <c r="C1483" s="77">
        <v>2.352010656897844E-2</v>
      </c>
      <c r="D1483" s="78">
        <v>-23.520106568978441</v>
      </c>
      <c r="E1483" s="77">
        <v>0.94094</v>
      </c>
      <c r="F1483" s="77">
        <v>2.6249999999999996</v>
      </c>
      <c r="G1483" s="79">
        <v>26.249999999999996</v>
      </c>
      <c r="H1483" s="80">
        <v>95.947000000000003</v>
      </c>
      <c r="I1483" s="77">
        <v>-6.7803979213680995E-3</v>
      </c>
      <c r="J1483" s="79">
        <v>33.901989606840495</v>
      </c>
      <c r="K1483" s="80">
        <v>15.58</v>
      </c>
      <c r="L1483" s="77">
        <v>-9.0484530064214766E-2</v>
      </c>
      <c r="M1483" s="79">
        <v>-135.72679509632215</v>
      </c>
      <c r="N1483" s="81">
        <v>84.5</v>
      </c>
      <c r="O1483" s="82">
        <v>-2.0289855072463767E-2</v>
      </c>
      <c r="P1483" s="83">
        <v>-40.579710144927525</v>
      </c>
      <c r="Q1483" s="81">
        <v>41.38</v>
      </c>
      <c r="R1483" s="82">
        <v>0.13525377229080932</v>
      </c>
      <c r="S1483" s="83">
        <v>-1623.0452674897117</v>
      </c>
      <c r="T1483" s="81">
        <v>774.3</v>
      </c>
      <c r="U1483" s="82">
        <v>2.5549330472444027E-2</v>
      </c>
      <c r="V1483" s="83">
        <v>-25.549330472444026</v>
      </c>
      <c r="W1483" s="81">
        <v>58.824999999999996</v>
      </c>
      <c r="X1483" s="82">
        <v>-5.2356020942408599E-2</v>
      </c>
      <c r="Y1483" s="83">
        <v>-62.827225130890319</v>
      </c>
      <c r="Z1483" s="84">
        <f t="shared" si="22"/>
        <v>-1851.0964452964338</v>
      </c>
    </row>
    <row r="1484" spans="1:26" x14ac:dyDescent="0.3">
      <c r="A1484" s="76">
        <v>40277</v>
      </c>
      <c r="B1484" s="77">
        <v>1223.32</v>
      </c>
      <c r="C1484" s="77">
        <v>1.8906898102647004E-2</v>
      </c>
      <c r="D1484" s="78">
        <v>-18.906898102647006</v>
      </c>
      <c r="E1484" s="77">
        <v>0.93606</v>
      </c>
      <c r="F1484" s="77">
        <v>2.137</v>
      </c>
      <c r="G1484" s="79">
        <v>21.37</v>
      </c>
      <c r="H1484" s="80">
        <v>96.126999999999995</v>
      </c>
      <c r="I1484" s="77">
        <v>-8.7445217839649293E-3</v>
      </c>
      <c r="J1484" s="79">
        <v>43.722608919824644</v>
      </c>
      <c r="K1484" s="80">
        <v>16.14</v>
      </c>
      <c r="L1484" s="77">
        <v>-8.2433200682205762E-2</v>
      </c>
      <c r="M1484" s="79">
        <v>-123.64980102330864</v>
      </c>
      <c r="N1484" s="81">
        <v>85.75</v>
      </c>
      <c r="O1484" s="82">
        <v>5.8651026392961877E-3</v>
      </c>
      <c r="P1484" s="83">
        <v>11.730205278592376</v>
      </c>
      <c r="Q1484" s="81">
        <v>40.69</v>
      </c>
      <c r="R1484" s="82">
        <v>0.12621090506504276</v>
      </c>
      <c r="S1484" s="83">
        <v>-1514.5308607805132</v>
      </c>
      <c r="T1484" s="81">
        <v>780.51</v>
      </c>
      <c r="U1484" s="82">
        <v>3.3062883009278281E-2</v>
      </c>
      <c r="V1484" s="83">
        <v>-33.062883009278281</v>
      </c>
      <c r="W1484" s="81">
        <v>58.814999999999998</v>
      </c>
      <c r="X1484" s="82">
        <v>-5.3660498793242278E-2</v>
      </c>
      <c r="Y1484" s="83">
        <v>-64.392598551890728</v>
      </c>
      <c r="Z1484" s="84">
        <f t="shared" si="22"/>
        <v>-1677.7202272692207</v>
      </c>
    </row>
    <row r="1485" spans="1:26" x14ac:dyDescent="0.3">
      <c r="A1485" s="76">
        <v>40276</v>
      </c>
      <c r="B1485" s="77">
        <v>1211.27</v>
      </c>
      <c r="C1485" s="77">
        <v>1.4965518975037832E-2</v>
      </c>
      <c r="D1485" s="78">
        <v>-14.965518975037833</v>
      </c>
      <c r="E1485" s="77">
        <v>0.93355999999999995</v>
      </c>
      <c r="F1485" s="77">
        <v>2.3869999999999947</v>
      </c>
      <c r="G1485" s="79">
        <v>23.869999999999948</v>
      </c>
      <c r="H1485" s="80">
        <v>96.706000000000003</v>
      </c>
      <c r="I1485" s="77">
        <v>-4.6419712424219913E-3</v>
      </c>
      <c r="J1485" s="79">
        <v>23.209856212109955</v>
      </c>
      <c r="K1485" s="80">
        <v>16.48</v>
      </c>
      <c r="L1485" s="77">
        <v>-7.2594259988745025E-2</v>
      </c>
      <c r="M1485" s="79">
        <v>-108.89138998311753</v>
      </c>
      <c r="N1485" s="81">
        <v>87</v>
      </c>
      <c r="O1485" s="82">
        <v>-2.8653295128939827E-3</v>
      </c>
      <c r="P1485" s="83">
        <v>-5.7306590257879648</v>
      </c>
      <c r="Q1485" s="81">
        <v>39.71</v>
      </c>
      <c r="R1485" s="82">
        <v>0.10305555555555558</v>
      </c>
      <c r="S1485" s="83">
        <v>-1236.666666666667</v>
      </c>
      <c r="T1485" s="81">
        <v>767.33</v>
      </c>
      <c r="U1485" s="82">
        <v>1.6883340622059671E-2</v>
      </c>
      <c r="V1485" s="83">
        <v>-16.88334062205967</v>
      </c>
      <c r="W1485" s="81">
        <v>58.82</v>
      </c>
      <c r="X1485" s="82">
        <v>-6.5533402176503303E-2</v>
      </c>
      <c r="Y1485" s="83">
        <v>-78.640082611803962</v>
      </c>
      <c r="Z1485" s="84">
        <f t="shared" ref="Z1485:Z1548" si="23">SUM(D1485,G1485,J1485,M1485,P1485,S1485,V1485,Y1485)</f>
        <v>-1414.697801672364</v>
      </c>
    </row>
    <row r="1486" spans="1:26" x14ac:dyDescent="0.3">
      <c r="A1486" s="76">
        <v>40275</v>
      </c>
      <c r="B1486" s="77">
        <v>1213.33</v>
      </c>
      <c r="C1486" s="77">
        <v>1.8107824627648355E-2</v>
      </c>
      <c r="D1486" s="78">
        <v>-18.107824627648355</v>
      </c>
      <c r="E1486" s="77">
        <v>0.9425</v>
      </c>
      <c r="F1486" s="77">
        <v>3.4059999999999979</v>
      </c>
      <c r="G1486" s="79">
        <v>34.059999999999981</v>
      </c>
      <c r="H1486" s="80">
        <v>96.622</v>
      </c>
      <c r="I1486" s="77">
        <v>-1.4704682656224436E-2</v>
      </c>
      <c r="J1486" s="79">
        <v>73.523413281122174</v>
      </c>
      <c r="K1486" s="80">
        <v>16.62</v>
      </c>
      <c r="L1486" s="77">
        <v>-9.673913043478248E-2</v>
      </c>
      <c r="M1486" s="79">
        <v>-145.10869565217374</v>
      </c>
      <c r="N1486" s="81">
        <v>87.5</v>
      </c>
      <c r="O1486" s="82">
        <v>-8.4985835694051E-3</v>
      </c>
      <c r="P1486" s="83">
        <v>-16.997167138810198</v>
      </c>
      <c r="Q1486" s="81">
        <v>39.08</v>
      </c>
      <c r="R1486" s="82">
        <v>9.8369870713884214E-2</v>
      </c>
      <c r="S1486" s="83">
        <v>-1180.4384485666105</v>
      </c>
      <c r="T1486" s="81">
        <v>767.33</v>
      </c>
      <c r="U1486" s="82">
        <v>1.158805072903219E-2</v>
      </c>
      <c r="V1486" s="83">
        <v>-11.58805072903219</v>
      </c>
      <c r="W1486" s="81">
        <v>59.664999999999999</v>
      </c>
      <c r="X1486" s="82">
        <v>-8.6084092823772648E-2</v>
      </c>
      <c r="Y1486" s="83">
        <v>-103.30091138852717</v>
      </c>
      <c r="Z1486" s="84">
        <f t="shared" si="23"/>
        <v>-1367.95768482168</v>
      </c>
    </row>
    <row r="1487" spans="1:26" x14ac:dyDescent="0.3">
      <c r="A1487" s="76">
        <v>40274</v>
      </c>
      <c r="B1487" s="77">
        <v>1218.1199999999999</v>
      </c>
      <c r="C1487" s="77">
        <v>2.3346466946140957E-2</v>
      </c>
      <c r="D1487" s="78">
        <v>-23.346466946140957</v>
      </c>
      <c r="E1487" s="77">
        <v>0.95</v>
      </c>
      <c r="F1487" s="77">
        <v>5.6249999999999911</v>
      </c>
      <c r="G1487" s="79">
        <v>56.249999999999915</v>
      </c>
      <c r="H1487" s="80">
        <v>96.649000000000001</v>
      </c>
      <c r="I1487" s="77">
        <v>-1.0494092593730221E-2</v>
      </c>
      <c r="J1487" s="79">
        <v>52.470462968651105</v>
      </c>
      <c r="K1487" s="80">
        <v>16.23</v>
      </c>
      <c r="L1487" s="77">
        <v>-7.5213675213675224E-2</v>
      </c>
      <c r="M1487" s="79">
        <v>-112.82051282051285</v>
      </c>
      <c r="N1487" s="81">
        <v>84</v>
      </c>
      <c r="O1487" s="82">
        <v>-4.8158640226628892E-2</v>
      </c>
      <c r="P1487" s="83">
        <v>-96.317280453257766</v>
      </c>
      <c r="Q1487" s="81">
        <v>38.46</v>
      </c>
      <c r="R1487" s="82">
        <v>8.2465522094005053E-2</v>
      </c>
      <c r="S1487" s="83">
        <v>-989.58626512806063</v>
      </c>
      <c r="T1487" s="81">
        <v>784.8</v>
      </c>
      <c r="U1487" s="82">
        <v>3.806777598476227E-2</v>
      </c>
      <c r="V1487" s="83">
        <v>-38.067775984762271</v>
      </c>
      <c r="W1487" s="81">
        <v>58.875</v>
      </c>
      <c r="X1487" s="82">
        <v>-8.0006250488319358E-2</v>
      </c>
      <c r="Y1487" s="83">
        <v>-96.007500585983223</v>
      </c>
      <c r="Z1487" s="84">
        <f t="shared" si="23"/>
        <v>-1247.4253389500666</v>
      </c>
    </row>
    <row r="1488" spans="1:26" x14ac:dyDescent="0.3">
      <c r="A1488" s="76">
        <v>40273</v>
      </c>
      <c r="B1488" s="77">
        <v>1217.3599999999999</v>
      </c>
      <c r="C1488" s="77">
        <v>1.3740152890428528E-2</v>
      </c>
      <c r="D1488" s="78">
        <v>-13.740152890428527</v>
      </c>
      <c r="E1488" s="77">
        <v>0.98060000000000003</v>
      </c>
      <c r="F1488" s="77">
        <v>4.9750000000000068</v>
      </c>
      <c r="G1488" s="79">
        <v>49.750000000000071</v>
      </c>
      <c r="H1488" s="80" t="s">
        <v>0</v>
      </c>
      <c r="I1488" s="77">
        <v>3.5402727195731371E-2</v>
      </c>
      <c r="J1488" s="79">
        <v>-61.865904957740106</v>
      </c>
      <c r="K1488" s="80">
        <v>17.02</v>
      </c>
      <c r="L1488" s="77">
        <v>4.097859327217114E-2</v>
      </c>
      <c r="M1488" s="79">
        <v>61.467889908256709</v>
      </c>
      <c r="N1488" s="81">
        <v>83.5</v>
      </c>
      <c r="O1488" s="82">
        <v>-2.9069767441860465E-2</v>
      </c>
      <c r="P1488" s="83">
        <v>-58.139534883720927</v>
      </c>
      <c r="Q1488" s="81">
        <v>38.04</v>
      </c>
      <c r="R1488" s="82">
        <v>7.670534956127939E-2</v>
      </c>
      <c r="S1488" s="83">
        <v>-920.46419473535263</v>
      </c>
      <c r="T1488" s="81">
        <v>768.45</v>
      </c>
      <c r="U1488" s="82">
        <v>2.1752715765400436E-2</v>
      </c>
      <c r="V1488" s="83">
        <v>-21.752715765400435</v>
      </c>
      <c r="W1488" s="81">
        <v>59.504999999999995</v>
      </c>
      <c r="X1488" s="82">
        <v>-6.7027281279398013E-2</v>
      </c>
      <c r="Y1488" s="83">
        <v>-80.43273753527761</v>
      </c>
      <c r="Z1488" s="84">
        <f t="shared" si="23"/>
        <v>-1045.1773508596634</v>
      </c>
    </row>
    <row r="1489" spans="1:26" x14ac:dyDescent="0.3">
      <c r="A1489" s="76">
        <v>40270</v>
      </c>
      <c r="B1489" s="77">
        <v>1212.76</v>
      </c>
      <c r="C1489" s="77">
        <v>1.6179982403954875E-2</v>
      </c>
      <c r="D1489" s="78">
        <v>-16.179982403954874</v>
      </c>
      <c r="E1489" s="77">
        <v>0.98060000000000003</v>
      </c>
      <c r="F1489" s="77">
        <v>4.9750000000000068</v>
      </c>
      <c r="G1489" s="79">
        <v>49.750000000000071</v>
      </c>
      <c r="H1489" s="80" t="s">
        <v>0</v>
      </c>
      <c r="I1489" s="77">
        <v>3.5402727195731371E-2</v>
      </c>
      <c r="J1489" s="79">
        <v>-8.5973607750319818</v>
      </c>
      <c r="K1489" s="80" t="s">
        <v>0</v>
      </c>
      <c r="L1489" s="77">
        <v>3.5402727195731371E-2</v>
      </c>
      <c r="M1489" s="79">
        <v>-215.76433121019116</v>
      </c>
      <c r="N1489" s="81">
        <v>86.5</v>
      </c>
      <c r="O1489" s="82">
        <v>1.7651847773401275E-2</v>
      </c>
      <c r="P1489" s="83">
        <v>35.303695546802544</v>
      </c>
      <c r="Q1489" s="81">
        <v>37.979999999999997</v>
      </c>
      <c r="R1489" s="82">
        <v>8.2051282051281912E-2</v>
      </c>
      <c r="S1489" s="83">
        <v>-984.61538461538294</v>
      </c>
      <c r="T1489" s="81">
        <v>750.1</v>
      </c>
      <c r="U1489" s="82">
        <v>-5.6076253098776632E-3</v>
      </c>
      <c r="V1489" s="83">
        <v>5.6076253098776636</v>
      </c>
      <c r="W1489" s="81" t="s">
        <v>47</v>
      </c>
      <c r="X1489" s="82">
        <v>-7.6700874660299754E-4</v>
      </c>
      <c r="Y1489" s="83">
        <v>-0.92041049592359703</v>
      </c>
      <c r="Z1489" s="84">
        <f t="shared" si="23"/>
        <v>-1135.4161486438043</v>
      </c>
    </row>
    <row r="1490" spans="1:26" x14ac:dyDescent="0.3">
      <c r="A1490" s="76">
        <v>40269</v>
      </c>
      <c r="B1490" s="77">
        <v>1212.1400000000001</v>
      </c>
      <c r="C1490" s="77">
        <v>1.7937822267757374E-2</v>
      </c>
      <c r="D1490" s="78">
        <v>-17.937822267757376</v>
      </c>
      <c r="E1490" s="77">
        <v>0.91500000000000004</v>
      </c>
      <c r="F1490" s="77">
        <v>3.9370000000000016</v>
      </c>
      <c r="G1490" s="79">
        <v>39.370000000000019</v>
      </c>
      <c r="H1490" s="80">
        <v>96.373000000000005</v>
      </c>
      <c r="I1490" s="77">
        <v>-1.7053393849762833E-2</v>
      </c>
      <c r="J1490" s="79">
        <v>85.266969248814164</v>
      </c>
      <c r="K1490" s="80">
        <v>17.47</v>
      </c>
      <c r="L1490" s="77">
        <v>2.9463759575721865E-2</v>
      </c>
      <c r="M1490" s="79">
        <v>44.195639363582792</v>
      </c>
      <c r="N1490" s="81">
        <v>86.5</v>
      </c>
      <c r="O1490" s="82">
        <v>-2.8749478382558763E-3</v>
      </c>
      <c r="P1490" s="83">
        <v>-5.7498956765117519</v>
      </c>
      <c r="Q1490" s="81">
        <v>37.86</v>
      </c>
      <c r="R1490" s="82">
        <v>7.3737946681792441E-2</v>
      </c>
      <c r="S1490" s="83">
        <v>-884.85536018150924</v>
      </c>
      <c r="T1490" s="81">
        <v>750.1</v>
      </c>
      <c r="U1490" s="82">
        <v>6.210846848297041E-3</v>
      </c>
      <c r="V1490" s="83">
        <v>-6.2108468482970407</v>
      </c>
      <c r="W1490" s="81">
        <v>63.095000000000006</v>
      </c>
      <c r="X1490" s="82">
        <v>-3.7893739638429759E-3</v>
      </c>
      <c r="Y1490" s="83">
        <v>-4.5472487566115705</v>
      </c>
      <c r="Z1490" s="84">
        <f t="shared" si="23"/>
        <v>-750.46856511829003</v>
      </c>
    </row>
    <row r="1491" spans="1:26" x14ac:dyDescent="0.3">
      <c r="A1491" s="76">
        <v>40268</v>
      </c>
      <c r="B1491" s="77">
        <v>1200.53</v>
      </c>
      <c r="C1491" s="77">
        <v>3.1920849662825045E-3</v>
      </c>
      <c r="D1491" s="78">
        <v>-3.1920849662825046</v>
      </c>
      <c r="E1491" s="77">
        <v>0.92</v>
      </c>
      <c r="F1491" s="77">
        <v>6.3120000000000065</v>
      </c>
      <c r="G1491" s="79">
        <v>63.120000000000061</v>
      </c>
      <c r="H1491" s="80">
        <v>96.515000000000001</v>
      </c>
      <c r="I1491" s="77">
        <v>-7.6802862371738176E-3</v>
      </c>
      <c r="J1491" s="79">
        <v>38.401431185869086</v>
      </c>
      <c r="K1491" s="80">
        <v>17.59</v>
      </c>
      <c r="L1491" s="77">
        <v>5.8363417569193672E-2</v>
      </c>
      <c r="M1491" s="79">
        <v>87.545126353790508</v>
      </c>
      <c r="N1491" s="81">
        <v>88</v>
      </c>
      <c r="O1491" s="82">
        <v>4.7626530665695305E-2</v>
      </c>
      <c r="P1491" s="83">
        <v>95.253061331390612</v>
      </c>
      <c r="Q1491" s="81">
        <v>36.9</v>
      </c>
      <c r="R1491" s="82">
        <v>4.9488054607508596E-2</v>
      </c>
      <c r="S1491" s="83">
        <v>-593.85665529010316</v>
      </c>
      <c r="T1491" s="81">
        <v>747.07</v>
      </c>
      <c r="U1491" s="82">
        <v>-8.00690479352008E-3</v>
      </c>
      <c r="V1491" s="83">
        <v>8.0069047935200803</v>
      </c>
      <c r="W1491" s="81">
        <v>63.254999999999995</v>
      </c>
      <c r="X1491" s="82">
        <v>2.3295316670710955E-2</v>
      </c>
      <c r="Y1491" s="83">
        <v>27.954380004853146</v>
      </c>
      <c r="Z1491" s="84">
        <f t="shared" si="23"/>
        <v>-276.76783658696218</v>
      </c>
    </row>
    <row r="1492" spans="1:26" x14ac:dyDescent="0.3">
      <c r="A1492" s="76">
        <v>40267</v>
      </c>
      <c r="B1492" s="77">
        <v>1201.0999999999999</v>
      </c>
      <c r="C1492" s="77">
        <v>-1.1725474216431313E-3</v>
      </c>
      <c r="D1492" s="78">
        <v>1.1725474216431313</v>
      </c>
      <c r="E1492" s="77">
        <v>0.91469</v>
      </c>
      <c r="F1492" s="77">
        <v>5.5629999999999953</v>
      </c>
      <c r="G1492" s="79">
        <v>55.629999999999953</v>
      </c>
      <c r="H1492" s="80">
        <v>96.602000000000004</v>
      </c>
      <c r="I1492" s="77">
        <v>-5.6817012166250746E-3</v>
      </c>
      <c r="J1492" s="79">
        <v>28.408506083125374</v>
      </c>
      <c r="K1492" s="80">
        <v>17.13</v>
      </c>
      <c r="L1492" s="77">
        <v>1.3010053222944936E-2</v>
      </c>
      <c r="M1492" s="79">
        <v>19.515079834417403</v>
      </c>
      <c r="N1492" s="81">
        <v>86.25</v>
      </c>
      <c r="O1492" s="82">
        <v>4.5462148815627823E-2</v>
      </c>
      <c r="P1492" s="83">
        <v>90.924297631255655</v>
      </c>
      <c r="Q1492" s="81">
        <v>36.450000000000003</v>
      </c>
      <c r="R1492" s="82">
        <v>3.9349871685201099E-2</v>
      </c>
      <c r="S1492" s="83">
        <v>-472.19846022241319</v>
      </c>
      <c r="T1492" s="81">
        <v>755.01</v>
      </c>
      <c r="U1492" s="82">
        <v>-1.4416082528766457E-3</v>
      </c>
      <c r="V1492" s="83">
        <v>1.4416082528766456</v>
      </c>
      <c r="W1492" s="81">
        <v>62.07500000000001</v>
      </c>
      <c r="X1492" s="82">
        <v>1.8290682414698313E-2</v>
      </c>
      <c r="Y1492" s="83">
        <v>21.948818897637974</v>
      </c>
      <c r="Z1492" s="84">
        <f t="shared" si="23"/>
        <v>-253.15760210145709</v>
      </c>
    </row>
    <row r="1493" spans="1:26" x14ac:dyDescent="0.3">
      <c r="A1493" s="76">
        <v>40266</v>
      </c>
      <c r="B1493" s="77">
        <v>1200.6199999999999</v>
      </c>
      <c r="C1493" s="77">
        <v>5.7718244494147529E-3</v>
      </c>
      <c r="D1493" s="78">
        <v>-5.771824449414753</v>
      </c>
      <c r="E1493" s="77">
        <v>0.91469</v>
      </c>
      <c r="F1493" s="77">
        <v>4.2939999999999978</v>
      </c>
      <c r="G1493" s="79">
        <v>42.939999999999976</v>
      </c>
      <c r="H1493" s="80">
        <v>96.974999999999994</v>
      </c>
      <c r="I1493" s="77">
        <v>-1.0404219374510601E-3</v>
      </c>
      <c r="J1493" s="79">
        <v>5.2021096872552999</v>
      </c>
      <c r="K1493" s="80">
        <v>17.59</v>
      </c>
      <c r="L1493" s="77">
        <v>-5.6529112492934661E-3</v>
      </c>
      <c r="M1493" s="79">
        <v>-8.4793668739401991</v>
      </c>
      <c r="N1493" s="81">
        <v>85.25</v>
      </c>
      <c r="O1493" s="82">
        <v>2.7115858668857917E-2</v>
      </c>
      <c r="P1493" s="83">
        <v>54.231717337715828</v>
      </c>
      <c r="Q1493" s="81">
        <v>36.130000000000003</v>
      </c>
      <c r="R1493" s="82">
        <v>4.5428240740740748E-2</v>
      </c>
      <c r="S1493" s="83">
        <v>-545.13888888888903</v>
      </c>
      <c r="T1493" s="81">
        <v>755.53</v>
      </c>
      <c r="U1493" s="82">
        <v>1.2924157717625905E-2</v>
      </c>
      <c r="V1493" s="83">
        <v>-12.924157717625905</v>
      </c>
      <c r="W1493" s="81">
        <v>62.150000000000006</v>
      </c>
      <c r="X1493" s="82">
        <v>-2.0072260136491369E-3</v>
      </c>
      <c r="Y1493" s="83">
        <v>-2.4086712163789641</v>
      </c>
      <c r="Z1493" s="84">
        <f t="shared" si="23"/>
        <v>-472.34908212127777</v>
      </c>
    </row>
    <row r="1494" spans="1:26" x14ac:dyDescent="0.3">
      <c r="A1494" s="76">
        <v>40263</v>
      </c>
      <c r="B1494" s="77">
        <v>1193.4100000000001</v>
      </c>
      <c r="C1494" s="77">
        <v>9.6616722645708284E-3</v>
      </c>
      <c r="D1494" s="78">
        <v>-9.6616722645708286</v>
      </c>
      <c r="E1494" s="77">
        <v>0.90969</v>
      </c>
      <c r="F1494" s="77">
        <v>4.2499999999999982</v>
      </c>
      <c r="G1494" s="79">
        <v>42.499999999999986</v>
      </c>
      <c r="H1494" s="80">
        <v>97.156999999999996</v>
      </c>
      <c r="I1494" s="77">
        <v>-9.3575189206984396E-4</v>
      </c>
      <c r="J1494" s="79">
        <v>4.6787594603492195</v>
      </c>
      <c r="K1494" s="80">
        <v>17.77</v>
      </c>
      <c r="L1494" s="77">
        <v>-1.2777777777777801E-2</v>
      </c>
      <c r="M1494" s="79">
        <v>-19.1666666666667</v>
      </c>
      <c r="N1494" s="81">
        <v>87.25</v>
      </c>
      <c r="O1494" s="82">
        <v>3.8697895461158129E-2</v>
      </c>
      <c r="P1494" s="83">
        <v>77.395790922316252</v>
      </c>
      <c r="Q1494" s="81">
        <v>36</v>
      </c>
      <c r="R1494" s="82">
        <v>3.9561074213109941E-2</v>
      </c>
      <c r="S1494" s="83">
        <v>-474.73289055731931</v>
      </c>
      <c r="T1494" s="81">
        <v>754.59</v>
      </c>
      <c r="U1494" s="82">
        <v>3.5756444395640692E-2</v>
      </c>
      <c r="V1494" s="83">
        <v>-35.756444395640692</v>
      </c>
      <c r="W1494" s="81">
        <v>62.945</v>
      </c>
      <c r="X1494" s="82">
        <v>1.5115354017501807E-3</v>
      </c>
      <c r="Y1494" s="83">
        <v>1.8138424821002168</v>
      </c>
      <c r="Z1494" s="84">
        <f t="shared" si="23"/>
        <v>-412.92928101943187</v>
      </c>
    </row>
    <row r="1495" spans="1:26" x14ac:dyDescent="0.3">
      <c r="A1495" s="76">
        <v>40262</v>
      </c>
      <c r="B1495" s="77">
        <v>1191.75</v>
      </c>
      <c r="C1495" s="77">
        <v>3.6888248818818981E-3</v>
      </c>
      <c r="D1495" s="78">
        <v>-3.6888248818818981</v>
      </c>
      <c r="E1495" s="77">
        <v>0.90844000000000003</v>
      </c>
      <c r="F1495" s="77">
        <v>4.0059999999999985</v>
      </c>
      <c r="G1495" s="79">
        <v>40.059999999999988</v>
      </c>
      <c r="H1495" s="80">
        <v>98.063999999999993</v>
      </c>
      <c r="I1495" s="77">
        <v>1.1208843333986297E-2</v>
      </c>
      <c r="J1495" s="79">
        <v>-56.04421666993148</v>
      </c>
      <c r="K1495" s="80">
        <v>18.399999999999999</v>
      </c>
      <c r="L1495" s="77">
        <v>4.6643913538111509E-2</v>
      </c>
      <c r="M1495" s="79">
        <v>69.965870307167265</v>
      </c>
      <c r="N1495" s="81">
        <v>88.25</v>
      </c>
      <c r="O1495" s="82">
        <v>6.3261979317897801E-2</v>
      </c>
      <c r="P1495" s="83">
        <v>126.52395863579559</v>
      </c>
      <c r="Q1495" s="81">
        <v>35.58</v>
      </c>
      <c r="R1495" s="82">
        <v>3.130434782608691E-2</v>
      </c>
      <c r="S1495" s="83">
        <v>-375.65217391304293</v>
      </c>
      <c r="T1495" s="81">
        <v>758.54</v>
      </c>
      <c r="U1495" s="82">
        <v>3.8242540377771611E-2</v>
      </c>
      <c r="V1495" s="83">
        <v>-38.242540377771611</v>
      </c>
      <c r="W1495" s="81">
        <v>65.284999999999997</v>
      </c>
      <c r="X1495" s="82">
        <v>6.2667860340196863E-2</v>
      </c>
      <c r="Y1495" s="83">
        <v>75.201432408236229</v>
      </c>
      <c r="Z1495" s="84">
        <f t="shared" si="23"/>
        <v>-161.87649449142884</v>
      </c>
    </row>
    <row r="1496" spans="1:26" x14ac:dyDescent="0.3">
      <c r="A1496" s="76">
        <v>40261</v>
      </c>
      <c r="B1496" s="77">
        <v>1190.33</v>
      </c>
      <c r="C1496" s="77">
        <v>6.4598500029592471E-3</v>
      </c>
      <c r="D1496" s="78">
        <v>-6.4598500029592474</v>
      </c>
      <c r="E1496" s="77">
        <v>0.89375000000000004</v>
      </c>
      <c r="F1496" s="77">
        <v>3.2500000000000084</v>
      </c>
      <c r="G1496" s="79">
        <v>32.500000000000085</v>
      </c>
      <c r="H1496" s="80">
        <v>97.674000000000007</v>
      </c>
      <c r="I1496" s="77">
        <v>1.3226278280895089E-2</v>
      </c>
      <c r="J1496" s="79">
        <v>-66.131391404475451</v>
      </c>
      <c r="K1496" s="80">
        <v>17.55</v>
      </c>
      <c r="L1496" s="77">
        <v>-2.8239202657807203E-2</v>
      </c>
      <c r="M1496" s="79">
        <v>-42.358803986710804</v>
      </c>
      <c r="N1496" s="81">
        <v>88.25</v>
      </c>
      <c r="O1496" s="82">
        <v>5.6895087743250479E-2</v>
      </c>
      <c r="P1496" s="83">
        <v>113.79017548650094</v>
      </c>
      <c r="Q1496" s="81">
        <v>35.53</v>
      </c>
      <c r="R1496" s="82">
        <v>2.8662420382165665E-2</v>
      </c>
      <c r="S1496" s="83">
        <v>-343.94904458598796</v>
      </c>
      <c r="T1496" s="81">
        <v>756.02</v>
      </c>
      <c r="U1496" s="82">
        <v>4.3462658551060705E-2</v>
      </c>
      <c r="V1496" s="83">
        <v>-43.462658551060706</v>
      </c>
      <c r="W1496" s="81">
        <v>63.994999999999997</v>
      </c>
      <c r="X1496" s="82">
        <v>3.2510487253952898E-2</v>
      </c>
      <c r="Y1496" s="83">
        <v>39.012584704743475</v>
      </c>
      <c r="Z1496" s="84">
        <f t="shared" si="23"/>
        <v>-317.05898833994968</v>
      </c>
    </row>
    <row r="1497" spans="1:26" x14ac:dyDescent="0.3">
      <c r="A1497" s="76">
        <v>40260</v>
      </c>
      <c r="B1497" s="77">
        <v>1200.8599999999999</v>
      </c>
      <c r="C1497" s="77">
        <v>1.7410680245020339E-2</v>
      </c>
      <c r="D1497" s="78">
        <v>-17.410680245020338</v>
      </c>
      <c r="E1497" s="77">
        <v>0.89124999999999999</v>
      </c>
      <c r="F1497" s="77">
        <v>3.3749999999999947</v>
      </c>
      <c r="G1497" s="79">
        <v>33.749999999999943</v>
      </c>
      <c r="H1497" s="80">
        <v>98.506</v>
      </c>
      <c r="I1497" s="77">
        <v>1.8992448536257357E-2</v>
      </c>
      <c r="J1497" s="79">
        <v>-94.962242681286781</v>
      </c>
      <c r="K1497" s="80">
        <v>16.350000000000001</v>
      </c>
      <c r="L1497" s="77">
        <v>-0.11954765751211625</v>
      </c>
      <c r="M1497" s="79">
        <v>-179.3214862681744</v>
      </c>
      <c r="N1497" s="81">
        <v>86</v>
      </c>
      <c r="O1497" s="82">
        <v>3.6152068569170449E-2</v>
      </c>
      <c r="P1497" s="83">
        <v>72.304137138340892</v>
      </c>
      <c r="Q1497" s="81">
        <v>35.33</v>
      </c>
      <c r="R1497" s="82">
        <v>1.8742791234140674E-2</v>
      </c>
      <c r="S1497" s="83">
        <v>-224.91349480968807</v>
      </c>
      <c r="T1497" s="81">
        <v>752.09</v>
      </c>
      <c r="U1497" s="82">
        <v>4.3974958704071386E-2</v>
      </c>
      <c r="V1497" s="83">
        <v>-43.974958704071383</v>
      </c>
      <c r="W1497" s="81">
        <v>63.78</v>
      </c>
      <c r="X1497" s="82">
        <v>1.9664268585132073E-2</v>
      </c>
      <c r="Y1497" s="83">
        <v>23.597122302158485</v>
      </c>
      <c r="Z1497" s="84">
        <f t="shared" si="23"/>
        <v>-430.93160326774171</v>
      </c>
    </row>
    <row r="1498" spans="1:26" x14ac:dyDescent="0.3">
      <c r="A1498" s="76">
        <v>40259</v>
      </c>
      <c r="B1498" s="77">
        <v>1193.45</v>
      </c>
      <c r="C1498" s="77">
        <v>1.6472051170674084E-2</v>
      </c>
      <c r="D1498" s="78">
        <v>-16.472051170674085</v>
      </c>
      <c r="E1498" s="77">
        <v>0.89468999999999999</v>
      </c>
      <c r="F1498" s="77">
        <v>3.5939999999999972</v>
      </c>
      <c r="G1498" s="79">
        <v>35.939999999999969</v>
      </c>
      <c r="H1498" s="80">
        <v>98.251000000000005</v>
      </c>
      <c r="I1498" s="77">
        <v>2.3533211100925079E-2</v>
      </c>
      <c r="J1498" s="79">
        <v>-117.66605550462539</v>
      </c>
      <c r="K1498" s="80">
        <v>16.87</v>
      </c>
      <c r="L1498" s="77">
        <v>-5.8593750000000035E-2</v>
      </c>
      <c r="M1498" s="79">
        <v>-87.890625000000057</v>
      </c>
      <c r="N1498" s="81">
        <v>84.999600000000001</v>
      </c>
      <c r="O1498" s="82">
        <v>1.7966596167158167E-2</v>
      </c>
      <c r="P1498" s="83">
        <v>35.933192334316331</v>
      </c>
      <c r="Q1498" s="81">
        <v>35.1</v>
      </c>
      <c r="R1498" s="82">
        <v>1.3279445727482703E-2</v>
      </c>
      <c r="S1498" s="83">
        <v>-159.35334872979243</v>
      </c>
      <c r="T1498" s="81">
        <v>754.33</v>
      </c>
      <c r="U1498" s="82">
        <v>5.2842407916591082E-2</v>
      </c>
      <c r="V1498" s="83">
        <v>-52.842407916591078</v>
      </c>
      <c r="W1498" s="81">
        <v>63.544999999999995</v>
      </c>
      <c r="X1498" s="82">
        <v>3.2077310378430965E-2</v>
      </c>
      <c r="Y1498" s="83">
        <v>38.492772454117151</v>
      </c>
      <c r="Z1498" s="84">
        <f t="shared" si="23"/>
        <v>-323.85852353324964</v>
      </c>
    </row>
    <row r="1499" spans="1:26" x14ac:dyDescent="0.3">
      <c r="A1499" s="76">
        <v>40256</v>
      </c>
      <c r="B1499" s="77">
        <v>1190.78</v>
      </c>
      <c r="C1499" s="77">
        <v>1.3688601345024198E-2</v>
      </c>
      <c r="D1499" s="78">
        <v>-13.688601345024198</v>
      </c>
      <c r="E1499" s="77">
        <v>0.87563000000000002</v>
      </c>
      <c r="F1499" s="77">
        <v>0.81299999999999706</v>
      </c>
      <c r="G1499" s="79">
        <v>8.1299999999999706</v>
      </c>
      <c r="H1499" s="80">
        <v>98.045000000000002</v>
      </c>
      <c r="I1499" s="77">
        <v>1.9263556220891643E-2</v>
      </c>
      <c r="J1499" s="79">
        <v>-96.31778110445822</v>
      </c>
      <c r="K1499" s="80">
        <v>16.97</v>
      </c>
      <c r="L1499" s="77">
        <v>-4.6093310848791473E-2</v>
      </c>
      <c r="M1499" s="79">
        <v>-69.139966273187213</v>
      </c>
      <c r="N1499" s="81">
        <v>86.749399999999994</v>
      </c>
      <c r="O1499" s="82">
        <v>5.1515526173523687E-2</v>
      </c>
      <c r="P1499" s="83">
        <v>103.03105234704738</v>
      </c>
      <c r="Q1499" s="81">
        <v>35.26</v>
      </c>
      <c r="R1499" s="82">
        <v>1.8780699219878606E-2</v>
      </c>
      <c r="S1499" s="83">
        <v>-225.36839063854327</v>
      </c>
      <c r="T1499" s="81">
        <v>745.47</v>
      </c>
      <c r="U1499" s="82">
        <v>4.5848005723986118E-2</v>
      </c>
      <c r="V1499" s="83">
        <v>-45.84800572398612</v>
      </c>
      <c r="W1499" s="81">
        <v>63.335000000000001</v>
      </c>
      <c r="X1499" s="82">
        <v>3.0843098958333384E-2</v>
      </c>
      <c r="Y1499" s="83">
        <v>37.011718750000057</v>
      </c>
      <c r="Z1499" s="84">
        <f t="shared" si="23"/>
        <v>-302.18997398815162</v>
      </c>
    </row>
    <row r="1500" spans="1:26" x14ac:dyDescent="0.3">
      <c r="A1500" s="76">
        <v>40255</v>
      </c>
      <c r="B1500" s="77">
        <v>1196.71</v>
      </c>
      <c r="C1500" s="77">
        <v>2.242707995147207E-2</v>
      </c>
      <c r="D1500" s="78">
        <v>-22.42707995147207</v>
      </c>
      <c r="E1500" s="77">
        <v>0.85687999999999998</v>
      </c>
      <c r="F1500" s="77">
        <v>0.62499999999999778</v>
      </c>
      <c r="G1500" s="79">
        <v>6.2499999999999778</v>
      </c>
      <c r="H1500" s="80">
        <v>97.262</v>
      </c>
      <c r="I1500" s="77">
        <v>1.1754670661174171E-2</v>
      </c>
      <c r="J1500" s="79">
        <v>-58.773353305870856</v>
      </c>
      <c r="K1500" s="80">
        <v>16.62</v>
      </c>
      <c r="L1500" s="77">
        <v>-4.5924225028702678E-2</v>
      </c>
      <c r="M1500" s="79">
        <v>-68.886337543054026</v>
      </c>
      <c r="N1500" s="81">
        <v>83.999399999999994</v>
      </c>
      <c r="O1500" s="82">
        <v>-1.7542833684018592E-2</v>
      </c>
      <c r="P1500" s="83">
        <v>-35.085667368037186</v>
      </c>
      <c r="Q1500" s="81">
        <v>35.159999999999997</v>
      </c>
      <c r="R1500" s="82">
        <v>1.9130434782608598E-2</v>
      </c>
      <c r="S1500" s="83">
        <v>-229.56521739130318</v>
      </c>
      <c r="T1500" s="81">
        <v>753.1</v>
      </c>
      <c r="U1500" s="82">
        <v>6.8333025974210315E-2</v>
      </c>
      <c r="V1500" s="83">
        <v>-68.333025974210315</v>
      </c>
      <c r="W1500" s="81">
        <v>61.814999999999998</v>
      </c>
      <c r="X1500" s="82">
        <v>1.0131546694991497E-2</v>
      </c>
      <c r="Y1500" s="83">
        <v>12.157856033989795</v>
      </c>
      <c r="Z1500" s="84">
        <f t="shared" si="23"/>
        <v>-464.66282549995788</v>
      </c>
    </row>
    <row r="1501" spans="1:26" x14ac:dyDescent="0.3">
      <c r="A1501" s="76">
        <v>40254</v>
      </c>
      <c r="B1501" s="77">
        <v>1202.51</v>
      </c>
      <c r="C1501" s="77">
        <v>4.0593631014191833E-2</v>
      </c>
      <c r="D1501" s="78">
        <v>-40.593631014191836</v>
      </c>
      <c r="E1501" s="77">
        <v>0.85906000000000005</v>
      </c>
      <c r="F1501" s="77">
        <v>2.5000000000000022</v>
      </c>
      <c r="G1501" s="79">
        <v>25.000000000000021</v>
      </c>
      <c r="H1501" s="80">
        <v>97.153999999999996</v>
      </c>
      <c r="I1501" s="77">
        <v>1.8428445637133587E-2</v>
      </c>
      <c r="J1501" s="79">
        <v>-92.142228185667932</v>
      </c>
      <c r="K1501" s="80">
        <v>16.91</v>
      </c>
      <c r="L1501" s="77">
        <v>-9.6688034188034122E-2</v>
      </c>
      <c r="M1501" s="79">
        <v>-145.03205128205119</v>
      </c>
      <c r="N1501" s="81">
        <v>82.499399999999994</v>
      </c>
      <c r="O1501" s="82">
        <v>-6.7794963118310764E-2</v>
      </c>
      <c r="P1501" s="83">
        <v>-135.58992623662152</v>
      </c>
      <c r="Q1501" s="81">
        <v>35.07</v>
      </c>
      <c r="R1501" s="82">
        <v>2.3941605839416066E-2</v>
      </c>
      <c r="S1501" s="83">
        <v>-287.29927007299278</v>
      </c>
      <c r="T1501" s="81">
        <v>756.1</v>
      </c>
      <c r="U1501" s="82">
        <v>0.10123945877452335</v>
      </c>
      <c r="V1501" s="83">
        <v>-101.23945877452336</v>
      </c>
      <c r="W1501" s="81">
        <v>60.96</v>
      </c>
      <c r="X1501" s="82">
        <v>-2.3937234809062596E-2</v>
      </c>
      <c r="Y1501" s="83">
        <v>-28.724681770875112</v>
      </c>
      <c r="Z1501" s="84">
        <f t="shared" si="23"/>
        <v>-805.6212473369236</v>
      </c>
    </row>
    <row r="1502" spans="1:26" x14ac:dyDescent="0.3">
      <c r="A1502" s="76">
        <v>40253</v>
      </c>
      <c r="B1502" s="77">
        <v>1193.73</v>
      </c>
      <c r="C1502" s="77">
        <v>3.141605536690957E-2</v>
      </c>
      <c r="D1502" s="78">
        <v>-31.416055366909571</v>
      </c>
      <c r="E1502" s="77">
        <v>0.87175000000000002</v>
      </c>
      <c r="F1502" s="77">
        <v>3.7370000000000014</v>
      </c>
      <c r="G1502" s="79">
        <v>37.370000000000012</v>
      </c>
      <c r="H1502" s="80">
        <v>97.075999999999993</v>
      </c>
      <c r="I1502" s="77">
        <v>1.9181303740721668E-2</v>
      </c>
      <c r="J1502" s="79">
        <v>-95.906518703608342</v>
      </c>
      <c r="K1502" s="80">
        <v>17.690000000000001</v>
      </c>
      <c r="L1502" s="77">
        <v>-6.0541688794476745E-2</v>
      </c>
      <c r="M1502" s="79">
        <v>-90.812533191715119</v>
      </c>
      <c r="N1502" s="81">
        <v>82.999399999999994</v>
      </c>
      <c r="O1502" s="82">
        <v>-6.2146254264158138E-2</v>
      </c>
      <c r="P1502" s="83">
        <v>-124.29250852831626</v>
      </c>
      <c r="Q1502" s="81">
        <v>34.56</v>
      </c>
      <c r="R1502" s="82">
        <v>-5.4676258992805097E-3</v>
      </c>
      <c r="S1502" s="83">
        <v>65.611510791366115</v>
      </c>
      <c r="T1502" s="81">
        <v>745.89</v>
      </c>
      <c r="U1502" s="82">
        <v>9.2975206611570146E-2</v>
      </c>
      <c r="V1502" s="83">
        <v>-92.975206611570144</v>
      </c>
      <c r="W1502" s="81">
        <v>62.275000000000006</v>
      </c>
      <c r="X1502" s="82">
        <v>-7.6700874660299754E-4</v>
      </c>
      <c r="Y1502" s="83">
        <v>-0.92041049592359703</v>
      </c>
      <c r="Z1502" s="84">
        <f t="shared" si="23"/>
        <v>-333.34172210667685</v>
      </c>
    </row>
    <row r="1503" spans="1:26" x14ac:dyDescent="0.3">
      <c r="A1503" s="76">
        <v>40252</v>
      </c>
      <c r="B1503" s="77">
        <v>1181.99</v>
      </c>
      <c r="C1503" s="77">
        <v>2.8362870740131642E-2</v>
      </c>
      <c r="D1503" s="78">
        <v>-28.36287074013164</v>
      </c>
      <c r="E1503" s="77">
        <v>0.86719000000000002</v>
      </c>
      <c r="F1503" s="77">
        <v>3.0939999999999968</v>
      </c>
      <c r="G1503" s="79">
        <v>30.939999999999969</v>
      </c>
      <c r="H1503" s="80">
        <v>97.248000000000005</v>
      </c>
      <c r="I1503" s="77">
        <v>2.0847767210430225E-2</v>
      </c>
      <c r="J1503" s="79">
        <v>-104.23883605215113</v>
      </c>
      <c r="K1503" s="80">
        <v>18</v>
      </c>
      <c r="L1503" s="77">
        <v>-5.5613850996851982E-2</v>
      </c>
      <c r="M1503" s="79">
        <v>-83.420776495277977</v>
      </c>
      <c r="N1503" s="81">
        <v>83.999399999999994</v>
      </c>
      <c r="O1503" s="82">
        <v>-6.1451877277252563E-2</v>
      </c>
      <c r="P1503" s="83">
        <v>-122.90375455450511</v>
      </c>
      <c r="Q1503" s="81">
        <v>34.630000000000003</v>
      </c>
      <c r="R1503" s="82">
        <v>-1.4417531718568962E-3</v>
      </c>
      <c r="S1503" s="83">
        <v>17.301038062282753</v>
      </c>
      <c r="T1503" s="81">
        <v>728.54</v>
      </c>
      <c r="U1503" s="82">
        <v>6.4012501643031253E-2</v>
      </c>
      <c r="V1503" s="83">
        <v>-64.012501643031257</v>
      </c>
      <c r="W1503" s="81">
        <v>62.85</v>
      </c>
      <c r="X1503" s="82">
        <v>1.3709677419354862E-2</v>
      </c>
      <c r="Y1503" s="83">
        <v>16.451612903225833</v>
      </c>
      <c r="Z1503" s="84">
        <f t="shared" si="23"/>
        <v>-338.24608851958851</v>
      </c>
    </row>
    <row r="1504" spans="1:26" x14ac:dyDescent="0.3">
      <c r="A1504" s="76">
        <v>40249</v>
      </c>
      <c r="B1504" s="77">
        <v>1187.3699999999999</v>
      </c>
      <c r="C1504" s="77">
        <v>4.1022988304196081E-2</v>
      </c>
      <c r="D1504" s="78">
        <v>-41.022988304196083</v>
      </c>
      <c r="E1504" s="77">
        <v>0.86838000000000004</v>
      </c>
      <c r="F1504" s="77">
        <v>2.9000000000000026</v>
      </c>
      <c r="G1504" s="79">
        <v>29.000000000000025</v>
      </c>
      <c r="H1504" s="80">
        <v>96.977000000000004</v>
      </c>
      <c r="I1504" s="77">
        <v>2.7592637724772967E-2</v>
      </c>
      <c r="J1504" s="79">
        <v>-137.96318862386482</v>
      </c>
      <c r="K1504" s="80">
        <v>17.579999999999998</v>
      </c>
      <c r="L1504" s="77">
        <v>-8.7227414330218231E-2</v>
      </c>
      <c r="M1504" s="79">
        <v>-130.84112149532734</v>
      </c>
      <c r="N1504" s="81">
        <v>82.999300000000005</v>
      </c>
      <c r="O1504" s="82">
        <v>-6.2147384216598323E-2</v>
      </c>
      <c r="P1504" s="83">
        <v>-124.29476843319664</v>
      </c>
      <c r="Q1504" s="81">
        <v>34.5</v>
      </c>
      <c r="R1504" s="82">
        <v>-1.4004001143183823E-2</v>
      </c>
      <c r="S1504" s="83">
        <v>168.04801371820588</v>
      </c>
      <c r="T1504" s="81">
        <v>730.6</v>
      </c>
      <c r="U1504" s="82">
        <v>6.8691123983383118E-2</v>
      </c>
      <c r="V1504" s="83">
        <v>-68.691123983383122</v>
      </c>
      <c r="W1504" s="81">
        <v>61.435000000000002</v>
      </c>
      <c r="X1504" s="82">
        <v>-1.7511594434671339E-2</v>
      </c>
      <c r="Y1504" s="83">
        <v>-21.013913321605607</v>
      </c>
      <c r="Z1504" s="84">
        <f t="shared" si="23"/>
        <v>-326.77909044336775</v>
      </c>
    </row>
    <row r="1505" spans="1:26" x14ac:dyDescent="0.3">
      <c r="A1505" s="76">
        <v>40248</v>
      </c>
      <c r="B1505" s="77">
        <v>1182.69</v>
      </c>
      <c r="C1505" s="77">
        <v>4.3534653902148633E-2</v>
      </c>
      <c r="D1505" s="78">
        <v>-43.534653902148634</v>
      </c>
      <c r="E1505" s="77">
        <v>0.86124999999999996</v>
      </c>
      <c r="F1505" s="77">
        <v>2.1869999999999945</v>
      </c>
      <c r="G1505" s="79">
        <v>21.869999999999944</v>
      </c>
      <c r="H1505" s="80">
        <v>96.399000000000001</v>
      </c>
      <c r="I1505" s="77">
        <v>3.1446608174620236E-2</v>
      </c>
      <c r="J1505" s="79">
        <v>-157.23304087310117</v>
      </c>
      <c r="K1505" s="80">
        <v>18.059999999999999</v>
      </c>
      <c r="L1505" s="77">
        <v>-7.3846153846153909E-2</v>
      </c>
      <c r="M1505" s="79">
        <v>-110.76923076923086</v>
      </c>
      <c r="N1505" s="81">
        <v>83.499300000000005</v>
      </c>
      <c r="O1505" s="82">
        <v>-9.239200733049055E-2</v>
      </c>
      <c r="P1505" s="83">
        <v>-184.78401466098109</v>
      </c>
      <c r="Q1505" s="81">
        <v>34.54</v>
      </c>
      <c r="R1505" s="82">
        <v>-7.7563918414249675E-3</v>
      </c>
      <c r="S1505" s="83">
        <v>93.076702097099613</v>
      </c>
      <c r="T1505" s="81">
        <v>724.53</v>
      </c>
      <c r="U1505" s="82">
        <v>6.8171431098792562E-2</v>
      </c>
      <c r="V1505" s="83">
        <v>-68.171431098792567</v>
      </c>
      <c r="W1505" s="81">
        <v>61.98</v>
      </c>
      <c r="X1505" s="82">
        <v>-7.2080730418068693E-3</v>
      </c>
      <c r="Y1505" s="83">
        <v>-8.6496876501682429</v>
      </c>
      <c r="Z1505" s="84">
        <f t="shared" si="23"/>
        <v>-458.19535685732302</v>
      </c>
    </row>
    <row r="1506" spans="1:26" x14ac:dyDescent="0.3">
      <c r="A1506" s="76">
        <v>40247</v>
      </c>
      <c r="B1506" s="77">
        <v>1180.31</v>
      </c>
      <c r="C1506" s="77">
        <v>5.0079180085763564E-2</v>
      </c>
      <c r="D1506" s="78">
        <v>-50.079180085763561</v>
      </c>
      <c r="E1506" s="77">
        <v>0.85750000000000004</v>
      </c>
      <c r="F1506" s="77">
        <v>1.7500000000000071</v>
      </c>
      <c r="G1506" s="79">
        <v>17.500000000000071</v>
      </c>
      <c r="H1506" s="80">
        <v>96.67</v>
      </c>
      <c r="I1506" s="77">
        <v>4.6246090241025099E-2</v>
      </c>
      <c r="J1506" s="79">
        <v>-231.23045120512549</v>
      </c>
      <c r="K1506" s="80">
        <v>18.57</v>
      </c>
      <c r="L1506" s="77">
        <v>-7.6119402985074677E-2</v>
      </c>
      <c r="M1506" s="79">
        <v>-114.17910447761201</v>
      </c>
      <c r="N1506" s="81">
        <v>82.999399999999994</v>
      </c>
      <c r="O1506" s="82">
        <v>-0.1170201448522967</v>
      </c>
      <c r="P1506" s="83">
        <v>-234.04028970459339</v>
      </c>
      <c r="Q1506" s="81">
        <v>34.68</v>
      </c>
      <c r="R1506" s="82">
        <v>1.4438348252959041E-3</v>
      </c>
      <c r="S1506" s="83">
        <v>-17.326017903550849</v>
      </c>
      <c r="T1506" s="81">
        <v>720.41</v>
      </c>
      <c r="U1506" s="82">
        <v>6.1831205966453334E-2</v>
      </c>
      <c r="V1506" s="83">
        <v>-61.831205966453332</v>
      </c>
      <c r="W1506" s="81">
        <v>62.54999999999999</v>
      </c>
      <c r="X1506" s="82">
        <v>1.6814797021377174E-3</v>
      </c>
      <c r="Y1506" s="83">
        <v>2.0177756425652609</v>
      </c>
      <c r="Z1506" s="84">
        <f t="shared" si="23"/>
        <v>-689.16847370053324</v>
      </c>
    </row>
    <row r="1507" spans="1:26" x14ac:dyDescent="0.3">
      <c r="A1507" s="76">
        <v>40246</v>
      </c>
      <c r="B1507" s="77">
        <v>1174.1099999999999</v>
      </c>
      <c r="C1507" s="77">
        <v>3.6101306036004109E-2</v>
      </c>
      <c r="D1507" s="78">
        <v>-36.101306036004111</v>
      </c>
      <c r="E1507" s="77">
        <v>0.85875000000000001</v>
      </c>
      <c r="F1507" s="77">
        <v>0.4369999999999985</v>
      </c>
      <c r="G1507" s="79">
        <v>4.369999999999985</v>
      </c>
      <c r="H1507" s="80">
        <v>95.992000000000004</v>
      </c>
      <c r="I1507" s="77">
        <v>3.2138748212423303E-2</v>
      </c>
      <c r="J1507" s="79">
        <v>-160.69374106211652</v>
      </c>
      <c r="K1507" s="80">
        <v>17.920000000000002</v>
      </c>
      <c r="L1507" s="77">
        <v>-0.11593487913172165</v>
      </c>
      <c r="M1507" s="79">
        <v>-173.90231869758247</v>
      </c>
      <c r="N1507" s="81">
        <v>83.499399999999994</v>
      </c>
      <c r="O1507" s="82">
        <v>-0.10695351312039106</v>
      </c>
      <c r="P1507" s="83">
        <v>-213.9070262407821</v>
      </c>
      <c r="Q1507" s="81">
        <v>34.64</v>
      </c>
      <c r="R1507" s="82">
        <v>-1.028571428571427E-2</v>
      </c>
      <c r="S1507" s="83">
        <v>123.42857142857123</v>
      </c>
      <c r="T1507" s="81">
        <v>716.47</v>
      </c>
      <c r="U1507" s="82">
        <v>5.9600396350030421E-2</v>
      </c>
      <c r="V1507" s="83">
        <v>-59.600396350030422</v>
      </c>
      <c r="W1507" s="81">
        <v>61.57</v>
      </c>
      <c r="X1507" s="82">
        <v>-2.3860483551327714E-2</v>
      </c>
      <c r="Y1507" s="83">
        <v>-28.632580261593258</v>
      </c>
      <c r="Z1507" s="84">
        <f t="shared" si="23"/>
        <v>-545.03879721953774</v>
      </c>
    </row>
    <row r="1508" spans="1:26" x14ac:dyDescent="0.3">
      <c r="A1508" s="76">
        <v>40245</v>
      </c>
      <c r="B1508" s="77">
        <v>1174.7</v>
      </c>
      <c r="C1508" s="77">
        <v>4.0920852089462362E-2</v>
      </c>
      <c r="D1508" s="78">
        <v>-40.920852089462365</v>
      </c>
      <c r="E1508" s="77">
        <v>0.86750000000000005</v>
      </c>
      <c r="F1508" s="77">
        <v>6.2000000000006494E-2</v>
      </c>
      <c r="G1508" s="79">
        <v>0.62000000000006494</v>
      </c>
      <c r="H1508" s="80">
        <v>96.191999999999993</v>
      </c>
      <c r="I1508" s="77">
        <v>3.610512710038765E-2</v>
      </c>
      <c r="J1508" s="79">
        <v>-180.52563550193824</v>
      </c>
      <c r="K1508" s="80">
        <v>17.79</v>
      </c>
      <c r="L1508" s="77">
        <v>-0.16752456715021066</v>
      </c>
      <c r="M1508" s="79">
        <v>-251.28685072531601</v>
      </c>
      <c r="N1508" s="81">
        <v>82.499399999999994</v>
      </c>
      <c r="O1508" s="82">
        <v>-0.12234120643323255</v>
      </c>
      <c r="P1508" s="83">
        <v>-244.68241286646509</v>
      </c>
      <c r="Q1508" s="81">
        <v>34.61</v>
      </c>
      <c r="R1508" s="82">
        <v>-1.3116623895067034E-2</v>
      </c>
      <c r="S1508" s="83">
        <v>157.39948674080441</v>
      </c>
      <c r="T1508" s="81">
        <v>712.79</v>
      </c>
      <c r="U1508" s="82">
        <v>6.475561663479909E-2</v>
      </c>
      <c r="V1508" s="83">
        <v>-64.755616634799097</v>
      </c>
      <c r="W1508" s="81">
        <v>61.44</v>
      </c>
      <c r="X1508" s="82">
        <v>-1.907878981400165E-2</v>
      </c>
      <c r="Y1508" s="83">
        <v>-22.894547776801979</v>
      </c>
      <c r="Z1508" s="84">
        <f t="shared" si="23"/>
        <v>-647.04642885397845</v>
      </c>
    </row>
    <row r="1509" spans="1:26" x14ac:dyDescent="0.3">
      <c r="A1509" s="76">
        <v>40242</v>
      </c>
      <c r="B1509" s="77">
        <v>1170.46</v>
      </c>
      <c r="C1509" s="77">
        <v>2.6881437419943588E-2</v>
      </c>
      <c r="D1509" s="78">
        <v>-26.881437419943587</v>
      </c>
      <c r="E1509" s="77">
        <v>0.85063</v>
      </c>
      <c r="F1509" s="77">
        <v>-2.2499999999999964</v>
      </c>
      <c r="G1509" s="79">
        <v>-22.499999999999964</v>
      </c>
      <c r="H1509" s="80">
        <v>96.132000000000005</v>
      </c>
      <c r="I1509" s="77">
        <v>2.9052216917510528E-2</v>
      </c>
      <c r="J1509" s="79">
        <v>-145.26108458755263</v>
      </c>
      <c r="K1509" s="80">
        <v>17.420000000000002</v>
      </c>
      <c r="L1509" s="77">
        <v>-0.12637913741223669</v>
      </c>
      <c r="M1509" s="79">
        <v>-189.56870611835504</v>
      </c>
      <c r="N1509" s="81">
        <v>85.499300000000005</v>
      </c>
      <c r="O1509" s="82">
        <v>-6.0441057853128588E-2</v>
      </c>
      <c r="P1509" s="83">
        <v>-120.88211570625717</v>
      </c>
      <c r="Q1509" s="81">
        <v>34.5</v>
      </c>
      <c r="R1509" s="82">
        <v>-2.4045261669024084E-2</v>
      </c>
      <c r="S1509" s="83">
        <v>288.54314002828903</v>
      </c>
      <c r="T1509" s="81">
        <v>704.93</v>
      </c>
      <c r="U1509" s="82">
        <v>4.3830423644736508E-2</v>
      </c>
      <c r="V1509" s="83">
        <v>-43.830423644736506</v>
      </c>
      <c r="W1509" s="81">
        <v>61.194999999999993</v>
      </c>
      <c r="X1509" s="82">
        <v>-1.2346675274370686E-2</v>
      </c>
      <c r="Y1509" s="83">
        <v>-14.816010329244822</v>
      </c>
      <c r="Z1509" s="84">
        <f t="shared" si="23"/>
        <v>-275.19663777780073</v>
      </c>
    </row>
    <row r="1510" spans="1:26" x14ac:dyDescent="0.3">
      <c r="A1510" s="76">
        <v>40241</v>
      </c>
      <c r="B1510" s="77">
        <v>1155.5999999999999</v>
      </c>
      <c r="C1510" s="77">
        <v>1.8643395477984805E-2</v>
      </c>
      <c r="D1510" s="78">
        <v>-18.643395477984804</v>
      </c>
      <c r="E1510" s="77">
        <v>0.83406000000000002</v>
      </c>
      <c r="F1510" s="77">
        <v>-4.3439999999999923</v>
      </c>
      <c r="G1510" s="79">
        <v>-43.439999999999927</v>
      </c>
      <c r="H1510" s="80">
        <v>95.396000000000001</v>
      </c>
      <c r="I1510" s="77">
        <v>2.1753333690355123E-2</v>
      </c>
      <c r="J1510" s="79">
        <v>-108.76666845177562</v>
      </c>
      <c r="K1510" s="80">
        <v>18.72</v>
      </c>
      <c r="L1510" s="77">
        <v>-6.4935064935064971E-2</v>
      </c>
      <c r="M1510" s="79">
        <v>-97.402597402597451</v>
      </c>
      <c r="N1510" s="81">
        <v>88.499200000000002</v>
      </c>
      <c r="O1510" s="82">
        <v>-2.7487730850126305E-2</v>
      </c>
      <c r="P1510" s="83">
        <v>-54.975461700252609</v>
      </c>
      <c r="Q1510" s="81">
        <v>34.25</v>
      </c>
      <c r="R1510" s="82">
        <v>-2.6988636363636444E-2</v>
      </c>
      <c r="S1510" s="83">
        <v>323.86363636363734</v>
      </c>
      <c r="T1510" s="81">
        <v>686.59</v>
      </c>
      <c r="U1510" s="82">
        <v>1.9829481314241611E-2</v>
      </c>
      <c r="V1510" s="83">
        <v>-19.829481314241612</v>
      </c>
      <c r="W1510" s="81">
        <v>62.455000000000005</v>
      </c>
      <c r="X1510" s="82">
        <v>8.2331100169507187E-3</v>
      </c>
      <c r="Y1510" s="83">
        <v>9.8797320203408621</v>
      </c>
      <c r="Z1510" s="84">
        <f t="shared" si="23"/>
        <v>-9.314235962873779</v>
      </c>
    </row>
    <row r="1511" spans="1:26" x14ac:dyDescent="0.3">
      <c r="A1511" s="76">
        <v>40240</v>
      </c>
      <c r="B1511" s="77">
        <v>1157.3699999999999</v>
      </c>
      <c r="C1511" s="77">
        <v>1.6181712820692782E-2</v>
      </c>
      <c r="D1511" s="78">
        <v>-16.18171282069278</v>
      </c>
      <c r="E1511" s="77">
        <v>0.83438000000000001</v>
      </c>
      <c r="F1511" s="77">
        <v>-1.9369999999999998</v>
      </c>
      <c r="G1511" s="79">
        <v>-19.369999999999997</v>
      </c>
      <c r="H1511" s="80">
        <v>95.248999999999995</v>
      </c>
      <c r="I1511" s="77">
        <v>2.3995613705021658E-2</v>
      </c>
      <c r="J1511" s="79">
        <v>-119.97806852510828</v>
      </c>
      <c r="K1511" s="80">
        <v>18.829999999999998</v>
      </c>
      <c r="L1511" s="77">
        <v>-8.7251575375666537E-2</v>
      </c>
      <c r="M1511" s="79">
        <v>-130.87736306349979</v>
      </c>
      <c r="N1511" s="81">
        <v>88.499300000000005</v>
      </c>
      <c r="O1511" s="82">
        <v>-6.3504425902508418E-2</v>
      </c>
      <c r="P1511" s="83">
        <v>-127.00885180501683</v>
      </c>
      <c r="Q1511" s="81">
        <v>34.75</v>
      </c>
      <c r="R1511" s="82">
        <v>-1.2222853894258093E-2</v>
      </c>
      <c r="S1511" s="83">
        <v>146.67424673109713</v>
      </c>
      <c r="T1511" s="81">
        <v>682.44</v>
      </c>
      <c r="U1511" s="82">
        <v>1.5505490908008799E-2</v>
      </c>
      <c r="V1511" s="83">
        <v>-15.505490908008799</v>
      </c>
      <c r="W1511" s="81" t="s">
        <v>47</v>
      </c>
      <c r="X1511" s="82">
        <v>-7.6700874660299754E-4</v>
      </c>
      <c r="Y1511" s="83">
        <v>-0.92041049592359703</v>
      </c>
      <c r="Z1511" s="84">
        <f t="shared" si="23"/>
        <v>-283.16765088715294</v>
      </c>
    </row>
    <row r="1512" spans="1:26" x14ac:dyDescent="0.3">
      <c r="A1512" s="76">
        <v>40239</v>
      </c>
      <c r="B1512" s="77">
        <v>1149.3900000000001</v>
      </c>
      <c r="C1512" s="77">
        <v>1.3759161749530457E-2</v>
      </c>
      <c r="D1512" s="78">
        <v>-13.759161749530458</v>
      </c>
      <c r="E1512" s="77">
        <v>0.83625000000000005</v>
      </c>
      <c r="F1512" s="77">
        <v>-1.4379999999999948</v>
      </c>
      <c r="G1512" s="79">
        <v>-14.379999999999949</v>
      </c>
      <c r="H1512" s="80">
        <v>95.262</v>
      </c>
      <c r="I1512" s="77">
        <v>3.0316140126975168E-2</v>
      </c>
      <c r="J1512" s="79">
        <v>-151.58070063487585</v>
      </c>
      <c r="K1512" s="80">
        <v>19.059999999999999</v>
      </c>
      <c r="L1512" s="77">
        <v>-0.12246777163904236</v>
      </c>
      <c r="M1512" s="79">
        <v>-183.70165745856355</v>
      </c>
      <c r="N1512" s="81">
        <v>89.499300000000005</v>
      </c>
      <c r="O1512" s="82">
        <v>-6.7721451740926628E-2</v>
      </c>
      <c r="P1512" s="83">
        <v>-135.44290348185325</v>
      </c>
      <c r="Q1512" s="81">
        <v>34.68</v>
      </c>
      <c r="R1512" s="82">
        <v>-1.2809564474807937E-2</v>
      </c>
      <c r="S1512" s="83">
        <v>153.71477369769525</v>
      </c>
      <c r="T1512" s="81">
        <v>684.71</v>
      </c>
      <c r="U1512" s="82">
        <v>3.210684192279295E-2</v>
      </c>
      <c r="V1512" s="83">
        <v>-32.106841922792952</v>
      </c>
      <c r="W1512" s="81">
        <v>62</v>
      </c>
      <c r="X1512" s="82">
        <v>-1.8288338215501562E-2</v>
      </c>
      <c r="Y1512" s="83">
        <v>-21.946005858601872</v>
      </c>
      <c r="Z1512" s="84">
        <f t="shared" si="23"/>
        <v>-399.20249740852267</v>
      </c>
    </row>
    <row r="1513" spans="1:26" x14ac:dyDescent="0.3">
      <c r="A1513" s="76">
        <v>40238</v>
      </c>
      <c r="B1513" s="77">
        <v>1140.58</v>
      </c>
      <c r="C1513" s="77">
        <v>1.3975072453460901E-2</v>
      </c>
      <c r="D1513" s="78">
        <v>-13.9750724534609</v>
      </c>
      <c r="E1513" s="77">
        <v>0.83938000000000001</v>
      </c>
      <c r="F1513" s="77">
        <v>-1.6249999999999987</v>
      </c>
      <c r="G1513" s="79">
        <v>-16.249999999999986</v>
      </c>
      <c r="H1513" s="80">
        <v>94.373000000000005</v>
      </c>
      <c r="I1513" s="77">
        <v>2.2492605393458157E-2</v>
      </c>
      <c r="J1513" s="79">
        <v>-112.46302696729079</v>
      </c>
      <c r="K1513" s="80">
        <v>19.260000000000002</v>
      </c>
      <c r="L1513" s="77">
        <v>-0.13438202247191003</v>
      </c>
      <c r="M1513" s="79">
        <v>-201.57303370786502</v>
      </c>
      <c r="N1513" s="81">
        <v>88.499300000000005</v>
      </c>
      <c r="O1513" s="82">
        <v>-9.6951447236037325E-2</v>
      </c>
      <c r="P1513" s="83">
        <v>-193.90289447207465</v>
      </c>
      <c r="Q1513" s="81">
        <v>34.99</v>
      </c>
      <c r="R1513" s="82">
        <v>1.0979485697775284E-2</v>
      </c>
      <c r="S1513" s="83">
        <v>-131.75382837330341</v>
      </c>
      <c r="T1513" s="81">
        <v>683.64</v>
      </c>
      <c r="U1513" s="82">
        <v>4.0326262288096909E-2</v>
      </c>
      <c r="V1513" s="83">
        <v>-40.326262288096906</v>
      </c>
      <c r="W1513" s="81">
        <v>62.53</v>
      </c>
      <c r="X1513" s="82">
        <v>-1.3255483667350534E-2</v>
      </c>
      <c r="Y1513" s="83">
        <v>-15.906580400820642</v>
      </c>
      <c r="Z1513" s="84">
        <f t="shared" si="23"/>
        <v>-726.15069866291242</v>
      </c>
    </row>
    <row r="1514" spans="1:26" x14ac:dyDescent="0.3">
      <c r="A1514" s="76">
        <v>40235</v>
      </c>
      <c r="B1514" s="77">
        <v>1133.3499999999999</v>
      </c>
      <c r="C1514" s="77">
        <v>2.3414783912156033E-2</v>
      </c>
      <c r="D1514" s="78">
        <v>-23.414783912156032</v>
      </c>
      <c r="E1514" s="77">
        <v>0.83938000000000001</v>
      </c>
      <c r="F1514" s="77">
        <v>-1.1869999999999936</v>
      </c>
      <c r="G1514" s="79">
        <v>-11.869999999999937</v>
      </c>
      <c r="H1514" s="80">
        <v>93.46</v>
      </c>
      <c r="I1514" s="77">
        <v>3.5402727195731371E-2</v>
      </c>
      <c r="J1514" s="79">
        <v>-80.912535345907898</v>
      </c>
      <c r="K1514" s="80">
        <v>19.5</v>
      </c>
      <c r="L1514" s="77">
        <v>3.5402727195731371E-2</v>
      </c>
      <c r="M1514" s="79">
        <v>-215.76433121019116</v>
      </c>
      <c r="N1514" s="81">
        <v>91.999300000000005</v>
      </c>
      <c r="O1514" s="82">
        <v>-7.0720712075773101E-2</v>
      </c>
      <c r="P1514" s="83">
        <v>-141.44142415154619</v>
      </c>
      <c r="Q1514" s="81">
        <v>34.81</v>
      </c>
      <c r="R1514" s="82">
        <v>8.9855072463768774E-3</v>
      </c>
      <c r="S1514" s="83">
        <v>-107.82608695652253</v>
      </c>
      <c r="T1514" s="81">
        <v>678.29</v>
      </c>
      <c r="U1514" s="82">
        <v>6.211831762237318E-2</v>
      </c>
      <c r="V1514" s="83">
        <v>-62.118317622373183</v>
      </c>
      <c r="W1514" s="81">
        <v>62.43</v>
      </c>
      <c r="X1514" s="82">
        <v>-7.6700874660299754E-4</v>
      </c>
      <c r="Y1514" s="83">
        <v>-0.92041049592359703</v>
      </c>
      <c r="Z1514" s="84">
        <f t="shared" si="23"/>
        <v>-644.26788969462052</v>
      </c>
    </row>
    <row r="1515" spans="1:26" x14ac:dyDescent="0.3">
      <c r="A1515" s="76">
        <v>40234</v>
      </c>
      <c r="B1515" s="77">
        <v>1124.02</v>
      </c>
      <c r="C1515" s="77">
        <v>1.5081457934472462E-2</v>
      </c>
      <c r="D1515" s="78">
        <v>-15.081457934472462</v>
      </c>
      <c r="E1515" s="77">
        <v>0.84</v>
      </c>
      <c r="F1515" s="77">
        <v>-1.375000000000004</v>
      </c>
      <c r="G1515" s="79">
        <v>-13.750000000000039</v>
      </c>
      <c r="H1515" s="80">
        <v>92.397000000000006</v>
      </c>
      <c r="I1515" s="77">
        <v>1.1815852296371009E-2</v>
      </c>
      <c r="J1515" s="79">
        <v>-59.079261481855049</v>
      </c>
      <c r="K1515" s="80">
        <v>20.100000000000001</v>
      </c>
      <c r="L1515" s="77">
        <v>-0.11570611526616802</v>
      </c>
      <c r="M1515" s="79">
        <v>-173.55917289925202</v>
      </c>
      <c r="N1515" s="81">
        <v>93.999200000000002</v>
      </c>
      <c r="O1515" s="82">
        <v>-4.083036226308822E-2</v>
      </c>
      <c r="P1515" s="83">
        <v>-81.660724526176438</v>
      </c>
      <c r="Q1515" s="81">
        <v>34.630000000000003</v>
      </c>
      <c r="R1515" s="82">
        <v>0</v>
      </c>
      <c r="S1515" s="83">
        <v>0</v>
      </c>
      <c r="T1515" s="81">
        <v>678.46</v>
      </c>
      <c r="U1515" s="82">
        <v>6.2384516613948879E-2</v>
      </c>
      <c r="V1515" s="83">
        <v>-62.384516613948875</v>
      </c>
      <c r="W1515" s="81">
        <v>62.445</v>
      </c>
      <c r="X1515" s="82">
        <v>-7.8646329837940496E-3</v>
      </c>
      <c r="Y1515" s="83">
        <v>-9.4375595805528576</v>
      </c>
      <c r="Z1515" s="84">
        <f t="shared" si="23"/>
        <v>-414.95269303625776</v>
      </c>
    </row>
    <row r="1516" spans="1:26" x14ac:dyDescent="0.3">
      <c r="A1516" s="76">
        <v>40233</v>
      </c>
      <c r="B1516" s="77">
        <v>1133.2</v>
      </c>
      <c r="C1516" s="77">
        <v>2.2494518483763038E-2</v>
      </c>
      <c r="D1516" s="78">
        <v>-22.494518483763038</v>
      </c>
      <c r="E1516" s="77">
        <v>0.85438000000000003</v>
      </c>
      <c r="F1516" s="77">
        <v>-0.74999999999999512</v>
      </c>
      <c r="G1516" s="79">
        <v>-7.4999999999999512</v>
      </c>
      <c r="H1516" s="80">
        <v>93.003</v>
      </c>
      <c r="I1516" s="77">
        <v>2.107967458252365E-2</v>
      </c>
      <c r="J1516" s="79">
        <v>-105.39837291261826</v>
      </c>
      <c r="K1516" s="80">
        <v>20.27</v>
      </c>
      <c r="L1516" s="77">
        <v>-0.15400667779632726</v>
      </c>
      <c r="M1516" s="79">
        <v>-231.01001669449087</v>
      </c>
      <c r="N1516" s="81">
        <v>93.499499999999998</v>
      </c>
      <c r="O1516" s="82">
        <v>-7.882992055235033E-2</v>
      </c>
      <c r="P1516" s="83">
        <v>-157.65984110470066</v>
      </c>
      <c r="Q1516" s="81">
        <v>35</v>
      </c>
      <c r="R1516" s="82">
        <v>1.5081206496519813E-2</v>
      </c>
      <c r="S1516" s="83">
        <v>-180.97447795823774</v>
      </c>
      <c r="T1516" s="81">
        <v>676.17</v>
      </c>
      <c r="U1516" s="82">
        <v>6.8942076640951089E-2</v>
      </c>
      <c r="V1516" s="83">
        <v>-68.942076640951086</v>
      </c>
      <c r="W1516" s="81">
        <v>63.074999999999996</v>
      </c>
      <c r="X1516" s="82">
        <v>-7.8647267007471502E-3</v>
      </c>
      <c r="Y1516" s="83">
        <v>-9.4376720408965795</v>
      </c>
      <c r="Z1516" s="84">
        <f t="shared" si="23"/>
        <v>-783.41697583565804</v>
      </c>
    </row>
    <row r="1517" spans="1:26" x14ac:dyDescent="0.3">
      <c r="A1517" s="76">
        <v>40232</v>
      </c>
      <c r="B1517" s="77">
        <v>1128.52</v>
      </c>
      <c r="C1517" s="77">
        <v>2.4585996513654784E-2</v>
      </c>
      <c r="D1517" s="78">
        <v>-24.585996513654784</v>
      </c>
      <c r="E1517" s="77">
        <v>0.86687999999999998</v>
      </c>
      <c r="F1517" s="77">
        <v>1.6880000000000006</v>
      </c>
      <c r="G1517" s="79">
        <v>16.880000000000006</v>
      </c>
      <c r="H1517" s="80">
        <v>92.84</v>
      </c>
      <c r="I1517" s="77">
        <v>3.4428969359331513E-2</v>
      </c>
      <c r="J1517" s="79">
        <v>-172.14484679665756</v>
      </c>
      <c r="K1517" s="80">
        <v>21.37</v>
      </c>
      <c r="L1517" s="77">
        <v>-0.15866141732283456</v>
      </c>
      <c r="M1517" s="79">
        <v>-237.99212598425186</v>
      </c>
      <c r="N1517" s="81">
        <v>93.999399999999994</v>
      </c>
      <c r="O1517" s="82">
        <v>-7.8444482788370323E-2</v>
      </c>
      <c r="P1517" s="83">
        <v>-156.88896557674065</v>
      </c>
      <c r="Q1517" s="81">
        <v>35.07</v>
      </c>
      <c r="R1517" s="82">
        <v>1.6521739130434792E-2</v>
      </c>
      <c r="S1517" s="83">
        <v>-198.26086956521749</v>
      </c>
      <c r="T1517" s="81">
        <v>669.44</v>
      </c>
      <c r="U1517" s="82">
        <v>6.8846595989270662E-2</v>
      </c>
      <c r="V1517" s="83">
        <v>-68.846595989270668</v>
      </c>
      <c r="W1517" s="81">
        <v>62.634999999999991</v>
      </c>
      <c r="X1517" s="82">
        <v>-3.8381822368926295E-2</v>
      </c>
      <c r="Y1517" s="83">
        <v>-46.05818684271155</v>
      </c>
      <c r="Z1517" s="84">
        <f t="shared" si="23"/>
        <v>-887.89758726850459</v>
      </c>
    </row>
    <row r="1518" spans="1:26" x14ac:dyDescent="0.3">
      <c r="A1518" s="76">
        <v>40231</v>
      </c>
      <c r="B1518" s="77">
        <v>1139.82</v>
      </c>
      <c r="C1518" s="77">
        <v>3.5089631122977055E-2</v>
      </c>
      <c r="D1518" s="78">
        <v>-35.089631122977053</v>
      </c>
      <c r="E1518" s="77">
        <v>0.87312999999999996</v>
      </c>
      <c r="F1518" s="77">
        <v>2.6880000000000015</v>
      </c>
      <c r="G1518" s="79">
        <v>26.880000000000017</v>
      </c>
      <c r="H1518" s="80">
        <v>93.418000000000006</v>
      </c>
      <c r="I1518" s="77">
        <v>4.7580599943930581E-2</v>
      </c>
      <c r="J1518" s="79">
        <v>-237.90299971965291</v>
      </c>
      <c r="K1518" s="80">
        <v>19.940000000000001</v>
      </c>
      <c r="L1518" s="77">
        <v>-0.23307692307692301</v>
      </c>
      <c r="M1518" s="79">
        <v>-349.61538461538453</v>
      </c>
      <c r="N1518" s="81">
        <v>90.999399999999994</v>
      </c>
      <c r="O1518" s="82">
        <v>-0.14152238330051922</v>
      </c>
      <c r="P1518" s="83">
        <v>-283.04476660103842</v>
      </c>
      <c r="Q1518" s="81">
        <v>35.35</v>
      </c>
      <c r="R1518" s="82">
        <v>3.4836065573770635E-2</v>
      </c>
      <c r="S1518" s="83">
        <v>-418.03278688524762</v>
      </c>
      <c r="T1518" s="81">
        <v>675.33</v>
      </c>
      <c r="U1518" s="82">
        <v>7.9888705886115477E-2</v>
      </c>
      <c r="V1518" s="83">
        <v>-79.888705886115474</v>
      </c>
      <c r="W1518" s="81">
        <v>61.96</v>
      </c>
      <c r="X1518" s="82">
        <v>-5.3829121172787639E-2</v>
      </c>
      <c r="Y1518" s="83">
        <v>-64.594945407345165</v>
      </c>
      <c r="Z1518" s="84">
        <f t="shared" si="23"/>
        <v>-1441.2892202377614</v>
      </c>
    </row>
    <row r="1519" spans="1:26" x14ac:dyDescent="0.3">
      <c r="A1519" s="76">
        <v>40228</v>
      </c>
      <c r="B1519" s="77">
        <v>1134.45</v>
      </c>
      <c r="C1519" s="77">
        <v>3.8274621784135467E-2</v>
      </c>
      <c r="D1519" s="78">
        <v>-38.274621784135469</v>
      </c>
      <c r="E1519" s="77">
        <v>0.87749999999999995</v>
      </c>
      <c r="F1519" s="77">
        <v>3.499999999999992</v>
      </c>
      <c r="G1519" s="79">
        <v>34.999999999999922</v>
      </c>
      <c r="H1519" s="80">
        <v>93.364999999999995</v>
      </c>
      <c r="I1519" s="77">
        <v>4.7691185546765422E-2</v>
      </c>
      <c r="J1519" s="79">
        <v>-238.45592773382711</v>
      </c>
      <c r="K1519" s="80">
        <v>20.02</v>
      </c>
      <c r="L1519" s="77">
        <v>-0.24481327800829883</v>
      </c>
      <c r="M1519" s="79">
        <v>-367.21991701244826</v>
      </c>
      <c r="N1519" s="81">
        <v>91.000600000000006</v>
      </c>
      <c r="O1519" s="82">
        <v>-0.10344943094044572</v>
      </c>
      <c r="P1519" s="83">
        <v>-206.89886188089142</v>
      </c>
      <c r="Q1519" s="81">
        <v>35.200000000000003</v>
      </c>
      <c r="R1519" s="82">
        <v>2.3851076207097158E-2</v>
      </c>
      <c r="S1519" s="83">
        <v>-286.21291448516587</v>
      </c>
      <c r="T1519" s="81">
        <v>673.24</v>
      </c>
      <c r="U1519" s="82">
        <v>7.4965271679254097E-2</v>
      </c>
      <c r="V1519" s="83">
        <v>-74.965271679254101</v>
      </c>
      <c r="W1519" s="81">
        <v>61.944999999999993</v>
      </c>
      <c r="X1519" s="82">
        <v>-3.9314516129032424E-2</v>
      </c>
      <c r="Y1519" s="83">
        <v>-47.177419354838904</v>
      </c>
      <c r="Z1519" s="84">
        <f t="shared" si="23"/>
        <v>-1224.2049339305613</v>
      </c>
    </row>
    <row r="1520" spans="1:26" x14ac:dyDescent="0.3">
      <c r="A1520" s="76">
        <v>40227</v>
      </c>
      <c r="B1520" s="77">
        <v>1138.94</v>
      </c>
      <c r="C1520" s="77">
        <v>3.9672107204147988E-2</v>
      </c>
      <c r="D1520" s="78">
        <v>-39.672107204147991</v>
      </c>
      <c r="E1520" s="77">
        <v>0.85375000000000001</v>
      </c>
      <c r="F1520" s="77">
        <v>1.6249999999999987</v>
      </c>
      <c r="G1520" s="79">
        <v>16.249999999999986</v>
      </c>
      <c r="H1520" s="80">
        <v>93.016999999999996</v>
      </c>
      <c r="I1520" s="77">
        <v>4.7960793150067495E-2</v>
      </c>
      <c r="J1520" s="79">
        <v>-239.80396575033748</v>
      </c>
      <c r="K1520" s="80">
        <v>20.63</v>
      </c>
      <c r="L1520" s="77">
        <v>-0.20988127154346994</v>
      </c>
      <c r="M1520" s="79">
        <v>-314.8219073152049</v>
      </c>
      <c r="N1520" s="81">
        <v>94.500500000000002</v>
      </c>
      <c r="O1520" s="82">
        <v>2.7169299430766448E-2</v>
      </c>
      <c r="P1520" s="83">
        <v>54.338598861532894</v>
      </c>
      <c r="Q1520" s="81">
        <v>35.18</v>
      </c>
      <c r="R1520" s="82">
        <v>1.5002885170225135E-2</v>
      </c>
      <c r="S1520" s="83">
        <v>-180.03462204270161</v>
      </c>
      <c r="T1520" s="81">
        <v>672.02</v>
      </c>
      <c r="U1520" s="82">
        <v>4.654820674941209E-2</v>
      </c>
      <c r="V1520" s="83">
        <v>-46.548206749412088</v>
      </c>
      <c r="W1520" s="81">
        <v>62.109999999999992</v>
      </c>
      <c r="X1520" s="82">
        <v>-2.8620581795433413E-2</v>
      </c>
      <c r="Y1520" s="83">
        <v>-34.344698154520096</v>
      </c>
      <c r="Z1520" s="84">
        <f t="shared" si="23"/>
        <v>-784.63690835479133</v>
      </c>
    </row>
    <row r="1521" spans="1:26" x14ac:dyDescent="0.3">
      <c r="A1521" s="76">
        <v>40226</v>
      </c>
      <c r="B1521" s="77">
        <v>1133.79</v>
      </c>
      <c r="C1521" s="77">
        <v>2.4783752270940169E-2</v>
      </c>
      <c r="D1521" s="78">
        <v>-24.78375227094017</v>
      </c>
      <c r="E1521" s="77">
        <v>0.85063</v>
      </c>
      <c r="F1521" s="77">
        <v>0.4689999999999972</v>
      </c>
      <c r="G1521" s="79">
        <v>4.689999999999972</v>
      </c>
      <c r="H1521" s="80">
        <v>92.459000000000003</v>
      </c>
      <c r="I1521" s="77">
        <v>4.7195668916776172E-2</v>
      </c>
      <c r="J1521" s="79">
        <v>-235.97834458388087</v>
      </c>
      <c r="K1521" s="80">
        <v>21.72</v>
      </c>
      <c r="L1521" s="77">
        <v>-0.16717791411042943</v>
      </c>
      <c r="M1521" s="79">
        <v>-250.76687116564415</v>
      </c>
      <c r="N1521" s="81">
        <v>96.000600000000006</v>
      </c>
      <c r="O1521" s="82">
        <v>3.7834226477796475E-2</v>
      </c>
      <c r="P1521" s="83">
        <v>75.66845295559294</v>
      </c>
      <c r="Q1521" s="81">
        <v>35.130000000000003</v>
      </c>
      <c r="R1521" s="82">
        <v>1.4253135689852984E-3</v>
      </c>
      <c r="S1521" s="83">
        <v>-17.10376282782358</v>
      </c>
      <c r="T1521" s="81">
        <v>663.41</v>
      </c>
      <c r="U1521" s="82">
        <v>5.3349422841809477E-2</v>
      </c>
      <c r="V1521" s="83">
        <v>-53.349422841809478</v>
      </c>
      <c r="W1521" s="81">
        <v>63.155000000000001</v>
      </c>
      <c r="X1521" s="82">
        <v>-2.2973391089108904E-2</v>
      </c>
      <c r="Y1521" s="83">
        <v>-27.568069306930685</v>
      </c>
      <c r="Z1521" s="84">
        <f t="shared" si="23"/>
        <v>-529.19177004143603</v>
      </c>
    </row>
    <row r="1522" spans="1:26" x14ac:dyDescent="0.3">
      <c r="A1522" s="76">
        <v>40225</v>
      </c>
      <c r="B1522" s="77">
        <v>1124.8599999999999</v>
      </c>
      <c r="C1522" s="77">
        <v>-1.2327684607955211E-2</v>
      </c>
      <c r="D1522" s="78">
        <v>12.327684607955211</v>
      </c>
      <c r="E1522" s="77">
        <v>0.85563</v>
      </c>
      <c r="F1522" s="77">
        <v>0.9380000000000055</v>
      </c>
      <c r="G1522" s="79">
        <v>9.3800000000000558</v>
      </c>
      <c r="H1522" s="80">
        <v>92.296999999999997</v>
      </c>
      <c r="I1522" s="77">
        <v>4.4580004074333879E-2</v>
      </c>
      <c r="J1522" s="79">
        <v>-222.9000203716694</v>
      </c>
      <c r="K1522" s="80">
        <v>22.25</v>
      </c>
      <c r="L1522" s="77">
        <v>3.0092592592592525E-2</v>
      </c>
      <c r="M1522" s="79">
        <v>45.138888888888786</v>
      </c>
      <c r="N1522" s="81">
        <v>98.000600000000006</v>
      </c>
      <c r="O1522" s="82">
        <v>3.1575490337460002E-2</v>
      </c>
      <c r="P1522" s="83">
        <v>63.15098067492</v>
      </c>
      <c r="Q1522" s="81">
        <v>34.61</v>
      </c>
      <c r="R1522" s="82">
        <v>-7.7408256880734834E-3</v>
      </c>
      <c r="S1522" s="83">
        <v>92.889908256881796</v>
      </c>
      <c r="T1522" s="81">
        <v>657.14</v>
      </c>
      <c r="U1522" s="82">
        <v>4.3865682363550288E-3</v>
      </c>
      <c r="V1522" s="83">
        <v>-4.3865682363550285</v>
      </c>
      <c r="W1522" s="81">
        <v>63.370000000000005</v>
      </c>
      <c r="X1522" s="82">
        <v>2.1437782076080037E-2</v>
      </c>
      <c r="Y1522" s="83">
        <v>25.725338491296043</v>
      </c>
      <c r="Z1522" s="84">
        <f t="shared" si="23"/>
        <v>21.326212311917462</v>
      </c>
    </row>
    <row r="1523" spans="1:26" x14ac:dyDescent="0.3">
      <c r="A1523" s="76">
        <v>40224</v>
      </c>
      <c r="B1523" s="77">
        <v>1107.42</v>
      </c>
      <c r="C1523" s="77">
        <v>-3.2787171604248148E-2</v>
      </c>
      <c r="D1523" s="78">
        <v>32.787171604248151</v>
      </c>
      <c r="E1523" s="77">
        <v>0.85124999999999995</v>
      </c>
      <c r="F1523" s="77">
        <v>0.87499999999999245</v>
      </c>
      <c r="G1523" s="79">
        <v>8.7499999999999254</v>
      </c>
      <c r="H1523" s="80" t="s">
        <v>0</v>
      </c>
      <c r="I1523" s="77">
        <v>3.5402727195731371E-2</v>
      </c>
      <c r="J1523" s="79">
        <v>36.744118836187369</v>
      </c>
      <c r="K1523" s="80" t="s">
        <v>0</v>
      </c>
      <c r="L1523" s="77">
        <v>3.5402727195731371E-2</v>
      </c>
      <c r="M1523" s="79">
        <v>-215.76433121019116</v>
      </c>
      <c r="N1523" s="81" t="s">
        <v>47</v>
      </c>
      <c r="O1523" s="82">
        <v>4.5362372799477215E-3</v>
      </c>
      <c r="P1523" s="83">
        <v>9.0724745598954417</v>
      </c>
      <c r="Q1523" s="81" t="s">
        <v>47</v>
      </c>
      <c r="R1523" s="82">
        <v>7.4923885533476054E-4</v>
      </c>
      <c r="S1523" s="83">
        <v>-8.9908662640171269</v>
      </c>
      <c r="T1523" s="81">
        <v>638.62</v>
      </c>
      <c r="U1523" s="82">
        <v>-4.0981514018410846E-2</v>
      </c>
      <c r="V1523" s="83">
        <v>40.981514018410849</v>
      </c>
      <c r="W1523" s="81" t="s">
        <v>47</v>
      </c>
      <c r="X1523" s="82">
        <v>-7.6700874660299754E-4</v>
      </c>
      <c r="Y1523" s="83">
        <v>-0.92041049592359703</v>
      </c>
      <c r="Z1523" s="84">
        <f t="shared" si="23"/>
        <v>-97.34032895139012</v>
      </c>
    </row>
    <row r="1524" spans="1:26" x14ac:dyDescent="0.3">
      <c r="A1524" s="76">
        <v>40221</v>
      </c>
      <c r="B1524" s="77">
        <v>1107.32</v>
      </c>
      <c r="C1524" s="77">
        <v>-1.9454701626685819E-2</v>
      </c>
      <c r="D1524" s="78">
        <v>19.454701626685818</v>
      </c>
      <c r="E1524" s="77">
        <v>0.85375000000000001</v>
      </c>
      <c r="F1524" s="77">
        <v>1.1249999999999982</v>
      </c>
      <c r="G1524" s="79">
        <v>11.249999999999982</v>
      </c>
      <c r="H1524" s="80">
        <v>91.317999999999998</v>
      </c>
      <c r="I1524" s="77">
        <v>3.2985679057034874E-2</v>
      </c>
      <c r="J1524" s="79">
        <v>-164.92839528517436</v>
      </c>
      <c r="K1524" s="80">
        <v>22.73</v>
      </c>
      <c r="L1524" s="77">
        <v>6.1974324922532348E-3</v>
      </c>
      <c r="M1524" s="79">
        <v>9.296148738379852</v>
      </c>
      <c r="N1524" s="81">
        <v>99.000699999999995</v>
      </c>
      <c r="O1524" s="82">
        <v>2.5904421616793141E-2</v>
      </c>
      <c r="P1524" s="83">
        <v>51.808843233586281</v>
      </c>
      <c r="Q1524" s="81">
        <v>34.5</v>
      </c>
      <c r="R1524" s="82">
        <v>-4.041570438799093E-3</v>
      </c>
      <c r="S1524" s="83">
        <v>48.498845265589118</v>
      </c>
      <c r="T1524" s="81">
        <v>638.62</v>
      </c>
      <c r="U1524" s="82">
        <v>-2.6493902439024383E-2</v>
      </c>
      <c r="V1524" s="83">
        <v>26.493902439024382</v>
      </c>
      <c r="W1524" s="81">
        <v>62.94</v>
      </c>
      <c r="X1524" s="82">
        <v>2.6921194322075355E-2</v>
      </c>
      <c r="Y1524" s="83">
        <v>32.305433186490426</v>
      </c>
      <c r="Z1524" s="84">
        <f t="shared" si="23"/>
        <v>34.179479204581497</v>
      </c>
    </row>
    <row r="1525" spans="1:26" x14ac:dyDescent="0.3">
      <c r="A1525" s="76">
        <v>40220</v>
      </c>
      <c r="B1525" s="77">
        <v>1108.27</v>
      </c>
      <c r="C1525" s="77">
        <v>-1.0066634510602553E-2</v>
      </c>
      <c r="D1525" s="78">
        <v>10.066634510602553</v>
      </c>
      <c r="E1525" s="77">
        <v>0.86187999999999998</v>
      </c>
      <c r="F1525" s="77">
        <v>1.5630000000000033</v>
      </c>
      <c r="G1525" s="79">
        <v>15.630000000000033</v>
      </c>
      <c r="H1525" s="80">
        <v>91.082999999999998</v>
      </c>
      <c r="I1525" s="77">
        <v>3.7131925941108097E-2</v>
      </c>
      <c r="J1525" s="79">
        <v>-185.65962970554048</v>
      </c>
      <c r="K1525" s="80">
        <v>23.96</v>
      </c>
      <c r="L1525" s="77">
        <v>-2.6807473598700247E-2</v>
      </c>
      <c r="M1525" s="79">
        <v>-40.211210398050376</v>
      </c>
      <c r="N1525" s="81">
        <v>98.000600000000006</v>
      </c>
      <c r="O1525" s="82">
        <v>3.1574404479952849E-2</v>
      </c>
      <c r="P1525" s="83">
        <v>63.148808959905693</v>
      </c>
      <c r="Q1525" s="81">
        <v>34.630000000000003</v>
      </c>
      <c r="R1525" s="82">
        <v>1.4459224985542008E-3</v>
      </c>
      <c r="S1525" s="83">
        <v>-17.351069982650412</v>
      </c>
      <c r="T1525" s="81">
        <v>632.55999999999995</v>
      </c>
      <c r="U1525" s="82">
        <v>-1.8251800347653502E-2</v>
      </c>
      <c r="V1525" s="83">
        <v>18.2518003476535</v>
      </c>
      <c r="W1525" s="81">
        <v>63.574999999999996</v>
      </c>
      <c r="X1525" s="82">
        <v>-8.8088556283131402E-3</v>
      </c>
      <c r="Y1525" s="83">
        <v>-10.570626753975768</v>
      </c>
      <c r="Z1525" s="84">
        <f t="shared" si="23"/>
        <v>-146.69529302205527</v>
      </c>
    </row>
    <row r="1526" spans="1:26" x14ac:dyDescent="0.3">
      <c r="A1526" s="76">
        <v>40219</v>
      </c>
      <c r="B1526" s="77">
        <v>1101.44</v>
      </c>
      <c r="C1526" s="77">
        <v>-2.3823028927963594E-2</v>
      </c>
      <c r="D1526" s="78">
        <v>23.823028927963595</v>
      </c>
      <c r="E1526" s="77">
        <v>0.85</v>
      </c>
      <c r="F1526" s="77">
        <v>-0.37500000000000311</v>
      </c>
      <c r="G1526" s="79">
        <v>-3.7500000000000311</v>
      </c>
      <c r="H1526" s="80">
        <v>89.75</v>
      </c>
      <c r="I1526" s="77">
        <v>2.1139580394120103E-2</v>
      </c>
      <c r="J1526" s="79">
        <v>-105.69790197060051</v>
      </c>
      <c r="K1526" s="80">
        <v>25.4</v>
      </c>
      <c r="L1526" s="77">
        <v>7.0375052675937549E-2</v>
      </c>
      <c r="M1526" s="79">
        <v>105.56257901390633</v>
      </c>
      <c r="N1526" s="81">
        <v>101.5008</v>
      </c>
      <c r="O1526" s="82">
        <v>6.2823360149778434E-2</v>
      </c>
      <c r="P1526" s="83">
        <v>125.64672029955688</v>
      </c>
      <c r="Q1526" s="81">
        <v>34.479999999999997</v>
      </c>
      <c r="R1526" s="82">
        <v>7.3035349108968748E-3</v>
      </c>
      <c r="S1526" s="83">
        <v>-87.642418930762503</v>
      </c>
      <c r="T1526" s="81">
        <v>626.32000000000005</v>
      </c>
      <c r="U1526" s="82">
        <v>-3.2859789993823302E-2</v>
      </c>
      <c r="V1526" s="83">
        <v>32.859789993823298</v>
      </c>
      <c r="W1526" s="81">
        <v>65.135000000000005</v>
      </c>
      <c r="X1526" s="82">
        <v>3.6438857506563865E-2</v>
      </c>
      <c r="Y1526" s="83">
        <v>43.726629007876639</v>
      </c>
      <c r="Z1526" s="84">
        <f t="shared" si="23"/>
        <v>134.52842634176369</v>
      </c>
    </row>
    <row r="1527" spans="1:26" x14ac:dyDescent="0.3">
      <c r="A1527" s="76">
        <v>40218</v>
      </c>
      <c r="B1527" s="77">
        <v>1101.18</v>
      </c>
      <c r="C1527" s="77">
        <v>-3.4289823552109931E-2</v>
      </c>
      <c r="D1527" s="78">
        <v>34.289823552109929</v>
      </c>
      <c r="E1527" s="77">
        <v>0.84624999999999995</v>
      </c>
      <c r="F1527" s="77">
        <v>0.4369999999999985</v>
      </c>
      <c r="G1527" s="79">
        <v>4.369999999999985</v>
      </c>
      <c r="H1527" s="80">
        <v>89.174999999999997</v>
      </c>
      <c r="I1527" s="77">
        <v>1.9888832974975866E-2</v>
      </c>
      <c r="J1527" s="79">
        <v>-99.444164874879334</v>
      </c>
      <c r="K1527" s="80">
        <v>26</v>
      </c>
      <c r="L1527" s="77">
        <v>0.1235955056179775</v>
      </c>
      <c r="M1527" s="79">
        <v>185.39325842696624</v>
      </c>
      <c r="N1527" s="81">
        <v>102.0008</v>
      </c>
      <c r="O1527" s="82">
        <v>8.5102195612604584E-2</v>
      </c>
      <c r="P1527" s="83">
        <v>170.20439122520915</v>
      </c>
      <c r="Q1527" s="81">
        <v>34.5</v>
      </c>
      <c r="R1527" s="82">
        <v>1.6799292661361636E-2</v>
      </c>
      <c r="S1527" s="83">
        <v>-201.59151193633963</v>
      </c>
      <c r="T1527" s="81">
        <v>625.37</v>
      </c>
      <c r="U1527" s="82">
        <v>-4.3572018474902899E-2</v>
      </c>
      <c r="V1527" s="83">
        <v>43.572018474902897</v>
      </c>
      <c r="W1527" s="81">
        <v>65.484999999999999</v>
      </c>
      <c r="X1527" s="82">
        <v>3.2235182849936976E-2</v>
      </c>
      <c r="Y1527" s="83">
        <v>38.682219419924365</v>
      </c>
      <c r="Z1527" s="84">
        <f t="shared" si="23"/>
        <v>175.47603428789361</v>
      </c>
    </row>
    <row r="1528" spans="1:26" x14ac:dyDescent="0.3">
      <c r="A1528" s="76">
        <v>40217</v>
      </c>
      <c r="B1528" s="77">
        <v>1092.6300000000001</v>
      </c>
      <c r="C1528" s="77">
        <v>-4.4436087595326336E-2</v>
      </c>
      <c r="D1528" s="78">
        <v>44.436087595326335</v>
      </c>
      <c r="E1528" s="77">
        <v>0.84250000000000003</v>
      </c>
      <c r="F1528" s="77">
        <v>0.18700000000000383</v>
      </c>
      <c r="G1528" s="79">
        <v>1.8700000000000383</v>
      </c>
      <c r="H1528" s="80">
        <v>89.114999999999995</v>
      </c>
      <c r="I1528" s="77">
        <v>1.4515027322404273E-2</v>
      </c>
      <c r="J1528" s="79">
        <v>-72.575136612021367</v>
      </c>
      <c r="K1528" s="80">
        <v>26.51</v>
      </c>
      <c r="L1528" s="77">
        <v>7.9837067209776E-2</v>
      </c>
      <c r="M1528" s="79">
        <v>119.75560081466401</v>
      </c>
      <c r="N1528" s="81">
        <v>106.0009</v>
      </c>
      <c r="O1528" s="82">
        <v>0.1157860277407315</v>
      </c>
      <c r="P1528" s="83">
        <v>231.572055481463</v>
      </c>
      <c r="Q1528" s="81">
        <v>34.159999999999997</v>
      </c>
      <c r="R1528" s="82">
        <v>-5.8513750731431036E-4</v>
      </c>
      <c r="S1528" s="83">
        <v>7.0216500877717243</v>
      </c>
      <c r="T1528" s="81">
        <v>626.29</v>
      </c>
      <c r="U1528" s="82">
        <v>-3.3950331636587991E-2</v>
      </c>
      <c r="V1528" s="83">
        <v>33.95033163658799</v>
      </c>
      <c r="W1528" s="81">
        <v>64.48</v>
      </c>
      <c r="X1528" s="82">
        <v>-3.1692046069413046E-3</v>
      </c>
      <c r="Y1528" s="83">
        <v>-3.8030455283295654</v>
      </c>
      <c r="Z1528" s="84">
        <f t="shared" si="23"/>
        <v>362.22754347546214</v>
      </c>
    </row>
    <row r="1529" spans="1:26" x14ac:dyDescent="0.3">
      <c r="A1529" s="76">
        <v>40214</v>
      </c>
      <c r="B1529" s="77">
        <v>1095.48</v>
      </c>
      <c r="C1529" s="77">
        <v>-4.6571336565157218E-2</v>
      </c>
      <c r="D1529" s="78">
        <v>46.571336565157218</v>
      </c>
      <c r="E1529" s="77">
        <v>0.83750000000000002</v>
      </c>
      <c r="F1529" s="77">
        <v>-2.3129999999999984</v>
      </c>
      <c r="G1529" s="79">
        <v>-23.129999999999985</v>
      </c>
      <c r="H1529" s="80">
        <v>88.76</v>
      </c>
      <c r="I1529" s="77">
        <v>1.3080101353664948E-2</v>
      </c>
      <c r="J1529" s="79">
        <v>-65.400506768324746</v>
      </c>
      <c r="K1529" s="80">
        <v>26.11</v>
      </c>
      <c r="L1529" s="77">
        <v>2.7548209366391158E-2</v>
      </c>
      <c r="M1529" s="79">
        <v>41.322314049586737</v>
      </c>
      <c r="N1529" s="81">
        <v>101.5008</v>
      </c>
      <c r="O1529" s="82">
        <v>5.7286783915201069E-2</v>
      </c>
      <c r="P1529" s="83">
        <v>114.57356783040213</v>
      </c>
      <c r="Q1529" s="81">
        <v>34.380000000000003</v>
      </c>
      <c r="R1529" s="82">
        <v>1.1771630370806524E-2</v>
      </c>
      <c r="S1529" s="83">
        <v>-141.25956444967829</v>
      </c>
      <c r="T1529" s="81">
        <v>642.13</v>
      </c>
      <c r="U1529" s="82">
        <v>-1.745876304434307E-2</v>
      </c>
      <c r="V1529" s="83">
        <v>17.458763044343069</v>
      </c>
      <c r="W1529" s="81">
        <v>63.940000000000005</v>
      </c>
      <c r="X1529" s="82">
        <v>-1.4640160271228166E-2</v>
      </c>
      <c r="Y1529" s="83">
        <v>-17.568192325473799</v>
      </c>
      <c r="Z1529" s="84">
        <f t="shared" si="23"/>
        <v>-27.432282053987677</v>
      </c>
    </row>
    <row r="1530" spans="1:26" x14ac:dyDescent="0.3">
      <c r="A1530" s="76">
        <v>40213</v>
      </c>
      <c r="B1530" s="77">
        <v>1106.3699999999999</v>
      </c>
      <c r="C1530" s="77">
        <v>-3.7847098418109737E-2</v>
      </c>
      <c r="D1530" s="78">
        <v>37.847098418109738</v>
      </c>
      <c r="E1530" s="77">
        <v>0.84594000000000003</v>
      </c>
      <c r="F1530" s="77">
        <v>-1.1560000000000015</v>
      </c>
      <c r="G1530" s="79">
        <v>-11.560000000000015</v>
      </c>
      <c r="H1530" s="80">
        <v>88.292000000000002</v>
      </c>
      <c r="I1530" s="77">
        <v>-5.7729531485235872E-4</v>
      </c>
      <c r="J1530" s="79">
        <v>2.8864765742617937</v>
      </c>
      <c r="K1530" s="80">
        <v>26.08</v>
      </c>
      <c r="L1530" s="77">
        <v>-4.5038447455144653E-2</v>
      </c>
      <c r="M1530" s="79">
        <v>-67.557671182716987</v>
      </c>
      <c r="N1530" s="81" t="s">
        <v>47</v>
      </c>
      <c r="O1530" s="82">
        <v>4.5362372799477215E-3</v>
      </c>
      <c r="P1530" s="83">
        <v>9.0724745598954417</v>
      </c>
      <c r="Q1530" s="81">
        <v>34.659999999999997</v>
      </c>
      <c r="R1530" s="82">
        <v>2.3324475937407711E-2</v>
      </c>
      <c r="S1530" s="83">
        <v>-279.89371124889254</v>
      </c>
      <c r="T1530" s="81">
        <v>629.80999999999995</v>
      </c>
      <c r="U1530" s="82">
        <v>-2.9478842419946541E-2</v>
      </c>
      <c r="V1530" s="83">
        <v>29.478842419946542</v>
      </c>
      <c r="W1530" s="81">
        <v>64.64</v>
      </c>
      <c r="X1530" s="82">
        <v>-1.3581565695101489E-2</v>
      </c>
      <c r="Y1530" s="83">
        <v>-16.297878834121786</v>
      </c>
      <c r="Z1530" s="84">
        <f t="shared" si="23"/>
        <v>-296.02436929351779</v>
      </c>
    </row>
    <row r="1531" spans="1:26" x14ac:dyDescent="0.3">
      <c r="A1531" s="76">
        <v>40212</v>
      </c>
      <c r="B1531" s="77">
        <v>1138.9000000000001</v>
      </c>
      <c r="C1531" s="77">
        <v>-2.402029256253586E-2</v>
      </c>
      <c r="D1531" s="78">
        <v>24.020292562535861</v>
      </c>
      <c r="E1531" s="77">
        <v>0.84624999999999995</v>
      </c>
      <c r="F1531" s="77">
        <v>-3.125</v>
      </c>
      <c r="G1531" s="79">
        <v>-31.25</v>
      </c>
      <c r="H1531" s="80">
        <v>88.358000000000004</v>
      </c>
      <c r="I1531" s="77">
        <v>-2.9564432408034354E-3</v>
      </c>
      <c r="J1531" s="79">
        <v>14.782216204017177</v>
      </c>
      <c r="K1531" s="80">
        <v>21.6</v>
      </c>
      <c r="L1531" s="77">
        <v>-3.0085316569375759E-2</v>
      </c>
      <c r="M1531" s="79">
        <v>-45.127974854063638</v>
      </c>
      <c r="N1531" s="81">
        <v>92.000900000000001</v>
      </c>
      <c r="O1531" s="82">
        <v>2.2220864212619821E-2</v>
      </c>
      <c r="P1531" s="83">
        <v>44.441728425239639</v>
      </c>
      <c r="Q1531" s="81">
        <v>35.08</v>
      </c>
      <c r="R1531" s="82">
        <v>3.2979976442873891E-2</v>
      </c>
      <c r="S1531" s="83">
        <v>-395.75971731448669</v>
      </c>
      <c r="T1531" s="81">
        <v>654.27</v>
      </c>
      <c r="U1531" s="82">
        <v>-1.4935485327993605E-2</v>
      </c>
      <c r="V1531" s="83">
        <v>14.935485327993604</v>
      </c>
      <c r="W1531" s="81">
        <v>62.04</v>
      </c>
      <c r="X1531" s="82">
        <v>-4.3035631652012948E-2</v>
      </c>
      <c r="Y1531" s="83">
        <v>-51.642757982415532</v>
      </c>
      <c r="Z1531" s="84">
        <f t="shared" si="23"/>
        <v>-425.60072763117955</v>
      </c>
    </row>
    <row r="1532" spans="1:26" x14ac:dyDescent="0.3">
      <c r="A1532" s="76">
        <v>40211</v>
      </c>
      <c r="B1532" s="77">
        <v>1144.96</v>
      </c>
      <c r="C1532" s="77">
        <v>-3.3373012857854413E-2</v>
      </c>
      <c r="D1532" s="78">
        <v>33.373012857854413</v>
      </c>
      <c r="E1532" s="77">
        <v>0.84250000000000003</v>
      </c>
      <c r="F1532" s="77">
        <v>-3.3129999999999993</v>
      </c>
      <c r="G1532" s="79">
        <v>-33.129999999999995</v>
      </c>
      <c r="H1532" s="80">
        <v>88.24</v>
      </c>
      <c r="I1532" s="77">
        <v>-1.629254163649591E-3</v>
      </c>
      <c r="J1532" s="79">
        <v>8.1462708182479542</v>
      </c>
      <c r="K1532" s="80">
        <v>21.48</v>
      </c>
      <c r="L1532" s="77">
        <v>0.14989293361884373</v>
      </c>
      <c r="M1532" s="79">
        <v>224.83940042826558</v>
      </c>
      <c r="N1532" s="81">
        <v>92.500900000000001</v>
      </c>
      <c r="O1532" s="82">
        <v>8.8231799353184939E-2</v>
      </c>
      <c r="P1532" s="83">
        <v>176.46359870636988</v>
      </c>
      <c r="Q1532" s="81">
        <v>34.880000000000003</v>
      </c>
      <c r="R1532" s="82">
        <v>2.0479812755997744E-2</v>
      </c>
      <c r="S1532" s="83">
        <v>-245.75775307197293</v>
      </c>
      <c r="T1532" s="81">
        <v>665.91</v>
      </c>
      <c r="U1532" s="82">
        <v>-2.7414266518665631E-2</v>
      </c>
      <c r="V1532" s="83">
        <v>27.414266518665631</v>
      </c>
      <c r="W1532" s="81">
        <v>61.839999999999996</v>
      </c>
      <c r="X1532" s="82">
        <v>-2.2987597756536825E-2</v>
      </c>
      <c r="Y1532" s="83">
        <v>-27.58511730784419</v>
      </c>
      <c r="Z1532" s="84">
        <f t="shared" si="23"/>
        <v>163.76367894958634</v>
      </c>
    </row>
    <row r="1533" spans="1:26" x14ac:dyDescent="0.3">
      <c r="A1533" s="76">
        <v>40210</v>
      </c>
      <c r="B1533" s="77">
        <v>1129.29</v>
      </c>
      <c r="C1533" s="77">
        <v>-6.1529256313729373E-2</v>
      </c>
      <c r="D1533" s="78">
        <v>61.52925631372937</v>
      </c>
      <c r="E1533" s="77">
        <v>0.84250000000000003</v>
      </c>
      <c r="F1533" s="77">
        <v>-3.7499999999999978</v>
      </c>
      <c r="G1533" s="79">
        <v>-37.499999999999979</v>
      </c>
      <c r="H1533" s="80">
        <v>88.402000000000001</v>
      </c>
      <c r="I1533" s="77">
        <v>-3.4045815295814454E-3</v>
      </c>
      <c r="J1533" s="79">
        <v>17.022907647907228</v>
      </c>
      <c r="K1533" s="80">
        <v>22.59</v>
      </c>
      <c r="L1533" s="77">
        <v>0.28498293515358375</v>
      </c>
      <c r="M1533" s="79">
        <v>427.47440273037557</v>
      </c>
      <c r="N1533" s="81">
        <v>95.000900000000001</v>
      </c>
      <c r="O1533" s="82">
        <v>0.12425504016511013</v>
      </c>
      <c r="P1533" s="83">
        <v>248.51008033022026</v>
      </c>
      <c r="Q1533" s="81">
        <v>34.64</v>
      </c>
      <c r="R1533" s="82">
        <v>8.4425036390101647E-3</v>
      </c>
      <c r="S1533" s="83">
        <v>-101.31004366812198</v>
      </c>
      <c r="T1533" s="81">
        <v>656</v>
      </c>
      <c r="U1533" s="82">
        <v>-5.5313143531919143E-2</v>
      </c>
      <c r="V1533" s="83">
        <v>55.313143531919145</v>
      </c>
      <c r="W1533" s="81">
        <v>61.29</v>
      </c>
      <c r="X1533" s="82">
        <v>-2.186402808809455E-2</v>
      </c>
      <c r="Y1533" s="83">
        <v>-26.236833705713458</v>
      </c>
      <c r="Z1533" s="84">
        <f t="shared" si="23"/>
        <v>644.80291318031618</v>
      </c>
    </row>
    <row r="1534" spans="1:26" x14ac:dyDescent="0.3">
      <c r="A1534" s="76">
        <v>40207</v>
      </c>
      <c r="B1534" s="77">
        <v>1119.54</v>
      </c>
      <c r="C1534" s="77">
        <v>-6.5664068368079365E-2</v>
      </c>
      <c r="D1534" s="78">
        <v>65.66406836807937</v>
      </c>
      <c r="E1534" s="77">
        <v>0.84624999999999995</v>
      </c>
      <c r="F1534" s="77">
        <v>-3.4380000000000077</v>
      </c>
      <c r="G1534" s="79">
        <v>-34.380000000000081</v>
      </c>
      <c r="H1534" s="80">
        <v>87.822000000000003</v>
      </c>
      <c r="I1534" s="77">
        <v>3.5402727195731371E-2</v>
      </c>
      <c r="J1534" s="79">
        <v>5.813668039508805</v>
      </c>
      <c r="K1534" s="80">
        <v>24.62</v>
      </c>
      <c r="L1534" s="77">
        <v>3.5402727195731371E-2</v>
      </c>
      <c r="M1534" s="79">
        <v>-215.76433121019116</v>
      </c>
      <c r="N1534" s="81">
        <v>96.500900000000001</v>
      </c>
      <c r="O1534" s="82">
        <v>0.15568417661563749</v>
      </c>
      <c r="P1534" s="83">
        <v>311.36835323127497</v>
      </c>
      <c r="Q1534" s="81">
        <v>34.58</v>
      </c>
      <c r="R1534" s="82">
        <v>3.4822983168890727E-3</v>
      </c>
      <c r="S1534" s="83">
        <v>-41.787579802668873</v>
      </c>
      <c r="T1534" s="81">
        <v>644.32000000000005</v>
      </c>
      <c r="U1534" s="82">
        <v>-5.0683639792550646E-2</v>
      </c>
      <c r="V1534" s="83">
        <v>50.683639792550643</v>
      </c>
      <c r="W1534" s="81">
        <v>64.14</v>
      </c>
      <c r="X1534" s="82">
        <v>-7.6700874660299754E-4</v>
      </c>
      <c r="Y1534" s="83">
        <v>-0.92041049592359703</v>
      </c>
      <c r="Z1534" s="84">
        <f t="shared" si="23"/>
        <v>140.67740792263007</v>
      </c>
    </row>
    <row r="1535" spans="1:26" x14ac:dyDescent="0.3">
      <c r="A1535" s="76">
        <v>40206</v>
      </c>
      <c r="B1535" s="77">
        <v>1128.32</v>
      </c>
      <c r="C1535" s="77">
        <v>-5.6320358630379992E-2</v>
      </c>
      <c r="D1535" s="78">
        <v>56.320358630379992</v>
      </c>
      <c r="E1535" s="77">
        <v>0.85375000000000001</v>
      </c>
      <c r="F1535" s="77">
        <v>-4.2499999999999982</v>
      </c>
      <c r="G1535" s="79">
        <v>-42.499999999999986</v>
      </c>
      <c r="H1535" s="80">
        <v>87.891999999999996</v>
      </c>
      <c r="I1535" s="77">
        <v>-1.1983183075159092E-2</v>
      </c>
      <c r="J1535" s="79">
        <v>59.915915375795464</v>
      </c>
      <c r="K1535" s="80">
        <v>23.73</v>
      </c>
      <c r="L1535" s="77">
        <v>0.32495812395309887</v>
      </c>
      <c r="M1535" s="79">
        <v>487.43718592964831</v>
      </c>
      <c r="N1535" s="81">
        <v>95.001000000000005</v>
      </c>
      <c r="O1535" s="82">
        <v>0.19496459797411622</v>
      </c>
      <c r="P1535" s="83">
        <v>389.9291959482324</v>
      </c>
      <c r="Q1535" s="81">
        <v>34.229999999999997</v>
      </c>
      <c r="R1535" s="82">
        <v>-1.2691087395442885E-2</v>
      </c>
      <c r="S1535" s="83">
        <v>152.29304874531462</v>
      </c>
      <c r="T1535" s="81">
        <v>647.6</v>
      </c>
      <c r="U1535" s="82">
        <v>-4.5851013672795857E-2</v>
      </c>
      <c r="V1535" s="83">
        <v>45.851013672795858</v>
      </c>
      <c r="W1535" s="81">
        <v>62.844999999999999</v>
      </c>
      <c r="X1535" s="82">
        <v>9.7204370179948072E-3</v>
      </c>
      <c r="Y1535" s="83">
        <v>11.664524421593768</v>
      </c>
      <c r="Z1535" s="84">
        <f t="shared" si="23"/>
        <v>1160.9112427237606</v>
      </c>
    </row>
    <row r="1536" spans="1:26" x14ac:dyDescent="0.3">
      <c r="A1536" s="76">
        <v>40205</v>
      </c>
      <c r="B1536" s="77">
        <v>1140.28</v>
      </c>
      <c r="C1536" s="77">
        <v>-5.6043974237984108E-2</v>
      </c>
      <c r="D1536" s="78">
        <v>56.043974237984109</v>
      </c>
      <c r="E1536" s="77">
        <v>0.84187999999999996</v>
      </c>
      <c r="F1536" s="77">
        <v>-6.3120000000000065</v>
      </c>
      <c r="G1536" s="79">
        <v>-63.120000000000061</v>
      </c>
      <c r="H1536" s="80">
        <v>87.436000000000007</v>
      </c>
      <c r="I1536" s="77">
        <v>-1.4350291402225209E-2</v>
      </c>
      <c r="J1536" s="79">
        <v>71.75145701112605</v>
      </c>
      <c r="K1536" s="80">
        <v>23.14</v>
      </c>
      <c r="L1536" s="77">
        <v>0.31253545093590479</v>
      </c>
      <c r="M1536" s="79">
        <v>468.80317640385715</v>
      </c>
      <c r="N1536" s="81">
        <v>95.501099999999994</v>
      </c>
      <c r="O1536" s="82">
        <v>0.20125507697377773</v>
      </c>
      <c r="P1536" s="83">
        <v>402.51015394755547</v>
      </c>
      <c r="Q1536" s="81">
        <v>33.93</v>
      </c>
      <c r="R1536" s="82">
        <v>-1.3662790697674386E-2</v>
      </c>
      <c r="S1536" s="83">
        <v>163.95348837209264</v>
      </c>
      <c r="T1536" s="81">
        <v>653.86</v>
      </c>
      <c r="U1536" s="82">
        <v>-4.3994444038306935E-2</v>
      </c>
      <c r="V1536" s="83">
        <v>43.994444038306938</v>
      </c>
      <c r="W1536" s="81">
        <v>63.44</v>
      </c>
      <c r="X1536" s="82">
        <v>7.9095084197992827E-2</v>
      </c>
      <c r="Y1536" s="83">
        <v>94.914101037591394</v>
      </c>
      <c r="Z1536" s="84">
        <f t="shared" si="23"/>
        <v>1238.8507950485134</v>
      </c>
    </row>
    <row r="1537" spans="1:26" x14ac:dyDescent="0.3">
      <c r="A1537" s="76">
        <v>40204</v>
      </c>
      <c r="B1537" s="77">
        <v>1143.44</v>
      </c>
      <c r="C1537" s="77">
        <v>-4.8410049849784746E-2</v>
      </c>
      <c r="D1537" s="78">
        <v>48.410049849784748</v>
      </c>
      <c r="E1537" s="77">
        <v>0.84062999999999999</v>
      </c>
      <c r="F1537" s="77">
        <v>-6.3749999999999973</v>
      </c>
      <c r="G1537" s="79">
        <v>-63.749999999999972</v>
      </c>
      <c r="H1537" s="80">
        <v>87.84</v>
      </c>
      <c r="I1537" s="77">
        <v>-4.5894951555329041E-3</v>
      </c>
      <c r="J1537" s="79">
        <v>22.947475777664522</v>
      </c>
      <c r="K1537" s="80">
        <v>24.55</v>
      </c>
      <c r="L1537" s="77">
        <v>0.37535014005602235</v>
      </c>
      <c r="M1537" s="79">
        <v>563.02521008403357</v>
      </c>
      <c r="N1537" s="81">
        <v>94.001099999999994</v>
      </c>
      <c r="O1537" s="82">
        <v>0.1898692678085902</v>
      </c>
      <c r="P1537" s="83">
        <v>379.73853561718033</v>
      </c>
      <c r="Q1537" s="81">
        <v>34.18</v>
      </c>
      <c r="R1537" s="82">
        <v>-2.6262036766852466E-3</v>
      </c>
      <c r="S1537" s="83">
        <v>31.514444120222958</v>
      </c>
      <c r="T1537" s="81">
        <v>648.29999999999995</v>
      </c>
      <c r="U1537" s="82">
        <v>-5.4970044168452407E-2</v>
      </c>
      <c r="V1537" s="83">
        <v>54.970044168452411</v>
      </c>
      <c r="W1537" s="81">
        <v>64.685000000000002</v>
      </c>
      <c r="X1537" s="82">
        <v>9.2467488599898687E-2</v>
      </c>
      <c r="Y1537" s="83">
        <v>110.96098631987843</v>
      </c>
      <c r="Z1537" s="84">
        <f t="shared" si="23"/>
        <v>1147.8167459372169</v>
      </c>
    </row>
    <row r="1538" spans="1:26" x14ac:dyDescent="0.3">
      <c r="A1538" s="76">
        <v>40203</v>
      </c>
      <c r="B1538" s="77">
        <v>1148.99</v>
      </c>
      <c r="C1538" s="77">
        <v>-4.1981423116047085E-2</v>
      </c>
      <c r="D1538" s="78">
        <v>41.981423116047083</v>
      </c>
      <c r="E1538" s="77">
        <v>0.86063000000000001</v>
      </c>
      <c r="F1538" s="77">
        <v>-4.5000000000000036</v>
      </c>
      <c r="G1538" s="79">
        <v>-45.000000000000036</v>
      </c>
      <c r="H1538" s="80">
        <v>87.614000000000004</v>
      </c>
      <c r="I1538" s="77">
        <v>-6.1594654990527378E-3</v>
      </c>
      <c r="J1538" s="79">
        <v>30.797327495263687</v>
      </c>
      <c r="K1538" s="80">
        <v>25.41</v>
      </c>
      <c r="L1538" s="77">
        <v>0.39232876712328768</v>
      </c>
      <c r="M1538" s="79">
        <v>588.49315068493149</v>
      </c>
      <c r="N1538" s="81">
        <v>95.001099999999994</v>
      </c>
      <c r="O1538" s="82">
        <v>0.24999473692520641</v>
      </c>
      <c r="P1538" s="83">
        <v>499.98947385041282</v>
      </c>
      <c r="Q1538" s="81">
        <v>33.979999999999997</v>
      </c>
      <c r="R1538" s="82">
        <v>-2.6081971911722662E-2</v>
      </c>
      <c r="S1538" s="83">
        <v>312.98366294067193</v>
      </c>
      <c r="T1538" s="81">
        <v>653.54</v>
      </c>
      <c r="U1538" s="82">
        <v>-2.7470238095238148E-2</v>
      </c>
      <c r="V1538" s="83">
        <v>27.470238095238148</v>
      </c>
      <c r="W1538" s="81">
        <v>64.89</v>
      </c>
      <c r="X1538" s="82">
        <v>9.0221774193548335E-2</v>
      </c>
      <c r="Y1538" s="83">
        <v>108.26612903225801</v>
      </c>
      <c r="Z1538" s="84">
        <f t="shared" si="23"/>
        <v>1564.9814052148231</v>
      </c>
    </row>
    <row r="1539" spans="1:26" x14ac:dyDescent="0.3">
      <c r="A1539" s="76">
        <v>40200</v>
      </c>
      <c r="B1539" s="77">
        <v>1149.8900000000001</v>
      </c>
      <c r="C1539" s="77">
        <v>-4.7489272874869475E-2</v>
      </c>
      <c r="D1539" s="78">
        <v>47.489272874869478</v>
      </c>
      <c r="E1539" s="77">
        <v>0.85750000000000004</v>
      </c>
      <c r="F1539" s="77">
        <v>-5.8130000000000015</v>
      </c>
      <c r="G1539" s="79">
        <v>-58.130000000000017</v>
      </c>
      <c r="H1539" s="80">
        <v>88.343000000000004</v>
      </c>
      <c r="I1539" s="77">
        <v>-4.8213943742888695E-3</v>
      </c>
      <c r="J1539" s="79">
        <v>24.106971871444347</v>
      </c>
      <c r="K1539" s="80">
        <v>27.31</v>
      </c>
      <c r="L1539" s="77">
        <v>0.55612535612535596</v>
      </c>
      <c r="M1539" s="79">
        <v>834.18803418803384</v>
      </c>
      <c r="N1539" s="81">
        <v>96.001199999999997</v>
      </c>
      <c r="O1539" s="82">
        <v>0.23076568052799187</v>
      </c>
      <c r="P1539" s="83">
        <v>461.53136105598378</v>
      </c>
      <c r="Q1539" s="81">
        <v>33.869999999999997</v>
      </c>
      <c r="R1539" s="82">
        <v>-6.1252771618625301E-2</v>
      </c>
      <c r="S1539" s="83">
        <v>735.03325942350364</v>
      </c>
      <c r="T1539" s="81">
        <v>648.94000000000005</v>
      </c>
      <c r="U1539" s="82">
        <v>-5.0646614781438198E-2</v>
      </c>
      <c r="V1539" s="83">
        <v>50.646614781438196</v>
      </c>
      <c r="W1539" s="81">
        <v>65.53</v>
      </c>
      <c r="X1539" s="82">
        <v>9.2621925802417668E-2</v>
      </c>
      <c r="Y1539" s="83">
        <v>111.1463109629012</v>
      </c>
      <c r="Z1539" s="84">
        <f t="shared" si="23"/>
        <v>2206.0118251581744</v>
      </c>
    </row>
    <row r="1540" spans="1:26" x14ac:dyDescent="0.3">
      <c r="A1540" s="76">
        <v>40199</v>
      </c>
      <c r="B1540" s="77">
        <v>1166.93</v>
      </c>
      <c r="C1540" s="77">
        <v>-2.6146245389147536E-2</v>
      </c>
      <c r="D1540" s="78">
        <v>26.146245389147534</v>
      </c>
      <c r="E1540" s="77">
        <v>0.87749999999999995</v>
      </c>
      <c r="F1540" s="77">
        <v>-7.9380000000000006</v>
      </c>
      <c r="G1540" s="79">
        <v>-79.38000000000001</v>
      </c>
      <c r="H1540" s="80">
        <v>88.62</v>
      </c>
      <c r="I1540" s="77">
        <v>3.601277434259675E-3</v>
      </c>
      <c r="J1540" s="79">
        <v>-18.006387171298375</v>
      </c>
      <c r="K1540" s="80">
        <v>22.27</v>
      </c>
      <c r="L1540" s="77">
        <v>0.22835079977937126</v>
      </c>
      <c r="M1540" s="79">
        <v>342.52619966905684</v>
      </c>
      <c r="N1540" s="81">
        <v>90.001000000000005</v>
      </c>
      <c r="O1540" s="82">
        <v>0.13923585970846022</v>
      </c>
      <c r="P1540" s="83">
        <v>278.47171941692045</v>
      </c>
      <c r="Q1540" s="81">
        <v>33.96</v>
      </c>
      <c r="R1540" s="82">
        <v>-6.4205015155690229E-2</v>
      </c>
      <c r="S1540" s="83">
        <v>770.46018186828269</v>
      </c>
      <c r="T1540" s="81">
        <v>664.19</v>
      </c>
      <c r="U1540" s="82">
        <v>-2.2085130817591541E-2</v>
      </c>
      <c r="V1540" s="83">
        <v>22.085130817591541</v>
      </c>
      <c r="W1540" s="81">
        <v>64.83</v>
      </c>
      <c r="X1540" s="82">
        <v>9.5101351351351143E-2</v>
      </c>
      <c r="Y1540" s="83">
        <v>114.12162162162136</v>
      </c>
      <c r="Z1540" s="84">
        <f t="shared" si="23"/>
        <v>1456.4247116113222</v>
      </c>
    </row>
    <row r="1541" spans="1:26" x14ac:dyDescent="0.3">
      <c r="A1541" s="76">
        <v>40198</v>
      </c>
      <c r="B1541" s="77">
        <v>1184.49</v>
      </c>
      <c r="C1541" s="77">
        <v>-7.0583698686406118E-3</v>
      </c>
      <c r="D1541" s="78">
        <v>7.0583698686406118</v>
      </c>
      <c r="E1541" s="77">
        <v>0.87563000000000002</v>
      </c>
      <c r="F1541" s="77">
        <v>-7.2500000000000009</v>
      </c>
      <c r="G1541" s="79">
        <v>-72.500000000000014</v>
      </c>
      <c r="H1541" s="80">
        <v>88.384</v>
      </c>
      <c r="I1541" s="77">
        <v>1.3028356501149313E-3</v>
      </c>
      <c r="J1541" s="79">
        <v>-6.5141782505746564</v>
      </c>
      <c r="K1541" s="80">
        <v>18.68</v>
      </c>
      <c r="L1541" s="77">
        <v>-1.9937040923399738E-2</v>
      </c>
      <c r="M1541" s="79">
        <v>-29.905561385099606</v>
      </c>
      <c r="N1541" s="81">
        <v>85.001099999999994</v>
      </c>
      <c r="O1541" s="82">
        <v>0.10389461968725124</v>
      </c>
      <c r="P1541" s="83">
        <v>207.78923937450247</v>
      </c>
      <c r="Q1541" s="81">
        <v>34.18</v>
      </c>
      <c r="R1541" s="82">
        <v>-5.9955995599559948E-2</v>
      </c>
      <c r="S1541" s="83">
        <v>719.47194719471941</v>
      </c>
      <c r="T1541" s="81">
        <v>684.68</v>
      </c>
      <c r="U1541" s="82">
        <v>-8.6097450639898408E-4</v>
      </c>
      <c r="V1541" s="83">
        <v>0.8609745063989841</v>
      </c>
      <c r="W1541" s="81">
        <v>63.294999999999995</v>
      </c>
      <c r="X1541" s="82">
        <v>3.9241441589360368E-2</v>
      </c>
      <c r="Y1541" s="83">
        <v>47.089729907232439</v>
      </c>
      <c r="Z1541" s="84">
        <f t="shared" si="23"/>
        <v>873.35052121581964</v>
      </c>
    </row>
    <row r="1542" spans="1:26" x14ac:dyDescent="0.3">
      <c r="A1542" s="76">
        <v>40197</v>
      </c>
      <c r="B1542" s="77">
        <v>1203.33</v>
      </c>
      <c r="C1542" s="77">
        <v>8.2193846772571424E-3</v>
      </c>
      <c r="D1542" s="78">
        <v>-8.2193846772571426</v>
      </c>
      <c r="E1542" s="77">
        <v>0.88</v>
      </c>
      <c r="F1542" s="77">
        <v>-8.0309999999999988</v>
      </c>
      <c r="G1542" s="79">
        <v>-80.309999999999988</v>
      </c>
      <c r="H1542" s="80">
        <v>88.703999999999994</v>
      </c>
      <c r="I1542" s="77">
        <v>6.1820120464159923E-3</v>
      </c>
      <c r="J1542" s="79">
        <v>-30.91006023207996</v>
      </c>
      <c r="K1542" s="80">
        <v>17.579999999999998</v>
      </c>
      <c r="L1542" s="77">
        <v>-8.2463465553235998E-2</v>
      </c>
      <c r="M1542" s="79">
        <v>-123.69519832985401</v>
      </c>
      <c r="N1542" s="81">
        <v>84.501199999999997</v>
      </c>
      <c r="O1542" s="82">
        <v>4.9688700292666449E-2</v>
      </c>
      <c r="P1542" s="83">
        <v>99.377400585332893</v>
      </c>
      <c r="Q1542" s="81">
        <v>34.35</v>
      </c>
      <c r="R1542" s="82">
        <v>-5.7613168724279872E-2</v>
      </c>
      <c r="S1542" s="83">
        <v>691.35802469135842</v>
      </c>
      <c r="T1542" s="81">
        <v>694.41</v>
      </c>
      <c r="U1542" s="82">
        <v>2.5534617202268378E-2</v>
      </c>
      <c r="V1542" s="83">
        <v>-25.534617202268379</v>
      </c>
      <c r="W1542" s="81">
        <v>62.660000000000004</v>
      </c>
      <c r="X1542" s="82">
        <v>-3.8155802861685527E-3</v>
      </c>
      <c r="Y1542" s="83">
        <v>-4.5786963434022629</v>
      </c>
      <c r="Z1542" s="84">
        <f t="shared" si="23"/>
        <v>517.48746849182965</v>
      </c>
    </row>
    <row r="1543" spans="1:26" x14ac:dyDescent="0.3">
      <c r="A1543" s="76">
        <v>40196</v>
      </c>
      <c r="B1543" s="77">
        <v>1198.22</v>
      </c>
      <c r="C1543" s="77">
        <v>4.4681403985278832E-3</v>
      </c>
      <c r="D1543" s="78">
        <v>-4.4681403985278836</v>
      </c>
      <c r="E1543" s="77">
        <v>0.88063000000000002</v>
      </c>
      <c r="F1543" s="77">
        <v>-8.9060000000000024</v>
      </c>
      <c r="G1543" s="79">
        <v>-89.060000000000031</v>
      </c>
      <c r="H1543" s="80" t="s">
        <v>0</v>
      </c>
      <c r="I1543" s="77">
        <v>3.5402727195731371E-2</v>
      </c>
      <c r="J1543" s="79">
        <v>-44.800904677143002</v>
      </c>
      <c r="K1543" s="80" t="s">
        <v>0</v>
      </c>
      <c r="L1543" s="77">
        <v>3.5402727195731371E-2</v>
      </c>
      <c r="M1543" s="79">
        <v>-215.76433121019116</v>
      </c>
      <c r="N1543" s="81" t="s">
        <v>47</v>
      </c>
      <c r="O1543" s="82">
        <v>4.5362372799477215E-3</v>
      </c>
      <c r="P1543" s="83">
        <v>9.0724745598954417</v>
      </c>
      <c r="Q1543" s="81" t="s">
        <v>47</v>
      </c>
      <c r="R1543" s="82">
        <v>7.4923885533476054E-4</v>
      </c>
      <c r="S1543" s="83">
        <v>-8.9908662640171269</v>
      </c>
      <c r="T1543" s="81">
        <v>678.72</v>
      </c>
      <c r="U1543" s="82">
        <v>6.92959823074128E-4</v>
      </c>
      <c r="V1543" s="83">
        <v>-0.69295982307412796</v>
      </c>
      <c r="W1543" s="81" t="s">
        <v>47</v>
      </c>
      <c r="X1543" s="82">
        <v>-7.6700874660299754E-4</v>
      </c>
      <c r="Y1543" s="83">
        <v>-0.92041049592359703</v>
      </c>
      <c r="Z1543" s="84">
        <f t="shared" si="23"/>
        <v>-355.62513830898149</v>
      </c>
    </row>
    <row r="1544" spans="1:26" x14ac:dyDescent="0.3">
      <c r="A1544" s="76">
        <v>40193</v>
      </c>
      <c r="B1544" s="77">
        <v>1195.6600000000001</v>
      </c>
      <c r="C1544" s="77">
        <v>5.2716098167968298E-3</v>
      </c>
      <c r="D1544" s="78">
        <v>-5.2716098167968299</v>
      </c>
      <c r="E1544" s="77">
        <v>0.89624999999999999</v>
      </c>
      <c r="F1544" s="77">
        <v>-9.7500000000000036</v>
      </c>
      <c r="G1544" s="79">
        <v>-97.500000000000028</v>
      </c>
      <c r="H1544" s="80">
        <v>88.957999999999998</v>
      </c>
      <c r="I1544" s="77">
        <v>9.2921408230182169E-3</v>
      </c>
      <c r="J1544" s="79">
        <v>-46.460704115091083</v>
      </c>
      <c r="K1544" s="80">
        <v>17.91</v>
      </c>
      <c r="L1544" s="77">
        <v>-0.10628742514970055</v>
      </c>
      <c r="M1544" s="79">
        <v>-159.43113772455081</v>
      </c>
      <c r="N1544" s="81">
        <v>83.501099999999994</v>
      </c>
      <c r="O1544" s="82">
        <v>1.8289953939754532E-2</v>
      </c>
      <c r="P1544" s="83">
        <v>36.579907879509065</v>
      </c>
      <c r="Q1544" s="81">
        <v>34.46</v>
      </c>
      <c r="R1544" s="82">
        <v>-3.0115395440472845E-2</v>
      </c>
      <c r="S1544" s="83">
        <v>361.38474528567417</v>
      </c>
      <c r="T1544" s="81">
        <v>678.72</v>
      </c>
      <c r="U1544" s="82">
        <v>3.1481399370371943E-3</v>
      </c>
      <c r="V1544" s="83">
        <v>-3.1481399370371941</v>
      </c>
      <c r="W1544" s="81">
        <v>62.24</v>
      </c>
      <c r="X1544" s="82">
        <v>-2.7499999999999969E-2</v>
      </c>
      <c r="Y1544" s="83">
        <v>-32.999999999999957</v>
      </c>
      <c r="Z1544" s="84">
        <f t="shared" si="23"/>
        <v>53.15306157170734</v>
      </c>
    </row>
    <row r="1545" spans="1:26" x14ac:dyDescent="0.3">
      <c r="A1545" s="76">
        <v>40192</v>
      </c>
      <c r="B1545" s="77">
        <v>1207.98</v>
      </c>
      <c r="C1545" s="77">
        <v>3.3813448355541856E-2</v>
      </c>
      <c r="D1545" s="78">
        <v>-33.813448355541858</v>
      </c>
      <c r="E1545" s="77">
        <v>0.90500000000000003</v>
      </c>
      <c r="F1545" s="77">
        <v>4.9750000000000068</v>
      </c>
      <c r="G1545" s="79">
        <v>49.750000000000071</v>
      </c>
      <c r="H1545" s="80">
        <v>88.709000000000003</v>
      </c>
      <c r="I1545" s="77">
        <v>3.5402727195731371E-2</v>
      </c>
      <c r="J1545" s="79">
        <v>-103.87827527656995</v>
      </c>
      <c r="K1545" s="80">
        <v>17.63</v>
      </c>
      <c r="L1545" s="77">
        <v>3.5402727195731371E-2</v>
      </c>
      <c r="M1545" s="79">
        <v>-215.76433121019116</v>
      </c>
      <c r="N1545" s="81">
        <v>79.501099999999994</v>
      </c>
      <c r="O1545" s="82">
        <v>-7.5582578402884681E-2</v>
      </c>
      <c r="P1545" s="83">
        <v>-151.16515680576936</v>
      </c>
      <c r="Q1545" s="81">
        <v>34.67</v>
      </c>
      <c r="R1545" s="82">
        <v>6.9706651176300316E-3</v>
      </c>
      <c r="S1545" s="83">
        <v>-83.64798141156038</v>
      </c>
      <c r="T1545" s="81">
        <v>683.95</v>
      </c>
      <c r="U1545" s="82">
        <v>6.1343375798053384E-3</v>
      </c>
      <c r="V1545" s="83">
        <v>-6.1343375798053383</v>
      </c>
      <c r="W1545" s="81">
        <v>58.79</v>
      </c>
      <c r="X1545" s="82">
        <v>-7.6700874660299754E-4</v>
      </c>
      <c r="Y1545" s="83">
        <v>-0.92041049592359703</v>
      </c>
      <c r="Z1545" s="84">
        <f t="shared" si="23"/>
        <v>-545.57394113536168</v>
      </c>
    </row>
    <row r="1546" spans="1:26" x14ac:dyDescent="0.3">
      <c r="A1546" s="76">
        <v>40191</v>
      </c>
      <c r="B1546" s="77">
        <v>1201.6099999999999</v>
      </c>
      <c r="C1546" s="77">
        <v>2.8361874930464517E-2</v>
      </c>
      <c r="D1546" s="78">
        <v>-28.361874930464516</v>
      </c>
      <c r="E1546" s="77">
        <v>0.90437999999999996</v>
      </c>
      <c r="F1546" s="77">
        <v>-8.0000000000000071</v>
      </c>
      <c r="G1546" s="79">
        <v>-80.000000000000071</v>
      </c>
      <c r="H1546" s="80">
        <v>88.245000000000005</v>
      </c>
      <c r="I1546" s="77">
        <v>3.5402727195731371E-2</v>
      </c>
      <c r="J1546" s="79">
        <v>-89.5626446489957</v>
      </c>
      <c r="K1546" s="80">
        <v>17.850000000000001</v>
      </c>
      <c r="L1546" s="77">
        <v>-0.17666051660516596</v>
      </c>
      <c r="M1546" s="79">
        <v>-264.99077490774897</v>
      </c>
      <c r="N1546" s="81">
        <v>79.501099999999994</v>
      </c>
      <c r="O1546" s="82">
        <v>-5.9173054142362388E-2</v>
      </c>
      <c r="P1546" s="83">
        <v>-118.34610828472478</v>
      </c>
      <c r="Q1546" s="81">
        <v>34.4</v>
      </c>
      <c r="R1546" s="82">
        <v>-8.7133313970377975E-4</v>
      </c>
      <c r="S1546" s="83">
        <v>10.455997676445357</v>
      </c>
      <c r="T1546" s="81">
        <v>686.01</v>
      </c>
      <c r="U1546" s="82">
        <v>9.1647297655123982E-3</v>
      </c>
      <c r="V1546" s="83">
        <v>-9.1647297655123978</v>
      </c>
      <c r="W1546" s="81">
        <v>59.21</v>
      </c>
      <c r="X1546" s="82">
        <v>-8.8656302909034715E-2</v>
      </c>
      <c r="Y1546" s="83">
        <v>-106.38756349084164</v>
      </c>
      <c r="Z1546" s="84">
        <f t="shared" si="23"/>
        <v>-686.35769835184283</v>
      </c>
    </row>
    <row r="1547" spans="1:26" x14ac:dyDescent="0.3">
      <c r="A1547" s="76">
        <v>40190</v>
      </c>
      <c r="B1547" s="77">
        <v>1199.3399999999999</v>
      </c>
      <c r="C1547" s="77">
        <v>2.394795481904563E-2</v>
      </c>
      <c r="D1547" s="78">
        <v>-23.947954819045631</v>
      </c>
      <c r="E1547" s="77">
        <v>0.90563000000000005</v>
      </c>
      <c r="F1547" s="77">
        <v>-7.9999999999999964</v>
      </c>
      <c r="G1547" s="79">
        <v>-79.999999999999972</v>
      </c>
      <c r="H1547" s="80">
        <v>88.156999999999996</v>
      </c>
      <c r="I1547" s="77">
        <v>1.2786636643536598E-2</v>
      </c>
      <c r="J1547" s="79">
        <v>-63.933183217682988</v>
      </c>
      <c r="K1547" s="80">
        <v>18.25</v>
      </c>
      <c r="L1547" s="77">
        <v>-8.5671342685370785E-2</v>
      </c>
      <c r="M1547" s="79">
        <v>-128.50701402805618</v>
      </c>
      <c r="N1547" s="81">
        <v>79.001199999999997</v>
      </c>
      <c r="O1547" s="82">
        <v>-4.2424786033674659E-2</v>
      </c>
      <c r="P1547" s="83">
        <v>-84.8495720673493</v>
      </c>
      <c r="Q1547" s="81">
        <v>34.270000000000003</v>
      </c>
      <c r="R1547" s="82">
        <v>-3.4893864495492131E-3</v>
      </c>
      <c r="S1547" s="83">
        <v>41.872637394590555</v>
      </c>
      <c r="T1547" s="81">
        <v>672</v>
      </c>
      <c r="U1547" s="82">
        <v>-3.0149085713460991E-2</v>
      </c>
      <c r="V1547" s="83">
        <v>30.149085713460991</v>
      </c>
      <c r="W1547" s="81">
        <v>59.52</v>
      </c>
      <c r="X1547" s="82">
        <v>-6.6352941176470545E-2</v>
      </c>
      <c r="Y1547" s="83">
        <v>-79.62352941176465</v>
      </c>
      <c r="Z1547" s="84">
        <f t="shared" si="23"/>
        <v>-388.83953043584717</v>
      </c>
    </row>
    <row r="1548" spans="1:26" x14ac:dyDescent="0.3">
      <c r="A1548" s="76">
        <v>40189</v>
      </c>
      <c r="B1548" s="77">
        <v>1207.22</v>
      </c>
      <c r="C1548" s="77">
        <v>2.4830853077752405E-2</v>
      </c>
      <c r="D1548" s="78">
        <v>-24.830853077752405</v>
      </c>
      <c r="E1548" s="77">
        <v>0.91563000000000005</v>
      </c>
      <c r="F1548" s="77">
        <v>-8.1869999999999994</v>
      </c>
      <c r="G1548" s="79">
        <v>-81.86999999999999</v>
      </c>
      <c r="H1548" s="80">
        <v>88.771000000000001</v>
      </c>
      <c r="I1548" s="77">
        <v>1.4595286533933768E-2</v>
      </c>
      <c r="J1548" s="79">
        <v>-72.976432669668839</v>
      </c>
      <c r="K1548" s="80">
        <v>17.55</v>
      </c>
      <c r="L1548" s="77">
        <v>-0.12293853073463272</v>
      </c>
      <c r="M1548" s="79">
        <v>-184.40779610194909</v>
      </c>
      <c r="N1548" s="81">
        <v>76.001199999999997</v>
      </c>
      <c r="O1548" s="82">
        <v>-7.878896600542544E-2</v>
      </c>
      <c r="P1548" s="83">
        <v>-157.57793201085087</v>
      </c>
      <c r="Q1548" s="81">
        <v>34.89</v>
      </c>
      <c r="R1548" s="82">
        <v>1.4244186046511686E-2</v>
      </c>
      <c r="S1548" s="83">
        <v>-170.93023255814023</v>
      </c>
      <c r="T1548" s="81">
        <v>683.56</v>
      </c>
      <c r="U1548" s="82">
        <v>-1.2324986634686364E-2</v>
      </c>
      <c r="V1548" s="83">
        <v>12.324986634686363</v>
      </c>
      <c r="W1548" s="81">
        <v>59.975000000000001</v>
      </c>
      <c r="X1548" s="82">
        <v>-5.6922714049846647E-2</v>
      </c>
      <c r="Y1548" s="83">
        <v>-68.307256859815979</v>
      </c>
      <c r="Z1548" s="84">
        <f t="shared" si="23"/>
        <v>-748.57551664349103</v>
      </c>
    </row>
    <row r="1549" spans="1:26" x14ac:dyDescent="0.3">
      <c r="A1549" s="76">
        <v>40186</v>
      </c>
      <c r="B1549" s="77">
        <v>1198.26</v>
      </c>
      <c r="C1549" s="77">
        <v>1.8625409104433277E-2</v>
      </c>
      <c r="D1549" s="78">
        <v>-18.625409104433277</v>
      </c>
      <c r="E1549" s="77">
        <v>0.95687999999999995</v>
      </c>
      <c r="F1549" s="77">
        <v>4.9750000000000068</v>
      </c>
      <c r="G1549" s="79">
        <v>49.750000000000071</v>
      </c>
      <c r="H1549" s="80">
        <v>88.302000000000007</v>
      </c>
      <c r="I1549" s="77">
        <v>3.5402727195731371E-2</v>
      </c>
      <c r="J1549" s="79">
        <v>43.499495808334281</v>
      </c>
      <c r="K1549" s="80">
        <v>18.13</v>
      </c>
      <c r="L1549" s="77">
        <v>-9.0316106372303098E-2</v>
      </c>
      <c r="M1549" s="79">
        <v>-135.47415955845466</v>
      </c>
      <c r="N1549" s="81">
        <v>78.001199999999997</v>
      </c>
      <c r="O1549" s="82">
        <v>-5.4545807156978175E-2</v>
      </c>
      <c r="P1549" s="83">
        <v>-109.09161431395634</v>
      </c>
      <c r="Q1549" s="81">
        <v>36.08</v>
      </c>
      <c r="R1549" s="82">
        <v>5.0975822895426744E-2</v>
      </c>
      <c r="S1549" s="83">
        <v>-611.70987474512094</v>
      </c>
      <c r="T1549" s="81">
        <v>679.19</v>
      </c>
      <c r="U1549" s="82">
        <v>-3.0836187214611732E-2</v>
      </c>
      <c r="V1549" s="83">
        <v>30.836187214611734</v>
      </c>
      <c r="W1549" s="81">
        <v>59.20000000000001</v>
      </c>
      <c r="X1549" s="82">
        <v>-5.2117524617724682E-2</v>
      </c>
      <c r="Y1549" s="83">
        <v>-62.541029541269616</v>
      </c>
      <c r="Z1549" s="84">
        <f t="shared" ref="Z1549:Z1612" si="24">SUM(D1549,G1549,J1549,M1549,P1549,S1549,V1549,Y1549)</f>
        <v>-813.35640424028873</v>
      </c>
    </row>
    <row r="1550" spans="1:26" x14ac:dyDescent="0.3">
      <c r="A1550" s="76">
        <v>40185</v>
      </c>
      <c r="B1550" s="77">
        <v>1192.9100000000001</v>
      </c>
      <c r="C1550" s="77">
        <v>1.8223565160982055E-2</v>
      </c>
      <c r="D1550" s="78">
        <v>-18.223565160982055</v>
      </c>
      <c r="E1550" s="77">
        <v>0.94813000000000003</v>
      </c>
      <c r="F1550" s="77">
        <v>4.9750000000000068</v>
      </c>
      <c r="G1550" s="79">
        <v>49.750000000000071</v>
      </c>
      <c r="H1550" s="80">
        <v>88.269000000000005</v>
      </c>
      <c r="I1550" s="77">
        <v>3.5402727195731371E-2</v>
      </c>
      <c r="J1550" s="79">
        <v>-3.5975729173847069</v>
      </c>
      <c r="K1550" s="80">
        <v>19.059999999999999</v>
      </c>
      <c r="L1550" s="77">
        <v>3.5402727195731371E-2</v>
      </c>
      <c r="M1550" s="79">
        <v>-215.76433121019116</v>
      </c>
      <c r="N1550" s="81">
        <v>79.001199999999997</v>
      </c>
      <c r="O1550" s="82">
        <v>-5.3893707171376842E-2</v>
      </c>
      <c r="P1550" s="83">
        <v>-107.78741434275368</v>
      </c>
      <c r="Q1550" s="81">
        <v>36.29</v>
      </c>
      <c r="R1550" s="82">
        <v>5.9562043795620412E-2</v>
      </c>
      <c r="S1550" s="83">
        <v>-714.74452554744494</v>
      </c>
      <c r="T1550" s="81">
        <v>685.27</v>
      </c>
      <c r="U1550" s="82">
        <v>-1.8350332340133019E-2</v>
      </c>
      <c r="V1550" s="83">
        <v>18.350332340133019</v>
      </c>
      <c r="W1550" s="81">
        <v>60.905000000000001</v>
      </c>
      <c r="X1550" s="82">
        <v>-7.6700874660299754E-4</v>
      </c>
      <c r="Y1550" s="83">
        <v>-0.92041049592359703</v>
      </c>
      <c r="Z1550" s="84">
        <f t="shared" si="24"/>
        <v>-992.93748733454709</v>
      </c>
    </row>
    <row r="1551" spans="1:26" x14ac:dyDescent="0.3">
      <c r="A1551" s="76">
        <v>40184</v>
      </c>
      <c r="B1551" s="77">
        <v>1193.52</v>
      </c>
      <c r="C1551" s="77">
        <v>1.8222768222768138E-2</v>
      </c>
      <c r="D1551" s="78">
        <v>-18.222768222768138</v>
      </c>
      <c r="E1551" s="77">
        <v>0.96031</v>
      </c>
      <c r="F1551" s="77">
        <v>-1.8440000000000012</v>
      </c>
      <c r="G1551" s="79">
        <v>-18.440000000000012</v>
      </c>
      <c r="H1551" s="80">
        <v>88.159000000000006</v>
      </c>
      <c r="I1551" s="77">
        <v>3.5402727195731371E-2</v>
      </c>
      <c r="J1551" s="79">
        <v>-52.861404370540434</v>
      </c>
      <c r="K1551" s="80">
        <v>19.16</v>
      </c>
      <c r="L1551" s="77">
        <v>-1.59219311761684E-2</v>
      </c>
      <c r="M1551" s="79">
        <v>-23.8828967642526</v>
      </c>
      <c r="N1551" s="81">
        <v>77.001099999999994</v>
      </c>
      <c r="O1551" s="82">
        <v>-8.3334424586286246E-2</v>
      </c>
      <c r="P1551" s="83">
        <v>-166.66884917257249</v>
      </c>
      <c r="Q1551" s="81">
        <v>36.36</v>
      </c>
      <c r="R1551" s="82">
        <v>5.9131954558695056E-2</v>
      </c>
      <c r="S1551" s="83">
        <v>-709.58345470434062</v>
      </c>
      <c r="T1551" s="81">
        <v>677.12</v>
      </c>
      <c r="U1551" s="82">
        <v>-3.0025212010084856E-2</v>
      </c>
      <c r="V1551" s="83">
        <v>30.025212010084857</v>
      </c>
      <c r="W1551" s="81">
        <v>62.900000000000006</v>
      </c>
      <c r="X1551" s="82">
        <v>1.9912385503783351E-3</v>
      </c>
      <c r="Y1551" s="83">
        <v>2.3894862604540021</v>
      </c>
      <c r="Z1551" s="84">
        <f t="shared" si="24"/>
        <v>-957.24467496393549</v>
      </c>
    </row>
    <row r="1552" spans="1:26" x14ac:dyDescent="0.3">
      <c r="A1552" s="76">
        <v>40183</v>
      </c>
      <c r="B1552" s="77">
        <v>1192.8900000000001</v>
      </c>
      <c r="C1552" s="77">
        <v>2.2781054942040063E-2</v>
      </c>
      <c r="D1552" s="78">
        <v>-22.781054942040061</v>
      </c>
      <c r="E1552" s="77">
        <v>0.96969000000000005</v>
      </c>
      <c r="F1552" s="77">
        <v>-0.4689999999999972</v>
      </c>
      <c r="G1552" s="79">
        <v>-4.689999999999972</v>
      </c>
      <c r="H1552" s="80">
        <v>87.533000000000001</v>
      </c>
      <c r="I1552" s="77">
        <v>6.7628960837311878E-3</v>
      </c>
      <c r="J1552" s="79">
        <v>-33.81448041865594</v>
      </c>
      <c r="K1552" s="80">
        <v>19.350000000000001</v>
      </c>
      <c r="L1552" s="77">
        <v>-1.8264840182648373E-2</v>
      </c>
      <c r="M1552" s="79">
        <v>-27.397260273972556</v>
      </c>
      <c r="N1552" s="81">
        <v>80.501199999999997</v>
      </c>
      <c r="O1552" s="82">
        <v>-5.8480913762815653E-2</v>
      </c>
      <c r="P1552" s="83">
        <v>-116.96182752563129</v>
      </c>
      <c r="Q1552" s="81">
        <v>36.450000000000003</v>
      </c>
      <c r="R1552" s="82">
        <v>7.3005593170444624E-2</v>
      </c>
      <c r="S1552" s="83">
        <v>-876.06711804533552</v>
      </c>
      <c r="T1552" s="81">
        <v>678.25</v>
      </c>
      <c r="U1552" s="82">
        <v>-1.4873128150009454E-2</v>
      </c>
      <c r="V1552" s="83">
        <v>14.873128150009453</v>
      </c>
      <c r="W1552" s="81">
        <v>63.534999999999997</v>
      </c>
      <c r="X1552" s="82">
        <v>2.5246548323470861E-3</v>
      </c>
      <c r="Y1552" s="83">
        <v>3.0295857988165031</v>
      </c>
      <c r="Z1552" s="84">
        <f t="shared" si="24"/>
        <v>-1063.8090272568095</v>
      </c>
    </row>
    <row r="1553" spans="1:26" x14ac:dyDescent="0.3">
      <c r="A1553" s="76">
        <v>40182</v>
      </c>
      <c r="B1553" s="77">
        <v>1189.3900000000001</v>
      </c>
      <c r="C1553" s="77">
        <v>2.593761860400939E-2</v>
      </c>
      <c r="D1553" s="78">
        <v>-25.937618604009391</v>
      </c>
      <c r="E1553" s="77">
        <v>0.99375000000000002</v>
      </c>
      <c r="F1553" s="77">
        <v>1.5619999999999967</v>
      </c>
      <c r="G1553" s="79">
        <v>15.619999999999967</v>
      </c>
      <c r="H1553" s="80">
        <v>88.138999999999996</v>
      </c>
      <c r="I1553" s="77">
        <v>2.1297551592681357E-2</v>
      </c>
      <c r="J1553" s="79">
        <v>-106.48775796340678</v>
      </c>
      <c r="K1553" s="80">
        <v>20.04</v>
      </c>
      <c r="L1553" s="77">
        <v>2.5588536335721598E-2</v>
      </c>
      <c r="M1553" s="79">
        <v>38.382804503582399</v>
      </c>
      <c r="N1553" s="81">
        <v>82.001300000000001</v>
      </c>
      <c r="O1553" s="82">
        <v>-7.863604341128469E-2</v>
      </c>
      <c r="P1553" s="83">
        <v>-157.27208682256938</v>
      </c>
      <c r="Q1553" s="81">
        <v>35.53</v>
      </c>
      <c r="R1553" s="82">
        <v>5.4302670623145345E-2</v>
      </c>
      <c r="S1553" s="83">
        <v>-651.63204747774409</v>
      </c>
      <c r="T1553" s="81">
        <v>676.59</v>
      </c>
      <c r="U1553" s="82">
        <v>-5.8918601234204974E-3</v>
      </c>
      <c r="V1553" s="83">
        <v>5.8918601234204973</v>
      </c>
      <c r="W1553" s="81">
        <v>64</v>
      </c>
      <c r="X1553" s="82">
        <v>1.716465352828998E-2</v>
      </c>
      <c r="Y1553" s="83">
        <v>20.597584233947973</v>
      </c>
      <c r="Z1553" s="84">
        <f t="shared" si="24"/>
        <v>-860.83726200677881</v>
      </c>
    </row>
    <row r="1554" spans="1:26" x14ac:dyDescent="0.3">
      <c r="A1554" s="76">
        <v>40179</v>
      </c>
      <c r="B1554" s="77">
        <v>1168.47</v>
      </c>
      <c r="C1554" s="77">
        <v>1.0979598193427862E-2</v>
      </c>
      <c r="D1554" s="78">
        <v>-10.979598193427863</v>
      </c>
      <c r="E1554" s="77">
        <v>0.98060000000000003</v>
      </c>
      <c r="F1554" s="77">
        <v>4.9750000000000068</v>
      </c>
      <c r="G1554" s="79">
        <v>49.750000000000071</v>
      </c>
      <c r="H1554" s="80" t="s">
        <v>0</v>
      </c>
      <c r="I1554" s="77">
        <v>3.5402727195731371E-2</v>
      </c>
      <c r="J1554" s="79">
        <v>5.7540886215447751</v>
      </c>
      <c r="K1554" s="80" t="s">
        <v>0</v>
      </c>
      <c r="L1554" s="77">
        <v>3.5402727195731371E-2</v>
      </c>
      <c r="M1554" s="79">
        <v>-215.76433121019116</v>
      </c>
      <c r="N1554" s="81" t="s">
        <v>47</v>
      </c>
      <c r="O1554" s="82">
        <v>4.5362372799477215E-3</v>
      </c>
      <c r="P1554" s="83">
        <v>9.0724745598954417</v>
      </c>
      <c r="Q1554" s="81" t="s">
        <v>47</v>
      </c>
      <c r="R1554" s="82">
        <v>7.4923885533476054E-4</v>
      </c>
      <c r="S1554" s="83">
        <v>-8.9908662640171269</v>
      </c>
      <c r="T1554" s="81">
        <v>679.78</v>
      </c>
      <c r="U1554" s="82">
        <v>8.2914311989200629E-3</v>
      </c>
      <c r="V1554" s="83">
        <v>-8.291431198920062</v>
      </c>
      <c r="W1554" s="81" t="s">
        <v>47</v>
      </c>
      <c r="X1554" s="82">
        <v>-7.6700874660299754E-4</v>
      </c>
      <c r="Y1554" s="83">
        <v>-0.92041049592359703</v>
      </c>
      <c r="Z1554" s="84">
        <f t="shared" si="24"/>
        <v>-180.37007418103948</v>
      </c>
    </row>
    <row r="1555" spans="1:26" x14ac:dyDescent="0.3">
      <c r="A1555" s="76">
        <v>40178</v>
      </c>
      <c r="B1555" s="77">
        <v>1168.47</v>
      </c>
      <c r="C1555" s="77">
        <v>2.1291659018800754E-2</v>
      </c>
      <c r="D1555" s="78">
        <v>-21.291659018800754</v>
      </c>
      <c r="E1555" s="77">
        <v>0.98438000000000003</v>
      </c>
      <c r="F1555" s="77">
        <v>1.6000000000000014</v>
      </c>
      <c r="G1555" s="79">
        <v>16.000000000000014</v>
      </c>
      <c r="H1555" s="80" t="s">
        <v>0</v>
      </c>
      <c r="I1555" s="77">
        <v>3.5402727195731371E-2</v>
      </c>
      <c r="J1555" s="79">
        <v>-87.336968768399828</v>
      </c>
      <c r="K1555" s="80">
        <v>21.68</v>
      </c>
      <c r="L1555" s="77">
        <v>0</v>
      </c>
      <c r="M1555" s="79">
        <v>0</v>
      </c>
      <c r="N1555" s="81">
        <v>86.001300000000001</v>
      </c>
      <c r="O1555" s="82">
        <v>-5.4929730692011708E-2</v>
      </c>
      <c r="P1555" s="83">
        <v>-109.85946138402342</v>
      </c>
      <c r="Q1555" s="81">
        <v>34.43</v>
      </c>
      <c r="R1555" s="82">
        <v>2.7454491196657767E-2</v>
      </c>
      <c r="S1555" s="83">
        <v>-329.45389435989318</v>
      </c>
      <c r="T1555" s="81">
        <v>679.78</v>
      </c>
      <c r="U1555" s="82">
        <v>2.1334775684365412E-2</v>
      </c>
      <c r="V1555" s="83">
        <v>-21.334775684365411</v>
      </c>
      <c r="W1555" s="81">
        <v>64.969999999999985</v>
      </c>
      <c r="X1555" s="82">
        <v>2.5572217837410944E-2</v>
      </c>
      <c r="Y1555" s="83">
        <v>30.686661404893133</v>
      </c>
      <c r="Z1555" s="84">
        <f t="shared" si="24"/>
        <v>-522.59009781058944</v>
      </c>
    </row>
    <row r="1556" spans="1:26" x14ac:dyDescent="0.3">
      <c r="A1556" s="76">
        <v>40177</v>
      </c>
      <c r="B1556" s="77">
        <v>1171.29</v>
      </c>
      <c r="C1556" s="77">
        <v>2.2621313450557765E-2</v>
      </c>
      <c r="D1556" s="78">
        <v>-22.621313450557764</v>
      </c>
      <c r="E1556" s="77">
        <v>0.98563000000000001</v>
      </c>
      <c r="F1556" s="77">
        <v>-0.60000000000000053</v>
      </c>
      <c r="G1556" s="79">
        <v>-6.0000000000000053</v>
      </c>
      <c r="H1556" s="80">
        <v>87.043999999999997</v>
      </c>
      <c r="I1556" s="77">
        <v>1.6691000408806892E-2</v>
      </c>
      <c r="J1556" s="79">
        <v>-83.455002044034458</v>
      </c>
      <c r="K1556" s="80">
        <v>19.96</v>
      </c>
      <c r="L1556" s="77">
        <v>-0.11328298533984898</v>
      </c>
      <c r="M1556" s="79">
        <v>-169.92447800977348</v>
      </c>
      <c r="N1556" s="81">
        <v>84.501300000000001</v>
      </c>
      <c r="O1556" s="82">
        <v>-6.109562343958156E-2</v>
      </c>
      <c r="P1556" s="83">
        <v>-122.1912468791631</v>
      </c>
      <c r="Q1556" s="81">
        <v>34.43</v>
      </c>
      <c r="R1556" s="82">
        <v>2.1358647285671873E-2</v>
      </c>
      <c r="S1556" s="83">
        <v>-256.30376742806249</v>
      </c>
      <c r="T1556" s="81">
        <v>692.89</v>
      </c>
      <c r="U1556" s="82">
        <v>4.8086522462562342E-2</v>
      </c>
      <c r="V1556" s="83">
        <v>-48.086522462562343</v>
      </c>
      <c r="W1556" s="81">
        <v>63.75</v>
      </c>
      <c r="X1556" s="82">
        <v>3.6999134062820839E-3</v>
      </c>
      <c r="Y1556" s="83">
        <v>4.4398960875385001</v>
      </c>
      <c r="Z1556" s="84">
        <f t="shared" si="24"/>
        <v>-704.14243418661511</v>
      </c>
    </row>
    <row r="1557" spans="1:26" x14ac:dyDescent="0.3">
      <c r="A1557" s="76">
        <v>40176</v>
      </c>
      <c r="B1557" s="77">
        <v>1177.97</v>
      </c>
      <c r="C1557" s="77">
        <v>1.0517195528905123E-2</v>
      </c>
      <c r="D1557" s="78">
        <v>-10.517195528905123</v>
      </c>
      <c r="E1557" s="77">
        <v>0.99750000000000005</v>
      </c>
      <c r="F1557" s="77">
        <v>-0.62499999999998668</v>
      </c>
      <c r="G1557" s="79">
        <v>-6.2499999999998668</v>
      </c>
      <c r="H1557" s="80">
        <v>87.494</v>
      </c>
      <c r="I1557" s="77">
        <v>1.6072465451167115E-2</v>
      </c>
      <c r="J1557" s="79">
        <v>-80.362327255835581</v>
      </c>
      <c r="K1557" s="80">
        <v>20.010000000000002</v>
      </c>
      <c r="L1557" s="77">
        <v>-2.5803310613437078E-2</v>
      </c>
      <c r="M1557" s="79">
        <v>-38.704965920155615</v>
      </c>
      <c r="N1557" s="81">
        <v>82.501300000000001</v>
      </c>
      <c r="O1557" s="82">
        <v>-0.10324478966258616</v>
      </c>
      <c r="P1557" s="83">
        <v>-206.48957932517229</v>
      </c>
      <c r="Q1557" s="81">
        <v>34.39</v>
      </c>
      <c r="R1557" s="82">
        <v>1.9567150904239661E-2</v>
      </c>
      <c r="S1557" s="83">
        <v>-234.80581085087593</v>
      </c>
      <c r="T1557" s="81">
        <v>692.09</v>
      </c>
      <c r="U1557" s="82">
        <v>4.1300553683196989E-2</v>
      </c>
      <c r="V1557" s="83">
        <v>-41.300553683196988</v>
      </c>
      <c r="W1557" s="81">
        <v>63.594999999999999</v>
      </c>
      <c r="X1557" s="82">
        <v>5.7725763087142501E-3</v>
      </c>
      <c r="Y1557" s="83">
        <v>6.9270915704571001</v>
      </c>
      <c r="Z1557" s="84">
        <f t="shared" si="24"/>
        <v>-611.50334099368422</v>
      </c>
    </row>
    <row r="1558" spans="1:26" x14ac:dyDescent="0.3">
      <c r="A1558" s="76">
        <v>40175</v>
      </c>
      <c r="B1558" s="77">
        <v>1176.3499999999999</v>
      </c>
      <c r="C1558" s="77">
        <v>1.5986664824155318E-2</v>
      </c>
      <c r="D1558" s="78">
        <v>-15.986664824155318</v>
      </c>
      <c r="E1558" s="77">
        <v>0.98060000000000003</v>
      </c>
      <c r="F1558" s="77">
        <v>4.9750000000000068</v>
      </c>
      <c r="G1558" s="79">
        <v>49.750000000000071</v>
      </c>
      <c r="H1558" s="80" t="s">
        <v>0</v>
      </c>
      <c r="I1558" s="77">
        <v>3.5402727195731371E-2</v>
      </c>
      <c r="J1558" s="79">
        <v>79.708994887024488</v>
      </c>
      <c r="K1558" s="80">
        <v>19.93</v>
      </c>
      <c r="L1558" s="77">
        <v>-7.2591903210795658E-2</v>
      </c>
      <c r="M1558" s="79">
        <v>-108.8878548161935</v>
      </c>
      <c r="N1558" s="81">
        <v>82.501400000000004</v>
      </c>
      <c r="O1558" s="82">
        <v>-9.8343384357124169E-2</v>
      </c>
      <c r="P1558" s="83">
        <v>-196.6867687142483</v>
      </c>
      <c r="Q1558" s="81">
        <v>34.4</v>
      </c>
      <c r="R1558" s="82">
        <v>2.2896223609872018E-2</v>
      </c>
      <c r="S1558" s="83">
        <v>-274.75468331846423</v>
      </c>
      <c r="T1558" s="81">
        <v>700.8</v>
      </c>
      <c r="U1558" s="82">
        <v>6.1689492182765593E-2</v>
      </c>
      <c r="V1558" s="83">
        <v>-61.689492182765591</v>
      </c>
      <c r="W1558" s="81">
        <v>62.455000000000005</v>
      </c>
      <c r="X1558" s="82">
        <v>-2.9146587906109016E-2</v>
      </c>
      <c r="Y1558" s="83">
        <v>-34.975905487330813</v>
      </c>
      <c r="Z1558" s="84">
        <f t="shared" si="24"/>
        <v>-563.52237445613321</v>
      </c>
    </row>
    <row r="1559" spans="1:26" x14ac:dyDescent="0.3">
      <c r="A1559" s="76">
        <v>40172</v>
      </c>
      <c r="B1559" s="77">
        <v>1171.56</v>
      </c>
      <c r="C1559" s="77">
        <v>5.7431301346931888E-3</v>
      </c>
      <c r="D1559" s="78">
        <v>-5.7431301346931889</v>
      </c>
      <c r="E1559" s="77">
        <v>0.98060000000000003</v>
      </c>
      <c r="F1559" s="77">
        <v>4.9750000000000068</v>
      </c>
      <c r="G1559" s="79">
        <v>49.750000000000071</v>
      </c>
      <c r="H1559" s="80" t="s">
        <v>0</v>
      </c>
      <c r="I1559" s="77">
        <v>3.5402727195731371E-2</v>
      </c>
      <c r="J1559" s="79">
        <v>-60.648338067913045</v>
      </c>
      <c r="K1559" s="80" t="s">
        <v>0</v>
      </c>
      <c r="L1559" s="77">
        <v>3.5402727195731371E-2</v>
      </c>
      <c r="M1559" s="79">
        <v>-215.76433121019116</v>
      </c>
      <c r="N1559" s="81" t="s">
        <v>47</v>
      </c>
      <c r="O1559" s="82">
        <v>4.5362372799477215E-3</v>
      </c>
      <c r="P1559" s="83">
        <v>9.0724745598954417</v>
      </c>
      <c r="Q1559" s="81" t="s">
        <v>47</v>
      </c>
      <c r="R1559" s="82">
        <v>7.4923885533476054E-4</v>
      </c>
      <c r="S1559" s="83">
        <v>-8.9908662640171269</v>
      </c>
      <c r="T1559" s="81">
        <v>698.08</v>
      </c>
      <c r="U1559" s="82">
        <v>4.5985106159816679E-2</v>
      </c>
      <c r="V1559" s="83">
        <v>-45.985106159816681</v>
      </c>
      <c r="W1559" s="81" t="s">
        <v>47</v>
      </c>
      <c r="X1559" s="82">
        <v>-7.6700874660299754E-4</v>
      </c>
      <c r="Y1559" s="83">
        <v>-0.92041049592359703</v>
      </c>
      <c r="Z1559" s="84">
        <f t="shared" si="24"/>
        <v>-279.22970777265925</v>
      </c>
    </row>
    <row r="1560" spans="1:26" x14ac:dyDescent="0.3">
      <c r="A1560" s="76">
        <v>40171</v>
      </c>
      <c r="B1560" s="77">
        <v>1172.1600000000001</v>
      </c>
      <c r="C1560" s="77">
        <v>1.4382885923464457E-2</v>
      </c>
      <c r="D1560" s="78">
        <v>-14.382885923464457</v>
      </c>
      <c r="E1560" s="77">
        <v>0.97875000000000001</v>
      </c>
      <c r="F1560" s="77">
        <v>-2.5249999999999995</v>
      </c>
      <c r="G1560" s="79">
        <v>-25.249999999999993</v>
      </c>
      <c r="H1560" s="80" t="s">
        <v>0</v>
      </c>
      <c r="I1560" s="77">
        <v>3.5402727195731371E-2</v>
      </c>
      <c r="J1560" s="79">
        <v>52.380690082484129</v>
      </c>
      <c r="K1560" s="80">
        <v>19.47</v>
      </c>
      <c r="L1560" s="77">
        <v>-9.8193608151922226E-2</v>
      </c>
      <c r="M1560" s="79">
        <v>-147.29041222788334</v>
      </c>
      <c r="N1560" s="81">
        <v>82.501300000000001</v>
      </c>
      <c r="O1560" s="82">
        <v>-0.12232379465040849</v>
      </c>
      <c r="P1560" s="83">
        <v>-244.64758930081695</v>
      </c>
      <c r="Q1560" s="81">
        <v>34.33</v>
      </c>
      <c r="R1560" s="82">
        <v>2.294398092967807E-2</v>
      </c>
      <c r="S1560" s="83">
        <v>-275.32777115613686</v>
      </c>
      <c r="T1560" s="81">
        <v>698.08</v>
      </c>
      <c r="U1560" s="82">
        <v>6.5770992366412276E-2</v>
      </c>
      <c r="V1560" s="83">
        <v>-65.770992366412273</v>
      </c>
      <c r="W1560" s="81">
        <v>62.775000000000006</v>
      </c>
      <c r="X1560" s="82">
        <v>-1.9063989374169837E-2</v>
      </c>
      <c r="Y1560" s="83">
        <v>-22.876787249003801</v>
      </c>
      <c r="Z1560" s="84">
        <f t="shared" si="24"/>
        <v>-743.16574814123351</v>
      </c>
    </row>
    <row r="1561" spans="1:26" x14ac:dyDescent="0.3">
      <c r="A1561" s="76">
        <v>40170</v>
      </c>
      <c r="B1561" s="77">
        <v>1166.32</v>
      </c>
      <c r="C1561" s="77">
        <v>1.06146074328247E-2</v>
      </c>
      <c r="D1561" s="78">
        <v>-10.6146074328247</v>
      </c>
      <c r="E1561" s="77">
        <v>0.97438000000000002</v>
      </c>
      <c r="F1561" s="77">
        <v>-3.2119999999999926</v>
      </c>
      <c r="G1561" s="79">
        <v>-32.119999999999926</v>
      </c>
      <c r="H1561" s="80">
        <v>86.944999999999993</v>
      </c>
      <c r="I1561" s="77">
        <v>1.6128103219859033E-3</v>
      </c>
      <c r="J1561" s="79">
        <v>-8.0640516099295159</v>
      </c>
      <c r="K1561" s="80">
        <v>19.71</v>
      </c>
      <c r="L1561" s="77">
        <v>-0.11693548387096772</v>
      </c>
      <c r="M1561" s="79">
        <v>-175.40322580645159</v>
      </c>
      <c r="N1561" s="81">
        <v>83.501400000000004</v>
      </c>
      <c r="O1561" s="82">
        <v>-0.13019012579219078</v>
      </c>
      <c r="P1561" s="83">
        <v>-260.38025158438154</v>
      </c>
      <c r="Q1561" s="81">
        <v>34.25</v>
      </c>
      <c r="R1561" s="82">
        <v>3.4743202416918383E-2</v>
      </c>
      <c r="S1561" s="83">
        <v>-416.91842900302061</v>
      </c>
      <c r="T1561" s="81">
        <v>688.49</v>
      </c>
      <c r="U1561" s="82">
        <v>6.7227802579365087E-2</v>
      </c>
      <c r="V1561" s="83">
        <v>-67.22780257936509</v>
      </c>
      <c r="W1561" s="81">
        <v>63.375</v>
      </c>
      <c r="X1561" s="82">
        <v>-2.8065332413158475E-2</v>
      </c>
      <c r="Y1561" s="83">
        <v>-33.678398895790167</v>
      </c>
      <c r="Z1561" s="84">
        <f t="shared" si="24"/>
        <v>-1004.406766911763</v>
      </c>
    </row>
    <row r="1562" spans="1:26" x14ac:dyDescent="0.3">
      <c r="A1562" s="76">
        <v>40169</v>
      </c>
      <c r="B1562" s="77">
        <v>1159.32</v>
      </c>
      <c r="C1562" s="77">
        <v>9.0344143297299093E-3</v>
      </c>
      <c r="D1562" s="78">
        <v>-9.0344143297299091</v>
      </c>
      <c r="E1562" s="77">
        <v>0.97813000000000005</v>
      </c>
      <c r="F1562" s="77">
        <v>-2.8499999999999859</v>
      </c>
      <c r="G1562" s="79">
        <v>-28.499999999999858</v>
      </c>
      <c r="H1562" s="80">
        <v>86.301000000000002</v>
      </c>
      <c r="I1562" s="77">
        <v>-9.6168191051078603E-3</v>
      </c>
      <c r="J1562" s="79">
        <v>48.084095525539304</v>
      </c>
      <c r="K1562" s="80">
        <v>19.54</v>
      </c>
      <c r="L1562" s="77">
        <v>-0.13768755516328335</v>
      </c>
      <c r="M1562" s="79">
        <v>-206.53133274492501</v>
      </c>
      <c r="N1562" s="81">
        <v>84.001300000000001</v>
      </c>
      <c r="O1562" s="82">
        <v>-0.13844467054223814</v>
      </c>
      <c r="P1562" s="83">
        <v>-276.88934108447626</v>
      </c>
      <c r="Q1562" s="81">
        <v>34.33</v>
      </c>
      <c r="R1562" s="82">
        <v>5.5982774530913576E-2</v>
      </c>
      <c r="S1562" s="83">
        <v>-671.79329437096294</v>
      </c>
      <c r="T1562" s="81">
        <v>680.6</v>
      </c>
      <c r="U1562" s="82">
        <v>5.1704422536081894E-2</v>
      </c>
      <c r="V1562" s="83">
        <v>-51.704422536081893</v>
      </c>
      <c r="W1562" s="81">
        <v>62.919999999999995</v>
      </c>
      <c r="X1562" s="82">
        <v>-2.743643249091891E-2</v>
      </c>
      <c r="Y1562" s="83">
        <v>-32.923718989102689</v>
      </c>
      <c r="Z1562" s="84">
        <f t="shared" si="24"/>
        <v>-1229.2924285297395</v>
      </c>
    </row>
    <row r="1563" spans="1:26" x14ac:dyDescent="0.3">
      <c r="A1563" s="76">
        <v>40168</v>
      </c>
      <c r="B1563" s="77">
        <v>1155.78</v>
      </c>
      <c r="C1563" s="77">
        <v>3.8215011551354576E-3</v>
      </c>
      <c r="D1563" s="78">
        <v>-3.8215011551354574</v>
      </c>
      <c r="E1563" s="77">
        <v>0.96438000000000001</v>
      </c>
      <c r="F1563" s="77">
        <v>-5.0619999999999887</v>
      </c>
      <c r="G1563" s="79">
        <v>-50.619999999999891</v>
      </c>
      <c r="H1563" s="80">
        <v>86.466999999999999</v>
      </c>
      <c r="I1563" s="77">
        <v>-5.1887986377966312E-3</v>
      </c>
      <c r="J1563" s="79">
        <v>25.943993188983157</v>
      </c>
      <c r="K1563" s="80">
        <v>20.49</v>
      </c>
      <c r="L1563" s="77">
        <v>-0.13507809202195031</v>
      </c>
      <c r="M1563" s="79">
        <v>-202.61713803292548</v>
      </c>
      <c r="N1563" s="81">
        <v>85.501400000000004</v>
      </c>
      <c r="O1563" s="82">
        <v>-0.12530089667977834</v>
      </c>
      <c r="P1563" s="83">
        <v>-250.60179335955667</v>
      </c>
      <c r="Q1563" s="81">
        <v>33.97</v>
      </c>
      <c r="R1563" s="82">
        <v>4.3945912722802696E-2</v>
      </c>
      <c r="S1563" s="83">
        <v>-527.35095267363238</v>
      </c>
      <c r="T1563" s="81">
        <v>674.19</v>
      </c>
      <c r="U1563" s="82">
        <v>4.0079603832091477E-2</v>
      </c>
      <c r="V1563" s="83">
        <v>-40.079603832091479</v>
      </c>
      <c r="W1563" s="81">
        <v>64.099999999999994</v>
      </c>
      <c r="X1563" s="82">
        <v>-1.5738963531669953E-2</v>
      </c>
      <c r="Y1563" s="83">
        <v>-18.886756238003944</v>
      </c>
      <c r="Z1563" s="84">
        <f t="shared" si="24"/>
        <v>-1068.0337521023621</v>
      </c>
    </row>
    <row r="1564" spans="1:26" x14ac:dyDescent="0.3">
      <c r="A1564" s="76">
        <v>40165</v>
      </c>
      <c r="B1564" s="77">
        <v>1144.1099999999999</v>
      </c>
      <c r="C1564" s="77">
        <v>-1.8209434237512145E-2</v>
      </c>
      <c r="D1564" s="78">
        <v>18.209434237512145</v>
      </c>
      <c r="E1564" s="77">
        <v>0.96838000000000002</v>
      </c>
      <c r="F1564" s="77">
        <v>-8.6000000000000085</v>
      </c>
      <c r="G1564" s="79">
        <v>-86.000000000000085</v>
      </c>
      <c r="H1564" s="80">
        <v>86.150999999999996</v>
      </c>
      <c r="I1564" s="77">
        <v>-1.6731912756656905E-2</v>
      </c>
      <c r="J1564" s="79">
        <v>83.659563783284526</v>
      </c>
      <c r="K1564" s="80">
        <v>21.68</v>
      </c>
      <c r="L1564" s="77">
        <v>-1.9004524886877903E-2</v>
      </c>
      <c r="M1564" s="79">
        <v>-28.50678733031685</v>
      </c>
      <c r="N1564" s="81">
        <v>88.999899999999997</v>
      </c>
      <c r="O1564" s="82">
        <v>-8.4829227913768207E-2</v>
      </c>
      <c r="P1564" s="83">
        <v>-169.65845582753639</v>
      </c>
      <c r="Q1564" s="81">
        <v>33.700000000000003</v>
      </c>
      <c r="R1564" s="82">
        <v>1.9975786924939579E-2</v>
      </c>
      <c r="S1564" s="83">
        <v>-239.70944309927495</v>
      </c>
      <c r="T1564" s="81">
        <v>665.58</v>
      </c>
      <c r="U1564" s="82">
        <v>2.1376505792987131E-2</v>
      </c>
      <c r="V1564" s="83">
        <v>-21.376505792987132</v>
      </c>
      <c r="W1564" s="81">
        <v>63.35</v>
      </c>
      <c r="X1564" s="82">
        <v>-2.3506743737957587E-2</v>
      </c>
      <c r="Y1564" s="83">
        <v>-28.208092485549106</v>
      </c>
      <c r="Z1564" s="84">
        <f t="shared" si="24"/>
        <v>-471.59028651486784</v>
      </c>
    </row>
    <row r="1565" spans="1:26" x14ac:dyDescent="0.3">
      <c r="A1565" s="76">
        <v>40164</v>
      </c>
      <c r="B1565" s="77">
        <v>1145.3800000000001</v>
      </c>
      <c r="C1565" s="77">
        <v>-2.0121481734964478E-2</v>
      </c>
      <c r="D1565" s="78">
        <v>20.12148173496448</v>
      </c>
      <c r="E1565" s="77">
        <v>0.99163000000000001</v>
      </c>
      <c r="F1565" s="77">
        <v>-3.400000000000003</v>
      </c>
      <c r="G1565" s="79">
        <v>-34.000000000000028</v>
      </c>
      <c r="H1565" s="80">
        <v>85.614999999999995</v>
      </c>
      <c r="I1565" s="77">
        <v>-2.6073008975394472E-2</v>
      </c>
      <c r="J1565" s="79">
        <v>130.36504487697235</v>
      </c>
      <c r="K1565" s="80">
        <v>22.51</v>
      </c>
      <c r="L1565" s="77">
        <v>5.92941176470589E-2</v>
      </c>
      <c r="M1565" s="79">
        <v>88.941176470588346</v>
      </c>
      <c r="N1565" s="81">
        <v>90.999899999999997</v>
      </c>
      <c r="O1565" s="82">
        <v>-8.542170648436731E-2</v>
      </c>
      <c r="P1565" s="83">
        <v>-170.84341296873461</v>
      </c>
      <c r="Q1565" s="81">
        <v>33.51</v>
      </c>
      <c r="R1565" s="82">
        <v>2.4457352491592699E-2</v>
      </c>
      <c r="S1565" s="83">
        <v>-293.48822989911241</v>
      </c>
      <c r="T1565" s="81">
        <v>661.1</v>
      </c>
      <c r="U1565" s="82">
        <v>-5.745052036335103E-3</v>
      </c>
      <c r="V1565" s="83">
        <v>5.7450520363351032</v>
      </c>
      <c r="W1565" s="81">
        <v>63.514999999999993</v>
      </c>
      <c r="X1565" s="82">
        <v>-2.2620604754943541E-2</v>
      </c>
      <c r="Y1565" s="83">
        <v>-27.144725705932249</v>
      </c>
      <c r="Z1565" s="84">
        <f t="shared" si="24"/>
        <v>-280.30361345491906</v>
      </c>
    </row>
    <row r="1566" spans="1:26" x14ac:dyDescent="0.3">
      <c r="A1566" s="76">
        <v>40163</v>
      </c>
      <c r="B1566" s="77">
        <v>1165.71</v>
      </c>
      <c r="C1566" s="77">
        <v>-4.1518234706167936E-3</v>
      </c>
      <c r="D1566" s="78">
        <v>4.1518234706167938</v>
      </c>
      <c r="E1566" s="77">
        <v>1.0037499999999999</v>
      </c>
      <c r="F1566" s="77">
        <v>-2.5630000000000042</v>
      </c>
      <c r="G1566" s="79">
        <v>-25.630000000000042</v>
      </c>
      <c r="H1566" s="80">
        <v>86.11</v>
      </c>
      <c r="I1566" s="77">
        <v>-2.6631700314244961E-2</v>
      </c>
      <c r="J1566" s="79">
        <v>133.1585015712248</v>
      </c>
      <c r="K1566" s="80">
        <v>20.54</v>
      </c>
      <c r="L1566" s="77">
        <v>-8.5485307212822867E-2</v>
      </c>
      <c r="M1566" s="79">
        <v>-128.22796081923431</v>
      </c>
      <c r="N1566" s="81">
        <v>89.999899999999997</v>
      </c>
      <c r="O1566" s="82">
        <v>-0.11110595332510949</v>
      </c>
      <c r="P1566" s="83">
        <v>-222.21190665021896</v>
      </c>
      <c r="Q1566" s="81">
        <v>33.71</v>
      </c>
      <c r="R1566" s="82">
        <v>6.1732283464566953E-2</v>
      </c>
      <c r="S1566" s="83">
        <v>-740.78740157480343</v>
      </c>
      <c r="T1566" s="81">
        <v>664.64</v>
      </c>
      <c r="U1566" s="82">
        <v>2.9284685549687901E-2</v>
      </c>
      <c r="V1566" s="83">
        <v>-29.2846855496879</v>
      </c>
      <c r="W1566" s="81">
        <v>63.23</v>
      </c>
      <c r="X1566" s="82">
        <v>-4.8027702499247288E-2</v>
      </c>
      <c r="Y1566" s="83">
        <v>-57.633242999096744</v>
      </c>
      <c r="Z1566" s="84">
        <f t="shared" si="24"/>
        <v>-1066.4648725511997</v>
      </c>
    </row>
    <row r="1567" spans="1:26" x14ac:dyDescent="0.3">
      <c r="A1567" s="76">
        <v>40162</v>
      </c>
      <c r="B1567" s="77">
        <v>1157.8399999999999</v>
      </c>
      <c r="C1567" s="77">
        <v>-1.3647283321690818E-2</v>
      </c>
      <c r="D1567" s="78">
        <v>13.647283321690818</v>
      </c>
      <c r="E1567" s="77">
        <v>1.0049999999999999</v>
      </c>
      <c r="F1567" s="77">
        <v>0.18699999999998163</v>
      </c>
      <c r="G1567" s="79">
        <v>1.8699999999998163</v>
      </c>
      <c r="H1567" s="80">
        <v>86.5</v>
      </c>
      <c r="I1567" s="77">
        <v>-2.339339746195189E-2</v>
      </c>
      <c r="J1567" s="79">
        <v>116.96698730975945</v>
      </c>
      <c r="K1567" s="80">
        <v>21.49</v>
      </c>
      <c r="L1567" s="77">
        <v>1.7518939393939271E-2</v>
      </c>
      <c r="M1567" s="79">
        <v>26.278409090908905</v>
      </c>
      <c r="N1567" s="81">
        <v>91.999799999999993</v>
      </c>
      <c r="O1567" s="82">
        <v>-9.359177846546736E-2</v>
      </c>
      <c r="P1567" s="83">
        <v>-187.18355693093471</v>
      </c>
      <c r="Q1567" s="81">
        <v>33.729999999999997</v>
      </c>
      <c r="R1567" s="82">
        <v>8.2130253448828849E-2</v>
      </c>
      <c r="S1567" s="83">
        <v>-985.56304138594624</v>
      </c>
      <c r="T1567" s="81">
        <v>660.08</v>
      </c>
      <c r="U1567" s="82">
        <v>1.1461844927980414E-2</v>
      </c>
      <c r="V1567" s="83">
        <v>-11.461844927980414</v>
      </c>
      <c r="W1567" s="81">
        <v>64.33</v>
      </c>
      <c r="X1567" s="82">
        <v>-1.1676140728222324E-2</v>
      </c>
      <c r="Y1567" s="83">
        <v>-14.01136887386679</v>
      </c>
      <c r="Z1567" s="84">
        <f t="shared" si="24"/>
        <v>-1039.4571323963692</v>
      </c>
    </row>
    <row r="1568" spans="1:26" x14ac:dyDescent="0.3">
      <c r="A1568" s="76">
        <v>40161</v>
      </c>
      <c r="B1568" s="77">
        <v>1164.8699999999999</v>
      </c>
      <c r="C1568" s="77">
        <v>-6.0327320511290366E-3</v>
      </c>
      <c r="D1568" s="78">
        <v>6.0327320511290363</v>
      </c>
      <c r="E1568" s="77">
        <v>1.0006299999999999</v>
      </c>
      <c r="F1568" s="77">
        <v>-0.75000000000000622</v>
      </c>
      <c r="G1568" s="79">
        <v>-7.5000000000000622</v>
      </c>
      <c r="H1568" s="80">
        <v>86.504000000000005</v>
      </c>
      <c r="I1568" s="77">
        <v>-1.6664772081391315E-2</v>
      </c>
      <c r="J1568" s="79">
        <v>83.32386040695657</v>
      </c>
      <c r="K1568" s="80">
        <v>21.15</v>
      </c>
      <c r="L1568" s="77">
        <v>-3.512773722627751E-2</v>
      </c>
      <c r="M1568" s="79">
        <v>-52.691605839416269</v>
      </c>
      <c r="N1568" s="81">
        <v>91.499799999999993</v>
      </c>
      <c r="O1568" s="82">
        <v>-0.10731205706971379</v>
      </c>
      <c r="P1568" s="83">
        <v>-214.62411413942755</v>
      </c>
      <c r="Q1568" s="81">
        <v>33.630000000000003</v>
      </c>
      <c r="R1568" s="82">
        <v>8.6240310077519436E-2</v>
      </c>
      <c r="S1568" s="83">
        <v>-1034.8837209302333</v>
      </c>
      <c r="T1568" s="81">
        <v>667.39</v>
      </c>
      <c r="U1568" s="82">
        <v>3.8739299610894923E-2</v>
      </c>
      <c r="V1568" s="83">
        <v>-38.739299610894925</v>
      </c>
      <c r="W1568" s="81">
        <v>63.974999999999994</v>
      </c>
      <c r="X1568" s="82">
        <v>-2.4027459954233454E-2</v>
      </c>
      <c r="Y1568" s="83">
        <v>-28.832951945080143</v>
      </c>
      <c r="Z1568" s="84">
        <f t="shared" si="24"/>
        <v>-1287.9151000069667</v>
      </c>
    </row>
    <row r="1569" spans="1:26" x14ac:dyDescent="0.3">
      <c r="A1569" s="76">
        <v>40158</v>
      </c>
      <c r="B1569" s="77">
        <v>1155.54</v>
      </c>
      <c r="C1569" s="77">
        <v>5.6831533232956834E-3</v>
      </c>
      <c r="D1569" s="78">
        <v>-5.6831533232956835</v>
      </c>
      <c r="E1569" s="77">
        <v>1.004</v>
      </c>
      <c r="F1569" s="77">
        <v>-1.3500000000000068</v>
      </c>
      <c r="G1569" s="79">
        <v>-13.500000000000068</v>
      </c>
      <c r="H1569" s="80">
        <v>86.730999999999995</v>
      </c>
      <c r="I1569" s="77">
        <v>-1.1533683598691639E-2</v>
      </c>
      <c r="J1569" s="79">
        <v>57.668417993458192</v>
      </c>
      <c r="K1569" s="80">
        <v>21.59</v>
      </c>
      <c r="L1569" s="77">
        <v>-0.1191350469196247</v>
      </c>
      <c r="M1569" s="79">
        <v>-178.70257037943708</v>
      </c>
      <c r="N1569" s="81">
        <v>93.999700000000004</v>
      </c>
      <c r="O1569" s="82">
        <v>-0.11320284794870894</v>
      </c>
      <c r="P1569" s="83">
        <v>-226.40569589741787</v>
      </c>
      <c r="Q1569" s="81">
        <v>33.56</v>
      </c>
      <c r="R1569" s="82">
        <v>9.9967223861029186E-2</v>
      </c>
      <c r="S1569" s="83">
        <v>-1199.6066863323501</v>
      </c>
      <c r="T1569" s="81">
        <v>655</v>
      </c>
      <c r="U1569" s="82">
        <v>3.24879017638992E-2</v>
      </c>
      <c r="V1569" s="83">
        <v>-32.487901763899202</v>
      </c>
      <c r="W1569" s="81">
        <v>63.995000000000005</v>
      </c>
      <c r="X1569" s="82">
        <v>-4.0122993850307438E-2</v>
      </c>
      <c r="Y1569" s="83">
        <v>-48.147592620368918</v>
      </c>
      <c r="Z1569" s="84">
        <f t="shared" si="24"/>
        <v>-1646.8651823233106</v>
      </c>
    </row>
    <row r="1570" spans="1:26" x14ac:dyDescent="0.3">
      <c r="A1570" s="76">
        <v>40157</v>
      </c>
      <c r="B1570" s="77">
        <v>1154.07</v>
      </c>
      <c r="C1570" s="77">
        <v>8.2912509392091514E-3</v>
      </c>
      <c r="D1570" s="78">
        <v>-8.2912509392091511</v>
      </c>
      <c r="E1570" s="77">
        <v>1.0065</v>
      </c>
      <c r="F1570" s="77">
        <v>-0.4750000000000032</v>
      </c>
      <c r="G1570" s="79">
        <v>-4.750000000000032</v>
      </c>
      <c r="H1570" s="80">
        <v>86.805000000000007</v>
      </c>
      <c r="I1570" s="77">
        <v>-8.9961526606006943E-3</v>
      </c>
      <c r="J1570" s="79">
        <v>44.980763303003471</v>
      </c>
      <c r="K1570" s="80">
        <v>22.32</v>
      </c>
      <c r="L1570" s="77">
        <v>-9.781729991915919E-2</v>
      </c>
      <c r="M1570" s="79">
        <v>-146.72594987873879</v>
      </c>
      <c r="N1570" s="81">
        <v>95.999600000000001</v>
      </c>
      <c r="O1570" s="82">
        <v>-9.4333997805637643E-2</v>
      </c>
      <c r="P1570" s="83">
        <v>-188.66799561127527</v>
      </c>
      <c r="Q1570" s="81">
        <v>33.1</v>
      </c>
      <c r="R1570" s="82">
        <v>0.10113107119095152</v>
      </c>
      <c r="S1570" s="83">
        <v>-1213.5728542914183</v>
      </c>
      <c r="T1570" s="81">
        <v>645.12</v>
      </c>
      <c r="U1570" s="82">
        <v>5.7556433501090166E-2</v>
      </c>
      <c r="V1570" s="83">
        <v>-57.556433501090169</v>
      </c>
      <c r="W1570" s="81">
        <v>65.204999999999998</v>
      </c>
      <c r="X1570" s="82">
        <v>-3.2566765578634915E-2</v>
      </c>
      <c r="Y1570" s="83">
        <v>-39.080118694361893</v>
      </c>
      <c r="Z1570" s="84">
        <f t="shared" si="24"/>
        <v>-1613.6638396130902</v>
      </c>
    </row>
    <row r="1571" spans="1:26" x14ac:dyDescent="0.3">
      <c r="A1571" s="76">
        <v>40156</v>
      </c>
      <c r="B1571" s="77">
        <v>1148.94</v>
      </c>
      <c r="C1571" s="77">
        <v>-5.1347770744757737E-3</v>
      </c>
      <c r="D1571" s="78">
        <v>5.1347770744757737</v>
      </c>
      <c r="E1571" s="77">
        <v>1.0066299999999999</v>
      </c>
      <c r="F1571" s="77">
        <v>0.34999999999998366</v>
      </c>
      <c r="G1571" s="79">
        <v>3.4999999999998366</v>
      </c>
      <c r="H1571" s="80">
        <v>87.138999999999996</v>
      </c>
      <c r="I1571" s="77">
        <v>3.5402727195731371E-2</v>
      </c>
      <c r="J1571" s="79">
        <v>-0.90311088434962516</v>
      </c>
      <c r="K1571" s="80">
        <v>22.66</v>
      </c>
      <c r="L1571" s="77">
        <v>3.5402727195731371E-2</v>
      </c>
      <c r="M1571" s="79">
        <v>-215.76433121019116</v>
      </c>
      <c r="N1571" s="81">
        <v>97.499600000000001</v>
      </c>
      <c r="O1571" s="82">
        <v>-4.4112197178403659E-2</v>
      </c>
      <c r="P1571" s="83">
        <v>-88.224394356807309</v>
      </c>
      <c r="Q1571" s="81">
        <v>32.51</v>
      </c>
      <c r="R1571" s="82">
        <v>5.7923852912463311E-2</v>
      </c>
      <c r="S1571" s="83">
        <v>-695.08623494955975</v>
      </c>
      <c r="T1571" s="81">
        <v>647.14</v>
      </c>
      <c r="U1571" s="82">
        <v>2.9592388710344645E-2</v>
      </c>
      <c r="V1571" s="83">
        <v>-29.592388710344643</v>
      </c>
      <c r="W1571" s="81">
        <v>64.694999999999993</v>
      </c>
      <c r="X1571" s="82">
        <v>-7.6700874660299754E-4</v>
      </c>
      <c r="Y1571" s="83">
        <v>-0.92041049592359703</v>
      </c>
      <c r="Z1571" s="84">
        <f t="shared" si="24"/>
        <v>-1021.8560935327005</v>
      </c>
    </row>
    <row r="1572" spans="1:26" x14ac:dyDescent="0.3">
      <c r="A1572" s="76">
        <v>40155</v>
      </c>
      <c r="B1572" s="77">
        <v>1151.3800000000001</v>
      </c>
      <c r="C1572" s="77">
        <v>-1.6511347814573998E-2</v>
      </c>
      <c r="D1572" s="78">
        <v>16.511347814573998</v>
      </c>
      <c r="E1572" s="77">
        <v>1.0149999999999999</v>
      </c>
      <c r="F1572" s="77">
        <v>1.0000000000000009</v>
      </c>
      <c r="G1572" s="79">
        <v>10.000000000000009</v>
      </c>
      <c r="H1572" s="80">
        <v>86.918000000000006</v>
      </c>
      <c r="I1572" s="77">
        <v>-1.2744207178555201E-2</v>
      </c>
      <c r="J1572" s="79">
        <v>63.721035892776001</v>
      </c>
      <c r="K1572" s="80">
        <v>23.69</v>
      </c>
      <c r="L1572" s="77">
        <v>0.15673828125000003</v>
      </c>
      <c r="M1572" s="79">
        <v>235.10742187500006</v>
      </c>
      <c r="N1572" s="81">
        <v>97.749499999999998</v>
      </c>
      <c r="O1572" s="82">
        <v>-4.6336107021636409E-2</v>
      </c>
      <c r="P1572" s="83">
        <v>-92.672214043272817</v>
      </c>
      <c r="Q1572" s="81">
        <v>32.54</v>
      </c>
      <c r="R1572" s="82">
        <v>6.235716617695071E-2</v>
      </c>
      <c r="S1572" s="83">
        <v>-748.2859941234085</v>
      </c>
      <c r="T1572" s="81">
        <v>648.21</v>
      </c>
      <c r="U1572" s="82">
        <v>3.1294746555509713E-2</v>
      </c>
      <c r="V1572" s="83">
        <v>-31.294746555509715</v>
      </c>
      <c r="W1572" s="81">
        <v>65.125</v>
      </c>
      <c r="X1572" s="82">
        <v>-2.4507926782566043E-3</v>
      </c>
      <c r="Y1572" s="83">
        <v>-2.9409512139079252</v>
      </c>
      <c r="Z1572" s="84">
        <f t="shared" si="24"/>
        <v>-549.85410035374889</v>
      </c>
    </row>
    <row r="1573" spans="1:26" x14ac:dyDescent="0.3">
      <c r="A1573" s="76">
        <v>40154</v>
      </c>
      <c r="B1573" s="77">
        <v>1165.33</v>
      </c>
      <c r="C1573" s="77">
        <v>4.4735980140326401E-3</v>
      </c>
      <c r="D1573" s="78">
        <v>-4.4735980140326399</v>
      </c>
      <c r="E1573" s="77">
        <v>1.0543800000000001</v>
      </c>
      <c r="F1573" s="77">
        <v>4.0630000000000166</v>
      </c>
      <c r="G1573" s="79">
        <v>40.630000000000166</v>
      </c>
      <c r="H1573" s="80">
        <v>87.617000000000004</v>
      </c>
      <c r="I1573" s="77">
        <v>1.9211197383618608E-3</v>
      </c>
      <c r="J1573" s="79">
        <v>-9.6055986918093037</v>
      </c>
      <c r="K1573" s="80">
        <v>22.1</v>
      </c>
      <c r="L1573" s="77">
        <v>7.9628724963361139E-2</v>
      </c>
      <c r="M1573" s="79">
        <v>119.44308744504171</v>
      </c>
      <c r="N1573" s="81">
        <v>97.249499999999998</v>
      </c>
      <c r="O1573" s="82">
        <v>-4.6563247250705722E-2</v>
      </c>
      <c r="P1573" s="83">
        <v>-93.126494501411443</v>
      </c>
      <c r="Q1573" s="81">
        <v>33.04</v>
      </c>
      <c r="R1573" s="82">
        <v>7.1683425235160594E-2</v>
      </c>
      <c r="S1573" s="83">
        <v>-860.20110282192718</v>
      </c>
      <c r="T1573" s="81">
        <v>651.65</v>
      </c>
      <c r="U1573" s="82">
        <v>4.0392751656422053E-2</v>
      </c>
      <c r="V1573" s="83">
        <v>-40.39275165642205</v>
      </c>
      <c r="W1573" s="81">
        <v>64.875</v>
      </c>
      <c r="X1573" s="82">
        <v>-3.838771593090211E-3</v>
      </c>
      <c r="Y1573" s="83">
        <v>-4.6065259117082524</v>
      </c>
      <c r="Z1573" s="84">
        <f t="shared" si="24"/>
        <v>-852.33298415226898</v>
      </c>
    </row>
    <row r="1574" spans="1:26" x14ac:dyDescent="0.3">
      <c r="A1574" s="76">
        <v>40151</v>
      </c>
      <c r="B1574" s="77">
        <v>1168.9000000000001</v>
      </c>
      <c r="C1574" s="77">
        <v>2.6333170359316227E-3</v>
      </c>
      <c r="D1574" s="78">
        <v>-2.6333170359316229</v>
      </c>
      <c r="E1574" s="77">
        <v>1.02563</v>
      </c>
      <c r="F1574" s="77">
        <v>0.56300000000000239</v>
      </c>
      <c r="G1574" s="79">
        <v>5.6300000000000239</v>
      </c>
      <c r="H1574" s="80">
        <v>87.906999999999996</v>
      </c>
      <c r="I1574" s="77">
        <v>1.013459655195958E-3</v>
      </c>
      <c r="J1574" s="79">
        <v>-5.0672982759797902</v>
      </c>
      <c r="K1574" s="80">
        <v>21.25</v>
      </c>
      <c r="L1574" s="77">
        <v>4.2533081285444163E-3</v>
      </c>
      <c r="M1574" s="79">
        <v>6.3799621928166239</v>
      </c>
      <c r="N1574" s="81">
        <v>99.499300000000005</v>
      </c>
      <c r="O1574" s="82">
        <v>-2.9263757234231011E-2</v>
      </c>
      <c r="P1574" s="83">
        <v>-58.527514468462023</v>
      </c>
      <c r="Q1574" s="81">
        <v>32.71</v>
      </c>
      <c r="R1574" s="82">
        <v>6.063553826199744E-2</v>
      </c>
      <c r="S1574" s="83">
        <v>-727.62645914396933</v>
      </c>
      <c r="T1574" s="81">
        <v>664.92</v>
      </c>
      <c r="U1574" s="82">
        <v>4.5800566215791143E-2</v>
      </c>
      <c r="V1574" s="83">
        <v>-45.800566215791143</v>
      </c>
      <c r="W1574" s="81">
        <v>64.984999999999999</v>
      </c>
      <c r="X1574" s="82">
        <v>0.1013784531947348</v>
      </c>
      <c r="Y1574" s="83">
        <v>121.65414383368176</v>
      </c>
      <c r="Z1574" s="84">
        <f t="shared" si="24"/>
        <v>-705.99104911363543</v>
      </c>
    </row>
    <row r="1575" spans="1:26" x14ac:dyDescent="0.3">
      <c r="A1575" s="76">
        <v>40150</v>
      </c>
      <c r="B1575" s="77">
        <v>1170.57</v>
      </c>
      <c r="C1575" s="77">
        <v>2.1689418007890156E-2</v>
      </c>
      <c r="D1575" s="78">
        <v>-21.689418007890154</v>
      </c>
      <c r="E1575" s="77">
        <v>1.02938</v>
      </c>
      <c r="F1575" s="77">
        <v>0.81299999999999706</v>
      </c>
      <c r="G1575" s="79">
        <v>8.1299999999999706</v>
      </c>
      <c r="H1575" s="80">
        <v>88.465999999999994</v>
      </c>
      <c r="I1575" s="77">
        <v>1.9428439732657211E-2</v>
      </c>
      <c r="J1575" s="79">
        <v>-97.142198663286052</v>
      </c>
      <c r="K1575" s="80">
        <v>22.46</v>
      </c>
      <c r="L1575" s="77">
        <v>1.2167643082469561E-2</v>
      </c>
      <c r="M1575" s="79">
        <v>18.25146462370434</v>
      </c>
      <c r="N1575" s="81">
        <v>101.24930000000001</v>
      </c>
      <c r="O1575" s="82">
        <v>-7.3598039215685765E-3</v>
      </c>
      <c r="P1575" s="83">
        <v>-14.719607843137151</v>
      </c>
      <c r="Q1575" s="81">
        <v>31.75</v>
      </c>
      <c r="R1575" s="82">
        <v>2.6179702650290845E-2</v>
      </c>
      <c r="S1575" s="83">
        <v>-314.15643180349014</v>
      </c>
      <c r="T1575" s="81">
        <v>645.73</v>
      </c>
      <c r="U1575" s="82">
        <v>2.7708810797046037E-2</v>
      </c>
      <c r="V1575" s="83">
        <v>-27.708810797046038</v>
      </c>
      <c r="W1575" s="81">
        <v>66.42</v>
      </c>
      <c r="X1575" s="82">
        <v>0.20108499095840862</v>
      </c>
      <c r="Y1575" s="83">
        <v>241.30198915009035</v>
      </c>
      <c r="Z1575" s="84">
        <f t="shared" si="24"/>
        <v>-207.73301334105489</v>
      </c>
    </row>
    <row r="1576" spans="1:26" x14ac:dyDescent="0.3">
      <c r="A1576" s="76">
        <v>40149</v>
      </c>
      <c r="B1576" s="77">
        <v>1173.8599999999999</v>
      </c>
      <c r="C1576" s="77">
        <v>1.8993385301828054E-2</v>
      </c>
      <c r="D1576" s="78">
        <v>-18.993385301828052</v>
      </c>
      <c r="E1576" s="77">
        <v>1.0031300000000001</v>
      </c>
      <c r="F1576" s="77">
        <v>-3.061999999999987</v>
      </c>
      <c r="G1576" s="79">
        <v>-30.61999999999987</v>
      </c>
      <c r="H1576" s="80">
        <v>88.572000000000003</v>
      </c>
      <c r="I1576" s="77">
        <v>2.107350364290329E-2</v>
      </c>
      <c r="J1576" s="79">
        <v>-105.36751821451645</v>
      </c>
      <c r="K1576" s="80">
        <v>21.12</v>
      </c>
      <c r="L1576" s="77">
        <v>-6.6725585505965454E-2</v>
      </c>
      <c r="M1576" s="79">
        <v>-100.08837825894818</v>
      </c>
      <c r="N1576" s="81">
        <v>101.49930000000001</v>
      </c>
      <c r="O1576" s="82">
        <v>2.009346733668347E-2</v>
      </c>
      <c r="P1576" s="83">
        <v>40.186934673366935</v>
      </c>
      <c r="Q1576" s="81">
        <v>31.17</v>
      </c>
      <c r="R1576" s="82">
        <v>5.4838709677419908E-3</v>
      </c>
      <c r="S1576" s="83">
        <v>-65.806451612903885</v>
      </c>
      <c r="T1576" s="81">
        <v>652.6</v>
      </c>
      <c r="U1576" s="82">
        <v>3.3477971684667256E-2</v>
      </c>
      <c r="V1576" s="83">
        <v>-33.477971684667253</v>
      </c>
      <c r="W1576" s="81">
        <v>65.089999999999989</v>
      </c>
      <c r="X1576" s="82">
        <v>0.1615954314267867</v>
      </c>
      <c r="Y1576" s="83">
        <v>193.914517712144</v>
      </c>
      <c r="Z1576" s="84">
        <f t="shared" si="24"/>
        <v>-120.25225268735278</v>
      </c>
    </row>
    <row r="1577" spans="1:26" x14ac:dyDescent="0.3">
      <c r="A1577" s="76">
        <v>40148</v>
      </c>
      <c r="B1577" s="77">
        <v>1171.94</v>
      </c>
      <c r="C1577" s="77">
        <v>3.414309370572844E-4</v>
      </c>
      <c r="D1577" s="78">
        <v>-0.34143093705728439</v>
      </c>
      <c r="E1577" s="77">
        <v>1.00813</v>
      </c>
      <c r="F1577" s="77">
        <v>-4.6869999999999967</v>
      </c>
      <c r="G1577" s="79">
        <v>-46.869999999999969</v>
      </c>
      <c r="H1577" s="80">
        <v>87.97</v>
      </c>
      <c r="I1577" s="77">
        <v>4.9694407951105532E-3</v>
      </c>
      <c r="J1577" s="79">
        <v>-24.847203975552766</v>
      </c>
      <c r="K1577" s="80">
        <v>21.92</v>
      </c>
      <c r="L1577" s="77">
        <v>1.3407304669440716E-2</v>
      </c>
      <c r="M1577" s="79">
        <v>20.110957004161076</v>
      </c>
      <c r="N1577" s="81">
        <v>102.4992</v>
      </c>
      <c r="O1577" s="82">
        <v>3.0142713567839215E-2</v>
      </c>
      <c r="P1577" s="83">
        <v>60.285427135678425</v>
      </c>
      <c r="Q1577" s="81">
        <v>30.96</v>
      </c>
      <c r="R1577" s="82">
        <v>4.2166720726565868E-3</v>
      </c>
      <c r="S1577" s="83">
        <v>-50.600064871879042</v>
      </c>
      <c r="T1577" s="81">
        <v>642.5</v>
      </c>
      <c r="U1577" s="82">
        <v>-8.0437232712171122E-3</v>
      </c>
      <c r="V1577" s="83">
        <v>8.0437232712171127</v>
      </c>
      <c r="W1577" s="81">
        <v>65.55</v>
      </c>
      <c r="X1577" s="82">
        <v>0.1714770797962647</v>
      </c>
      <c r="Y1577" s="83">
        <v>205.77249575551764</v>
      </c>
      <c r="Z1577" s="84">
        <f t="shared" si="24"/>
        <v>171.5539033820852</v>
      </c>
    </row>
    <row r="1578" spans="1:26" x14ac:dyDescent="0.3">
      <c r="A1578" s="76">
        <v>40147</v>
      </c>
      <c r="B1578" s="77">
        <v>1149.01</v>
      </c>
      <c r="C1578" s="77">
        <v>-1.75707103526112E-2</v>
      </c>
      <c r="D1578" s="78">
        <v>17.570710352611201</v>
      </c>
      <c r="E1578" s="77">
        <v>1.0175000000000001</v>
      </c>
      <c r="F1578" s="77">
        <v>-4.1879999999999917</v>
      </c>
      <c r="G1578" s="79">
        <v>-41.879999999999917</v>
      </c>
      <c r="H1578" s="80">
        <v>87.742999999999995</v>
      </c>
      <c r="I1578" s="77">
        <v>1.0375164091107947E-2</v>
      </c>
      <c r="J1578" s="79">
        <v>-51.875820455539731</v>
      </c>
      <c r="K1578" s="80">
        <v>24.51</v>
      </c>
      <c r="L1578" s="77">
        <v>9.3708165997322693E-2</v>
      </c>
      <c r="M1578" s="79">
        <v>140.56224899598405</v>
      </c>
      <c r="N1578" s="81">
        <v>105.9991</v>
      </c>
      <c r="O1578" s="82">
        <v>7.0697979797979787E-2</v>
      </c>
      <c r="P1578" s="83">
        <v>141.39595959595957</v>
      </c>
      <c r="Q1578" s="81">
        <v>30.51</v>
      </c>
      <c r="R1578" s="82">
        <v>-7.8048780487804366E-3</v>
      </c>
      <c r="S1578" s="83">
        <v>93.658536585365241</v>
      </c>
      <c r="T1578" s="81">
        <v>634.39</v>
      </c>
      <c r="U1578" s="82">
        <v>-1.3066339221057914E-3</v>
      </c>
      <c r="V1578" s="83">
        <v>1.3066339221057914</v>
      </c>
      <c r="W1578" s="81">
        <v>66.67</v>
      </c>
      <c r="X1578" s="82">
        <v>0.16322079734798925</v>
      </c>
      <c r="Y1578" s="83">
        <v>195.86495681758709</v>
      </c>
      <c r="Z1578" s="84">
        <f t="shared" si="24"/>
        <v>496.60322581407331</v>
      </c>
    </row>
    <row r="1579" spans="1:26" x14ac:dyDescent="0.3">
      <c r="A1579" s="76">
        <v>40144</v>
      </c>
      <c r="B1579" s="77">
        <v>1144.58</v>
      </c>
      <c r="C1579" s="77">
        <v>-2.6220860983495117E-2</v>
      </c>
      <c r="D1579" s="78">
        <v>26.220860983495118</v>
      </c>
      <c r="E1579" s="77">
        <v>1.01125</v>
      </c>
      <c r="F1579" s="77">
        <v>-7.6880000000000059</v>
      </c>
      <c r="G1579" s="79">
        <v>-76.880000000000052</v>
      </c>
      <c r="H1579" s="80">
        <v>87.593000000000004</v>
      </c>
      <c r="I1579" s="77">
        <v>-6.4540278124362261E-3</v>
      </c>
      <c r="J1579" s="79">
        <v>32.27013906218113</v>
      </c>
      <c r="K1579" s="80">
        <v>24.74</v>
      </c>
      <c r="L1579" s="77">
        <v>8.0821319353429344E-2</v>
      </c>
      <c r="M1579" s="79">
        <v>121.23197903014402</v>
      </c>
      <c r="N1579" s="81">
        <v>105.99890000000001</v>
      </c>
      <c r="O1579" s="82">
        <v>7.0695959595959659E-2</v>
      </c>
      <c r="P1579" s="83">
        <v>141.3919191919193</v>
      </c>
      <c r="Q1579" s="81">
        <v>30.06</v>
      </c>
      <c r="R1579" s="82">
        <v>1.9999999999999575E-3</v>
      </c>
      <c r="S1579" s="83">
        <v>-23.999999999999492</v>
      </c>
      <c r="T1579" s="81">
        <v>610.01</v>
      </c>
      <c r="U1579" s="82">
        <v>-5.6252610733790266E-2</v>
      </c>
      <c r="V1579" s="83">
        <v>56.252610733790263</v>
      </c>
      <c r="W1579" s="81">
        <v>67.399999999999991</v>
      </c>
      <c r="X1579" s="82">
        <v>0.17278580128762822</v>
      </c>
      <c r="Y1579" s="83">
        <v>207.34296154515383</v>
      </c>
      <c r="Z1579" s="84">
        <f t="shared" si="24"/>
        <v>483.83047054668407</v>
      </c>
    </row>
    <row r="1580" spans="1:26" x14ac:dyDescent="0.3">
      <c r="A1580" s="76">
        <v>40143</v>
      </c>
      <c r="B1580" s="77">
        <v>1154.8699999999999</v>
      </c>
      <c r="C1580" s="77">
        <v>-2.9268039991021877E-3</v>
      </c>
      <c r="D1580" s="78">
        <v>2.9268039991021877</v>
      </c>
      <c r="E1580" s="77">
        <v>1.0031300000000001</v>
      </c>
      <c r="F1580" s="77">
        <v>-8.7499999999999911</v>
      </c>
      <c r="G1580" s="79">
        <v>-87.499999999999915</v>
      </c>
      <c r="H1580" s="80" t="s">
        <v>0</v>
      </c>
      <c r="I1580" s="77">
        <v>3.5402727195731371E-2</v>
      </c>
      <c r="J1580" s="79">
        <v>-164.23827119133784</v>
      </c>
      <c r="K1580" s="80" t="s">
        <v>0</v>
      </c>
      <c r="L1580" s="77">
        <v>3.5402727195731371E-2</v>
      </c>
      <c r="M1580" s="79">
        <v>-215.76433121019116</v>
      </c>
      <c r="N1580" s="81" t="s">
        <v>47</v>
      </c>
      <c r="O1580" s="82">
        <v>4.5362372799477215E-3</v>
      </c>
      <c r="P1580" s="83">
        <v>9.0724745598954417</v>
      </c>
      <c r="Q1580" s="81" t="s">
        <v>47</v>
      </c>
      <c r="R1580" s="82">
        <v>7.4923885533476054E-4</v>
      </c>
      <c r="S1580" s="83">
        <v>-8.9908662640171269</v>
      </c>
      <c r="T1580" s="81">
        <v>628.54</v>
      </c>
      <c r="U1580" s="82">
        <v>-4.892104554881864E-3</v>
      </c>
      <c r="V1580" s="83">
        <v>4.8921045548818638</v>
      </c>
      <c r="W1580" s="81" t="s">
        <v>47</v>
      </c>
      <c r="X1580" s="82">
        <v>-7.6700874660299754E-4</v>
      </c>
      <c r="Y1580" s="83">
        <v>-0.92041049592359703</v>
      </c>
      <c r="Z1580" s="84">
        <f t="shared" si="24"/>
        <v>-460.5224960475901</v>
      </c>
    </row>
    <row r="1581" spans="1:26" x14ac:dyDescent="0.3">
      <c r="A1581" s="76">
        <v>40142</v>
      </c>
      <c r="B1581" s="77">
        <v>1170.71</v>
      </c>
      <c r="C1581" s="77">
        <v>1.5800433839479423E-2</v>
      </c>
      <c r="D1581" s="78">
        <v>-15.800433839479423</v>
      </c>
      <c r="E1581" s="77">
        <v>1.0049999999999999</v>
      </c>
      <c r="F1581" s="77">
        <v>-9.3130000000000166</v>
      </c>
      <c r="G1581" s="79">
        <v>-93.130000000000166</v>
      </c>
      <c r="H1581" s="80">
        <v>88.04</v>
      </c>
      <c r="I1581" s="77">
        <v>4.0907231489479298E-4</v>
      </c>
      <c r="J1581" s="79">
        <v>-2.045361574473965</v>
      </c>
      <c r="K1581" s="80">
        <v>20.48</v>
      </c>
      <c r="L1581" s="77">
        <v>-0.15511551155115505</v>
      </c>
      <c r="M1581" s="79">
        <v>-232.67326732673257</v>
      </c>
      <c r="N1581" s="81">
        <v>101.999</v>
      </c>
      <c r="O1581" s="82">
        <v>2.511557788944719E-2</v>
      </c>
      <c r="P1581" s="83">
        <v>50.231155778894383</v>
      </c>
      <c r="Q1581" s="81">
        <v>30.73</v>
      </c>
      <c r="R1581" s="82">
        <v>2.2628951747088177E-2</v>
      </c>
      <c r="S1581" s="83">
        <v>-271.54742096505811</v>
      </c>
      <c r="T1581" s="81">
        <v>628.54</v>
      </c>
      <c r="U1581" s="82">
        <v>9.3298861464839421E-3</v>
      </c>
      <c r="V1581" s="83">
        <v>-9.3298861464839415</v>
      </c>
      <c r="W1581" s="81">
        <v>65.284999999999982</v>
      </c>
      <c r="X1581" s="82">
        <v>9.1996320147193875E-2</v>
      </c>
      <c r="Y1581" s="83">
        <v>110.39558417663265</v>
      </c>
      <c r="Z1581" s="84">
        <f t="shared" si="24"/>
        <v>-463.89962989670101</v>
      </c>
    </row>
    <row r="1582" spans="1:26" x14ac:dyDescent="0.3">
      <c r="A1582" s="76">
        <v>40141</v>
      </c>
      <c r="B1582" s="77">
        <v>1160.1400000000001</v>
      </c>
      <c r="C1582" s="77">
        <v>-1.7381427686376932E-3</v>
      </c>
      <c r="D1582" s="78">
        <v>1.7381427686376933</v>
      </c>
      <c r="E1582" s="77">
        <v>1.0137499999999999</v>
      </c>
      <c r="F1582" s="77">
        <v>-9.3130000000000166</v>
      </c>
      <c r="G1582" s="79">
        <v>-93.130000000000166</v>
      </c>
      <c r="H1582" s="80">
        <v>87.448999999999998</v>
      </c>
      <c r="I1582" s="77">
        <v>3.5402727195731371E-2</v>
      </c>
      <c r="J1582" s="79">
        <v>-47.343595929158781</v>
      </c>
      <c r="K1582" s="80">
        <v>20.47</v>
      </c>
      <c r="L1582" s="77">
        <v>-0.11154513888888891</v>
      </c>
      <c r="M1582" s="79">
        <v>-167.31770833333337</v>
      </c>
      <c r="N1582" s="81">
        <v>102.49890000000001</v>
      </c>
      <c r="O1582" s="82">
        <v>4.5907142857142917E-2</v>
      </c>
      <c r="P1582" s="83">
        <v>91.81428571428583</v>
      </c>
      <c r="Q1582" s="81">
        <v>30.63</v>
      </c>
      <c r="R1582" s="82">
        <v>1.5920398009950265E-2</v>
      </c>
      <c r="S1582" s="83">
        <v>-191.0447761194032</v>
      </c>
      <c r="T1582" s="81">
        <v>626.35</v>
      </c>
      <c r="U1582" s="82">
        <v>-7.0702747261456268E-3</v>
      </c>
      <c r="V1582" s="83">
        <v>7.0702747261456267</v>
      </c>
      <c r="W1582" s="81">
        <v>65.125</v>
      </c>
      <c r="X1582" s="82">
        <v>0.15849862136440446</v>
      </c>
      <c r="Y1582" s="83">
        <v>190.19834563728531</v>
      </c>
      <c r="Z1582" s="84">
        <f t="shared" si="24"/>
        <v>-208.01503153554111</v>
      </c>
    </row>
    <row r="1583" spans="1:26" x14ac:dyDescent="0.3">
      <c r="A1583" s="76">
        <v>40140</v>
      </c>
      <c r="B1583" s="77">
        <v>1165.83</v>
      </c>
      <c r="C1583" s="77">
        <v>7.7711697382524892E-3</v>
      </c>
      <c r="D1583" s="78">
        <v>-7.7711697382524889</v>
      </c>
      <c r="E1583" s="77">
        <v>1.02</v>
      </c>
      <c r="F1583" s="77">
        <v>-10.000000000000009</v>
      </c>
      <c r="G1583" s="79">
        <v>-100.00000000000009</v>
      </c>
      <c r="H1583" s="80">
        <v>87.817999999999998</v>
      </c>
      <c r="I1583" s="77">
        <v>-4.7803323469157287E-4</v>
      </c>
      <c r="J1583" s="79">
        <v>2.3901661734578643</v>
      </c>
      <c r="K1583" s="80">
        <v>21.16</v>
      </c>
      <c r="L1583" s="77">
        <v>-7.3555166374781072E-2</v>
      </c>
      <c r="M1583" s="79">
        <v>-110.3327495621716</v>
      </c>
      <c r="N1583" s="81">
        <v>101.99890000000001</v>
      </c>
      <c r="O1583" s="82">
        <v>4.0805102040816388E-2</v>
      </c>
      <c r="P1583" s="83">
        <v>81.610204081632773</v>
      </c>
      <c r="Q1583" s="81">
        <v>30.83</v>
      </c>
      <c r="R1583" s="82">
        <v>7.5163398692809436E-3</v>
      </c>
      <c r="S1583" s="83">
        <v>-90.196078431371319</v>
      </c>
      <c r="T1583" s="81">
        <v>635.79999999999995</v>
      </c>
      <c r="U1583" s="82">
        <v>2.8153754103397481E-2</v>
      </c>
      <c r="V1583" s="83">
        <v>-28.153754103397482</v>
      </c>
      <c r="W1583" s="81">
        <v>59.00333333333333</v>
      </c>
      <c r="X1583" s="82">
        <v>8.1736792251046589E-2</v>
      </c>
      <c r="Y1583" s="83">
        <v>98.084150701255908</v>
      </c>
      <c r="Z1583" s="84">
        <f t="shared" si="24"/>
        <v>-154.36923087884642</v>
      </c>
    </row>
    <row r="1584" spans="1:26" x14ac:dyDescent="0.3">
      <c r="A1584" s="76">
        <v>40137</v>
      </c>
      <c r="B1584" s="77">
        <v>1145.72</v>
      </c>
      <c r="C1584" s="77">
        <v>-1.0356652356807843E-2</v>
      </c>
      <c r="D1584" s="78">
        <v>10.356652356807842</v>
      </c>
      <c r="E1584" s="77">
        <v>1.02125</v>
      </c>
      <c r="F1584" s="77">
        <v>-11.000000000000011</v>
      </c>
      <c r="G1584" s="79">
        <v>-110.00000000000011</v>
      </c>
      <c r="H1584" s="80">
        <v>86.78</v>
      </c>
      <c r="I1584" s="77">
        <v>-1.4278087622249792E-2</v>
      </c>
      <c r="J1584" s="79">
        <v>71.390438111248955</v>
      </c>
      <c r="K1584" s="80">
        <v>22.19</v>
      </c>
      <c r="L1584" s="77">
        <v>-4.1468682505399451E-2</v>
      </c>
      <c r="M1584" s="79">
        <v>-62.203023758099171</v>
      </c>
      <c r="N1584" s="81">
        <v>102.4988</v>
      </c>
      <c r="O1584" s="82">
        <v>4.8901960784313997E-3</v>
      </c>
      <c r="P1584" s="83">
        <v>9.7803921568627992</v>
      </c>
      <c r="Q1584" s="81">
        <v>30.84</v>
      </c>
      <c r="R1584" s="82">
        <v>4.2596348884381394E-2</v>
      </c>
      <c r="S1584" s="83">
        <v>-511.15618661257673</v>
      </c>
      <c r="T1584" s="81">
        <v>628.32000000000005</v>
      </c>
      <c r="U1584" s="82">
        <v>7.8275375336840682E-3</v>
      </c>
      <c r="V1584" s="83">
        <v>-7.827537533684068</v>
      </c>
      <c r="W1584" s="81">
        <v>55.300000000000004</v>
      </c>
      <c r="X1584" s="82">
        <v>1.5890511619362578E-2</v>
      </c>
      <c r="Y1584" s="83">
        <v>19.068613943235093</v>
      </c>
      <c r="Z1584" s="84">
        <f t="shared" si="24"/>
        <v>-580.5906513362055</v>
      </c>
    </row>
    <row r="1585" spans="1:26" x14ac:dyDescent="0.3">
      <c r="A1585" s="76">
        <v>40136</v>
      </c>
      <c r="B1585" s="77">
        <v>1151.98</v>
      </c>
      <c r="C1585" s="77">
        <v>1.7479398334201823E-2</v>
      </c>
      <c r="D1585" s="78">
        <v>-17.479398334201822</v>
      </c>
      <c r="E1585" s="77">
        <v>1.0337499999999999</v>
      </c>
      <c r="F1585" s="77">
        <v>-12.749999999999995</v>
      </c>
      <c r="G1585" s="79">
        <v>-127.49999999999994</v>
      </c>
      <c r="H1585" s="80">
        <v>86.744</v>
      </c>
      <c r="I1585" s="77">
        <v>-1.048332820003875E-2</v>
      </c>
      <c r="J1585" s="79">
        <v>52.416641000193749</v>
      </c>
      <c r="K1585" s="80">
        <v>22.63</v>
      </c>
      <c r="L1585" s="77">
        <v>-6.4489458453906662E-2</v>
      </c>
      <c r="M1585" s="79">
        <v>-96.734187680859989</v>
      </c>
      <c r="N1585" s="81">
        <v>102</v>
      </c>
      <c r="O1585" s="82">
        <v>-1.9230769230769232E-2</v>
      </c>
      <c r="P1585" s="83">
        <v>-38.46153846153846</v>
      </c>
      <c r="Q1585" s="81">
        <v>30.94</v>
      </c>
      <c r="R1585" s="82">
        <v>3.7558685446009425E-2</v>
      </c>
      <c r="S1585" s="83">
        <v>-450.7042253521131</v>
      </c>
      <c r="T1585" s="81">
        <v>631.46</v>
      </c>
      <c r="U1585" s="82">
        <v>6.2134158648994242E-2</v>
      </c>
      <c r="V1585" s="83">
        <v>-62.134158648994244</v>
      </c>
      <c r="W1585" s="81">
        <v>56.034999999999997</v>
      </c>
      <c r="X1585" s="82">
        <v>1.7877893984087657E-3</v>
      </c>
      <c r="Y1585" s="83">
        <v>2.1453472780905187</v>
      </c>
      <c r="Z1585" s="84">
        <f t="shared" si="24"/>
        <v>-738.45152019942327</v>
      </c>
    </row>
    <row r="1586" spans="1:26" x14ac:dyDescent="0.3">
      <c r="A1586" s="76">
        <v>40135</v>
      </c>
      <c r="B1586" s="77">
        <v>1171.54</v>
      </c>
      <c r="C1586" s="77">
        <v>3.8286332133931303E-2</v>
      </c>
      <c r="D1586" s="78">
        <v>-38.286332133931303</v>
      </c>
      <c r="E1586" s="77">
        <v>1.0549999999999999</v>
      </c>
      <c r="F1586" s="77">
        <v>-11.5</v>
      </c>
      <c r="G1586" s="79">
        <v>-115</v>
      </c>
      <c r="H1586" s="80">
        <v>87.534999999999997</v>
      </c>
      <c r="I1586" s="77">
        <v>-1.1183001837207329E-3</v>
      </c>
      <c r="J1586" s="79">
        <v>5.5915009186036642</v>
      </c>
      <c r="K1586" s="80">
        <v>21.63</v>
      </c>
      <c r="L1586" s="77">
        <v>-0.14942980731419586</v>
      </c>
      <c r="M1586" s="79">
        <v>-224.14471097129379</v>
      </c>
      <c r="N1586" s="81">
        <v>99.5</v>
      </c>
      <c r="O1586" s="82">
        <v>-5.6872037914691941E-2</v>
      </c>
      <c r="P1586" s="83">
        <v>-113.74407582938389</v>
      </c>
      <c r="Q1586" s="81">
        <v>31</v>
      </c>
      <c r="R1586" s="82">
        <v>1.1419249592169705E-2</v>
      </c>
      <c r="S1586" s="83">
        <v>-137.03099510603647</v>
      </c>
      <c r="T1586" s="81">
        <v>647.71</v>
      </c>
      <c r="U1586" s="82">
        <v>7.1977094435801539E-2</v>
      </c>
      <c r="V1586" s="83">
        <v>-71.977094435801533</v>
      </c>
      <c r="W1586" s="81">
        <v>55.955000000000005</v>
      </c>
      <c r="X1586" s="82">
        <v>-3.1752898425332993E-2</v>
      </c>
      <c r="Y1586" s="83">
        <v>-38.103478110399585</v>
      </c>
      <c r="Z1586" s="84">
        <f t="shared" si="24"/>
        <v>-732.69518566824286</v>
      </c>
    </row>
    <row r="1587" spans="1:26" x14ac:dyDescent="0.3">
      <c r="A1587" s="76">
        <v>40134</v>
      </c>
      <c r="B1587" s="77">
        <v>1169.56</v>
      </c>
      <c r="C1587" s="77">
        <v>4.862238082002638E-2</v>
      </c>
      <c r="D1587" s="78">
        <v>-48.622380820026379</v>
      </c>
      <c r="E1587" s="77">
        <v>1.05938</v>
      </c>
      <c r="F1587" s="77">
        <v>-12.936999999999998</v>
      </c>
      <c r="G1587" s="79">
        <v>-129.36999999999998</v>
      </c>
      <c r="H1587" s="80">
        <v>86.841999999999999</v>
      </c>
      <c r="I1587" s="77">
        <v>-9.7494783173883246E-3</v>
      </c>
      <c r="J1587" s="79">
        <v>48.747391586941625</v>
      </c>
      <c r="K1587" s="80">
        <v>22.41</v>
      </c>
      <c r="L1587" s="77">
        <v>-0.19155844155844151</v>
      </c>
      <c r="M1587" s="79">
        <v>-287.33766233766227</v>
      </c>
      <c r="N1587" s="81">
        <v>99.5</v>
      </c>
      <c r="O1587" s="82">
        <v>-7.0093457943925228E-2</v>
      </c>
      <c r="P1587" s="83">
        <v>-140.18691588785046</v>
      </c>
      <c r="Q1587" s="81">
        <v>30.83</v>
      </c>
      <c r="R1587" s="82">
        <v>9.4957432874917865E-3</v>
      </c>
      <c r="S1587" s="83">
        <v>-113.94891944990144</v>
      </c>
      <c r="T1587" s="81">
        <v>635.22</v>
      </c>
      <c r="U1587" s="82">
        <v>7.5058811582920132E-2</v>
      </c>
      <c r="V1587" s="83">
        <v>-75.058811582920129</v>
      </c>
      <c r="W1587" s="81">
        <v>57.314999999999998</v>
      </c>
      <c r="X1587" s="82">
        <v>-5.0604604936226712E-2</v>
      </c>
      <c r="Y1587" s="83">
        <v>-60.725525923472048</v>
      </c>
      <c r="Z1587" s="84">
        <f t="shared" si="24"/>
        <v>-806.50282441489094</v>
      </c>
    </row>
    <row r="1588" spans="1:26" x14ac:dyDescent="0.3">
      <c r="A1588" s="76">
        <v>40133</v>
      </c>
      <c r="B1588" s="77">
        <v>1175.4000000000001</v>
      </c>
      <c r="C1588" s="77">
        <v>6.458712604950699E-2</v>
      </c>
      <c r="D1588" s="78">
        <v>-64.587126049506992</v>
      </c>
      <c r="E1588" s="77">
        <v>1.08813</v>
      </c>
      <c r="F1588" s="77">
        <v>-9.375</v>
      </c>
      <c r="G1588" s="79">
        <v>-93.75</v>
      </c>
      <c r="H1588" s="80">
        <v>88.162000000000006</v>
      </c>
      <c r="I1588" s="77">
        <v>1.6171232955658844E-2</v>
      </c>
      <c r="J1588" s="79">
        <v>-80.856164778294229</v>
      </c>
      <c r="K1588" s="80">
        <v>22.89</v>
      </c>
      <c r="L1588" s="77">
        <v>-0.20548420687261362</v>
      </c>
      <c r="M1588" s="79">
        <v>-308.22631030892046</v>
      </c>
      <c r="N1588" s="81">
        <v>99</v>
      </c>
      <c r="O1588" s="82">
        <v>-8.3333333333333329E-2</v>
      </c>
      <c r="P1588" s="83">
        <v>-166.66666666666663</v>
      </c>
      <c r="Q1588" s="81">
        <v>30.75</v>
      </c>
      <c r="R1588" s="82">
        <v>1.9550342130986876E-3</v>
      </c>
      <c r="S1588" s="83">
        <v>-23.46041055718425</v>
      </c>
      <c r="T1588" s="81">
        <v>646.37</v>
      </c>
      <c r="U1588" s="82">
        <v>6.9741654667924438E-2</v>
      </c>
      <c r="V1588" s="83">
        <v>-69.741654667924436</v>
      </c>
      <c r="W1588" s="81">
        <v>57.47</v>
      </c>
      <c r="X1588" s="82">
        <v>-4.1287847193260396E-2</v>
      </c>
      <c r="Y1588" s="83">
        <v>-49.545416631912474</v>
      </c>
      <c r="Z1588" s="84">
        <f t="shared" si="24"/>
        <v>-856.83374966040947</v>
      </c>
    </row>
    <row r="1589" spans="1:26" x14ac:dyDescent="0.3">
      <c r="A1589" s="76">
        <v>40130</v>
      </c>
      <c r="B1589" s="77">
        <v>1158.26</v>
      </c>
      <c r="C1589" s="77">
        <v>4.4192420035339498E-2</v>
      </c>
      <c r="D1589" s="78">
        <v>-44.192420035339495</v>
      </c>
      <c r="E1589" s="77">
        <v>1.09063</v>
      </c>
      <c r="F1589" s="77">
        <v>-10.437000000000008</v>
      </c>
      <c r="G1589" s="79">
        <v>-104.37000000000009</v>
      </c>
      <c r="H1589" s="80">
        <v>87.727000000000004</v>
      </c>
      <c r="I1589" s="77">
        <v>7.557224729812002E-3</v>
      </c>
      <c r="J1589" s="79">
        <v>-37.786123649060009</v>
      </c>
      <c r="K1589" s="80">
        <v>23.36</v>
      </c>
      <c r="L1589" s="77">
        <v>-0.21558092679650778</v>
      </c>
      <c r="M1589" s="79">
        <v>-323.37139019476172</v>
      </c>
      <c r="N1589" s="81">
        <v>99</v>
      </c>
      <c r="O1589" s="82">
        <v>-8.755760368663594E-2</v>
      </c>
      <c r="P1589" s="83">
        <v>-175.11520737327189</v>
      </c>
      <c r="Q1589" s="81">
        <v>30</v>
      </c>
      <c r="R1589" s="82">
        <v>-3.2258064516129031E-2</v>
      </c>
      <c r="S1589" s="83">
        <v>387.09677419354836</v>
      </c>
      <c r="T1589" s="81">
        <v>631.63</v>
      </c>
      <c r="U1589" s="82">
        <v>6.1455987631499433E-2</v>
      </c>
      <c r="V1589" s="83">
        <v>-61.455987631499433</v>
      </c>
      <c r="W1589" s="81">
        <v>58.28</v>
      </c>
      <c r="X1589" s="82">
        <v>-4.3099909695427305E-2</v>
      </c>
      <c r="Y1589" s="83">
        <v>-51.719891634512763</v>
      </c>
      <c r="Z1589" s="84">
        <f t="shared" si="24"/>
        <v>-410.91424632489708</v>
      </c>
    </row>
    <row r="1590" spans="1:26" x14ac:dyDescent="0.3">
      <c r="A1590" s="76">
        <v>40129</v>
      </c>
      <c r="B1590" s="77">
        <v>1152.5</v>
      </c>
      <c r="C1590" s="77">
        <v>4.1883254834247832E-2</v>
      </c>
      <c r="D1590" s="78">
        <v>-41.883254834247829</v>
      </c>
      <c r="E1590" s="77">
        <v>1.0981300000000001</v>
      </c>
      <c r="F1590" s="77">
        <v>-10.125000000000007</v>
      </c>
      <c r="G1590" s="79">
        <v>-101.25000000000007</v>
      </c>
      <c r="H1590" s="80">
        <v>88.004000000000005</v>
      </c>
      <c r="I1590" s="77">
        <v>1.2890750886239175E-2</v>
      </c>
      <c r="J1590" s="79">
        <v>-64.453754431195875</v>
      </c>
      <c r="K1590" s="80">
        <v>24.24</v>
      </c>
      <c r="L1590" s="77">
        <v>-0.21016617790811348</v>
      </c>
      <c r="M1590" s="79">
        <v>-315.2492668621702</v>
      </c>
      <c r="N1590" s="81">
        <v>99.5</v>
      </c>
      <c r="O1590" s="82">
        <v>-3.3980582524271843E-2</v>
      </c>
      <c r="P1590" s="83">
        <v>-67.961165048543677</v>
      </c>
      <c r="Q1590" s="81">
        <v>30.05</v>
      </c>
      <c r="R1590" s="82">
        <v>-4.8448385053831464E-2</v>
      </c>
      <c r="S1590" s="83">
        <v>581.38062064597761</v>
      </c>
      <c r="T1590" s="81">
        <v>622.73</v>
      </c>
      <c r="U1590" s="82">
        <v>4.965698585804109E-2</v>
      </c>
      <c r="V1590" s="83">
        <v>-49.656985858041089</v>
      </c>
      <c r="W1590" s="81">
        <v>59.784999999999997</v>
      </c>
      <c r="X1590" s="82">
        <v>-5.6870168796340284E-2</v>
      </c>
      <c r="Y1590" s="83">
        <v>-68.244202555608339</v>
      </c>
      <c r="Z1590" s="84">
        <f t="shared" si="24"/>
        <v>-127.3180089438294</v>
      </c>
    </row>
    <row r="1591" spans="1:26" x14ac:dyDescent="0.3">
      <c r="A1591" s="76">
        <v>40128</v>
      </c>
      <c r="B1591" s="77">
        <v>1162.1600000000001</v>
      </c>
      <c r="C1591" s="77">
        <v>3.0457257871450101E-2</v>
      </c>
      <c r="D1591" s="78">
        <v>-30.4572578714501</v>
      </c>
      <c r="E1591" s="77">
        <v>1.1068800000000001</v>
      </c>
      <c r="F1591" s="77">
        <v>-9.1249999999999822</v>
      </c>
      <c r="G1591" s="79">
        <v>-91.249999999999829</v>
      </c>
      <c r="H1591" s="80" t="s">
        <v>0</v>
      </c>
      <c r="I1591" s="77">
        <v>3.5402727195731371E-2</v>
      </c>
      <c r="J1591" s="79">
        <v>-31.128584952757059</v>
      </c>
      <c r="K1591" s="80">
        <v>23.04</v>
      </c>
      <c r="L1591" s="77">
        <v>-6.9466882067851468E-2</v>
      </c>
      <c r="M1591" s="79">
        <v>-104.2003231017772</v>
      </c>
      <c r="N1591" s="81" t="s">
        <v>47</v>
      </c>
      <c r="O1591" s="82">
        <v>4.5362372799477215E-3</v>
      </c>
      <c r="P1591" s="83">
        <v>9.0724745598954417</v>
      </c>
      <c r="Q1591" s="81" t="s">
        <v>47</v>
      </c>
      <c r="R1591" s="82">
        <v>7.4923885533476054E-4</v>
      </c>
      <c r="S1591" s="83">
        <v>-8.9908662640171269</v>
      </c>
      <c r="T1591" s="81">
        <v>630.80999999999995</v>
      </c>
      <c r="U1591" s="82">
        <v>4.2730097857709447E-2</v>
      </c>
      <c r="V1591" s="83">
        <v>-42.730097857709445</v>
      </c>
      <c r="W1591" s="81">
        <v>56.215000000000003</v>
      </c>
      <c r="X1591" s="82">
        <v>-1.5929978118161867E-2</v>
      </c>
      <c r="Y1591" s="83">
        <v>-19.115973741794239</v>
      </c>
      <c r="Z1591" s="84">
        <f t="shared" si="24"/>
        <v>-318.80062922960951</v>
      </c>
    </row>
    <row r="1592" spans="1:26" x14ac:dyDescent="0.3">
      <c r="A1592" s="76">
        <v>40127</v>
      </c>
      <c r="B1592" s="77">
        <v>1156.8399999999999</v>
      </c>
      <c r="C1592" s="77">
        <v>4.3166181231232482E-2</v>
      </c>
      <c r="D1592" s="78">
        <v>-43.166181231232486</v>
      </c>
      <c r="E1592" s="77">
        <v>1.1200000000000001</v>
      </c>
      <c r="F1592" s="77">
        <v>-8.8749999999999893</v>
      </c>
      <c r="G1592" s="79">
        <v>-88.749999999999886</v>
      </c>
      <c r="H1592" s="80">
        <v>87.86</v>
      </c>
      <c r="I1592" s="77">
        <v>1.1105357040105915E-2</v>
      </c>
      <c r="J1592" s="79">
        <v>-55.526785200529574</v>
      </c>
      <c r="K1592" s="80">
        <v>22.84</v>
      </c>
      <c r="L1592" s="77">
        <v>-0.18165532067359369</v>
      </c>
      <c r="M1592" s="79">
        <v>-272.48298101039052</v>
      </c>
      <c r="N1592" s="81">
        <v>98</v>
      </c>
      <c r="O1592" s="82">
        <v>-0.10091743119266056</v>
      </c>
      <c r="P1592" s="83">
        <v>-201.83486238532112</v>
      </c>
      <c r="Q1592" s="81">
        <v>30.15</v>
      </c>
      <c r="R1592" s="82">
        <v>-4.1640178003814442E-2</v>
      </c>
      <c r="S1592" s="83">
        <v>499.68213604577329</v>
      </c>
      <c r="T1592" s="81">
        <v>618.39</v>
      </c>
      <c r="U1592" s="82">
        <v>6.9249922191098573E-2</v>
      </c>
      <c r="V1592" s="83">
        <v>-69.249922191098577</v>
      </c>
      <c r="W1592" s="81">
        <v>54.544999999999995</v>
      </c>
      <c r="X1592" s="82">
        <v>-0.11867830021005009</v>
      </c>
      <c r="Y1592" s="83">
        <v>-142.41396025206009</v>
      </c>
      <c r="Z1592" s="84">
        <f t="shared" si="24"/>
        <v>-373.74255622485896</v>
      </c>
    </row>
    <row r="1593" spans="1:26" x14ac:dyDescent="0.3">
      <c r="A1593" s="76">
        <v>40126</v>
      </c>
      <c r="B1593" s="77">
        <v>1157.71</v>
      </c>
      <c r="C1593" s="77">
        <v>2.3218199816163455E-2</v>
      </c>
      <c r="D1593" s="78">
        <v>-23.218199816163455</v>
      </c>
      <c r="E1593" s="77">
        <v>1.1312500000000001</v>
      </c>
      <c r="F1593" s="77">
        <v>-10.499999999999998</v>
      </c>
      <c r="G1593" s="79">
        <v>-104.99999999999999</v>
      </c>
      <c r="H1593" s="80">
        <v>88.037000000000006</v>
      </c>
      <c r="I1593" s="77">
        <v>5.3558377489494827E-3</v>
      </c>
      <c r="J1593" s="79">
        <v>-26.779188744747415</v>
      </c>
      <c r="K1593" s="80">
        <v>23.15</v>
      </c>
      <c r="L1593" s="77">
        <v>-6.7660088602496976E-2</v>
      </c>
      <c r="M1593" s="79">
        <v>-101.49013290374546</v>
      </c>
      <c r="N1593" s="81">
        <v>98</v>
      </c>
      <c r="O1593" s="82">
        <v>-5.7692307692307696E-2</v>
      </c>
      <c r="P1593" s="83">
        <v>-115.38461538461537</v>
      </c>
      <c r="Q1593" s="81">
        <v>30.6</v>
      </c>
      <c r="R1593" s="82">
        <v>-4.998447687053708E-2</v>
      </c>
      <c r="S1593" s="83">
        <v>599.81372244644501</v>
      </c>
      <c r="T1593" s="81">
        <v>623.44000000000005</v>
      </c>
      <c r="U1593" s="82">
        <v>3.2835227460985474E-2</v>
      </c>
      <c r="V1593" s="83">
        <v>-32.835227460985472</v>
      </c>
      <c r="W1593" s="81">
        <v>54.435000000000002</v>
      </c>
      <c r="X1593" s="82">
        <v>-7.3998468997193076E-2</v>
      </c>
      <c r="Y1593" s="83">
        <v>-88.798162796631686</v>
      </c>
      <c r="Z1593" s="84">
        <f t="shared" si="24"/>
        <v>106.30819533955619</v>
      </c>
    </row>
    <row r="1594" spans="1:26" x14ac:dyDescent="0.3">
      <c r="A1594" s="76">
        <v>40123</v>
      </c>
      <c r="B1594" s="77">
        <v>1132.19</v>
      </c>
      <c r="C1594" s="77">
        <v>-6.7376104292593336E-3</v>
      </c>
      <c r="D1594" s="78">
        <v>6.737610429259334</v>
      </c>
      <c r="E1594" s="77">
        <v>1.1612499999999999</v>
      </c>
      <c r="F1594" s="77">
        <v>-8.3130000000000148</v>
      </c>
      <c r="G1594" s="79">
        <v>-83.130000000000152</v>
      </c>
      <c r="H1594" s="80">
        <v>87.662999999999997</v>
      </c>
      <c r="I1594" s="77">
        <v>8.6770867822842895E-4</v>
      </c>
      <c r="J1594" s="79">
        <v>-4.3385433911421449</v>
      </c>
      <c r="K1594" s="80">
        <v>24.19</v>
      </c>
      <c r="L1594" s="77">
        <v>-4.9362402303577725E-3</v>
      </c>
      <c r="M1594" s="79">
        <v>-7.4043603455366593</v>
      </c>
      <c r="N1594" s="81">
        <v>102</v>
      </c>
      <c r="O1594" s="82">
        <v>4.9261083743842365E-3</v>
      </c>
      <c r="P1594" s="83">
        <v>9.8522167487684733</v>
      </c>
      <c r="Q1594" s="81">
        <v>29.58</v>
      </c>
      <c r="R1594" s="82">
        <v>-0.10063849194283983</v>
      </c>
      <c r="S1594" s="83">
        <v>1207.661903314078</v>
      </c>
      <c r="T1594" s="81">
        <v>594.52</v>
      </c>
      <c r="U1594" s="82">
        <v>-3.0399895622675952E-2</v>
      </c>
      <c r="V1594" s="83">
        <v>30.399895622675952</v>
      </c>
      <c r="W1594" s="81">
        <v>55.935000000000002</v>
      </c>
      <c r="X1594" s="82">
        <v>-5.9125315391084843E-2</v>
      </c>
      <c r="Y1594" s="83">
        <v>-70.950378469301796</v>
      </c>
      <c r="Z1594" s="84">
        <f t="shared" si="24"/>
        <v>1088.8283439088011</v>
      </c>
    </row>
    <row r="1595" spans="1:26" x14ac:dyDescent="0.3">
      <c r="A1595" s="76">
        <v>40122</v>
      </c>
      <c r="B1595" s="77">
        <v>1128.3399999999999</v>
      </c>
      <c r="C1595" s="77">
        <v>-2.1744030795373889E-2</v>
      </c>
      <c r="D1595" s="78">
        <v>21.744030795373888</v>
      </c>
      <c r="E1595" s="77">
        <v>1.17</v>
      </c>
      <c r="F1595" s="77">
        <v>-6.4999999999999947</v>
      </c>
      <c r="G1595" s="79">
        <v>-64.999999999999943</v>
      </c>
      <c r="H1595" s="80">
        <v>87.632999999999996</v>
      </c>
      <c r="I1595" s="77">
        <v>-8.5194487814812311E-3</v>
      </c>
      <c r="J1595" s="79">
        <v>42.597243907406153</v>
      </c>
      <c r="K1595" s="80">
        <v>25.43</v>
      </c>
      <c r="L1595" s="77">
        <v>0.14189492590929503</v>
      </c>
      <c r="M1595" s="79">
        <v>212.84238886394255</v>
      </c>
      <c r="N1595" s="81">
        <v>104</v>
      </c>
      <c r="O1595" s="82">
        <v>4.5226130653266333E-2</v>
      </c>
      <c r="P1595" s="83">
        <v>90.452261306532662</v>
      </c>
      <c r="Q1595" s="81">
        <v>29.82</v>
      </c>
      <c r="R1595" s="82">
        <v>-9.9909447630546391E-2</v>
      </c>
      <c r="S1595" s="83">
        <v>1198.9133715665566</v>
      </c>
      <c r="T1595" s="81">
        <v>604.22</v>
      </c>
      <c r="U1595" s="82">
        <v>-1.6264795428273731E-2</v>
      </c>
      <c r="V1595" s="83">
        <v>16.264795428273732</v>
      </c>
      <c r="W1595" s="81">
        <v>57.79</v>
      </c>
      <c r="X1595" s="82">
        <v>3.1244575594513557E-3</v>
      </c>
      <c r="Y1595" s="83">
        <v>3.7493490713416264</v>
      </c>
      <c r="Z1595" s="84">
        <f t="shared" si="24"/>
        <v>1521.5634409394274</v>
      </c>
    </row>
    <row r="1596" spans="1:26" x14ac:dyDescent="0.3">
      <c r="A1596" s="76">
        <v>40121</v>
      </c>
      <c r="B1596" s="77">
        <v>1115.33</v>
      </c>
      <c r="C1596" s="77">
        <v>-4.1400945423291854E-2</v>
      </c>
      <c r="D1596" s="78">
        <v>41.400945423291851</v>
      </c>
      <c r="E1596" s="77">
        <v>1.18875</v>
      </c>
      <c r="F1596" s="77">
        <v>-4.3130000000000113</v>
      </c>
      <c r="G1596" s="79">
        <v>-43.130000000000109</v>
      </c>
      <c r="H1596" s="80">
        <v>87.697000000000003</v>
      </c>
      <c r="I1596" s="77">
        <v>-7.9749326938304364E-3</v>
      </c>
      <c r="J1596" s="79">
        <v>39.874663469152182</v>
      </c>
      <c r="K1596" s="80">
        <v>27.72</v>
      </c>
      <c r="L1596" s="77">
        <v>0.33977767037216033</v>
      </c>
      <c r="M1596" s="79">
        <v>509.66650555824049</v>
      </c>
      <c r="N1596" s="81">
        <v>105.5</v>
      </c>
      <c r="O1596" s="82">
        <v>7.1065989847715741E-2</v>
      </c>
      <c r="P1596" s="83">
        <v>142.13197969543148</v>
      </c>
      <c r="Q1596" s="81">
        <v>30.65</v>
      </c>
      <c r="R1596" s="82">
        <v>-7.289776164549315E-2</v>
      </c>
      <c r="S1596" s="83">
        <v>874.77313974591777</v>
      </c>
      <c r="T1596" s="81">
        <v>590.87</v>
      </c>
      <c r="U1596" s="82">
        <v>-5.0185664453696453E-2</v>
      </c>
      <c r="V1596" s="83">
        <v>50.185664453696454</v>
      </c>
      <c r="W1596" s="81">
        <v>60.370000000000005</v>
      </c>
      <c r="X1596" s="82">
        <v>6.8211979120587657E-2</v>
      </c>
      <c r="Y1596" s="83">
        <v>81.854374944705171</v>
      </c>
      <c r="Z1596" s="84">
        <f t="shared" si="24"/>
        <v>1696.7572732904353</v>
      </c>
    </row>
    <row r="1597" spans="1:26" x14ac:dyDescent="0.3">
      <c r="A1597" s="76">
        <v>40120</v>
      </c>
      <c r="B1597" s="77">
        <v>1104.0899999999999</v>
      </c>
      <c r="C1597" s="77">
        <v>-5.1077764026402697E-2</v>
      </c>
      <c r="D1597" s="78">
        <v>51.077764026402697</v>
      </c>
      <c r="E1597" s="77">
        <v>1.18188</v>
      </c>
      <c r="F1597" s="77">
        <v>-4.5619999999999994</v>
      </c>
      <c r="G1597" s="79">
        <v>-45.61999999999999</v>
      </c>
      <c r="H1597" s="80">
        <v>86.759</v>
      </c>
      <c r="I1597" s="77">
        <v>-1.962800578557217E-2</v>
      </c>
      <c r="J1597" s="79">
        <v>98.140028927860854</v>
      </c>
      <c r="K1597" s="80">
        <v>28.81</v>
      </c>
      <c r="L1597" s="77">
        <v>0.29657965796579661</v>
      </c>
      <c r="M1597" s="79">
        <v>444.86948694869488</v>
      </c>
      <c r="N1597" s="81">
        <v>107</v>
      </c>
      <c r="O1597" s="82">
        <v>5.4187192118226604E-2</v>
      </c>
      <c r="P1597" s="83">
        <v>108.3743842364532</v>
      </c>
      <c r="Q1597" s="81">
        <v>30.54</v>
      </c>
      <c r="R1597" s="82">
        <v>-7.5945537065052901E-2</v>
      </c>
      <c r="S1597" s="83">
        <v>911.34644478063478</v>
      </c>
      <c r="T1597" s="81">
        <v>604.23</v>
      </c>
      <c r="U1597" s="82">
        <v>-2.9207920792078909E-3</v>
      </c>
      <c r="V1597" s="83">
        <v>2.920792079207891</v>
      </c>
      <c r="W1597" s="81">
        <v>59.944999999999993</v>
      </c>
      <c r="X1597" s="82">
        <v>-4.731861198738232E-3</v>
      </c>
      <c r="Y1597" s="83">
        <v>-5.6782334384858775</v>
      </c>
      <c r="Z1597" s="84">
        <f t="shared" si="24"/>
        <v>1565.4306675607684</v>
      </c>
    </row>
    <row r="1598" spans="1:26" x14ac:dyDescent="0.3">
      <c r="A1598" s="76">
        <v>40119</v>
      </c>
      <c r="B1598" s="77">
        <v>1109.24</v>
      </c>
      <c r="C1598" s="77">
        <v>-4.8703721173554683E-2</v>
      </c>
      <c r="D1598" s="78">
        <v>48.703721173554683</v>
      </c>
      <c r="E1598" s="77">
        <v>1.1950000000000001</v>
      </c>
      <c r="F1598" s="77">
        <v>-4.3749999999999956</v>
      </c>
      <c r="G1598" s="79">
        <v>-43.749999999999957</v>
      </c>
      <c r="H1598" s="80">
        <v>87.069000000000003</v>
      </c>
      <c r="I1598" s="77">
        <v>-1.6502880379532344E-2</v>
      </c>
      <c r="J1598" s="79">
        <v>82.514401897661713</v>
      </c>
      <c r="K1598" s="80">
        <v>29.78</v>
      </c>
      <c r="L1598" s="77">
        <v>0.42488038277511975</v>
      </c>
      <c r="M1598" s="79">
        <v>637.32057416267958</v>
      </c>
      <c r="N1598" s="81">
        <v>108</v>
      </c>
      <c r="O1598" s="82">
        <v>0.10204081632653061</v>
      </c>
      <c r="P1598" s="83">
        <v>204.08163265306121</v>
      </c>
      <c r="Q1598" s="81">
        <v>30.69</v>
      </c>
      <c r="R1598" s="82">
        <v>-6.4043915827996276E-2</v>
      </c>
      <c r="S1598" s="83">
        <v>768.52698993595527</v>
      </c>
      <c r="T1598" s="81">
        <v>595.05999999999995</v>
      </c>
      <c r="U1598" s="82">
        <v>-2.9598343145089103E-2</v>
      </c>
      <c r="V1598" s="83">
        <v>29.598343145089103</v>
      </c>
      <c r="W1598" s="81">
        <v>60.905000000000001</v>
      </c>
      <c r="X1598" s="82">
        <v>3.1414055884843549E-2</v>
      </c>
      <c r="Y1598" s="83">
        <v>37.696867061812256</v>
      </c>
      <c r="Z1598" s="84">
        <f t="shared" si="24"/>
        <v>1764.692530029814</v>
      </c>
    </row>
    <row r="1599" spans="1:26" x14ac:dyDescent="0.3">
      <c r="A1599" s="76">
        <v>40116</v>
      </c>
      <c r="B1599" s="77">
        <v>1106.17</v>
      </c>
      <c r="C1599" s="77">
        <v>-5.5072439007722289E-2</v>
      </c>
      <c r="D1599" s="78">
        <v>55.072439007722288</v>
      </c>
      <c r="E1599" s="77">
        <v>1.1993800000000001</v>
      </c>
      <c r="F1599" s="77">
        <v>-5.0619999999999887</v>
      </c>
      <c r="G1599" s="79">
        <v>-50.619999999999891</v>
      </c>
      <c r="H1599" s="80">
        <v>86.884</v>
      </c>
      <c r="I1599" s="77">
        <v>-2.3259474104302302E-2</v>
      </c>
      <c r="J1599" s="79">
        <v>116.29737052151151</v>
      </c>
      <c r="K1599" s="80">
        <v>30.69</v>
      </c>
      <c r="L1599" s="77">
        <v>0.42810609585853904</v>
      </c>
      <c r="M1599" s="79">
        <v>642.15914378780849</v>
      </c>
      <c r="N1599" s="81">
        <v>108.5</v>
      </c>
      <c r="O1599" s="82">
        <v>0.12435233160621761</v>
      </c>
      <c r="P1599" s="83">
        <v>248.70466321243521</v>
      </c>
      <c r="Q1599" s="81">
        <v>31</v>
      </c>
      <c r="R1599" s="82">
        <v>-2.1155667824439586E-2</v>
      </c>
      <c r="S1599" s="83">
        <v>253.86801389327502</v>
      </c>
      <c r="T1599" s="81">
        <v>593.27</v>
      </c>
      <c r="U1599" s="82">
        <v>-5.1041300105569551E-2</v>
      </c>
      <c r="V1599" s="83">
        <v>51.041300105569547</v>
      </c>
      <c r="W1599" s="81">
        <v>63.390000000000008</v>
      </c>
      <c r="X1599" s="82">
        <v>5.3164977571025257E-2</v>
      </c>
      <c r="Y1599" s="83">
        <v>63.797973085230311</v>
      </c>
      <c r="Z1599" s="84">
        <f t="shared" si="24"/>
        <v>1380.3209036135524</v>
      </c>
    </row>
    <row r="1600" spans="1:26" x14ac:dyDescent="0.3">
      <c r="A1600" s="76">
        <v>40115</v>
      </c>
      <c r="B1600" s="77">
        <v>1127.81</v>
      </c>
      <c r="C1600" s="77">
        <v>-2.4554575332987459E-2</v>
      </c>
      <c r="D1600" s="78">
        <v>24.554575332987458</v>
      </c>
      <c r="E1600" s="77">
        <v>1.1981299999999999</v>
      </c>
      <c r="F1600" s="77">
        <v>-4.8750000000000071</v>
      </c>
      <c r="G1600" s="79">
        <v>-48.750000000000071</v>
      </c>
      <c r="H1600" s="80">
        <v>87.558999999999997</v>
      </c>
      <c r="I1600" s="77">
        <v>-5.6780113333106215E-3</v>
      </c>
      <c r="J1600" s="79">
        <v>28.390056666553107</v>
      </c>
      <c r="K1600" s="80">
        <v>24.76</v>
      </c>
      <c r="L1600" s="77">
        <v>0.15538964069062072</v>
      </c>
      <c r="M1600" s="79">
        <v>233.0844610359311</v>
      </c>
      <c r="N1600" s="81">
        <v>103</v>
      </c>
      <c r="O1600" s="82">
        <v>5.1020408163265307E-2</v>
      </c>
      <c r="P1600" s="83">
        <v>102.0408163265306</v>
      </c>
      <c r="Q1600" s="81">
        <v>31.58</v>
      </c>
      <c r="R1600" s="82">
        <v>2.1345407503234042E-2</v>
      </c>
      <c r="S1600" s="83">
        <v>-256.14489003880851</v>
      </c>
      <c r="T1600" s="81">
        <v>604.96</v>
      </c>
      <c r="U1600" s="82">
        <v>-1.2568145464041936E-2</v>
      </c>
      <c r="V1600" s="83">
        <v>12.568145464041937</v>
      </c>
      <c r="W1600" s="81">
        <v>57.125</v>
      </c>
      <c r="X1600" s="82">
        <v>-2.9806385869565143E-2</v>
      </c>
      <c r="Y1600" s="83">
        <v>-35.767663043478173</v>
      </c>
      <c r="Z1600" s="84">
        <f t="shared" si="24"/>
        <v>59.975501743757441</v>
      </c>
    </row>
    <row r="1601" spans="1:26" x14ac:dyDescent="0.3">
      <c r="A1601" s="76">
        <v>40114</v>
      </c>
      <c r="B1601" s="77">
        <v>1108.97</v>
      </c>
      <c r="C1601" s="77">
        <v>-4.9440706295804278E-2</v>
      </c>
      <c r="D1601" s="78">
        <v>49.440706295804276</v>
      </c>
      <c r="E1601" s="77">
        <v>1.20875</v>
      </c>
      <c r="F1601" s="77">
        <v>-2.9379999999999962</v>
      </c>
      <c r="G1601" s="79">
        <v>-29.37999999999996</v>
      </c>
      <c r="H1601" s="80">
        <v>86.894999999999996</v>
      </c>
      <c r="I1601" s="77">
        <v>-2.1805205331412079E-2</v>
      </c>
      <c r="J1601" s="79">
        <v>109.0260266570604</v>
      </c>
      <c r="K1601" s="80">
        <v>27.91</v>
      </c>
      <c r="L1601" s="77">
        <v>0.28499079189686932</v>
      </c>
      <c r="M1601" s="79">
        <v>427.48618784530396</v>
      </c>
      <c r="N1601" s="81">
        <v>109</v>
      </c>
      <c r="O1601" s="82">
        <v>0.12953367875647667</v>
      </c>
      <c r="P1601" s="83">
        <v>259.06735751295332</v>
      </c>
      <c r="Q1601" s="81">
        <v>31.46</v>
      </c>
      <c r="R1601" s="82">
        <v>2.7097616715638324E-2</v>
      </c>
      <c r="S1601" s="83">
        <v>-325.17140058765989</v>
      </c>
      <c r="T1601" s="81">
        <v>578.34</v>
      </c>
      <c r="U1601" s="82">
        <v>-7.9926182824779674E-2</v>
      </c>
      <c r="V1601" s="83">
        <v>79.926182824779673</v>
      </c>
      <c r="W1601" s="81">
        <v>61.889999999999993</v>
      </c>
      <c r="X1601" s="82">
        <v>0.10616621983914178</v>
      </c>
      <c r="Y1601" s="83">
        <v>127.39946380697013</v>
      </c>
      <c r="Z1601" s="84">
        <f t="shared" si="24"/>
        <v>697.79452435521193</v>
      </c>
    </row>
    <row r="1602" spans="1:26" x14ac:dyDescent="0.3">
      <c r="A1602" s="76">
        <v>40113</v>
      </c>
      <c r="B1602" s="77">
        <v>1131.44</v>
      </c>
      <c r="C1602" s="77">
        <v>-2.6776882252251378E-2</v>
      </c>
      <c r="D1602" s="78">
        <v>26.776882252251379</v>
      </c>
      <c r="E1602" s="77">
        <v>1.2362500000000001</v>
      </c>
      <c r="F1602" s="77">
        <v>0.37500000000001421</v>
      </c>
      <c r="G1602" s="79">
        <v>3.7500000000001421</v>
      </c>
      <c r="H1602" s="80">
        <v>87.567999999999998</v>
      </c>
      <c r="I1602" s="77">
        <v>-1.0732280440136502E-2</v>
      </c>
      <c r="J1602" s="79">
        <v>53.66140220068251</v>
      </c>
      <c r="K1602" s="80">
        <v>24.83</v>
      </c>
      <c r="L1602" s="77">
        <v>8.6176727909011319E-2</v>
      </c>
      <c r="M1602" s="79">
        <v>129.26509186351697</v>
      </c>
      <c r="N1602" s="81">
        <v>104</v>
      </c>
      <c r="O1602" s="82">
        <v>8.3333333333333329E-2</v>
      </c>
      <c r="P1602" s="83">
        <v>166.66666666666663</v>
      </c>
      <c r="Q1602" s="81">
        <v>32.21</v>
      </c>
      <c r="R1602" s="82">
        <v>6.1634805537244597E-2</v>
      </c>
      <c r="S1602" s="83">
        <v>-739.61766644693512</v>
      </c>
      <c r="T1602" s="81">
        <v>603.62</v>
      </c>
      <c r="U1602" s="82">
        <v>-4.704619367875968E-2</v>
      </c>
      <c r="V1602" s="83">
        <v>47.046193678759678</v>
      </c>
      <c r="W1602" s="81">
        <v>58.784999999999997</v>
      </c>
      <c r="X1602" s="82">
        <v>4.1640825728714345E-2</v>
      </c>
      <c r="Y1602" s="83">
        <v>49.968990874457212</v>
      </c>
      <c r="Z1602" s="84">
        <f t="shared" si="24"/>
        <v>-262.48243891060059</v>
      </c>
    </row>
    <row r="1603" spans="1:26" x14ac:dyDescent="0.3">
      <c r="A1603" s="76">
        <v>40112</v>
      </c>
      <c r="B1603" s="77">
        <v>1139.8699999999999</v>
      </c>
      <c r="C1603" s="77">
        <v>-1.9962351705119291E-3</v>
      </c>
      <c r="D1603" s="78">
        <v>1.996235170511929</v>
      </c>
      <c r="E1603" s="77">
        <v>1.24438</v>
      </c>
      <c r="F1603" s="77">
        <v>0.50000000000001155</v>
      </c>
      <c r="G1603" s="79">
        <v>5.0000000000001155</v>
      </c>
      <c r="H1603" s="80">
        <v>87.587000000000003</v>
      </c>
      <c r="I1603" s="77">
        <v>-4.5913786637269312E-3</v>
      </c>
      <c r="J1603" s="79">
        <v>22.956893318634656</v>
      </c>
      <c r="K1603" s="80">
        <v>24.31</v>
      </c>
      <c r="L1603" s="77">
        <v>5.7416267942583747E-2</v>
      </c>
      <c r="M1603" s="79">
        <v>86.12440191387563</v>
      </c>
      <c r="N1603" s="81">
        <v>101.5</v>
      </c>
      <c r="O1603" s="82">
        <v>4.9504950495049506E-3</v>
      </c>
      <c r="P1603" s="83">
        <v>9.9009900990099009</v>
      </c>
      <c r="Q1603" s="81">
        <v>32.89</v>
      </c>
      <c r="R1603" s="82">
        <v>9.3417553191489436E-2</v>
      </c>
      <c r="S1603" s="83">
        <v>-1121.0106382978731</v>
      </c>
      <c r="T1603" s="81">
        <v>613.16</v>
      </c>
      <c r="U1603" s="82">
        <v>3.5516129560221265E-3</v>
      </c>
      <c r="V1603" s="83">
        <v>-3.5516129560221263</v>
      </c>
      <c r="W1603" s="81">
        <v>59.449999999999996</v>
      </c>
      <c r="X1603" s="82">
        <v>6.7612462961300052E-2</v>
      </c>
      <c r="Y1603" s="83">
        <v>81.134955553560062</v>
      </c>
      <c r="Z1603" s="84">
        <f t="shared" si="24"/>
        <v>-917.448775198303</v>
      </c>
    </row>
    <row r="1604" spans="1:26" x14ac:dyDescent="0.3">
      <c r="A1604" s="76">
        <v>40109</v>
      </c>
      <c r="B1604" s="77">
        <v>1153.42</v>
      </c>
      <c r="C1604" s="77">
        <v>6.5361758571640576E-3</v>
      </c>
      <c r="D1604" s="78">
        <v>-6.536175857164058</v>
      </c>
      <c r="E1604" s="77">
        <v>1.2349999999999999</v>
      </c>
      <c r="F1604" s="77">
        <v>-1.6250000000000098</v>
      </c>
      <c r="G1604" s="79">
        <v>-16.250000000000099</v>
      </c>
      <c r="H1604" s="80">
        <v>88.385999999999996</v>
      </c>
      <c r="I1604" s="77">
        <v>3.5402727195731371E-2</v>
      </c>
      <c r="J1604" s="79">
        <v>-48.342869143031244</v>
      </c>
      <c r="K1604" s="80">
        <v>22.27</v>
      </c>
      <c r="L1604" s="77">
        <v>-3.2159930465015293E-2</v>
      </c>
      <c r="M1604" s="79">
        <v>-48.23989569752294</v>
      </c>
      <c r="N1604" s="81">
        <v>99.5</v>
      </c>
      <c r="O1604" s="82">
        <v>-2.9268292682926831E-2</v>
      </c>
      <c r="P1604" s="83">
        <v>-58.536585365853661</v>
      </c>
      <c r="Q1604" s="81">
        <v>33.130000000000003</v>
      </c>
      <c r="R1604" s="82">
        <v>0.10139627659574482</v>
      </c>
      <c r="S1604" s="83">
        <v>-1216.7553191489378</v>
      </c>
      <c r="T1604" s="81">
        <v>614.21</v>
      </c>
      <c r="U1604" s="82">
        <v>-8.8751190072775977E-3</v>
      </c>
      <c r="V1604" s="83">
        <v>8.8751190072775969</v>
      </c>
      <c r="W1604" s="81">
        <v>57.610000000000007</v>
      </c>
      <c r="X1604" s="82">
        <v>5.0510576221736013E-2</v>
      </c>
      <c r="Y1604" s="83">
        <v>60.612691466083213</v>
      </c>
      <c r="Z1604" s="84">
        <f t="shared" si="24"/>
        <v>-1325.1730347391492</v>
      </c>
    </row>
    <row r="1605" spans="1:26" x14ac:dyDescent="0.3">
      <c r="A1605" s="76">
        <v>40108</v>
      </c>
      <c r="B1605" s="77">
        <v>1163.5</v>
      </c>
      <c r="C1605" s="77">
        <v>2.0757299270073064E-2</v>
      </c>
      <c r="D1605" s="78">
        <v>-20.757299270073066</v>
      </c>
      <c r="E1605" s="77">
        <v>1.2318800000000001</v>
      </c>
      <c r="F1605" s="77">
        <v>0.9380000000000166</v>
      </c>
      <c r="G1605" s="79">
        <v>9.380000000000166</v>
      </c>
      <c r="H1605" s="80">
        <v>88.402000000000001</v>
      </c>
      <c r="I1605" s="77">
        <v>8.9939963932704446E-3</v>
      </c>
      <c r="J1605" s="79">
        <v>-44.969981966352222</v>
      </c>
      <c r="K1605" s="80">
        <v>20.69</v>
      </c>
      <c r="L1605" s="77">
        <v>-0.10510380622837369</v>
      </c>
      <c r="M1605" s="79">
        <v>-157.65570934256053</v>
      </c>
      <c r="N1605" s="81">
        <v>98.5</v>
      </c>
      <c r="O1605" s="82">
        <v>-3.9024390243902439E-2</v>
      </c>
      <c r="P1605" s="83">
        <v>-78.048780487804876</v>
      </c>
      <c r="Q1605" s="81">
        <v>33.06</v>
      </c>
      <c r="R1605" s="82">
        <v>9.9800399201596932E-2</v>
      </c>
      <c r="S1605" s="83">
        <v>-1197.6047904191632</v>
      </c>
      <c r="T1605" s="81">
        <v>622.09</v>
      </c>
      <c r="U1605" s="82">
        <v>2.6432428076395942E-3</v>
      </c>
      <c r="V1605" s="83">
        <v>-2.6432428076395942</v>
      </c>
      <c r="W1605" s="81">
        <v>56.514999999999993</v>
      </c>
      <c r="X1605" s="82">
        <v>3.1389725339903259E-2</v>
      </c>
      <c r="Y1605" s="83">
        <v>37.667670407883911</v>
      </c>
      <c r="Z1605" s="84">
        <f t="shared" si="24"/>
        <v>-1454.6321338857094</v>
      </c>
    </row>
    <row r="1606" spans="1:26" x14ac:dyDescent="0.3">
      <c r="A1606" s="76">
        <v>40107</v>
      </c>
      <c r="B1606" s="77">
        <v>1163.52</v>
      </c>
      <c r="C1606" s="77">
        <v>2.2793800930036363E-2</v>
      </c>
      <c r="D1606" s="78">
        <v>-22.793800930036362</v>
      </c>
      <c r="E1606" s="77">
        <v>1.2275</v>
      </c>
      <c r="F1606" s="77">
        <v>1.4369999999999994</v>
      </c>
      <c r="G1606" s="79">
        <v>14.369999999999994</v>
      </c>
      <c r="H1606" s="80">
        <v>88.495999999999995</v>
      </c>
      <c r="I1606" s="77">
        <v>1.52000091773639E-2</v>
      </c>
      <c r="J1606" s="79">
        <v>-76.000045886819507</v>
      </c>
      <c r="K1606" s="80">
        <v>22.22</v>
      </c>
      <c r="L1606" s="77">
        <v>-8.1058726220016572E-2</v>
      </c>
      <c r="M1606" s="79">
        <v>-121.58808933002486</v>
      </c>
      <c r="N1606" s="81">
        <v>101.5</v>
      </c>
      <c r="O1606" s="82">
        <v>-9.7560975609756097E-3</v>
      </c>
      <c r="P1606" s="83">
        <v>-19.512195121951219</v>
      </c>
      <c r="Q1606" s="81">
        <v>33.049999999999997</v>
      </c>
      <c r="R1606" s="82">
        <v>0.1245321537938073</v>
      </c>
      <c r="S1606" s="83">
        <v>-1494.3858455256877</v>
      </c>
      <c r="T1606" s="81">
        <v>606</v>
      </c>
      <c r="U1606" s="82">
        <v>-1.4201356693182402E-2</v>
      </c>
      <c r="V1606" s="83">
        <v>14.201356693182403</v>
      </c>
      <c r="W1606" s="81">
        <v>60.23</v>
      </c>
      <c r="X1606" s="82">
        <v>7.8810675264194718E-2</v>
      </c>
      <c r="Y1606" s="83">
        <v>94.572810317033671</v>
      </c>
      <c r="Z1606" s="84">
        <f t="shared" si="24"/>
        <v>-1611.1358097843038</v>
      </c>
    </row>
    <row r="1607" spans="1:26" x14ac:dyDescent="0.3">
      <c r="A1607" s="76">
        <v>40106</v>
      </c>
      <c r="B1607" s="77">
        <v>1166.03</v>
      </c>
      <c r="C1607" s="77">
        <v>3.834474652038785E-2</v>
      </c>
      <c r="D1607" s="78">
        <v>-38.344746520387851</v>
      </c>
      <c r="E1607" s="77">
        <v>1.23875</v>
      </c>
      <c r="F1607" s="77">
        <v>2.1870000000000056</v>
      </c>
      <c r="G1607" s="79">
        <v>21.870000000000054</v>
      </c>
      <c r="H1607" s="80">
        <v>88.53</v>
      </c>
      <c r="I1607" s="77">
        <v>2.2676077489112573E-2</v>
      </c>
      <c r="J1607" s="79">
        <v>-113.38038744556286</v>
      </c>
      <c r="K1607" s="80">
        <v>20.9</v>
      </c>
      <c r="L1607" s="77">
        <v>-0.15316045380875207</v>
      </c>
      <c r="M1607" s="79">
        <v>-229.74068071312809</v>
      </c>
      <c r="N1607" s="81">
        <v>98</v>
      </c>
      <c r="O1607" s="82">
        <v>-4.3902439024390241E-2</v>
      </c>
      <c r="P1607" s="83">
        <v>-87.804878048780466</v>
      </c>
      <c r="Q1607" s="81">
        <v>32.79</v>
      </c>
      <c r="R1607" s="82">
        <v>0.12448559670781889</v>
      </c>
      <c r="S1607" s="83">
        <v>-1493.8271604938268</v>
      </c>
      <c r="T1607" s="81">
        <v>613.21</v>
      </c>
      <c r="U1607" s="82">
        <v>1.630840114689168E-2</v>
      </c>
      <c r="V1607" s="83">
        <v>-16.308401146891679</v>
      </c>
      <c r="W1607" s="81">
        <v>59.04999999999999</v>
      </c>
      <c r="X1607" s="82">
        <v>4.7728885734563221E-2</v>
      </c>
      <c r="Y1607" s="83">
        <v>57.274662881475862</v>
      </c>
      <c r="Z1607" s="84">
        <f t="shared" si="24"/>
        <v>-1900.2615914871017</v>
      </c>
    </row>
    <row r="1608" spans="1:26" x14ac:dyDescent="0.3">
      <c r="A1608" s="76">
        <v>40105</v>
      </c>
      <c r="B1608" s="77">
        <v>1170.6400000000001</v>
      </c>
      <c r="C1608" s="77">
        <v>4.3695336251705096E-2</v>
      </c>
      <c r="D1608" s="78">
        <v>-43.695336251705093</v>
      </c>
      <c r="E1608" s="77">
        <v>1.25</v>
      </c>
      <c r="F1608" s="77">
        <v>3.7500000000000089</v>
      </c>
      <c r="G1608" s="79">
        <v>37.500000000000085</v>
      </c>
      <c r="H1608" s="80">
        <v>88.953000000000003</v>
      </c>
      <c r="I1608" s="77">
        <v>2.0033025250556152E-2</v>
      </c>
      <c r="J1608" s="79">
        <v>-100.16512625278075</v>
      </c>
      <c r="K1608" s="80">
        <v>21.49</v>
      </c>
      <c r="L1608" s="77">
        <v>-0.16381322957198446</v>
      </c>
      <c r="M1608" s="79">
        <v>-245.71984435797671</v>
      </c>
      <c r="N1608" s="81">
        <v>96.5</v>
      </c>
      <c r="O1608" s="82">
        <v>-5.8536585365853662E-2</v>
      </c>
      <c r="P1608" s="83">
        <v>-117.07317073170732</v>
      </c>
      <c r="Q1608" s="81">
        <v>31.67</v>
      </c>
      <c r="R1608" s="82">
        <v>7.6844610676640654E-2</v>
      </c>
      <c r="S1608" s="83">
        <v>-922.13532811968787</v>
      </c>
      <c r="T1608" s="81">
        <v>625.17999999999995</v>
      </c>
      <c r="U1608" s="82">
        <v>3.4244309158284691E-2</v>
      </c>
      <c r="V1608" s="83">
        <v>-34.244309158284693</v>
      </c>
      <c r="W1608" s="81">
        <v>60.19</v>
      </c>
      <c r="X1608" s="82">
        <v>5.9496567505720743E-2</v>
      </c>
      <c r="Y1608" s="83">
        <v>71.395881006864883</v>
      </c>
      <c r="Z1608" s="84">
        <f t="shared" si="24"/>
        <v>-1354.1372338652775</v>
      </c>
    </row>
    <row r="1609" spans="1:26" x14ac:dyDescent="0.3">
      <c r="A1609" s="76">
        <v>40102</v>
      </c>
      <c r="B1609" s="77">
        <v>1156.2</v>
      </c>
      <c r="C1609" s="77">
        <v>5.1626282471076174E-2</v>
      </c>
      <c r="D1609" s="78">
        <v>-51.626282471076173</v>
      </c>
      <c r="E1609" s="77">
        <v>1.24688</v>
      </c>
      <c r="F1609" s="77">
        <v>4.0000000000000036</v>
      </c>
      <c r="G1609" s="79">
        <v>40.000000000000036</v>
      </c>
      <c r="H1609" s="80">
        <v>88.058999999999997</v>
      </c>
      <c r="I1609" s="77">
        <v>2.2230219167904811E-2</v>
      </c>
      <c r="J1609" s="79">
        <v>-111.15109583952405</v>
      </c>
      <c r="K1609" s="80">
        <v>21.43</v>
      </c>
      <c r="L1609" s="77">
        <v>-0.20156482861400896</v>
      </c>
      <c r="M1609" s="79">
        <v>-302.34724292101345</v>
      </c>
      <c r="N1609" s="81">
        <v>98</v>
      </c>
      <c r="O1609" s="82">
        <v>-7.9812206572769953E-2</v>
      </c>
      <c r="P1609" s="83">
        <v>-159.6244131455399</v>
      </c>
      <c r="Q1609" s="81">
        <v>30.92</v>
      </c>
      <c r="R1609" s="82">
        <v>4.4594594594594604E-2</v>
      </c>
      <c r="S1609" s="83">
        <v>-535.13513513513522</v>
      </c>
      <c r="T1609" s="81">
        <v>612.66</v>
      </c>
      <c r="U1609" s="82">
        <v>1.400198609731864E-2</v>
      </c>
      <c r="V1609" s="83">
        <v>-14.001986097318641</v>
      </c>
      <c r="W1609" s="81">
        <v>58.879999999999995</v>
      </c>
      <c r="X1609" s="82">
        <v>2.5337396604266534E-2</v>
      </c>
      <c r="Y1609" s="83">
        <v>30.404875925119839</v>
      </c>
      <c r="Z1609" s="84">
        <f t="shared" si="24"/>
        <v>-1103.4812796844876</v>
      </c>
    </row>
    <row r="1610" spans="1:26" x14ac:dyDescent="0.3">
      <c r="A1610" s="76">
        <v>40101</v>
      </c>
      <c r="B1610" s="77">
        <v>1166.6500000000001</v>
      </c>
      <c r="C1610" s="77">
        <v>7.140233262925888E-2</v>
      </c>
      <c r="D1610" s="78">
        <v>-71.402332629258879</v>
      </c>
      <c r="E1610" s="77">
        <v>1.23813</v>
      </c>
      <c r="F1610" s="77">
        <v>2.5630000000000042</v>
      </c>
      <c r="G1610" s="79">
        <v>25.630000000000042</v>
      </c>
      <c r="H1610" s="80">
        <v>88.831999999999994</v>
      </c>
      <c r="I1610" s="77">
        <v>3.4277198211624303E-2</v>
      </c>
      <c r="J1610" s="79">
        <v>-171.3859910581215</v>
      </c>
      <c r="K1610" s="80">
        <v>21.72</v>
      </c>
      <c r="L1610" s="77">
        <v>-0.24267782426778245</v>
      </c>
      <c r="M1610" s="79">
        <v>-364.01673640167365</v>
      </c>
      <c r="N1610" s="81">
        <v>96.5</v>
      </c>
      <c r="O1610" s="82">
        <v>-0.11467889908256881</v>
      </c>
      <c r="P1610" s="83">
        <v>-229.35779816513761</v>
      </c>
      <c r="Q1610" s="81">
        <v>30.63</v>
      </c>
      <c r="R1610" s="82">
        <v>2.1681120747164728E-2</v>
      </c>
      <c r="S1610" s="83">
        <v>-260.17344896597672</v>
      </c>
      <c r="T1610" s="81">
        <v>628.58000000000004</v>
      </c>
      <c r="U1610" s="82">
        <v>6.8940888374940612E-2</v>
      </c>
      <c r="V1610" s="83">
        <v>-68.940888374940613</v>
      </c>
      <c r="W1610" s="81">
        <v>55.95000000000001</v>
      </c>
      <c r="X1610" s="82">
        <v>-8.8242483500366523E-2</v>
      </c>
      <c r="Y1610" s="83">
        <v>-105.89098020043981</v>
      </c>
      <c r="Z1610" s="84">
        <f t="shared" si="24"/>
        <v>-1245.5381757955488</v>
      </c>
    </row>
    <row r="1611" spans="1:26" x14ac:dyDescent="0.3">
      <c r="A1611" s="76">
        <v>40100</v>
      </c>
      <c r="B1611" s="77">
        <v>1162.57</v>
      </c>
      <c r="C1611" s="77">
        <v>5.4925411055860018E-2</v>
      </c>
      <c r="D1611" s="78">
        <v>-54.925411055860017</v>
      </c>
      <c r="E1611" s="77">
        <v>1.2324999999999999</v>
      </c>
      <c r="F1611" s="77">
        <v>-0.9380000000000166</v>
      </c>
      <c r="G1611" s="79">
        <v>-9.380000000000166</v>
      </c>
      <c r="H1611" s="80">
        <v>88.518000000000001</v>
      </c>
      <c r="I1611" s="77">
        <v>2.68433019349451E-2</v>
      </c>
      <c r="J1611" s="79">
        <v>-134.2165096747255</v>
      </c>
      <c r="K1611" s="80">
        <v>22.86</v>
      </c>
      <c r="L1611" s="77">
        <v>-0.19136894234170498</v>
      </c>
      <c r="M1611" s="79">
        <v>-287.05341351255748</v>
      </c>
      <c r="N1611" s="81">
        <v>96</v>
      </c>
      <c r="O1611" s="82">
        <v>-5.8823529411764705E-2</v>
      </c>
      <c r="P1611" s="83">
        <v>-117.64705882352939</v>
      </c>
      <c r="Q1611" s="81">
        <v>30.34</v>
      </c>
      <c r="R1611" s="82">
        <v>-5.8977719528178155E-3</v>
      </c>
      <c r="S1611" s="83">
        <v>70.773263433813781</v>
      </c>
      <c r="T1611" s="81">
        <v>633.41999999999996</v>
      </c>
      <c r="U1611" s="82">
        <v>6.683059925219785E-2</v>
      </c>
      <c r="V1611" s="83">
        <v>-66.830599252197857</v>
      </c>
      <c r="W1611" s="81">
        <v>56.435000000000002</v>
      </c>
      <c r="X1611" s="82">
        <v>-1.8265634513351382E-2</v>
      </c>
      <c r="Y1611" s="83">
        <v>-21.918761416021656</v>
      </c>
      <c r="Z1611" s="84">
        <f t="shared" si="24"/>
        <v>-621.19849030107832</v>
      </c>
    </row>
    <row r="1612" spans="1:26" x14ac:dyDescent="0.3">
      <c r="A1612" s="76">
        <v>40099</v>
      </c>
      <c r="B1612" s="77">
        <v>1142.1500000000001</v>
      </c>
      <c r="C1612" s="77">
        <v>1.3460753518252384E-2</v>
      </c>
      <c r="D1612" s="78">
        <v>-13.460753518252384</v>
      </c>
      <c r="E1612" s="77">
        <v>1.2393799999999999</v>
      </c>
      <c r="F1612" s="77">
        <v>-2.4370000000000003</v>
      </c>
      <c r="G1612" s="79">
        <v>-24.370000000000005</v>
      </c>
      <c r="H1612" s="80">
        <v>87.991</v>
      </c>
      <c r="I1612" s="77">
        <v>1.5687044048388523E-2</v>
      </c>
      <c r="J1612" s="79">
        <v>-78.435220241942616</v>
      </c>
      <c r="K1612" s="80">
        <v>22.99</v>
      </c>
      <c r="L1612" s="77">
        <v>-0.10230378758297544</v>
      </c>
      <c r="M1612" s="79">
        <v>-153.45568137446315</v>
      </c>
      <c r="N1612" s="81">
        <v>101</v>
      </c>
      <c r="O1612" s="82">
        <v>3.0612244897959183E-2</v>
      </c>
      <c r="P1612" s="83">
        <v>61.224489795918359</v>
      </c>
      <c r="Q1612" s="81">
        <v>30.08</v>
      </c>
      <c r="R1612" s="82">
        <v>-1.4416775884665835E-2</v>
      </c>
      <c r="S1612" s="83">
        <v>173.00131061599001</v>
      </c>
      <c r="T1612" s="81">
        <v>610.99</v>
      </c>
      <c r="U1612" s="82">
        <v>-1.6689197888502646E-2</v>
      </c>
      <c r="V1612" s="83">
        <v>16.689197888502648</v>
      </c>
      <c r="W1612" s="81">
        <v>55.685000000000002</v>
      </c>
      <c r="X1612" s="82">
        <v>-5.3539559785841739E-2</v>
      </c>
      <c r="Y1612" s="83">
        <v>-64.247471743010081</v>
      </c>
      <c r="Z1612" s="84">
        <f t="shared" si="24"/>
        <v>-83.054128577257188</v>
      </c>
    </row>
    <row r="1613" spans="1:26" x14ac:dyDescent="0.3">
      <c r="A1613" s="76">
        <v>40098</v>
      </c>
      <c r="B1613" s="77">
        <v>1145.93</v>
      </c>
      <c r="C1613" s="77">
        <v>1.8088612880585064E-2</v>
      </c>
      <c r="D1613" s="78">
        <v>-18.088612880585064</v>
      </c>
      <c r="E1613" s="77">
        <v>1.25125</v>
      </c>
      <c r="F1613" s="77">
        <v>-0.24999999999999467</v>
      </c>
      <c r="G1613" s="79">
        <v>-2.4999999999999467</v>
      </c>
      <c r="H1613" s="80" t="s">
        <v>0</v>
      </c>
      <c r="I1613" s="77">
        <v>3.5402727195731371E-2</v>
      </c>
      <c r="J1613" s="79">
        <v>-29.829710961847145</v>
      </c>
      <c r="K1613" s="80">
        <v>23.01</v>
      </c>
      <c r="L1613" s="77">
        <v>-8.6542278682016652E-2</v>
      </c>
      <c r="M1613" s="79">
        <v>-129.81341802302498</v>
      </c>
      <c r="N1613" s="81" t="s">
        <v>47</v>
      </c>
      <c r="O1613" s="82">
        <v>4.5362372799477215E-3</v>
      </c>
      <c r="P1613" s="83">
        <v>9.0724745598954417</v>
      </c>
      <c r="Q1613" s="81" t="s">
        <v>47</v>
      </c>
      <c r="R1613" s="82">
        <v>7.4923885533476054E-4</v>
      </c>
      <c r="S1613" s="83">
        <v>-8.9908662640171269</v>
      </c>
      <c r="T1613" s="81">
        <v>619.71</v>
      </c>
      <c r="U1613" s="82">
        <v>-1.0648488138190809E-2</v>
      </c>
      <c r="V1613" s="83">
        <v>10.648488138190809</v>
      </c>
      <c r="W1613" s="81">
        <v>54.84</v>
      </c>
      <c r="X1613" s="82">
        <v>-8.2175732217573169E-2</v>
      </c>
      <c r="Y1613" s="83">
        <v>-98.610878661087796</v>
      </c>
      <c r="Z1613" s="84">
        <f t="shared" ref="Z1613:Z1676" si="25">SUM(D1613,G1613,J1613,M1613,P1613,S1613,V1613,Y1613)</f>
        <v>-268.11252409247578</v>
      </c>
    </row>
    <row r="1614" spans="1:26" x14ac:dyDescent="0.3">
      <c r="A1614" s="76">
        <v>40095</v>
      </c>
      <c r="B1614" s="77">
        <v>1139.8399999999999</v>
      </c>
      <c r="C1614" s="77">
        <v>1.0854913089748147E-2</v>
      </c>
      <c r="D1614" s="78">
        <v>-10.854913089748147</v>
      </c>
      <c r="E1614" s="77">
        <v>1.2224999999999999</v>
      </c>
      <c r="F1614" s="77">
        <v>-3.2499999999999973</v>
      </c>
      <c r="G1614" s="79">
        <v>-32.499999999999972</v>
      </c>
      <c r="H1614" s="80">
        <v>87.614000000000004</v>
      </c>
      <c r="I1614" s="77">
        <v>1.3089429014130165E-2</v>
      </c>
      <c r="J1614" s="79">
        <v>-65.447145070650834</v>
      </c>
      <c r="K1614" s="80">
        <v>23.12</v>
      </c>
      <c r="L1614" s="77">
        <v>-7.0739549839228213E-2</v>
      </c>
      <c r="M1614" s="79">
        <v>-106.10932475884232</v>
      </c>
      <c r="N1614" s="81">
        <v>102.5</v>
      </c>
      <c r="O1614" s="82">
        <v>6.2176165803108807E-2</v>
      </c>
      <c r="P1614" s="83">
        <v>124.3523316062176</v>
      </c>
      <c r="Q1614" s="81">
        <v>30.08</v>
      </c>
      <c r="R1614" s="82">
        <v>-1.6594756057086196E-3</v>
      </c>
      <c r="S1614" s="83">
        <v>19.913707268503437</v>
      </c>
      <c r="T1614" s="81">
        <v>620.45000000000005</v>
      </c>
      <c r="U1614" s="82">
        <v>-2.6745098039215615E-2</v>
      </c>
      <c r="V1614" s="83">
        <v>26.745098039215616</v>
      </c>
      <c r="W1614" s="81">
        <v>54.794999999999995</v>
      </c>
      <c r="X1614" s="82">
        <v>-6.2130937098844832E-2</v>
      </c>
      <c r="Y1614" s="83">
        <v>-74.55712451861379</v>
      </c>
      <c r="Z1614" s="84">
        <f t="shared" si="25"/>
        <v>-118.45737052391841</v>
      </c>
    </row>
    <row r="1615" spans="1:26" x14ac:dyDescent="0.3">
      <c r="A1615" s="76">
        <v>40094</v>
      </c>
      <c r="B1615" s="77">
        <v>1137.5899999999999</v>
      </c>
      <c r="C1615" s="77">
        <v>1.9894208355746661E-2</v>
      </c>
      <c r="D1615" s="78">
        <v>-19.89420835574666</v>
      </c>
      <c r="E1615" s="77">
        <v>1.21313</v>
      </c>
      <c r="F1615" s="77">
        <v>-2.4370000000000003</v>
      </c>
      <c r="G1615" s="79">
        <v>-24.370000000000005</v>
      </c>
      <c r="H1615" s="80">
        <v>87.171000000000006</v>
      </c>
      <c r="I1615" s="77">
        <v>5.8269678997531866E-3</v>
      </c>
      <c r="J1615" s="79">
        <v>-29.134839498765935</v>
      </c>
      <c r="K1615" s="80">
        <v>24.18</v>
      </c>
      <c r="L1615" s="77">
        <v>-5.5837563451776637E-2</v>
      </c>
      <c r="M1615" s="79">
        <v>-83.756345177664954</v>
      </c>
      <c r="N1615" s="81">
        <v>102.5</v>
      </c>
      <c r="O1615" s="82">
        <v>2.5000000000000001E-2</v>
      </c>
      <c r="P1615" s="83">
        <v>50</v>
      </c>
      <c r="Q1615" s="81">
        <v>30.06</v>
      </c>
      <c r="R1615" s="82">
        <v>-1.2807881773399034E-2</v>
      </c>
      <c r="S1615" s="83">
        <v>153.69458128078841</v>
      </c>
      <c r="T1615" s="81">
        <v>614.73</v>
      </c>
      <c r="U1615" s="82">
        <v>6.2035551772677564E-3</v>
      </c>
      <c r="V1615" s="83">
        <v>-6.2035551772677566</v>
      </c>
      <c r="W1615" s="81">
        <v>55.830000000000005</v>
      </c>
      <c r="X1615" s="82">
        <v>-7.1743287056280608E-2</v>
      </c>
      <c r="Y1615" s="83">
        <v>-86.09194446753672</v>
      </c>
      <c r="Z1615" s="84">
        <f t="shared" si="25"/>
        <v>-45.756311396193595</v>
      </c>
    </row>
    <row r="1616" spans="1:26" x14ac:dyDescent="0.3">
      <c r="A1616" s="76">
        <v>40093</v>
      </c>
      <c r="B1616" s="77">
        <v>1122.97</v>
      </c>
      <c r="C1616" s="77">
        <v>4.4526769493779182E-5</v>
      </c>
      <c r="D1616" s="78">
        <v>-4.4526769493779185E-2</v>
      </c>
      <c r="E1616" s="77">
        <v>1.21688</v>
      </c>
      <c r="F1616" s="77">
        <v>-1.4369999999999994</v>
      </c>
      <c r="G1616" s="79">
        <v>-14.369999999999994</v>
      </c>
      <c r="H1616" s="80">
        <v>86.566999999999993</v>
      </c>
      <c r="I1616" s="77">
        <v>-7.28194307470018E-3</v>
      </c>
      <c r="J1616" s="79">
        <v>36.409715373500902</v>
      </c>
      <c r="K1616" s="80">
        <v>24.68</v>
      </c>
      <c r="L1616" s="77">
        <v>-1.0821643286573129E-2</v>
      </c>
      <c r="M1616" s="79">
        <v>-16.232464929859695</v>
      </c>
      <c r="N1616" s="81">
        <v>102.5</v>
      </c>
      <c r="O1616" s="82">
        <v>6.7708333333333329E-2</v>
      </c>
      <c r="P1616" s="83">
        <v>135.41666666666666</v>
      </c>
      <c r="Q1616" s="81">
        <v>29.39</v>
      </c>
      <c r="R1616" s="82">
        <v>-3.7970540098199675E-2</v>
      </c>
      <c r="S1616" s="83">
        <v>455.64648117839607</v>
      </c>
      <c r="T1616" s="81">
        <v>603.37</v>
      </c>
      <c r="U1616" s="82">
        <v>-1.0300992372672801E-2</v>
      </c>
      <c r="V1616" s="83">
        <v>10.3009923726728</v>
      </c>
      <c r="W1616" s="81">
        <v>56.360000000000007</v>
      </c>
      <c r="X1616" s="82">
        <v>-8.8247189193561296E-2</v>
      </c>
      <c r="Y1616" s="83">
        <v>-105.89662703227356</v>
      </c>
      <c r="Z1616" s="84">
        <f t="shared" si="25"/>
        <v>501.23023685960942</v>
      </c>
    </row>
    <row r="1617" spans="1:26" x14ac:dyDescent="0.3">
      <c r="A1617" s="76">
        <v>40092</v>
      </c>
      <c r="B1617" s="77">
        <v>1121.6300000000001</v>
      </c>
      <c r="C1617" s="77">
        <v>-1.4289606200950874E-2</v>
      </c>
      <c r="D1617" s="78">
        <v>14.289606200950875</v>
      </c>
      <c r="E1617" s="77">
        <v>1.2124999999999999</v>
      </c>
      <c r="F1617" s="77">
        <v>-5.0000000000000044</v>
      </c>
      <c r="G1617" s="79">
        <v>-50.000000000000043</v>
      </c>
      <c r="H1617" s="80">
        <v>87.206000000000003</v>
      </c>
      <c r="I1617" s="77">
        <v>-3.4966633147453766E-3</v>
      </c>
      <c r="J1617" s="79">
        <v>17.483316573726881</v>
      </c>
      <c r="K1617" s="80">
        <v>25.7</v>
      </c>
      <c r="L1617" s="77">
        <v>9.4082588335461945E-2</v>
      </c>
      <c r="M1617" s="79">
        <v>141.12388250319293</v>
      </c>
      <c r="N1617" s="81">
        <v>102.5</v>
      </c>
      <c r="O1617" s="82">
        <v>0.10215053763440861</v>
      </c>
      <c r="P1617" s="83">
        <v>204.30107526881719</v>
      </c>
      <c r="Q1617" s="81">
        <v>29.16</v>
      </c>
      <c r="R1617" s="82">
        <v>-8.5319949811794193E-2</v>
      </c>
      <c r="S1617" s="83">
        <v>1023.8393977415303</v>
      </c>
      <c r="T1617" s="81">
        <v>604.48</v>
      </c>
      <c r="U1617" s="82">
        <v>-4.2696059799822682E-2</v>
      </c>
      <c r="V1617" s="83">
        <v>42.696059799822685</v>
      </c>
      <c r="W1617" s="81">
        <v>56.81</v>
      </c>
      <c r="X1617" s="82">
        <v>-4.1504977222878367E-2</v>
      </c>
      <c r="Y1617" s="83">
        <v>-49.805972667454036</v>
      </c>
      <c r="Z1617" s="84">
        <f t="shared" si="25"/>
        <v>1343.927365420587</v>
      </c>
    </row>
    <row r="1618" spans="1:26" x14ac:dyDescent="0.3">
      <c r="A1618" s="76">
        <v>40091</v>
      </c>
      <c r="B1618" s="77">
        <v>1099.44</v>
      </c>
      <c r="C1618" s="77">
        <v>-3.8438328129509654E-2</v>
      </c>
      <c r="D1618" s="78">
        <v>38.438328129509657</v>
      </c>
      <c r="E1618" s="77">
        <v>1.20688</v>
      </c>
      <c r="F1618" s="77">
        <v>-6.3120000000000065</v>
      </c>
      <c r="G1618" s="79">
        <v>-63.120000000000061</v>
      </c>
      <c r="H1618" s="80">
        <v>86.144000000000005</v>
      </c>
      <c r="I1618" s="77">
        <v>-1.7686299104851904E-2</v>
      </c>
      <c r="J1618" s="79">
        <v>88.431495524259518</v>
      </c>
      <c r="K1618" s="80">
        <v>26.84</v>
      </c>
      <c r="L1618" s="77">
        <v>0.16291161178509539</v>
      </c>
      <c r="M1618" s="79">
        <v>244.36741767764309</v>
      </c>
      <c r="N1618" s="81">
        <v>102.5</v>
      </c>
      <c r="O1618" s="82">
        <v>0.12021857923497267</v>
      </c>
      <c r="P1618" s="83">
        <v>240.43715846994533</v>
      </c>
      <c r="Q1618" s="81">
        <v>29.41</v>
      </c>
      <c r="R1618" s="82">
        <v>-8.2084893882646656E-2</v>
      </c>
      <c r="S1618" s="83">
        <v>985.0187265917599</v>
      </c>
      <c r="T1618" s="81">
        <v>604.20000000000005</v>
      </c>
      <c r="U1618" s="82">
        <v>-8.0421283331303911E-2</v>
      </c>
      <c r="V1618" s="83">
        <v>80.421283331303911</v>
      </c>
      <c r="W1618" s="81">
        <v>57.42499999999999</v>
      </c>
      <c r="X1618" s="82">
        <v>-1.1532834150959787E-2</v>
      </c>
      <c r="Y1618" s="83">
        <v>-13.839400981151742</v>
      </c>
      <c r="Z1618" s="84">
        <f t="shared" si="25"/>
        <v>1600.1550087432695</v>
      </c>
    </row>
    <row r="1619" spans="1:26" x14ac:dyDescent="0.3">
      <c r="A1619" s="76">
        <v>40088</v>
      </c>
      <c r="B1619" s="77">
        <v>1088.9000000000001</v>
      </c>
      <c r="C1619" s="77">
        <v>-3.7113019179923247E-2</v>
      </c>
      <c r="D1619" s="78">
        <v>37.113019179923249</v>
      </c>
      <c r="E1619" s="77">
        <v>1.2124999999999999</v>
      </c>
      <c r="F1619" s="77">
        <v>-6.9380000000000219</v>
      </c>
      <c r="G1619" s="79">
        <v>-69.380000000000223</v>
      </c>
      <c r="H1619" s="80">
        <v>85.888000000000005</v>
      </c>
      <c r="I1619" s="77">
        <v>-1.2985819025948602E-2</v>
      </c>
      <c r="J1619" s="79">
        <v>64.929095129743004</v>
      </c>
      <c r="K1619" s="80">
        <v>28.68</v>
      </c>
      <c r="L1619" s="77">
        <v>0.19201995012468834</v>
      </c>
      <c r="M1619" s="79">
        <v>288.02992518703252</v>
      </c>
      <c r="N1619" s="81">
        <v>106.5</v>
      </c>
      <c r="O1619" s="82">
        <v>6.5017040272644322E-2</v>
      </c>
      <c r="P1619" s="83">
        <v>130.03408054528865</v>
      </c>
      <c r="Q1619" s="81">
        <v>29.6</v>
      </c>
      <c r="R1619" s="82">
        <v>-7.0643642072213492E-2</v>
      </c>
      <c r="S1619" s="83">
        <v>847.72370486656189</v>
      </c>
      <c r="T1619" s="81">
        <v>588.04</v>
      </c>
      <c r="U1619" s="82">
        <v>-7.5423342400276774E-2</v>
      </c>
      <c r="V1619" s="83">
        <v>75.42334240027678</v>
      </c>
      <c r="W1619" s="81">
        <v>61.365000000000002</v>
      </c>
      <c r="X1619" s="82">
        <v>4.3799965980608993E-2</v>
      </c>
      <c r="Y1619" s="83">
        <v>52.559959176730793</v>
      </c>
      <c r="Z1619" s="84">
        <f t="shared" si="25"/>
        <v>1426.4331264855568</v>
      </c>
    </row>
    <row r="1620" spans="1:26" x14ac:dyDescent="0.3">
      <c r="A1620" s="76">
        <v>40087</v>
      </c>
      <c r="B1620" s="77">
        <v>1102.04</v>
      </c>
      <c r="C1620" s="77">
        <v>-3.2814652940505423E-2</v>
      </c>
      <c r="D1620" s="78">
        <v>32.814652940505425</v>
      </c>
      <c r="E1620" s="77">
        <v>1.2418800000000001</v>
      </c>
      <c r="F1620" s="77">
        <v>-2.9999999999999805</v>
      </c>
      <c r="G1620" s="79">
        <v>-29.999999999999805</v>
      </c>
      <c r="H1620" s="80">
        <v>86.203999999999994</v>
      </c>
      <c r="I1620" s="77">
        <v>-1.3481037284566746E-2</v>
      </c>
      <c r="J1620" s="79">
        <v>67.405186422833737</v>
      </c>
      <c r="K1620" s="80">
        <v>28.27</v>
      </c>
      <c r="L1620" s="77">
        <v>0.18185618729096981</v>
      </c>
      <c r="M1620" s="79">
        <v>272.78428093645471</v>
      </c>
      <c r="N1620" s="81">
        <v>109</v>
      </c>
      <c r="O1620" s="82">
        <v>6.3442646781915274E-2</v>
      </c>
      <c r="P1620" s="83">
        <v>126.88529356383054</v>
      </c>
      <c r="Q1620" s="81">
        <v>29.98</v>
      </c>
      <c r="R1620" s="82">
        <v>-5.5748031496062979E-2</v>
      </c>
      <c r="S1620" s="83">
        <v>668.9763779527558</v>
      </c>
      <c r="T1620" s="81">
        <v>593.74</v>
      </c>
      <c r="U1620" s="82">
        <v>-8.3324327245217808E-2</v>
      </c>
      <c r="V1620" s="83">
        <v>83.324327245217802</v>
      </c>
      <c r="W1620" s="81">
        <v>57.485000000000007</v>
      </c>
      <c r="X1620" s="82">
        <v>-9.9035480537374397E-3</v>
      </c>
      <c r="Y1620" s="83">
        <v>-11.884257664484927</v>
      </c>
      <c r="Z1620" s="84">
        <f t="shared" si="25"/>
        <v>1210.3058613971132</v>
      </c>
    </row>
    <row r="1621" spans="1:26" x14ac:dyDescent="0.3">
      <c r="A1621" s="76">
        <v>40086</v>
      </c>
      <c r="B1621" s="77">
        <v>1126.98</v>
      </c>
      <c r="C1621" s="77">
        <v>-1.3402901189715349E-2</v>
      </c>
      <c r="D1621" s="78">
        <v>13.402901189715349</v>
      </c>
      <c r="E1621" s="77">
        <v>1.2637499999999999</v>
      </c>
      <c r="F1621" s="77">
        <v>-2.750000000000008</v>
      </c>
      <c r="G1621" s="79">
        <v>-27.500000000000078</v>
      </c>
      <c r="H1621" s="80">
        <v>86.632000000000005</v>
      </c>
      <c r="I1621" s="77">
        <v>-7.0603337612323448E-3</v>
      </c>
      <c r="J1621" s="79">
        <v>35.301668806161722</v>
      </c>
      <c r="K1621" s="80">
        <v>25.61</v>
      </c>
      <c r="L1621" s="77">
        <v>8.2875264270613147E-2</v>
      </c>
      <c r="M1621" s="79">
        <v>124.31289640591972</v>
      </c>
      <c r="N1621" s="81">
        <v>102</v>
      </c>
      <c r="O1621" s="82">
        <v>2.6471288945926665E-5</v>
      </c>
      <c r="P1621" s="83">
        <v>5.2942577891853325E-2</v>
      </c>
      <c r="Q1621" s="81">
        <v>30.52</v>
      </c>
      <c r="R1621" s="82">
        <v>-4.4757433489827851E-2</v>
      </c>
      <c r="S1621" s="83">
        <v>537.08920187793422</v>
      </c>
      <c r="T1621" s="81">
        <v>621.36</v>
      </c>
      <c r="U1621" s="82">
        <v>-3.747192316629222E-2</v>
      </c>
      <c r="V1621" s="83">
        <v>37.471923166292221</v>
      </c>
      <c r="W1621" s="81">
        <v>58.835000000000001</v>
      </c>
      <c r="X1621" s="82">
        <v>4.6048537647790974E-2</v>
      </c>
      <c r="Y1621" s="83">
        <v>55.258245177349167</v>
      </c>
      <c r="Z1621" s="84">
        <f t="shared" si="25"/>
        <v>775.3897792012641</v>
      </c>
    </row>
    <row r="1622" spans="1:26" x14ac:dyDescent="0.3">
      <c r="A1622" s="76">
        <v>40085</v>
      </c>
      <c r="B1622" s="77">
        <v>1125.57</v>
      </c>
      <c r="C1622" s="77">
        <v>-1.1209403248618584E-2</v>
      </c>
      <c r="D1622" s="78">
        <v>11.209403248618584</v>
      </c>
      <c r="E1622" s="77">
        <v>1.2537499999999999</v>
      </c>
      <c r="F1622" s="77">
        <v>-1.5630000000000033</v>
      </c>
      <c r="G1622" s="79">
        <v>-15.630000000000033</v>
      </c>
      <c r="H1622" s="80">
        <v>86.242999999999995</v>
      </c>
      <c r="I1622" s="77">
        <v>-5.6724505678215761E-3</v>
      </c>
      <c r="J1622" s="79">
        <v>28.362252839107882</v>
      </c>
      <c r="K1622" s="80">
        <v>25.19</v>
      </c>
      <c r="L1622" s="77">
        <v>6.3317855635289147E-2</v>
      </c>
      <c r="M1622" s="79">
        <v>94.976783452933716</v>
      </c>
      <c r="N1622" s="81">
        <v>98</v>
      </c>
      <c r="O1622" s="82">
        <v>-1.0075012071024077E-2</v>
      </c>
      <c r="P1622" s="83">
        <v>-20.150024142048153</v>
      </c>
      <c r="Q1622" s="81">
        <v>30.52</v>
      </c>
      <c r="R1622" s="82">
        <v>-1.5483870967741949E-2</v>
      </c>
      <c r="S1622" s="83">
        <v>185.8064516129034</v>
      </c>
      <c r="T1622" s="81">
        <v>626.38</v>
      </c>
      <c r="U1622" s="82">
        <v>-3.6516335445763874E-2</v>
      </c>
      <c r="V1622" s="83">
        <v>36.516335445763872</v>
      </c>
      <c r="W1622" s="81">
        <v>59.75</v>
      </c>
      <c r="X1622" s="82">
        <v>6.1750333185250895E-2</v>
      </c>
      <c r="Y1622" s="83">
        <v>74.100399822301071</v>
      </c>
      <c r="Z1622" s="84">
        <f t="shared" si="25"/>
        <v>395.19160227958031</v>
      </c>
    </row>
    <row r="1623" spans="1:26" x14ac:dyDescent="0.3">
      <c r="A1623" s="76">
        <v>40084</v>
      </c>
      <c r="B1623" s="77">
        <v>1127.5999999999999</v>
      </c>
      <c r="C1623" s="77">
        <v>6.8756138940975244E-3</v>
      </c>
      <c r="D1623" s="78">
        <v>-6.8756138940975244</v>
      </c>
      <c r="E1623" s="77">
        <v>1.2549999999999999</v>
      </c>
      <c r="F1623" s="77">
        <v>-0.50000000000001155</v>
      </c>
      <c r="G1623" s="79">
        <v>-5.0000000000001155</v>
      </c>
      <c r="H1623" s="80">
        <v>86.481999999999999</v>
      </c>
      <c r="I1623" s="77">
        <v>5.3240956012275461E-3</v>
      </c>
      <c r="J1623" s="79">
        <v>-26.620478006137731</v>
      </c>
      <c r="K1623" s="80">
        <v>24.88</v>
      </c>
      <c r="L1623" s="77">
        <v>6.2339880444064785E-2</v>
      </c>
      <c r="M1623" s="79">
        <v>93.50982066609717</v>
      </c>
      <c r="N1623" s="81">
        <v>96.5</v>
      </c>
      <c r="O1623" s="82">
        <v>-7.2090402433911738E-2</v>
      </c>
      <c r="P1623" s="83">
        <v>-144.18080486782347</v>
      </c>
      <c r="Q1623" s="81">
        <v>30.13</v>
      </c>
      <c r="R1623" s="82">
        <v>6.3912429378531033E-2</v>
      </c>
      <c r="S1623" s="83">
        <v>-766.94915254237242</v>
      </c>
      <c r="T1623" s="81">
        <v>637.5</v>
      </c>
      <c r="U1623" s="82">
        <v>2.0587858606557399E-2</v>
      </c>
      <c r="V1623" s="83">
        <v>-20.587858606557397</v>
      </c>
      <c r="W1623" s="81">
        <v>58.425000000000004</v>
      </c>
      <c r="X1623" s="82">
        <v>1.972248887337481E-2</v>
      </c>
      <c r="Y1623" s="83">
        <v>23.666986648049772</v>
      </c>
      <c r="Z1623" s="84">
        <f t="shared" si="25"/>
        <v>-853.03710060284175</v>
      </c>
    </row>
    <row r="1624" spans="1:26" x14ac:dyDescent="0.3">
      <c r="A1624" s="76">
        <v>40081</v>
      </c>
      <c r="B1624" s="77">
        <v>1115.4000000000001</v>
      </c>
      <c r="C1624" s="77">
        <v>-2.6021407302088463E-3</v>
      </c>
      <c r="D1624" s="78">
        <v>2.6021407302088462</v>
      </c>
      <c r="E1624" s="77">
        <v>1.2375</v>
      </c>
      <c r="F1624" s="77">
        <v>-1.6249999999999876</v>
      </c>
      <c r="G1624" s="79">
        <v>-16.249999999999876</v>
      </c>
      <c r="H1624" s="80">
        <v>86.665999999999997</v>
      </c>
      <c r="I1624" s="77">
        <v>1.0552582176047402E-2</v>
      </c>
      <c r="J1624" s="79">
        <v>-52.762910880237008</v>
      </c>
      <c r="K1624" s="80">
        <v>25.61</v>
      </c>
      <c r="L1624" s="77">
        <v>7.3344509639564126E-2</v>
      </c>
      <c r="M1624" s="79">
        <v>110.01676445934618</v>
      </c>
      <c r="N1624" s="81">
        <v>100</v>
      </c>
      <c r="O1624" s="82">
        <v>-6.5395230338018528E-2</v>
      </c>
      <c r="P1624" s="83">
        <v>-130.79046067603704</v>
      </c>
      <c r="Q1624" s="81">
        <v>30.45</v>
      </c>
      <c r="R1624" s="82">
        <v>0.11743119266055044</v>
      </c>
      <c r="S1624" s="83">
        <v>-1409.1743119266052</v>
      </c>
      <c r="T1624" s="81">
        <v>610.94000000000005</v>
      </c>
      <c r="U1624" s="82">
        <v>-6.0359554217846298E-3</v>
      </c>
      <c r="V1624" s="83">
        <v>6.0359554217846298</v>
      </c>
      <c r="W1624" s="81">
        <v>60.145000000000003</v>
      </c>
      <c r="X1624" s="82">
        <v>4.4365341205070449E-2</v>
      </c>
      <c r="Y1624" s="83">
        <v>53.238409446084539</v>
      </c>
      <c r="Z1624" s="84">
        <f t="shared" si="25"/>
        <v>-1437.0844134254551</v>
      </c>
    </row>
    <row r="1625" spans="1:26" x14ac:dyDescent="0.3">
      <c r="A1625" s="76">
        <v>40080</v>
      </c>
      <c r="B1625" s="77">
        <v>1122.92</v>
      </c>
      <c r="C1625" s="77">
        <v>3.2969094824120641E-3</v>
      </c>
      <c r="D1625" s="78">
        <v>-3.2969094824120639</v>
      </c>
      <c r="E1625" s="77">
        <v>1.23125</v>
      </c>
      <c r="F1625" s="77">
        <v>-2.2499999999999964</v>
      </c>
      <c r="G1625" s="79">
        <v>-22.499999999999964</v>
      </c>
      <c r="H1625" s="80">
        <v>87.201999999999998</v>
      </c>
      <c r="I1625" s="77">
        <v>1.3729205659083216E-2</v>
      </c>
      <c r="J1625" s="79">
        <v>-68.646028295416087</v>
      </c>
      <c r="K1625" s="80">
        <v>24.95</v>
      </c>
      <c r="L1625" s="77">
        <v>3.3126293995859243E-2</v>
      </c>
      <c r="M1625" s="79">
        <v>49.689440993788864</v>
      </c>
      <c r="N1625" s="81">
        <v>96</v>
      </c>
      <c r="O1625" s="82">
        <v>-0.13119813207598396</v>
      </c>
      <c r="P1625" s="83">
        <v>-262.3962641519679</v>
      </c>
      <c r="Q1625" s="81">
        <v>30.55</v>
      </c>
      <c r="R1625" s="82">
        <v>0.12939001848428835</v>
      </c>
      <c r="S1625" s="83">
        <v>-1552.6802218114603</v>
      </c>
      <c r="T1625" s="81">
        <v>609.65</v>
      </c>
      <c r="U1625" s="82">
        <v>2.2508092514633544E-2</v>
      </c>
      <c r="V1625" s="83">
        <v>-22.508092514633546</v>
      </c>
      <c r="W1625" s="81">
        <v>61.814999999999998</v>
      </c>
      <c r="X1625" s="82">
        <v>7.4669680111265554E-2</v>
      </c>
      <c r="Y1625" s="83">
        <v>89.603616133518656</v>
      </c>
      <c r="Z1625" s="84">
        <f t="shared" si="25"/>
        <v>-1792.7344591285823</v>
      </c>
    </row>
    <row r="1626" spans="1:26" x14ac:dyDescent="0.3">
      <c r="A1626" s="76">
        <v>40079</v>
      </c>
      <c r="B1626" s="77">
        <v>1137.8900000000001</v>
      </c>
      <c r="C1626" s="77">
        <v>2.0712235378543369E-2</v>
      </c>
      <c r="D1626" s="78">
        <v>-20.712235378543369</v>
      </c>
      <c r="E1626" s="77">
        <v>1.2625</v>
      </c>
      <c r="F1626" s="77">
        <v>0.12499999999999734</v>
      </c>
      <c r="G1626" s="79">
        <v>1.2499999999999734</v>
      </c>
      <c r="H1626" s="80">
        <v>87.512</v>
      </c>
      <c r="I1626" s="77">
        <v>2.881461539365859E-2</v>
      </c>
      <c r="J1626" s="79">
        <v>-144.07307696829295</v>
      </c>
      <c r="K1626" s="80">
        <v>23.49</v>
      </c>
      <c r="L1626" s="77">
        <v>-2.5477707006370393E-3</v>
      </c>
      <c r="M1626" s="79">
        <v>-3.8216560509555588</v>
      </c>
      <c r="N1626" s="81">
        <v>93</v>
      </c>
      <c r="O1626" s="82">
        <v>-0.15452162742768202</v>
      </c>
      <c r="P1626" s="83">
        <v>-309.04325485536401</v>
      </c>
      <c r="Q1626" s="81">
        <v>31.88</v>
      </c>
      <c r="R1626" s="82">
        <v>0.17986676535899332</v>
      </c>
      <c r="S1626" s="83">
        <v>-2158.4011843079197</v>
      </c>
      <c r="T1626" s="81">
        <v>631.44000000000005</v>
      </c>
      <c r="U1626" s="82">
        <v>5.5460836425634444E-2</v>
      </c>
      <c r="V1626" s="83">
        <v>-55.460836425634447</v>
      </c>
      <c r="W1626" s="81">
        <v>59.27</v>
      </c>
      <c r="X1626" s="82">
        <v>5.8487364943298481E-2</v>
      </c>
      <c r="Y1626" s="83">
        <v>70.184837931958171</v>
      </c>
      <c r="Z1626" s="84">
        <f t="shared" si="25"/>
        <v>-2620.0774060547519</v>
      </c>
    </row>
    <row r="1627" spans="1:26" x14ac:dyDescent="0.3">
      <c r="A1627" s="76">
        <v>40078</v>
      </c>
      <c r="B1627" s="77">
        <v>1143.3900000000001</v>
      </c>
      <c r="C1627" s="77">
        <v>3.3516826206036424E-2</v>
      </c>
      <c r="D1627" s="78">
        <v>-33.516826206036427</v>
      </c>
      <c r="E1627" s="77">
        <v>1.27</v>
      </c>
      <c r="F1627" s="77">
        <v>0.37500000000001421</v>
      </c>
      <c r="G1627" s="79">
        <v>3.7500000000001421</v>
      </c>
      <c r="H1627" s="80">
        <v>87.694999999999993</v>
      </c>
      <c r="I1627" s="77">
        <v>2.5408666775800233E-2</v>
      </c>
      <c r="J1627" s="79">
        <v>-127.04333387900117</v>
      </c>
      <c r="K1627" s="80">
        <v>23.08</v>
      </c>
      <c r="L1627" s="77">
        <v>-5.098684210526324E-2</v>
      </c>
      <c r="M1627" s="79">
        <v>-76.480263157894854</v>
      </c>
      <c r="N1627" s="81">
        <v>91.5</v>
      </c>
      <c r="O1627" s="82">
        <v>-0.19024255554139582</v>
      </c>
      <c r="P1627" s="83">
        <v>-380.4851110827916</v>
      </c>
      <c r="Q1627" s="81">
        <v>32.04</v>
      </c>
      <c r="R1627" s="82">
        <v>0.18403547671840356</v>
      </c>
      <c r="S1627" s="83">
        <v>-2208.4257206208426</v>
      </c>
      <c r="T1627" s="81">
        <v>657.04</v>
      </c>
      <c r="U1627" s="82">
        <v>0.11298573703289617</v>
      </c>
      <c r="V1627" s="83">
        <v>-112.98573703289617</v>
      </c>
      <c r="W1627" s="81">
        <v>58.094999999999999</v>
      </c>
      <c r="X1627" s="82">
        <v>2.2259370051029268E-2</v>
      </c>
      <c r="Y1627" s="83">
        <v>26.711244061235117</v>
      </c>
      <c r="Z1627" s="84">
        <f t="shared" si="25"/>
        <v>-2908.4757479182276</v>
      </c>
    </row>
    <row r="1628" spans="1:26" x14ac:dyDescent="0.3">
      <c r="A1628" s="76">
        <v>40077</v>
      </c>
      <c r="B1628" s="77">
        <v>1130.8699999999999</v>
      </c>
      <c r="C1628" s="77">
        <v>2.9420599881662134E-2</v>
      </c>
      <c r="D1628" s="78">
        <v>-29.420599881662135</v>
      </c>
      <c r="E1628" s="77">
        <v>1.2818800000000001</v>
      </c>
      <c r="F1628" s="77">
        <v>0.31300000000000772</v>
      </c>
      <c r="G1628" s="79">
        <v>3.1300000000000772</v>
      </c>
      <c r="H1628" s="80">
        <v>87.018000000000001</v>
      </c>
      <c r="I1628" s="77">
        <v>1.9973275195161497E-2</v>
      </c>
      <c r="J1628" s="79">
        <v>-99.866375975807486</v>
      </c>
      <c r="K1628" s="80">
        <v>24.06</v>
      </c>
      <c r="L1628" s="77">
        <v>-6.0889929742388847E-2</v>
      </c>
      <c r="M1628" s="79">
        <v>-91.334894613583273</v>
      </c>
      <c r="N1628" s="81">
        <v>99.998400000000004</v>
      </c>
      <c r="O1628" s="82">
        <v>-0.13792030290516885</v>
      </c>
      <c r="P1628" s="83">
        <v>-275.84060581033771</v>
      </c>
      <c r="Q1628" s="81">
        <v>31.85</v>
      </c>
      <c r="R1628" s="82">
        <v>0.1770140428677015</v>
      </c>
      <c r="S1628" s="83">
        <v>-2124.1685144124181</v>
      </c>
      <c r="T1628" s="81">
        <v>636.01</v>
      </c>
      <c r="U1628" s="82">
        <v>9.9678400995919458E-2</v>
      </c>
      <c r="V1628" s="83">
        <v>-99.678400995919461</v>
      </c>
      <c r="W1628" s="81">
        <v>58.79</v>
      </c>
      <c r="X1628" s="82">
        <v>1.257320013778844E-2</v>
      </c>
      <c r="Y1628" s="83">
        <v>15.087840165346126</v>
      </c>
      <c r="Z1628" s="84">
        <f t="shared" si="25"/>
        <v>-2702.0915515243819</v>
      </c>
    </row>
    <row r="1629" spans="1:26" x14ac:dyDescent="0.3">
      <c r="A1629" s="76">
        <v>40074</v>
      </c>
      <c r="B1629" s="77">
        <v>1139.43</v>
      </c>
      <c r="C1629" s="77">
        <v>4.9933655228336642E-2</v>
      </c>
      <c r="D1629" s="78">
        <v>-49.93365522833664</v>
      </c>
      <c r="E1629" s="77">
        <v>1.2718799999999999</v>
      </c>
      <c r="F1629" s="77">
        <v>-1.5620000000000189</v>
      </c>
      <c r="G1629" s="79">
        <v>-15.620000000000189</v>
      </c>
      <c r="H1629" s="80">
        <v>87.382000000000005</v>
      </c>
      <c r="I1629" s="77">
        <v>3.5402727195731371E-2</v>
      </c>
      <c r="J1629" s="79">
        <v>39.252159403115172</v>
      </c>
      <c r="K1629" s="80">
        <v>23.92</v>
      </c>
      <c r="L1629" s="77">
        <v>3.5402727195731371E-2</v>
      </c>
      <c r="M1629" s="79">
        <v>-215.76433121019116</v>
      </c>
      <c r="N1629" s="81">
        <v>102.4973</v>
      </c>
      <c r="O1629" s="82">
        <v>-0.15288967275059423</v>
      </c>
      <c r="P1629" s="83">
        <v>-305.77934550118846</v>
      </c>
      <c r="Q1629" s="81">
        <v>31.75</v>
      </c>
      <c r="R1629" s="82">
        <v>0.17462079171291153</v>
      </c>
      <c r="S1629" s="83">
        <v>-2095.4495005549384</v>
      </c>
      <c r="T1629" s="81">
        <v>647.71</v>
      </c>
      <c r="U1629" s="82">
        <v>0.1588806784634379</v>
      </c>
      <c r="V1629" s="83">
        <v>-158.8806784634379</v>
      </c>
      <c r="W1629" s="81">
        <v>58.06</v>
      </c>
      <c r="X1629" s="82">
        <v>-7.6700874660299754E-4</v>
      </c>
      <c r="Y1629" s="83">
        <v>-0.92041049592359703</v>
      </c>
      <c r="Z1629" s="84">
        <f t="shared" si="25"/>
        <v>-2803.0957620509012</v>
      </c>
    </row>
    <row r="1630" spans="1:26" x14ac:dyDescent="0.3">
      <c r="A1630" s="76">
        <v>40073</v>
      </c>
      <c r="B1630" s="77">
        <v>1142.29</v>
      </c>
      <c r="C1630" s="77">
        <v>6.2190234422220249E-2</v>
      </c>
      <c r="D1630" s="78">
        <v>-62.19023442222025</v>
      </c>
      <c r="E1630" s="77">
        <v>1.29125</v>
      </c>
      <c r="F1630" s="77">
        <v>0.31200000000000117</v>
      </c>
      <c r="G1630" s="79">
        <v>3.1200000000000117</v>
      </c>
      <c r="H1630" s="80">
        <v>87.248000000000005</v>
      </c>
      <c r="I1630" s="77">
        <v>3.9855072463768217E-2</v>
      </c>
      <c r="J1630" s="79">
        <v>-199.27536231884108</v>
      </c>
      <c r="K1630" s="80">
        <v>23.65</v>
      </c>
      <c r="L1630" s="77">
        <v>-6.3737133808392826E-2</v>
      </c>
      <c r="M1630" s="79">
        <v>-95.60570071258924</v>
      </c>
      <c r="N1630" s="81">
        <v>101.9973</v>
      </c>
      <c r="O1630" s="82">
        <v>-0.17741658420452874</v>
      </c>
      <c r="P1630" s="83">
        <v>-354.83316840905746</v>
      </c>
      <c r="Q1630" s="81">
        <v>31.95</v>
      </c>
      <c r="R1630" s="82">
        <v>0.18464961067853172</v>
      </c>
      <c r="S1630" s="83">
        <v>-2215.7953281423806</v>
      </c>
      <c r="T1630" s="81">
        <v>645.54999999999995</v>
      </c>
      <c r="U1630" s="82">
        <v>0.1550160133116244</v>
      </c>
      <c r="V1630" s="83">
        <v>-155.01601331162439</v>
      </c>
      <c r="W1630" s="81">
        <v>56.244999999999997</v>
      </c>
      <c r="X1630" s="82">
        <v>-3.5744899708554906E-2</v>
      </c>
      <c r="Y1630" s="83">
        <v>-42.893879650265887</v>
      </c>
      <c r="Z1630" s="84">
        <f t="shared" si="25"/>
        <v>-3122.4896869669788</v>
      </c>
    </row>
    <row r="1631" spans="1:26" x14ac:dyDescent="0.3">
      <c r="A1631" s="76">
        <v>40072</v>
      </c>
      <c r="B1631" s="77">
        <v>1138.33</v>
      </c>
      <c r="C1631" s="77">
        <v>6.9597654708435847E-2</v>
      </c>
      <c r="D1631" s="78">
        <v>-69.59765470843584</v>
      </c>
      <c r="E1631" s="77">
        <v>1.26938</v>
      </c>
      <c r="F1631" s="77">
        <v>-2.1249999999999991</v>
      </c>
      <c r="G1631" s="79">
        <v>-21.249999999999993</v>
      </c>
      <c r="H1631" s="80">
        <v>86.734999999999999</v>
      </c>
      <c r="I1631" s="77">
        <v>3.9203000131794993E-2</v>
      </c>
      <c r="J1631" s="79">
        <v>-196.01500065897497</v>
      </c>
      <c r="K1631" s="80">
        <v>23.69</v>
      </c>
      <c r="L1631" s="77">
        <v>-0.12583025830258301</v>
      </c>
      <c r="M1631" s="79">
        <v>-188.74538745387451</v>
      </c>
      <c r="N1631" s="81">
        <v>98.997399999999999</v>
      </c>
      <c r="O1631" s="82">
        <v>-0.20161004804175611</v>
      </c>
      <c r="P1631" s="83">
        <v>-403.2200960835122</v>
      </c>
      <c r="Q1631" s="81">
        <v>31</v>
      </c>
      <c r="R1631" s="82">
        <v>0.14475627769571647</v>
      </c>
      <c r="S1631" s="83">
        <v>-1737.0753323485976</v>
      </c>
      <c r="T1631" s="81">
        <v>650.12</v>
      </c>
      <c r="U1631" s="82">
        <v>0.17630455236303116</v>
      </c>
      <c r="V1631" s="83">
        <v>-176.30455236303118</v>
      </c>
      <c r="W1631" s="81">
        <v>56.275000000000006</v>
      </c>
      <c r="X1631" s="82">
        <v>-4.7880889941629159E-2</v>
      </c>
      <c r="Y1631" s="83">
        <v>-57.457067929954988</v>
      </c>
      <c r="Z1631" s="84">
        <f t="shared" si="25"/>
        <v>-2849.6650915463811</v>
      </c>
    </row>
    <row r="1632" spans="1:26" x14ac:dyDescent="0.3">
      <c r="A1632" s="76">
        <v>40071</v>
      </c>
      <c r="B1632" s="77">
        <v>1119.9000000000001</v>
      </c>
      <c r="C1632" s="77">
        <v>5.7557014023325033E-2</v>
      </c>
      <c r="D1632" s="78">
        <v>-57.557014023325031</v>
      </c>
      <c r="E1632" s="77">
        <v>1.26</v>
      </c>
      <c r="F1632" s="77">
        <v>-3.499999999999992</v>
      </c>
      <c r="G1632" s="79">
        <v>-34.999999999999922</v>
      </c>
      <c r="H1632" s="80">
        <v>86.024000000000001</v>
      </c>
      <c r="I1632" s="77">
        <v>3.0289238876579392E-2</v>
      </c>
      <c r="J1632" s="79">
        <v>-151.44619438289695</v>
      </c>
      <c r="K1632" s="80">
        <v>23.42</v>
      </c>
      <c r="L1632" s="77">
        <v>-0.18961937716262967</v>
      </c>
      <c r="M1632" s="79">
        <v>-284.42906574394453</v>
      </c>
      <c r="N1632" s="81">
        <v>103.99720000000001</v>
      </c>
      <c r="O1632" s="82">
        <v>-0.15101692950475196</v>
      </c>
      <c r="P1632" s="83">
        <v>-302.03385900950389</v>
      </c>
      <c r="Q1632" s="81">
        <v>28.32</v>
      </c>
      <c r="R1632" s="82">
        <v>4.5790251107828729E-2</v>
      </c>
      <c r="S1632" s="83">
        <v>-549.48301329394474</v>
      </c>
      <c r="T1632" s="81">
        <v>624.64</v>
      </c>
      <c r="U1632" s="82">
        <v>0.15113429040045701</v>
      </c>
      <c r="V1632" s="83">
        <v>-151.13429040045702</v>
      </c>
      <c r="W1632" s="81">
        <v>57.294999999999995</v>
      </c>
      <c r="X1632" s="82">
        <v>-9.7929622923718998E-2</v>
      </c>
      <c r="Y1632" s="83">
        <v>-117.51554750846279</v>
      </c>
      <c r="Z1632" s="84">
        <f t="shared" si="25"/>
        <v>-1648.5989843625348</v>
      </c>
    </row>
    <row r="1633" spans="1:26" x14ac:dyDescent="0.3">
      <c r="A1633" s="76">
        <v>40070</v>
      </c>
      <c r="B1633" s="77">
        <v>1118.31</v>
      </c>
      <c r="C1633" s="77">
        <v>4.8451665526002295E-2</v>
      </c>
      <c r="D1633" s="78">
        <v>-48.451665526002294</v>
      </c>
      <c r="E1633" s="77">
        <v>1.2537499999999999</v>
      </c>
      <c r="F1633" s="77">
        <v>-4.3130000000000113</v>
      </c>
      <c r="G1633" s="79">
        <v>-43.130000000000109</v>
      </c>
      <c r="H1633" s="80">
        <v>85.760999999999996</v>
      </c>
      <c r="I1633" s="77">
        <v>2.2132437070938208E-2</v>
      </c>
      <c r="J1633" s="79">
        <v>-110.66218535469105</v>
      </c>
      <c r="K1633" s="80">
        <v>23.86</v>
      </c>
      <c r="L1633" s="77">
        <v>-0.18147512864493995</v>
      </c>
      <c r="M1633" s="79">
        <v>-272.21269296740991</v>
      </c>
      <c r="N1633" s="81">
        <v>106.9971</v>
      </c>
      <c r="O1633" s="82">
        <v>-0.10083750432786195</v>
      </c>
      <c r="P1633" s="83">
        <v>-201.67500865572387</v>
      </c>
      <c r="Q1633" s="81">
        <v>27.25</v>
      </c>
      <c r="R1633" s="82">
        <v>2.9444239970555131E-3</v>
      </c>
      <c r="S1633" s="83">
        <v>-35.333087964666156</v>
      </c>
      <c r="T1633" s="81">
        <v>614.65</v>
      </c>
      <c r="U1633" s="82">
        <v>0.11094040884197588</v>
      </c>
      <c r="V1633" s="83">
        <v>-110.94040884197588</v>
      </c>
      <c r="W1633" s="81">
        <v>57.589999999999996</v>
      </c>
      <c r="X1633" s="82">
        <v>-0.10309920573119469</v>
      </c>
      <c r="Y1633" s="83">
        <v>-123.71904687743363</v>
      </c>
      <c r="Z1633" s="84">
        <f t="shared" si="25"/>
        <v>-946.12409618790286</v>
      </c>
    </row>
    <row r="1634" spans="1:26" x14ac:dyDescent="0.3">
      <c r="A1634" s="76">
        <v>40067</v>
      </c>
      <c r="B1634" s="77">
        <v>1119.23</v>
      </c>
      <c r="C1634" s="77">
        <v>3.097826086956532E-2</v>
      </c>
      <c r="D1634" s="78">
        <v>-30.978260869565318</v>
      </c>
      <c r="E1634" s="77">
        <v>1.2537499999999999</v>
      </c>
      <c r="F1634" s="77">
        <v>4.9750000000000068</v>
      </c>
      <c r="G1634" s="79">
        <v>49.750000000000071</v>
      </c>
      <c r="H1634" s="80">
        <v>86.021000000000001</v>
      </c>
      <c r="I1634" s="77">
        <v>3.5402727195731371E-2</v>
      </c>
      <c r="J1634" s="79">
        <v>-2.7099754634501463</v>
      </c>
      <c r="K1634" s="80">
        <v>24.15</v>
      </c>
      <c r="L1634" s="77">
        <v>-7.1510957324106228E-2</v>
      </c>
      <c r="M1634" s="79">
        <v>-107.26643598615935</v>
      </c>
      <c r="N1634" s="81">
        <v>110.497</v>
      </c>
      <c r="O1634" s="82">
        <v>-3.9126442219060725E-2</v>
      </c>
      <c r="P1634" s="83">
        <v>-78.252884438121441</v>
      </c>
      <c r="Q1634" s="81">
        <v>27.05</v>
      </c>
      <c r="R1634" s="82">
        <v>2.5945144551519747E-3</v>
      </c>
      <c r="S1634" s="83">
        <v>-31.134173461823696</v>
      </c>
      <c r="T1634" s="81">
        <v>596.23</v>
      </c>
      <c r="U1634" s="82">
        <v>2.0714566962833653E-2</v>
      </c>
      <c r="V1634" s="83">
        <v>-20.714566962833654</v>
      </c>
      <c r="W1634" s="81">
        <v>57.52</v>
      </c>
      <c r="X1634" s="82">
        <v>-0.10328162756255349</v>
      </c>
      <c r="Y1634" s="83">
        <v>-123.93795307506419</v>
      </c>
      <c r="Z1634" s="84">
        <f t="shared" si="25"/>
        <v>-345.24425025701771</v>
      </c>
    </row>
    <row r="1635" spans="1:26" x14ac:dyDescent="0.3">
      <c r="A1635" s="76">
        <v>40066</v>
      </c>
      <c r="B1635" s="77">
        <v>1114.8</v>
      </c>
      <c r="C1635" s="77">
        <v>1.8928972936412942E-2</v>
      </c>
      <c r="D1635" s="78">
        <v>-18.928972936412944</v>
      </c>
      <c r="E1635" s="77">
        <v>1.26125</v>
      </c>
      <c r="F1635" s="77">
        <v>-6.8750000000000089</v>
      </c>
      <c r="G1635" s="79">
        <v>-68.750000000000085</v>
      </c>
      <c r="H1635" s="80">
        <v>85.061000000000007</v>
      </c>
      <c r="I1635" s="77">
        <v>7.5094460302983675E-3</v>
      </c>
      <c r="J1635" s="79">
        <v>-37.547230151491839</v>
      </c>
      <c r="K1635" s="80">
        <v>23.55</v>
      </c>
      <c r="L1635" s="77">
        <v>-4.8869143780290822E-2</v>
      </c>
      <c r="M1635" s="79">
        <v>-73.303715670436233</v>
      </c>
      <c r="N1635" s="81">
        <v>109.9969</v>
      </c>
      <c r="O1635" s="82">
        <v>-4.347444222118458E-2</v>
      </c>
      <c r="P1635" s="83">
        <v>-86.948884442369163</v>
      </c>
      <c r="Q1635" s="81">
        <v>27.02</v>
      </c>
      <c r="R1635" s="82">
        <v>3.7147102526002176E-3</v>
      </c>
      <c r="S1635" s="83">
        <v>-44.576523031202612</v>
      </c>
      <c r="T1635" s="81">
        <v>598.26</v>
      </c>
      <c r="U1635" s="82">
        <v>9.0403103390116618E-3</v>
      </c>
      <c r="V1635" s="83">
        <v>-9.0403103390116613</v>
      </c>
      <c r="W1635" s="81">
        <v>55.995000000000005</v>
      </c>
      <c r="X1635" s="82">
        <v>-0.12343456480901686</v>
      </c>
      <c r="Y1635" s="83">
        <v>-148.12147777082023</v>
      </c>
      <c r="Z1635" s="84">
        <f t="shared" si="25"/>
        <v>-487.21711434174483</v>
      </c>
    </row>
    <row r="1636" spans="1:26" x14ac:dyDescent="0.3">
      <c r="A1636" s="76">
        <v>40065</v>
      </c>
      <c r="B1636" s="77">
        <v>1106.31</v>
      </c>
      <c r="C1636" s="77">
        <v>1.890806609073659E-2</v>
      </c>
      <c r="D1636" s="78">
        <v>-18.90806609073659</v>
      </c>
      <c r="E1636" s="77">
        <v>1.2662499999999999</v>
      </c>
      <c r="F1636" s="77">
        <v>-8.0000000000000071</v>
      </c>
      <c r="G1636" s="79">
        <v>-80.000000000000071</v>
      </c>
      <c r="H1636" s="80">
        <v>85.522000000000006</v>
      </c>
      <c r="I1636" s="77">
        <v>1.9940369707811705E-2</v>
      </c>
      <c r="J1636" s="79">
        <v>-99.701848539058517</v>
      </c>
      <c r="K1636" s="80">
        <v>24.32</v>
      </c>
      <c r="L1636" s="77">
        <v>-1.458670988654779E-2</v>
      </c>
      <c r="M1636" s="79">
        <v>-21.880064829821684</v>
      </c>
      <c r="N1636" s="81">
        <v>112.99679999999999</v>
      </c>
      <c r="O1636" s="82">
        <v>-1.7385806996932984E-2</v>
      </c>
      <c r="P1636" s="83">
        <v>-34.771613993865969</v>
      </c>
      <c r="Q1636" s="81">
        <v>27.06</v>
      </c>
      <c r="R1636" s="82">
        <v>3.3370411568409294E-3</v>
      </c>
      <c r="S1636" s="83">
        <v>-40.044493882091153</v>
      </c>
      <c r="T1636" s="81">
        <v>590.34</v>
      </c>
      <c r="U1636" s="82">
        <v>1.8328072497709685E-3</v>
      </c>
      <c r="V1636" s="83">
        <v>-1.8328072497709686</v>
      </c>
      <c r="W1636" s="81">
        <v>56.830000000000005</v>
      </c>
      <c r="X1636" s="82">
        <v>-0.12454748517291843</v>
      </c>
      <c r="Y1636" s="83">
        <v>-149.45698220750211</v>
      </c>
      <c r="Z1636" s="84">
        <f t="shared" si="25"/>
        <v>-446.59587679284704</v>
      </c>
    </row>
    <row r="1637" spans="1:26" x14ac:dyDescent="0.3">
      <c r="A1637" s="76">
        <v>40064</v>
      </c>
      <c r="B1637" s="77">
        <v>1098.55</v>
      </c>
      <c r="C1637" s="77">
        <v>1.0997607215166617E-2</v>
      </c>
      <c r="D1637" s="78">
        <v>-10.997607215166617</v>
      </c>
      <c r="E1637" s="77">
        <v>1.2787500000000001</v>
      </c>
      <c r="F1637" s="77">
        <v>-7.6249999999999929</v>
      </c>
      <c r="G1637" s="79">
        <v>-76.249999999999929</v>
      </c>
      <c r="H1637" s="80">
        <v>85.313999999999993</v>
      </c>
      <c r="I1637" s="77">
        <v>1.9892408846383589E-2</v>
      </c>
      <c r="J1637" s="79">
        <v>-99.462044231917943</v>
      </c>
      <c r="K1637" s="80">
        <v>25.62</v>
      </c>
      <c r="L1637" s="77">
        <v>2.6853707414829727E-2</v>
      </c>
      <c r="M1637" s="79">
        <v>40.280561122244592</v>
      </c>
      <c r="N1637" s="81">
        <v>115.9967</v>
      </c>
      <c r="O1637" s="82">
        <v>8.7020418101499963E-3</v>
      </c>
      <c r="P1637" s="83">
        <v>17.404083620299993</v>
      </c>
      <c r="Q1637" s="81">
        <v>27.06</v>
      </c>
      <c r="R1637" s="82">
        <v>-3.314917127071818E-3</v>
      </c>
      <c r="S1637" s="83">
        <v>39.779005524861816</v>
      </c>
      <c r="T1637" s="81">
        <v>578.36</v>
      </c>
      <c r="U1637" s="82">
        <v>-8.4860537278632839E-3</v>
      </c>
      <c r="V1637" s="83">
        <v>8.4860537278632844</v>
      </c>
      <c r="W1637" s="81">
        <v>58.06</v>
      </c>
      <c r="X1637" s="82">
        <v>-0.12043629753067721</v>
      </c>
      <c r="Y1637" s="83">
        <v>-144.52355703681263</v>
      </c>
      <c r="Z1637" s="84">
        <f t="shared" si="25"/>
        <v>-225.28350448862744</v>
      </c>
    </row>
    <row r="1638" spans="1:26" x14ac:dyDescent="0.3">
      <c r="A1638" s="76">
        <v>40063</v>
      </c>
      <c r="B1638" s="77">
        <v>1085.24</v>
      </c>
      <c r="C1638" s="77">
        <v>-4.9603447485445209E-3</v>
      </c>
      <c r="D1638" s="78">
        <v>4.9603447485445207</v>
      </c>
      <c r="E1638" s="77">
        <v>1.2875000000000001</v>
      </c>
      <c r="F1638" s="77">
        <v>-6.7499999999999893</v>
      </c>
      <c r="G1638" s="79">
        <v>-67.499999999999886</v>
      </c>
      <c r="H1638" s="80" t="s">
        <v>0</v>
      </c>
      <c r="I1638" s="77">
        <v>3.5402727195731371E-2</v>
      </c>
      <c r="J1638" s="79">
        <v>-66.305073736702212</v>
      </c>
      <c r="K1638" s="80" t="s">
        <v>0</v>
      </c>
      <c r="L1638" s="77">
        <v>3.5402727195731371E-2</v>
      </c>
      <c r="M1638" s="79">
        <v>-215.76433121019116</v>
      </c>
      <c r="N1638" s="81" t="s">
        <v>47</v>
      </c>
      <c r="O1638" s="82">
        <v>4.5362372799477215E-3</v>
      </c>
      <c r="P1638" s="83">
        <v>9.0724745598954417</v>
      </c>
      <c r="Q1638" s="81" t="s">
        <v>47</v>
      </c>
      <c r="R1638" s="82">
        <v>7.4923885533476054E-4</v>
      </c>
      <c r="S1638" s="83">
        <v>-8.9908662640171269</v>
      </c>
      <c r="T1638" s="81">
        <v>558.91</v>
      </c>
      <c r="U1638" s="82">
        <v>-3.7357905614881247E-2</v>
      </c>
      <c r="V1638" s="83">
        <v>37.357905614881247</v>
      </c>
      <c r="W1638" s="81" t="s">
        <v>47</v>
      </c>
      <c r="X1638" s="82">
        <v>-7.6700874660299754E-4</v>
      </c>
      <c r="Y1638" s="83">
        <v>-0.92041049592359703</v>
      </c>
      <c r="Z1638" s="84">
        <f t="shared" si="25"/>
        <v>-308.08995678351278</v>
      </c>
    </row>
    <row r="1639" spans="1:26" x14ac:dyDescent="0.3">
      <c r="A1639" s="76">
        <v>40060</v>
      </c>
      <c r="B1639" s="77">
        <v>1075.4100000000001</v>
      </c>
      <c r="C1639" s="77">
        <v>-1.1362696158195115E-2</v>
      </c>
      <c r="D1639" s="78">
        <v>11.362696158195115</v>
      </c>
      <c r="E1639" s="77">
        <v>1.28813</v>
      </c>
      <c r="F1639" s="77">
        <v>-9.5620000000000047</v>
      </c>
      <c r="G1639" s="79">
        <v>-95.620000000000047</v>
      </c>
      <c r="H1639" s="80">
        <v>83.903999999999996</v>
      </c>
      <c r="I1639" s="77">
        <v>5.5126791620726924E-3</v>
      </c>
      <c r="J1639" s="79">
        <v>-27.563395810363463</v>
      </c>
      <c r="K1639" s="80">
        <v>25.26</v>
      </c>
      <c r="L1639" s="77">
        <v>4.7732696897375094E-3</v>
      </c>
      <c r="M1639" s="79">
        <v>7.1599045346062633</v>
      </c>
      <c r="N1639" s="81">
        <v>120.99639999999999</v>
      </c>
      <c r="O1639" s="82">
        <v>5.2179206233260278E-2</v>
      </c>
      <c r="P1639" s="83">
        <v>104.35841246652055</v>
      </c>
      <c r="Q1639" s="81">
        <v>27.03</v>
      </c>
      <c r="R1639" s="82">
        <v>1.693002257336354E-2</v>
      </c>
      <c r="S1639" s="83">
        <v>-203.16027088036248</v>
      </c>
      <c r="T1639" s="81">
        <v>558.91</v>
      </c>
      <c r="U1639" s="82">
        <v>-2.6085592806858623E-2</v>
      </c>
      <c r="V1639" s="83">
        <v>26.085592806858624</v>
      </c>
      <c r="W1639" s="81">
        <v>58.330000000000005</v>
      </c>
      <c r="X1639" s="82">
        <v>-8.4588826114249741E-2</v>
      </c>
      <c r="Y1639" s="83">
        <v>-101.50659133709968</v>
      </c>
      <c r="Z1639" s="84">
        <f t="shared" si="25"/>
        <v>-278.88365206164508</v>
      </c>
    </row>
    <row r="1640" spans="1:26" x14ac:dyDescent="0.3">
      <c r="A1640" s="76">
        <v>40059</v>
      </c>
      <c r="B1640" s="77">
        <v>1064.26</v>
      </c>
      <c r="C1640" s="77">
        <v>-1.5093885634433628E-2</v>
      </c>
      <c r="D1640" s="78">
        <v>15.093885634433628</v>
      </c>
      <c r="E1640" s="77">
        <v>1.2906299999999999</v>
      </c>
      <c r="F1640" s="77">
        <v>-5.8119999999999949</v>
      </c>
      <c r="G1640" s="79">
        <v>-58.119999999999948</v>
      </c>
      <c r="H1640" s="80">
        <v>83.462999999999994</v>
      </c>
      <c r="I1640" s="77">
        <v>5.3845041919628562E-3</v>
      </c>
      <c r="J1640" s="79">
        <v>-26.922520959814282</v>
      </c>
      <c r="K1640" s="80">
        <v>27.1</v>
      </c>
      <c r="L1640" s="77">
        <v>8.3566573370651723E-2</v>
      </c>
      <c r="M1640" s="79">
        <v>125.34986005597759</v>
      </c>
      <c r="N1640" s="81">
        <v>123.99630000000001</v>
      </c>
      <c r="O1640" s="82">
        <v>7.8269013537027962E-2</v>
      </c>
      <c r="P1640" s="83">
        <v>156.53802707405592</v>
      </c>
      <c r="Q1640" s="81">
        <v>26.97</v>
      </c>
      <c r="R1640" s="82">
        <v>4.469273743016664E-3</v>
      </c>
      <c r="S1640" s="83">
        <v>-53.631284916199967</v>
      </c>
      <c r="T1640" s="81">
        <v>552.67999999999995</v>
      </c>
      <c r="U1640" s="82">
        <v>-4.2348211810368824E-2</v>
      </c>
      <c r="V1640" s="83">
        <v>42.348211810368824</v>
      </c>
      <c r="W1640" s="81">
        <v>59.104999999999997</v>
      </c>
      <c r="X1640" s="82">
        <v>-4.6847282696339317E-2</v>
      </c>
      <c r="Y1640" s="83">
        <v>-56.216739235607179</v>
      </c>
      <c r="Z1640" s="84">
        <f t="shared" si="25"/>
        <v>144.43943946321457</v>
      </c>
    </row>
    <row r="1641" spans="1:26" x14ac:dyDescent="0.3">
      <c r="A1641" s="76">
        <v>40058</v>
      </c>
      <c r="B1641" s="77">
        <v>1058.95</v>
      </c>
      <c r="C1641" s="77">
        <v>-3.9224170366467057E-3</v>
      </c>
      <c r="D1641" s="78">
        <v>3.9224170366467059</v>
      </c>
      <c r="E1641" s="77">
        <v>1.2949999999999999</v>
      </c>
      <c r="F1641" s="77">
        <v>-8.625000000000016</v>
      </c>
      <c r="G1641" s="79">
        <v>-86.250000000000156</v>
      </c>
      <c r="H1641" s="80">
        <v>83.495000000000005</v>
      </c>
      <c r="I1641" s="77">
        <v>1.4791317241546934E-2</v>
      </c>
      <c r="J1641" s="79">
        <v>-73.956586207734674</v>
      </c>
      <c r="K1641" s="80">
        <v>28.9</v>
      </c>
      <c r="L1641" s="77">
        <v>0.15185332801913107</v>
      </c>
      <c r="M1641" s="79">
        <v>227.7799920286966</v>
      </c>
      <c r="N1641" s="81">
        <v>123.99630000000001</v>
      </c>
      <c r="O1641" s="82">
        <v>3.3342111447605502E-2</v>
      </c>
      <c r="P1641" s="83">
        <v>66.684222895210993</v>
      </c>
      <c r="Q1641" s="81">
        <v>27.08</v>
      </c>
      <c r="R1641" s="82">
        <v>1.6898235073225659E-2</v>
      </c>
      <c r="S1641" s="83">
        <v>-202.7788208787079</v>
      </c>
      <c r="T1641" s="81">
        <v>542.63</v>
      </c>
      <c r="U1641" s="82">
        <v>-3.5735863809219198E-2</v>
      </c>
      <c r="V1641" s="83">
        <v>35.735863809219197</v>
      </c>
      <c r="W1641" s="81">
        <v>63.515000000000008</v>
      </c>
      <c r="X1641" s="82">
        <v>2.9333117251438331E-2</v>
      </c>
      <c r="Y1641" s="83">
        <v>35.199740701725993</v>
      </c>
      <c r="Z1641" s="84">
        <f t="shared" si="25"/>
        <v>6.3368293850567525</v>
      </c>
    </row>
    <row r="1642" spans="1:26" x14ac:dyDescent="0.3">
      <c r="A1642" s="76">
        <v>40057</v>
      </c>
      <c r="B1642" s="77">
        <v>1066.6300000000001</v>
      </c>
      <c r="C1642" s="77">
        <v>1.5209632132489428E-2</v>
      </c>
      <c r="D1642" s="78">
        <v>-15.209632132489428</v>
      </c>
      <c r="E1642" s="77">
        <v>1.29688</v>
      </c>
      <c r="F1642" s="77">
        <v>-7.3120000000000074</v>
      </c>
      <c r="G1642" s="79">
        <v>-73.120000000000076</v>
      </c>
      <c r="H1642" s="80">
        <v>83.903999999999996</v>
      </c>
      <c r="I1642" s="77">
        <v>2.2458902523732213E-2</v>
      </c>
      <c r="J1642" s="79">
        <v>-112.29451261866106</v>
      </c>
      <c r="K1642" s="80">
        <v>29.15</v>
      </c>
      <c r="L1642" s="77">
        <v>0.11005331302360993</v>
      </c>
      <c r="M1642" s="79">
        <v>165.0799695354149</v>
      </c>
      <c r="N1642" s="81">
        <v>122.4962</v>
      </c>
      <c r="O1642" s="82">
        <v>-4.0789314289105712E-3</v>
      </c>
      <c r="P1642" s="83">
        <v>-8.1578628578211418</v>
      </c>
      <c r="Q1642" s="81">
        <v>27.08</v>
      </c>
      <c r="R1642" s="82">
        <v>1.6516516516516432E-2</v>
      </c>
      <c r="S1642" s="83">
        <v>-198.19819819819719</v>
      </c>
      <c r="T1642" s="81">
        <v>553.27</v>
      </c>
      <c r="U1642" s="82">
        <v>2.3115187602862585E-2</v>
      </c>
      <c r="V1642" s="83">
        <v>-23.115187602862584</v>
      </c>
      <c r="W1642" s="81">
        <v>64.210000000000008</v>
      </c>
      <c r="X1642" s="82">
        <v>3.1651670951157146E-2</v>
      </c>
      <c r="Y1642" s="83">
        <v>37.982005141388569</v>
      </c>
      <c r="Z1642" s="84">
        <f t="shared" si="25"/>
        <v>-227.03341873322802</v>
      </c>
    </row>
    <row r="1643" spans="1:26" x14ac:dyDescent="0.3">
      <c r="A1643" s="76">
        <v>40056</v>
      </c>
      <c r="B1643" s="77">
        <v>1085.5999999999999</v>
      </c>
      <c r="C1643" s="77">
        <v>3.8732394366197208E-2</v>
      </c>
      <c r="D1643" s="78">
        <v>-38.732394366197205</v>
      </c>
      <c r="E1643" s="77">
        <v>0.98060000000000003</v>
      </c>
      <c r="F1643" s="77">
        <v>4.9750000000000068</v>
      </c>
      <c r="G1643" s="79">
        <v>49.750000000000071</v>
      </c>
      <c r="H1643" s="80" t="s">
        <v>0</v>
      </c>
      <c r="I1643" s="77">
        <v>3.5402727195731371E-2</v>
      </c>
      <c r="J1643" s="79">
        <v>-241.8131239060572</v>
      </c>
      <c r="K1643" s="80">
        <v>26.01</v>
      </c>
      <c r="L1643" s="77">
        <v>-6.4935064935064228E-3</v>
      </c>
      <c r="M1643" s="79">
        <v>-9.7402597402596331</v>
      </c>
      <c r="N1643" s="81">
        <v>118.99639999999999</v>
      </c>
      <c r="O1643" s="82">
        <v>-8.346805780096422E-3</v>
      </c>
      <c r="P1643" s="83">
        <v>-16.693611560192842</v>
      </c>
      <c r="Q1643" s="81">
        <v>27.17</v>
      </c>
      <c r="R1643" s="82">
        <v>6.2962962962963597E-3</v>
      </c>
      <c r="S1643" s="83">
        <v>-75.55555555555631</v>
      </c>
      <c r="T1643" s="81">
        <v>584.13</v>
      </c>
      <c r="U1643" s="82">
        <v>7.0501777663746712E-2</v>
      </c>
      <c r="V1643" s="83">
        <v>-70.501777663746708</v>
      </c>
      <c r="W1643" s="81">
        <v>64.144999999999996</v>
      </c>
      <c r="X1643" s="82">
        <v>3.4096404965339389E-2</v>
      </c>
      <c r="Y1643" s="83">
        <v>40.915685958407266</v>
      </c>
      <c r="Z1643" s="84">
        <f t="shared" si="25"/>
        <v>-362.37103683360249</v>
      </c>
    </row>
    <row r="1644" spans="1:26" x14ac:dyDescent="0.3">
      <c r="A1644" s="76">
        <v>40053</v>
      </c>
      <c r="B1644" s="77">
        <v>1094.0899999999999</v>
      </c>
      <c r="C1644" s="77">
        <v>5.7827667556174293E-2</v>
      </c>
      <c r="D1644" s="78">
        <v>-57.827667556174291</v>
      </c>
      <c r="E1644" s="77">
        <v>1.33</v>
      </c>
      <c r="F1644" s="77">
        <v>-5.8749999999999858</v>
      </c>
      <c r="G1644" s="79">
        <v>-58.749999999999858</v>
      </c>
      <c r="H1644" s="80">
        <v>84.427000000000007</v>
      </c>
      <c r="I1644" s="77">
        <v>2.991155840195197E-2</v>
      </c>
      <c r="J1644" s="79">
        <v>-149.55779200975985</v>
      </c>
      <c r="K1644" s="80">
        <v>24.76</v>
      </c>
      <c r="L1644" s="77">
        <v>-0.11222660451774825</v>
      </c>
      <c r="M1644" s="79">
        <v>-168.33990677662237</v>
      </c>
      <c r="N1644" s="81">
        <v>114.99639999999999</v>
      </c>
      <c r="O1644" s="82">
        <v>-6.5053956205756422E-2</v>
      </c>
      <c r="P1644" s="83">
        <v>-130.10791241151284</v>
      </c>
      <c r="Q1644" s="81">
        <v>26.98</v>
      </c>
      <c r="R1644" s="82">
        <v>3.0557677616501175E-2</v>
      </c>
      <c r="S1644" s="83">
        <v>-366.69213139801411</v>
      </c>
      <c r="T1644" s="81">
        <v>592.9</v>
      </c>
      <c r="U1644" s="82">
        <v>0.10216752797709766</v>
      </c>
      <c r="V1644" s="83">
        <v>-102.16752797709766</v>
      </c>
      <c r="W1644" s="81">
        <v>63.88</v>
      </c>
      <c r="X1644" s="82">
        <v>-2.73202716415587E-3</v>
      </c>
      <c r="Y1644" s="83">
        <v>-3.2784325969870443</v>
      </c>
      <c r="Z1644" s="84">
        <f t="shared" si="25"/>
        <v>-1036.7213707261681</v>
      </c>
    </row>
    <row r="1645" spans="1:26" x14ac:dyDescent="0.3">
      <c r="A1645" s="76">
        <v>40052</v>
      </c>
      <c r="B1645" s="77">
        <v>1085.78</v>
      </c>
      <c r="C1645" s="77">
        <v>2.0489106938100299E-2</v>
      </c>
      <c r="D1645" s="78">
        <v>-20.489106938100299</v>
      </c>
      <c r="E1645" s="77">
        <v>1.3462499999999999</v>
      </c>
      <c r="F1645" s="77">
        <v>-4.3750000000000178</v>
      </c>
      <c r="G1645" s="79">
        <v>-43.750000000000178</v>
      </c>
      <c r="H1645" s="80">
        <v>83.85</v>
      </c>
      <c r="I1645" s="77">
        <v>1.583417128042339E-2</v>
      </c>
      <c r="J1645" s="79">
        <v>-79.170856402116954</v>
      </c>
      <c r="K1645" s="80">
        <v>24.68</v>
      </c>
      <c r="L1645" s="77">
        <v>1.6893283889575613E-2</v>
      </c>
      <c r="M1645" s="79">
        <v>25.33992583436342</v>
      </c>
      <c r="N1645" s="81">
        <v>114.99630000000001</v>
      </c>
      <c r="O1645" s="82">
        <v>-2.5438566755368732E-2</v>
      </c>
      <c r="P1645" s="83">
        <v>-50.877133510737458</v>
      </c>
      <c r="Q1645" s="81">
        <v>26.92</v>
      </c>
      <c r="R1645" s="82">
        <v>6.3551401869159519E-3</v>
      </c>
      <c r="S1645" s="83">
        <v>-76.261682242991427</v>
      </c>
      <c r="T1645" s="81">
        <v>589.26</v>
      </c>
      <c r="U1645" s="82">
        <v>3.4479126435167283E-2</v>
      </c>
      <c r="V1645" s="83">
        <v>-34.479126435167281</v>
      </c>
      <c r="W1645" s="81">
        <v>64.915000000000006</v>
      </c>
      <c r="X1645" s="82">
        <v>8.9086486033051082E-2</v>
      </c>
      <c r="Y1645" s="83">
        <v>106.90378323966129</v>
      </c>
      <c r="Z1645" s="84">
        <f t="shared" si="25"/>
        <v>-172.7841964550889</v>
      </c>
    </row>
    <row r="1646" spans="1:26" x14ac:dyDescent="0.3">
      <c r="A1646" s="76">
        <v>40051</v>
      </c>
      <c r="B1646" s="77">
        <v>1086.5999999999999</v>
      </c>
      <c r="C1646" s="77">
        <v>1.4508991092935937E-2</v>
      </c>
      <c r="D1646" s="78">
        <v>-14.508991092935938</v>
      </c>
      <c r="E1646" s="77">
        <v>1.355</v>
      </c>
      <c r="F1646" s="77">
        <v>-6.3749999999999973</v>
      </c>
      <c r="G1646" s="79">
        <v>-63.749999999999972</v>
      </c>
      <c r="H1646" s="80">
        <v>83.65</v>
      </c>
      <c r="I1646" s="77">
        <v>4.2257917356959811E-3</v>
      </c>
      <c r="J1646" s="79">
        <v>-21.128958678479904</v>
      </c>
      <c r="K1646" s="80">
        <v>24.95</v>
      </c>
      <c r="L1646" s="77">
        <v>9.7126669364629072E-3</v>
      </c>
      <c r="M1646" s="79">
        <v>14.569000404694361</v>
      </c>
      <c r="N1646" s="81">
        <v>114.9961</v>
      </c>
      <c r="O1646" s="82">
        <v>-1.7391591687126473E-5</v>
      </c>
      <c r="P1646" s="83">
        <v>-3.4783183374252943E-2</v>
      </c>
      <c r="Q1646" s="81">
        <v>26.97</v>
      </c>
      <c r="R1646" s="82">
        <v>-1.1111111111111532E-3</v>
      </c>
      <c r="S1646" s="83">
        <v>13.333333333333838</v>
      </c>
      <c r="T1646" s="81">
        <v>583.30999999999995</v>
      </c>
      <c r="U1646" s="82">
        <v>1.5812479320132921E-2</v>
      </c>
      <c r="V1646" s="83">
        <v>-15.812479320132921</v>
      </c>
      <c r="W1646" s="81">
        <v>66.010000000000005</v>
      </c>
      <c r="X1646" s="82">
        <v>0.11062505257844708</v>
      </c>
      <c r="Y1646" s="83">
        <v>132.75006309413649</v>
      </c>
      <c r="Z1646" s="84">
        <f t="shared" si="25"/>
        <v>45.417184557241697</v>
      </c>
    </row>
    <row r="1647" spans="1:26" x14ac:dyDescent="0.3">
      <c r="A1647" s="76">
        <v>40050</v>
      </c>
      <c r="B1647" s="77">
        <v>1090.6500000000001</v>
      </c>
      <c r="C1647" s="77">
        <v>3.0295301252621594E-2</v>
      </c>
      <c r="D1647" s="78">
        <v>-30.295301252621595</v>
      </c>
      <c r="E1647" s="77">
        <v>1.355</v>
      </c>
      <c r="F1647" s="77">
        <v>-10.499999999999998</v>
      </c>
      <c r="G1647" s="79">
        <v>-104.99999999999999</v>
      </c>
      <c r="H1647" s="80">
        <v>83.763000000000005</v>
      </c>
      <c r="I1647" s="77">
        <v>1.3576796021345336E-2</v>
      </c>
      <c r="J1647" s="79">
        <v>-67.883980106726682</v>
      </c>
      <c r="K1647" s="80">
        <v>24.92</v>
      </c>
      <c r="L1647" s="77">
        <v>-2.0825147347740575E-2</v>
      </c>
      <c r="M1647" s="79">
        <v>-31.237721021610867</v>
      </c>
      <c r="N1647" s="81">
        <v>114.996</v>
      </c>
      <c r="O1647" s="82">
        <v>8.7527697805754659E-3</v>
      </c>
      <c r="P1647" s="83">
        <v>17.505539561150929</v>
      </c>
      <c r="Q1647" s="81">
        <v>27.15</v>
      </c>
      <c r="R1647" s="82">
        <v>-2.6183644189383088E-2</v>
      </c>
      <c r="S1647" s="83">
        <v>314.20373027259706</v>
      </c>
      <c r="T1647" s="81">
        <v>580.6</v>
      </c>
      <c r="U1647" s="82">
        <v>1.40244860890371E-2</v>
      </c>
      <c r="V1647" s="83">
        <v>-14.024486089037099</v>
      </c>
      <c r="W1647" s="81">
        <v>64.98</v>
      </c>
      <c r="X1647" s="82">
        <v>7.4760172014555135E-2</v>
      </c>
      <c r="Y1647" s="83">
        <v>89.712206417466149</v>
      </c>
      <c r="Z1647" s="84">
        <f t="shared" si="25"/>
        <v>172.97998778121791</v>
      </c>
    </row>
    <row r="1648" spans="1:26" x14ac:dyDescent="0.3">
      <c r="A1648" s="76">
        <v>40049</v>
      </c>
      <c r="B1648" s="77">
        <v>1087.77</v>
      </c>
      <c r="C1648" s="77">
        <v>3.6623020184115791E-2</v>
      </c>
      <c r="D1648" s="78">
        <v>-36.623020184115788</v>
      </c>
      <c r="E1648" s="77">
        <v>1.38375</v>
      </c>
      <c r="F1648" s="77">
        <v>-12.687999999999988</v>
      </c>
      <c r="G1648" s="79">
        <v>-126.87999999999988</v>
      </c>
      <c r="H1648" s="80">
        <v>83.444000000000003</v>
      </c>
      <c r="I1648" s="77">
        <v>2.3601570166830309E-2</v>
      </c>
      <c r="J1648" s="79">
        <v>-118.00785083415154</v>
      </c>
      <c r="K1648" s="80">
        <v>25.14</v>
      </c>
      <c r="L1648" s="77">
        <v>-3.2704886494805616E-2</v>
      </c>
      <c r="M1648" s="79">
        <v>-49.057329742208424</v>
      </c>
      <c r="N1648" s="81">
        <v>114.996</v>
      </c>
      <c r="O1648" s="82">
        <v>1.7678126415949177E-2</v>
      </c>
      <c r="P1648" s="83">
        <v>35.356252831898352</v>
      </c>
      <c r="Q1648" s="81">
        <v>26.58</v>
      </c>
      <c r="R1648" s="82">
        <v>-4.388489208633102E-2</v>
      </c>
      <c r="S1648" s="83">
        <v>526.6187050359722</v>
      </c>
      <c r="T1648" s="81">
        <v>573.88</v>
      </c>
      <c r="U1648" s="82">
        <v>1.136704086847725E-2</v>
      </c>
      <c r="V1648" s="83">
        <v>-11.36704086847725</v>
      </c>
      <c r="W1648" s="81">
        <v>63.72</v>
      </c>
      <c r="X1648" s="82">
        <v>4.3649168782245382E-2</v>
      </c>
      <c r="Y1648" s="83">
        <v>52.379002538694458</v>
      </c>
      <c r="Z1648" s="84">
        <f t="shared" si="25"/>
        <v>272.41871877761213</v>
      </c>
    </row>
    <row r="1649" spans="1:26" x14ac:dyDescent="0.3">
      <c r="A1649" s="76">
        <v>40046</v>
      </c>
      <c r="B1649" s="77">
        <v>1080.57</v>
      </c>
      <c r="C1649" s="77">
        <v>1.9261425270008813E-2</v>
      </c>
      <c r="D1649" s="78">
        <v>-19.261425270008811</v>
      </c>
      <c r="E1649" s="77">
        <v>1.3487499999999999</v>
      </c>
      <c r="F1649" s="77">
        <v>-20.000000000000018</v>
      </c>
      <c r="G1649" s="79">
        <v>-200.00000000000017</v>
      </c>
      <c r="H1649" s="80">
        <v>83.016000000000005</v>
      </c>
      <c r="I1649" s="77">
        <v>1.1939650493867813E-3</v>
      </c>
      <c r="J1649" s="79">
        <v>-5.9698252469339064</v>
      </c>
      <c r="K1649" s="80">
        <v>25.01</v>
      </c>
      <c r="L1649" s="77">
        <v>8.0032012805134566E-4</v>
      </c>
      <c r="M1649" s="79">
        <v>1.2004801920770185</v>
      </c>
      <c r="N1649" s="81">
        <v>114.9957</v>
      </c>
      <c r="O1649" s="82">
        <v>8.4881469908979712E-2</v>
      </c>
      <c r="P1649" s="83">
        <v>169.76293981795939</v>
      </c>
      <c r="Q1649" s="81">
        <v>26.85</v>
      </c>
      <c r="R1649" s="82">
        <v>-7.8269824922759967E-2</v>
      </c>
      <c r="S1649" s="83">
        <v>939.23789907311959</v>
      </c>
      <c r="T1649" s="81">
        <v>577.12</v>
      </c>
      <c r="U1649" s="82">
        <v>-1.2592389816589129E-2</v>
      </c>
      <c r="V1649" s="83">
        <v>12.592389816589129</v>
      </c>
      <c r="W1649" s="81">
        <v>62.01</v>
      </c>
      <c r="X1649" s="82">
        <v>5.8100844637829559E-2</v>
      </c>
      <c r="Y1649" s="83">
        <v>69.721013565395467</v>
      </c>
      <c r="Z1649" s="84">
        <f t="shared" si="25"/>
        <v>967.28347194819764</v>
      </c>
    </row>
    <row r="1650" spans="1:26" x14ac:dyDescent="0.3">
      <c r="A1650" s="76">
        <v>40045</v>
      </c>
      <c r="B1650" s="77">
        <v>1063.1199999999999</v>
      </c>
      <c r="C1650" s="77">
        <v>-8.4649316692041564E-5</v>
      </c>
      <c r="D1650" s="78">
        <v>8.4649316692041565E-2</v>
      </c>
      <c r="E1650" s="77">
        <v>1.3812500000000001</v>
      </c>
      <c r="F1650" s="77">
        <v>-12.874999999999993</v>
      </c>
      <c r="G1650" s="79">
        <v>-128.74999999999994</v>
      </c>
      <c r="H1650" s="80">
        <v>82.278000000000006</v>
      </c>
      <c r="I1650" s="77">
        <v>-8.6510193262324606E-3</v>
      </c>
      <c r="J1650" s="79">
        <v>43.255096631162303</v>
      </c>
      <c r="K1650" s="80">
        <v>25.09</v>
      </c>
      <c r="L1650" s="77">
        <v>1.33279483037156E-2</v>
      </c>
      <c r="M1650" s="79">
        <v>19.991922455573402</v>
      </c>
      <c r="N1650" s="81">
        <v>119.9954</v>
      </c>
      <c r="O1650" s="82">
        <v>0.14282965947132573</v>
      </c>
      <c r="P1650" s="83">
        <v>285.65931894265145</v>
      </c>
      <c r="Q1650" s="81">
        <v>26.63</v>
      </c>
      <c r="R1650" s="82">
        <v>-9.329247531494729E-2</v>
      </c>
      <c r="S1650" s="83">
        <v>1119.5097037793676</v>
      </c>
      <c r="T1650" s="81">
        <v>562.74</v>
      </c>
      <c r="U1650" s="82">
        <v>-6.0988836790201666E-2</v>
      </c>
      <c r="V1650" s="83">
        <v>60.988836790201667</v>
      </c>
      <c r="W1650" s="81">
        <v>61.705000000000005</v>
      </c>
      <c r="X1650" s="82">
        <v>6.9781553398058346E-2</v>
      </c>
      <c r="Y1650" s="83">
        <v>83.737864077670011</v>
      </c>
      <c r="Z1650" s="84">
        <f t="shared" si="25"/>
        <v>1484.4773919933186</v>
      </c>
    </row>
    <row r="1651" spans="1:26" x14ac:dyDescent="0.3">
      <c r="A1651" s="76">
        <v>40044</v>
      </c>
      <c r="B1651" s="77">
        <v>1050.6500000000001</v>
      </c>
      <c r="C1651" s="77">
        <v>-8.1095880064951456E-3</v>
      </c>
      <c r="D1651" s="78">
        <v>8.1095880064951462</v>
      </c>
      <c r="E1651" s="77">
        <v>1.37</v>
      </c>
      <c r="F1651" s="77">
        <v>-14.062999999999981</v>
      </c>
      <c r="G1651" s="79">
        <v>-140.62999999999982</v>
      </c>
      <c r="H1651" s="80">
        <v>82.061000000000007</v>
      </c>
      <c r="I1651" s="77">
        <v>-1.2514891517550836E-2</v>
      </c>
      <c r="J1651" s="79">
        <v>62.574457587754182</v>
      </c>
      <c r="K1651" s="80">
        <v>26.26</v>
      </c>
      <c r="L1651" s="77">
        <v>2.2984028048305408E-2</v>
      </c>
      <c r="M1651" s="79">
        <v>34.476042072458114</v>
      </c>
      <c r="N1651" s="81">
        <v>122.9979</v>
      </c>
      <c r="O1651" s="82">
        <v>0.1081051618762072</v>
      </c>
      <c r="P1651" s="83">
        <v>216.21032375241435</v>
      </c>
      <c r="Q1651" s="81">
        <v>26.64</v>
      </c>
      <c r="R1651" s="82">
        <v>-9.5723014256619152E-2</v>
      </c>
      <c r="S1651" s="83">
        <v>1148.6761710794299</v>
      </c>
      <c r="T1651" s="81">
        <v>540.77</v>
      </c>
      <c r="U1651" s="82">
        <v>-4.9429590957830172E-2</v>
      </c>
      <c r="V1651" s="83">
        <v>49.429590957830172</v>
      </c>
      <c r="W1651" s="81">
        <v>62.239999999999988</v>
      </c>
      <c r="X1651" s="82">
        <v>4.7723255618213729E-2</v>
      </c>
      <c r="Y1651" s="83">
        <v>57.267906741856471</v>
      </c>
      <c r="Z1651" s="84">
        <f t="shared" si="25"/>
        <v>1436.1140801982385</v>
      </c>
    </row>
    <row r="1652" spans="1:26" x14ac:dyDescent="0.3">
      <c r="A1652" s="76">
        <v>40043</v>
      </c>
      <c r="B1652" s="77">
        <v>1045.1199999999999</v>
      </c>
      <c r="C1652" s="77">
        <v>-1.5560830413322979E-2</v>
      </c>
      <c r="D1652" s="78">
        <v>15.560830413322979</v>
      </c>
      <c r="E1652" s="77">
        <v>1.3900000000000001</v>
      </c>
      <c r="F1652" s="77">
        <v>-11.063000000000001</v>
      </c>
      <c r="G1652" s="79">
        <v>-110.63000000000001</v>
      </c>
      <c r="H1652" s="80">
        <v>81.724999999999994</v>
      </c>
      <c r="I1652" s="77">
        <v>-1.4625382816079578E-2</v>
      </c>
      <c r="J1652" s="79">
        <v>73.126914080397896</v>
      </c>
      <c r="K1652" s="80">
        <v>26.18</v>
      </c>
      <c r="L1652" s="77">
        <v>5.140562248995989E-2</v>
      </c>
      <c r="M1652" s="79">
        <v>77.108433734939837</v>
      </c>
      <c r="N1652" s="81">
        <v>119.998</v>
      </c>
      <c r="O1652" s="82">
        <v>7.1424107087052949E-2</v>
      </c>
      <c r="P1652" s="83">
        <v>142.84821417410589</v>
      </c>
      <c r="Q1652" s="81">
        <v>27</v>
      </c>
      <c r="R1652" s="82">
        <v>-9.698996655518391E-2</v>
      </c>
      <c r="S1652" s="83">
        <v>1163.8795986622069</v>
      </c>
      <c r="T1652" s="81">
        <v>545.66</v>
      </c>
      <c r="U1652" s="82">
        <v>-4.8344902159126631E-2</v>
      </c>
      <c r="V1652" s="83">
        <v>48.344902159126633</v>
      </c>
      <c r="W1652" s="81">
        <v>62.029999999999994</v>
      </c>
      <c r="X1652" s="82">
        <v>5.3767094198589854E-2</v>
      </c>
      <c r="Y1652" s="83">
        <v>64.520513038307826</v>
      </c>
      <c r="Z1652" s="84">
        <f t="shared" si="25"/>
        <v>1474.759406262408</v>
      </c>
    </row>
    <row r="1653" spans="1:26" x14ac:dyDescent="0.3">
      <c r="A1653" s="76">
        <v>40042</v>
      </c>
      <c r="B1653" s="77">
        <v>1034.28</v>
      </c>
      <c r="C1653" s="77">
        <v>-3.04746013742161E-2</v>
      </c>
      <c r="D1653" s="78">
        <v>30.4746013742161</v>
      </c>
      <c r="E1653" s="77">
        <v>1.3887499999999999</v>
      </c>
      <c r="F1653" s="77">
        <v>-9.9380000000000024</v>
      </c>
      <c r="G1653" s="79">
        <v>-99.380000000000024</v>
      </c>
      <c r="H1653" s="80">
        <v>81.974999999999994</v>
      </c>
      <c r="I1653" s="77">
        <v>-1.4403712743318234E-2</v>
      </c>
      <c r="J1653" s="79">
        <v>72.018563716591174</v>
      </c>
      <c r="K1653" s="80">
        <v>27.89</v>
      </c>
      <c r="L1653" s="77">
        <v>0.12053033346725592</v>
      </c>
      <c r="M1653" s="79">
        <v>180.79550020088388</v>
      </c>
      <c r="N1653" s="81">
        <v>122.9979</v>
      </c>
      <c r="O1653" s="82">
        <v>8.8491440151860362E-2</v>
      </c>
      <c r="P1653" s="83">
        <v>176.98288030372072</v>
      </c>
      <c r="Q1653" s="81">
        <v>26.18</v>
      </c>
      <c r="R1653" s="82">
        <v>-0.14723127035830619</v>
      </c>
      <c r="S1653" s="83">
        <v>1766.7752442996743</v>
      </c>
      <c r="T1653" s="81">
        <v>537.94000000000005</v>
      </c>
      <c r="U1653" s="82">
        <v>-2.4711278713490572E-2</v>
      </c>
      <c r="V1653" s="83">
        <v>24.711278713490572</v>
      </c>
      <c r="W1653" s="81">
        <v>64.055000000000007</v>
      </c>
      <c r="X1653" s="82">
        <v>6.2800730048116871E-2</v>
      </c>
      <c r="Y1653" s="83">
        <v>75.360876057740242</v>
      </c>
      <c r="Z1653" s="84">
        <f t="shared" si="25"/>
        <v>2227.7389446663174</v>
      </c>
    </row>
    <row r="1654" spans="1:26" x14ac:dyDescent="0.3">
      <c r="A1654" s="76">
        <v>40039</v>
      </c>
      <c r="B1654" s="77">
        <v>1063.98</v>
      </c>
      <c r="C1654" s="77">
        <v>-1.5109000647527662E-3</v>
      </c>
      <c r="D1654" s="78">
        <v>1.5109000647527662</v>
      </c>
      <c r="E1654" s="77">
        <v>1.3900000000000001</v>
      </c>
      <c r="F1654" s="77">
        <v>-8.5629999999999882</v>
      </c>
      <c r="G1654" s="79">
        <v>-85.629999999999882</v>
      </c>
      <c r="H1654" s="80">
        <v>82.543000000000006</v>
      </c>
      <c r="I1654" s="77">
        <v>-1.0311379686582011E-2</v>
      </c>
      <c r="J1654" s="79">
        <v>51.556898432910053</v>
      </c>
      <c r="K1654" s="80">
        <v>24.27</v>
      </c>
      <c r="L1654" s="77">
        <v>-5.0469483568075089E-2</v>
      </c>
      <c r="M1654" s="79">
        <v>-75.70422535211263</v>
      </c>
      <c r="N1654" s="81">
        <v>117.998</v>
      </c>
      <c r="O1654" s="82">
        <v>6.3058452989497249E-2</v>
      </c>
      <c r="P1654" s="83">
        <v>126.1169059789945</v>
      </c>
      <c r="Q1654" s="81">
        <v>26.75</v>
      </c>
      <c r="R1654" s="82">
        <v>-0.14454748960665173</v>
      </c>
      <c r="S1654" s="83">
        <v>1734.5698752798207</v>
      </c>
      <c r="T1654" s="81">
        <v>569.62</v>
      </c>
      <c r="U1654" s="82">
        <v>8.8182478126313316E-2</v>
      </c>
      <c r="V1654" s="83">
        <v>-88.182478126313313</v>
      </c>
      <c r="W1654" s="81">
        <v>59.604999999999997</v>
      </c>
      <c r="X1654" s="82">
        <v>-3.7620085573585295E-2</v>
      </c>
      <c r="Y1654" s="83">
        <v>-45.144102688302347</v>
      </c>
      <c r="Z1654" s="84">
        <f t="shared" si="25"/>
        <v>1619.0937735897498</v>
      </c>
    </row>
    <row r="1655" spans="1:26" x14ac:dyDescent="0.3">
      <c r="A1655" s="76">
        <v>40038</v>
      </c>
      <c r="B1655" s="77">
        <v>1071.06</v>
      </c>
      <c r="C1655" s="77">
        <v>2.5183058147882215E-2</v>
      </c>
      <c r="D1655" s="78">
        <v>-25.183058147882214</v>
      </c>
      <c r="E1655" s="77">
        <v>1.41875</v>
      </c>
      <c r="F1655" s="77">
        <v>-7.8750000000000098</v>
      </c>
      <c r="G1655" s="79">
        <v>-78.750000000000099</v>
      </c>
      <c r="H1655" s="80">
        <v>83.298000000000002</v>
      </c>
      <c r="I1655" s="77">
        <v>1.3456297449873575E-2</v>
      </c>
      <c r="J1655" s="79">
        <v>-67.281487249367871</v>
      </c>
      <c r="K1655" s="80">
        <v>24.71</v>
      </c>
      <c r="L1655" s="77">
        <v>-4.6682098765432126E-2</v>
      </c>
      <c r="M1655" s="79">
        <v>-70.023148148148181</v>
      </c>
      <c r="N1655" s="81">
        <v>114.99809999999999</v>
      </c>
      <c r="O1655" s="82">
        <v>3.6031052615931487E-2</v>
      </c>
      <c r="P1655" s="83">
        <v>72.062105231862972</v>
      </c>
      <c r="Q1655" s="81">
        <v>27</v>
      </c>
      <c r="R1655" s="82">
        <v>-0.1340602950609365</v>
      </c>
      <c r="S1655" s="83">
        <v>1608.723540731238</v>
      </c>
      <c r="T1655" s="81">
        <v>574.23</v>
      </c>
      <c r="U1655" s="82">
        <v>0.11539955712676268</v>
      </c>
      <c r="V1655" s="83">
        <v>-115.39955712676269</v>
      </c>
      <c r="W1655" s="81">
        <v>59.435000000000002</v>
      </c>
      <c r="X1655" s="82">
        <v>-7.4149077030921273E-2</v>
      </c>
      <c r="Y1655" s="83">
        <v>-88.978892437105529</v>
      </c>
      <c r="Z1655" s="84">
        <f t="shared" si="25"/>
        <v>1235.1695028538345</v>
      </c>
    </row>
    <row r="1656" spans="1:26" x14ac:dyDescent="0.3">
      <c r="A1656" s="76">
        <v>40037</v>
      </c>
      <c r="B1656" s="77">
        <v>1058.58</v>
      </c>
      <c r="C1656" s="77">
        <v>1.905101127273074E-2</v>
      </c>
      <c r="D1656" s="78">
        <v>-19.05101127273074</v>
      </c>
      <c r="E1656" s="77">
        <v>1.46</v>
      </c>
      <c r="F1656" s="77">
        <v>-4.2499999999999982</v>
      </c>
      <c r="G1656" s="79">
        <v>-42.499999999999986</v>
      </c>
      <c r="H1656" s="80">
        <v>82.641000000000005</v>
      </c>
      <c r="I1656" s="77">
        <v>1.0701269476310447E-2</v>
      </c>
      <c r="J1656" s="79">
        <v>-53.506347381552239</v>
      </c>
      <c r="K1656" s="80">
        <v>25.45</v>
      </c>
      <c r="L1656" s="77">
        <v>1.9685039370079022E-3</v>
      </c>
      <c r="M1656" s="79">
        <v>2.9527559055118533</v>
      </c>
      <c r="N1656" s="81">
        <v>113.9982</v>
      </c>
      <c r="O1656" s="82">
        <v>8.845234502697797E-3</v>
      </c>
      <c r="P1656" s="83">
        <v>17.690469005395595</v>
      </c>
      <c r="Q1656" s="81">
        <v>27.88</v>
      </c>
      <c r="R1656" s="82">
        <v>-0.10440089945390299</v>
      </c>
      <c r="S1656" s="83">
        <v>1252.810793446836</v>
      </c>
      <c r="T1656" s="81">
        <v>572.57000000000005</v>
      </c>
      <c r="U1656" s="82">
        <v>0.11174323327249441</v>
      </c>
      <c r="V1656" s="83">
        <v>-111.74323327249441</v>
      </c>
      <c r="W1656" s="81">
        <v>60.46</v>
      </c>
      <c r="X1656" s="82">
        <v>-3.3567774936061404E-2</v>
      </c>
      <c r="Y1656" s="83">
        <v>-40.281329923273681</v>
      </c>
      <c r="Z1656" s="84">
        <f t="shared" si="25"/>
        <v>1006.3720965076925</v>
      </c>
    </row>
    <row r="1657" spans="1:26" x14ac:dyDescent="0.3">
      <c r="A1657" s="76">
        <v>40036</v>
      </c>
      <c r="B1657" s="77">
        <v>1049.3399999999999</v>
      </c>
      <c r="C1657" s="77">
        <v>2.5326845283461297E-2</v>
      </c>
      <c r="D1657" s="78">
        <v>-25.326845283461296</v>
      </c>
      <c r="E1657" s="77">
        <v>1.5106299999999999</v>
      </c>
      <c r="F1657" s="77">
        <v>2.5630000000000042</v>
      </c>
      <c r="G1657" s="79">
        <v>25.630000000000042</v>
      </c>
      <c r="H1657" s="80">
        <v>81.52</v>
      </c>
      <c r="I1657" s="77">
        <v>3.4959870008369662E-3</v>
      </c>
      <c r="J1657" s="79">
        <v>-17.479935004184831</v>
      </c>
      <c r="K1657" s="80">
        <v>25.99</v>
      </c>
      <c r="L1657" s="77">
        <v>1.4837953924248302E-2</v>
      </c>
      <c r="M1657" s="79">
        <v>22.256930886372452</v>
      </c>
      <c r="N1657" s="81">
        <v>112.9984</v>
      </c>
      <c r="O1657" s="82">
        <v>-2.5864945038177115E-2</v>
      </c>
      <c r="P1657" s="83">
        <v>-51.729890076354231</v>
      </c>
      <c r="Q1657" s="81">
        <v>27.8</v>
      </c>
      <c r="R1657" s="82">
        <v>-9.298531810766715E-2</v>
      </c>
      <c r="S1657" s="83">
        <v>1115.8238172920057</v>
      </c>
      <c r="T1657" s="81">
        <v>567.42999999999995</v>
      </c>
      <c r="U1657" s="82">
        <v>0.14189406745552591</v>
      </c>
      <c r="V1657" s="83">
        <v>-141.89406745552591</v>
      </c>
      <c r="W1657" s="81">
        <v>61.055000000000007</v>
      </c>
      <c r="X1657" s="82">
        <v>-2.296367418786998E-2</v>
      </c>
      <c r="Y1657" s="83">
        <v>-27.556409025443973</v>
      </c>
      <c r="Z1657" s="84">
        <f t="shared" si="25"/>
        <v>899.72360133340794</v>
      </c>
    </row>
    <row r="1658" spans="1:26" x14ac:dyDescent="0.3">
      <c r="A1658" s="76">
        <v>40035</v>
      </c>
      <c r="B1658" s="77">
        <v>1060.1500000000001</v>
      </c>
      <c r="C1658" s="77">
        <v>3.1063693214421231E-2</v>
      </c>
      <c r="D1658" s="78">
        <v>-31.063693214421232</v>
      </c>
      <c r="E1658" s="77">
        <v>1.5487500000000001</v>
      </c>
      <c r="F1658" s="77">
        <v>7.0000000000000062</v>
      </c>
      <c r="G1658" s="79">
        <v>70.000000000000057</v>
      </c>
      <c r="H1658" s="80">
        <v>82.917000000000002</v>
      </c>
      <c r="I1658" s="77">
        <v>1.5791150095555463E-2</v>
      </c>
      <c r="J1658" s="79">
        <v>-78.955750477777315</v>
      </c>
      <c r="K1658" s="80">
        <v>24.99</v>
      </c>
      <c r="L1658" s="77">
        <v>-7.9968012794894548E-4</v>
      </c>
      <c r="M1658" s="79">
        <v>-1.1995201919234182</v>
      </c>
      <c r="N1658" s="81">
        <v>105.9984</v>
      </c>
      <c r="O1658" s="82">
        <v>-8.6211236667965527E-2</v>
      </c>
      <c r="P1658" s="83">
        <v>-172.42247333593104</v>
      </c>
      <c r="Q1658" s="81">
        <v>29.13</v>
      </c>
      <c r="R1658" s="82">
        <v>-0.10726325467361333</v>
      </c>
      <c r="S1658" s="83">
        <v>1287.1590560833599</v>
      </c>
      <c r="T1658" s="81">
        <v>584.48</v>
      </c>
      <c r="U1658" s="82">
        <v>0.16256588761810048</v>
      </c>
      <c r="V1658" s="83">
        <v>-162.56588761810048</v>
      </c>
      <c r="W1658" s="81">
        <v>58.604999999999997</v>
      </c>
      <c r="X1658" s="82">
        <v>-6.8505125963601726E-2</v>
      </c>
      <c r="Y1658" s="83">
        <v>-82.206151156322065</v>
      </c>
      <c r="Z1658" s="84">
        <f t="shared" si="25"/>
        <v>828.74558008888437</v>
      </c>
    </row>
    <row r="1659" spans="1:26" x14ac:dyDescent="0.3">
      <c r="A1659" s="76">
        <v>40032</v>
      </c>
      <c r="B1659" s="77">
        <v>1063.21</v>
      </c>
      <c r="C1659" s="77">
        <v>2.9982756282332015E-2</v>
      </c>
      <c r="D1659" s="78">
        <v>-29.982756282332016</v>
      </c>
      <c r="E1659" s="77">
        <v>1.51</v>
      </c>
      <c r="F1659" s="77">
        <v>1.7500000000000071</v>
      </c>
      <c r="G1659" s="79">
        <v>17.500000000000071</v>
      </c>
      <c r="H1659" s="80">
        <v>82.995999999999995</v>
      </c>
      <c r="I1659" s="77">
        <v>1.6422754271018233E-2</v>
      </c>
      <c r="J1659" s="79">
        <v>-82.11377135509116</v>
      </c>
      <c r="K1659" s="80">
        <v>24.76</v>
      </c>
      <c r="L1659" s="77">
        <v>1.97693574958814E-2</v>
      </c>
      <c r="M1659" s="79">
        <v>29.654036243822102</v>
      </c>
      <c r="N1659" s="81">
        <v>104.99850000000001</v>
      </c>
      <c r="O1659" s="82">
        <v>-7.0800689210248943E-2</v>
      </c>
      <c r="P1659" s="83">
        <v>-141.60137842049787</v>
      </c>
      <c r="Q1659" s="81">
        <v>29.37</v>
      </c>
      <c r="R1659" s="82">
        <v>-9.7418561770129017E-2</v>
      </c>
      <c r="S1659" s="83">
        <v>1169.0227412415481</v>
      </c>
      <c r="T1659" s="81">
        <v>599.29</v>
      </c>
      <c r="U1659" s="82">
        <v>0.18720656114423809</v>
      </c>
      <c r="V1659" s="83">
        <v>-187.20656114423809</v>
      </c>
      <c r="W1659" s="81">
        <v>57.68</v>
      </c>
      <c r="X1659" s="82">
        <v>-4.074505238649586E-2</v>
      </c>
      <c r="Y1659" s="83">
        <v>-48.894062863795028</v>
      </c>
      <c r="Z1659" s="84">
        <f t="shared" si="25"/>
        <v>726.3782474194162</v>
      </c>
    </row>
    <row r="1660" spans="1:26" x14ac:dyDescent="0.3">
      <c r="A1660" s="76">
        <v>40031</v>
      </c>
      <c r="B1660" s="77">
        <v>1059.24</v>
      </c>
      <c r="C1660" s="77">
        <v>3.0900544044224276E-2</v>
      </c>
      <c r="D1660" s="78">
        <v>-30.900544044224276</v>
      </c>
      <c r="E1660" s="77">
        <v>1.5106299999999999</v>
      </c>
      <c r="F1660" s="77">
        <v>2.1249999999999991</v>
      </c>
      <c r="G1660" s="79">
        <v>21.249999999999993</v>
      </c>
      <c r="H1660" s="80">
        <v>83.100999999999999</v>
      </c>
      <c r="I1660" s="77">
        <v>2.1436385314109418E-2</v>
      </c>
      <c r="J1660" s="79">
        <v>-107.18192657054709</v>
      </c>
      <c r="K1660" s="80">
        <v>25.67</v>
      </c>
      <c r="L1660" s="77">
        <v>0.11173668254655703</v>
      </c>
      <c r="M1660" s="79">
        <v>167.60502381983554</v>
      </c>
      <c r="N1660" s="81">
        <v>110.9984</v>
      </c>
      <c r="O1660" s="82">
        <v>-6.7233281596247321E-2</v>
      </c>
      <c r="P1660" s="83">
        <v>-134.46656319249465</v>
      </c>
      <c r="Q1660" s="81">
        <v>29.46</v>
      </c>
      <c r="R1660" s="82">
        <v>1.0193679918450947E-3</v>
      </c>
      <c r="S1660" s="83">
        <v>-12.232415902141136</v>
      </c>
      <c r="T1660" s="81">
        <v>568.89</v>
      </c>
      <c r="U1660" s="82">
        <v>0.14434856073863978</v>
      </c>
      <c r="V1660" s="83">
        <v>-144.34856073863978</v>
      </c>
      <c r="W1660" s="81">
        <v>59.405000000000001</v>
      </c>
      <c r="X1660" s="82">
        <v>-3.7352130935018629E-2</v>
      </c>
      <c r="Y1660" s="83">
        <v>-44.822557122022353</v>
      </c>
      <c r="Z1660" s="84">
        <f t="shared" si="25"/>
        <v>-285.0975437502338</v>
      </c>
    </row>
    <row r="1661" spans="1:26" x14ac:dyDescent="0.3">
      <c r="A1661" s="76">
        <v>40030</v>
      </c>
      <c r="B1661" s="77">
        <v>1061.6400000000001</v>
      </c>
      <c r="C1661" s="77">
        <v>3.603946482419422E-2</v>
      </c>
      <c r="D1661" s="78">
        <v>-36.039464824194219</v>
      </c>
      <c r="E1661" s="77">
        <v>1.5006300000000001</v>
      </c>
      <c r="F1661" s="77">
        <v>2.750000000000008</v>
      </c>
      <c r="G1661" s="79">
        <v>27.500000000000078</v>
      </c>
      <c r="H1661" s="80">
        <v>82.938000000000002</v>
      </c>
      <c r="I1661" s="77">
        <v>2.2978723404255313E-2</v>
      </c>
      <c r="J1661" s="79">
        <v>-114.89361702127657</v>
      </c>
      <c r="K1661" s="80">
        <v>24.9</v>
      </c>
      <c r="L1661" s="77">
        <v>6.2740076824583824E-2</v>
      </c>
      <c r="M1661" s="79">
        <v>94.110115236875743</v>
      </c>
      <c r="N1661" s="81">
        <v>111.9986</v>
      </c>
      <c r="O1661" s="82">
        <v>-6.666977780629664E-2</v>
      </c>
      <c r="P1661" s="83">
        <v>-133.33955561259327</v>
      </c>
      <c r="Q1661" s="81">
        <v>29.9</v>
      </c>
      <c r="R1661" s="82">
        <v>2.9968997588701255E-2</v>
      </c>
      <c r="S1661" s="83">
        <v>-359.62797106441508</v>
      </c>
      <c r="T1661" s="81">
        <v>573.38</v>
      </c>
      <c r="U1661" s="82">
        <v>0.1602420121815496</v>
      </c>
      <c r="V1661" s="83">
        <v>-160.2420121815496</v>
      </c>
      <c r="W1661" s="81">
        <v>58.865000000000002</v>
      </c>
      <c r="X1661" s="82">
        <v>-6.4223829584293762E-2</v>
      </c>
      <c r="Y1661" s="83">
        <v>-77.068595501152515</v>
      </c>
      <c r="Z1661" s="84">
        <f t="shared" si="25"/>
        <v>-759.60110096830545</v>
      </c>
    </row>
    <row r="1662" spans="1:26" x14ac:dyDescent="0.3">
      <c r="A1662" s="76">
        <v>40029</v>
      </c>
      <c r="B1662" s="77">
        <v>1066.79</v>
      </c>
      <c r="C1662" s="77">
        <v>6.1176376965850654E-2</v>
      </c>
      <c r="D1662" s="78">
        <v>-61.17637696585065</v>
      </c>
      <c r="E1662" s="77">
        <v>1.48813</v>
      </c>
      <c r="F1662" s="77">
        <v>0.93799999999999439</v>
      </c>
      <c r="G1662" s="79">
        <v>9.3799999999999439</v>
      </c>
      <c r="H1662" s="80">
        <v>83.173000000000002</v>
      </c>
      <c r="I1662" s="77">
        <v>3.7626158663622712E-2</v>
      </c>
      <c r="J1662" s="79">
        <v>-188.13079331811355</v>
      </c>
      <c r="K1662" s="80">
        <v>24.89</v>
      </c>
      <c r="L1662" s="77">
        <v>6.0502769492969823E-2</v>
      </c>
      <c r="M1662" s="79">
        <v>90.754154239454735</v>
      </c>
      <c r="N1662" s="81">
        <v>112.99850000000001</v>
      </c>
      <c r="O1662" s="82">
        <v>-9.6004768038144214E-2</v>
      </c>
      <c r="P1662" s="83">
        <v>-192.00953607628841</v>
      </c>
      <c r="Q1662" s="81">
        <v>30.7</v>
      </c>
      <c r="R1662" s="82">
        <v>7.7949438202247145E-2</v>
      </c>
      <c r="S1662" s="83">
        <v>-935.39325842696576</v>
      </c>
      <c r="T1662" s="81">
        <v>551.57000000000005</v>
      </c>
      <c r="U1662" s="82">
        <v>0.16039383165379856</v>
      </c>
      <c r="V1662" s="83">
        <v>-160.39383165379857</v>
      </c>
      <c r="W1662" s="81">
        <v>60.27</v>
      </c>
      <c r="X1662" s="82">
        <v>-3.6989694016138018E-2</v>
      </c>
      <c r="Y1662" s="83">
        <v>-44.387632819365614</v>
      </c>
      <c r="Z1662" s="84">
        <f t="shared" si="25"/>
        <v>-1481.3572750209278</v>
      </c>
    </row>
    <row r="1663" spans="1:26" x14ac:dyDescent="0.3">
      <c r="A1663" s="76">
        <v>40028</v>
      </c>
      <c r="B1663" s="77">
        <v>1065.5899999999999</v>
      </c>
      <c r="C1663" s="77">
        <v>6.0520711001413194E-2</v>
      </c>
      <c r="D1663" s="78">
        <v>-60.520711001413197</v>
      </c>
      <c r="E1663" s="77">
        <v>1.47563</v>
      </c>
      <c r="F1663" s="77">
        <v>-1.4369999999999994</v>
      </c>
      <c r="G1663" s="79">
        <v>-14.369999999999994</v>
      </c>
      <c r="H1663" s="80">
        <v>83.403000000000006</v>
      </c>
      <c r="I1663" s="77">
        <v>4.0859114677582409E-2</v>
      </c>
      <c r="J1663" s="79">
        <v>-204.29557338791204</v>
      </c>
      <c r="K1663" s="80">
        <v>25.56</v>
      </c>
      <c r="L1663" s="77">
        <v>7.0800167574361028E-2</v>
      </c>
      <c r="M1663" s="79">
        <v>106.20025136154155</v>
      </c>
      <c r="N1663" s="81">
        <v>110.9986</v>
      </c>
      <c r="O1663" s="82">
        <v>-9.7565754546171501E-2</v>
      </c>
      <c r="P1663" s="83">
        <v>-195.13150909234301</v>
      </c>
      <c r="Q1663" s="81">
        <v>31.27</v>
      </c>
      <c r="R1663" s="82">
        <v>0.10183227625088093</v>
      </c>
      <c r="S1663" s="83">
        <v>-1221.9873150105711</v>
      </c>
      <c r="T1663" s="81">
        <v>523.46</v>
      </c>
      <c r="U1663" s="82">
        <v>0.10558219105751157</v>
      </c>
      <c r="V1663" s="83">
        <v>-105.58219105751157</v>
      </c>
      <c r="W1663" s="81">
        <v>61.935000000000002</v>
      </c>
      <c r="X1663" s="82">
        <v>-2.9460158269999145E-2</v>
      </c>
      <c r="Y1663" s="83">
        <v>-35.352189923998971</v>
      </c>
      <c r="Z1663" s="84">
        <f t="shared" si="25"/>
        <v>-1731.0392381122085</v>
      </c>
    </row>
    <row r="1664" spans="1:26" x14ac:dyDescent="0.3">
      <c r="A1664" s="76">
        <v>40025</v>
      </c>
      <c r="B1664" s="77">
        <v>1044.75</v>
      </c>
      <c r="C1664" s="77">
        <v>4.9293440597788465E-2</v>
      </c>
      <c r="D1664" s="78">
        <v>-49.293440597788468</v>
      </c>
      <c r="E1664" s="77">
        <v>1.4975000000000001</v>
      </c>
      <c r="F1664" s="77">
        <v>-0.37499999999999201</v>
      </c>
      <c r="G1664" s="79">
        <v>-3.7499999999999201</v>
      </c>
      <c r="H1664" s="80">
        <v>82.191999999999993</v>
      </c>
      <c r="I1664" s="77">
        <v>3.1163747679028388E-2</v>
      </c>
      <c r="J1664" s="79">
        <v>-155.81873839514193</v>
      </c>
      <c r="K1664" s="80">
        <v>25.92</v>
      </c>
      <c r="L1664" s="77">
        <v>6.2295081967213249E-2</v>
      </c>
      <c r="M1664" s="79">
        <v>93.442622950819882</v>
      </c>
      <c r="N1664" s="81">
        <v>110.9987</v>
      </c>
      <c r="O1664" s="82">
        <v>-0.11905094484876862</v>
      </c>
      <c r="P1664" s="83">
        <v>-238.10188969753725</v>
      </c>
      <c r="Q1664" s="81">
        <v>31.18</v>
      </c>
      <c r="R1664" s="82">
        <v>0.1155635062611807</v>
      </c>
      <c r="S1664" s="83">
        <v>-1386.7620751341683</v>
      </c>
      <c r="T1664" s="81">
        <v>514.82000000000005</v>
      </c>
      <c r="U1664" s="82">
        <v>7.971728780856116E-2</v>
      </c>
      <c r="V1664" s="83">
        <v>-79.717287808561167</v>
      </c>
      <c r="W1664" s="81">
        <v>64.194999999999993</v>
      </c>
      <c r="X1664" s="82">
        <v>2.2131995860201994E-2</v>
      </c>
      <c r="Y1664" s="83">
        <v>26.558395032242395</v>
      </c>
      <c r="Z1664" s="84">
        <f t="shared" si="25"/>
        <v>-1793.442413650135</v>
      </c>
    </row>
    <row r="1665" spans="1:26" x14ac:dyDescent="0.3">
      <c r="A1665" s="76">
        <v>40024</v>
      </c>
      <c r="B1665" s="77">
        <v>1038.79</v>
      </c>
      <c r="C1665" s="77">
        <v>5.7292620865139914E-2</v>
      </c>
      <c r="D1665" s="78">
        <v>-57.292620865139916</v>
      </c>
      <c r="E1665" s="77">
        <v>1.5024999999999999</v>
      </c>
      <c r="F1665" s="77">
        <v>1.1249999999999982</v>
      </c>
      <c r="G1665" s="79">
        <v>11.249999999999982</v>
      </c>
      <c r="H1665" s="80">
        <v>81.766000000000005</v>
      </c>
      <c r="I1665" s="77">
        <v>3.6718650944592375E-2</v>
      </c>
      <c r="J1665" s="79">
        <v>-183.59325472296189</v>
      </c>
      <c r="K1665" s="80">
        <v>25.4</v>
      </c>
      <c r="L1665" s="77">
        <v>4.3549712407559518E-2</v>
      </c>
      <c r="M1665" s="79">
        <v>65.324568611339274</v>
      </c>
      <c r="N1665" s="81">
        <v>112.9987</v>
      </c>
      <c r="O1665" s="82">
        <v>-0.13740791914442091</v>
      </c>
      <c r="P1665" s="83">
        <v>-274.8158382888418</v>
      </c>
      <c r="Q1665" s="81">
        <v>31.13</v>
      </c>
      <c r="R1665" s="82">
        <v>0.12099387828592004</v>
      </c>
      <c r="S1665" s="83">
        <v>-1451.9265394310405</v>
      </c>
      <c r="T1665" s="81">
        <v>515.02</v>
      </c>
      <c r="U1665" s="82">
        <v>0.12236581166779258</v>
      </c>
      <c r="V1665" s="83">
        <v>-122.36581166779257</v>
      </c>
      <c r="W1665" s="81">
        <v>62.56</v>
      </c>
      <c r="X1665" s="82">
        <v>-2.0817029269056056E-2</v>
      </c>
      <c r="Y1665" s="83">
        <v>-24.980435122867267</v>
      </c>
      <c r="Z1665" s="84">
        <f t="shared" si="25"/>
        <v>-2038.3999314873047</v>
      </c>
    </row>
    <row r="1666" spans="1:26" x14ac:dyDescent="0.3">
      <c r="A1666" s="76">
        <v>40023</v>
      </c>
      <c r="B1666" s="77">
        <v>1023.42</v>
      </c>
      <c r="C1666" s="77">
        <v>4.3688429296946621E-2</v>
      </c>
      <c r="D1666" s="78">
        <v>-43.688429296946623</v>
      </c>
      <c r="E1666" s="77">
        <v>1.4849999999999999</v>
      </c>
      <c r="F1666" s="77">
        <v>-2.375000000000016</v>
      </c>
      <c r="G1666" s="79">
        <v>-23.75000000000016</v>
      </c>
      <c r="H1666" s="80">
        <v>81.236000000000004</v>
      </c>
      <c r="I1666" s="77">
        <v>3.1987601311008924E-2</v>
      </c>
      <c r="J1666" s="79">
        <v>-159.93800655504461</v>
      </c>
      <c r="K1666" s="80">
        <v>25.61</v>
      </c>
      <c r="L1666" s="77">
        <v>7.4744295830054177E-3</v>
      </c>
      <c r="M1666" s="79">
        <v>11.211644374508127</v>
      </c>
      <c r="N1666" s="81">
        <v>115.9987</v>
      </c>
      <c r="O1666" s="82">
        <v>-0.11450765692283381</v>
      </c>
      <c r="P1666" s="83">
        <v>-229.01531384566761</v>
      </c>
      <c r="Q1666" s="81">
        <v>30.65</v>
      </c>
      <c r="R1666" s="82">
        <v>0.10729768786127164</v>
      </c>
      <c r="S1666" s="83">
        <v>-1287.5722543352597</v>
      </c>
      <c r="T1666" s="81">
        <v>496.92</v>
      </c>
      <c r="U1666" s="82">
        <v>5.3198253571277228E-2</v>
      </c>
      <c r="V1666" s="83">
        <v>-53.198253571277228</v>
      </c>
      <c r="W1666" s="81">
        <v>62.49</v>
      </c>
      <c r="X1666" s="82">
        <v>6.5233148103406805E-3</v>
      </c>
      <c r="Y1666" s="83">
        <v>7.8279777724088158</v>
      </c>
      <c r="Z1666" s="84">
        <f t="shared" si="25"/>
        <v>-1778.1226354572791</v>
      </c>
    </row>
    <row r="1667" spans="1:26" x14ac:dyDescent="0.3">
      <c r="A1667" s="76">
        <v>40022</v>
      </c>
      <c r="B1667" s="77">
        <v>1028.21</v>
      </c>
      <c r="C1667" s="77">
        <v>5.7568090183493813E-2</v>
      </c>
      <c r="D1667" s="78">
        <v>-57.568090183493815</v>
      </c>
      <c r="E1667" s="77">
        <v>1.47875</v>
      </c>
      <c r="F1667" s="77">
        <v>-2.8749999999999831</v>
      </c>
      <c r="G1667" s="79">
        <v>-28.749999999999829</v>
      </c>
      <c r="H1667" s="80">
        <v>81.628</v>
      </c>
      <c r="I1667" s="77">
        <v>3.6532869423880274E-2</v>
      </c>
      <c r="J1667" s="79">
        <v>-182.66434711940136</v>
      </c>
      <c r="K1667" s="80">
        <v>25.01</v>
      </c>
      <c r="L1667" s="77">
        <v>-3.3989957512553071E-2</v>
      </c>
      <c r="M1667" s="79">
        <v>-50.984936268829607</v>
      </c>
      <c r="N1667" s="81">
        <v>115.9988</v>
      </c>
      <c r="O1667" s="82">
        <v>-0.11450689355881068</v>
      </c>
      <c r="P1667" s="83">
        <v>-229.01378711762135</v>
      </c>
      <c r="Q1667" s="81">
        <v>32.630000000000003</v>
      </c>
      <c r="R1667" s="82">
        <v>0.17458603311735066</v>
      </c>
      <c r="S1667" s="83">
        <v>-2095.032397408208</v>
      </c>
      <c r="T1667" s="81">
        <v>502.75</v>
      </c>
      <c r="U1667" s="82">
        <v>7.4389879044321927E-2</v>
      </c>
      <c r="V1667" s="83">
        <v>-74.38987904432193</v>
      </c>
      <c r="W1667" s="81">
        <v>62.914999999999999</v>
      </c>
      <c r="X1667" s="82">
        <v>6.4789633658614808E-3</v>
      </c>
      <c r="Y1667" s="83">
        <v>7.7747560390337762</v>
      </c>
      <c r="Z1667" s="84">
        <f t="shared" si="25"/>
        <v>-2710.6286811028417</v>
      </c>
    </row>
    <row r="1668" spans="1:26" x14ac:dyDescent="0.3">
      <c r="A1668" s="76">
        <v>40021</v>
      </c>
      <c r="B1668" s="77">
        <v>1032.26</v>
      </c>
      <c r="C1668" s="77">
        <v>9.1506999957704144E-2</v>
      </c>
      <c r="D1668" s="78">
        <v>-91.506999957704139</v>
      </c>
      <c r="E1668" s="77">
        <v>1.4924999999999999</v>
      </c>
      <c r="F1668" s="77">
        <v>-0.12499999999999734</v>
      </c>
      <c r="G1668" s="79">
        <v>-1.2499999999999734</v>
      </c>
      <c r="H1668" s="80">
        <v>81.655000000000001</v>
      </c>
      <c r="I1668" s="77">
        <v>5.5956445272087707E-2</v>
      </c>
      <c r="J1668" s="79">
        <v>-279.78222636043853</v>
      </c>
      <c r="K1668" s="80">
        <v>24.28</v>
      </c>
      <c r="L1668" s="77">
        <v>-2.9576338928856853E-2</v>
      </c>
      <c r="M1668" s="79">
        <v>-44.364508393285277</v>
      </c>
      <c r="N1668" s="81">
        <v>112.99890000000001</v>
      </c>
      <c r="O1668" s="82">
        <v>-0.18705242483758869</v>
      </c>
      <c r="P1668" s="83">
        <v>-374.10484967517738</v>
      </c>
      <c r="Q1668" s="81">
        <v>32.54</v>
      </c>
      <c r="R1668" s="82">
        <v>0.18586005830903782</v>
      </c>
      <c r="S1668" s="83">
        <v>-2230.320699708454</v>
      </c>
      <c r="T1668" s="81">
        <v>504.79</v>
      </c>
      <c r="U1668" s="82">
        <v>0.11889615427241504</v>
      </c>
      <c r="V1668" s="83">
        <v>-118.89615427241503</v>
      </c>
      <c r="W1668" s="81">
        <v>60.129999999999995</v>
      </c>
      <c r="X1668" s="82">
        <v>-3.7920000000000072E-2</v>
      </c>
      <c r="Y1668" s="83">
        <v>-45.504000000000083</v>
      </c>
      <c r="Z1668" s="84">
        <f t="shared" si="25"/>
        <v>-3185.7294383674744</v>
      </c>
    </row>
    <row r="1669" spans="1:26" x14ac:dyDescent="0.3">
      <c r="A1669" s="76">
        <v>40018</v>
      </c>
      <c r="B1669" s="77">
        <v>1027.49</v>
      </c>
      <c r="C1669" s="77">
        <v>9.9178416311859516E-2</v>
      </c>
      <c r="D1669" s="78">
        <v>-99.178416311859522</v>
      </c>
      <c r="E1669" s="77">
        <v>1.4893799999999999</v>
      </c>
      <c r="F1669" s="77">
        <v>2.8129999999999988</v>
      </c>
      <c r="G1669" s="79">
        <v>28.129999999999988</v>
      </c>
      <c r="H1669" s="80">
        <v>81.356999999999999</v>
      </c>
      <c r="I1669" s="77">
        <v>6.146439474988908E-2</v>
      </c>
      <c r="J1669" s="79">
        <v>-307.32197374944542</v>
      </c>
      <c r="K1669" s="80">
        <v>23.09</v>
      </c>
      <c r="L1669" s="77">
        <v>-0.12238692512352714</v>
      </c>
      <c r="M1669" s="79">
        <v>-183.5803876852907</v>
      </c>
      <c r="N1669" s="81">
        <v>118.9991</v>
      </c>
      <c r="O1669" s="82">
        <v>-0.16783322412518681</v>
      </c>
      <c r="P1669" s="83">
        <v>-335.66644825037361</v>
      </c>
      <c r="Q1669" s="81">
        <v>29.43</v>
      </c>
      <c r="R1669" s="82">
        <v>0.13018433179723504</v>
      </c>
      <c r="S1669" s="83">
        <v>-1562.2119815668204</v>
      </c>
      <c r="T1669" s="81">
        <v>497.13</v>
      </c>
      <c r="U1669" s="82">
        <v>0.1121476510067114</v>
      </c>
      <c r="V1669" s="83">
        <v>-112.1476510067114</v>
      </c>
      <c r="W1669" s="81">
        <v>61.71</v>
      </c>
      <c r="X1669" s="82">
        <v>-6.6800804828973702E-3</v>
      </c>
      <c r="Y1669" s="83">
        <v>-8.0160965794768444</v>
      </c>
      <c r="Z1669" s="84">
        <f t="shared" si="25"/>
        <v>-2579.9929551499777</v>
      </c>
    </row>
    <row r="1670" spans="1:26" x14ac:dyDescent="0.3">
      <c r="A1670" s="76">
        <v>40017</v>
      </c>
      <c r="B1670" s="77">
        <v>1024.71</v>
      </c>
      <c r="C1670" s="77">
        <v>0.11212285652268295</v>
      </c>
      <c r="D1670" s="78">
        <v>-112.12285652268295</v>
      </c>
      <c r="E1670" s="77">
        <v>1.4731300000000001</v>
      </c>
      <c r="F1670" s="77">
        <v>1.6880000000000006</v>
      </c>
      <c r="G1670" s="79">
        <v>16.880000000000006</v>
      </c>
      <c r="H1670" s="80">
        <v>81.075000000000003</v>
      </c>
      <c r="I1670" s="77">
        <v>6.2247785755463615E-2</v>
      </c>
      <c r="J1670" s="79">
        <v>-311.23892877731805</v>
      </c>
      <c r="K1670" s="80">
        <v>23.43</v>
      </c>
      <c r="L1670" s="77">
        <v>-0.19262577532736044</v>
      </c>
      <c r="M1670" s="79">
        <v>-288.93866299104064</v>
      </c>
      <c r="N1670" s="81">
        <v>119.99890000000001</v>
      </c>
      <c r="O1670" s="82">
        <v>-0.17241510108007707</v>
      </c>
      <c r="P1670" s="83">
        <v>-344.8302021601541</v>
      </c>
      <c r="Q1670" s="81">
        <v>29.03</v>
      </c>
      <c r="R1670" s="82">
        <v>0.12388695315524596</v>
      </c>
      <c r="S1670" s="83">
        <v>-1486.6434378629515</v>
      </c>
      <c r="T1670" s="81">
        <v>494.19</v>
      </c>
      <c r="U1670" s="82">
        <v>0.15416413657807462</v>
      </c>
      <c r="V1670" s="83">
        <v>-154.16413657807462</v>
      </c>
      <c r="W1670" s="81">
        <v>62.905000000000001</v>
      </c>
      <c r="X1670" s="82">
        <v>-6.0045824444971566E-3</v>
      </c>
      <c r="Y1670" s="83">
        <v>-7.205498933396588</v>
      </c>
      <c r="Z1670" s="84">
        <f t="shared" si="25"/>
        <v>-2688.2637238256184</v>
      </c>
    </row>
    <row r="1671" spans="1:26" x14ac:dyDescent="0.3">
      <c r="A1671" s="76">
        <v>40016</v>
      </c>
      <c r="B1671" s="77">
        <v>1005.29</v>
      </c>
      <c r="C1671" s="77">
        <v>8.4923375782430324E-2</v>
      </c>
      <c r="D1671" s="78">
        <v>-84.923375782430327</v>
      </c>
      <c r="E1671" s="77">
        <v>1.47875</v>
      </c>
      <c r="F1671" s="77">
        <v>0.37499999999999201</v>
      </c>
      <c r="G1671" s="79">
        <v>3.7499999999999201</v>
      </c>
      <c r="H1671" s="80">
        <v>80.156999999999996</v>
      </c>
      <c r="I1671" s="77">
        <v>4.8461779940354714E-2</v>
      </c>
      <c r="J1671" s="79">
        <v>-242.30889970177358</v>
      </c>
      <c r="K1671" s="80">
        <v>23.47</v>
      </c>
      <c r="L1671" s="77">
        <v>-0.21188717259905984</v>
      </c>
      <c r="M1671" s="79">
        <v>-317.83075889858975</v>
      </c>
      <c r="N1671" s="81">
        <v>124.999</v>
      </c>
      <c r="O1671" s="82">
        <v>-0.11971977287179991</v>
      </c>
      <c r="P1671" s="83">
        <v>-239.43954574359981</v>
      </c>
      <c r="Q1671" s="81">
        <v>28.48</v>
      </c>
      <c r="R1671" s="82">
        <v>0.10046367851622881</v>
      </c>
      <c r="S1671" s="83">
        <v>-1205.5641421947457</v>
      </c>
      <c r="T1671" s="81">
        <v>475.33</v>
      </c>
      <c r="U1671" s="82">
        <v>0.10815032405464631</v>
      </c>
      <c r="V1671" s="83">
        <v>-108.1503240546463</v>
      </c>
      <c r="W1671" s="81">
        <v>62.585000000000001</v>
      </c>
      <c r="X1671" s="82">
        <v>1.2798976081914311E-3</v>
      </c>
      <c r="Y1671" s="83">
        <v>1.5358771298297174</v>
      </c>
      <c r="Z1671" s="84">
        <f t="shared" si="25"/>
        <v>-2192.931169245956</v>
      </c>
    </row>
    <row r="1672" spans="1:26" x14ac:dyDescent="0.3">
      <c r="A1672" s="76">
        <v>40015</v>
      </c>
      <c r="B1672" s="77">
        <v>1004.78</v>
      </c>
      <c r="C1672" s="77">
        <v>9.0800529778318151E-2</v>
      </c>
      <c r="D1672" s="78">
        <v>-90.80052977831815</v>
      </c>
      <c r="E1672" s="77">
        <v>1.49</v>
      </c>
      <c r="F1672" s="77">
        <v>-0.37499999999999201</v>
      </c>
      <c r="G1672" s="79">
        <v>-3.7499999999999201</v>
      </c>
      <c r="H1672" s="80">
        <v>80.129000000000005</v>
      </c>
      <c r="I1672" s="77">
        <v>4.6056839989034162E-2</v>
      </c>
      <c r="J1672" s="79">
        <v>-230.2841999451708</v>
      </c>
      <c r="K1672" s="80">
        <v>23.87</v>
      </c>
      <c r="L1672" s="77">
        <v>-0.23738019169329072</v>
      </c>
      <c r="M1672" s="79">
        <v>-356.07028753993609</v>
      </c>
      <c r="N1672" s="81">
        <v>122.9991</v>
      </c>
      <c r="O1672" s="82">
        <v>-0.15172566469332247</v>
      </c>
      <c r="P1672" s="83">
        <v>-303.45132938664489</v>
      </c>
      <c r="Q1672" s="81">
        <v>28.38</v>
      </c>
      <c r="R1672" s="82">
        <v>0.13429256594724218</v>
      </c>
      <c r="S1672" s="83">
        <v>-1611.510791366906</v>
      </c>
      <c r="T1672" s="81">
        <v>473.47</v>
      </c>
      <c r="U1672" s="82">
        <v>8.7062334978762521E-2</v>
      </c>
      <c r="V1672" s="83">
        <v>-87.062334978762522</v>
      </c>
      <c r="W1672" s="81">
        <v>63.814999999999998</v>
      </c>
      <c r="X1672" s="82">
        <v>1.0130589631974796E-2</v>
      </c>
      <c r="Y1672" s="83">
        <v>12.156707558369755</v>
      </c>
      <c r="Z1672" s="84">
        <f t="shared" si="25"/>
        <v>-2670.7727654373684</v>
      </c>
    </row>
    <row r="1673" spans="1:26" x14ac:dyDescent="0.3">
      <c r="A1673" s="76">
        <v>40014</v>
      </c>
      <c r="B1673" s="77">
        <v>995.67</v>
      </c>
      <c r="C1673" s="77">
        <v>7.0728035272609943E-2</v>
      </c>
      <c r="D1673" s="78">
        <v>-70.728035272609944</v>
      </c>
      <c r="E1673" s="77">
        <v>1.50125</v>
      </c>
      <c r="F1673" s="77">
        <v>-1.0000000000000009</v>
      </c>
      <c r="G1673" s="79">
        <v>-10.000000000000009</v>
      </c>
      <c r="H1673" s="80">
        <v>79.707999999999998</v>
      </c>
      <c r="I1673" s="77">
        <v>3.5034411115439465E-2</v>
      </c>
      <c r="J1673" s="79">
        <v>-175.17205557719731</v>
      </c>
      <c r="K1673" s="80">
        <v>24.4</v>
      </c>
      <c r="L1673" s="77">
        <v>-0.20907617504051873</v>
      </c>
      <c r="M1673" s="79">
        <v>-313.61426256077812</v>
      </c>
      <c r="N1673" s="81">
        <v>125.999</v>
      </c>
      <c r="O1673" s="82">
        <v>-0.11888318256325914</v>
      </c>
      <c r="P1673" s="83">
        <v>-237.76636512651825</v>
      </c>
      <c r="Q1673" s="81">
        <v>27.95</v>
      </c>
      <c r="R1673" s="82">
        <v>0.1034346624555863</v>
      </c>
      <c r="S1673" s="83">
        <v>-1241.2159494670357</v>
      </c>
      <c r="T1673" s="81">
        <v>476.81</v>
      </c>
      <c r="U1673" s="82">
        <v>8.2724011081338866E-2</v>
      </c>
      <c r="V1673" s="83">
        <v>-82.724011081338872</v>
      </c>
      <c r="W1673" s="81">
        <v>62.805000000000007</v>
      </c>
      <c r="X1673" s="82">
        <v>7.5399053501244238E-3</v>
      </c>
      <c r="Y1673" s="83">
        <v>9.0478864201493074</v>
      </c>
      <c r="Z1673" s="84">
        <f t="shared" si="25"/>
        <v>-2122.1727926653293</v>
      </c>
    </row>
    <row r="1674" spans="1:26" x14ac:dyDescent="0.3">
      <c r="A1674" s="76">
        <v>40011</v>
      </c>
      <c r="B1674" s="77">
        <v>982.5</v>
      </c>
      <c r="C1674" s="77">
        <v>4.4257381544544339E-2</v>
      </c>
      <c r="D1674" s="78">
        <v>-44.257381544544337</v>
      </c>
      <c r="E1674" s="77">
        <v>1.49125</v>
      </c>
      <c r="F1674" s="77">
        <v>-2.2499999999999964</v>
      </c>
      <c r="G1674" s="79">
        <v>-22.499999999999964</v>
      </c>
      <c r="H1674" s="80">
        <v>78.87</v>
      </c>
      <c r="I1674" s="77">
        <v>3.0562778481922338E-2</v>
      </c>
      <c r="J1674" s="79">
        <v>-152.8138924096117</v>
      </c>
      <c r="K1674" s="80">
        <v>24.34</v>
      </c>
      <c r="L1674" s="77">
        <v>-0.16068965517241379</v>
      </c>
      <c r="M1674" s="79">
        <v>-241.0344827586207</v>
      </c>
      <c r="N1674" s="81">
        <v>130.999</v>
      </c>
      <c r="O1674" s="82">
        <v>-6.4287510214344132E-2</v>
      </c>
      <c r="P1674" s="83">
        <v>-128.57502042868825</v>
      </c>
      <c r="Q1674" s="81">
        <v>27.77</v>
      </c>
      <c r="R1674" s="82">
        <v>8.6888454011741639E-2</v>
      </c>
      <c r="S1674" s="83">
        <v>-1042.6614481408997</v>
      </c>
      <c r="T1674" s="81">
        <v>458.87</v>
      </c>
      <c r="U1674" s="82">
        <v>-2.022618529795578E-3</v>
      </c>
      <c r="V1674" s="83">
        <v>2.0226185297955781</v>
      </c>
      <c r="W1674" s="81">
        <v>63.889999999999993</v>
      </c>
      <c r="X1674" s="82">
        <v>3.6670452701606328E-2</v>
      </c>
      <c r="Y1674" s="83">
        <v>44.004543241927593</v>
      </c>
      <c r="Z1674" s="84">
        <f t="shared" si="25"/>
        <v>-1585.8150635106415</v>
      </c>
    </row>
    <row r="1675" spans="1:26" x14ac:dyDescent="0.3">
      <c r="A1675" s="76">
        <v>40010</v>
      </c>
      <c r="B1675" s="77">
        <v>980.58</v>
      </c>
      <c r="C1675" s="77">
        <v>3.5678073510773227E-2</v>
      </c>
      <c r="D1675" s="78">
        <v>-35.678073510773224</v>
      </c>
      <c r="E1675" s="77">
        <v>1.50875</v>
      </c>
      <c r="F1675" s="77">
        <v>-2.2499999999999964</v>
      </c>
      <c r="G1675" s="79">
        <v>-22.499999999999964</v>
      </c>
      <c r="H1675" s="80">
        <v>78.718000000000004</v>
      </c>
      <c r="I1675" s="77">
        <v>2.5655057394884734E-2</v>
      </c>
      <c r="J1675" s="79">
        <v>-128.27528697442366</v>
      </c>
      <c r="K1675" s="80">
        <v>25.42</v>
      </c>
      <c r="L1675" s="77">
        <v>2.5655057394884734E-2</v>
      </c>
      <c r="M1675" s="79">
        <v>-215.76433121019116</v>
      </c>
      <c r="N1675" s="81">
        <v>130.9991</v>
      </c>
      <c r="O1675" s="82">
        <v>-4.7273036696240195E-2</v>
      </c>
      <c r="P1675" s="83">
        <v>-94.54607339248038</v>
      </c>
      <c r="Q1675" s="81">
        <v>27.68</v>
      </c>
      <c r="R1675" s="82">
        <v>7.7042801556420251E-2</v>
      </c>
      <c r="S1675" s="83">
        <v>-924.51361867704304</v>
      </c>
      <c r="T1675" s="81">
        <v>471.82</v>
      </c>
      <c r="U1675" s="82">
        <v>6.162950295884613E-2</v>
      </c>
      <c r="V1675" s="83">
        <v>-61.629502958846132</v>
      </c>
      <c r="W1675" s="81">
        <v>62.085000000000001</v>
      </c>
      <c r="X1675" s="82">
        <v>-7.6700874660299754E-4</v>
      </c>
      <c r="Y1675" s="83">
        <v>-0.92041049592359703</v>
      </c>
      <c r="Z1675" s="84">
        <f t="shared" si="25"/>
        <v>-1483.8272972196812</v>
      </c>
    </row>
    <row r="1676" spans="1:26" x14ac:dyDescent="0.3">
      <c r="A1676" s="76">
        <v>40009</v>
      </c>
      <c r="B1676" s="77">
        <v>972.24</v>
      </c>
      <c r="C1676" s="77">
        <v>2.5883445357757089E-2</v>
      </c>
      <c r="D1676" s="78">
        <v>-25.88344535775709</v>
      </c>
      <c r="E1676" s="77">
        <v>1.5074999999999998</v>
      </c>
      <c r="F1676" s="77">
        <v>-6.8750000000000089</v>
      </c>
      <c r="G1676" s="79">
        <v>-68.750000000000085</v>
      </c>
      <c r="H1676" s="80">
        <v>78.751000000000005</v>
      </c>
      <c r="I1676" s="77">
        <v>2.9169225943883208E-2</v>
      </c>
      <c r="J1676" s="79">
        <v>-145.84612971941604</v>
      </c>
      <c r="K1676" s="80">
        <v>25.89</v>
      </c>
      <c r="L1676" s="77">
        <v>-7.370304114490156E-2</v>
      </c>
      <c r="M1676" s="79">
        <v>-110.55456171735234</v>
      </c>
      <c r="N1676" s="81">
        <v>130.9991</v>
      </c>
      <c r="O1676" s="82">
        <v>-2.2900868249011748E-6</v>
      </c>
      <c r="P1676" s="83">
        <v>-4.580173649802349E-3</v>
      </c>
      <c r="Q1676" s="81">
        <v>27.78</v>
      </c>
      <c r="R1676" s="82">
        <v>7.466150870406188E-2</v>
      </c>
      <c r="S1676" s="83">
        <v>-895.93810444874259</v>
      </c>
      <c r="T1676" s="81">
        <v>467.94</v>
      </c>
      <c r="U1676" s="82">
        <v>5.2899219224624781E-2</v>
      </c>
      <c r="V1676" s="83">
        <v>-52.89921922462478</v>
      </c>
      <c r="W1676" s="81">
        <v>62.51</v>
      </c>
      <c r="X1676" s="82">
        <v>7.169902521549993E-3</v>
      </c>
      <c r="Y1676" s="83">
        <v>8.6038830258599912</v>
      </c>
      <c r="Z1676" s="84">
        <f t="shared" si="25"/>
        <v>-1291.272157615683</v>
      </c>
    </row>
    <row r="1677" spans="1:26" x14ac:dyDescent="0.3">
      <c r="A1677" s="76">
        <v>40008</v>
      </c>
      <c r="B1677" s="77">
        <v>945.72</v>
      </c>
      <c r="C1677" s="77">
        <v>-2.7887135735210972E-2</v>
      </c>
      <c r="D1677" s="78">
        <v>27.887135735210972</v>
      </c>
      <c r="E1677" s="77">
        <v>1.4937499999999999</v>
      </c>
      <c r="F1677" s="77">
        <v>-9.6249999999999947</v>
      </c>
      <c r="G1677" s="79">
        <v>-96.249999999999943</v>
      </c>
      <c r="H1677" s="80">
        <v>77.328000000000003</v>
      </c>
      <c r="I1677" s="77">
        <v>5.7487709075775472E-3</v>
      </c>
      <c r="J1677" s="79">
        <v>-28.743854537887735</v>
      </c>
      <c r="K1677" s="80">
        <v>25.02</v>
      </c>
      <c r="L1677" s="77">
        <v>-4.5766590389015996E-2</v>
      </c>
      <c r="M1677" s="79">
        <v>-68.649885583523997</v>
      </c>
      <c r="N1677" s="81">
        <v>138.999</v>
      </c>
      <c r="O1677" s="82">
        <v>6.1065118569154711E-2</v>
      </c>
      <c r="P1677" s="83">
        <v>122.13023713830943</v>
      </c>
      <c r="Q1677" s="81">
        <v>27.44</v>
      </c>
      <c r="R1677" s="82">
        <v>7.1874999999999994E-2</v>
      </c>
      <c r="S1677" s="83">
        <v>-862.49999999999989</v>
      </c>
      <c r="T1677" s="81">
        <v>451.15</v>
      </c>
      <c r="U1677" s="82">
        <v>-4.4517864328525822E-2</v>
      </c>
      <c r="V1677" s="83">
        <v>44.517864328525825</v>
      </c>
      <c r="W1677" s="81">
        <v>62.5</v>
      </c>
      <c r="X1677" s="82">
        <v>2.4422225864612391E-2</v>
      </c>
      <c r="Y1677" s="83">
        <v>29.306671037534866</v>
      </c>
      <c r="Z1677" s="84">
        <f t="shared" ref="Z1677:Z1740" si="26">SUM(D1677,G1677,J1677,M1677,P1677,S1677,V1677,Y1677)</f>
        <v>-832.30183188183048</v>
      </c>
    </row>
    <row r="1678" spans="1:26" x14ac:dyDescent="0.3">
      <c r="A1678" s="76">
        <v>40007</v>
      </c>
      <c r="B1678" s="77">
        <v>934.78</v>
      </c>
      <c r="C1678" s="77">
        <v>-3.03614957730408E-2</v>
      </c>
      <c r="D1678" s="78">
        <v>30.361495773040801</v>
      </c>
      <c r="E1678" s="77">
        <v>1.4612499999999999</v>
      </c>
      <c r="F1678" s="77">
        <v>-14.500000000000002</v>
      </c>
      <c r="G1678" s="79">
        <v>-145.00000000000003</v>
      </c>
      <c r="H1678" s="80">
        <v>76.646000000000001</v>
      </c>
      <c r="I1678" s="77">
        <v>-3.913945387415509E-5</v>
      </c>
      <c r="J1678" s="79">
        <v>0.19569726937077545</v>
      </c>
      <c r="K1678" s="80">
        <v>26.31</v>
      </c>
      <c r="L1678" s="77">
        <v>-1.518026565464998E-3</v>
      </c>
      <c r="M1678" s="79">
        <v>-2.2770398481974969</v>
      </c>
      <c r="N1678" s="81">
        <v>142.9991</v>
      </c>
      <c r="O1678" s="82">
        <v>5.9256515764873098E-2</v>
      </c>
      <c r="P1678" s="83">
        <v>118.51303152974619</v>
      </c>
      <c r="Q1678" s="81">
        <v>26.04</v>
      </c>
      <c r="R1678" s="82">
        <v>4.0351578106272393E-2</v>
      </c>
      <c r="S1678" s="83">
        <v>-484.21893727526873</v>
      </c>
      <c r="T1678" s="81">
        <v>447</v>
      </c>
      <c r="U1678" s="82">
        <v>-4.1574647826925937E-2</v>
      </c>
      <c r="V1678" s="83">
        <v>41.57464782692594</v>
      </c>
      <c r="W1678" s="81">
        <v>62.125</v>
      </c>
      <c r="X1678" s="82">
        <v>2.6774646723411365E-2</v>
      </c>
      <c r="Y1678" s="83">
        <v>32.129576068093634</v>
      </c>
      <c r="Z1678" s="84">
        <f t="shared" si="26"/>
        <v>-408.72152865628897</v>
      </c>
    </row>
    <row r="1679" spans="1:26" x14ac:dyDescent="0.3">
      <c r="A1679" s="76">
        <v>40004</v>
      </c>
      <c r="B1679" s="77">
        <v>921.4</v>
      </c>
      <c r="C1679" s="77">
        <v>-5.0856536563758672E-2</v>
      </c>
      <c r="D1679" s="78">
        <v>50.856536563758674</v>
      </c>
      <c r="E1679" s="77">
        <v>1.45625</v>
      </c>
      <c r="F1679" s="77">
        <v>-14.125000000000011</v>
      </c>
      <c r="G1679" s="79">
        <v>-141.25000000000011</v>
      </c>
      <c r="H1679" s="80">
        <v>76.323999999999998</v>
      </c>
      <c r="I1679" s="77">
        <v>-4.2920694558596234E-3</v>
      </c>
      <c r="J1679" s="79">
        <v>21.460347279298116</v>
      </c>
      <c r="K1679" s="80">
        <v>29.02</v>
      </c>
      <c r="L1679" s="77">
        <v>0.14477317554240623</v>
      </c>
      <c r="M1679" s="79">
        <v>217.15976331360935</v>
      </c>
      <c r="N1679" s="81">
        <v>144.99889999999999</v>
      </c>
      <c r="O1679" s="82">
        <v>3.5710867332288447E-2</v>
      </c>
      <c r="P1679" s="83">
        <v>71.421734664576888</v>
      </c>
      <c r="Q1679" s="81">
        <v>25.83</v>
      </c>
      <c r="R1679" s="82">
        <v>4.6596434359805455E-2</v>
      </c>
      <c r="S1679" s="83">
        <v>-559.15721231766543</v>
      </c>
      <c r="T1679" s="81">
        <v>428.18</v>
      </c>
      <c r="U1679" s="82">
        <v>-7.5923687845303886E-2</v>
      </c>
      <c r="V1679" s="83">
        <v>75.923687845303888</v>
      </c>
      <c r="W1679" s="81">
        <v>63.285000000000004</v>
      </c>
      <c r="X1679" s="82">
        <v>4.5600991325898475E-2</v>
      </c>
      <c r="Y1679" s="83">
        <v>54.721189591078172</v>
      </c>
      <c r="Z1679" s="84">
        <f t="shared" si="26"/>
        <v>-208.86395306004042</v>
      </c>
    </row>
    <row r="1680" spans="1:26" x14ac:dyDescent="0.3">
      <c r="A1680" s="76">
        <v>40003</v>
      </c>
      <c r="B1680" s="77">
        <v>926.6</v>
      </c>
      <c r="C1680" s="77">
        <v>-3.8567293026344415E-2</v>
      </c>
      <c r="D1680" s="78">
        <v>38.567293026344416</v>
      </c>
      <c r="E1680" s="77">
        <v>1.4750000000000001</v>
      </c>
      <c r="F1680" s="77">
        <v>-11.624999999999996</v>
      </c>
      <c r="G1680" s="79">
        <v>-116.24999999999997</v>
      </c>
      <c r="H1680" s="80">
        <v>76.451999999999998</v>
      </c>
      <c r="I1680" s="77">
        <v>-4.8681435972196298E-3</v>
      </c>
      <c r="J1680" s="79">
        <v>24.340717986098149</v>
      </c>
      <c r="K1680" s="80">
        <v>29.78</v>
      </c>
      <c r="L1680" s="77">
        <v>0.14847666795217901</v>
      </c>
      <c r="M1680" s="79">
        <v>222.71500192826852</v>
      </c>
      <c r="N1680" s="81">
        <v>141.9991</v>
      </c>
      <c r="O1680" s="82">
        <v>2.1579933740768754E-2</v>
      </c>
      <c r="P1680" s="83">
        <v>43.159867481537511</v>
      </c>
      <c r="Q1680" s="81">
        <v>25.88</v>
      </c>
      <c r="R1680" s="82">
        <v>5.8053965658217417E-2</v>
      </c>
      <c r="S1680" s="83">
        <v>-696.647587898609</v>
      </c>
      <c r="T1680" s="81">
        <v>428.94</v>
      </c>
      <c r="U1680" s="82">
        <v>-7.3283498250010834E-2</v>
      </c>
      <c r="V1680" s="83">
        <v>73.283498250010837</v>
      </c>
      <c r="W1680" s="81">
        <v>62.504999999999995</v>
      </c>
      <c r="X1680" s="82">
        <v>1.8411405295315608E-2</v>
      </c>
      <c r="Y1680" s="83">
        <v>22.093686354378729</v>
      </c>
      <c r="Z1680" s="84">
        <f t="shared" si="26"/>
        <v>-388.73752287197084</v>
      </c>
    </row>
    <row r="1681" spans="1:26" x14ac:dyDescent="0.3">
      <c r="A1681" s="76">
        <v>40002</v>
      </c>
      <c r="B1681" s="77">
        <v>921.14</v>
      </c>
      <c r="C1681" s="77">
        <v>-3.8034170182547268E-2</v>
      </c>
      <c r="D1681" s="78">
        <v>38.034170182547271</v>
      </c>
      <c r="E1681" s="77">
        <v>1.4937499999999999</v>
      </c>
      <c r="F1681" s="77">
        <v>-15.125000000000011</v>
      </c>
      <c r="G1681" s="79">
        <v>-151.25000000000011</v>
      </c>
      <c r="H1681" s="80">
        <v>76.600999999999999</v>
      </c>
      <c r="I1681" s="77">
        <v>-3.3567962112439086E-3</v>
      </c>
      <c r="J1681" s="79">
        <v>16.783981056219542</v>
      </c>
      <c r="K1681" s="80">
        <v>31.3</v>
      </c>
      <c r="L1681" s="77">
        <v>0.18740515933232174</v>
      </c>
      <c r="M1681" s="79">
        <v>281.1077389984826</v>
      </c>
      <c r="N1681" s="81">
        <v>144.9992</v>
      </c>
      <c r="O1681" s="82">
        <v>2.8366767258039847E-2</v>
      </c>
      <c r="P1681" s="83">
        <v>56.733534516079693</v>
      </c>
      <c r="Q1681" s="81">
        <v>25.02</v>
      </c>
      <c r="R1681" s="82">
        <v>3.9900249376558644E-2</v>
      </c>
      <c r="S1681" s="83">
        <v>-478.80299251870372</v>
      </c>
      <c r="T1681" s="81">
        <v>435.55</v>
      </c>
      <c r="U1681" s="82">
        <v>-4.8539659654411545E-2</v>
      </c>
      <c r="V1681" s="83">
        <v>48.539659654411544</v>
      </c>
      <c r="W1681" s="81">
        <v>63.17499999999999</v>
      </c>
      <c r="X1681" s="82">
        <v>6.1229632118259637E-2</v>
      </c>
      <c r="Y1681" s="83">
        <v>73.475558541911568</v>
      </c>
      <c r="Z1681" s="84">
        <f t="shared" si="26"/>
        <v>-115.37834956905164</v>
      </c>
    </row>
    <row r="1682" spans="1:26" x14ac:dyDescent="0.3">
      <c r="A1682" s="76">
        <v>40001</v>
      </c>
      <c r="B1682" s="77">
        <v>929.9</v>
      </c>
      <c r="C1682" s="77">
        <v>-2.2279700133531057E-2</v>
      </c>
      <c r="D1682" s="78">
        <v>22.279700133531058</v>
      </c>
      <c r="E1682" s="77">
        <v>1.51125</v>
      </c>
      <c r="F1682" s="77">
        <v>-12.875000000000014</v>
      </c>
      <c r="G1682" s="79">
        <v>-128.75000000000014</v>
      </c>
      <c r="H1682" s="80">
        <v>77.010000000000005</v>
      </c>
      <c r="I1682" s="77">
        <v>7.3777568479712107E-3</v>
      </c>
      <c r="J1682" s="79">
        <v>-36.888784239856051</v>
      </c>
      <c r="K1682" s="80">
        <v>30.85</v>
      </c>
      <c r="L1682" s="77">
        <v>6.19621342512909E-2</v>
      </c>
      <c r="M1682" s="79">
        <v>92.943201376936344</v>
      </c>
      <c r="N1682" s="81">
        <v>142.9992</v>
      </c>
      <c r="O1682" s="82">
        <v>-2.0552753803255993E-2</v>
      </c>
      <c r="P1682" s="83">
        <v>-41.105507606511985</v>
      </c>
      <c r="Q1682" s="81">
        <v>25.33</v>
      </c>
      <c r="R1682" s="82">
        <v>6.7425200168562904E-2</v>
      </c>
      <c r="S1682" s="83">
        <v>-809.10240202275486</v>
      </c>
      <c r="T1682" s="81">
        <v>440.38</v>
      </c>
      <c r="U1682" s="82">
        <v>-2.3677559526448823E-2</v>
      </c>
      <c r="V1682" s="83">
        <v>23.677559526448825</v>
      </c>
      <c r="W1682" s="81">
        <v>62.335000000000001</v>
      </c>
      <c r="X1682" s="82">
        <v>2.2388059701492571E-2</v>
      </c>
      <c r="Y1682" s="83">
        <v>26.865671641791085</v>
      </c>
      <c r="Z1682" s="84">
        <f t="shared" si="26"/>
        <v>-850.08056119041578</v>
      </c>
    </row>
    <row r="1683" spans="1:26" x14ac:dyDescent="0.3">
      <c r="A1683" s="76">
        <v>40000</v>
      </c>
      <c r="B1683" s="77">
        <v>940.86</v>
      </c>
      <c r="C1683" s="77">
        <v>2.7176519487163821E-3</v>
      </c>
      <c r="D1683" s="78">
        <v>-2.7176519487163819</v>
      </c>
      <c r="E1683" s="77">
        <v>1.5137499999999999</v>
      </c>
      <c r="F1683" s="77">
        <v>-16.375000000000007</v>
      </c>
      <c r="G1683" s="79">
        <v>-163.75000000000006</v>
      </c>
      <c r="H1683" s="80">
        <v>76.531000000000006</v>
      </c>
      <c r="I1683" s="77">
        <v>6.7992520822718274E-4</v>
      </c>
      <c r="J1683" s="79">
        <v>-3.3996260411359138</v>
      </c>
      <c r="K1683" s="80">
        <v>29</v>
      </c>
      <c r="L1683" s="77">
        <v>-5.1667756703727877E-2</v>
      </c>
      <c r="M1683" s="79">
        <v>-77.501635055591805</v>
      </c>
      <c r="N1683" s="81">
        <v>139.9992</v>
      </c>
      <c r="O1683" s="82">
        <v>-4.1100056301446933E-2</v>
      </c>
      <c r="P1683" s="83">
        <v>-82.200112602893853</v>
      </c>
      <c r="Q1683" s="81">
        <v>25.55</v>
      </c>
      <c r="R1683" s="82">
        <v>8.0338266384778104E-2</v>
      </c>
      <c r="S1683" s="83">
        <v>-964.05919661733719</v>
      </c>
      <c r="T1683" s="81">
        <v>459.8</v>
      </c>
      <c r="U1683" s="82">
        <v>3.9636421190675446E-2</v>
      </c>
      <c r="V1683" s="83">
        <v>-39.636421190675449</v>
      </c>
      <c r="W1683" s="81">
        <v>61.629999999999995</v>
      </c>
      <c r="X1683" s="82">
        <v>-1.3525410164065721E-2</v>
      </c>
      <c r="Y1683" s="83">
        <v>-16.230492196878863</v>
      </c>
      <c r="Z1683" s="84">
        <f t="shared" si="26"/>
        <v>-1349.4951356532297</v>
      </c>
    </row>
    <row r="1684" spans="1:26" x14ac:dyDescent="0.3">
      <c r="A1684" s="76">
        <v>39997</v>
      </c>
      <c r="B1684" s="77">
        <v>946.8</v>
      </c>
      <c r="C1684" s="77">
        <v>8.1241947677204301E-3</v>
      </c>
      <c r="D1684" s="78">
        <v>-8.1241947677204305</v>
      </c>
      <c r="E1684" s="77">
        <v>1.53125</v>
      </c>
      <c r="F1684" s="77">
        <v>-16.625</v>
      </c>
      <c r="G1684" s="79">
        <v>-166.25</v>
      </c>
      <c r="H1684" s="80">
        <v>76.748999999999995</v>
      </c>
      <c r="I1684" s="77">
        <v>1.1305688421551829E-2</v>
      </c>
      <c r="J1684" s="79">
        <v>-56.528442107759147</v>
      </c>
      <c r="K1684" s="80" t="s">
        <v>0</v>
      </c>
      <c r="L1684" s="77">
        <v>1.1305688421551829E-2</v>
      </c>
      <c r="M1684" s="79">
        <v>-215.76433121019116</v>
      </c>
      <c r="N1684" s="81" t="s">
        <v>47</v>
      </c>
      <c r="O1684" s="82">
        <v>4.5362372799477215E-3</v>
      </c>
      <c r="P1684" s="83">
        <v>9.0724745598954417</v>
      </c>
      <c r="Q1684" s="81" t="s">
        <v>47</v>
      </c>
      <c r="R1684" s="82">
        <v>7.4923885533476054E-4</v>
      </c>
      <c r="S1684" s="83">
        <v>-8.9908662640171269</v>
      </c>
      <c r="T1684" s="81">
        <v>444.43</v>
      </c>
      <c r="U1684" s="82">
        <v>1.2922782386726265E-2</v>
      </c>
      <c r="V1684" s="83">
        <v>-12.922782386726265</v>
      </c>
      <c r="W1684" s="81" t="s">
        <v>47</v>
      </c>
      <c r="X1684" s="82">
        <v>-7.6700874660299754E-4</v>
      </c>
      <c r="Y1684" s="83">
        <v>-0.92041049592359703</v>
      </c>
      <c r="Z1684" s="84">
        <f t="shared" si="26"/>
        <v>-460.42855267244232</v>
      </c>
    </row>
    <row r="1685" spans="1:26" x14ac:dyDescent="0.3">
      <c r="A1685" s="76">
        <v>39996</v>
      </c>
      <c r="B1685" s="77">
        <v>947.71</v>
      </c>
      <c r="C1685" s="77">
        <v>-1.7713515754560448E-2</v>
      </c>
      <c r="D1685" s="78">
        <v>17.713515754560447</v>
      </c>
      <c r="E1685" s="77">
        <v>1.5762499999999999</v>
      </c>
      <c r="F1685" s="77">
        <v>-16.375000000000007</v>
      </c>
      <c r="G1685" s="79">
        <v>-163.75000000000006</v>
      </c>
      <c r="H1685" s="80">
        <v>76.519000000000005</v>
      </c>
      <c r="I1685" s="77">
        <v>-1.0141909110901154E-2</v>
      </c>
      <c r="J1685" s="79">
        <v>50.709545554505766</v>
      </c>
      <c r="K1685" s="80">
        <v>27.95</v>
      </c>
      <c r="L1685" s="77">
        <v>-1.4290818149338745E-3</v>
      </c>
      <c r="M1685" s="79">
        <v>-2.1436227224008118</v>
      </c>
      <c r="N1685" s="81">
        <v>137.4991</v>
      </c>
      <c r="O1685" s="82">
        <v>-3.1694433157253094E-2</v>
      </c>
      <c r="P1685" s="83">
        <v>-63.388866314506181</v>
      </c>
      <c r="Q1685" s="81">
        <v>25.7</v>
      </c>
      <c r="R1685" s="82">
        <v>7.0833333333333304E-2</v>
      </c>
      <c r="S1685" s="83">
        <v>-849.99999999999966</v>
      </c>
      <c r="T1685" s="81">
        <v>444.43</v>
      </c>
      <c r="U1685" s="82">
        <v>-4.3269541256754071E-2</v>
      </c>
      <c r="V1685" s="83">
        <v>43.269541256754074</v>
      </c>
      <c r="W1685" s="81">
        <v>62.064999999999998</v>
      </c>
      <c r="X1685" s="82">
        <v>3.8397189225363802E-2</v>
      </c>
      <c r="Y1685" s="83">
        <v>46.076627070436558</v>
      </c>
      <c r="Z1685" s="84">
        <f t="shared" si="26"/>
        <v>-921.51325940064987</v>
      </c>
    </row>
    <row r="1686" spans="1:26" x14ac:dyDescent="0.3">
      <c r="A1686" s="76">
        <v>39995</v>
      </c>
      <c r="B1686" s="77">
        <v>972.85</v>
      </c>
      <c r="C1686" s="77">
        <v>1.4992488106168104E-2</v>
      </c>
      <c r="D1686" s="78">
        <v>-14.992488106168103</v>
      </c>
      <c r="E1686" s="77">
        <v>1.5899999999999999</v>
      </c>
      <c r="F1686" s="77">
        <v>-9.8750000000000107</v>
      </c>
      <c r="G1686" s="79">
        <v>-98.750000000000114</v>
      </c>
      <c r="H1686" s="80">
        <v>76.885999999999996</v>
      </c>
      <c r="I1686" s="77">
        <v>-8.2041227006528442E-3</v>
      </c>
      <c r="J1686" s="79">
        <v>41.020613503264222</v>
      </c>
      <c r="K1686" s="80">
        <v>26.22</v>
      </c>
      <c r="L1686" s="77">
        <v>-0.12687312687312693</v>
      </c>
      <c r="M1686" s="79">
        <v>-190.30969030969041</v>
      </c>
      <c r="N1686" s="81">
        <v>130.99940000000001</v>
      </c>
      <c r="O1686" s="82">
        <v>-8.3917717252355806E-2</v>
      </c>
      <c r="P1686" s="83">
        <v>-167.8354345047116</v>
      </c>
      <c r="Q1686" s="81">
        <v>25.85</v>
      </c>
      <c r="R1686" s="82">
        <v>8.8879528222409562E-2</v>
      </c>
      <c r="S1686" s="83">
        <v>-1066.5543386689149</v>
      </c>
      <c r="T1686" s="81">
        <v>472.17</v>
      </c>
      <c r="U1686" s="82">
        <v>2.7171075530804056E-2</v>
      </c>
      <c r="V1686" s="83">
        <v>-27.171075530804057</v>
      </c>
      <c r="W1686" s="81">
        <v>61.01</v>
      </c>
      <c r="X1686" s="82">
        <v>3.0139299282397579E-2</v>
      </c>
      <c r="Y1686" s="83">
        <v>36.167159138877096</v>
      </c>
      <c r="Z1686" s="84">
        <f t="shared" si="26"/>
        <v>-1488.4252544781477</v>
      </c>
    </row>
    <row r="1687" spans="1:26" x14ac:dyDescent="0.3">
      <c r="A1687" s="76">
        <v>39994</v>
      </c>
      <c r="B1687" s="77">
        <v>964.05</v>
      </c>
      <c r="C1687" s="77">
        <v>1.2189744235857272E-2</v>
      </c>
      <c r="D1687" s="78">
        <v>-12.189744235857273</v>
      </c>
      <c r="E1687" s="77">
        <v>1.60625</v>
      </c>
      <c r="F1687" s="77">
        <v>-8.7500000000000142</v>
      </c>
      <c r="G1687" s="79">
        <v>-87.500000000000142</v>
      </c>
      <c r="H1687" s="80">
        <v>76.649000000000001</v>
      </c>
      <c r="I1687" s="77">
        <v>-9.8307712181888093E-3</v>
      </c>
      <c r="J1687" s="79">
        <v>49.153856090944046</v>
      </c>
      <c r="K1687" s="80">
        <v>26.35</v>
      </c>
      <c r="L1687" s="77">
        <v>-0.16455294863665179</v>
      </c>
      <c r="M1687" s="79">
        <v>-246.82942295497767</v>
      </c>
      <c r="N1687" s="81">
        <v>130.99950000000001</v>
      </c>
      <c r="O1687" s="82">
        <v>-6.4285943878370985E-2</v>
      </c>
      <c r="P1687" s="83">
        <v>-128.57188775674197</v>
      </c>
      <c r="Q1687" s="81">
        <v>25.6</v>
      </c>
      <c r="R1687" s="82">
        <v>8.6587436332767526E-2</v>
      </c>
      <c r="S1687" s="83">
        <v>-1039.0492359932102</v>
      </c>
      <c r="T1687" s="81">
        <v>466.39</v>
      </c>
      <c r="U1687" s="82">
        <v>2.3615653051818342E-2</v>
      </c>
      <c r="V1687" s="83">
        <v>-23.615653051818342</v>
      </c>
      <c r="W1687" s="81">
        <v>60.504999999999995</v>
      </c>
      <c r="X1687" s="82">
        <v>9.678765123070596E-3</v>
      </c>
      <c r="Y1687" s="83">
        <v>11.614518147684715</v>
      </c>
      <c r="Z1687" s="84">
        <f t="shared" si="26"/>
        <v>-1476.9875697539767</v>
      </c>
    </row>
    <row r="1688" spans="1:26" x14ac:dyDescent="0.3">
      <c r="A1688" s="76">
        <v>39993</v>
      </c>
      <c r="B1688" s="77">
        <v>970.77</v>
      </c>
      <c r="C1688" s="77">
        <v>1.1197683381596216E-2</v>
      </c>
      <c r="D1688" s="78">
        <v>-11.197683381596216</v>
      </c>
      <c r="E1688" s="77">
        <v>1.5975000000000001</v>
      </c>
      <c r="F1688" s="77">
        <v>-9.8749999999999893</v>
      </c>
      <c r="G1688" s="79">
        <v>-98.749999999999886</v>
      </c>
      <c r="H1688" s="80">
        <v>76.653000000000006</v>
      </c>
      <c r="I1688" s="77">
        <v>-3.6654318580619546E-3</v>
      </c>
      <c r="J1688" s="79">
        <v>18.327159290309773</v>
      </c>
      <c r="K1688" s="80">
        <v>25.35</v>
      </c>
      <c r="L1688" s="77">
        <v>-0.22429620563035491</v>
      </c>
      <c r="M1688" s="79">
        <v>-336.44430844553239</v>
      </c>
      <c r="N1688" s="81">
        <v>134.99950000000001</v>
      </c>
      <c r="O1688" s="82">
        <v>-2.1737791423579636E-2</v>
      </c>
      <c r="P1688" s="83">
        <v>-43.475582847159274</v>
      </c>
      <c r="Q1688" s="81">
        <v>25.03</v>
      </c>
      <c r="R1688" s="82">
        <v>5.924672027084224E-2</v>
      </c>
      <c r="S1688" s="83">
        <v>-710.96064325010684</v>
      </c>
      <c r="T1688" s="81">
        <v>463.36</v>
      </c>
      <c r="U1688" s="82">
        <v>-3.484020818099713E-3</v>
      </c>
      <c r="V1688" s="83">
        <v>3.484020818099713</v>
      </c>
      <c r="W1688" s="81">
        <v>60.524999999999999</v>
      </c>
      <c r="X1688" s="82">
        <v>-7.9495164727093823E-3</v>
      </c>
      <c r="Y1688" s="83">
        <v>-9.5394197672512568</v>
      </c>
      <c r="Z1688" s="84">
        <f t="shared" si="26"/>
        <v>-1188.5564575832364</v>
      </c>
    </row>
    <row r="1689" spans="1:26" x14ac:dyDescent="0.3">
      <c r="A1689" s="76">
        <v>39990</v>
      </c>
      <c r="B1689" s="77">
        <v>963.77</v>
      </c>
      <c r="C1689" s="77">
        <v>-4.8838409912235602E-3</v>
      </c>
      <c r="D1689" s="78">
        <v>4.8838409912235603</v>
      </c>
      <c r="E1689" s="77">
        <v>1.5912500000000001</v>
      </c>
      <c r="F1689" s="77">
        <v>-10.749999999999993</v>
      </c>
      <c r="G1689" s="79">
        <v>-107.49999999999993</v>
      </c>
      <c r="H1689" s="80">
        <v>76.825999999999993</v>
      </c>
      <c r="I1689" s="77">
        <v>-1.8967936392454503E-3</v>
      </c>
      <c r="J1689" s="79">
        <v>9.4839681962272522</v>
      </c>
      <c r="K1689" s="80">
        <v>25.93</v>
      </c>
      <c r="L1689" s="77">
        <v>-0.15839013307367736</v>
      </c>
      <c r="M1689" s="79">
        <v>-237.58519961051604</v>
      </c>
      <c r="N1689" s="81">
        <v>139.99940000000001</v>
      </c>
      <c r="O1689" s="82">
        <v>8.5272555742550563E-2</v>
      </c>
      <c r="P1689" s="83">
        <v>170.5451114851011</v>
      </c>
      <c r="Q1689" s="81">
        <v>24.68</v>
      </c>
      <c r="R1689" s="82">
        <v>3.3500837520938055E-2</v>
      </c>
      <c r="S1689" s="83">
        <v>-402.01005025125664</v>
      </c>
      <c r="T1689" s="81">
        <v>462.86</v>
      </c>
      <c r="U1689" s="82">
        <v>-1.5840615764070483E-2</v>
      </c>
      <c r="V1689" s="83">
        <v>15.840615764070483</v>
      </c>
      <c r="W1689" s="81">
        <v>61.375</v>
      </c>
      <c r="X1689" s="82">
        <v>1.740571902196443E-2</v>
      </c>
      <c r="Y1689" s="83">
        <v>20.886862826357316</v>
      </c>
      <c r="Z1689" s="84">
        <f t="shared" si="26"/>
        <v>-525.45485059879297</v>
      </c>
    </row>
    <row r="1690" spans="1:26" x14ac:dyDescent="0.3">
      <c r="A1690" s="76">
        <v>39989</v>
      </c>
      <c r="B1690" s="77">
        <v>957.56</v>
      </c>
      <c r="C1690" s="77">
        <v>-3.7037781956777566E-2</v>
      </c>
      <c r="D1690" s="78">
        <v>37.037781956777565</v>
      </c>
      <c r="E1690" s="77">
        <v>1.645</v>
      </c>
      <c r="F1690" s="77">
        <v>-8.7499999999999911</v>
      </c>
      <c r="G1690" s="79">
        <v>-87.499999999999915</v>
      </c>
      <c r="H1690" s="80">
        <v>76.858999999999995</v>
      </c>
      <c r="I1690" s="77">
        <v>-1.7525246069283001E-2</v>
      </c>
      <c r="J1690" s="79">
        <v>87.626230346414999</v>
      </c>
      <c r="K1690" s="80">
        <v>26.36</v>
      </c>
      <c r="L1690" s="77">
        <v>-6.3587921847246862E-2</v>
      </c>
      <c r="M1690" s="79">
        <v>-95.381882770870291</v>
      </c>
      <c r="N1690" s="81">
        <v>138.99950000000001</v>
      </c>
      <c r="O1690" s="82">
        <v>0.1209736537985418</v>
      </c>
      <c r="P1690" s="83">
        <v>241.94730759708358</v>
      </c>
      <c r="Q1690" s="81">
        <v>24.46</v>
      </c>
      <c r="R1690" s="82">
        <v>-1.8852787805856353E-2</v>
      </c>
      <c r="S1690" s="83">
        <v>226.23345367027625</v>
      </c>
      <c r="T1690" s="81">
        <v>457.77</v>
      </c>
      <c r="U1690" s="82">
        <v>-7.828450619148293E-2</v>
      </c>
      <c r="V1690" s="83">
        <v>78.284506191482933</v>
      </c>
      <c r="W1690" s="81">
        <v>59.529999999999994</v>
      </c>
      <c r="X1690" s="82">
        <v>1.9349315068493075E-2</v>
      </c>
      <c r="Y1690" s="83">
        <v>23.219178082191689</v>
      </c>
      <c r="Z1690" s="84">
        <f t="shared" si="26"/>
        <v>511.46657507335681</v>
      </c>
    </row>
    <row r="1691" spans="1:26" x14ac:dyDescent="0.3">
      <c r="A1691" s="76">
        <v>39988</v>
      </c>
      <c r="B1691" s="77">
        <v>951.09</v>
      </c>
      <c r="C1691" s="77">
        <v>-4.59141704953554E-2</v>
      </c>
      <c r="D1691" s="78">
        <v>45.9141704953554</v>
      </c>
      <c r="E1691" s="77">
        <v>1.6400000000000001</v>
      </c>
      <c r="F1691" s="77">
        <v>-14.999999999999991</v>
      </c>
      <c r="G1691" s="79">
        <v>-149.99999999999991</v>
      </c>
      <c r="H1691" s="80">
        <v>76.445999999999998</v>
      </c>
      <c r="I1691" s="77">
        <v>-2.9540578624655634E-2</v>
      </c>
      <c r="J1691" s="79">
        <v>147.70289312327816</v>
      </c>
      <c r="K1691" s="80">
        <v>29.05</v>
      </c>
      <c r="L1691" s="77">
        <v>3.3440056919245863E-2</v>
      </c>
      <c r="M1691" s="79">
        <v>50.160085378868793</v>
      </c>
      <c r="N1691" s="81">
        <v>140.99950000000001</v>
      </c>
      <c r="O1691" s="82">
        <v>0.11024364816332775</v>
      </c>
      <c r="P1691" s="83">
        <v>220.4872963266555</v>
      </c>
      <c r="Q1691" s="81">
        <v>24.06</v>
      </c>
      <c r="R1691" s="82">
        <v>-3.760000000000005E-2</v>
      </c>
      <c r="S1691" s="83">
        <v>451.20000000000061</v>
      </c>
      <c r="T1691" s="81">
        <v>451.06</v>
      </c>
      <c r="U1691" s="82">
        <v>-6.2440241114113532E-2</v>
      </c>
      <c r="V1691" s="83">
        <v>62.440241114113533</v>
      </c>
      <c r="W1691" s="81">
        <v>60.97</v>
      </c>
      <c r="X1691" s="82">
        <v>4.2400410326551369E-2</v>
      </c>
      <c r="Y1691" s="83">
        <v>50.880492391861637</v>
      </c>
      <c r="Z1691" s="84">
        <f t="shared" si="26"/>
        <v>878.78517883013365</v>
      </c>
    </row>
    <row r="1692" spans="1:26" x14ac:dyDescent="0.3">
      <c r="A1692" s="76">
        <v>39987</v>
      </c>
      <c r="B1692" s="77">
        <v>938.31</v>
      </c>
      <c r="C1692" s="77">
        <v>-4.9841523801808583E-2</v>
      </c>
      <c r="D1692" s="78">
        <v>49.841523801808584</v>
      </c>
      <c r="E1692" s="77">
        <v>1.6775</v>
      </c>
      <c r="F1692" s="77">
        <v>-11.5</v>
      </c>
      <c r="G1692" s="79">
        <v>-115</v>
      </c>
      <c r="H1692" s="80">
        <v>76.478999999999999</v>
      </c>
      <c r="I1692" s="77">
        <v>-2.2570132276822866E-2</v>
      </c>
      <c r="J1692" s="79">
        <v>112.85066138411433</v>
      </c>
      <c r="K1692" s="80">
        <v>30.58</v>
      </c>
      <c r="L1692" s="77">
        <v>7.4490513000702654E-2</v>
      </c>
      <c r="M1692" s="79">
        <v>111.73576950105397</v>
      </c>
      <c r="N1692" s="81">
        <v>145.9999</v>
      </c>
      <c r="O1692" s="82">
        <v>0.16801228173755547</v>
      </c>
      <c r="P1692" s="83">
        <v>336.02456347511094</v>
      </c>
      <c r="Q1692" s="81">
        <v>23.73</v>
      </c>
      <c r="R1692" s="82">
        <v>-4.9278846153846166E-2</v>
      </c>
      <c r="S1692" s="83">
        <v>591.34615384615404</v>
      </c>
      <c r="T1692" s="81">
        <v>442.27</v>
      </c>
      <c r="U1692" s="82">
        <v>-9.8824296513641829E-2</v>
      </c>
      <c r="V1692" s="83">
        <v>98.824296513641826</v>
      </c>
      <c r="W1692" s="81">
        <v>62.475000000000001</v>
      </c>
      <c r="X1692" s="82">
        <v>3.8653366583541071E-2</v>
      </c>
      <c r="Y1692" s="83">
        <v>46.384039900249277</v>
      </c>
      <c r="Z1692" s="84">
        <f t="shared" si="26"/>
        <v>1232.0070084221329</v>
      </c>
    </row>
    <row r="1693" spans="1:26" x14ac:dyDescent="0.3">
      <c r="A1693" s="76">
        <v>39986</v>
      </c>
      <c r="B1693" s="77">
        <v>939.17</v>
      </c>
      <c r="C1693" s="77">
        <v>-4.4237971179679259E-2</v>
      </c>
      <c r="D1693" s="78">
        <v>44.237971179679256</v>
      </c>
      <c r="E1693" s="77">
        <v>1.6975</v>
      </c>
      <c r="F1693" s="77">
        <v>-13.749999999999996</v>
      </c>
      <c r="G1693" s="79">
        <v>-137.49999999999997</v>
      </c>
      <c r="H1693" s="80">
        <v>75.891000000000005</v>
      </c>
      <c r="I1693" s="77">
        <v>-2.9824606258948637E-2</v>
      </c>
      <c r="J1693" s="79">
        <v>149.12303129474319</v>
      </c>
      <c r="K1693" s="80">
        <v>31.17</v>
      </c>
      <c r="L1693" s="77">
        <v>0.10258224266006374</v>
      </c>
      <c r="M1693" s="79">
        <v>153.87336399009561</v>
      </c>
      <c r="N1693" s="81">
        <v>145.99979999999999</v>
      </c>
      <c r="O1693" s="82">
        <v>0.18700471956975073</v>
      </c>
      <c r="P1693" s="83">
        <v>374.00943913950141</v>
      </c>
      <c r="Q1693" s="81">
        <v>23.65</v>
      </c>
      <c r="R1693" s="82">
        <v>-5.9642147117296228E-2</v>
      </c>
      <c r="S1693" s="83">
        <v>715.70576540755474</v>
      </c>
      <c r="T1693" s="81">
        <v>438.76</v>
      </c>
      <c r="U1693" s="82">
        <v>-0.12601091589976493</v>
      </c>
      <c r="V1693" s="83">
        <v>126.01091589976492</v>
      </c>
      <c r="W1693" s="81">
        <v>62.895000000000003</v>
      </c>
      <c r="X1693" s="82">
        <v>4.468067436259443E-2</v>
      </c>
      <c r="Y1693" s="83">
        <v>53.616809235113308</v>
      </c>
      <c r="Z1693" s="84">
        <f t="shared" si="26"/>
        <v>1479.0772961464527</v>
      </c>
    </row>
    <row r="1694" spans="1:26" x14ac:dyDescent="0.3">
      <c r="A1694" s="76">
        <v>39983</v>
      </c>
      <c r="B1694" s="77">
        <v>964.8</v>
      </c>
      <c r="C1694" s="77">
        <v>-1.0654334027215311E-2</v>
      </c>
      <c r="D1694" s="78">
        <v>10.654334027215311</v>
      </c>
      <c r="E1694" s="77">
        <v>1.74</v>
      </c>
      <c r="F1694" s="77">
        <v>-11.375000000000002</v>
      </c>
      <c r="G1694" s="79">
        <v>-113.75000000000001</v>
      </c>
      <c r="H1694" s="80">
        <v>77.302999999999997</v>
      </c>
      <c r="I1694" s="77">
        <v>-1.3614903662115697E-2</v>
      </c>
      <c r="J1694" s="79">
        <v>68.074518310578483</v>
      </c>
      <c r="K1694" s="80">
        <v>27.99</v>
      </c>
      <c r="L1694" s="77">
        <v>-5.9791736647631884E-2</v>
      </c>
      <c r="M1694" s="79">
        <v>-89.687604971447826</v>
      </c>
      <c r="N1694" s="81">
        <v>141.99969999999999</v>
      </c>
      <c r="O1694" s="82">
        <v>0.13601395860100379</v>
      </c>
      <c r="P1694" s="83">
        <v>272.02791720200753</v>
      </c>
      <c r="Q1694" s="81">
        <v>24</v>
      </c>
      <c r="R1694" s="82">
        <v>-6.7961165048543687E-2</v>
      </c>
      <c r="S1694" s="83">
        <v>815.53398058252424</v>
      </c>
      <c r="T1694" s="81">
        <v>464.53</v>
      </c>
      <c r="U1694" s="82">
        <v>-7.8313492063492113E-2</v>
      </c>
      <c r="V1694" s="83">
        <v>78.313492063492106</v>
      </c>
      <c r="W1694" s="81">
        <v>59.77</v>
      </c>
      <c r="X1694" s="82">
        <v>-1.7829266288718986E-2</v>
      </c>
      <c r="Y1694" s="83">
        <v>-21.39511954646278</v>
      </c>
      <c r="Z1694" s="84">
        <f t="shared" si="26"/>
        <v>1019.771517667907</v>
      </c>
    </row>
    <row r="1695" spans="1:26" x14ac:dyDescent="0.3">
      <c r="A1695" s="76">
        <v>39982</v>
      </c>
      <c r="B1695" s="77">
        <v>958.48</v>
      </c>
      <c r="C1695" s="77">
        <v>-2.4239277606409457E-2</v>
      </c>
      <c r="D1695" s="78">
        <v>24.239277606409459</v>
      </c>
      <c r="E1695" s="77">
        <v>1.68875</v>
      </c>
      <c r="F1695" s="77">
        <v>9.1249999999999822</v>
      </c>
      <c r="G1695" s="79">
        <v>91.249999999999829</v>
      </c>
      <c r="H1695" s="80">
        <v>77.522000000000006</v>
      </c>
      <c r="I1695" s="77">
        <v>-1.1967729190298275E-2</v>
      </c>
      <c r="J1695" s="79">
        <v>59.83864595149138</v>
      </c>
      <c r="K1695" s="80">
        <v>30.03</v>
      </c>
      <c r="L1695" s="77">
        <v>1.3841998649561111E-2</v>
      </c>
      <c r="M1695" s="79">
        <v>20.762997974341665</v>
      </c>
      <c r="N1695" s="81">
        <v>142.99959999999999</v>
      </c>
      <c r="O1695" s="82">
        <v>0.19168418780661983</v>
      </c>
      <c r="P1695" s="83">
        <v>383.36837561323966</v>
      </c>
      <c r="Q1695" s="81">
        <v>23.74</v>
      </c>
      <c r="R1695" s="82">
        <v>-9.2160611854684521E-2</v>
      </c>
      <c r="S1695" s="83">
        <v>1105.9273422562142</v>
      </c>
      <c r="T1695" s="81">
        <v>459.68</v>
      </c>
      <c r="U1695" s="82">
        <v>-9.0012867465109322E-2</v>
      </c>
      <c r="V1695" s="83">
        <v>90.012867465109323</v>
      </c>
      <c r="W1695" s="81">
        <v>59.225000000000001</v>
      </c>
      <c r="X1695" s="82">
        <v>-3.3928717070385861E-2</v>
      </c>
      <c r="Y1695" s="83">
        <v>-40.714460484463025</v>
      </c>
      <c r="Z1695" s="84">
        <f t="shared" si="26"/>
        <v>1734.6850463823425</v>
      </c>
    </row>
    <row r="1696" spans="1:26" x14ac:dyDescent="0.3">
      <c r="A1696" s="76">
        <v>39981</v>
      </c>
      <c r="B1696" s="77">
        <v>952.44</v>
      </c>
      <c r="C1696" s="77">
        <v>-3.4065900631826539E-2</v>
      </c>
      <c r="D1696" s="78">
        <v>34.065900631826537</v>
      </c>
      <c r="E1696" s="77">
        <v>1.6937500000000001</v>
      </c>
      <c r="F1696" s="77">
        <v>14.625000000000021</v>
      </c>
      <c r="G1696" s="79">
        <v>146.25000000000023</v>
      </c>
      <c r="H1696" s="80">
        <v>77.41</v>
      </c>
      <c r="I1696" s="77">
        <v>-9.6970627366698616E-3</v>
      </c>
      <c r="J1696" s="79">
        <v>48.485313683349311</v>
      </c>
      <c r="K1696" s="80">
        <v>31.54</v>
      </c>
      <c r="L1696" s="77">
        <v>4.5062955599734902E-2</v>
      </c>
      <c r="M1696" s="79">
        <v>67.594433399602352</v>
      </c>
      <c r="N1696" s="81">
        <v>139.99950000000001</v>
      </c>
      <c r="O1696" s="82">
        <v>0.13822675021280859</v>
      </c>
      <c r="P1696" s="83">
        <v>276.45350042561716</v>
      </c>
      <c r="Q1696" s="81">
        <v>23.56</v>
      </c>
      <c r="R1696" s="82">
        <v>-9.9043977055449331E-2</v>
      </c>
      <c r="S1696" s="83">
        <v>1188.527724665392</v>
      </c>
      <c r="T1696" s="81">
        <v>455.63</v>
      </c>
      <c r="U1696" s="82">
        <v>-0.10928000312787126</v>
      </c>
      <c r="V1696" s="83">
        <v>109.28000312787125</v>
      </c>
      <c r="W1696" s="81">
        <v>59.92499999999999</v>
      </c>
      <c r="X1696" s="82">
        <v>-1.9792263024454207E-2</v>
      </c>
      <c r="Y1696" s="83">
        <v>-23.750715629345049</v>
      </c>
      <c r="Z1696" s="84">
        <f t="shared" si="26"/>
        <v>1846.9061603043137</v>
      </c>
    </row>
    <row r="1697" spans="1:26" x14ac:dyDescent="0.3">
      <c r="A1697" s="76">
        <v>39980</v>
      </c>
      <c r="B1697" s="77">
        <v>960.02</v>
      </c>
      <c r="C1697" s="77">
        <v>-2.3367480849245698E-2</v>
      </c>
      <c r="D1697" s="78">
        <v>23.367480849245698</v>
      </c>
      <c r="E1697" s="77">
        <v>1.69625</v>
      </c>
      <c r="F1697" s="77">
        <v>11.250000000000004</v>
      </c>
      <c r="G1697" s="79">
        <v>112.50000000000003</v>
      </c>
      <c r="H1697" s="80">
        <v>76.935000000000002</v>
      </c>
      <c r="I1697" s="77">
        <v>-8.5568112991146975E-3</v>
      </c>
      <c r="J1697" s="79">
        <v>42.784056495573488</v>
      </c>
      <c r="K1697" s="80">
        <v>32.68</v>
      </c>
      <c r="L1697" s="77">
        <v>5.3513862024500328E-2</v>
      </c>
      <c r="M1697" s="79">
        <v>80.27079303675049</v>
      </c>
      <c r="N1697" s="81">
        <v>137.99930000000001</v>
      </c>
      <c r="O1697" s="82">
        <v>0.10401383064341939</v>
      </c>
      <c r="P1697" s="83">
        <v>208.02766128683876</v>
      </c>
      <c r="Q1697" s="81">
        <v>23.63</v>
      </c>
      <c r="R1697" s="82">
        <v>-0.10830188679245287</v>
      </c>
      <c r="S1697" s="83">
        <v>1299.6226415094345</v>
      </c>
      <c r="T1697" s="81">
        <v>464.98</v>
      </c>
      <c r="U1697" s="82">
        <v>-6.1215424994952541E-2</v>
      </c>
      <c r="V1697" s="83">
        <v>61.215424994952542</v>
      </c>
      <c r="W1697" s="81">
        <v>61.01</v>
      </c>
      <c r="X1697" s="82">
        <v>-3.0231228041507031E-3</v>
      </c>
      <c r="Y1697" s="83">
        <v>-3.6277473649808436</v>
      </c>
      <c r="Z1697" s="84">
        <f t="shared" si="26"/>
        <v>1824.1603108078148</v>
      </c>
    </row>
    <row r="1698" spans="1:26" x14ac:dyDescent="0.3">
      <c r="A1698" s="76">
        <v>39979</v>
      </c>
      <c r="B1698" s="77">
        <v>968.5</v>
      </c>
      <c r="C1698" s="77">
        <v>-3.1577473802095871E-2</v>
      </c>
      <c r="D1698" s="78">
        <v>31.57747380209587</v>
      </c>
      <c r="E1698" s="77">
        <v>1.69875</v>
      </c>
      <c r="F1698" s="77">
        <v>9.1250000000000053</v>
      </c>
      <c r="G1698" s="79">
        <v>91.250000000000057</v>
      </c>
      <c r="H1698" s="80">
        <v>76.971999999999994</v>
      </c>
      <c r="I1698" s="77">
        <v>-1.8189239521416389E-2</v>
      </c>
      <c r="J1698" s="79">
        <v>90.946197607081942</v>
      </c>
      <c r="K1698" s="80">
        <v>30.81</v>
      </c>
      <c r="L1698" s="77">
        <v>3.982450219372257E-2</v>
      </c>
      <c r="M1698" s="79">
        <v>59.736753290583856</v>
      </c>
      <c r="N1698" s="81">
        <v>128.99930000000001</v>
      </c>
      <c r="O1698" s="82">
        <v>5.7392112631723897E-2</v>
      </c>
      <c r="P1698" s="83">
        <v>114.78422526344779</v>
      </c>
      <c r="Q1698" s="81">
        <v>23.88</v>
      </c>
      <c r="R1698" s="82">
        <v>-9.8187311178247791E-2</v>
      </c>
      <c r="S1698" s="83">
        <v>1178.2477341389736</v>
      </c>
      <c r="T1698" s="81">
        <v>470.31</v>
      </c>
      <c r="U1698" s="82">
        <v>-4.9398686205154113E-2</v>
      </c>
      <c r="V1698" s="83">
        <v>49.398686205154114</v>
      </c>
      <c r="W1698" s="81">
        <v>60.324999999999996</v>
      </c>
      <c r="X1698" s="82">
        <v>1.4462288741276251E-2</v>
      </c>
      <c r="Y1698" s="83">
        <v>17.3547464895315</v>
      </c>
      <c r="Z1698" s="84">
        <f t="shared" si="26"/>
        <v>1633.2958167968684</v>
      </c>
    </row>
    <row r="1699" spans="1:26" x14ac:dyDescent="0.3">
      <c r="A1699" s="76">
        <v>39976</v>
      </c>
      <c r="B1699" s="77">
        <v>994.39</v>
      </c>
      <c r="C1699" s="77">
        <v>-1.1060834590247727E-4</v>
      </c>
      <c r="D1699" s="78">
        <v>0.11060834590247727</v>
      </c>
      <c r="E1699" s="77">
        <v>1.7324999999999999</v>
      </c>
      <c r="F1699" s="77">
        <v>13.874999999999993</v>
      </c>
      <c r="G1699" s="79">
        <v>138.74999999999994</v>
      </c>
      <c r="H1699" s="80">
        <v>78.23</v>
      </c>
      <c r="I1699" s="77">
        <v>-2.2447261689156686E-3</v>
      </c>
      <c r="J1699" s="79">
        <v>11.223630844578343</v>
      </c>
      <c r="K1699" s="80">
        <v>28.15</v>
      </c>
      <c r="L1699" s="77">
        <v>-6.2916111850865528E-2</v>
      </c>
      <c r="M1699" s="79">
        <v>-94.374167776298293</v>
      </c>
      <c r="N1699" s="81">
        <v>123.99890000000001</v>
      </c>
      <c r="O1699" s="82">
        <v>-3.1238158929914848E-2</v>
      </c>
      <c r="P1699" s="83">
        <v>-62.476317859829692</v>
      </c>
      <c r="Q1699" s="81">
        <v>24.93</v>
      </c>
      <c r="R1699" s="82">
        <v>-5.3171287504747387E-2</v>
      </c>
      <c r="S1699" s="83">
        <v>638.05545005696865</v>
      </c>
      <c r="T1699" s="81">
        <v>496.65</v>
      </c>
      <c r="U1699" s="82">
        <v>-1.3252006675673559E-2</v>
      </c>
      <c r="V1699" s="83">
        <v>13.252006675673559</v>
      </c>
      <c r="W1699" s="81">
        <v>58.4</v>
      </c>
      <c r="X1699" s="82">
        <v>-1.4678589505652177E-2</v>
      </c>
      <c r="Y1699" s="83">
        <v>-17.614307406782611</v>
      </c>
      <c r="Z1699" s="84">
        <f t="shared" si="26"/>
        <v>626.92690288021242</v>
      </c>
    </row>
    <row r="1700" spans="1:26" x14ac:dyDescent="0.3">
      <c r="A1700" s="76">
        <v>39975</v>
      </c>
      <c r="B1700" s="77">
        <v>996.86</v>
      </c>
      <c r="C1700" s="77">
        <v>2.7690721649484551E-2</v>
      </c>
      <c r="D1700" s="78">
        <v>-27.690721649484551</v>
      </c>
      <c r="E1700" s="77">
        <v>1.79</v>
      </c>
      <c r="F1700" s="77">
        <v>18.999999999999993</v>
      </c>
      <c r="G1700" s="79">
        <v>189.99999999999994</v>
      </c>
      <c r="H1700" s="80">
        <v>78.772999999999996</v>
      </c>
      <c r="I1700" s="77">
        <v>9.9749983973330542E-3</v>
      </c>
      <c r="J1700" s="79">
        <v>-49.874991986665272</v>
      </c>
      <c r="K1700" s="80">
        <v>28.11</v>
      </c>
      <c r="L1700" s="77">
        <v>-2.8008298755186799E-2</v>
      </c>
      <c r="M1700" s="79">
        <v>-42.0124481327802</v>
      </c>
      <c r="N1700" s="81">
        <v>126.9987</v>
      </c>
      <c r="O1700" s="82">
        <v>-7.2981890114382164E-2</v>
      </c>
      <c r="P1700" s="83">
        <v>-145.96378022876431</v>
      </c>
      <c r="Q1700" s="81">
        <v>25</v>
      </c>
      <c r="R1700" s="82">
        <v>-6.7164179104477639E-2</v>
      </c>
      <c r="S1700" s="83">
        <v>805.97014925373162</v>
      </c>
      <c r="T1700" s="81">
        <v>481.1</v>
      </c>
      <c r="U1700" s="82">
        <v>-6.5459351188385797E-3</v>
      </c>
      <c r="V1700" s="83">
        <v>6.5459351188385799</v>
      </c>
      <c r="W1700" s="81">
        <v>58.490000000000009</v>
      </c>
      <c r="X1700" s="82">
        <v>-3.0820215410107578E-2</v>
      </c>
      <c r="Y1700" s="83">
        <v>-36.984258492129086</v>
      </c>
      <c r="Z1700" s="84">
        <f t="shared" si="26"/>
        <v>699.98988388274665</v>
      </c>
    </row>
    <row r="1701" spans="1:26" x14ac:dyDescent="0.3">
      <c r="A1701" s="76">
        <v>39974</v>
      </c>
      <c r="B1701" s="77">
        <v>987.53</v>
      </c>
      <c r="C1701" s="77">
        <v>3.4106140571332766E-2</v>
      </c>
      <c r="D1701" s="78">
        <v>-34.106140571332766</v>
      </c>
      <c r="E1701" s="77">
        <v>1.7925</v>
      </c>
      <c r="F1701" s="77">
        <v>17.249999999999986</v>
      </c>
      <c r="G1701" s="79">
        <v>172.49999999999986</v>
      </c>
      <c r="H1701" s="80">
        <v>78.245000000000005</v>
      </c>
      <c r="I1701" s="77">
        <v>4.1838319280279217E-3</v>
      </c>
      <c r="J1701" s="79">
        <v>-20.919159640139608</v>
      </c>
      <c r="K1701" s="80">
        <v>28.46</v>
      </c>
      <c r="L1701" s="77">
        <v>-0.10135775181559838</v>
      </c>
      <c r="M1701" s="79">
        <v>-152.03662772339757</v>
      </c>
      <c r="N1701" s="81">
        <v>124.9986</v>
      </c>
      <c r="O1701" s="82">
        <v>-0.13493503635389714</v>
      </c>
      <c r="P1701" s="83">
        <v>-269.87007270779429</v>
      </c>
      <c r="Q1701" s="81">
        <v>24.96</v>
      </c>
      <c r="R1701" s="82">
        <v>-7.2808320950965857E-2</v>
      </c>
      <c r="S1701" s="83">
        <v>873.69985141159032</v>
      </c>
      <c r="T1701" s="81">
        <v>490.77</v>
      </c>
      <c r="U1701" s="82">
        <v>3.9877105625595918E-2</v>
      </c>
      <c r="V1701" s="83">
        <v>-39.877105625595917</v>
      </c>
      <c r="W1701" s="81">
        <v>60.150000000000006</v>
      </c>
      <c r="X1701" s="82">
        <v>-4.2044911610128896E-2</v>
      </c>
      <c r="Y1701" s="83">
        <v>-50.453893932154671</v>
      </c>
      <c r="Z1701" s="84">
        <f t="shared" si="26"/>
        <v>478.93685121117528</v>
      </c>
    </row>
    <row r="1702" spans="1:26" x14ac:dyDescent="0.3">
      <c r="A1702" s="76">
        <v>39973</v>
      </c>
      <c r="B1702" s="77">
        <v>982.64</v>
      </c>
      <c r="C1702" s="77">
        <v>3.2033104375406976E-2</v>
      </c>
      <c r="D1702" s="78">
        <v>-32.033104375406978</v>
      </c>
      <c r="E1702" s="77">
        <v>1.835</v>
      </c>
      <c r="F1702" s="77">
        <v>20.624999999999982</v>
      </c>
      <c r="G1702" s="79">
        <v>206.24999999999983</v>
      </c>
      <c r="H1702" s="80">
        <v>78.224000000000004</v>
      </c>
      <c r="I1702" s="77">
        <v>7.9113516299446508E-3</v>
      </c>
      <c r="J1702" s="79">
        <v>-39.556758149723251</v>
      </c>
      <c r="K1702" s="80">
        <v>28.27</v>
      </c>
      <c r="L1702" s="77">
        <v>-0.12639060568603214</v>
      </c>
      <c r="M1702" s="79">
        <v>-189.5859085290482</v>
      </c>
      <c r="N1702" s="81">
        <v>122.99850000000001</v>
      </c>
      <c r="O1702" s="82">
        <v>-0.16325217233950062</v>
      </c>
      <c r="P1702" s="83">
        <v>-326.50434467900124</v>
      </c>
      <c r="Q1702" s="81">
        <v>25.15</v>
      </c>
      <c r="R1702" s="82">
        <v>-8.4122359796067081E-2</v>
      </c>
      <c r="S1702" s="83">
        <v>1009.4683175528049</v>
      </c>
      <c r="T1702" s="81">
        <v>502.02</v>
      </c>
      <c r="U1702" s="82">
        <v>9.0731325772389501E-2</v>
      </c>
      <c r="V1702" s="83">
        <v>-90.731325772389496</v>
      </c>
      <c r="W1702" s="81">
        <v>60.205000000000005</v>
      </c>
      <c r="X1702" s="82">
        <v>-6.3394523957685064E-2</v>
      </c>
      <c r="Y1702" s="83">
        <v>-76.073428749222074</v>
      </c>
      <c r="Z1702" s="84">
        <f t="shared" si="26"/>
        <v>461.23344729801352</v>
      </c>
    </row>
    <row r="1703" spans="1:26" x14ac:dyDescent="0.3">
      <c r="A1703" s="76">
        <v>39972</v>
      </c>
      <c r="B1703" s="77">
        <v>975.19</v>
      </c>
      <c r="C1703" s="77">
        <v>1.7656819059346608E-2</v>
      </c>
      <c r="D1703" s="78">
        <v>-17.65681905934661</v>
      </c>
      <c r="E1703" s="77">
        <v>1.85375</v>
      </c>
      <c r="F1703" s="77">
        <v>30.125</v>
      </c>
      <c r="G1703" s="79">
        <v>301.25</v>
      </c>
      <c r="H1703" s="80">
        <v>78.37</v>
      </c>
      <c r="I1703" s="77">
        <v>1.9176681155715378E-3</v>
      </c>
      <c r="J1703" s="79">
        <v>-9.5883405778576893</v>
      </c>
      <c r="K1703" s="80">
        <v>29.77</v>
      </c>
      <c r="L1703" s="77">
        <v>-2.7759634225996126E-2</v>
      </c>
      <c r="M1703" s="79">
        <v>-41.639451338994185</v>
      </c>
      <c r="N1703" s="81">
        <v>124.9982</v>
      </c>
      <c r="O1703" s="82">
        <v>-0.14088045213707348</v>
      </c>
      <c r="P1703" s="83">
        <v>-281.76090427414692</v>
      </c>
      <c r="Q1703" s="81">
        <v>25.75</v>
      </c>
      <c r="R1703" s="82">
        <v>-7.8711985688729849E-2</v>
      </c>
      <c r="S1703" s="83">
        <v>944.54382826475819</v>
      </c>
      <c r="T1703" s="81">
        <v>504</v>
      </c>
      <c r="U1703" s="82">
        <v>5.0503366196302434E-2</v>
      </c>
      <c r="V1703" s="83">
        <v>-50.50336619630243</v>
      </c>
      <c r="W1703" s="81">
        <v>60.854999999999997</v>
      </c>
      <c r="X1703" s="82">
        <v>-2.4915878865566524E-2</v>
      </c>
      <c r="Y1703" s="83">
        <v>-29.899054638679829</v>
      </c>
      <c r="Z1703" s="84">
        <f t="shared" si="26"/>
        <v>814.7458921794306</v>
      </c>
    </row>
    <row r="1704" spans="1:26" x14ac:dyDescent="0.3">
      <c r="A1704" s="76">
        <v>39969</v>
      </c>
      <c r="B1704" s="77">
        <v>982.29</v>
      </c>
      <c r="C1704" s="77">
        <v>4.2029554350939358E-2</v>
      </c>
      <c r="D1704" s="78">
        <v>-42.029554350939357</v>
      </c>
      <c r="E1704" s="77">
        <v>1.5975000000000001</v>
      </c>
      <c r="F1704" s="77">
        <v>4.9750000000000068</v>
      </c>
      <c r="G1704" s="79">
        <v>49.750000000000071</v>
      </c>
      <c r="H1704" s="80">
        <v>78.460999999999999</v>
      </c>
      <c r="I1704" s="77">
        <v>3.5402727195731371E-2</v>
      </c>
      <c r="J1704" s="79">
        <v>-97.190535184945759</v>
      </c>
      <c r="K1704" s="80">
        <v>29.62</v>
      </c>
      <c r="L1704" s="77">
        <v>3.5402727195731371E-2</v>
      </c>
      <c r="M1704" s="79">
        <v>-215.76433121019116</v>
      </c>
      <c r="N1704" s="81">
        <v>119.9979</v>
      </c>
      <c r="O1704" s="82">
        <v>-0.18366109913793108</v>
      </c>
      <c r="P1704" s="83">
        <v>-367.32219827586209</v>
      </c>
      <c r="Q1704" s="81">
        <v>26.15</v>
      </c>
      <c r="R1704" s="82">
        <v>-6.7736185383244288E-2</v>
      </c>
      <c r="S1704" s="83">
        <v>812.83422459893143</v>
      </c>
      <c r="T1704" s="81">
        <v>505.15</v>
      </c>
      <c r="U1704" s="82">
        <v>0.11969411503934391</v>
      </c>
      <c r="V1704" s="83">
        <v>-119.69411503934391</v>
      </c>
      <c r="W1704" s="81">
        <v>61.305000000000007</v>
      </c>
      <c r="X1704" s="82">
        <v>-7.6700874660299754E-4</v>
      </c>
      <c r="Y1704" s="83">
        <v>-0.92041049592359703</v>
      </c>
      <c r="Z1704" s="84">
        <f t="shared" si="26"/>
        <v>19.663080041725586</v>
      </c>
    </row>
    <row r="1705" spans="1:26" x14ac:dyDescent="0.3">
      <c r="A1705" s="76">
        <v>39968</v>
      </c>
      <c r="B1705" s="77">
        <v>986.03</v>
      </c>
      <c r="C1705" s="77">
        <v>4.7575033200531178E-2</v>
      </c>
      <c r="D1705" s="78">
        <v>-47.57503320053118</v>
      </c>
      <c r="E1705" s="77">
        <v>1.5474999999999999</v>
      </c>
      <c r="F1705" s="77">
        <v>1.6249999999999876</v>
      </c>
      <c r="G1705" s="79">
        <v>16.249999999999876</v>
      </c>
      <c r="H1705" s="80">
        <v>78.168000000000006</v>
      </c>
      <c r="I1705" s="77">
        <v>-4.0920716112527461E-4</v>
      </c>
      <c r="J1705" s="79">
        <v>2.046035805626373</v>
      </c>
      <c r="K1705" s="80">
        <v>30.18</v>
      </c>
      <c r="L1705" s="77">
        <v>-7.5084278271529345E-2</v>
      </c>
      <c r="M1705" s="79">
        <v>-112.62641740729403</v>
      </c>
      <c r="N1705" s="81">
        <v>122.9979</v>
      </c>
      <c r="O1705" s="82">
        <v>-0.16325340792977189</v>
      </c>
      <c r="P1705" s="83">
        <v>-326.50681585954379</v>
      </c>
      <c r="Q1705" s="81">
        <v>26.15</v>
      </c>
      <c r="R1705" s="82">
        <v>-6.4735336194563745E-2</v>
      </c>
      <c r="S1705" s="83">
        <v>776.82403433476497</v>
      </c>
      <c r="T1705" s="81">
        <v>511.53</v>
      </c>
      <c r="U1705" s="82">
        <v>0.1338357530754738</v>
      </c>
      <c r="V1705" s="83">
        <v>-133.8357530754738</v>
      </c>
      <c r="W1705" s="81">
        <v>61.134999999999998</v>
      </c>
      <c r="X1705" s="82">
        <v>-6.7282019986269023E-2</v>
      </c>
      <c r="Y1705" s="83">
        <v>-80.738423983522836</v>
      </c>
      <c r="Z1705" s="84">
        <f t="shared" si="26"/>
        <v>93.837626614025595</v>
      </c>
    </row>
    <row r="1706" spans="1:26" x14ac:dyDescent="0.3">
      <c r="A1706" s="76">
        <v>39967</v>
      </c>
      <c r="B1706" s="77">
        <v>982.99</v>
      </c>
      <c r="C1706" s="77">
        <v>4.8422018152923962E-2</v>
      </c>
      <c r="D1706" s="78">
        <v>-48.422018152923961</v>
      </c>
      <c r="E1706" s="77">
        <v>1.58375</v>
      </c>
      <c r="F1706" s="77">
        <v>9.7499999999999929</v>
      </c>
      <c r="G1706" s="79">
        <v>97.499999999999929</v>
      </c>
      <c r="H1706" s="80">
        <v>77.599000000000004</v>
      </c>
      <c r="I1706" s="77">
        <v>-1.1326572214860817E-2</v>
      </c>
      <c r="J1706" s="79">
        <v>56.632861074304081</v>
      </c>
      <c r="K1706" s="80">
        <v>31.02</v>
      </c>
      <c r="L1706" s="77">
        <v>-1.0526315789473743E-2</v>
      </c>
      <c r="M1706" s="79">
        <v>-15.789473684210614</v>
      </c>
      <c r="N1706" s="81">
        <v>124.9978</v>
      </c>
      <c r="O1706" s="82">
        <v>-0.13792064178454949</v>
      </c>
      <c r="P1706" s="83">
        <v>-275.84128356909895</v>
      </c>
      <c r="Q1706" s="81">
        <v>26.5</v>
      </c>
      <c r="R1706" s="82">
        <v>-5.0179211469534003E-2</v>
      </c>
      <c r="S1706" s="83">
        <v>602.15053763440801</v>
      </c>
      <c r="T1706" s="81">
        <v>495.3</v>
      </c>
      <c r="U1706" s="82">
        <v>7.3239436619718337E-2</v>
      </c>
      <c r="V1706" s="83">
        <v>-73.239436619718333</v>
      </c>
      <c r="W1706" s="81">
        <v>61.195</v>
      </c>
      <c r="X1706" s="82">
        <v>-3.5615790717831615E-2</v>
      </c>
      <c r="Y1706" s="83">
        <v>-42.738948861397937</v>
      </c>
      <c r="Z1706" s="84">
        <f t="shared" si="26"/>
        <v>300.2522378213622</v>
      </c>
    </row>
    <row r="1707" spans="1:26" x14ac:dyDescent="0.3">
      <c r="A1707" s="76">
        <v>39966</v>
      </c>
      <c r="B1707" s="77">
        <v>1000.08</v>
      </c>
      <c r="C1707" s="77">
        <v>4.8884600459374719E-2</v>
      </c>
      <c r="D1707" s="78">
        <v>-48.884600459374717</v>
      </c>
      <c r="E1707" s="77">
        <v>1.6074999999999999</v>
      </c>
      <c r="F1707" s="77">
        <v>5.8749999999999858</v>
      </c>
      <c r="G1707" s="79">
        <v>58.749999999999858</v>
      </c>
      <c r="H1707" s="80">
        <v>78.397999999999996</v>
      </c>
      <c r="I1707" s="77">
        <v>-2.9885671410222101E-3</v>
      </c>
      <c r="J1707" s="79">
        <v>14.942835705111051</v>
      </c>
      <c r="K1707" s="80">
        <v>29.63</v>
      </c>
      <c r="L1707" s="77">
        <v>2.0668274199104299E-2</v>
      </c>
      <c r="M1707" s="79">
        <v>31.002411298656451</v>
      </c>
      <c r="N1707" s="81">
        <v>121.99760000000001</v>
      </c>
      <c r="O1707" s="82">
        <v>-0.1527944444444444</v>
      </c>
      <c r="P1707" s="83">
        <v>-305.58888888888879</v>
      </c>
      <c r="Q1707" s="81">
        <v>26.48</v>
      </c>
      <c r="R1707" s="82">
        <v>-5.1236116087423851E-2</v>
      </c>
      <c r="S1707" s="83">
        <v>614.83339304908623</v>
      </c>
      <c r="T1707" s="81">
        <v>494.75</v>
      </c>
      <c r="U1707" s="82">
        <v>7.4259038106611636E-2</v>
      </c>
      <c r="V1707" s="83">
        <v>-74.259038106611641</v>
      </c>
      <c r="W1707" s="81">
        <v>59.465000000000003</v>
      </c>
      <c r="X1707" s="82">
        <v>-5.121659353809313E-2</v>
      </c>
      <c r="Y1707" s="83">
        <v>-61.459912245711749</v>
      </c>
      <c r="Z1707" s="84">
        <f t="shared" si="26"/>
        <v>229.3362003522667</v>
      </c>
    </row>
    <row r="1708" spans="1:26" x14ac:dyDescent="0.3">
      <c r="A1708" s="76">
        <v>39965</v>
      </c>
      <c r="B1708" s="77">
        <v>994.5</v>
      </c>
      <c r="C1708" s="77">
        <v>4.9404862400810455E-2</v>
      </c>
      <c r="D1708" s="78">
        <v>-49.404862400810458</v>
      </c>
      <c r="E1708" s="77">
        <v>1.59375</v>
      </c>
      <c r="F1708" s="77">
        <v>1.1249999999999982</v>
      </c>
      <c r="G1708" s="79">
        <v>11.249999999999982</v>
      </c>
      <c r="H1708" s="80">
        <v>78.406000000000006</v>
      </c>
      <c r="I1708" s="77">
        <v>-1.5507088057658736E-2</v>
      </c>
      <c r="J1708" s="79">
        <v>77.535440288293685</v>
      </c>
      <c r="K1708" s="80">
        <v>30.04</v>
      </c>
      <c r="L1708" s="77">
        <v>4.30555555555555E-2</v>
      </c>
      <c r="M1708" s="79">
        <v>64.583333333333243</v>
      </c>
      <c r="N1708" s="81">
        <v>127.9973</v>
      </c>
      <c r="O1708" s="82">
        <v>-0.1351533783783784</v>
      </c>
      <c r="P1708" s="83">
        <v>-270.30675675675678</v>
      </c>
      <c r="Q1708" s="81">
        <v>26.33</v>
      </c>
      <c r="R1708" s="82">
        <v>-2.4814814814814876E-2</v>
      </c>
      <c r="S1708" s="83">
        <v>297.77777777777851</v>
      </c>
      <c r="T1708" s="81">
        <v>503.32</v>
      </c>
      <c r="U1708" s="82">
        <v>8.2781172016177657E-2</v>
      </c>
      <c r="V1708" s="83">
        <v>-82.781172016177663</v>
      </c>
      <c r="W1708" s="81">
        <v>59.27</v>
      </c>
      <c r="X1708" s="82">
        <v>-1.1754897874114186E-2</v>
      </c>
      <c r="Y1708" s="83">
        <v>-14.105877448937022</v>
      </c>
      <c r="Z1708" s="84">
        <f t="shared" si="26"/>
        <v>34.547882776723483</v>
      </c>
    </row>
    <row r="1709" spans="1:26" x14ac:dyDescent="0.3">
      <c r="A1709" s="76">
        <v>39962</v>
      </c>
      <c r="B1709" s="77">
        <v>970</v>
      </c>
      <c r="C1709" s="77">
        <v>3.6014867347374746E-2</v>
      </c>
      <c r="D1709" s="78">
        <v>-36.014867347374746</v>
      </c>
      <c r="E1709" s="77">
        <v>1.6</v>
      </c>
      <c r="F1709" s="77">
        <v>-1.1249999999999982</v>
      </c>
      <c r="G1709" s="79">
        <v>-11.249999999999982</v>
      </c>
      <c r="H1709" s="80">
        <v>77.995000000000005</v>
      </c>
      <c r="I1709" s="77">
        <v>-2.0766111313387441E-2</v>
      </c>
      <c r="J1709" s="79">
        <v>103.8305565669372</v>
      </c>
      <c r="K1709" s="80">
        <v>28.92</v>
      </c>
      <c r="L1709" s="77">
        <v>-4.3650793650793544E-2</v>
      </c>
      <c r="M1709" s="79">
        <v>-65.476190476190325</v>
      </c>
      <c r="N1709" s="81">
        <v>136.99700000000001</v>
      </c>
      <c r="O1709" s="82">
        <v>-0.13566561514195574</v>
      </c>
      <c r="P1709" s="83">
        <v>-271.33123028391145</v>
      </c>
      <c r="Q1709" s="81">
        <v>26.8</v>
      </c>
      <c r="R1709" s="82">
        <v>8.2768999247555472E-3</v>
      </c>
      <c r="S1709" s="83">
        <v>-99.322799097066564</v>
      </c>
      <c r="T1709" s="81">
        <v>484.27</v>
      </c>
      <c r="U1709" s="82">
        <v>1.8165380653028588E-2</v>
      </c>
      <c r="V1709" s="83">
        <v>-18.165380653028588</v>
      </c>
      <c r="W1709" s="81">
        <v>60.35</v>
      </c>
      <c r="X1709" s="82">
        <v>-3.7966325519974242E-3</v>
      </c>
      <c r="Y1709" s="83">
        <v>-4.5559590623969086</v>
      </c>
      <c r="Z1709" s="84">
        <f t="shared" si="26"/>
        <v>-402.28587035303144</v>
      </c>
    </row>
    <row r="1710" spans="1:26" x14ac:dyDescent="0.3">
      <c r="A1710" s="76">
        <v>39961</v>
      </c>
      <c r="B1710" s="77">
        <v>954.96</v>
      </c>
      <c r="C1710" s="77">
        <v>3.704186349568335E-2</v>
      </c>
      <c r="D1710" s="78">
        <v>-37.041863495683351</v>
      </c>
      <c r="E1710" s="77">
        <v>1.62</v>
      </c>
      <c r="F1710" s="77">
        <v>-3.6249999999999893</v>
      </c>
      <c r="G1710" s="79">
        <v>-36.249999999999893</v>
      </c>
      <c r="H1710" s="80">
        <v>77.918999999999997</v>
      </c>
      <c r="I1710" s="77">
        <v>-8.4622823984526908E-3</v>
      </c>
      <c r="J1710" s="79">
        <v>42.311411992263452</v>
      </c>
      <c r="K1710" s="80">
        <v>31.67</v>
      </c>
      <c r="L1710" s="77">
        <v>-4.3780193236714851E-2</v>
      </c>
      <c r="M1710" s="79">
        <v>-65.670289855072269</v>
      </c>
      <c r="N1710" s="81">
        <v>144.49619999999999</v>
      </c>
      <c r="O1710" s="82">
        <v>-7.3742307692307774E-2</v>
      </c>
      <c r="P1710" s="83">
        <v>-147.48461538461555</v>
      </c>
      <c r="Q1710" s="81">
        <v>26.92</v>
      </c>
      <c r="R1710" s="82">
        <v>2.3963484214530338E-2</v>
      </c>
      <c r="S1710" s="83">
        <v>-287.56181057436407</v>
      </c>
      <c r="T1710" s="81">
        <v>471.95</v>
      </c>
      <c r="U1710" s="82">
        <v>7.8668891276026831E-2</v>
      </c>
      <c r="V1710" s="83">
        <v>-78.668891276026827</v>
      </c>
      <c r="W1710" s="81">
        <v>62.79</v>
      </c>
      <c r="X1710" s="82">
        <v>-6.3663854846420897E-4</v>
      </c>
      <c r="Y1710" s="83">
        <v>-0.76396625815705077</v>
      </c>
      <c r="Z1710" s="84">
        <f t="shared" si="26"/>
        <v>-611.13002485165555</v>
      </c>
    </row>
    <row r="1711" spans="1:26" x14ac:dyDescent="0.3">
      <c r="A1711" s="76">
        <v>39960</v>
      </c>
      <c r="B1711" s="77">
        <v>952.14</v>
      </c>
      <c r="C1711" s="77">
        <v>3.3833525157983851E-2</v>
      </c>
      <c r="D1711" s="78">
        <v>-33.83352515798385</v>
      </c>
      <c r="E1711" s="77">
        <v>1.6287500000000001</v>
      </c>
      <c r="F1711" s="77">
        <v>-5.7499999999999885</v>
      </c>
      <c r="G1711" s="79">
        <v>-57.499999999999886</v>
      </c>
      <c r="H1711" s="80">
        <v>77.61</v>
      </c>
      <c r="I1711" s="77">
        <v>-1.3962825089888116E-2</v>
      </c>
      <c r="J1711" s="79">
        <v>69.814125449440581</v>
      </c>
      <c r="K1711" s="80">
        <v>32.36</v>
      </c>
      <c r="L1711" s="77">
        <v>3.1558814153649931E-2</v>
      </c>
      <c r="M1711" s="79">
        <v>47.3382212304749</v>
      </c>
      <c r="N1711" s="81">
        <v>146.99590000000001</v>
      </c>
      <c r="O1711" s="82">
        <v>-3.9242483660130681E-2</v>
      </c>
      <c r="P1711" s="83">
        <v>-78.484967320261362</v>
      </c>
      <c r="Q1711" s="81">
        <v>27.46</v>
      </c>
      <c r="R1711" s="82">
        <v>2.8464419475655488E-2</v>
      </c>
      <c r="S1711" s="83">
        <v>-341.57303370786587</v>
      </c>
      <c r="T1711" s="81">
        <v>460.26</v>
      </c>
      <c r="U1711" s="82">
        <v>9.4085137180076831E-3</v>
      </c>
      <c r="V1711" s="83">
        <v>-9.4085137180076828</v>
      </c>
      <c r="W1711" s="81">
        <v>64.28</v>
      </c>
      <c r="X1711" s="82">
        <v>8.4436946436102958E-2</v>
      </c>
      <c r="Y1711" s="83">
        <v>101.32433572332354</v>
      </c>
      <c r="Z1711" s="84">
        <f t="shared" si="26"/>
        <v>-302.32335750087958</v>
      </c>
    </row>
    <row r="1712" spans="1:26" x14ac:dyDescent="0.3">
      <c r="A1712" s="76">
        <v>39959</v>
      </c>
      <c r="B1712" s="77">
        <v>958.27</v>
      </c>
      <c r="C1712" s="77">
        <v>4.1903602144107467E-2</v>
      </c>
      <c r="D1712" s="78">
        <v>-41.903602144107467</v>
      </c>
      <c r="E1712" s="77">
        <v>1.5525</v>
      </c>
      <c r="F1712" s="77">
        <v>-17.999999999999993</v>
      </c>
      <c r="G1712" s="79">
        <v>-179.99999999999994</v>
      </c>
      <c r="H1712" s="80">
        <v>78.22</v>
      </c>
      <c r="I1712" s="77">
        <v>-2.155914732934429E-3</v>
      </c>
      <c r="J1712" s="79">
        <v>10.779573664672144</v>
      </c>
      <c r="K1712" s="80">
        <v>30.62</v>
      </c>
      <c r="L1712" s="77">
        <v>-9.0044576523031133E-2</v>
      </c>
      <c r="M1712" s="79">
        <v>-135.06686478454671</v>
      </c>
      <c r="N1712" s="81">
        <v>145.4957</v>
      </c>
      <c r="O1712" s="82">
        <v>-2.351879194630873E-2</v>
      </c>
      <c r="P1712" s="83">
        <v>-47.037583892617455</v>
      </c>
      <c r="Q1712" s="81">
        <v>27.95</v>
      </c>
      <c r="R1712" s="82">
        <v>1.4887436456063913E-2</v>
      </c>
      <c r="S1712" s="83">
        <v>-178.64923747276694</v>
      </c>
      <c r="T1712" s="81">
        <v>479.77</v>
      </c>
      <c r="U1712" s="82">
        <v>9.2173556729193251E-2</v>
      </c>
      <c r="V1712" s="83">
        <v>-92.173556729193251</v>
      </c>
      <c r="W1712" s="81">
        <v>62.410000000000004</v>
      </c>
      <c r="X1712" s="82">
        <v>-2.0942819044630853E-2</v>
      </c>
      <c r="Y1712" s="83">
        <v>-25.131382853557021</v>
      </c>
      <c r="Z1712" s="84">
        <f t="shared" si="26"/>
        <v>-689.18265421211674</v>
      </c>
    </row>
    <row r="1713" spans="1:26" x14ac:dyDescent="0.3">
      <c r="A1713" s="76">
        <v>39958</v>
      </c>
      <c r="B1713" s="77">
        <v>942.67</v>
      </c>
      <c r="C1713" s="77">
        <v>1.0938362856292986E-3</v>
      </c>
      <c r="D1713" s="78">
        <v>-1.0938362856292987</v>
      </c>
      <c r="E1713" s="77">
        <v>0.98060000000000003</v>
      </c>
      <c r="F1713" s="77">
        <v>4.9750000000000068</v>
      </c>
      <c r="G1713" s="79">
        <v>49.750000000000071</v>
      </c>
      <c r="H1713" s="80" t="s">
        <v>0</v>
      </c>
      <c r="I1713" s="77">
        <v>3.5402727195731371E-2</v>
      </c>
      <c r="J1713" s="79">
        <v>-130.88945949280304</v>
      </c>
      <c r="K1713" s="80" t="s">
        <v>0</v>
      </c>
      <c r="L1713" s="77">
        <v>3.5402727195731371E-2</v>
      </c>
      <c r="M1713" s="79">
        <v>-215.76433121019116</v>
      </c>
      <c r="N1713" s="81" t="s">
        <v>47</v>
      </c>
      <c r="O1713" s="82">
        <v>4.5362372799477215E-3</v>
      </c>
      <c r="P1713" s="83">
        <v>9.0724745598954417</v>
      </c>
      <c r="Q1713" s="81" t="s">
        <v>47</v>
      </c>
      <c r="R1713" s="82">
        <v>7.4923885533476054E-4</v>
      </c>
      <c r="S1713" s="83">
        <v>-8.9908662640171269</v>
      </c>
      <c r="T1713" s="81">
        <v>451.15</v>
      </c>
      <c r="U1713" s="82">
        <v>-4.3241294481910428E-2</v>
      </c>
      <c r="V1713" s="83">
        <v>43.24129448191043</v>
      </c>
      <c r="W1713" s="81" t="s">
        <v>47</v>
      </c>
      <c r="X1713" s="82">
        <v>-7.6700874660299754E-4</v>
      </c>
      <c r="Y1713" s="83">
        <v>-0.92041049592359703</v>
      </c>
      <c r="Z1713" s="84">
        <f t="shared" si="26"/>
        <v>-255.5951347067583</v>
      </c>
    </row>
    <row r="1714" spans="1:26" x14ac:dyDescent="0.3">
      <c r="A1714" s="76">
        <v>39955</v>
      </c>
      <c r="B1714" s="77">
        <v>941.25</v>
      </c>
      <c r="C1714" s="77">
        <v>-2.4058843479735268E-3</v>
      </c>
      <c r="D1714" s="78">
        <v>2.4058843479735268</v>
      </c>
      <c r="E1714" s="77">
        <v>1.53125</v>
      </c>
      <c r="F1714" s="77">
        <v>-22.624999999999986</v>
      </c>
      <c r="G1714" s="79">
        <v>-226.24999999999986</v>
      </c>
      <c r="H1714" s="80">
        <v>78.2</v>
      </c>
      <c r="I1714" s="77">
        <v>-1.5497727587465782E-2</v>
      </c>
      <c r="J1714" s="79">
        <v>77.488637937328903</v>
      </c>
      <c r="K1714" s="80">
        <v>32.630000000000003</v>
      </c>
      <c r="L1714" s="77">
        <v>-7.3014907210220536E-3</v>
      </c>
      <c r="M1714" s="79">
        <v>-10.95223608153308</v>
      </c>
      <c r="N1714" s="81">
        <v>146.99520000000001</v>
      </c>
      <c r="O1714" s="82">
        <v>-2.0031999999999925E-2</v>
      </c>
      <c r="P1714" s="83">
        <v>-40.063999999999851</v>
      </c>
      <c r="Q1714" s="81">
        <v>28.05</v>
      </c>
      <c r="R1714" s="82">
        <v>3.9659006671608606E-2</v>
      </c>
      <c r="S1714" s="83">
        <v>-475.90808005930324</v>
      </c>
      <c r="T1714" s="81">
        <v>451.15</v>
      </c>
      <c r="U1714" s="82">
        <v>-5.0590290199709634E-2</v>
      </c>
      <c r="V1714" s="83">
        <v>50.590290199709635</v>
      </c>
      <c r="W1714" s="81">
        <v>65.545000000000002</v>
      </c>
      <c r="X1714" s="82">
        <v>3.5793299620733257E-2</v>
      </c>
      <c r="Y1714" s="83">
        <v>42.951959544879905</v>
      </c>
      <c r="Z1714" s="84">
        <f t="shared" si="26"/>
        <v>-579.7375441109441</v>
      </c>
    </row>
    <row r="1715" spans="1:26" x14ac:dyDescent="0.3">
      <c r="A1715" s="76">
        <v>39954</v>
      </c>
      <c r="B1715" s="77">
        <v>937.59</v>
      </c>
      <c r="C1715" s="77">
        <v>-1.6758077540191089E-2</v>
      </c>
      <c r="D1715" s="78">
        <v>16.758077540191088</v>
      </c>
      <c r="E1715" s="77">
        <v>1.4862500000000001</v>
      </c>
      <c r="F1715" s="77">
        <v>-29.499999999999993</v>
      </c>
      <c r="G1715" s="79">
        <v>-294.99999999999994</v>
      </c>
      <c r="H1715" s="80">
        <v>78.488</v>
      </c>
      <c r="I1715" s="77">
        <v>-2.2370584425290298E-2</v>
      </c>
      <c r="J1715" s="79">
        <v>111.85292212645149</v>
      </c>
      <c r="K1715" s="80">
        <v>31.35</v>
      </c>
      <c r="L1715" s="77">
        <v>-2.1840873634945267E-2</v>
      </c>
      <c r="M1715" s="79">
        <v>-32.761310452417902</v>
      </c>
      <c r="N1715" s="81">
        <v>146.99539999999999</v>
      </c>
      <c r="O1715" s="82">
        <v>2.0801388888888814E-2</v>
      </c>
      <c r="P1715" s="83">
        <v>41.602777777777625</v>
      </c>
      <c r="Q1715" s="81">
        <v>27.96</v>
      </c>
      <c r="R1715" s="82">
        <v>4.2894442372249243E-2</v>
      </c>
      <c r="S1715" s="83">
        <v>-514.73330846699093</v>
      </c>
      <c r="T1715" s="81">
        <v>461.5</v>
      </c>
      <c r="U1715" s="82">
        <v>-7.2809097118977803E-2</v>
      </c>
      <c r="V1715" s="83">
        <v>72.809097118977803</v>
      </c>
      <c r="W1715" s="81">
        <v>63.455000000000005</v>
      </c>
      <c r="X1715" s="82">
        <v>-3.4550451511579849E-3</v>
      </c>
      <c r="Y1715" s="83">
        <v>-4.1460541813895819</v>
      </c>
      <c r="Z1715" s="84">
        <f t="shared" si="26"/>
        <v>-603.6177985374004</v>
      </c>
    </row>
    <row r="1716" spans="1:26" x14ac:dyDescent="0.3">
      <c r="A1716" s="76">
        <v>39953</v>
      </c>
      <c r="B1716" s="77">
        <v>953.47</v>
      </c>
      <c r="C1716" s="77">
        <v>2.0933270515675936E-2</v>
      </c>
      <c r="D1716" s="78">
        <v>-20.933270515675936</v>
      </c>
      <c r="E1716" s="77">
        <v>1.5487500000000001</v>
      </c>
      <c r="F1716" s="77">
        <v>-25.875000000000004</v>
      </c>
      <c r="G1716" s="79">
        <v>-258.75000000000006</v>
      </c>
      <c r="H1716" s="80">
        <v>78.632999999999996</v>
      </c>
      <c r="I1716" s="77">
        <v>-2.0966918585106485E-2</v>
      </c>
      <c r="J1716" s="79">
        <v>104.83459292553242</v>
      </c>
      <c r="K1716" s="80">
        <v>29.03</v>
      </c>
      <c r="L1716" s="77">
        <v>-0.13187799043062193</v>
      </c>
      <c r="M1716" s="79">
        <v>-197.81698564593287</v>
      </c>
      <c r="N1716" s="81">
        <v>144.9957</v>
      </c>
      <c r="O1716" s="82">
        <v>-1.3634693877551025E-2</v>
      </c>
      <c r="P1716" s="83">
        <v>-27.269387755102048</v>
      </c>
      <c r="Q1716" s="81">
        <v>27.9</v>
      </c>
      <c r="R1716" s="82">
        <v>4.6904315196998128E-2</v>
      </c>
      <c r="S1716" s="83">
        <v>-562.85178236397758</v>
      </c>
      <c r="T1716" s="81">
        <v>460.55</v>
      </c>
      <c r="U1716" s="82">
        <v>-4.7746164029769831E-4</v>
      </c>
      <c r="V1716" s="83">
        <v>0.47746164029769833</v>
      </c>
      <c r="W1716" s="81">
        <v>62.67499999999999</v>
      </c>
      <c r="X1716" s="82">
        <v>-9.4041409830885585E-3</v>
      </c>
      <c r="Y1716" s="83">
        <v>-11.28496917970627</v>
      </c>
      <c r="Z1716" s="84">
        <f t="shared" si="26"/>
        <v>-973.59434089456454</v>
      </c>
    </row>
    <row r="1717" spans="1:26" x14ac:dyDescent="0.3">
      <c r="A1717" s="76">
        <v>39952</v>
      </c>
      <c r="B1717" s="77">
        <v>947.68</v>
      </c>
      <c r="C1717" s="77">
        <v>1.3810883960760367E-2</v>
      </c>
      <c r="D1717" s="78">
        <v>-13.810883960760366</v>
      </c>
      <c r="E1717" s="77">
        <v>1.5825</v>
      </c>
      <c r="F1717" s="77">
        <v>-23.749999999999982</v>
      </c>
      <c r="G1717" s="79">
        <v>-237.49999999999983</v>
      </c>
      <c r="H1717" s="80">
        <v>79.641000000000005</v>
      </c>
      <c r="I1717" s="77">
        <v>-2.5924256086563677E-3</v>
      </c>
      <c r="J1717" s="79">
        <v>12.962128043281838</v>
      </c>
      <c r="K1717" s="80">
        <v>28.8</v>
      </c>
      <c r="L1717" s="77">
        <v>-0.11248073959938372</v>
      </c>
      <c r="M1717" s="79">
        <v>-168.72110939907557</v>
      </c>
      <c r="N1717" s="81">
        <v>144</v>
      </c>
      <c r="O1717" s="82">
        <v>-6.8965517241379309E-3</v>
      </c>
      <c r="P1717" s="83">
        <v>-13.793103448275863</v>
      </c>
      <c r="Q1717" s="81">
        <v>27.91</v>
      </c>
      <c r="R1717" s="82">
        <v>4.7279549718574169E-2</v>
      </c>
      <c r="S1717" s="83">
        <v>-567.35459662289009</v>
      </c>
      <c r="T1717" s="81">
        <v>464.84</v>
      </c>
      <c r="U1717" s="82">
        <v>-5.5472020156865955E-2</v>
      </c>
      <c r="V1717" s="83">
        <v>55.472020156865952</v>
      </c>
      <c r="W1717" s="81">
        <v>59.975000000000001</v>
      </c>
      <c r="X1717" s="82">
        <v>-4.8846245341368728E-2</v>
      </c>
      <c r="Y1717" s="83">
        <v>-58.615494409642473</v>
      </c>
      <c r="Z1717" s="84">
        <f t="shared" si="26"/>
        <v>-991.36103964049641</v>
      </c>
    </row>
    <row r="1718" spans="1:26" x14ac:dyDescent="0.3">
      <c r="A1718" s="76">
        <v>39951</v>
      </c>
      <c r="B1718" s="77">
        <v>936.28</v>
      </c>
      <c r="C1718" s="77">
        <v>1.4882662186331384E-2</v>
      </c>
      <c r="D1718" s="78">
        <v>-14.882662186331384</v>
      </c>
      <c r="E1718" s="77">
        <v>1.6112500000000001</v>
      </c>
      <c r="F1718" s="77">
        <v>-24.763000000000002</v>
      </c>
      <c r="G1718" s="79">
        <v>-247.63000000000002</v>
      </c>
      <c r="H1718" s="80">
        <v>79.649000000000001</v>
      </c>
      <c r="I1718" s="77">
        <v>3.3508433795649615E-3</v>
      </c>
      <c r="J1718" s="79">
        <v>-16.754216897824808</v>
      </c>
      <c r="K1718" s="80">
        <v>30.24</v>
      </c>
      <c r="L1718" s="77">
        <v>-9.3525179856115137E-2</v>
      </c>
      <c r="M1718" s="79">
        <v>-140.2877697841727</v>
      </c>
      <c r="N1718" s="81">
        <v>148</v>
      </c>
      <c r="O1718" s="82">
        <v>-5.7324840764331211E-2</v>
      </c>
      <c r="P1718" s="83">
        <v>-114.64968152866243</v>
      </c>
      <c r="Q1718" s="81">
        <v>27</v>
      </c>
      <c r="R1718" s="82">
        <v>3.0141167493323125E-2</v>
      </c>
      <c r="S1718" s="83">
        <v>-361.69400991987749</v>
      </c>
      <c r="T1718" s="81">
        <v>475.63</v>
      </c>
      <c r="U1718" s="82">
        <v>8.4169770426946369E-4</v>
      </c>
      <c r="V1718" s="83">
        <v>-0.84169770426946366</v>
      </c>
      <c r="W1718" s="81">
        <v>60.580000000000005</v>
      </c>
      <c r="X1718" s="82">
        <v>-5.7193992685393984E-2</v>
      </c>
      <c r="Y1718" s="83">
        <v>-68.632791222472775</v>
      </c>
      <c r="Z1718" s="84">
        <f t="shared" si="26"/>
        <v>-965.37282924361102</v>
      </c>
    </row>
    <row r="1719" spans="1:26" x14ac:dyDescent="0.3">
      <c r="A1719" s="76">
        <v>39948</v>
      </c>
      <c r="B1719" s="77">
        <v>920.85</v>
      </c>
      <c r="C1719" s="77">
        <v>-7.37903269562521E-4</v>
      </c>
      <c r="D1719" s="78">
        <v>0.73790326956252095</v>
      </c>
      <c r="E1719" s="77">
        <v>1.65625</v>
      </c>
      <c r="F1719" s="77">
        <v>4.9750000000000068</v>
      </c>
      <c r="G1719" s="79">
        <v>49.750000000000071</v>
      </c>
      <c r="H1719" s="80">
        <v>78.584000000000003</v>
      </c>
      <c r="I1719" s="77">
        <v>3.5402727195731371E-2</v>
      </c>
      <c r="J1719" s="79">
        <v>26.828180306339007</v>
      </c>
      <c r="K1719" s="80">
        <v>33.119999999999997</v>
      </c>
      <c r="L1719" s="77">
        <v>-4.0834057341442333E-2</v>
      </c>
      <c r="M1719" s="79">
        <v>-61.251086012163505</v>
      </c>
      <c r="N1719" s="81">
        <v>158.5</v>
      </c>
      <c r="O1719" s="82">
        <v>-3.1446540880503146E-3</v>
      </c>
      <c r="P1719" s="83">
        <v>-6.2893081761006293</v>
      </c>
      <c r="Q1719" s="81">
        <v>26.58</v>
      </c>
      <c r="R1719" s="82">
        <v>2.546296296296283E-2</v>
      </c>
      <c r="S1719" s="83">
        <v>-305.55555555555395</v>
      </c>
      <c r="T1719" s="81">
        <v>437.53</v>
      </c>
      <c r="U1719" s="82">
        <v>-0.11415035127857312</v>
      </c>
      <c r="V1719" s="83">
        <v>114.15035127857313</v>
      </c>
      <c r="W1719" s="81">
        <v>62.830000000000005</v>
      </c>
      <c r="X1719" s="82">
        <v>-2.6268888027895954E-2</v>
      </c>
      <c r="Y1719" s="83">
        <v>-31.522665633475142</v>
      </c>
      <c r="Z1719" s="84">
        <f t="shared" si="26"/>
        <v>-213.15218052281853</v>
      </c>
    </row>
    <row r="1720" spans="1:26" x14ac:dyDescent="0.3">
      <c r="A1720" s="76">
        <v>39947</v>
      </c>
      <c r="B1720" s="77">
        <v>920.98</v>
      </c>
      <c r="C1720" s="77">
        <v>2.7627145120617695E-2</v>
      </c>
      <c r="D1720" s="78">
        <v>-27.627145120617694</v>
      </c>
      <c r="E1720" s="77">
        <v>1.68625</v>
      </c>
      <c r="F1720" s="77">
        <v>-17.813000000000013</v>
      </c>
      <c r="G1720" s="79">
        <v>-178.13000000000014</v>
      </c>
      <c r="H1720" s="80">
        <v>78.709000000000003</v>
      </c>
      <c r="I1720" s="77">
        <v>3.5402727195731371E-2</v>
      </c>
      <c r="J1720" s="79">
        <v>53.420922645384394</v>
      </c>
      <c r="K1720" s="80">
        <v>31.37</v>
      </c>
      <c r="L1720" s="77">
        <v>-0.1113314447592067</v>
      </c>
      <c r="M1720" s="79">
        <v>-166.99716713881006</v>
      </c>
      <c r="N1720" s="81">
        <v>156</v>
      </c>
      <c r="O1720" s="82">
        <v>-4.878048780487805E-2</v>
      </c>
      <c r="P1720" s="83">
        <v>-97.560975609756085</v>
      </c>
      <c r="Q1720" s="81">
        <v>26.29</v>
      </c>
      <c r="R1720" s="82">
        <v>2.4152707440592031E-2</v>
      </c>
      <c r="S1720" s="83">
        <v>-289.83248928710435</v>
      </c>
      <c r="T1720" s="81">
        <v>455.97</v>
      </c>
      <c r="U1720" s="82">
        <v>4.4277028813112344E-3</v>
      </c>
      <c r="V1720" s="83">
        <v>-4.4277028813112347</v>
      </c>
      <c r="W1720" s="81">
        <v>59.274999999999999</v>
      </c>
      <c r="X1720" s="82">
        <v>-0.12444608567208278</v>
      </c>
      <c r="Y1720" s="83">
        <v>-149.33530280649933</v>
      </c>
      <c r="Z1720" s="84">
        <f t="shared" si="26"/>
        <v>-860.4898601987145</v>
      </c>
    </row>
    <row r="1721" spans="1:26" x14ac:dyDescent="0.3">
      <c r="A1721" s="76">
        <v>39946</v>
      </c>
      <c r="B1721" s="77">
        <v>919.73</v>
      </c>
      <c r="C1721" s="77">
        <v>2.990974446261006E-2</v>
      </c>
      <c r="D1721" s="78">
        <v>-29.90974446261006</v>
      </c>
      <c r="E1721" s="77">
        <v>1.7324999999999999</v>
      </c>
      <c r="F1721" s="77">
        <v>-14.437999999999995</v>
      </c>
      <c r="G1721" s="79">
        <v>-144.37999999999994</v>
      </c>
      <c r="H1721" s="80">
        <v>78.388999999999996</v>
      </c>
      <c r="I1721" s="77">
        <v>-8.4997660034658203E-3</v>
      </c>
      <c r="J1721" s="79">
        <v>42.498830017329098</v>
      </c>
      <c r="K1721" s="80">
        <v>33.65</v>
      </c>
      <c r="L1721" s="77">
        <v>-7.8082191780821958E-2</v>
      </c>
      <c r="M1721" s="79">
        <v>-117.12328767123294</v>
      </c>
      <c r="N1721" s="81">
        <v>153</v>
      </c>
      <c r="O1721" s="82">
        <v>-6.1349693251533742E-2</v>
      </c>
      <c r="P1721" s="83">
        <v>-122.69938650306749</v>
      </c>
      <c r="Q1721" s="81">
        <v>26.7</v>
      </c>
      <c r="R1721" s="82">
        <v>4.0124659135177154E-2</v>
      </c>
      <c r="S1721" s="83">
        <v>-481.49590962212585</v>
      </c>
      <c r="T1721" s="81">
        <v>439.28</v>
      </c>
      <c r="U1721" s="82">
        <v>-7.2603289209787494E-2</v>
      </c>
      <c r="V1721" s="83">
        <v>72.603289209787491</v>
      </c>
      <c r="W1721" s="81">
        <v>63.744999999999997</v>
      </c>
      <c r="X1721" s="82">
        <v>-7.3137041075972672E-2</v>
      </c>
      <c r="Y1721" s="83">
        <v>-87.76444929116721</v>
      </c>
      <c r="Z1721" s="84">
        <f t="shared" si="26"/>
        <v>-868.27065832308699</v>
      </c>
    </row>
    <row r="1722" spans="1:26" x14ac:dyDescent="0.3">
      <c r="A1722" s="76">
        <v>39945</v>
      </c>
      <c r="B1722" s="77">
        <v>941.64</v>
      </c>
      <c r="C1722" s="77">
        <v>6.2763111858514964E-2</v>
      </c>
      <c r="D1722" s="78">
        <v>-62.763111858514961</v>
      </c>
      <c r="E1722" s="77">
        <v>1.7475000000000001</v>
      </c>
      <c r="F1722" s="77">
        <v>-13.999999999999989</v>
      </c>
      <c r="G1722" s="79">
        <v>-139.99999999999989</v>
      </c>
      <c r="H1722" s="80">
        <v>79.238</v>
      </c>
      <c r="I1722" s="77">
        <v>7.5914599254840879E-3</v>
      </c>
      <c r="J1722" s="79">
        <v>-37.95729962742044</v>
      </c>
      <c r="K1722" s="80">
        <v>31.8</v>
      </c>
      <c r="L1722" s="77">
        <v>-0.11862527716186247</v>
      </c>
      <c r="M1722" s="79">
        <v>-177.93791574279371</v>
      </c>
      <c r="N1722" s="81">
        <v>149</v>
      </c>
      <c r="O1722" s="82">
        <v>-0.1130952380952381</v>
      </c>
      <c r="P1722" s="83">
        <v>-226.1904761904762</v>
      </c>
      <c r="Q1722" s="81">
        <v>27.54</v>
      </c>
      <c r="R1722" s="82">
        <v>8.2547169811320667E-2</v>
      </c>
      <c r="S1722" s="83">
        <v>-990.566037735848</v>
      </c>
      <c r="T1722" s="81">
        <v>471.54</v>
      </c>
      <c r="U1722" s="82">
        <v>-3.0023680649525525E-3</v>
      </c>
      <c r="V1722" s="83">
        <v>3.0023680649525524</v>
      </c>
      <c r="W1722" s="81">
        <v>62.02</v>
      </c>
      <c r="X1722" s="82">
        <v>-0.11746709356101052</v>
      </c>
      <c r="Y1722" s="83">
        <v>-140.96051227321263</v>
      </c>
      <c r="Z1722" s="84">
        <f t="shared" si="26"/>
        <v>-1773.3729853633131</v>
      </c>
    </row>
    <row r="1723" spans="1:26" x14ac:dyDescent="0.3">
      <c r="A1723" s="76">
        <v>39944</v>
      </c>
      <c r="B1723" s="77">
        <v>943.52</v>
      </c>
      <c r="C1723" s="77">
        <v>8.9125139961445721E-2</v>
      </c>
      <c r="D1723" s="78">
        <v>-89.125139961445726</v>
      </c>
      <c r="E1723" s="77">
        <v>1.7574999999999998</v>
      </c>
      <c r="F1723" s="77">
        <v>-12.000000000000011</v>
      </c>
      <c r="G1723" s="79">
        <v>-120.00000000000011</v>
      </c>
      <c r="H1723" s="80">
        <v>79.430999999999997</v>
      </c>
      <c r="I1723" s="77">
        <v>2.2133288723604108E-2</v>
      </c>
      <c r="J1723" s="79">
        <v>-110.66644361802054</v>
      </c>
      <c r="K1723" s="80">
        <v>32.869999999999997</v>
      </c>
      <c r="L1723" s="77">
        <v>-0.13386034255599485</v>
      </c>
      <c r="M1723" s="79">
        <v>-200.79051383399226</v>
      </c>
      <c r="N1723" s="81">
        <v>150</v>
      </c>
      <c r="O1723" s="82">
        <v>-0.15730337078651685</v>
      </c>
      <c r="P1723" s="83">
        <v>-314.60674157303367</v>
      </c>
      <c r="Q1723" s="81">
        <v>26.98</v>
      </c>
      <c r="R1723" s="82">
        <v>7.1485305798252616E-2</v>
      </c>
      <c r="S1723" s="83">
        <v>-857.82366957903139</v>
      </c>
      <c r="T1723" s="81">
        <v>475.19</v>
      </c>
      <c r="U1723" s="82">
        <v>4.773559112757414E-2</v>
      </c>
      <c r="V1723" s="83">
        <v>-47.735591127574139</v>
      </c>
      <c r="W1723" s="81">
        <v>63.28</v>
      </c>
      <c r="X1723" s="82">
        <v>-9.8639698027205999E-2</v>
      </c>
      <c r="Y1723" s="83">
        <v>-118.3676376326472</v>
      </c>
      <c r="Z1723" s="84">
        <f t="shared" si="26"/>
        <v>-1859.1157373257449</v>
      </c>
    </row>
    <row r="1724" spans="1:26" x14ac:dyDescent="0.3">
      <c r="A1724" s="76">
        <v>39941</v>
      </c>
      <c r="B1724" s="77">
        <v>953.57</v>
      </c>
      <c r="C1724" s="77">
        <v>8.8016156452882841E-2</v>
      </c>
      <c r="D1724" s="78">
        <v>-88.016156452882839</v>
      </c>
      <c r="E1724" s="77">
        <v>1.78125</v>
      </c>
      <c r="F1724" s="77">
        <v>-11.750000000000016</v>
      </c>
      <c r="G1724" s="79">
        <v>-117.50000000000016</v>
      </c>
      <c r="H1724" s="80">
        <v>80.284000000000006</v>
      </c>
      <c r="I1724" s="77">
        <v>2.3182310584336997E-2</v>
      </c>
      <c r="J1724" s="79">
        <v>-115.91155292168499</v>
      </c>
      <c r="K1724" s="80">
        <v>32.049999999999997</v>
      </c>
      <c r="L1724" s="77">
        <v>-0.16362212943632576</v>
      </c>
      <c r="M1724" s="79">
        <v>-245.43319415448863</v>
      </c>
      <c r="N1724" s="81">
        <v>144</v>
      </c>
      <c r="O1724" s="82">
        <v>-0.18181818181818182</v>
      </c>
      <c r="P1724" s="83">
        <v>-363.63636363636363</v>
      </c>
      <c r="Q1724" s="81">
        <v>26.81</v>
      </c>
      <c r="R1724" s="82">
        <v>0.10102669404517442</v>
      </c>
      <c r="S1724" s="83">
        <v>-1212.320328542093</v>
      </c>
      <c r="T1724" s="81">
        <v>497.74</v>
      </c>
      <c r="U1724" s="82">
        <v>0.11174644300998421</v>
      </c>
      <c r="V1724" s="83">
        <v>-111.7464430099842</v>
      </c>
      <c r="W1724" s="81">
        <v>63.67499999999999</v>
      </c>
      <c r="X1724" s="82">
        <v>-0.10650389391707024</v>
      </c>
      <c r="Y1724" s="83">
        <v>-127.80467270048429</v>
      </c>
      <c r="Z1724" s="84">
        <f t="shared" si="26"/>
        <v>-2382.3687114179816</v>
      </c>
    </row>
    <row r="1725" spans="1:26" x14ac:dyDescent="0.3">
      <c r="A1725" s="76">
        <v>39940</v>
      </c>
      <c r="B1725" s="77">
        <v>933.92</v>
      </c>
      <c r="C1725" s="77">
        <v>5.8554167705664961E-2</v>
      </c>
      <c r="D1725" s="78">
        <v>-58.554167705664959</v>
      </c>
      <c r="E1725" s="77">
        <v>1.8075000000000001</v>
      </c>
      <c r="F1725" s="77">
        <v>-12.312999999999974</v>
      </c>
      <c r="G1725" s="79">
        <v>-123.12999999999974</v>
      </c>
      <c r="H1725" s="80">
        <v>80.316999999999993</v>
      </c>
      <c r="I1725" s="77">
        <v>2.1740789741501995E-2</v>
      </c>
      <c r="J1725" s="79">
        <v>-108.70394870750998</v>
      </c>
      <c r="K1725" s="80">
        <v>33.44</v>
      </c>
      <c r="L1725" s="77">
        <v>-9.1797935904399858E-2</v>
      </c>
      <c r="M1725" s="79">
        <v>-137.69690385659979</v>
      </c>
      <c r="N1725" s="81">
        <v>147</v>
      </c>
      <c r="O1725" s="82">
        <v>-0.15517241379310345</v>
      </c>
      <c r="P1725" s="83">
        <v>-310.34482758620686</v>
      </c>
      <c r="Q1725" s="81">
        <v>26.65</v>
      </c>
      <c r="R1725" s="82">
        <v>0.10351966873706005</v>
      </c>
      <c r="S1725" s="83">
        <v>-1242.2360248447205</v>
      </c>
      <c r="T1725" s="81">
        <v>460.77</v>
      </c>
      <c r="U1725" s="82">
        <v>-3.9662359316381887E-2</v>
      </c>
      <c r="V1725" s="83">
        <v>39.662359316381888</v>
      </c>
      <c r="W1725" s="81">
        <v>63.27</v>
      </c>
      <c r="X1725" s="82">
        <v>-0.11206231141674258</v>
      </c>
      <c r="Y1725" s="83">
        <v>-134.47477370009111</v>
      </c>
      <c r="Z1725" s="84">
        <f t="shared" si="26"/>
        <v>-2075.478287084411</v>
      </c>
    </row>
    <row r="1726" spans="1:26" x14ac:dyDescent="0.3">
      <c r="A1726" s="76">
        <v>39939</v>
      </c>
      <c r="B1726" s="77">
        <v>934.77</v>
      </c>
      <c r="C1726" s="77">
        <v>8.1909722222222203E-2</v>
      </c>
      <c r="D1726" s="78">
        <v>-81.9097222222222</v>
      </c>
      <c r="E1726" s="77">
        <v>1.8199999999999998</v>
      </c>
      <c r="F1726" s="77">
        <v>-13.000000000000011</v>
      </c>
      <c r="G1726" s="79">
        <v>-130.00000000000011</v>
      </c>
      <c r="H1726" s="80">
        <v>79.847999999999999</v>
      </c>
      <c r="I1726" s="77">
        <v>2.3469243882743546E-2</v>
      </c>
      <c r="J1726" s="79">
        <v>-117.34621941371773</v>
      </c>
      <c r="K1726" s="80">
        <v>32.450000000000003</v>
      </c>
      <c r="L1726" s="77">
        <v>-0.12651413189771188</v>
      </c>
      <c r="M1726" s="79">
        <v>-189.77119784656782</v>
      </c>
      <c r="N1726" s="81">
        <v>145</v>
      </c>
      <c r="O1726" s="82">
        <v>-0.19444444444444445</v>
      </c>
      <c r="P1726" s="83">
        <v>-388.88888888888891</v>
      </c>
      <c r="Q1726" s="81">
        <v>26.65</v>
      </c>
      <c r="R1726" s="82">
        <v>0.10856905158069882</v>
      </c>
      <c r="S1726" s="83">
        <v>-1302.8286189683859</v>
      </c>
      <c r="T1726" s="81">
        <v>492.14</v>
      </c>
      <c r="U1726" s="82">
        <v>8.2554277292624378E-2</v>
      </c>
      <c r="V1726" s="83">
        <v>-82.554277292624377</v>
      </c>
      <c r="W1726" s="81">
        <v>63.055000000000007</v>
      </c>
      <c r="X1726" s="82">
        <v>-9.1819098372461272E-2</v>
      </c>
      <c r="Y1726" s="83">
        <v>-110.18291804695352</v>
      </c>
      <c r="Z1726" s="84">
        <f t="shared" si="26"/>
        <v>-2403.4818426793604</v>
      </c>
    </row>
    <row r="1727" spans="1:26" x14ac:dyDescent="0.3">
      <c r="A1727" s="76">
        <v>39938</v>
      </c>
      <c r="B1727" s="77">
        <v>922.55</v>
      </c>
      <c r="C1727" s="77">
        <v>7.5872604928337292E-2</v>
      </c>
      <c r="D1727" s="78">
        <v>-75.872604928337296</v>
      </c>
      <c r="E1727" s="77">
        <v>1.8588800000000001</v>
      </c>
      <c r="F1727" s="77">
        <v>-10.861999999999995</v>
      </c>
      <c r="G1727" s="79">
        <v>-108.61999999999995</v>
      </c>
      <c r="H1727" s="80">
        <v>79.382999999999996</v>
      </c>
      <c r="I1727" s="77">
        <v>1.7117890501877057E-2</v>
      </c>
      <c r="J1727" s="79">
        <v>-85.589452509385282</v>
      </c>
      <c r="K1727" s="80">
        <v>33.36</v>
      </c>
      <c r="L1727" s="77">
        <v>-0.12440944881889769</v>
      </c>
      <c r="M1727" s="79">
        <v>-186.61417322834654</v>
      </c>
      <c r="N1727" s="81">
        <v>157</v>
      </c>
      <c r="O1727" s="82">
        <v>-0.15363881401617252</v>
      </c>
      <c r="P1727" s="83">
        <v>-307.27762803234504</v>
      </c>
      <c r="Q1727" s="81">
        <v>26.21</v>
      </c>
      <c r="R1727" s="82">
        <v>9.8491198658843315E-2</v>
      </c>
      <c r="S1727" s="83">
        <v>-1181.8943839061199</v>
      </c>
      <c r="T1727" s="81">
        <v>475.23</v>
      </c>
      <c r="U1727" s="82">
        <v>9.4268806557830015E-2</v>
      </c>
      <c r="V1727" s="83">
        <v>-94.268806557830018</v>
      </c>
      <c r="W1727" s="81">
        <v>64.254999999999995</v>
      </c>
      <c r="X1727" s="82">
        <v>-7.9441260744985698E-2</v>
      </c>
      <c r="Y1727" s="83">
        <v>-95.329512893982837</v>
      </c>
      <c r="Z1727" s="84">
        <f t="shared" si="26"/>
        <v>-2135.4665620563464</v>
      </c>
    </row>
    <row r="1728" spans="1:26" x14ac:dyDescent="0.3">
      <c r="A1728" s="76">
        <v>39937</v>
      </c>
      <c r="B1728" s="77">
        <v>921.53</v>
      </c>
      <c r="C1728" s="77">
        <v>7.6076041009832063E-2</v>
      </c>
      <c r="D1728" s="78">
        <v>-76.076041009832068</v>
      </c>
      <c r="E1728" s="77">
        <v>0.98060000000000003</v>
      </c>
      <c r="F1728" s="77">
        <v>4.9750000000000068</v>
      </c>
      <c r="G1728" s="79">
        <v>49.750000000000071</v>
      </c>
      <c r="H1728" s="80" t="s">
        <v>0</v>
      </c>
      <c r="I1728" s="77">
        <v>3.5402727195731371E-2</v>
      </c>
      <c r="J1728" s="79">
        <v>-6.8190146084112992</v>
      </c>
      <c r="K1728" s="80">
        <v>34.53</v>
      </c>
      <c r="L1728" s="77">
        <v>-7.0274636510500796E-2</v>
      </c>
      <c r="M1728" s="79">
        <v>-105.4119547657512</v>
      </c>
      <c r="N1728" s="81">
        <v>159</v>
      </c>
      <c r="O1728" s="82">
        <v>-0.15425531914893617</v>
      </c>
      <c r="P1728" s="83">
        <v>-308.51063829787233</v>
      </c>
      <c r="Q1728" s="81">
        <v>25.92</v>
      </c>
      <c r="R1728" s="82">
        <v>0.12013828867761457</v>
      </c>
      <c r="S1728" s="83">
        <v>-1441.6594641313748</v>
      </c>
      <c r="T1728" s="81">
        <v>493.91</v>
      </c>
      <c r="U1728" s="82">
        <v>9.2576206698225944E-2</v>
      </c>
      <c r="V1728" s="83">
        <v>-92.576206698225946</v>
      </c>
      <c r="W1728" s="81">
        <v>64.524999999999991</v>
      </c>
      <c r="X1728" s="82">
        <v>-4.5629344771483629E-2</v>
      </c>
      <c r="Y1728" s="83">
        <v>-54.755213725780351</v>
      </c>
      <c r="Z1728" s="84">
        <f t="shared" si="26"/>
        <v>-2036.0585332372477</v>
      </c>
    </row>
    <row r="1729" spans="1:26" x14ac:dyDescent="0.3">
      <c r="A1729" s="76">
        <v>39934</v>
      </c>
      <c r="B1729" s="77">
        <v>896.22</v>
      </c>
      <c r="C1729" s="77">
        <v>5.5469191633691378E-2</v>
      </c>
      <c r="D1729" s="78">
        <v>-55.469191633691381</v>
      </c>
      <c r="E1729" s="77">
        <v>1.8643800000000001</v>
      </c>
      <c r="F1729" s="77">
        <v>-8.0619999999999692</v>
      </c>
      <c r="G1729" s="79">
        <v>-80.619999999999692</v>
      </c>
      <c r="H1729" s="80" t="s">
        <v>0</v>
      </c>
      <c r="I1729" s="77">
        <v>3.5402727195731371E-2</v>
      </c>
      <c r="J1729" s="79">
        <v>210.09417464074861</v>
      </c>
      <c r="K1729" s="80">
        <v>35.299999999999997</v>
      </c>
      <c r="L1729" s="77">
        <v>-9.9030117406840285E-2</v>
      </c>
      <c r="M1729" s="79">
        <v>-148.54517611026043</v>
      </c>
      <c r="N1729" s="81">
        <v>164</v>
      </c>
      <c r="O1729" s="82">
        <v>-0.12299465240641712</v>
      </c>
      <c r="P1729" s="83">
        <v>-245.98930481283423</v>
      </c>
      <c r="Q1729" s="81">
        <v>25.67</v>
      </c>
      <c r="R1729" s="82">
        <v>9.700854700854715E-2</v>
      </c>
      <c r="S1729" s="83">
        <v>-1164.1025641025658</v>
      </c>
      <c r="T1729" s="81">
        <v>453.96</v>
      </c>
      <c r="U1729" s="82">
        <v>0.10235302688132872</v>
      </c>
      <c r="V1729" s="83">
        <v>-102.35302688132872</v>
      </c>
      <c r="W1729" s="81">
        <v>67.7</v>
      </c>
      <c r="X1729" s="82">
        <v>-1.5559110077068391E-2</v>
      </c>
      <c r="Y1729" s="83">
        <v>-18.670932092482069</v>
      </c>
      <c r="Z1729" s="84">
        <f t="shared" si="26"/>
        <v>-1605.6560209924137</v>
      </c>
    </row>
    <row r="1730" spans="1:26" x14ac:dyDescent="0.3">
      <c r="A1730" s="76">
        <v>39933</v>
      </c>
      <c r="B1730" s="77">
        <v>893.02</v>
      </c>
      <c r="C1730" s="77">
        <v>1.3333030739727893E-2</v>
      </c>
      <c r="D1730" s="78">
        <v>-13.333030739727892</v>
      </c>
      <c r="E1730" s="77">
        <v>1.8768799999999999</v>
      </c>
      <c r="F1730" s="77">
        <v>-3.8120000000000154</v>
      </c>
      <c r="G1730" s="79">
        <v>-38.120000000000154</v>
      </c>
      <c r="H1730" s="80">
        <v>79.061000000000007</v>
      </c>
      <c r="I1730" s="77">
        <v>5.136224366553652E-3</v>
      </c>
      <c r="J1730" s="79">
        <v>-25.681121832768259</v>
      </c>
      <c r="K1730" s="80">
        <v>36.5</v>
      </c>
      <c r="L1730" s="77">
        <v>7.5427224513848035E-2</v>
      </c>
      <c r="M1730" s="79">
        <v>113.14083677077204</v>
      </c>
      <c r="N1730" s="81">
        <v>163</v>
      </c>
      <c r="O1730" s="82">
        <v>-7.909604519774012E-2</v>
      </c>
      <c r="P1730" s="83">
        <v>-158.19209039548022</v>
      </c>
      <c r="Q1730" s="81">
        <v>25.67</v>
      </c>
      <c r="R1730" s="82">
        <v>9.234042553191496E-2</v>
      </c>
      <c r="S1730" s="83">
        <v>-1108.0851063829796</v>
      </c>
      <c r="T1730" s="81">
        <v>473.67</v>
      </c>
      <c r="U1730" s="82">
        <v>2.3620175476509502E-2</v>
      </c>
      <c r="V1730" s="83">
        <v>-23.620175476509502</v>
      </c>
      <c r="W1730" s="81">
        <v>68.77500000000002</v>
      </c>
      <c r="X1730" s="82">
        <v>6.7768979972054152E-2</v>
      </c>
      <c r="Y1730" s="83">
        <v>81.322775966464974</v>
      </c>
      <c r="Z1730" s="84">
        <f t="shared" si="26"/>
        <v>-1172.5679120902287</v>
      </c>
    </row>
    <row r="1731" spans="1:26" x14ac:dyDescent="0.3">
      <c r="A1731" s="76">
        <v>39932</v>
      </c>
      <c r="B1731" s="77">
        <v>886.03</v>
      </c>
      <c r="C1731" s="77">
        <v>1.1923388800694322E-2</v>
      </c>
      <c r="D1731" s="78">
        <v>-11.923388800694322</v>
      </c>
      <c r="E1731" s="77">
        <v>1.8875</v>
      </c>
      <c r="F1731" s="77">
        <v>-1.8750000000000044</v>
      </c>
      <c r="G1731" s="79">
        <v>-18.750000000000043</v>
      </c>
      <c r="H1731" s="80">
        <v>78.641000000000005</v>
      </c>
      <c r="I1731" s="77">
        <v>1.0043797120435797E-2</v>
      </c>
      <c r="J1731" s="79">
        <v>-50.218985602178982</v>
      </c>
      <c r="K1731" s="80">
        <v>36.08</v>
      </c>
      <c r="L1731" s="77">
        <v>8.1028220173232513E-3</v>
      </c>
      <c r="M1731" s="79">
        <v>12.154233025984878</v>
      </c>
      <c r="N1731" s="81">
        <v>168</v>
      </c>
      <c r="O1731" s="82">
        <v>-3.1700288184438041E-2</v>
      </c>
      <c r="P1731" s="83">
        <v>-63.400576368876081</v>
      </c>
      <c r="Q1731" s="81">
        <v>25.44</v>
      </c>
      <c r="R1731" s="82">
        <v>8.0713678844520062E-2</v>
      </c>
      <c r="S1731" s="83">
        <v>-968.56414613424079</v>
      </c>
      <c r="T1731" s="81">
        <v>472.96</v>
      </c>
      <c r="U1731" s="82">
        <v>3.5376532399299401E-2</v>
      </c>
      <c r="V1731" s="83">
        <v>-35.3765323992994</v>
      </c>
      <c r="W1731" s="81">
        <v>70.27500000000002</v>
      </c>
      <c r="X1731" s="82">
        <v>7.9161547911548141E-2</v>
      </c>
      <c r="Y1731" s="83">
        <v>94.99385749385776</v>
      </c>
      <c r="Z1731" s="84">
        <f t="shared" si="26"/>
        <v>-1041.0855387854467</v>
      </c>
    </row>
    <row r="1732" spans="1:26" x14ac:dyDescent="0.3">
      <c r="A1732" s="76">
        <v>39931</v>
      </c>
      <c r="B1732" s="77">
        <v>866.31</v>
      </c>
      <c r="C1732" s="77">
        <v>3.2774354935840174E-3</v>
      </c>
      <c r="D1732" s="78">
        <v>-3.2774354935840173</v>
      </c>
      <c r="E1732" s="77">
        <v>1.8774999999999999</v>
      </c>
      <c r="F1732" s="77">
        <v>-3.5000000000000142</v>
      </c>
      <c r="G1732" s="79">
        <v>-35.000000000000142</v>
      </c>
      <c r="H1732" s="80">
        <v>77.710999999999999</v>
      </c>
      <c r="I1732" s="77">
        <v>-5.261002022477681E-3</v>
      </c>
      <c r="J1732" s="79">
        <v>26.305010112388405</v>
      </c>
      <c r="K1732" s="80">
        <v>37.950000000000003</v>
      </c>
      <c r="L1732" s="77">
        <v>4.921205418855408E-2</v>
      </c>
      <c r="M1732" s="79">
        <v>73.818081282831116</v>
      </c>
      <c r="N1732" s="81">
        <v>178</v>
      </c>
      <c r="O1732" s="82">
        <v>1.1363636363636364E-2</v>
      </c>
      <c r="P1732" s="83">
        <v>22.727272727272727</v>
      </c>
      <c r="Q1732" s="81">
        <v>25.18</v>
      </c>
      <c r="R1732" s="82">
        <v>7.0578231292517016E-2</v>
      </c>
      <c r="S1732" s="83">
        <v>-846.93877551020421</v>
      </c>
      <c r="T1732" s="81">
        <v>453.54</v>
      </c>
      <c r="U1732" s="82">
        <v>3.1921913039521355E-2</v>
      </c>
      <c r="V1732" s="83">
        <v>-31.921913039521353</v>
      </c>
      <c r="W1732" s="81">
        <v>70.204999999999998</v>
      </c>
      <c r="X1732" s="82">
        <v>8.5001159106715088E-2</v>
      </c>
      <c r="Y1732" s="83">
        <v>102.0013909280581</v>
      </c>
      <c r="Z1732" s="84">
        <f t="shared" si="26"/>
        <v>-692.28636899275932</v>
      </c>
    </row>
    <row r="1733" spans="1:26" x14ac:dyDescent="0.3">
      <c r="A1733" s="76">
        <v>39930</v>
      </c>
      <c r="B1733" s="77">
        <v>876.43</v>
      </c>
      <c r="C1733" s="77">
        <v>1.6905297844197361E-2</v>
      </c>
      <c r="D1733" s="78">
        <v>-16.90529784419736</v>
      </c>
      <c r="E1733" s="77">
        <v>1.8987500000000002</v>
      </c>
      <c r="F1733" s="77">
        <v>-3.0629999999999935</v>
      </c>
      <c r="G1733" s="79">
        <v>-30.629999999999935</v>
      </c>
      <c r="H1733" s="80">
        <v>78.465000000000003</v>
      </c>
      <c r="I1733" s="77">
        <v>5.7036657267368288E-3</v>
      </c>
      <c r="J1733" s="79">
        <v>-28.518328633684146</v>
      </c>
      <c r="K1733" s="80">
        <v>38.32</v>
      </c>
      <c r="L1733" s="77">
        <v>1.7255110167241797E-2</v>
      </c>
      <c r="M1733" s="79">
        <v>25.882665250862697</v>
      </c>
      <c r="N1733" s="81">
        <v>176</v>
      </c>
      <c r="O1733" s="82">
        <v>-1.1235955056179775E-2</v>
      </c>
      <c r="P1733" s="83">
        <v>-22.471910112359552</v>
      </c>
      <c r="Q1733" s="81">
        <v>24.35</v>
      </c>
      <c r="R1733" s="82">
        <v>3.4409515717927032E-2</v>
      </c>
      <c r="S1733" s="83">
        <v>-412.91418861512437</v>
      </c>
      <c r="T1733" s="81">
        <v>447.71</v>
      </c>
      <c r="U1733" s="82">
        <v>0.10753512764694234</v>
      </c>
      <c r="V1733" s="83">
        <v>-107.53512764694234</v>
      </c>
      <c r="W1733" s="81">
        <v>71.265000000000001</v>
      </c>
      <c r="X1733" s="82">
        <v>9.7566610195595149E-2</v>
      </c>
      <c r="Y1733" s="83">
        <v>117.07993223471416</v>
      </c>
      <c r="Z1733" s="84">
        <f t="shared" si="26"/>
        <v>-476.01225536673087</v>
      </c>
    </row>
    <row r="1734" spans="1:26" x14ac:dyDescent="0.3">
      <c r="A1734" s="76">
        <v>39927</v>
      </c>
      <c r="B1734" s="77">
        <v>882.26</v>
      </c>
      <c r="C1734" s="77">
        <v>1.8293879341189534E-2</v>
      </c>
      <c r="D1734" s="78">
        <v>-18.293879341189534</v>
      </c>
      <c r="E1734" s="77">
        <v>1.9306299999999998</v>
      </c>
      <c r="F1734" s="77">
        <v>4.9750000000000068</v>
      </c>
      <c r="G1734" s="79">
        <v>49.750000000000071</v>
      </c>
      <c r="H1734" s="80">
        <v>78.608000000000004</v>
      </c>
      <c r="I1734" s="77">
        <v>3.5402727195731371E-2</v>
      </c>
      <c r="J1734" s="79">
        <v>-70.866565013445765</v>
      </c>
      <c r="K1734" s="80">
        <v>36.82</v>
      </c>
      <c r="L1734" s="77">
        <v>-2.6183549325575296E-2</v>
      </c>
      <c r="M1734" s="79">
        <v>-39.275323988362942</v>
      </c>
      <c r="N1734" s="81">
        <v>174</v>
      </c>
      <c r="O1734" s="82">
        <v>1.1627906976744186E-2</v>
      </c>
      <c r="P1734" s="83">
        <v>23.255813953488371</v>
      </c>
      <c r="Q1734" s="81">
        <v>24.15</v>
      </c>
      <c r="R1734" s="82">
        <v>2.8534923339011847E-2</v>
      </c>
      <c r="S1734" s="83">
        <v>-342.41908006814214</v>
      </c>
      <c r="T1734" s="81">
        <v>479.8</v>
      </c>
      <c r="U1734" s="82">
        <v>8.5987189063171973E-2</v>
      </c>
      <c r="V1734" s="83">
        <v>-85.987189063171968</v>
      </c>
      <c r="W1734" s="81">
        <v>71.254999999999995</v>
      </c>
      <c r="X1734" s="82">
        <v>9.7159134652398227E-2</v>
      </c>
      <c r="Y1734" s="83">
        <v>116.59096158287788</v>
      </c>
      <c r="Z1734" s="84">
        <f t="shared" si="26"/>
        <v>-367.24526193794605</v>
      </c>
    </row>
    <row r="1735" spans="1:26" x14ac:dyDescent="0.3">
      <c r="A1735" s="76">
        <v>39926</v>
      </c>
      <c r="B1735" s="77">
        <v>864</v>
      </c>
      <c r="C1735" s="77">
        <v>2.3666991507726152E-3</v>
      </c>
      <c r="D1735" s="78">
        <v>-2.3666991507726154</v>
      </c>
      <c r="E1735" s="77">
        <v>1.95</v>
      </c>
      <c r="F1735" s="77">
        <v>4.9750000000000068</v>
      </c>
      <c r="G1735" s="79">
        <v>49.750000000000071</v>
      </c>
      <c r="H1735" s="80">
        <v>78.016999999999996</v>
      </c>
      <c r="I1735" s="77">
        <v>3.5402727195731371E-2</v>
      </c>
      <c r="J1735" s="79">
        <v>-17.367293629384864</v>
      </c>
      <c r="K1735" s="80">
        <v>37.15</v>
      </c>
      <c r="L1735" s="77">
        <v>3.5402727195731371E-2</v>
      </c>
      <c r="M1735" s="79">
        <v>-215.76433121019116</v>
      </c>
      <c r="N1735" s="81">
        <v>180</v>
      </c>
      <c r="O1735" s="82">
        <v>-1.098901098901099E-2</v>
      </c>
      <c r="P1735" s="83">
        <v>-21.978021978021978</v>
      </c>
      <c r="Q1735" s="81">
        <v>24.04</v>
      </c>
      <c r="R1735" s="82">
        <v>2.9550321199143369E-2</v>
      </c>
      <c r="S1735" s="83">
        <v>-354.60385438972042</v>
      </c>
      <c r="T1735" s="81">
        <v>454.61</v>
      </c>
      <c r="U1735" s="82">
        <v>3.6786170406860053E-2</v>
      </c>
      <c r="V1735" s="83">
        <v>-36.786170406860052</v>
      </c>
      <c r="W1735" s="81">
        <v>69.429999999999993</v>
      </c>
      <c r="X1735" s="82">
        <v>-7.6700874660299754E-4</v>
      </c>
      <c r="Y1735" s="83">
        <v>-0.92041049592359703</v>
      </c>
      <c r="Z1735" s="84">
        <f t="shared" si="26"/>
        <v>-600.0367812608747</v>
      </c>
    </row>
    <row r="1736" spans="1:26" x14ac:dyDescent="0.3">
      <c r="A1736" s="76">
        <v>39925</v>
      </c>
      <c r="B1736" s="77">
        <v>857.49</v>
      </c>
      <c r="C1736" s="77">
        <v>-4.5044522098517427E-3</v>
      </c>
      <c r="D1736" s="78">
        <v>4.5044522098517428</v>
      </c>
      <c r="E1736" s="77">
        <v>1.9675</v>
      </c>
      <c r="F1736" s="77">
        <v>1.6250000000000098</v>
      </c>
      <c r="G1736" s="79">
        <v>16.250000000000099</v>
      </c>
      <c r="H1736" s="80">
        <v>78.046999999999997</v>
      </c>
      <c r="I1736" s="77">
        <v>-6.7196945593382858E-3</v>
      </c>
      <c r="J1736" s="79">
        <v>33.598472796691432</v>
      </c>
      <c r="K1736" s="80">
        <v>38.1</v>
      </c>
      <c r="L1736" s="77">
        <v>4.2978373939228036E-2</v>
      </c>
      <c r="M1736" s="79">
        <v>64.46756090884206</v>
      </c>
      <c r="N1736" s="81">
        <v>185.5</v>
      </c>
      <c r="O1736" s="82">
        <v>-1.8518518518518517E-2</v>
      </c>
      <c r="P1736" s="83">
        <v>-37.037037037037031</v>
      </c>
      <c r="Q1736" s="81">
        <v>23.86</v>
      </c>
      <c r="R1736" s="82">
        <v>3.2900432900432812E-2</v>
      </c>
      <c r="S1736" s="83">
        <v>-394.80519480519376</v>
      </c>
      <c r="T1736" s="81">
        <v>434.29</v>
      </c>
      <c r="U1736" s="82">
        <v>-9.5557380040138598E-3</v>
      </c>
      <c r="V1736" s="83">
        <v>9.5557380040138593</v>
      </c>
      <c r="W1736" s="81">
        <v>69.8</v>
      </c>
      <c r="X1736" s="82">
        <v>4.8993086865043445E-2</v>
      </c>
      <c r="Y1736" s="83">
        <v>58.791704238052134</v>
      </c>
      <c r="Z1736" s="84">
        <f t="shared" si="26"/>
        <v>-244.67430368477949</v>
      </c>
    </row>
    <row r="1737" spans="1:26" x14ac:dyDescent="0.3">
      <c r="A1737" s="76">
        <v>39924</v>
      </c>
      <c r="B1737" s="77">
        <v>856.38</v>
      </c>
      <c r="C1737" s="77">
        <v>2.4966487935656853E-2</v>
      </c>
      <c r="D1737" s="78">
        <v>-24.966487935656854</v>
      </c>
      <c r="E1737" s="77">
        <v>1.9493800000000001</v>
      </c>
      <c r="F1737" s="77">
        <v>-1.3119999999999798</v>
      </c>
      <c r="G1737" s="79">
        <v>-13.119999999999798</v>
      </c>
      <c r="H1737" s="80">
        <v>78.055000000000007</v>
      </c>
      <c r="I1737" s="77">
        <v>4.9698077740155007E-3</v>
      </c>
      <c r="J1737" s="79">
        <v>-24.849038870077504</v>
      </c>
      <c r="K1737" s="80">
        <v>37.14</v>
      </c>
      <c r="L1737" s="77">
        <v>-4.4015444015444036E-2</v>
      </c>
      <c r="M1737" s="79">
        <v>-66.023166023166056</v>
      </c>
      <c r="N1737" s="81">
        <v>188</v>
      </c>
      <c r="O1737" s="82">
        <v>-1.0526315789473684E-2</v>
      </c>
      <c r="P1737" s="83">
        <v>-21.052631578947366</v>
      </c>
      <c r="Q1737" s="81">
        <v>23.14</v>
      </c>
      <c r="R1737" s="82">
        <v>4.3233895373979953E-4</v>
      </c>
      <c r="S1737" s="83">
        <v>-5.1880674448775945</v>
      </c>
      <c r="T1737" s="81">
        <v>452.06</v>
      </c>
      <c r="U1737" s="82">
        <v>0.16998809462187486</v>
      </c>
      <c r="V1737" s="83">
        <v>-169.98809462187486</v>
      </c>
      <c r="W1737" s="81">
        <v>67.61</v>
      </c>
      <c r="X1737" s="82">
        <v>2.2235398754816404E-3</v>
      </c>
      <c r="Y1737" s="83">
        <v>2.6682478505779681</v>
      </c>
      <c r="Z1737" s="84">
        <f t="shared" si="26"/>
        <v>-322.51923862402208</v>
      </c>
    </row>
    <row r="1738" spans="1:26" x14ac:dyDescent="0.3">
      <c r="A1738" s="76">
        <v>39923</v>
      </c>
      <c r="B1738" s="77">
        <v>849.12</v>
      </c>
      <c r="C1738" s="77">
        <v>1.9608784927772956E-2</v>
      </c>
      <c r="D1738" s="78">
        <v>-19.608784927772955</v>
      </c>
      <c r="E1738" s="77">
        <v>1.9449999999999998</v>
      </c>
      <c r="F1738" s="77">
        <v>-3.3750000000000169</v>
      </c>
      <c r="G1738" s="79">
        <v>-33.750000000000171</v>
      </c>
      <c r="H1738" s="80">
        <v>77.173000000000002</v>
      </c>
      <c r="I1738" s="77">
        <v>-5.1820818562681404E-3</v>
      </c>
      <c r="J1738" s="79">
        <v>25.910409281340701</v>
      </c>
      <c r="K1738" s="80">
        <v>39.18</v>
      </c>
      <c r="L1738" s="77">
        <v>-2.9957910373854934E-2</v>
      </c>
      <c r="M1738" s="79">
        <v>-44.936865560782401</v>
      </c>
      <c r="N1738" s="81">
        <v>187</v>
      </c>
      <c r="O1738" s="82">
        <v>-1.0582010582010581E-2</v>
      </c>
      <c r="P1738" s="83">
        <v>-21.164021164021161</v>
      </c>
      <c r="Q1738" s="81">
        <v>23.4</v>
      </c>
      <c r="R1738" s="82">
        <v>-8.4745762711865603E-3</v>
      </c>
      <c r="S1738" s="83">
        <v>101.69491525423872</v>
      </c>
      <c r="T1738" s="81">
        <v>411.81</v>
      </c>
      <c r="U1738" s="82">
        <v>9.0858520304097939E-2</v>
      </c>
      <c r="V1738" s="83">
        <v>-90.858520304097937</v>
      </c>
      <c r="W1738" s="81">
        <v>68.77</v>
      </c>
      <c r="X1738" s="82">
        <v>2.2374191630119607E-2</v>
      </c>
      <c r="Y1738" s="83">
        <v>26.849029956143529</v>
      </c>
      <c r="Z1738" s="84">
        <f t="shared" si="26"/>
        <v>-55.863837464951686</v>
      </c>
    </row>
    <row r="1739" spans="1:26" x14ac:dyDescent="0.3">
      <c r="A1739" s="76">
        <v>39920</v>
      </c>
      <c r="B1739" s="77">
        <v>881.27</v>
      </c>
      <c r="C1739" s="77">
        <v>3.8572135668324438E-2</v>
      </c>
      <c r="D1739" s="78">
        <v>-38.572135668324435</v>
      </c>
      <c r="E1739" s="77">
        <v>1.915</v>
      </c>
      <c r="F1739" s="77">
        <v>-7.7500000000000124</v>
      </c>
      <c r="G1739" s="79">
        <v>-77.500000000000128</v>
      </c>
      <c r="H1739" s="80">
        <v>78.656999999999996</v>
      </c>
      <c r="I1739" s="77">
        <v>7.738331646445354E-3</v>
      </c>
      <c r="J1739" s="79">
        <v>-38.691658232226771</v>
      </c>
      <c r="K1739" s="80">
        <v>33.94</v>
      </c>
      <c r="L1739" s="77">
        <v>-0.17077937942829224</v>
      </c>
      <c r="M1739" s="79">
        <v>-256.16906914243833</v>
      </c>
      <c r="N1739" s="81">
        <v>177</v>
      </c>
      <c r="O1739" s="82">
        <v>-5.3475935828877004E-2</v>
      </c>
      <c r="P1739" s="83">
        <v>-106.95187165775401</v>
      </c>
      <c r="Q1739" s="81">
        <v>23.5</v>
      </c>
      <c r="R1739" s="82">
        <v>-2.0016680567139299E-2</v>
      </c>
      <c r="S1739" s="83">
        <v>240.20016680567159</v>
      </c>
      <c r="T1739" s="81">
        <v>462.74</v>
      </c>
      <c r="U1739" s="82">
        <v>0.11848593251474422</v>
      </c>
      <c r="V1739" s="83">
        <v>-118.48593251474422</v>
      </c>
      <c r="W1739" s="81">
        <v>64.410000000000011</v>
      </c>
      <c r="X1739" s="82">
        <v>-6.1694223905601073E-2</v>
      </c>
      <c r="Y1739" s="83">
        <v>-74.033068686721279</v>
      </c>
      <c r="Z1739" s="84">
        <f t="shared" si="26"/>
        <v>-470.20356909653759</v>
      </c>
    </row>
    <row r="1740" spans="1:26" x14ac:dyDescent="0.3">
      <c r="A1740" s="76">
        <v>39919</v>
      </c>
      <c r="B1740" s="77">
        <v>875.59</v>
      </c>
      <c r="C1740" s="77">
        <v>2.420166101298404E-2</v>
      </c>
      <c r="D1740" s="78">
        <v>-24.20166101298404</v>
      </c>
      <c r="E1740" s="77">
        <v>1.90625</v>
      </c>
      <c r="F1740" s="77">
        <v>-5.8130000000000015</v>
      </c>
      <c r="G1740" s="79">
        <v>-58.130000000000017</v>
      </c>
      <c r="H1740" s="80">
        <v>77.858999999999995</v>
      </c>
      <c r="I1740" s="77">
        <v>2.0554192412922334E-4</v>
      </c>
      <c r="J1740" s="79">
        <v>-1.0277096206461167</v>
      </c>
      <c r="K1740" s="80">
        <v>35.79</v>
      </c>
      <c r="L1740" s="77">
        <v>-9.8488664987405633E-2</v>
      </c>
      <c r="M1740" s="79">
        <v>-147.73299748110844</v>
      </c>
      <c r="N1740" s="81">
        <v>173.5</v>
      </c>
      <c r="O1740" s="82">
        <v>-0.12373737373737374</v>
      </c>
      <c r="P1740" s="83">
        <v>-247.47474747474746</v>
      </c>
      <c r="Q1740" s="81">
        <v>23.54</v>
      </c>
      <c r="R1740" s="82">
        <v>-2.1205821205821269E-2</v>
      </c>
      <c r="S1740" s="83">
        <v>254.46985446985522</v>
      </c>
      <c r="T1740" s="81">
        <v>456.8</v>
      </c>
      <c r="U1740" s="82">
        <v>9.3607852525736238E-2</v>
      </c>
      <c r="V1740" s="83">
        <v>-93.607852525736234</v>
      </c>
      <c r="W1740" s="81">
        <v>65.12</v>
      </c>
      <c r="X1740" s="82">
        <v>-4.3759177679882577E-2</v>
      </c>
      <c r="Y1740" s="83">
        <v>-52.511013215859087</v>
      </c>
      <c r="Z1740" s="84">
        <f t="shared" si="26"/>
        <v>-370.21612686122614</v>
      </c>
    </row>
    <row r="1741" spans="1:26" x14ac:dyDescent="0.3">
      <c r="A1741" s="76">
        <v>39918</v>
      </c>
      <c r="B1741" s="77">
        <v>863.48</v>
      </c>
      <c r="C1741" s="77">
        <v>1.2570946104413935E-2</v>
      </c>
      <c r="D1741" s="78">
        <v>-12.570946104413935</v>
      </c>
      <c r="E1741" s="77">
        <v>1.9125000000000001</v>
      </c>
      <c r="F1741" s="77">
        <v>-4.2499999999999982</v>
      </c>
      <c r="G1741" s="79">
        <v>-42.499999999999986</v>
      </c>
      <c r="H1741" s="80">
        <v>78.122</v>
      </c>
      <c r="I1741" s="77">
        <v>7.3499071590673757E-3</v>
      </c>
      <c r="J1741" s="79">
        <v>-36.749535795336875</v>
      </c>
      <c r="K1741" s="80">
        <v>36.17</v>
      </c>
      <c r="L1741" s="77">
        <v>-0.13962892483349185</v>
      </c>
      <c r="M1741" s="79">
        <v>-209.44338725023778</v>
      </c>
      <c r="N1741" s="81">
        <v>176</v>
      </c>
      <c r="O1741" s="82">
        <v>-0.12871287128712872</v>
      </c>
      <c r="P1741" s="83">
        <v>-257.42574257425741</v>
      </c>
      <c r="Q1741" s="81">
        <v>23.52</v>
      </c>
      <c r="R1741" s="82">
        <v>7.7120822622107846E-3</v>
      </c>
      <c r="S1741" s="83">
        <v>-92.544987146529422</v>
      </c>
      <c r="T1741" s="81">
        <v>439.51</v>
      </c>
      <c r="U1741" s="82">
        <v>0.14312838119017887</v>
      </c>
      <c r="V1741" s="83">
        <v>-143.12838119017889</v>
      </c>
      <c r="W1741" s="81">
        <v>64.704999999999998</v>
      </c>
      <c r="X1741" s="82">
        <v>-4.915503306392377E-2</v>
      </c>
      <c r="Y1741" s="83">
        <v>-58.986039676708522</v>
      </c>
      <c r="Z1741" s="84">
        <f t="shared" ref="Z1741:Z1804" si="27">SUM(D1741,G1741,J1741,M1741,P1741,S1741,V1741,Y1741)</f>
        <v>-853.34901973766284</v>
      </c>
    </row>
    <row r="1742" spans="1:26" x14ac:dyDescent="0.3">
      <c r="A1742" s="76">
        <v>39917</v>
      </c>
      <c r="B1742" s="77">
        <v>861.86</v>
      </c>
      <c r="C1742" s="77">
        <v>5.418562551983961E-2</v>
      </c>
      <c r="D1742" s="78">
        <v>-54.185625519839611</v>
      </c>
      <c r="E1742" s="77">
        <v>1.9293800000000001</v>
      </c>
      <c r="F1742" s="77">
        <v>-2.1869999999999834</v>
      </c>
      <c r="G1742" s="79">
        <v>-21.869999999999834</v>
      </c>
      <c r="H1742" s="80">
        <v>78.02</v>
      </c>
      <c r="I1742" s="77">
        <v>1.4379696804222826E-2</v>
      </c>
      <c r="J1742" s="79">
        <v>-71.898484021114129</v>
      </c>
      <c r="K1742" s="80">
        <v>37.67</v>
      </c>
      <c r="L1742" s="77">
        <v>-0.10903500473036895</v>
      </c>
      <c r="M1742" s="79">
        <v>-163.55250709555344</v>
      </c>
      <c r="N1742" s="81">
        <v>178</v>
      </c>
      <c r="O1742" s="82">
        <v>-9.6446700507614211E-2</v>
      </c>
      <c r="P1742" s="83">
        <v>-192.89340101522842</v>
      </c>
      <c r="Q1742" s="81">
        <v>23.54</v>
      </c>
      <c r="R1742" s="82">
        <v>-4.5417680454176844E-2</v>
      </c>
      <c r="S1742" s="83">
        <v>545.0121654501221</v>
      </c>
      <c r="T1742" s="81">
        <v>404.24</v>
      </c>
      <c r="U1742" s="82">
        <v>0.12815360571556156</v>
      </c>
      <c r="V1742" s="83">
        <v>-128.15360571556155</v>
      </c>
      <c r="W1742" s="81">
        <v>64.930000000000007</v>
      </c>
      <c r="X1742" s="82">
        <v>-4.7667937811674971E-2</v>
      </c>
      <c r="Y1742" s="83">
        <v>-57.201525374009961</v>
      </c>
      <c r="Z1742" s="84">
        <f t="shared" si="27"/>
        <v>-144.74298329118483</v>
      </c>
    </row>
    <row r="1743" spans="1:26" x14ac:dyDescent="0.3">
      <c r="A1743" s="76">
        <v>39916</v>
      </c>
      <c r="B1743" s="77">
        <v>866.41</v>
      </c>
      <c r="C1743" s="77">
        <v>7.5991654454683116E-2</v>
      </c>
      <c r="D1743" s="78">
        <v>-75.991654454683115</v>
      </c>
      <c r="E1743" s="77">
        <v>0.98060000000000003</v>
      </c>
      <c r="F1743" s="77">
        <v>4.9750000000000068</v>
      </c>
      <c r="G1743" s="79">
        <v>49.750000000000071</v>
      </c>
      <c r="H1743" s="80" t="s">
        <v>0</v>
      </c>
      <c r="I1743" s="77">
        <v>3.5402727195731371E-2</v>
      </c>
      <c r="J1743" s="79">
        <v>4.2927486857345132</v>
      </c>
      <c r="K1743" s="80">
        <v>37.81</v>
      </c>
      <c r="L1743" s="77">
        <v>-0.14340734028092428</v>
      </c>
      <c r="M1743" s="79">
        <v>-215.11101042138642</v>
      </c>
      <c r="N1743" s="81">
        <v>172</v>
      </c>
      <c r="O1743" s="82">
        <v>-0.10880829015544041</v>
      </c>
      <c r="P1743" s="83">
        <v>-217.61658031088081</v>
      </c>
      <c r="Q1743" s="81">
        <v>23.48</v>
      </c>
      <c r="R1743" s="82">
        <v>-7.266982622432859E-2</v>
      </c>
      <c r="S1743" s="83">
        <v>872.03791469194312</v>
      </c>
      <c r="T1743" s="81">
        <v>441.81</v>
      </c>
      <c r="U1743" s="82">
        <v>0.22124554274815497</v>
      </c>
      <c r="V1743" s="83">
        <v>-221.24554274815497</v>
      </c>
      <c r="W1743" s="81">
        <v>64.944999999999993</v>
      </c>
      <c r="X1743" s="82">
        <v>-0.11669500170010216</v>
      </c>
      <c r="Y1743" s="83">
        <v>-140.03400204012257</v>
      </c>
      <c r="Z1743" s="84">
        <f t="shared" si="27"/>
        <v>56.081873402449816</v>
      </c>
    </row>
    <row r="1744" spans="1:26" x14ac:dyDescent="0.3">
      <c r="A1744" s="76">
        <v>39913</v>
      </c>
      <c r="B1744" s="77">
        <v>861.96</v>
      </c>
      <c r="C1744" s="77">
        <v>8.744086292815248E-2</v>
      </c>
      <c r="D1744" s="78">
        <v>-87.440862928152484</v>
      </c>
      <c r="E1744" s="77">
        <v>0.98060000000000003</v>
      </c>
      <c r="F1744" s="77">
        <v>4.9750000000000068</v>
      </c>
      <c r="G1744" s="79">
        <v>49.750000000000071</v>
      </c>
      <c r="H1744" s="80" t="s">
        <v>0</v>
      </c>
      <c r="I1744" s="77">
        <v>3.5402727195731371E-2</v>
      </c>
      <c r="J1744" s="79">
        <v>56.053106317734681</v>
      </c>
      <c r="K1744" s="80" t="s">
        <v>0</v>
      </c>
      <c r="L1744" s="77">
        <v>3.5402727195731371E-2</v>
      </c>
      <c r="M1744" s="79">
        <v>-215.76433121019116</v>
      </c>
      <c r="N1744" s="81" t="s">
        <v>47</v>
      </c>
      <c r="O1744" s="82">
        <v>4.5362372799477215E-3</v>
      </c>
      <c r="P1744" s="83">
        <v>9.0724745598954417</v>
      </c>
      <c r="Q1744" s="81" t="s">
        <v>47</v>
      </c>
      <c r="R1744" s="82">
        <v>7.4923885533476054E-4</v>
      </c>
      <c r="S1744" s="83">
        <v>-8.9908662640171269</v>
      </c>
      <c r="T1744" s="81">
        <v>438.48</v>
      </c>
      <c r="U1744" s="82">
        <v>0.30873925501432664</v>
      </c>
      <c r="V1744" s="83">
        <v>-308.73925501432666</v>
      </c>
      <c r="W1744" s="81" t="s">
        <v>47</v>
      </c>
      <c r="X1744" s="82">
        <v>-7.6700874660299754E-4</v>
      </c>
      <c r="Y1744" s="83">
        <v>-0.92041049592359703</v>
      </c>
      <c r="Z1744" s="84">
        <f t="shared" si="27"/>
        <v>-506.98014503498081</v>
      </c>
    </row>
    <row r="1745" spans="1:26" x14ac:dyDescent="0.3">
      <c r="A1745" s="76">
        <v>39912</v>
      </c>
      <c r="B1745" s="77">
        <v>861.37</v>
      </c>
      <c r="C1745" s="77">
        <v>4.4477318750075726E-2</v>
      </c>
      <c r="D1745" s="78">
        <v>-44.477318750075725</v>
      </c>
      <c r="E1745" s="77">
        <v>1.9512499999999999</v>
      </c>
      <c r="F1745" s="77">
        <v>-5.8749999999999858</v>
      </c>
      <c r="G1745" s="79">
        <v>-58.749999999999858</v>
      </c>
      <c r="H1745" s="80">
        <v>78.575000000000003</v>
      </c>
      <c r="I1745" s="77">
        <v>1.9712936046511701E-2</v>
      </c>
      <c r="J1745" s="79">
        <v>-98.564680232558501</v>
      </c>
      <c r="K1745" s="80">
        <v>36.53</v>
      </c>
      <c r="L1745" s="77">
        <v>-0.10989278752436643</v>
      </c>
      <c r="M1745" s="79">
        <v>-164.83918128654963</v>
      </c>
      <c r="N1745" s="81">
        <v>182</v>
      </c>
      <c r="O1745" s="82">
        <v>-1.0869565217391304E-2</v>
      </c>
      <c r="P1745" s="83">
        <v>-21.739130434782606</v>
      </c>
      <c r="Q1745" s="81">
        <v>23.35</v>
      </c>
      <c r="R1745" s="82">
        <v>-0.10775697363393198</v>
      </c>
      <c r="S1745" s="83">
        <v>1293.0836836071837</v>
      </c>
      <c r="T1745" s="81">
        <v>438.48</v>
      </c>
      <c r="U1745" s="82">
        <v>0.22926829268292692</v>
      </c>
      <c r="V1745" s="83">
        <v>-229.26829268292693</v>
      </c>
      <c r="W1745" s="81">
        <v>66.540000000000006</v>
      </c>
      <c r="X1745" s="82">
        <v>-6.4529734289329246E-2</v>
      </c>
      <c r="Y1745" s="83">
        <v>-77.435681147195083</v>
      </c>
      <c r="Z1745" s="84">
        <f t="shared" si="27"/>
        <v>598.00939907309544</v>
      </c>
    </row>
    <row r="1746" spans="1:26" x14ac:dyDescent="0.3">
      <c r="A1746" s="76">
        <v>39911</v>
      </c>
      <c r="B1746" s="77">
        <v>835.52</v>
      </c>
      <c r="C1746" s="77">
        <v>-7.141753710503477E-3</v>
      </c>
      <c r="D1746" s="78">
        <v>7.141753710503477</v>
      </c>
      <c r="E1746" s="77">
        <v>1.9624999999999999</v>
      </c>
      <c r="F1746" s="77">
        <v>-9.0000000000000302</v>
      </c>
      <c r="G1746" s="79">
        <v>-90.000000000000298</v>
      </c>
      <c r="H1746" s="80">
        <v>77.668999999999997</v>
      </c>
      <c r="I1746" s="77">
        <v>6.5053714670778359E-3</v>
      </c>
      <c r="J1746" s="79">
        <v>-32.526857335389181</v>
      </c>
      <c r="K1746" s="80">
        <v>38.85</v>
      </c>
      <c r="L1746" s="77">
        <v>-3.7413280475718486E-2</v>
      </c>
      <c r="M1746" s="79">
        <v>-56.119920713577734</v>
      </c>
      <c r="N1746" s="81">
        <v>189</v>
      </c>
      <c r="O1746" s="82">
        <v>5.5865921787709494E-2</v>
      </c>
      <c r="P1746" s="83">
        <v>111.73184357541899</v>
      </c>
      <c r="Q1746" s="81">
        <v>23.1</v>
      </c>
      <c r="R1746" s="82">
        <v>-0.12599318955732117</v>
      </c>
      <c r="S1746" s="83">
        <v>1511.9182746878539</v>
      </c>
      <c r="T1746" s="81">
        <v>386.38</v>
      </c>
      <c r="U1746" s="82">
        <v>2.6787137921870804E-2</v>
      </c>
      <c r="V1746" s="83">
        <v>-26.787137921870805</v>
      </c>
      <c r="W1746" s="81">
        <v>67.460000000000008</v>
      </c>
      <c r="X1746" s="82">
        <v>-9.0341535071609361E-3</v>
      </c>
      <c r="Y1746" s="83">
        <v>-10.840984208593122</v>
      </c>
      <c r="Z1746" s="84">
        <f t="shared" si="27"/>
        <v>1414.516971794345</v>
      </c>
    </row>
    <row r="1747" spans="1:26" x14ac:dyDescent="0.3">
      <c r="A1747" s="76">
        <v>39910</v>
      </c>
      <c r="B1747" s="77">
        <v>832.79</v>
      </c>
      <c r="C1747" s="77">
        <v>4.0388695987653225E-3</v>
      </c>
      <c r="D1747" s="78">
        <v>-4.0388695987653227</v>
      </c>
      <c r="E1747" s="77">
        <v>1.97875</v>
      </c>
      <c r="F1747" s="77">
        <v>-5.0000000000000044</v>
      </c>
      <c r="G1747" s="79">
        <v>-50.000000000000043</v>
      </c>
      <c r="H1747" s="80">
        <v>77.575000000000003</v>
      </c>
      <c r="I1747" s="77">
        <v>1.7590576383241182E-2</v>
      </c>
      <c r="J1747" s="79">
        <v>-87.952881916205911</v>
      </c>
      <c r="K1747" s="80">
        <v>40.39</v>
      </c>
      <c r="L1747" s="77">
        <v>-4.4023668639053243E-2</v>
      </c>
      <c r="M1747" s="79">
        <v>-66.035502958579855</v>
      </c>
      <c r="N1747" s="81">
        <v>190</v>
      </c>
      <c r="O1747" s="82">
        <v>4.3956043956043959E-2</v>
      </c>
      <c r="P1747" s="83">
        <v>87.912087912087912</v>
      </c>
      <c r="Q1747" s="81">
        <v>23.13</v>
      </c>
      <c r="R1747" s="82">
        <v>-0.12319939347990903</v>
      </c>
      <c r="S1747" s="83">
        <v>1478.3927217589085</v>
      </c>
      <c r="T1747" s="81">
        <v>377.51</v>
      </c>
      <c r="U1747" s="82">
        <v>3.600537885232856E-2</v>
      </c>
      <c r="V1747" s="83">
        <v>-36.005378852328562</v>
      </c>
      <c r="W1747" s="81">
        <v>67.265000000000001</v>
      </c>
      <c r="X1747" s="82">
        <v>-1.8888564760793491E-2</v>
      </c>
      <c r="Y1747" s="83">
        <v>-22.666277712952187</v>
      </c>
      <c r="Z1747" s="84">
        <f t="shared" si="27"/>
        <v>1299.6058986321646</v>
      </c>
    </row>
    <row r="1748" spans="1:26" x14ac:dyDescent="0.3">
      <c r="A1748" s="76">
        <v>39909</v>
      </c>
      <c r="B1748" s="77">
        <v>848.54</v>
      </c>
      <c r="C1748" s="77">
        <v>2.9694079386459783E-2</v>
      </c>
      <c r="D1748" s="78">
        <v>-29.694079386459784</v>
      </c>
      <c r="E1748" s="77">
        <v>1.9925000000000002</v>
      </c>
      <c r="F1748" s="77">
        <v>-4.0000000000000036</v>
      </c>
      <c r="G1748" s="79">
        <v>-40.000000000000036</v>
      </c>
      <c r="H1748" s="80">
        <v>78.052999999999997</v>
      </c>
      <c r="I1748" s="77">
        <v>1.8423559191555326E-2</v>
      </c>
      <c r="J1748" s="79">
        <v>-92.117795957776636</v>
      </c>
      <c r="K1748" s="80">
        <v>40.93</v>
      </c>
      <c r="L1748" s="77">
        <v>-4.6587467971115772E-2</v>
      </c>
      <c r="M1748" s="79">
        <v>-69.88120195667365</v>
      </c>
      <c r="N1748" s="81">
        <v>189</v>
      </c>
      <c r="O1748" s="82">
        <v>2.1621621621621623E-2</v>
      </c>
      <c r="P1748" s="83">
        <v>43.243243243243242</v>
      </c>
      <c r="Q1748" s="81">
        <v>23.6</v>
      </c>
      <c r="R1748" s="82">
        <v>-8.6687306501547934E-2</v>
      </c>
      <c r="S1748" s="83">
        <v>1040.2476780185752</v>
      </c>
      <c r="T1748" s="81">
        <v>413.72</v>
      </c>
      <c r="U1748" s="82">
        <v>0.15303363897327282</v>
      </c>
      <c r="V1748" s="83">
        <v>-153.03363897327282</v>
      </c>
      <c r="W1748" s="81">
        <v>68.644999999999996</v>
      </c>
      <c r="X1748" s="82">
        <v>-2.6588201928530914E-2</v>
      </c>
      <c r="Y1748" s="83">
        <v>-31.905842314237098</v>
      </c>
      <c r="Z1748" s="84">
        <f t="shared" si="27"/>
        <v>666.85836267339846</v>
      </c>
    </row>
    <row r="1749" spans="1:26" x14ac:dyDescent="0.3">
      <c r="A1749" s="76">
        <v>39906</v>
      </c>
      <c r="B1749" s="77">
        <v>854.9</v>
      </c>
      <c r="C1749" s="77">
        <v>2.9801484051267237E-2</v>
      </c>
      <c r="D1749" s="78">
        <v>-29.801484051267238</v>
      </c>
      <c r="E1749" s="77">
        <v>1.96438</v>
      </c>
      <c r="F1749" s="77">
        <v>-5.5620000000000003</v>
      </c>
      <c r="G1749" s="79">
        <v>-55.620000000000005</v>
      </c>
      <c r="H1749" s="80">
        <v>77.843000000000004</v>
      </c>
      <c r="I1749" s="77">
        <v>9.1787126466584355E-3</v>
      </c>
      <c r="J1749" s="79">
        <v>-45.893563233292177</v>
      </c>
      <c r="K1749" s="80">
        <v>39.700000000000003</v>
      </c>
      <c r="L1749" s="77">
        <v>-8.1656257228776175E-2</v>
      </c>
      <c r="M1749" s="79">
        <v>-122.48438584316426</v>
      </c>
      <c r="N1749" s="81">
        <v>187</v>
      </c>
      <c r="O1749" s="82">
        <v>5.3763440860215058E-3</v>
      </c>
      <c r="P1749" s="83">
        <v>10.752688172043012</v>
      </c>
      <c r="Q1749" s="81">
        <v>23.98</v>
      </c>
      <c r="R1749" s="82">
        <v>-5.1799130090944986E-2</v>
      </c>
      <c r="S1749" s="83">
        <v>621.58956109133987</v>
      </c>
      <c r="T1749" s="81">
        <v>417.7</v>
      </c>
      <c r="U1749" s="82">
        <v>6.6350105945725185E-2</v>
      </c>
      <c r="V1749" s="83">
        <v>-66.35010594572519</v>
      </c>
      <c r="W1749" s="81">
        <v>68.100000000000009</v>
      </c>
      <c r="X1749" s="82">
        <v>-4.1385135135134907E-2</v>
      </c>
      <c r="Y1749" s="83">
        <v>-49.662162162161891</v>
      </c>
      <c r="Z1749" s="84">
        <f t="shared" si="27"/>
        <v>262.53054802777211</v>
      </c>
    </row>
    <row r="1750" spans="1:26" x14ac:dyDescent="0.3">
      <c r="A1750" s="76">
        <v>39905</v>
      </c>
      <c r="B1750" s="77">
        <v>852.76</v>
      </c>
      <c r="C1750" s="77">
        <v>7.9538693301938204E-2</v>
      </c>
      <c r="D1750" s="78">
        <v>-79.53869330193821</v>
      </c>
      <c r="E1750" s="77">
        <v>1.9550000000000001</v>
      </c>
      <c r="F1750" s="77">
        <v>-5.8749999999999858</v>
      </c>
      <c r="G1750" s="79">
        <v>-58.749999999999858</v>
      </c>
      <c r="H1750" s="80">
        <v>77.552000000000007</v>
      </c>
      <c r="I1750" s="77">
        <v>2.4830520793413829E-2</v>
      </c>
      <c r="J1750" s="79">
        <v>-124.15260396706914</v>
      </c>
      <c r="K1750" s="80">
        <v>42.04</v>
      </c>
      <c r="L1750" s="77">
        <v>-8.389627369797345E-2</v>
      </c>
      <c r="M1750" s="79">
        <v>-125.84441054696018</v>
      </c>
      <c r="N1750" s="81">
        <v>198</v>
      </c>
      <c r="O1750" s="82">
        <v>-0.16806163402779178</v>
      </c>
      <c r="P1750" s="83">
        <v>-336.12326805558354</v>
      </c>
      <c r="Q1750" s="81">
        <v>24.05</v>
      </c>
      <c r="R1750" s="82">
        <v>-6.1983471074379577E-3</v>
      </c>
      <c r="S1750" s="83">
        <v>74.380165289255487</v>
      </c>
      <c r="T1750" s="81">
        <v>384.48</v>
      </c>
      <c r="U1750" s="82">
        <v>0.14790708783662751</v>
      </c>
      <c r="V1750" s="83">
        <v>-147.90708783662751</v>
      </c>
      <c r="W1750" s="81">
        <v>68.050000000000011</v>
      </c>
      <c r="X1750" s="82">
        <v>-6.7169294037011537E-2</v>
      </c>
      <c r="Y1750" s="83">
        <v>-80.603152844413842</v>
      </c>
      <c r="Z1750" s="84">
        <f t="shared" si="27"/>
        <v>-878.53905126333666</v>
      </c>
    </row>
    <row r="1751" spans="1:26" x14ac:dyDescent="0.3">
      <c r="A1751" s="76">
        <v>39904</v>
      </c>
      <c r="B1751" s="77">
        <v>817.56</v>
      </c>
      <c r="C1751" s="77">
        <v>1.7992553946532767E-2</v>
      </c>
      <c r="D1751" s="78">
        <v>-17.992553946532766</v>
      </c>
      <c r="E1751" s="77">
        <v>1.9512499999999999</v>
      </c>
      <c r="F1751" s="77">
        <v>-5.500000000000016</v>
      </c>
      <c r="G1751" s="79">
        <v>-55.000000000000156</v>
      </c>
      <c r="H1751" s="80">
        <v>76.914000000000001</v>
      </c>
      <c r="I1751" s="77">
        <v>1.8445200672660592E-2</v>
      </c>
      <c r="J1751" s="79">
        <v>-92.226003363302965</v>
      </c>
      <c r="K1751" s="80">
        <v>42.28</v>
      </c>
      <c r="L1751" s="77">
        <v>-3.2051282051282021E-2</v>
      </c>
      <c r="M1751" s="79">
        <v>-48.07692307692303</v>
      </c>
      <c r="N1751" s="81">
        <v>202</v>
      </c>
      <c r="O1751" s="82">
        <v>-0.12173111145797413</v>
      </c>
      <c r="P1751" s="83">
        <v>-243.46222291594827</v>
      </c>
      <c r="Q1751" s="81">
        <v>23.34</v>
      </c>
      <c r="R1751" s="82">
        <v>-4.0296052631578962E-2</v>
      </c>
      <c r="S1751" s="83">
        <v>483.55263157894751</v>
      </c>
      <c r="T1751" s="81">
        <v>358.32</v>
      </c>
      <c r="U1751" s="82">
        <v>-2.0528660853401829E-2</v>
      </c>
      <c r="V1751" s="83">
        <v>20.528660853401828</v>
      </c>
      <c r="W1751" s="81">
        <v>68.180000000000007</v>
      </c>
      <c r="X1751" s="82">
        <v>-6.0104769782189121E-2</v>
      </c>
      <c r="Y1751" s="83">
        <v>-72.125723738626945</v>
      </c>
      <c r="Z1751" s="84">
        <f t="shared" si="27"/>
        <v>-24.802134608984829</v>
      </c>
    </row>
    <row r="1752" spans="1:26" x14ac:dyDescent="0.3">
      <c r="A1752" s="76">
        <v>39903</v>
      </c>
      <c r="B1752" s="77">
        <v>805.22</v>
      </c>
      <c r="C1752" s="77">
        <v>2.0777607342519915E-2</v>
      </c>
      <c r="D1752" s="78">
        <v>-20.777607342519914</v>
      </c>
      <c r="E1752" s="77">
        <v>1.9718800000000001</v>
      </c>
      <c r="F1752" s="77">
        <v>-20.812000000000008</v>
      </c>
      <c r="G1752" s="79">
        <v>-208.12000000000009</v>
      </c>
      <c r="H1752" s="80">
        <v>76.409000000000006</v>
      </c>
      <c r="I1752" s="77">
        <v>1.1048773387673115E-2</v>
      </c>
      <c r="J1752" s="79">
        <v>-55.243866938365578</v>
      </c>
      <c r="K1752" s="80">
        <v>44.14</v>
      </c>
      <c r="L1752" s="77">
        <v>0.10184722915626555</v>
      </c>
      <c r="M1752" s="79">
        <v>152.77084373439834</v>
      </c>
      <c r="N1752" s="81">
        <v>197</v>
      </c>
      <c r="O1752" s="82">
        <v>-0.1340560375635062</v>
      </c>
      <c r="P1752" s="83">
        <v>-268.11207512701242</v>
      </c>
      <c r="Q1752" s="81">
        <v>24.66</v>
      </c>
      <c r="R1752" s="82">
        <v>4.0716612377850745E-3</v>
      </c>
      <c r="S1752" s="83">
        <v>-48.859934853420896</v>
      </c>
      <c r="T1752" s="81">
        <v>361.77</v>
      </c>
      <c r="U1752" s="82">
        <v>-6.75069594803588E-2</v>
      </c>
      <c r="V1752" s="83">
        <v>67.506959480358802</v>
      </c>
      <c r="W1752" s="81">
        <v>73.525000000000006</v>
      </c>
      <c r="X1752" s="82">
        <v>9.1199168892846696E-2</v>
      </c>
      <c r="Y1752" s="83">
        <v>109.43900267141603</v>
      </c>
      <c r="Z1752" s="84">
        <f t="shared" si="27"/>
        <v>-271.39667837514571</v>
      </c>
    </row>
    <row r="1753" spans="1:26" x14ac:dyDescent="0.3">
      <c r="A1753" s="76">
        <v>39902</v>
      </c>
      <c r="B1753" s="77">
        <v>792.65</v>
      </c>
      <c r="C1753" s="77">
        <v>1.8071360682267636E-2</v>
      </c>
      <c r="D1753" s="78">
        <v>-18.071360682267635</v>
      </c>
      <c r="E1753" s="77">
        <v>1.9837500000000001</v>
      </c>
      <c r="F1753" s="77">
        <v>-21.812999999999995</v>
      </c>
      <c r="G1753" s="79">
        <v>-218.12999999999994</v>
      </c>
      <c r="H1753" s="80">
        <v>76.149000000000001</v>
      </c>
      <c r="I1753" s="77">
        <v>2.5409447574911504E-3</v>
      </c>
      <c r="J1753" s="79">
        <v>-12.704723787455752</v>
      </c>
      <c r="K1753" s="80">
        <v>45.54</v>
      </c>
      <c r="L1753" s="77">
        <v>0.11617647058823535</v>
      </c>
      <c r="M1753" s="79">
        <v>174.26470588235304</v>
      </c>
      <c r="N1753" s="81">
        <v>193</v>
      </c>
      <c r="O1753" s="82">
        <v>-0.18219195437902311</v>
      </c>
      <c r="P1753" s="83">
        <v>-364.38390875804618</v>
      </c>
      <c r="Q1753" s="81">
        <v>25.32</v>
      </c>
      <c r="R1753" s="82">
        <v>4.8447204968944176E-2</v>
      </c>
      <c r="S1753" s="83">
        <v>-581.36645962733007</v>
      </c>
      <c r="T1753" s="81">
        <v>335.04</v>
      </c>
      <c r="U1753" s="82">
        <v>-9.3751690559913364E-2</v>
      </c>
      <c r="V1753" s="83">
        <v>93.751690559913371</v>
      </c>
      <c r="W1753" s="81">
        <v>73.789999999999992</v>
      </c>
      <c r="X1753" s="82">
        <v>9.9783888516282546E-2</v>
      </c>
      <c r="Y1753" s="83">
        <v>119.74066621953905</v>
      </c>
      <c r="Z1753" s="84">
        <f t="shared" si="27"/>
        <v>-806.89939019329404</v>
      </c>
    </row>
    <row r="1754" spans="1:26" x14ac:dyDescent="0.3">
      <c r="A1754" s="76">
        <v>39899</v>
      </c>
      <c r="B1754" s="77">
        <v>824.69</v>
      </c>
      <c r="C1754" s="77">
        <v>7.7758465217789036E-2</v>
      </c>
      <c r="D1754" s="78">
        <v>-77.758465217789038</v>
      </c>
      <c r="E1754" s="77">
        <v>2.0099999999999998</v>
      </c>
      <c r="F1754" s="77">
        <v>-19.500000000000028</v>
      </c>
      <c r="G1754" s="79">
        <v>-195.00000000000028</v>
      </c>
      <c r="H1754" s="80">
        <v>77.055999999999997</v>
      </c>
      <c r="I1754" s="77">
        <v>1.9501997830171255E-2</v>
      </c>
      <c r="J1754" s="79">
        <v>-97.509989150856271</v>
      </c>
      <c r="K1754" s="80">
        <v>41.04</v>
      </c>
      <c r="L1754" s="77">
        <v>-6.1728395061728454E-2</v>
      </c>
      <c r="M1754" s="79">
        <v>-92.59259259259268</v>
      </c>
      <c r="N1754" s="81">
        <v>184</v>
      </c>
      <c r="O1754" s="82">
        <v>-0.21700894865153192</v>
      </c>
      <c r="P1754" s="83">
        <v>-434.01789730306382</v>
      </c>
      <c r="Q1754" s="81">
        <v>26.17</v>
      </c>
      <c r="R1754" s="82">
        <v>7.917525773195884E-2</v>
      </c>
      <c r="S1754" s="83">
        <v>-950.1030927835061</v>
      </c>
      <c r="T1754" s="81">
        <v>356.7</v>
      </c>
      <c r="U1754" s="82">
        <v>4.3684349123679689E-2</v>
      </c>
      <c r="V1754" s="83">
        <v>-43.684349123679688</v>
      </c>
      <c r="W1754" s="81">
        <v>71.13</v>
      </c>
      <c r="X1754" s="82">
        <v>5.6987889144810067E-2</v>
      </c>
      <c r="Y1754" s="83">
        <v>68.385466973772068</v>
      </c>
      <c r="Z1754" s="84">
        <f t="shared" si="27"/>
        <v>-1822.280919197716</v>
      </c>
    </row>
    <row r="1755" spans="1:26" x14ac:dyDescent="0.3">
      <c r="A1755" s="76">
        <v>39898</v>
      </c>
      <c r="B1755" s="77">
        <v>841.53</v>
      </c>
      <c r="C1755" s="77">
        <v>0.11253156357002156</v>
      </c>
      <c r="D1755" s="78">
        <v>-112.53156357002156</v>
      </c>
      <c r="E1755" s="77">
        <v>2.0525000000000002</v>
      </c>
      <c r="F1755" s="77">
        <v>-17.437999999999974</v>
      </c>
      <c r="G1755" s="79">
        <v>-174.37999999999974</v>
      </c>
      <c r="H1755" s="80">
        <v>77.167000000000002</v>
      </c>
      <c r="I1755" s="77">
        <v>2.228257269656226E-2</v>
      </c>
      <c r="J1755" s="79">
        <v>-111.4128634828113</v>
      </c>
      <c r="K1755" s="80">
        <v>40.36</v>
      </c>
      <c r="L1755" s="77">
        <v>-4.7214353163361665E-2</v>
      </c>
      <c r="M1755" s="79">
        <v>-70.821529745042497</v>
      </c>
      <c r="N1755" s="81">
        <v>179</v>
      </c>
      <c r="O1755" s="82">
        <v>-0.24150838980705921</v>
      </c>
      <c r="P1755" s="83">
        <v>-483.01677961411838</v>
      </c>
      <c r="Q1755" s="81">
        <v>26.43</v>
      </c>
      <c r="R1755" s="82">
        <v>9.4409937888198806E-2</v>
      </c>
      <c r="S1755" s="83">
        <v>-1132.9192546583856</v>
      </c>
      <c r="T1755" s="81">
        <v>376.3</v>
      </c>
      <c r="U1755" s="82">
        <v>1.2484528870472975E-2</v>
      </c>
      <c r="V1755" s="83">
        <v>-12.484528870472975</v>
      </c>
      <c r="W1755" s="81">
        <v>68.074999999999989</v>
      </c>
      <c r="X1755" s="82">
        <v>3.0034801028899761E-2</v>
      </c>
      <c r="Y1755" s="83">
        <v>36.041761234679711</v>
      </c>
      <c r="Z1755" s="84">
        <f t="shared" si="27"/>
        <v>-2061.5247587061722</v>
      </c>
    </row>
    <row r="1756" spans="1:26" x14ac:dyDescent="0.3">
      <c r="A1756" s="76">
        <v>39897</v>
      </c>
      <c r="B1756" s="77">
        <v>829.44</v>
      </c>
      <c r="C1756" s="77">
        <v>0.11255080278459631</v>
      </c>
      <c r="D1756" s="78">
        <v>-112.55080278459631</v>
      </c>
      <c r="E1756" s="77">
        <v>2.0287500000000001</v>
      </c>
      <c r="F1756" s="77">
        <v>-20.124999999999993</v>
      </c>
      <c r="G1756" s="79">
        <v>-201.24999999999994</v>
      </c>
      <c r="H1756" s="80">
        <v>76.233999999999995</v>
      </c>
      <c r="I1756" s="77">
        <v>1.3682600890898164E-2</v>
      </c>
      <c r="J1756" s="79">
        <v>-68.413004454490817</v>
      </c>
      <c r="K1756" s="80">
        <v>42.25</v>
      </c>
      <c r="L1756" s="77">
        <v>2.5983487129674607E-2</v>
      </c>
      <c r="M1756" s="79">
        <v>38.975230694511907</v>
      </c>
      <c r="N1756" s="81">
        <v>182</v>
      </c>
      <c r="O1756" s="82">
        <v>-0.22551312946739563</v>
      </c>
      <c r="P1756" s="83">
        <v>-451.02625893479126</v>
      </c>
      <c r="Q1756" s="81">
        <v>26.38</v>
      </c>
      <c r="R1756" s="82">
        <v>8.1147540983606575E-2</v>
      </c>
      <c r="S1756" s="83">
        <v>-973.7704918032789</v>
      </c>
      <c r="T1756" s="81">
        <v>364.39</v>
      </c>
      <c r="U1756" s="82">
        <v>-4.3043227060244729E-2</v>
      </c>
      <c r="V1756" s="83">
        <v>43.043227060244732</v>
      </c>
      <c r="W1756" s="81">
        <v>68.56</v>
      </c>
      <c r="X1756" s="82">
        <v>0.12209492635024551</v>
      </c>
      <c r="Y1756" s="83">
        <v>146.51391162029461</v>
      </c>
      <c r="Z1756" s="84">
        <f t="shared" si="27"/>
        <v>-1578.478188602106</v>
      </c>
    </row>
    <row r="1757" spans="1:26" x14ac:dyDescent="0.3">
      <c r="A1757" s="76">
        <v>39896</v>
      </c>
      <c r="B1757" s="77">
        <v>824.07</v>
      </c>
      <c r="C1757" s="77">
        <v>0.12739585470962447</v>
      </c>
      <c r="D1757" s="78">
        <v>-127.39585470962447</v>
      </c>
      <c r="E1757" s="77">
        <v>2.0325000000000002</v>
      </c>
      <c r="F1757" s="77">
        <v>-22.562999999999978</v>
      </c>
      <c r="G1757" s="79">
        <v>-225.62999999999977</v>
      </c>
      <c r="H1757" s="80">
        <v>76.641000000000005</v>
      </c>
      <c r="I1757" s="77">
        <v>3.1729578374885561E-2</v>
      </c>
      <c r="J1757" s="79">
        <v>-158.64789187442781</v>
      </c>
      <c r="K1757" s="80">
        <v>42.93</v>
      </c>
      <c r="L1757" s="77">
        <v>-1.5592753955514784E-2</v>
      </c>
      <c r="M1757" s="79">
        <v>-23.389130933272178</v>
      </c>
      <c r="N1757" s="81">
        <v>185</v>
      </c>
      <c r="O1757" s="82">
        <v>-0.24178370179230035</v>
      </c>
      <c r="P1757" s="83">
        <v>-483.5674035846007</v>
      </c>
      <c r="Q1757" s="81">
        <v>25.84</v>
      </c>
      <c r="R1757" s="82">
        <v>5.0563982886036177E-3</v>
      </c>
      <c r="S1757" s="83">
        <v>-60.676779463243413</v>
      </c>
      <c r="T1757" s="81">
        <v>358.81</v>
      </c>
      <c r="U1757" s="82">
        <v>1.9143920243133494E-2</v>
      </c>
      <c r="V1757" s="83">
        <v>-19.143920243133493</v>
      </c>
      <c r="W1757" s="81">
        <v>70.52</v>
      </c>
      <c r="X1757" s="82">
        <v>0.16523463317911422</v>
      </c>
      <c r="Y1757" s="83">
        <v>198.28155981493703</v>
      </c>
      <c r="Z1757" s="84">
        <f t="shared" si="27"/>
        <v>-900.16942099336507</v>
      </c>
    </row>
    <row r="1758" spans="1:26" x14ac:dyDescent="0.3">
      <c r="A1758" s="76">
        <v>39895</v>
      </c>
      <c r="B1758" s="77">
        <v>830.16</v>
      </c>
      <c r="C1758" s="77">
        <v>0.14463778507018168</v>
      </c>
      <c r="D1758" s="78">
        <v>-144.63778507018168</v>
      </c>
      <c r="E1758" s="77">
        <v>2.02</v>
      </c>
      <c r="F1758" s="77">
        <v>-27.749999999999986</v>
      </c>
      <c r="G1758" s="79">
        <v>-277.49999999999989</v>
      </c>
      <c r="H1758" s="80">
        <v>77.135000000000005</v>
      </c>
      <c r="I1758" s="77">
        <v>3.9107123612458321E-2</v>
      </c>
      <c r="J1758" s="79">
        <v>-195.5356180622916</v>
      </c>
      <c r="K1758" s="80">
        <v>43.23</v>
      </c>
      <c r="L1758" s="77">
        <v>-2.5693035835023678E-2</v>
      </c>
      <c r="M1758" s="79">
        <v>-38.539553752535518</v>
      </c>
      <c r="N1758" s="81">
        <v>186</v>
      </c>
      <c r="O1758" s="82">
        <v>-0.23138304356611819</v>
      </c>
      <c r="P1758" s="83">
        <v>-462.76608713223635</v>
      </c>
      <c r="Q1758" s="81">
        <v>25.29</v>
      </c>
      <c r="R1758" s="82">
        <v>-2.7307692307692342E-2</v>
      </c>
      <c r="S1758" s="83">
        <v>327.69230769230808</v>
      </c>
      <c r="T1758" s="81">
        <v>391.71</v>
      </c>
      <c r="U1758" s="82">
        <v>9.1114206128133646E-2</v>
      </c>
      <c r="V1758" s="83">
        <v>-91.114206128133645</v>
      </c>
      <c r="W1758" s="81">
        <v>71.039999999999992</v>
      </c>
      <c r="X1758" s="82">
        <v>0.21239013567710543</v>
      </c>
      <c r="Y1758" s="83">
        <v>254.86816281252649</v>
      </c>
      <c r="Z1758" s="84">
        <f t="shared" si="27"/>
        <v>-627.53277964054416</v>
      </c>
    </row>
    <row r="1759" spans="1:26" x14ac:dyDescent="0.3">
      <c r="A1759" s="76">
        <v>39892</v>
      </c>
      <c r="B1759" s="77">
        <v>789.93</v>
      </c>
      <c r="C1759" s="77">
        <v>0.14708701208178435</v>
      </c>
      <c r="D1759" s="78">
        <v>-147.08701208178434</v>
      </c>
      <c r="E1759" s="77">
        <v>2.0137499999999999</v>
      </c>
      <c r="F1759" s="77">
        <v>-22.250000000000014</v>
      </c>
      <c r="G1759" s="79">
        <v>-222.50000000000014</v>
      </c>
      <c r="H1759" s="80">
        <v>75.673000000000002</v>
      </c>
      <c r="I1759" s="77">
        <v>3.3657064022183047E-2</v>
      </c>
      <c r="J1759" s="79">
        <v>-168.28532011091525</v>
      </c>
      <c r="K1759" s="80">
        <v>45.89</v>
      </c>
      <c r="L1759" s="77">
        <v>-7.6288244766505614E-2</v>
      </c>
      <c r="M1759" s="79">
        <v>-114.43236714975842</v>
      </c>
      <c r="N1759" s="81">
        <v>237.9984</v>
      </c>
      <c r="O1759" s="82">
        <v>-9.1580728862506414E-2</v>
      </c>
      <c r="P1759" s="83">
        <v>-183.16145772501281</v>
      </c>
      <c r="Q1759" s="81">
        <v>24.2</v>
      </c>
      <c r="R1759" s="82">
        <v>-7.5630252100840359E-2</v>
      </c>
      <c r="S1759" s="83">
        <v>907.56302521008433</v>
      </c>
      <c r="T1759" s="81">
        <v>334.94</v>
      </c>
      <c r="U1759" s="82">
        <v>6.941251596424014E-2</v>
      </c>
      <c r="V1759" s="83">
        <v>-69.412515964240143</v>
      </c>
      <c r="W1759" s="81">
        <v>72.95</v>
      </c>
      <c r="X1759" s="82">
        <v>0.18598601853357186</v>
      </c>
      <c r="Y1759" s="83">
        <v>223.18322224028623</v>
      </c>
      <c r="Z1759" s="84">
        <f t="shared" si="27"/>
        <v>225.8675744186595</v>
      </c>
    </row>
    <row r="1760" spans="1:26" x14ac:dyDescent="0.3">
      <c r="A1760" s="76">
        <v>39891</v>
      </c>
      <c r="B1760" s="77">
        <v>803.11</v>
      </c>
      <c r="C1760" s="77">
        <v>0.15141218637992834</v>
      </c>
      <c r="D1760" s="78">
        <v>-151.41218637992833</v>
      </c>
      <c r="E1760" s="77">
        <v>2.0062500000000001</v>
      </c>
      <c r="F1760" s="77">
        <v>-14.749999999999996</v>
      </c>
      <c r="G1760" s="79">
        <v>-147.49999999999997</v>
      </c>
      <c r="H1760" s="80">
        <v>75.521000000000001</v>
      </c>
      <c r="I1760" s="77">
        <v>2.5919334900085599E-2</v>
      </c>
      <c r="J1760" s="79">
        <v>-129.59667450042798</v>
      </c>
      <c r="K1760" s="80">
        <v>43.68</v>
      </c>
      <c r="L1760" s="77">
        <v>-0.11453476586255826</v>
      </c>
      <c r="M1760" s="79">
        <v>-171.8021487938374</v>
      </c>
      <c r="N1760" s="81">
        <v>229.99789999999999</v>
      </c>
      <c r="O1760" s="82">
        <v>-8.3640117486378063E-2</v>
      </c>
      <c r="P1760" s="83">
        <v>-167.28023497275609</v>
      </c>
      <c r="Q1760" s="81">
        <v>24.32</v>
      </c>
      <c r="R1760" s="82">
        <v>-0.10522442972774097</v>
      </c>
      <c r="S1760" s="83">
        <v>1262.6931567328916</v>
      </c>
      <c r="T1760" s="81">
        <v>365.83</v>
      </c>
      <c r="U1760" s="82">
        <v>0.19259983700081496</v>
      </c>
      <c r="V1760" s="83">
        <v>-192.59983700081494</v>
      </c>
      <c r="W1760" s="81">
        <v>72.540000000000006</v>
      </c>
      <c r="X1760" s="82">
        <v>0.17874553136171609</v>
      </c>
      <c r="Y1760" s="83">
        <v>214.4946376340593</v>
      </c>
      <c r="Z1760" s="84">
        <f t="shared" si="27"/>
        <v>516.99671271918623</v>
      </c>
    </row>
    <row r="1761" spans="1:26" x14ac:dyDescent="0.3">
      <c r="A1761" s="76">
        <v>39890</v>
      </c>
      <c r="B1761" s="77">
        <v>788.83</v>
      </c>
      <c r="C1761" s="77">
        <v>0.12615995203152214</v>
      </c>
      <c r="D1761" s="78">
        <v>-126.15995203152214</v>
      </c>
      <c r="E1761" s="77">
        <v>2.1800000000000002</v>
      </c>
      <c r="F1761" s="77">
        <v>4.3750000000000178</v>
      </c>
      <c r="G1761" s="79">
        <v>43.750000000000178</v>
      </c>
      <c r="H1761" s="80">
        <v>75.573999999999998</v>
      </c>
      <c r="I1761" s="77">
        <v>2.7225401313017358E-2</v>
      </c>
      <c r="J1761" s="79">
        <v>-136.12700656508679</v>
      </c>
      <c r="K1761" s="80">
        <v>40.06</v>
      </c>
      <c r="L1761" s="77">
        <v>-0.20151484951166035</v>
      </c>
      <c r="M1761" s="79">
        <v>-302.2722742674905</v>
      </c>
      <c r="N1761" s="81">
        <v>227.4974</v>
      </c>
      <c r="O1761" s="82">
        <v>-7.8922468677945098E-2</v>
      </c>
      <c r="P1761" s="83">
        <v>-157.84493735589018</v>
      </c>
      <c r="Q1761" s="81">
        <v>24.56</v>
      </c>
      <c r="R1761" s="82">
        <v>-0.10495626822157443</v>
      </c>
      <c r="S1761" s="83">
        <v>1259.4752186588933</v>
      </c>
      <c r="T1761" s="81">
        <v>387.96</v>
      </c>
      <c r="U1761" s="82">
        <v>0.25265571018049143</v>
      </c>
      <c r="V1761" s="83">
        <v>-252.65571018049144</v>
      </c>
      <c r="W1761" s="81">
        <v>67.38</v>
      </c>
      <c r="X1761" s="82">
        <v>6.3111391606184924E-2</v>
      </c>
      <c r="Y1761" s="83">
        <v>75.7336699274219</v>
      </c>
      <c r="Z1761" s="84">
        <f t="shared" si="27"/>
        <v>403.89900818583419</v>
      </c>
    </row>
    <row r="1762" spans="1:26" x14ac:dyDescent="0.3">
      <c r="A1762" s="76">
        <v>39889</v>
      </c>
      <c r="B1762" s="77">
        <v>778.58</v>
      </c>
      <c r="C1762" s="77">
        <v>7.7798388659708256E-2</v>
      </c>
      <c r="D1762" s="78">
        <v>-77.798388659708252</v>
      </c>
      <c r="E1762" s="77">
        <v>2.2018800000000001</v>
      </c>
      <c r="F1762" s="77">
        <v>8.6879999999999846</v>
      </c>
      <c r="G1762" s="79">
        <v>86.879999999999853</v>
      </c>
      <c r="H1762" s="80">
        <v>75.956000000000003</v>
      </c>
      <c r="I1762" s="77">
        <v>2.1957913998170243E-2</v>
      </c>
      <c r="J1762" s="79">
        <v>-109.78956999085122</v>
      </c>
      <c r="K1762" s="80">
        <v>40.799999999999997</v>
      </c>
      <c r="L1762" s="77">
        <v>-0.14213624894869648</v>
      </c>
      <c r="M1762" s="79">
        <v>-213.2043734230447</v>
      </c>
      <c r="N1762" s="81">
        <v>235.9967</v>
      </c>
      <c r="O1762" s="82">
        <v>-2.0721572311594112E-2</v>
      </c>
      <c r="P1762" s="83">
        <v>-41.443144623188225</v>
      </c>
      <c r="Q1762" s="81">
        <v>24.15</v>
      </c>
      <c r="R1762" s="82">
        <v>-0.15144061841180612</v>
      </c>
      <c r="S1762" s="83">
        <v>1817.2874209416734</v>
      </c>
      <c r="T1762" s="81">
        <v>369.7</v>
      </c>
      <c r="U1762" s="82">
        <v>0.10981027857829005</v>
      </c>
      <c r="V1762" s="83">
        <v>-109.81027857829005</v>
      </c>
      <c r="W1762" s="81">
        <v>67.095000000000013</v>
      </c>
      <c r="X1762" s="82">
        <v>4.4930696153247233E-2</v>
      </c>
      <c r="Y1762" s="83">
        <v>53.916835383896682</v>
      </c>
      <c r="Z1762" s="84">
        <f t="shared" si="27"/>
        <v>1406.0385010504874</v>
      </c>
    </row>
    <row r="1763" spans="1:26" x14ac:dyDescent="0.3">
      <c r="A1763" s="76">
        <v>39888</v>
      </c>
      <c r="B1763" s="77">
        <v>765.19</v>
      </c>
      <c r="C1763" s="77">
        <v>8.4837314808251268E-2</v>
      </c>
      <c r="D1763" s="78">
        <v>-84.837314808251264</v>
      </c>
      <c r="E1763" s="77">
        <v>2.2050000000000001</v>
      </c>
      <c r="F1763" s="77">
        <v>9.6249999999999947</v>
      </c>
      <c r="G1763" s="79">
        <v>96.249999999999943</v>
      </c>
      <c r="H1763" s="80">
        <v>75.581999999999994</v>
      </c>
      <c r="I1763" s="77">
        <v>2.9643353404353697E-2</v>
      </c>
      <c r="J1763" s="79">
        <v>-148.21676702176848</v>
      </c>
      <c r="K1763" s="80">
        <v>43.74</v>
      </c>
      <c r="L1763" s="77">
        <v>-0.14117416061260549</v>
      </c>
      <c r="M1763" s="79">
        <v>-211.76124091890824</v>
      </c>
      <c r="N1763" s="81">
        <v>234.99629999999999</v>
      </c>
      <c r="O1763" s="82">
        <v>-3.6860147432392715E-2</v>
      </c>
      <c r="P1763" s="83">
        <v>-73.72029486478543</v>
      </c>
      <c r="Q1763" s="81">
        <v>24.25</v>
      </c>
      <c r="R1763" s="82">
        <v>-0.14912280701754385</v>
      </c>
      <c r="S1763" s="83">
        <v>1789.4736842105262</v>
      </c>
      <c r="T1763" s="81">
        <v>341.77</v>
      </c>
      <c r="U1763" s="82">
        <v>5.2604022298192075E-2</v>
      </c>
      <c r="V1763" s="83">
        <v>-52.604022298192078</v>
      </c>
      <c r="W1763" s="81">
        <v>67.295000000000002</v>
      </c>
      <c r="X1763" s="82">
        <v>-2.3152852373348801E-2</v>
      </c>
      <c r="Y1763" s="83">
        <v>-27.78342284801856</v>
      </c>
      <c r="Z1763" s="84">
        <f t="shared" si="27"/>
        <v>1286.8006214506022</v>
      </c>
    </row>
    <row r="1764" spans="1:26" x14ac:dyDescent="0.3">
      <c r="A1764" s="76">
        <v>39885</v>
      </c>
      <c r="B1764" s="77">
        <v>756.41</v>
      </c>
      <c r="C1764" s="77">
        <v>5.9620368424739015E-2</v>
      </c>
      <c r="D1764" s="78">
        <v>-59.620368424739013</v>
      </c>
      <c r="E1764" s="77">
        <v>2.22688</v>
      </c>
      <c r="F1764" s="77">
        <v>11.624999999999996</v>
      </c>
      <c r="G1764" s="79">
        <v>116.24999999999997</v>
      </c>
      <c r="H1764" s="80">
        <v>75.484999999999999</v>
      </c>
      <c r="I1764" s="77">
        <v>3.1300379812552896E-2</v>
      </c>
      <c r="J1764" s="79">
        <v>-156.50189906276449</v>
      </c>
      <c r="K1764" s="80">
        <v>42.36</v>
      </c>
      <c r="L1764" s="77">
        <v>-0.19544159544159542</v>
      </c>
      <c r="M1764" s="79">
        <v>-293.16239316239313</v>
      </c>
      <c r="N1764" s="81">
        <v>235.99469999999999</v>
      </c>
      <c r="O1764" s="82">
        <v>-1.2531507647194694E-2</v>
      </c>
      <c r="P1764" s="83">
        <v>-25.063015294389388</v>
      </c>
      <c r="Q1764" s="81">
        <v>24.15</v>
      </c>
      <c r="R1764" s="82">
        <v>-0.14361702127659579</v>
      </c>
      <c r="S1764" s="83">
        <v>1723.4042553191493</v>
      </c>
      <c r="T1764" s="81">
        <v>371.66</v>
      </c>
      <c r="U1764" s="82">
        <v>0.15724249595217335</v>
      </c>
      <c r="V1764" s="83">
        <v>-157.24249595217336</v>
      </c>
      <c r="W1764" s="81">
        <v>66.09</v>
      </c>
      <c r="X1764" s="82">
        <v>-6.1354921175969232E-2</v>
      </c>
      <c r="Y1764" s="83">
        <v>-73.625905411163075</v>
      </c>
      <c r="Z1764" s="84">
        <f t="shared" si="27"/>
        <v>1074.4381780115268</v>
      </c>
    </row>
    <row r="1765" spans="1:26" x14ac:dyDescent="0.3">
      <c r="A1765" s="76">
        <v>39884</v>
      </c>
      <c r="B1765" s="77">
        <v>745.53</v>
      </c>
      <c r="C1765" s="77">
        <v>-7.098527022347762E-3</v>
      </c>
      <c r="D1765" s="78">
        <v>7.0985270223477617</v>
      </c>
      <c r="E1765" s="77">
        <v>2.23</v>
      </c>
      <c r="F1765" s="77">
        <v>11.061999999999994</v>
      </c>
      <c r="G1765" s="79">
        <v>110.61999999999995</v>
      </c>
      <c r="H1765" s="80">
        <v>75.204999999999998</v>
      </c>
      <c r="I1765" s="77">
        <v>1.9245104018431956E-2</v>
      </c>
      <c r="J1765" s="79">
        <v>-96.225520092159783</v>
      </c>
      <c r="K1765" s="80">
        <v>41.18</v>
      </c>
      <c r="L1765" s="77">
        <v>-0.11154261057173682</v>
      </c>
      <c r="M1765" s="79">
        <v>-167.31391585760525</v>
      </c>
      <c r="N1765" s="81">
        <v>234.99430000000001</v>
      </c>
      <c r="O1765" s="82">
        <v>4.446924563490158E-2</v>
      </c>
      <c r="P1765" s="83">
        <v>88.938491269803151</v>
      </c>
      <c r="Q1765" s="81">
        <v>24.4</v>
      </c>
      <c r="R1765" s="82">
        <v>-0.14685314685314693</v>
      </c>
      <c r="S1765" s="83">
        <v>1762.2377622377633</v>
      </c>
      <c r="T1765" s="81">
        <v>380.78</v>
      </c>
      <c r="U1765" s="82">
        <v>9.6085204375359806E-2</v>
      </c>
      <c r="V1765" s="83">
        <v>-96.085204375359808</v>
      </c>
      <c r="W1765" s="81">
        <v>61.1</v>
      </c>
      <c r="X1765" s="82">
        <v>-6.4461797580768657E-2</v>
      </c>
      <c r="Y1765" s="83">
        <v>-77.354157096922378</v>
      </c>
      <c r="Z1765" s="84">
        <f t="shared" si="27"/>
        <v>1531.9159831078669</v>
      </c>
    </row>
    <row r="1766" spans="1:26" x14ac:dyDescent="0.3">
      <c r="A1766" s="76">
        <v>39883</v>
      </c>
      <c r="B1766" s="77">
        <v>730.95</v>
      </c>
      <c r="C1766" s="77">
        <v>-4.2945990180032673E-2</v>
      </c>
      <c r="D1766" s="78">
        <v>42.945990180032673</v>
      </c>
      <c r="E1766" s="77">
        <v>2.25813</v>
      </c>
      <c r="F1766" s="77">
        <v>14.312999999999976</v>
      </c>
      <c r="G1766" s="79">
        <v>143.12999999999977</v>
      </c>
      <c r="H1766" s="80">
        <v>74.284000000000006</v>
      </c>
      <c r="I1766" s="77">
        <v>-1.6396527161788011E-3</v>
      </c>
      <c r="J1766" s="79">
        <v>8.1982635808940056</v>
      </c>
      <c r="K1766" s="80">
        <v>43.61</v>
      </c>
      <c r="L1766" s="77">
        <v>-2.3510971786833795E-2</v>
      </c>
      <c r="M1766" s="79">
        <v>-35.266457680250689</v>
      </c>
      <c r="N1766" s="81">
        <v>243.99369999999999</v>
      </c>
      <c r="O1766" s="82">
        <v>0.11929363408245364</v>
      </c>
      <c r="P1766" s="83">
        <v>238.58726816490724</v>
      </c>
      <c r="Q1766" s="81">
        <v>25.71</v>
      </c>
      <c r="R1766" s="82">
        <v>-0.11740473738414001</v>
      </c>
      <c r="S1766" s="83">
        <v>1408.8568486096801</v>
      </c>
      <c r="T1766" s="81">
        <v>352.07</v>
      </c>
      <c r="U1766" s="82">
        <v>-1.0781671159029521E-3</v>
      </c>
      <c r="V1766" s="83">
        <v>1.078167115902952</v>
      </c>
      <c r="W1766" s="81">
        <v>60.52</v>
      </c>
      <c r="X1766" s="82">
        <v>-8.9445572857894937E-2</v>
      </c>
      <c r="Y1766" s="83">
        <v>-107.33468742947392</v>
      </c>
      <c r="Z1766" s="84">
        <f t="shared" si="27"/>
        <v>1700.1953925416922</v>
      </c>
    </row>
    <row r="1767" spans="1:26" x14ac:dyDescent="0.3">
      <c r="A1767" s="76">
        <v>39882</v>
      </c>
      <c r="B1767" s="77">
        <v>725.26</v>
      </c>
      <c r="C1767" s="77">
        <v>-5.047066678886105E-2</v>
      </c>
      <c r="D1767" s="78">
        <v>50.470666788861053</v>
      </c>
      <c r="E1767" s="77">
        <v>2.2974999999999999</v>
      </c>
      <c r="F1767" s="77">
        <v>22.374999999999989</v>
      </c>
      <c r="G1767" s="79">
        <v>223.74999999999989</v>
      </c>
      <c r="H1767" s="80">
        <v>74.231999999999999</v>
      </c>
      <c r="I1767" s="77">
        <v>-3.0486576505191292E-3</v>
      </c>
      <c r="J1767" s="79">
        <v>15.243288252595645</v>
      </c>
      <c r="K1767" s="80">
        <v>44.37</v>
      </c>
      <c r="L1767" s="77">
        <v>-6.7159167226327346E-3</v>
      </c>
      <c r="M1767" s="79">
        <v>-10.073875083949101</v>
      </c>
      <c r="N1767" s="81">
        <v>241.9931</v>
      </c>
      <c r="O1767" s="82">
        <v>0.1256074150804995</v>
      </c>
      <c r="P1767" s="83">
        <v>251.21483016099896</v>
      </c>
      <c r="Q1767" s="81">
        <v>26</v>
      </c>
      <c r="R1767" s="82">
        <v>-0.10344827586206896</v>
      </c>
      <c r="S1767" s="83">
        <v>1241.3793103448277</v>
      </c>
      <c r="T1767" s="81">
        <v>359</v>
      </c>
      <c r="U1767" s="82">
        <v>-3.2710028560650931E-2</v>
      </c>
      <c r="V1767" s="83">
        <v>32.710028560650933</v>
      </c>
      <c r="W1767" s="81">
        <v>58.594999999999999</v>
      </c>
      <c r="X1767" s="82">
        <v>-0.12999257609502593</v>
      </c>
      <c r="Y1767" s="83">
        <v>-155.99109131403111</v>
      </c>
      <c r="Z1767" s="84">
        <f t="shared" si="27"/>
        <v>1648.703157709954</v>
      </c>
    </row>
    <row r="1768" spans="1:26" x14ac:dyDescent="0.3">
      <c r="A1768" s="76">
        <v>39881</v>
      </c>
      <c r="B1768" s="77">
        <v>688.64</v>
      </c>
      <c r="C1768" s="77">
        <v>-0.10308808398129694</v>
      </c>
      <c r="D1768" s="78">
        <v>103.08808398129695</v>
      </c>
      <c r="E1768" s="77">
        <v>2.2362500000000001</v>
      </c>
      <c r="F1768" s="77">
        <v>19.500000000000028</v>
      </c>
      <c r="G1768" s="79">
        <v>195.00000000000028</v>
      </c>
      <c r="H1768" s="80">
        <v>73.209000000000003</v>
      </c>
      <c r="I1768" s="77">
        <v>-1.7460743524359171E-2</v>
      </c>
      <c r="J1768" s="79">
        <v>87.303717621795855</v>
      </c>
      <c r="K1768" s="80">
        <v>49.68</v>
      </c>
      <c r="L1768" s="77">
        <v>9.2108155638601835E-2</v>
      </c>
      <c r="M1768" s="79">
        <v>138.16223345790274</v>
      </c>
      <c r="N1768" s="81">
        <v>261.99180000000001</v>
      </c>
      <c r="O1768" s="82">
        <v>0.22146906299667443</v>
      </c>
      <c r="P1768" s="83">
        <v>442.93812599334882</v>
      </c>
      <c r="Q1768" s="81">
        <v>26.18</v>
      </c>
      <c r="R1768" s="82">
        <v>-0.15275080906148863</v>
      </c>
      <c r="S1768" s="83">
        <v>1833.0097087378635</v>
      </c>
      <c r="T1768" s="81">
        <v>313.2</v>
      </c>
      <c r="U1768" s="82">
        <v>-0.17548570525983262</v>
      </c>
      <c r="V1768" s="83">
        <v>175.48570525983263</v>
      </c>
      <c r="W1768" s="81">
        <v>61.51</v>
      </c>
      <c r="X1768" s="82">
        <v>-7.1967410983705335E-2</v>
      </c>
      <c r="Y1768" s="83">
        <v>-86.360893180446396</v>
      </c>
      <c r="Z1768" s="84">
        <f t="shared" si="27"/>
        <v>2888.6266818715944</v>
      </c>
    </row>
    <row r="1769" spans="1:26" x14ac:dyDescent="0.3">
      <c r="A1769" s="76">
        <v>39878</v>
      </c>
      <c r="B1769" s="77">
        <v>697.5</v>
      </c>
      <c r="C1769" s="77">
        <v>-7.8952580913520531E-2</v>
      </c>
      <c r="D1769" s="78">
        <v>78.952580913520535</v>
      </c>
      <c r="E1769" s="77">
        <v>2.1537500000000001</v>
      </c>
      <c r="F1769" s="77">
        <v>9.2500000000000249</v>
      </c>
      <c r="G1769" s="79">
        <v>92.500000000000256</v>
      </c>
      <c r="H1769" s="80">
        <v>73.613</v>
      </c>
      <c r="I1769" s="77">
        <v>-6.6928443239012148E-3</v>
      </c>
      <c r="J1769" s="79">
        <v>33.464221619506077</v>
      </c>
      <c r="K1769" s="80">
        <v>49.33</v>
      </c>
      <c r="L1769" s="77">
        <v>-6.2523755226149738E-2</v>
      </c>
      <c r="M1769" s="79">
        <v>-93.785632839224604</v>
      </c>
      <c r="N1769" s="81">
        <v>250.99080000000001</v>
      </c>
      <c r="O1769" s="82">
        <v>0.15139362728435013</v>
      </c>
      <c r="P1769" s="83">
        <v>302.78725456870023</v>
      </c>
      <c r="Q1769" s="81">
        <v>27.18</v>
      </c>
      <c r="R1769" s="82">
        <v>-0.14285714285714288</v>
      </c>
      <c r="S1769" s="83">
        <v>1714.2857142857144</v>
      </c>
      <c r="T1769" s="81">
        <v>306.75</v>
      </c>
      <c r="U1769" s="82">
        <v>-0.12121125307969977</v>
      </c>
      <c r="V1769" s="83">
        <v>121.21125307969976</v>
      </c>
      <c r="W1769" s="81">
        <v>61.54</v>
      </c>
      <c r="X1769" s="82">
        <v>-0.13954138702460847</v>
      </c>
      <c r="Y1769" s="83">
        <v>-167.44966442953017</v>
      </c>
      <c r="Z1769" s="84">
        <f t="shared" si="27"/>
        <v>2081.965727198387</v>
      </c>
    </row>
    <row r="1770" spans="1:26" x14ac:dyDescent="0.3">
      <c r="A1770" s="76">
        <v>39877</v>
      </c>
      <c r="B1770" s="77">
        <v>700.46</v>
      </c>
      <c r="C1770" s="77">
        <v>-9.3654572744681946E-2</v>
      </c>
      <c r="D1770" s="78">
        <v>93.654572744681943</v>
      </c>
      <c r="E1770" s="77">
        <v>2.13625</v>
      </c>
      <c r="F1770" s="77">
        <v>6.1249999999999805</v>
      </c>
      <c r="G1770" s="79">
        <v>61.249999999999801</v>
      </c>
      <c r="H1770" s="80">
        <v>73.570999999999998</v>
      </c>
      <c r="I1770" s="77">
        <v>-4.1150592216582342E-3</v>
      </c>
      <c r="J1770" s="79">
        <v>20.57529610829117</v>
      </c>
      <c r="K1770" s="80">
        <v>50.17</v>
      </c>
      <c r="L1770" s="77">
        <v>1.7647058823529505E-2</v>
      </c>
      <c r="M1770" s="79">
        <v>26.470588235294258</v>
      </c>
      <c r="N1770" s="81">
        <v>246.9905</v>
      </c>
      <c r="O1770" s="82">
        <v>0.16511767669429728</v>
      </c>
      <c r="P1770" s="83">
        <v>330.23535338859449</v>
      </c>
      <c r="Q1770" s="81">
        <v>27.44</v>
      </c>
      <c r="R1770" s="82">
        <v>-0.15125270646458389</v>
      </c>
      <c r="S1770" s="83">
        <v>1815.0324775750066</v>
      </c>
      <c r="T1770" s="81">
        <v>309.70999999999998</v>
      </c>
      <c r="U1770" s="82">
        <v>-0.18152748414376321</v>
      </c>
      <c r="V1770" s="83">
        <v>181.52748414376322</v>
      </c>
      <c r="W1770" s="81">
        <v>63.379999999999995</v>
      </c>
      <c r="X1770" s="82">
        <v>-8.0182860460053781E-2</v>
      </c>
      <c r="Y1770" s="83">
        <v>-96.219432552064532</v>
      </c>
      <c r="Z1770" s="84">
        <f t="shared" si="27"/>
        <v>2432.5263396435671</v>
      </c>
    </row>
    <row r="1771" spans="1:26" x14ac:dyDescent="0.3">
      <c r="A1771" s="76">
        <v>39876</v>
      </c>
      <c r="B1771" s="77">
        <v>722.38</v>
      </c>
      <c r="C1771" s="77">
        <v>-8.5803234706016293E-2</v>
      </c>
      <c r="D1771" s="78">
        <v>85.803234706016298</v>
      </c>
      <c r="E1771" s="77">
        <v>2.1150000000000002</v>
      </c>
      <c r="F1771" s="77">
        <v>1.3750000000000373</v>
      </c>
      <c r="G1771" s="79">
        <v>13.750000000000373</v>
      </c>
      <c r="H1771" s="80">
        <v>74.323999999999998</v>
      </c>
      <c r="I1771" s="77">
        <v>4.0380111449109132E-4</v>
      </c>
      <c r="J1771" s="79">
        <v>-2.0190055724554568</v>
      </c>
      <c r="K1771" s="80">
        <v>47.56</v>
      </c>
      <c r="L1771" s="77">
        <v>1.0195412064571028E-2</v>
      </c>
      <c r="M1771" s="79">
        <v>15.293118096856542</v>
      </c>
      <c r="N1771" s="81">
        <v>240.99039999999999</v>
      </c>
      <c r="O1771" s="82">
        <v>0.15306687336572566</v>
      </c>
      <c r="P1771" s="83">
        <v>306.13374673145131</v>
      </c>
      <c r="Q1771" s="81">
        <v>28.46</v>
      </c>
      <c r="R1771" s="82">
        <v>-0.14611461146114604</v>
      </c>
      <c r="S1771" s="83">
        <v>1753.3753375337526</v>
      </c>
      <c r="T1771" s="81">
        <v>333.12</v>
      </c>
      <c r="U1771" s="82">
        <v>-6.2663552716733684E-2</v>
      </c>
      <c r="V1771" s="83">
        <v>62.663552716733683</v>
      </c>
      <c r="W1771" s="81">
        <v>64.210000000000008</v>
      </c>
      <c r="X1771" s="82">
        <v>-7.0026794119776858E-2</v>
      </c>
      <c r="Y1771" s="83">
        <v>-84.032152943732214</v>
      </c>
      <c r="Z1771" s="84">
        <f t="shared" si="27"/>
        <v>2150.9678312686228</v>
      </c>
    </row>
    <row r="1772" spans="1:26" x14ac:dyDescent="0.3">
      <c r="A1772" s="76">
        <v>39875</v>
      </c>
      <c r="B1772" s="77">
        <v>705.35</v>
      </c>
      <c r="C1772" s="77">
        <v>-0.10870883772650304</v>
      </c>
      <c r="D1772" s="78">
        <v>108.70883772650303</v>
      </c>
      <c r="E1772" s="77">
        <v>2.1087500000000001</v>
      </c>
      <c r="F1772" s="77">
        <v>1.3749999999999929</v>
      </c>
      <c r="G1772" s="79">
        <v>13.749999999999929</v>
      </c>
      <c r="H1772" s="80">
        <v>73.406000000000006</v>
      </c>
      <c r="I1772" s="77">
        <v>-1.2882577591307599E-2</v>
      </c>
      <c r="J1772" s="79">
        <v>64.412887956538</v>
      </c>
      <c r="K1772" s="80">
        <v>50.93</v>
      </c>
      <c r="L1772" s="77">
        <v>5.0969872059430432E-2</v>
      </c>
      <c r="M1772" s="79">
        <v>76.454808089145644</v>
      </c>
      <c r="N1772" s="81">
        <v>243.9898</v>
      </c>
      <c r="O1772" s="82">
        <v>0.15361716654105587</v>
      </c>
      <c r="P1772" s="83">
        <v>307.23433308211173</v>
      </c>
      <c r="Q1772" s="81">
        <v>28.5</v>
      </c>
      <c r="R1772" s="82">
        <v>-0.15829887773183696</v>
      </c>
      <c r="S1772" s="83">
        <v>1899.5865327820434</v>
      </c>
      <c r="T1772" s="81">
        <v>324.69</v>
      </c>
      <c r="U1772" s="82">
        <v>-0.12790416588326933</v>
      </c>
      <c r="V1772" s="83">
        <v>127.90416588326933</v>
      </c>
      <c r="W1772" s="81">
        <v>68.89</v>
      </c>
      <c r="X1772" s="82">
        <v>7.1637426900584044E-3</v>
      </c>
      <c r="Y1772" s="83">
        <v>8.5964912280700858</v>
      </c>
      <c r="Z1772" s="84">
        <f t="shared" si="27"/>
        <v>2606.6480567476815</v>
      </c>
    </row>
    <row r="1773" spans="1:26" x14ac:dyDescent="0.3">
      <c r="A1773" s="76">
        <v>39874</v>
      </c>
      <c r="B1773" s="77">
        <v>713.85</v>
      </c>
      <c r="C1773" s="77">
        <v>-0.10395772402625923</v>
      </c>
      <c r="D1773" s="78">
        <v>103.95772402625923</v>
      </c>
      <c r="E1773" s="77">
        <v>2.11063</v>
      </c>
      <c r="F1773" s="77">
        <v>2.5630000000000042</v>
      </c>
      <c r="G1773" s="79">
        <v>25.630000000000042</v>
      </c>
      <c r="H1773" s="80">
        <v>73.194000000000003</v>
      </c>
      <c r="I1773" s="77">
        <v>-7.727346673173814E-3</v>
      </c>
      <c r="J1773" s="79">
        <v>38.63673336586907</v>
      </c>
      <c r="K1773" s="80">
        <v>52.65</v>
      </c>
      <c r="L1773" s="77">
        <v>8.1997533908754666E-2</v>
      </c>
      <c r="M1773" s="79">
        <v>122.99630086313201</v>
      </c>
      <c r="N1773" s="81">
        <v>238.9896</v>
      </c>
      <c r="O1773" s="82">
        <v>0.12201848171617147</v>
      </c>
      <c r="P1773" s="83">
        <v>244.03696343234293</v>
      </c>
      <c r="Q1773" s="81">
        <v>28.2</v>
      </c>
      <c r="R1773" s="82">
        <v>-0.17253521126760563</v>
      </c>
      <c r="S1773" s="83">
        <v>2070.4225352112676</v>
      </c>
      <c r="T1773" s="81">
        <v>321.16000000000003</v>
      </c>
      <c r="U1773" s="82">
        <v>-0.1235672961467088</v>
      </c>
      <c r="V1773" s="83">
        <v>123.5672961467088</v>
      </c>
      <c r="W1773" s="81">
        <v>70.41</v>
      </c>
      <c r="X1773" s="82">
        <v>5.9832919394897183E-2</v>
      </c>
      <c r="Y1773" s="83">
        <v>71.79950327387661</v>
      </c>
      <c r="Z1773" s="84">
        <f t="shared" si="27"/>
        <v>2801.0470563194567</v>
      </c>
    </row>
    <row r="1774" spans="1:26" x14ac:dyDescent="0.3">
      <c r="A1774" s="76">
        <v>39871</v>
      </c>
      <c r="B1774" s="77">
        <v>750.86</v>
      </c>
      <c r="C1774" s="77">
        <v>-9.6481517135155889E-2</v>
      </c>
      <c r="D1774" s="78">
        <v>96.481517135155883</v>
      </c>
      <c r="E1774" s="77">
        <v>2.11938</v>
      </c>
      <c r="F1774" s="77">
        <v>3.0000000000000249</v>
      </c>
      <c r="G1774" s="79">
        <v>30.000000000000249</v>
      </c>
      <c r="H1774" s="80">
        <v>73.784999999999997</v>
      </c>
      <c r="I1774" s="77">
        <v>3.5402727195731371E-2</v>
      </c>
      <c r="J1774" s="79">
        <v>-162.89126090006116</v>
      </c>
      <c r="K1774" s="80">
        <v>46.35</v>
      </c>
      <c r="L1774" s="77">
        <v>3.5402727195731371E-2</v>
      </c>
      <c r="M1774" s="79">
        <v>-215.76433121019116</v>
      </c>
      <c r="N1774" s="81">
        <v>224.98920000000001</v>
      </c>
      <c r="O1774" s="82">
        <v>0.13059899497487443</v>
      </c>
      <c r="P1774" s="83">
        <v>261.19798994974883</v>
      </c>
      <c r="Q1774" s="81">
        <v>28.6</v>
      </c>
      <c r="R1774" s="82">
        <v>-0.18773075830729904</v>
      </c>
      <c r="S1774" s="83">
        <v>2252.7690996875886</v>
      </c>
      <c r="T1774" s="81">
        <v>347.4</v>
      </c>
      <c r="U1774" s="82">
        <v>-0.1177590979505803</v>
      </c>
      <c r="V1774" s="83">
        <v>117.7590979505803</v>
      </c>
      <c r="W1774" s="81">
        <v>65.31</v>
      </c>
      <c r="X1774" s="82">
        <v>-7.6700874660299754E-4</v>
      </c>
      <c r="Y1774" s="83">
        <v>-0.92041049592359703</v>
      </c>
      <c r="Z1774" s="84">
        <f t="shared" si="27"/>
        <v>2378.6317021168979</v>
      </c>
    </row>
    <row r="1775" spans="1:26" x14ac:dyDescent="0.3">
      <c r="A1775" s="76">
        <v>39870</v>
      </c>
      <c r="B1775" s="77">
        <v>763.75</v>
      </c>
      <c r="C1775" s="77">
        <v>-8.7536737473417586E-2</v>
      </c>
      <c r="D1775" s="78">
        <v>87.536737473417588</v>
      </c>
      <c r="E1775" s="77">
        <v>2.1150000000000002</v>
      </c>
      <c r="F1775" s="77">
        <v>8.0620000000000136</v>
      </c>
      <c r="G1775" s="79">
        <v>80.620000000000132</v>
      </c>
      <c r="H1775" s="80">
        <v>74.406000000000006</v>
      </c>
      <c r="I1775" s="77">
        <v>-7.5206145416450521E-4</v>
      </c>
      <c r="J1775" s="79">
        <v>3.7603072708225262</v>
      </c>
      <c r="K1775" s="80">
        <v>44.66</v>
      </c>
      <c r="L1775" s="77">
        <v>4.0298159795015068E-2</v>
      </c>
      <c r="M1775" s="79">
        <v>60.447239692522601</v>
      </c>
      <c r="N1775" s="81">
        <v>217.989</v>
      </c>
      <c r="O1775" s="82">
        <v>0.11218991039786781</v>
      </c>
      <c r="P1775" s="83">
        <v>224.37982079573561</v>
      </c>
      <c r="Q1775" s="81">
        <v>29.13</v>
      </c>
      <c r="R1775" s="82">
        <v>-0.16172661870503599</v>
      </c>
      <c r="S1775" s="83">
        <v>1940.7194244604318</v>
      </c>
      <c r="T1775" s="81">
        <v>352.45</v>
      </c>
      <c r="U1775" s="82">
        <v>-0.10493435254082331</v>
      </c>
      <c r="V1775" s="83">
        <v>104.93435254082331</v>
      </c>
      <c r="W1775" s="81">
        <v>66.464999999999989</v>
      </c>
      <c r="X1775" s="82">
        <v>-9.1681574239715138E-3</v>
      </c>
      <c r="Y1775" s="83">
        <v>-11.001788908765816</v>
      </c>
      <c r="Z1775" s="84">
        <f t="shared" si="27"/>
        <v>2491.3960933249878</v>
      </c>
    </row>
    <row r="1776" spans="1:26" x14ac:dyDescent="0.3">
      <c r="A1776" s="76">
        <v>39869</v>
      </c>
      <c r="B1776" s="77">
        <v>763.81</v>
      </c>
      <c r="C1776" s="77">
        <v>-8.8184032088625741E-2</v>
      </c>
      <c r="D1776" s="78">
        <v>88.184032088625742</v>
      </c>
      <c r="E1776" s="77">
        <v>2.07375</v>
      </c>
      <c r="F1776" s="77">
        <v>5.500000000000016</v>
      </c>
      <c r="G1776" s="79">
        <v>55.000000000000156</v>
      </c>
      <c r="H1776" s="80">
        <v>74.459000000000003</v>
      </c>
      <c r="I1776" s="77">
        <v>1.2236445783133632E-3</v>
      </c>
      <c r="J1776" s="79">
        <v>-6.1182228915668162</v>
      </c>
      <c r="K1776" s="80">
        <v>44.67</v>
      </c>
      <c r="L1776" s="77">
        <v>8.2909090909090946E-2</v>
      </c>
      <c r="M1776" s="79">
        <v>124.3636363636364</v>
      </c>
      <c r="N1776" s="81">
        <v>214.9889</v>
      </c>
      <c r="O1776" s="82">
        <v>0.11393327868733547</v>
      </c>
      <c r="P1776" s="83">
        <v>227.86655737467092</v>
      </c>
      <c r="Q1776" s="81">
        <v>29</v>
      </c>
      <c r="R1776" s="82">
        <v>-0.18217710095882686</v>
      </c>
      <c r="S1776" s="83">
        <v>2186.1252115059224</v>
      </c>
      <c r="T1776" s="81">
        <v>371.14</v>
      </c>
      <c r="U1776" s="82">
        <v>-0.11354733925671162</v>
      </c>
      <c r="V1776" s="83">
        <v>113.54733925671162</v>
      </c>
      <c r="W1776" s="81">
        <v>67.349999999999994</v>
      </c>
      <c r="X1776" s="82">
        <v>4.1199659890237182E-2</v>
      </c>
      <c r="Y1776" s="83">
        <v>49.439591868284616</v>
      </c>
      <c r="Z1776" s="84">
        <f t="shared" si="27"/>
        <v>2838.4081455662845</v>
      </c>
    </row>
    <row r="1777" spans="1:26" x14ac:dyDescent="0.3">
      <c r="A1777" s="76">
        <v>39868</v>
      </c>
      <c r="B1777" s="77">
        <v>767.79</v>
      </c>
      <c r="C1777" s="77">
        <v>-9.1415790968474867E-2</v>
      </c>
      <c r="D1777" s="78">
        <v>91.415790968474866</v>
      </c>
      <c r="E1777" s="77">
        <v>2.0412499999999998</v>
      </c>
      <c r="F1777" s="77">
        <v>1.8119999999999692</v>
      </c>
      <c r="G1777" s="79">
        <v>18.119999999999692</v>
      </c>
      <c r="H1777" s="80">
        <v>74.510000000000005</v>
      </c>
      <c r="I1777" s="77">
        <v>1.7450367128884692E-4</v>
      </c>
      <c r="J1777" s="79">
        <v>-0.87251835644423459</v>
      </c>
      <c r="K1777" s="80">
        <v>45.49</v>
      </c>
      <c r="L1777" s="77">
        <v>2.1558499887716166E-2</v>
      </c>
      <c r="M1777" s="79">
        <v>32.33774983157425</v>
      </c>
      <c r="N1777" s="81">
        <v>214.48910000000001</v>
      </c>
      <c r="O1777" s="82">
        <v>9.4334934527894182E-2</v>
      </c>
      <c r="P1777" s="83">
        <v>188.66986905578835</v>
      </c>
      <c r="Q1777" s="81">
        <v>30.9</v>
      </c>
      <c r="R1777" s="82">
        <v>-0.11359724612736663</v>
      </c>
      <c r="S1777" s="83">
        <v>1363.1669535283995</v>
      </c>
      <c r="T1777" s="81">
        <v>379.86</v>
      </c>
      <c r="U1777" s="82">
        <v>-0.10816331322048223</v>
      </c>
      <c r="V1777" s="83">
        <v>108.16331322048222</v>
      </c>
      <c r="W1777" s="81">
        <v>66.279999999999987</v>
      </c>
      <c r="X1777" s="82">
        <v>-2.9220065909923175E-2</v>
      </c>
      <c r="Y1777" s="83">
        <v>-35.064079091907807</v>
      </c>
      <c r="Z1777" s="84">
        <f t="shared" si="27"/>
        <v>1765.9370791563667</v>
      </c>
    </row>
    <row r="1778" spans="1:26" x14ac:dyDescent="0.3">
      <c r="A1778" s="76">
        <v>39867</v>
      </c>
      <c r="B1778" s="77">
        <v>757.29</v>
      </c>
      <c r="C1778" s="77">
        <v>-0.1053023321755157</v>
      </c>
      <c r="D1778" s="78">
        <v>105.3023321755157</v>
      </c>
      <c r="E1778" s="77">
        <v>2.0612499999999998</v>
      </c>
      <c r="F1778" s="77">
        <v>7.4369999999999825</v>
      </c>
      <c r="G1778" s="79">
        <v>74.36999999999982</v>
      </c>
      <c r="H1778" s="80">
        <v>74.108999999999995</v>
      </c>
      <c r="I1778" s="77">
        <v>-5.0212800236296793E-3</v>
      </c>
      <c r="J1778" s="79">
        <v>25.106400118148397</v>
      </c>
      <c r="K1778" s="80">
        <v>52.62</v>
      </c>
      <c r="L1778" s="77">
        <v>0.12749089350760651</v>
      </c>
      <c r="M1778" s="79">
        <v>191.23634026140977</v>
      </c>
      <c r="N1778" s="81">
        <v>217.98869999999999</v>
      </c>
      <c r="O1778" s="82">
        <v>0.16571746677533006</v>
      </c>
      <c r="P1778" s="83">
        <v>331.43493355066011</v>
      </c>
      <c r="Q1778" s="81">
        <v>31.71</v>
      </c>
      <c r="R1778" s="82">
        <v>-0.10550070521861782</v>
      </c>
      <c r="S1778" s="83">
        <v>1266.0084626234138</v>
      </c>
      <c r="T1778" s="81">
        <v>349.06</v>
      </c>
      <c r="U1778" s="82">
        <v>-0.16496818334050997</v>
      </c>
      <c r="V1778" s="83">
        <v>164.96818334050997</v>
      </c>
      <c r="W1778" s="81">
        <v>71.52</v>
      </c>
      <c r="X1778" s="82">
        <v>9.0966342453289105E-4</v>
      </c>
      <c r="Y1778" s="83">
        <v>1.0915961094394693</v>
      </c>
      <c r="Z1778" s="84">
        <f t="shared" si="27"/>
        <v>2159.5182481790966</v>
      </c>
    </row>
    <row r="1779" spans="1:26" x14ac:dyDescent="0.3">
      <c r="A1779" s="76">
        <v>39864</v>
      </c>
      <c r="B1779" s="77">
        <v>772.84</v>
      </c>
      <c r="C1779" s="77">
        <v>-0.11870823545510527</v>
      </c>
      <c r="D1779" s="78">
        <v>118.70823545510527</v>
      </c>
      <c r="E1779" s="77">
        <v>2.0750000000000002</v>
      </c>
      <c r="F1779" s="77">
        <v>7.5000000000000178</v>
      </c>
      <c r="G1779" s="79">
        <v>75.000000000000171</v>
      </c>
      <c r="H1779" s="80">
        <v>73.875</v>
      </c>
      <c r="I1779" s="77">
        <v>-2.1782309322033847E-2</v>
      </c>
      <c r="J1779" s="79">
        <v>108.91154661016924</v>
      </c>
      <c r="K1779" s="80">
        <v>49.3</v>
      </c>
      <c r="L1779" s="77">
        <v>0.12969752520623273</v>
      </c>
      <c r="M1779" s="79">
        <v>194.54628780934911</v>
      </c>
      <c r="N1779" s="81">
        <v>211.98759999999999</v>
      </c>
      <c r="O1779" s="82">
        <v>9.271958762886591E-2</v>
      </c>
      <c r="P1779" s="83">
        <v>185.43917525773182</v>
      </c>
      <c r="Q1779" s="81">
        <v>32.33</v>
      </c>
      <c r="R1779" s="82">
        <v>-4.0937407297537899E-2</v>
      </c>
      <c r="S1779" s="83">
        <v>491.24888757045477</v>
      </c>
      <c r="T1779" s="81">
        <v>378.4</v>
      </c>
      <c r="U1779" s="82">
        <v>-0.17758796809458616</v>
      </c>
      <c r="V1779" s="83">
        <v>177.58796809458616</v>
      </c>
      <c r="W1779" s="81">
        <v>68.905000000000001</v>
      </c>
      <c r="X1779" s="82">
        <v>-2.2693425998156276E-2</v>
      </c>
      <c r="Y1779" s="83">
        <v>-27.232111197787532</v>
      </c>
      <c r="Z1779" s="84">
        <f t="shared" si="27"/>
        <v>1324.2099895996089</v>
      </c>
    </row>
    <row r="1780" spans="1:26" x14ac:dyDescent="0.3">
      <c r="A1780" s="76">
        <v>39863</v>
      </c>
      <c r="B1780" s="77">
        <v>790.18</v>
      </c>
      <c r="C1780" s="77">
        <v>-9.2519006821783836E-2</v>
      </c>
      <c r="D1780" s="78">
        <v>92.519006821783833</v>
      </c>
      <c r="E1780" s="77">
        <v>2.1012499999999998</v>
      </c>
      <c r="F1780" s="77">
        <v>6.4999999999999947</v>
      </c>
      <c r="G1780" s="79">
        <v>64.999999999999943</v>
      </c>
      <c r="H1780" s="80">
        <v>74.293999999999997</v>
      </c>
      <c r="I1780" s="77">
        <v>-6.2465724107489034E-3</v>
      </c>
      <c r="J1780" s="79">
        <v>31.232862053744515</v>
      </c>
      <c r="K1780" s="80">
        <v>47.08</v>
      </c>
      <c r="L1780" s="77">
        <v>8.5543002075167185E-2</v>
      </c>
      <c r="M1780" s="79">
        <v>128.3145031127508</v>
      </c>
      <c r="N1780" s="81">
        <v>208.99950000000001</v>
      </c>
      <c r="O1780" s="82">
        <v>3.9799542089096702E-2</v>
      </c>
      <c r="P1780" s="83">
        <v>79.599084178193394</v>
      </c>
      <c r="Q1780" s="81">
        <v>33.33</v>
      </c>
      <c r="R1780" s="82">
        <v>1.5539305301645278E-2</v>
      </c>
      <c r="S1780" s="83">
        <v>-186.47166361974334</v>
      </c>
      <c r="T1780" s="81">
        <v>355.39</v>
      </c>
      <c r="U1780" s="82">
        <v>-0.21899173699015478</v>
      </c>
      <c r="V1780" s="83">
        <v>218.99173699015478</v>
      </c>
      <c r="W1780" s="81">
        <v>69.045000000000002</v>
      </c>
      <c r="X1780" s="82">
        <v>-1.7432759356766678E-2</v>
      </c>
      <c r="Y1780" s="83">
        <v>-20.919311228120012</v>
      </c>
      <c r="Z1780" s="84">
        <f t="shared" si="27"/>
        <v>408.26621830876388</v>
      </c>
    </row>
    <row r="1781" spans="1:26" x14ac:dyDescent="0.3">
      <c r="A1781" s="76">
        <v>39862</v>
      </c>
      <c r="B1781" s="77">
        <v>791.38</v>
      </c>
      <c r="C1781" s="77">
        <v>-7.21738926536451E-2</v>
      </c>
      <c r="D1781" s="78">
        <v>72.173892653645098</v>
      </c>
      <c r="E1781" s="77">
        <v>2.0950000000000002</v>
      </c>
      <c r="F1781" s="77">
        <v>0.62500000000000888</v>
      </c>
      <c r="G1781" s="79">
        <v>6.2500000000000888</v>
      </c>
      <c r="H1781" s="80">
        <v>74.364000000000004</v>
      </c>
      <c r="I1781" s="77">
        <v>-4.8310471729674145E-3</v>
      </c>
      <c r="J1781" s="79">
        <v>24.155235864837071</v>
      </c>
      <c r="K1781" s="80">
        <v>48.46</v>
      </c>
      <c r="L1781" s="77">
        <v>0.10816373199176776</v>
      </c>
      <c r="M1781" s="79">
        <v>162.24559798765165</v>
      </c>
      <c r="N1781" s="81">
        <v>211.49979999999999</v>
      </c>
      <c r="O1781" s="82">
        <v>6.281413348154119E-2</v>
      </c>
      <c r="P1781" s="83">
        <v>125.62826696308238</v>
      </c>
      <c r="Q1781" s="81">
        <v>33.86</v>
      </c>
      <c r="R1781" s="82">
        <v>3.2592592592592426E-3</v>
      </c>
      <c r="S1781" s="83">
        <v>-39.111111111110908</v>
      </c>
      <c r="T1781" s="81">
        <v>372.31</v>
      </c>
      <c r="U1781" s="82">
        <v>-0.12213812454316099</v>
      </c>
      <c r="V1781" s="83">
        <v>122.13812454316098</v>
      </c>
      <c r="W1781" s="81">
        <v>68.400000000000006</v>
      </c>
      <c r="X1781" s="82">
        <v>-3.0337397221434654E-2</v>
      </c>
      <c r="Y1781" s="83">
        <v>-36.404876665721581</v>
      </c>
      <c r="Z1781" s="84">
        <f t="shared" si="27"/>
        <v>437.07513023554475</v>
      </c>
    </row>
    <row r="1782" spans="1:26" x14ac:dyDescent="0.3">
      <c r="A1782" s="76">
        <v>39861</v>
      </c>
      <c r="B1782" s="77">
        <v>796.67</v>
      </c>
      <c r="C1782" s="77">
        <v>-6.0475263871690645E-2</v>
      </c>
      <c r="D1782" s="78">
        <v>60.475263871690643</v>
      </c>
      <c r="E1782" s="77">
        <v>2.085</v>
      </c>
      <c r="F1782" s="77">
        <v>-0.37500000000001421</v>
      </c>
      <c r="G1782" s="79">
        <v>-3.7500000000001421</v>
      </c>
      <c r="H1782" s="80">
        <v>73.763999999999996</v>
      </c>
      <c r="I1782" s="77">
        <v>-3.3912044855773124E-3</v>
      </c>
      <c r="J1782" s="79">
        <v>16.956022427886563</v>
      </c>
      <c r="K1782" s="80">
        <v>48.66</v>
      </c>
      <c r="L1782" s="77">
        <v>0.10969213226909909</v>
      </c>
      <c r="M1782" s="79">
        <v>164.53819840364864</v>
      </c>
      <c r="N1782" s="81">
        <v>212.99969999999999</v>
      </c>
      <c r="O1782" s="82">
        <v>9.2306153846153802E-2</v>
      </c>
      <c r="P1782" s="83">
        <v>184.61230769230758</v>
      </c>
      <c r="Q1782" s="81">
        <v>34.08</v>
      </c>
      <c r="R1782" s="82">
        <v>1.2177012177012074E-2</v>
      </c>
      <c r="S1782" s="83">
        <v>-146.12414612414489</v>
      </c>
      <c r="T1782" s="81">
        <v>366.44</v>
      </c>
      <c r="U1782" s="82">
        <v>-0.15360096087217628</v>
      </c>
      <c r="V1782" s="83">
        <v>153.60096087217627</v>
      </c>
      <c r="W1782" s="81">
        <v>66.435000000000002</v>
      </c>
      <c r="X1782" s="82">
        <v>-3.4094213434137814E-2</v>
      </c>
      <c r="Y1782" s="83">
        <v>-40.913056120965379</v>
      </c>
      <c r="Z1782" s="84">
        <f t="shared" si="27"/>
        <v>389.39555102259931</v>
      </c>
    </row>
    <row r="1783" spans="1:26" x14ac:dyDescent="0.3">
      <c r="A1783" s="76">
        <v>39860</v>
      </c>
      <c r="B1783" s="77">
        <v>831.04</v>
      </c>
      <c r="C1783" s="77">
        <v>-1.5087049788449481E-2</v>
      </c>
      <c r="D1783" s="78">
        <v>15.08704978844948</v>
      </c>
      <c r="E1783" s="77">
        <v>2.0893799999999998</v>
      </c>
      <c r="F1783" s="77">
        <v>0.56299999999995798</v>
      </c>
      <c r="G1783" s="79">
        <v>5.6299999999995798</v>
      </c>
      <c r="H1783" s="80" t="s">
        <v>0</v>
      </c>
      <c r="I1783" s="77">
        <v>3.5402727195731371E-2</v>
      </c>
      <c r="J1783" s="79">
        <v>-122.25524989962032</v>
      </c>
      <c r="K1783" s="80" t="s">
        <v>0</v>
      </c>
      <c r="L1783" s="77">
        <v>3.5402727195731371E-2</v>
      </c>
      <c r="M1783" s="79">
        <v>-215.76433121019116</v>
      </c>
      <c r="N1783" s="81" t="s">
        <v>47</v>
      </c>
      <c r="O1783" s="82">
        <v>4.5362372799477215E-3</v>
      </c>
      <c r="P1783" s="83">
        <v>9.0724745598954417</v>
      </c>
      <c r="Q1783" s="81" t="s">
        <v>47</v>
      </c>
      <c r="R1783" s="82">
        <v>7.4923885533476054E-4</v>
      </c>
      <c r="S1783" s="83">
        <v>-8.9908662640171269</v>
      </c>
      <c r="T1783" s="81">
        <v>393.77</v>
      </c>
      <c r="U1783" s="82">
        <v>-0.10879503892811877</v>
      </c>
      <c r="V1783" s="83">
        <v>108.79503892811877</v>
      </c>
      <c r="W1783" s="81" t="s">
        <v>47</v>
      </c>
      <c r="X1783" s="82">
        <v>-7.6700874660299754E-4</v>
      </c>
      <c r="Y1783" s="83">
        <v>-0.92041049592359703</v>
      </c>
      <c r="Z1783" s="84">
        <f t="shared" si="27"/>
        <v>-209.34629459328895</v>
      </c>
    </row>
    <row r="1784" spans="1:26" x14ac:dyDescent="0.3">
      <c r="A1784" s="76">
        <v>39857</v>
      </c>
      <c r="B1784" s="77">
        <v>837.02</v>
      </c>
      <c r="C1784" s="77">
        <v>9.8082978441047606E-3</v>
      </c>
      <c r="D1784" s="78">
        <v>-9.8082978441047608</v>
      </c>
      <c r="E1784" s="77">
        <v>2.0343800000000001</v>
      </c>
      <c r="F1784" s="77">
        <v>-3.5619999999999763</v>
      </c>
      <c r="G1784" s="79">
        <v>-35.619999999999763</v>
      </c>
      <c r="H1784" s="80">
        <v>74.462000000000003</v>
      </c>
      <c r="I1784" s="77">
        <v>8.2051559792028928E-3</v>
      </c>
      <c r="J1784" s="79">
        <v>-41.025779896014463</v>
      </c>
      <c r="K1784" s="80">
        <v>42.93</v>
      </c>
      <c r="L1784" s="77">
        <v>-5.6898066783831351E-2</v>
      </c>
      <c r="M1784" s="79">
        <v>-85.34710017574703</v>
      </c>
      <c r="N1784" s="81">
        <v>199</v>
      </c>
      <c r="O1784" s="82">
        <v>-1.9703950593079094E-2</v>
      </c>
      <c r="P1784" s="83">
        <v>-39.407901186158185</v>
      </c>
      <c r="Q1784" s="81">
        <v>35.21</v>
      </c>
      <c r="R1784" s="82">
        <v>5.1044776119403008E-2</v>
      </c>
      <c r="S1784" s="83">
        <v>-612.53731343283607</v>
      </c>
      <c r="T1784" s="81">
        <v>393.77</v>
      </c>
      <c r="U1784" s="82">
        <v>-0.11688981587387025</v>
      </c>
      <c r="V1784" s="83">
        <v>116.88981587387025</v>
      </c>
      <c r="W1784" s="81">
        <v>67.08</v>
      </c>
      <c r="X1784" s="82">
        <v>-9.3043863535666148E-3</v>
      </c>
      <c r="Y1784" s="83">
        <v>-11.165263624279937</v>
      </c>
      <c r="Z1784" s="84">
        <f t="shared" si="27"/>
        <v>-718.02184028526995</v>
      </c>
    </row>
    <row r="1785" spans="1:26" x14ac:dyDescent="0.3">
      <c r="A1785" s="76">
        <v>39856</v>
      </c>
      <c r="B1785" s="77">
        <v>837.68</v>
      </c>
      <c r="C1785" s="77">
        <v>-1.3709571665296793E-3</v>
      </c>
      <c r="D1785" s="78">
        <v>1.3709571665296794</v>
      </c>
      <c r="E1785" s="77">
        <v>2.0187499999999998</v>
      </c>
      <c r="F1785" s="77">
        <v>4.3749999999999734</v>
      </c>
      <c r="G1785" s="79">
        <v>43.74999999999973</v>
      </c>
      <c r="H1785" s="80">
        <v>74.367999999999995</v>
      </c>
      <c r="I1785" s="77">
        <v>1.7106450613541754E-3</v>
      </c>
      <c r="J1785" s="79">
        <v>-8.5532253067708766</v>
      </c>
      <c r="K1785" s="80">
        <v>41.25</v>
      </c>
      <c r="L1785" s="77">
        <v>-8.0062444246208814E-2</v>
      </c>
      <c r="M1785" s="79">
        <v>-120.09366636931323</v>
      </c>
      <c r="N1785" s="81">
        <v>195.99979999999999</v>
      </c>
      <c r="O1785" s="82">
        <v>-1.0101520253293075E-2</v>
      </c>
      <c r="P1785" s="83">
        <v>-20.203040506586149</v>
      </c>
      <c r="Q1785" s="81">
        <v>34.75</v>
      </c>
      <c r="R1785" s="82">
        <v>1.8165836507471358E-2</v>
      </c>
      <c r="S1785" s="83">
        <v>-217.99003808965628</v>
      </c>
      <c r="T1785" s="81">
        <v>418.68</v>
      </c>
      <c r="U1785" s="82">
        <v>-4.341071102175105E-2</v>
      </c>
      <c r="V1785" s="83">
        <v>43.410711021751048</v>
      </c>
      <c r="W1785" s="81">
        <v>64.685000000000002</v>
      </c>
      <c r="X1785" s="82">
        <v>-5.1330937889565151E-2</v>
      </c>
      <c r="Y1785" s="83">
        <v>-61.597125467478179</v>
      </c>
      <c r="Z1785" s="84">
        <f t="shared" si="27"/>
        <v>-339.90542755152421</v>
      </c>
    </row>
    <row r="1786" spans="1:26" x14ac:dyDescent="0.3">
      <c r="A1786" s="76">
        <v>39855</v>
      </c>
      <c r="B1786" s="77">
        <v>845.04</v>
      </c>
      <c r="C1786" s="77">
        <v>-1.5024535801289134E-2</v>
      </c>
      <c r="D1786" s="78">
        <v>15.024535801289135</v>
      </c>
      <c r="E1786" s="77">
        <v>2.0231300000000001</v>
      </c>
      <c r="F1786" s="77">
        <v>10.063000000000022</v>
      </c>
      <c r="G1786" s="79">
        <v>100.63000000000022</v>
      </c>
      <c r="H1786" s="80">
        <v>74.497</v>
      </c>
      <c r="I1786" s="77">
        <v>2.3546190899060462E-3</v>
      </c>
      <c r="J1786" s="79">
        <v>-11.773095449530231</v>
      </c>
      <c r="K1786" s="80">
        <v>44.53</v>
      </c>
      <c r="L1786" s="77">
        <v>4.4569551958714482E-2</v>
      </c>
      <c r="M1786" s="79">
        <v>66.854327938071719</v>
      </c>
      <c r="N1786" s="81">
        <v>192.99979999999999</v>
      </c>
      <c r="O1786" s="82">
        <v>-1.5306138067487825E-2</v>
      </c>
      <c r="P1786" s="83">
        <v>-30.612276134975648</v>
      </c>
      <c r="Q1786" s="81">
        <v>35.46</v>
      </c>
      <c r="R1786" s="82">
        <v>-2.8493150684931485E-2</v>
      </c>
      <c r="S1786" s="83">
        <v>341.9178082191778</v>
      </c>
      <c r="T1786" s="81">
        <v>425.93</v>
      </c>
      <c r="U1786" s="82">
        <v>-6.302521008403357E-2</v>
      </c>
      <c r="V1786" s="83">
        <v>63.025210084033567</v>
      </c>
      <c r="W1786" s="81">
        <v>68.274999999999991</v>
      </c>
      <c r="X1786" s="82">
        <v>2.6460196948056694E-2</v>
      </c>
      <c r="Y1786" s="83">
        <v>31.752236337668034</v>
      </c>
      <c r="Z1786" s="84">
        <f t="shared" si="27"/>
        <v>576.81874679573457</v>
      </c>
    </row>
    <row r="1787" spans="1:26" x14ac:dyDescent="0.3">
      <c r="A1787" s="76">
        <v>39854</v>
      </c>
      <c r="B1787" s="77">
        <v>846.42</v>
      </c>
      <c r="C1787" s="77">
        <v>-3.6878577199230884E-2</v>
      </c>
      <c r="D1787" s="78">
        <v>36.878577199230882</v>
      </c>
      <c r="E1787" s="77">
        <v>1.98688</v>
      </c>
      <c r="F1787" s="77">
        <v>7.5630000000000086</v>
      </c>
      <c r="G1787" s="79">
        <v>75.630000000000081</v>
      </c>
      <c r="H1787" s="80">
        <v>74.483000000000004</v>
      </c>
      <c r="I1787" s="77">
        <v>-1.7021846937407229E-3</v>
      </c>
      <c r="J1787" s="79">
        <v>8.5109234687036146</v>
      </c>
      <c r="K1787" s="80">
        <v>46.67</v>
      </c>
      <c r="L1787" s="77">
        <v>0.17675239536056495</v>
      </c>
      <c r="M1787" s="79">
        <v>265.12859304084742</v>
      </c>
      <c r="N1787" s="81">
        <v>195.99950000000001</v>
      </c>
      <c r="O1787" s="82">
        <v>2.617539267015713E-2</v>
      </c>
      <c r="P1787" s="83">
        <v>52.350785340314253</v>
      </c>
      <c r="Q1787" s="81">
        <v>34.86</v>
      </c>
      <c r="R1787" s="82">
        <v>-6.4663268044003311E-2</v>
      </c>
      <c r="S1787" s="83">
        <v>775.95921652803975</v>
      </c>
      <c r="T1787" s="81">
        <v>418.02</v>
      </c>
      <c r="U1787" s="82">
        <v>-0.15648647012531028</v>
      </c>
      <c r="V1787" s="83">
        <v>156.48647012531029</v>
      </c>
      <c r="W1787" s="81">
        <v>71.454999999999998</v>
      </c>
      <c r="X1787" s="82">
        <v>3.8741096089547997E-2</v>
      </c>
      <c r="Y1787" s="83">
        <v>46.489315307457595</v>
      </c>
      <c r="Z1787" s="84">
        <f t="shared" si="27"/>
        <v>1417.4338810099039</v>
      </c>
    </row>
    <row r="1788" spans="1:26" x14ac:dyDescent="0.3">
      <c r="A1788" s="76">
        <v>39853</v>
      </c>
      <c r="B1788" s="77">
        <v>876.94</v>
      </c>
      <c r="C1788" s="77">
        <v>2.6309013880111434E-2</v>
      </c>
      <c r="D1788" s="78">
        <v>-26.309013880111433</v>
      </c>
      <c r="E1788" s="77">
        <v>2</v>
      </c>
      <c r="F1788" s="77">
        <v>2.9370000000000118</v>
      </c>
      <c r="G1788" s="79">
        <v>29.370000000000118</v>
      </c>
      <c r="H1788" s="80">
        <v>75.52</v>
      </c>
      <c r="I1788" s="77">
        <v>1.6023355621628203E-2</v>
      </c>
      <c r="J1788" s="79">
        <v>-80.11677810814102</v>
      </c>
      <c r="K1788" s="80">
        <v>43.64</v>
      </c>
      <c r="L1788" s="77">
        <v>3.2899408284023685E-2</v>
      </c>
      <c r="M1788" s="79">
        <v>49.349112426035525</v>
      </c>
      <c r="N1788" s="81">
        <v>186.99959999999999</v>
      </c>
      <c r="O1788" s="82">
        <v>-6.0303045378414813E-2</v>
      </c>
      <c r="P1788" s="83">
        <v>-120.60609075682963</v>
      </c>
      <c r="Q1788" s="81">
        <v>35.450000000000003</v>
      </c>
      <c r="R1788" s="82">
        <v>-1.5824541921154921E-2</v>
      </c>
      <c r="S1788" s="83">
        <v>189.89450305385904</v>
      </c>
      <c r="T1788" s="81">
        <v>460.11</v>
      </c>
      <c r="U1788" s="82">
        <v>7.753466062159188E-3</v>
      </c>
      <c r="V1788" s="83">
        <v>-7.7534660621591884</v>
      </c>
      <c r="W1788" s="81">
        <v>70.50500000000001</v>
      </c>
      <c r="X1788" s="82">
        <v>4.5835496551212683E-2</v>
      </c>
      <c r="Y1788" s="83">
        <v>55.00259586145522</v>
      </c>
      <c r="Z1788" s="84">
        <f t="shared" si="27"/>
        <v>88.830862534108618</v>
      </c>
    </row>
    <row r="1789" spans="1:26" x14ac:dyDescent="0.3">
      <c r="A1789" s="76">
        <v>39850</v>
      </c>
      <c r="B1789" s="77">
        <v>870.74</v>
      </c>
      <c r="C1789" s="77">
        <v>3.4231280881794057E-2</v>
      </c>
      <c r="D1789" s="78">
        <v>-34.231280881794056</v>
      </c>
      <c r="E1789" s="77">
        <v>2.0362499999999999</v>
      </c>
      <c r="F1789" s="77">
        <v>6.999999999999984</v>
      </c>
      <c r="G1789" s="79">
        <v>69.999999999999844</v>
      </c>
      <c r="H1789" s="80">
        <v>74.760999999999996</v>
      </c>
      <c r="I1789" s="77">
        <v>3.7997798007465464E-3</v>
      </c>
      <c r="J1789" s="79">
        <v>-18.998899003732731</v>
      </c>
      <c r="K1789" s="80">
        <v>43.37</v>
      </c>
      <c r="L1789" s="77">
        <v>-5.0776975268111195E-2</v>
      </c>
      <c r="M1789" s="79">
        <v>-76.165462902166794</v>
      </c>
      <c r="N1789" s="81">
        <v>194</v>
      </c>
      <c r="O1789" s="82">
        <v>-6.7307243897713392E-2</v>
      </c>
      <c r="P1789" s="83">
        <v>-134.61448779542678</v>
      </c>
      <c r="Q1789" s="81">
        <v>33.71</v>
      </c>
      <c r="R1789" s="82">
        <v>-6.1786807681603086E-2</v>
      </c>
      <c r="S1789" s="83">
        <v>741.44169217923707</v>
      </c>
      <c r="T1789" s="81">
        <v>455.04</v>
      </c>
      <c r="U1789" s="82">
        <v>1.2054623904630612E-2</v>
      </c>
      <c r="V1789" s="83">
        <v>-12.054623904630612</v>
      </c>
      <c r="W1789" s="81">
        <v>70.27</v>
      </c>
      <c r="X1789" s="82">
        <v>3.5590597597818761E-2</v>
      </c>
      <c r="Y1789" s="83">
        <v>42.708717117382506</v>
      </c>
      <c r="Z1789" s="84">
        <f t="shared" si="27"/>
        <v>578.08565480886853</v>
      </c>
    </row>
    <row r="1790" spans="1:26" x14ac:dyDescent="0.3">
      <c r="A1790" s="76">
        <v>39849</v>
      </c>
      <c r="B1790" s="77">
        <v>852.94</v>
      </c>
      <c r="C1790" s="77">
        <v>3.3390680656182677E-2</v>
      </c>
      <c r="D1790" s="78">
        <v>-33.390680656182674</v>
      </c>
      <c r="E1790" s="77">
        <v>2.0887500000000001</v>
      </c>
      <c r="F1790" s="77">
        <v>17.375000000000007</v>
      </c>
      <c r="G1790" s="79">
        <v>173.75000000000006</v>
      </c>
      <c r="H1790" s="80">
        <v>74.724999999999994</v>
      </c>
      <c r="I1790" s="77">
        <v>1.4339703556782454E-3</v>
      </c>
      <c r="J1790" s="79">
        <v>-7.1698517783912274</v>
      </c>
      <c r="K1790" s="80">
        <v>43.73</v>
      </c>
      <c r="L1790" s="77">
        <v>-7.488893590014821E-2</v>
      </c>
      <c r="M1790" s="79">
        <v>-112.33340385022233</v>
      </c>
      <c r="N1790" s="81">
        <v>200.99979999999999</v>
      </c>
      <c r="O1790" s="82">
        <v>-3.3653413923193147E-2</v>
      </c>
      <c r="P1790" s="83">
        <v>-67.306827846386284</v>
      </c>
      <c r="Q1790" s="81">
        <v>32.82</v>
      </c>
      <c r="R1790" s="82">
        <v>-0.1027884089666484</v>
      </c>
      <c r="S1790" s="83">
        <v>1233.4609075997807</v>
      </c>
      <c r="T1790" s="81">
        <v>424.11</v>
      </c>
      <c r="U1790" s="82">
        <v>-6.2180748734051265E-2</v>
      </c>
      <c r="V1790" s="83">
        <v>62.180748734051264</v>
      </c>
      <c r="W1790" s="81">
        <v>70.540000000000006</v>
      </c>
      <c r="X1790" s="82">
        <v>4.2565770026603535E-2</v>
      </c>
      <c r="Y1790" s="83">
        <v>51.078924031924238</v>
      </c>
      <c r="Z1790" s="84">
        <f t="shared" si="27"/>
        <v>1300.2698162345739</v>
      </c>
    </row>
    <row r="1791" spans="1:26" x14ac:dyDescent="0.3">
      <c r="A1791" s="76">
        <v>39848</v>
      </c>
      <c r="B1791" s="77">
        <v>847.95</v>
      </c>
      <c r="C1791" s="77">
        <v>2.1109799860311754E-2</v>
      </c>
      <c r="D1791" s="78">
        <v>-21.109799860311753</v>
      </c>
      <c r="E1791" s="77">
        <v>2.0887500000000001</v>
      </c>
      <c r="F1791" s="77">
        <v>16.75</v>
      </c>
      <c r="G1791" s="79">
        <v>167.5</v>
      </c>
      <c r="H1791" s="80">
        <v>74.015000000000001</v>
      </c>
      <c r="I1791" s="77">
        <v>-2.0090609999460778E-3</v>
      </c>
      <c r="J1791" s="79">
        <v>10.045304999730389</v>
      </c>
      <c r="K1791" s="80">
        <v>43.85</v>
      </c>
      <c r="L1791" s="77">
        <v>-7.2742651723408713E-2</v>
      </c>
      <c r="M1791" s="79">
        <v>-109.11397758511308</v>
      </c>
      <c r="N1791" s="81">
        <v>198.99979999999999</v>
      </c>
      <c r="O1791" s="82">
        <v>-7.0093957987830857E-2</v>
      </c>
      <c r="P1791" s="83">
        <v>-140.1879159756617</v>
      </c>
      <c r="Q1791" s="81">
        <v>33.75</v>
      </c>
      <c r="R1791" s="82">
        <v>-8.536585365853655E-2</v>
      </c>
      <c r="S1791" s="83">
        <v>1024.3902439024387</v>
      </c>
      <c r="T1791" s="81">
        <v>432.94</v>
      </c>
      <c r="U1791" s="82">
        <v>-1.5329330422125203E-2</v>
      </c>
      <c r="V1791" s="83">
        <v>15.329330422125203</v>
      </c>
      <c r="W1791" s="81">
        <v>68.78</v>
      </c>
      <c r="X1791" s="82">
        <v>1.512803483137763E-2</v>
      </c>
      <c r="Y1791" s="83">
        <v>18.153641797653155</v>
      </c>
      <c r="Z1791" s="84">
        <f t="shared" si="27"/>
        <v>965.00682770086087</v>
      </c>
    </row>
    <row r="1792" spans="1:26" x14ac:dyDescent="0.3">
      <c r="A1792" s="76">
        <v>39847</v>
      </c>
      <c r="B1792" s="77">
        <v>843.77</v>
      </c>
      <c r="C1792" s="77">
        <v>6.3690469091039585E-3</v>
      </c>
      <c r="D1792" s="78">
        <v>-6.3690469091039583</v>
      </c>
      <c r="E1792" s="77">
        <v>2.0837500000000002</v>
      </c>
      <c r="F1792" s="77">
        <v>24.375000000000036</v>
      </c>
      <c r="G1792" s="79">
        <v>243.75000000000034</v>
      </c>
      <c r="H1792" s="80">
        <v>74.03</v>
      </c>
      <c r="I1792" s="77">
        <v>-5.5612272312073703E-3</v>
      </c>
      <c r="J1792" s="79">
        <v>27.80613615603685</v>
      </c>
      <c r="K1792" s="80">
        <v>43.06</v>
      </c>
      <c r="L1792" s="77">
        <v>-7.2382593709607909E-2</v>
      </c>
      <c r="M1792" s="79">
        <v>-108.57389056441187</v>
      </c>
      <c r="N1792" s="81">
        <v>195</v>
      </c>
      <c r="O1792" s="82">
        <v>-9.3022833964108806E-2</v>
      </c>
      <c r="P1792" s="83">
        <v>-186.0456679282176</v>
      </c>
      <c r="Q1792" s="81">
        <v>33.67</v>
      </c>
      <c r="R1792" s="82">
        <v>-8.2811223099972728E-2</v>
      </c>
      <c r="S1792" s="83">
        <v>993.73467719967277</v>
      </c>
      <c r="T1792" s="81">
        <v>441.84</v>
      </c>
      <c r="U1792" s="82">
        <v>-4.5598876768549547E-2</v>
      </c>
      <c r="V1792" s="83">
        <v>45.598876768549545</v>
      </c>
      <c r="W1792" s="81">
        <v>69.14</v>
      </c>
      <c r="X1792" s="82">
        <v>3.9464782379914305E-2</v>
      </c>
      <c r="Y1792" s="83">
        <v>47.357738855897161</v>
      </c>
      <c r="Z1792" s="84">
        <f t="shared" si="27"/>
        <v>1057.2588235784233</v>
      </c>
    </row>
    <row r="1793" spans="1:26" x14ac:dyDescent="0.3">
      <c r="A1793" s="76">
        <v>39846</v>
      </c>
      <c r="B1793" s="77">
        <v>828.89</v>
      </c>
      <c r="C1793" s="77">
        <v>7.6342373664312043E-3</v>
      </c>
      <c r="D1793" s="78">
        <v>-7.6342373664312042</v>
      </c>
      <c r="E1793" s="77">
        <v>2.0699999999999998</v>
      </c>
      <c r="F1793" s="77">
        <v>23.999999999999979</v>
      </c>
      <c r="G1793" s="79">
        <v>239.99999999999977</v>
      </c>
      <c r="H1793" s="80">
        <v>73.855999999999995</v>
      </c>
      <c r="I1793" s="77">
        <v>-2.0403475346928053E-3</v>
      </c>
      <c r="J1793" s="79">
        <v>10.201737673464027</v>
      </c>
      <c r="K1793" s="80">
        <v>45.52</v>
      </c>
      <c r="L1793" s="77">
        <v>-0.19646954986760803</v>
      </c>
      <c r="M1793" s="79">
        <v>-294.70432480141204</v>
      </c>
      <c r="N1793" s="81">
        <v>202.9999</v>
      </c>
      <c r="O1793" s="82">
        <v>-8.5584800339820258E-2</v>
      </c>
      <c r="P1793" s="83">
        <v>-171.1696006796405</v>
      </c>
      <c r="Q1793" s="81">
        <v>33.5</v>
      </c>
      <c r="R1793" s="82">
        <v>-9.7278361627593624E-2</v>
      </c>
      <c r="S1793" s="83">
        <v>1167.3403395311234</v>
      </c>
      <c r="T1793" s="81">
        <v>445.89</v>
      </c>
      <c r="U1793" s="82">
        <v>6.5040844599436196E-2</v>
      </c>
      <c r="V1793" s="83">
        <v>-65.040844599436198</v>
      </c>
      <c r="W1793" s="81">
        <v>67.709999999999994</v>
      </c>
      <c r="X1793" s="82">
        <v>-5.3404166084160591E-2</v>
      </c>
      <c r="Y1793" s="83">
        <v>-64.084999300992706</v>
      </c>
      <c r="Z1793" s="84">
        <f t="shared" si="27"/>
        <v>814.90807045667452</v>
      </c>
    </row>
    <row r="1794" spans="1:26" x14ac:dyDescent="0.3">
      <c r="A1794" s="76">
        <v>39843</v>
      </c>
      <c r="B1794" s="77">
        <v>838.83</v>
      </c>
      <c r="C1794" s="77">
        <v>-2.4185105046415814E-2</v>
      </c>
      <c r="D1794" s="78">
        <v>24.185105046415813</v>
      </c>
      <c r="E1794" s="77">
        <v>1.9750000000000001</v>
      </c>
      <c r="F1794" s="77">
        <v>12.375000000000025</v>
      </c>
      <c r="G1794" s="79">
        <v>123.75000000000026</v>
      </c>
      <c r="H1794" s="80">
        <v>74.241</v>
      </c>
      <c r="I1794" s="77">
        <v>3.5402727195731371E-2</v>
      </c>
      <c r="J1794" s="79">
        <v>0.64249536810075292</v>
      </c>
      <c r="K1794" s="80">
        <v>44.84</v>
      </c>
      <c r="L1794" s="77">
        <v>3.5402727195731371E-2</v>
      </c>
      <c r="M1794" s="79">
        <v>-215.76433121019116</v>
      </c>
      <c r="N1794" s="81">
        <v>197.9999</v>
      </c>
      <c r="O1794" s="82">
        <v>-7.0421695429617945E-2</v>
      </c>
      <c r="P1794" s="83">
        <v>-140.84339085923588</v>
      </c>
      <c r="Q1794" s="81">
        <v>34.130000000000003</v>
      </c>
      <c r="R1794" s="82">
        <v>-6.595511767925552E-2</v>
      </c>
      <c r="S1794" s="83">
        <v>791.46141215106627</v>
      </c>
      <c r="T1794" s="81">
        <v>437.68</v>
      </c>
      <c r="U1794" s="82">
        <v>-7.5766534335670238E-2</v>
      </c>
      <c r="V1794" s="83">
        <v>75.766534335670244</v>
      </c>
      <c r="W1794" s="81">
        <v>68.185000000000002</v>
      </c>
      <c r="X1794" s="82">
        <v>-7.6700874660299754E-4</v>
      </c>
      <c r="Y1794" s="83">
        <v>-0.92041049592359703</v>
      </c>
      <c r="Z1794" s="84">
        <f t="shared" si="27"/>
        <v>658.27741433590268</v>
      </c>
    </row>
    <row r="1795" spans="1:26" x14ac:dyDescent="0.3">
      <c r="A1795" s="76">
        <v>39842</v>
      </c>
      <c r="B1795" s="77">
        <v>857.93</v>
      </c>
      <c r="C1795" s="77">
        <v>-9.1241929709066343E-3</v>
      </c>
      <c r="D1795" s="78">
        <v>9.1241929709066341</v>
      </c>
      <c r="E1795" s="77">
        <v>1.9224999999999999</v>
      </c>
      <c r="F1795" s="77">
        <v>3.2499999999999751</v>
      </c>
      <c r="G1795" s="79">
        <v>32.499999999999751</v>
      </c>
      <c r="H1795" s="80">
        <v>74.322000000000003</v>
      </c>
      <c r="I1795" s="77">
        <v>-1.1504648409964421E-2</v>
      </c>
      <c r="J1795" s="79">
        <v>57.523242049822102</v>
      </c>
      <c r="K1795" s="80">
        <v>42.63</v>
      </c>
      <c r="L1795" s="77">
        <v>-7.5471698113207475E-2</v>
      </c>
      <c r="M1795" s="79">
        <v>-113.20754716981121</v>
      </c>
      <c r="N1795" s="81">
        <v>195.99979999999999</v>
      </c>
      <c r="O1795" s="82">
        <v>-9.6773034039249015E-2</v>
      </c>
      <c r="P1795" s="83">
        <v>-193.546068078498</v>
      </c>
      <c r="Q1795" s="81">
        <v>36.5</v>
      </c>
      <c r="R1795" s="82">
        <v>3.049124788255218E-2</v>
      </c>
      <c r="S1795" s="83">
        <v>-365.89497459062613</v>
      </c>
      <c r="T1795" s="81">
        <v>454.58</v>
      </c>
      <c r="U1795" s="82">
        <v>-4.0079398597854587E-2</v>
      </c>
      <c r="V1795" s="83">
        <v>40.079398597854585</v>
      </c>
      <c r="W1795" s="81">
        <v>66.515000000000001</v>
      </c>
      <c r="X1795" s="82">
        <v>-3.8936727817295534E-3</v>
      </c>
      <c r="Y1795" s="83">
        <v>-4.6724073380754634</v>
      </c>
      <c r="Z1795" s="84">
        <f t="shared" si="27"/>
        <v>-538.09416355842768</v>
      </c>
    </row>
    <row r="1796" spans="1:26" x14ac:dyDescent="0.3">
      <c r="A1796" s="76">
        <v>39841</v>
      </c>
      <c r="B1796" s="77">
        <v>878.83</v>
      </c>
      <c r="C1796" s="77">
        <v>2.9858791820472276E-2</v>
      </c>
      <c r="D1796" s="78">
        <v>-29.858791820472277</v>
      </c>
      <c r="E1796" s="77">
        <v>1.9112499999999999</v>
      </c>
      <c r="F1796" s="77">
        <v>13.999999999999989</v>
      </c>
      <c r="G1796" s="79">
        <v>139.99999999999989</v>
      </c>
      <c r="H1796" s="80">
        <v>74.61</v>
      </c>
      <c r="I1796" s="77">
        <v>-1.0175936587848808E-3</v>
      </c>
      <c r="J1796" s="79">
        <v>5.087968293924404</v>
      </c>
      <c r="K1796" s="80">
        <v>39.659999999999997</v>
      </c>
      <c r="L1796" s="77">
        <v>-0.22235294117647064</v>
      </c>
      <c r="M1796" s="79">
        <v>-333.52941176470597</v>
      </c>
      <c r="N1796" s="81">
        <v>191</v>
      </c>
      <c r="O1796" s="82">
        <v>-0.12785507599761284</v>
      </c>
      <c r="P1796" s="83">
        <v>-255.71015199522566</v>
      </c>
      <c r="Q1796" s="81">
        <v>37.270000000000003</v>
      </c>
      <c r="R1796" s="82">
        <v>8.8175182481751921E-2</v>
      </c>
      <c r="S1796" s="83">
        <v>-1058.1021897810231</v>
      </c>
      <c r="T1796" s="81">
        <v>495.57</v>
      </c>
      <c r="U1796" s="82">
        <v>9.1419636171431062E-2</v>
      </c>
      <c r="V1796" s="83">
        <v>-91.419636171431065</v>
      </c>
      <c r="W1796" s="81">
        <v>68.789999999999992</v>
      </c>
      <c r="X1796" s="82">
        <v>5.7656826568265693E-2</v>
      </c>
      <c r="Y1796" s="83">
        <v>69.188191881918826</v>
      </c>
      <c r="Z1796" s="84">
        <f t="shared" si="27"/>
        <v>-1554.3440213570148</v>
      </c>
    </row>
    <row r="1797" spans="1:26" x14ac:dyDescent="0.3">
      <c r="A1797" s="76">
        <v>39840</v>
      </c>
      <c r="B1797" s="77">
        <v>854.46</v>
      </c>
      <c r="C1797" s="77">
        <v>-9.0345027544215285E-3</v>
      </c>
      <c r="D1797" s="78">
        <v>9.0345027544215277</v>
      </c>
      <c r="E1797" s="77">
        <v>1.9706299999999999</v>
      </c>
      <c r="F1797" s="77">
        <v>22.438000000000002</v>
      </c>
      <c r="G1797" s="79">
        <v>224.38000000000002</v>
      </c>
      <c r="H1797" s="80">
        <v>74.328999999999994</v>
      </c>
      <c r="I1797" s="77">
        <v>-2.6835191670356888E-3</v>
      </c>
      <c r="J1797" s="79">
        <v>13.417595835178444</v>
      </c>
      <c r="K1797" s="80">
        <v>42.25</v>
      </c>
      <c r="L1797" s="77">
        <v>-0.14021164021164023</v>
      </c>
      <c r="M1797" s="79">
        <v>-210.31746031746036</v>
      </c>
      <c r="N1797" s="81">
        <v>198.9999</v>
      </c>
      <c r="O1797" s="82">
        <v>-8.7156840753742804E-2</v>
      </c>
      <c r="P1797" s="83">
        <v>-174.3136815074856</v>
      </c>
      <c r="Q1797" s="81">
        <v>36.020000000000003</v>
      </c>
      <c r="R1797" s="82">
        <v>5.4758418740849329E-2</v>
      </c>
      <c r="S1797" s="83">
        <v>-657.10102489019198</v>
      </c>
      <c r="T1797" s="81">
        <v>456.57</v>
      </c>
      <c r="U1797" s="82">
        <v>3.9407184810818202E-2</v>
      </c>
      <c r="V1797" s="83">
        <v>-39.407184810818201</v>
      </c>
      <c r="W1797" s="81">
        <v>67.415000000000006</v>
      </c>
      <c r="X1797" s="82">
        <v>4.6573003182488547E-2</v>
      </c>
      <c r="Y1797" s="83">
        <v>55.88760381898625</v>
      </c>
      <c r="Z1797" s="84">
        <f t="shared" si="27"/>
        <v>-778.41964911736989</v>
      </c>
    </row>
    <row r="1798" spans="1:26" x14ac:dyDescent="0.3">
      <c r="A1798" s="76">
        <v>39839</v>
      </c>
      <c r="B1798" s="77">
        <v>841.92</v>
      </c>
      <c r="C1798" s="77">
        <v>-5.3405590159879474E-2</v>
      </c>
      <c r="D1798" s="78">
        <v>53.405590159879473</v>
      </c>
      <c r="E1798" s="77">
        <v>1.9662500000000001</v>
      </c>
      <c r="F1798" s="77">
        <v>22.875</v>
      </c>
      <c r="G1798" s="79">
        <v>228.75</v>
      </c>
      <c r="H1798" s="80">
        <v>74.477999999999994</v>
      </c>
      <c r="I1798" s="77">
        <v>-5.5412388340700235E-3</v>
      </c>
      <c r="J1798" s="79">
        <v>27.706194170350116</v>
      </c>
      <c r="K1798" s="80">
        <v>45.69</v>
      </c>
      <c r="L1798" s="77">
        <v>5.5927894615206711E-2</v>
      </c>
      <c r="M1798" s="79">
        <v>83.891841922810059</v>
      </c>
      <c r="N1798" s="81">
        <v>207.9999</v>
      </c>
      <c r="O1798" s="82">
        <v>-3.2559054623695557E-2</v>
      </c>
      <c r="P1798" s="83">
        <v>-65.118109247391118</v>
      </c>
      <c r="Q1798" s="81">
        <v>35.93</v>
      </c>
      <c r="R1798" s="82">
        <v>5.4284037558685487E-2</v>
      </c>
      <c r="S1798" s="83">
        <v>-651.40845070422586</v>
      </c>
      <c r="T1798" s="81">
        <v>449.62</v>
      </c>
      <c r="U1798" s="82">
        <v>-2.9401606078922383E-2</v>
      </c>
      <c r="V1798" s="83">
        <v>29.401606078922384</v>
      </c>
      <c r="W1798" s="81">
        <v>67.855000000000004</v>
      </c>
      <c r="X1798" s="82">
        <v>2.6240169388989706E-2</v>
      </c>
      <c r="Y1798" s="83">
        <v>31.488203266787647</v>
      </c>
      <c r="Z1798" s="84">
        <f t="shared" si="27"/>
        <v>-261.88312435286736</v>
      </c>
    </row>
    <row r="1799" spans="1:26" x14ac:dyDescent="0.3">
      <c r="A1799" s="76">
        <v>39836</v>
      </c>
      <c r="B1799" s="77">
        <v>825.38</v>
      </c>
      <c r="C1799" s="77">
        <v>-8.5532584369252637E-2</v>
      </c>
      <c r="D1799" s="78">
        <v>85.532584369252632</v>
      </c>
      <c r="E1799" s="77">
        <v>1.915</v>
      </c>
      <c r="F1799" s="77">
        <v>14.999999999999991</v>
      </c>
      <c r="G1799" s="79">
        <v>149.99999999999991</v>
      </c>
      <c r="H1799" s="80">
        <v>74.617999999999995</v>
      </c>
      <c r="I1799" s="77">
        <v>-2.0709748543230655E-2</v>
      </c>
      <c r="J1799" s="79">
        <v>103.54874271615327</v>
      </c>
      <c r="K1799" s="80">
        <v>47.27</v>
      </c>
      <c r="L1799" s="77">
        <v>3.1195462478184981E-2</v>
      </c>
      <c r="M1799" s="79">
        <v>46.793193717277468</v>
      </c>
      <c r="N1799" s="81">
        <v>207.99969999999999</v>
      </c>
      <c r="O1799" s="82">
        <v>2.4629064039408819E-2</v>
      </c>
      <c r="P1799" s="83">
        <v>49.258128078817634</v>
      </c>
      <c r="Q1799" s="81">
        <v>36.58</v>
      </c>
      <c r="R1799" s="82">
        <v>9.1940298507462631E-2</v>
      </c>
      <c r="S1799" s="83">
        <v>-1103.2835820895516</v>
      </c>
      <c r="T1799" s="81">
        <v>452.23</v>
      </c>
      <c r="U1799" s="82">
        <v>7.2386297830638333E-3</v>
      </c>
      <c r="V1799" s="83">
        <v>-7.2386297830638329</v>
      </c>
      <c r="W1799" s="81">
        <v>67.660000000000011</v>
      </c>
      <c r="X1799" s="82">
        <v>-4.5608356627922326E-3</v>
      </c>
      <c r="Y1799" s="83">
        <v>-5.4730027953506788</v>
      </c>
      <c r="Z1799" s="84">
        <f t="shared" si="27"/>
        <v>-680.86256578646521</v>
      </c>
    </row>
    <row r="1800" spans="1:26" x14ac:dyDescent="0.3">
      <c r="A1800" s="76">
        <v>39835</v>
      </c>
      <c r="B1800" s="77">
        <v>830.42</v>
      </c>
      <c r="C1800" s="77">
        <v>-9.9942555520631277E-2</v>
      </c>
      <c r="D1800" s="78">
        <v>99.942555520631274</v>
      </c>
      <c r="E1800" s="77">
        <v>1.9212500000000001</v>
      </c>
      <c r="F1800" s="77">
        <v>6.6250000000000142</v>
      </c>
      <c r="G1800" s="79">
        <v>66.250000000000142</v>
      </c>
      <c r="H1800" s="80">
        <v>74.164000000000001</v>
      </c>
      <c r="I1800" s="77">
        <v>-3.2167978180584415E-2</v>
      </c>
      <c r="J1800" s="79">
        <v>160.83989090292206</v>
      </c>
      <c r="K1800" s="80">
        <v>47.29</v>
      </c>
      <c r="L1800" s="77">
        <v>0.10439047174217653</v>
      </c>
      <c r="M1800" s="79">
        <v>156.58570761326479</v>
      </c>
      <c r="N1800" s="81">
        <v>213.9999</v>
      </c>
      <c r="O1800" s="82">
        <v>5.9407018921315266E-2</v>
      </c>
      <c r="P1800" s="83">
        <v>118.81403784263053</v>
      </c>
      <c r="Q1800" s="81">
        <v>36.9</v>
      </c>
      <c r="R1800" s="82">
        <v>2.2727272727272735E-2</v>
      </c>
      <c r="S1800" s="83">
        <v>-272.7272727272728</v>
      </c>
      <c r="T1800" s="81">
        <v>439.68</v>
      </c>
      <c r="U1800" s="82">
        <v>-8.0744302738866833E-2</v>
      </c>
      <c r="V1800" s="83">
        <v>80.744302738866836</v>
      </c>
      <c r="W1800" s="81">
        <v>67.75500000000001</v>
      </c>
      <c r="X1800" s="82">
        <v>5.3978377537528398E-2</v>
      </c>
      <c r="Y1800" s="83">
        <v>64.774053045034066</v>
      </c>
      <c r="Z1800" s="84">
        <f t="shared" si="27"/>
        <v>475.22327493607685</v>
      </c>
    </row>
    <row r="1801" spans="1:26" x14ac:dyDescent="0.3">
      <c r="A1801" s="76">
        <v>39834</v>
      </c>
      <c r="B1801" s="77">
        <v>838.43</v>
      </c>
      <c r="C1801" s="77">
        <v>-0.1066847084896011</v>
      </c>
      <c r="D1801" s="78">
        <v>106.68470848960109</v>
      </c>
      <c r="E1801" s="77">
        <v>1.8399999999999999</v>
      </c>
      <c r="F1801" s="77">
        <v>-8.5000000000000178</v>
      </c>
      <c r="G1801" s="79">
        <v>-85.000000000000171</v>
      </c>
      <c r="H1801" s="80">
        <v>74.444000000000003</v>
      </c>
      <c r="I1801" s="77">
        <v>-3.3558789546793984E-2</v>
      </c>
      <c r="J1801" s="79">
        <v>167.79394773396993</v>
      </c>
      <c r="K1801" s="80">
        <v>46.42</v>
      </c>
      <c r="L1801" s="77">
        <v>9.0695488721804496E-2</v>
      </c>
      <c r="M1801" s="79">
        <v>136.04323308270673</v>
      </c>
      <c r="N1801" s="81">
        <v>214.9999</v>
      </c>
      <c r="O1801" s="82">
        <v>6.4354886777339776E-2</v>
      </c>
      <c r="P1801" s="83">
        <v>128.70977355467954</v>
      </c>
      <c r="Q1801" s="81">
        <v>36.71</v>
      </c>
      <c r="R1801" s="82">
        <v>-6.8746829020801647E-2</v>
      </c>
      <c r="S1801" s="83">
        <v>824.96194824961981</v>
      </c>
      <c r="T1801" s="81">
        <v>462.95</v>
      </c>
      <c r="U1801" s="82">
        <v>-8.0152595918854E-2</v>
      </c>
      <c r="V1801" s="83">
        <v>80.152595918854004</v>
      </c>
      <c r="W1801" s="81">
        <v>66.515000000000001</v>
      </c>
      <c r="X1801" s="82">
        <v>5.5040050757395612E-2</v>
      </c>
      <c r="Y1801" s="83">
        <v>66.048060908874731</v>
      </c>
      <c r="Z1801" s="84">
        <f t="shared" si="27"/>
        <v>1425.3942679383058</v>
      </c>
    </row>
    <row r="1802" spans="1:26" x14ac:dyDescent="0.3">
      <c r="A1802" s="76">
        <v>39833</v>
      </c>
      <c r="B1802" s="77">
        <v>822.61</v>
      </c>
      <c r="C1802" s="77">
        <v>-0.12451042997020009</v>
      </c>
      <c r="D1802" s="78">
        <v>124.51042997020009</v>
      </c>
      <c r="E1802" s="77">
        <v>1.83</v>
      </c>
      <c r="F1802" s="77">
        <v>-16.500000000000004</v>
      </c>
      <c r="G1802" s="79">
        <v>-165.00000000000003</v>
      </c>
      <c r="H1802" s="80">
        <v>74.007000000000005</v>
      </c>
      <c r="I1802" s="77">
        <v>-3.6768533944189774E-2</v>
      </c>
      <c r="J1802" s="79">
        <v>183.84266972094886</v>
      </c>
      <c r="K1802" s="80">
        <v>56.65</v>
      </c>
      <c r="L1802" s="77">
        <v>0.3056003687485595</v>
      </c>
      <c r="M1802" s="79">
        <v>458.40055312283926</v>
      </c>
      <c r="N1802" s="81">
        <v>221.99969999999999</v>
      </c>
      <c r="O1802" s="82">
        <v>0.14432776065579342</v>
      </c>
      <c r="P1802" s="83">
        <v>288.65552131158682</v>
      </c>
      <c r="Q1802" s="81">
        <v>37.11</v>
      </c>
      <c r="R1802" s="82">
        <v>-7.5485799701046366E-2</v>
      </c>
      <c r="S1802" s="83">
        <v>905.82959641255638</v>
      </c>
      <c r="T1802" s="81">
        <v>418.66</v>
      </c>
      <c r="U1802" s="82">
        <v>-0.17450114362331412</v>
      </c>
      <c r="V1802" s="83">
        <v>174.50114362331411</v>
      </c>
      <c r="W1802" s="81">
        <v>71.53</v>
      </c>
      <c r="X1802" s="82">
        <v>0.1208085239736761</v>
      </c>
      <c r="Y1802" s="83">
        <v>144.97022876841132</v>
      </c>
      <c r="Z1802" s="84">
        <f t="shared" si="27"/>
        <v>2115.7101429298568</v>
      </c>
    </row>
    <row r="1803" spans="1:26" x14ac:dyDescent="0.3">
      <c r="A1803" s="76">
        <v>39832</v>
      </c>
      <c r="B1803" s="77">
        <v>859.62</v>
      </c>
      <c r="C1803" s="77">
        <v>-9.4841474586444041E-2</v>
      </c>
      <c r="D1803" s="78">
        <v>94.841474586444036</v>
      </c>
      <c r="E1803" s="77">
        <v>1.8512499999999998</v>
      </c>
      <c r="F1803" s="77">
        <v>-19.500000000000028</v>
      </c>
      <c r="G1803" s="79">
        <v>-195.00000000000028</v>
      </c>
      <c r="H1803" s="80" t="s">
        <v>0</v>
      </c>
      <c r="I1803" s="77">
        <v>3.5402727195731371E-2</v>
      </c>
      <c r="J1803" s="79">
        <v>109.06965410345859</v>
      </c>
      <c r="K1803" s="80" t="s">
        <v>0</v>
      </c>
      <c r="L1803" s="77">
        <v>3.5402727195731371E-2</v>
      </c>
      <c r="M1803" s="79">
        <v>-215.76433121019116</v>
      </c>
      <c r="N1803" s="81" t="s">
        <v>47</v>
      </c>
      <c r="O1803" s="82">
        <v>4.5362372799477215E-3</v>
      </c>
      <c r="P1803" s="83">
        <v>9.0724745598954417</v>
      </c>
      <c r="Q1803" s="81" t="s">
        <v>47</v>
      </c>
      <c r="R1803" s="82">
        <v>7.4923885533476054E-4</v>
      </c>
      <c r="S1803" s="83">
        <v>-8.9908662640171269</v>
      </c>
      <c r="T1803" s="81">
        <v>473.56</v>
      </c>
      <c r="U1803" s="82">
        <v>-0.10400544907573832</v>
      </c>
      <c r="V1803" s="83">
        <v>104.00544907573831</v>
      </c>
      <c r="W1803" s="81" t="s">
        <v>47</v>
      </c>
      <c r="X1803" s="82">
        <v>-7.6700874660299754E-4</v>
      </c>
      <c r="Y1803" s="83">
        <v>-0.92041049592359703</v>
      </c>
      <c r="Z1803" s="84">
        <f t="shared" si="27"/>
        <v>-103.68655564459576</v>
      </c>
    </row>
    <row r="1804" spans="1:26" x14ac:dyDescent="0.3">
      <c r="A1804" s="76">
        <v>39829</v>
      </c>
      <c r="B1804" s="77">
        <v>865.83</v>
      </c>
      <c r="C1804" s="77">
        <v>-8.4039480783268214E-2</v>
      </c>
      <c r="D1804" s="78">
        <v>84.039480783268218</v>
      </c>
      <c r="E1804" s="77">
        <v>1.8900000000000001</v>
      </c>
      <c r="F1804" s="77">
        <v>-20.249999999999968</v>
      </c>
      <c r="G1804" s="79">
        <v>-202.49999999999969</v>
      </c>
      <c r="H1804" s="80">
        <v>75.186999999999998</v>
      </c>
      <c r="I1804" s="77">
        <v>-1.7137702946482352E-2</v>
      </c>
      <c r="J1804" s="79">
        <v>85.688514732411761</v>
      </c>
      <c r="K1804" s="80">
        <v>46.11</v>
      </c>
      <c r="L1804" s="77">
        <v>0.17988741044012285</v>
      </c>
      <c r="M1804" s="79">
        <v>269.83111566018431</v>
      </c>
      <c r="N1804" s="81">
        <v>212.99969999999999</v>
      </c>
      <c r="O1804" s="82">
        <v>2.6503094212393812E-2</v>
      </c>
      <c r="P1804" s="83">
        <v>53.006188424787624</v>
      </c>
      <c r="Q1804" s="81">
        <v>36.54</v>
      </c>
      <c r="R1804" s="82">
        <v>-7.9596977329974894E-2</v>
      </c>
      <c r="S1804" s="83">
        <v>955.16372795969869</v>
      </c>
      <c r="T1804" s="81">
        <v>473.56</v>
      </c>
      <c r="U1804" s="82">
        <v>-5.3447931241255263E-2</v>
      </c>
      <c r="V1804" s="83">
        <v>53.447931241255262</v>
      </c>
      <c r="W1804" s="81">
        <v>66.774999999999991</v>
      </c>
      <c r="X1804" s="82">
        <v>4.2870529439325164E-2</v>
      </c>
      <c r="Y1804" s="83">
        <v>51.444635327190198</v>
      </c>
      <c r="Z1804" s="84">
        <f t="shared" si="27"/>
        <v>1350.1215941287962</v>
      </c>
    </row>
    <row r="1805" spans="1:26" x14ac:dyDescent="0.3">
      <c r="A1805" s="76">
        <v>39828</v>
      </c>
      <c r="B1805" s="77">
        <v>853.35</v>
      </c>
      <c r="C1805" s="77">
        <v>-9.7910081715064962E-2</v>
      </c>
      <c r="D1805" s="78">
        <v>97.910081715064962</v>
      </c>
      <c r="E1805" s="77">
        <v>1.77125</v>
      </c>
      <c r="F1805" s="77">
        <v>-25.250000000000018</v>
      </c>
      <c r="G1805" s="79">
        <v>-252.50000000000017</v>
      </c>
      <c r="H1805" s="80">
        <v>74.686000000000007</v>
      </c>
      <c r="I1805" s="77">
        <v>-1.2520989515158575E-2</v>
      </c>
      <c r="J1805" s="79">
        <v>62.604947575792878</v>
      </c>
      <c r="K1805" s="80">
        <v>51</v>
      </c>
      <c r="L1805" s="77">
        <v>0.3013523858127074</v>
      </c>
      <c r="M1805" s="79">
        <v>452.0285787190611</v>
      </c>
      <c r="N1805" s="81">
        <v>216.99950000000001</v>
      </c>
      <c r="O1805" s="82">
        <v>9.044755688933287E-2</v>
      </c>
      <c r="P1805" s="83">
        <v>180.89511377866575</v>
      </c>
      <c r="Q1805" s="81">
        <v>35.42</v>
      </c>
      <c r="R1805" s="82">
        <v>-9.3885904323356389E-2</v>
      </c>
      <c r="S1805" s="83">
        <v>1126.6308518802766</v>
      </c>
      <c r="T1805" s="81">
        <v>454.06</v>
      </c>
      <c r="U1805" s="82">
        <v>-0.11331992423206863</v>
      </c>
      <c r="V1805" s="83">
        <v>113.31992423206863</v>
      </c>
      <c r="W1805" s="81">
        <v>65.039999999999992</v>
      </c>
      <c r="X1805" s="82">
        <v>7.2009291521484969E-3</v>
      </c>
      <c r="Y1805" s="83">
        <v>8.6411149825781965</v>
      </c>
      <c r="Z1805" s="84">
        <f t="shared" ref="Z1805:Z1868" si="28">SUM(D1805,G1805,J1805,M1805,P1805,S1805,V1805,Y1805)</f>
        <v>1789.5306128835082</v>
      </c>
    </row>
    <row r="1806" spans="1:26" x14ac:dyDescent="0.3">
      <c r="A1806" s="76">
        <v>39827</v>
      </c>
      <c r="B1806" s="77">
        <v>862.25</v>
      </c>
      <c r="C1806" s="77">
        <v>-6.3005987633526425E-2</v>
      </c>
      <c r="D1806" s="78">
        <v>63.005987633526424</v>
      </c>
      <c r="E1806" s="77">
        <v>1.7462499999999999</v>
      </c>
      <c r="F1806" s="77">
        <v>4.9750000000000068</v>
      </c>
      <c r="G1806" s="79">
        <v>49.750000000000071</v>
      </c>
      <c r="H1806" s="80">
        <v>74.528999999999996</v>
      </c>
      <c r="I1806" s="77">
        <v>3.5402727195731371E-2</v>
      </c>
      <c r="J1806" s="79">
        <v>30.471742779379596</v>
      </c>
      <c r="K1806" s="80">
        <v>49.14</v>
      </c>
      <c r="L1806" s="77">
        <v>3.5402727195731371E-2</v>
      </c>
      <c r="M1806" s="79">
        <v>-215.76433121019116</v>
      </c>
      <c r="N1806" s="81">
        <v>219.00030000000001</v>
      </c>
      <c r="O1806" s="82">
        <v>0.10050291406742307</v>
      </c>
      <c r="P1806" s="83">
        <v>201.00582813484613</v>
      </c>
      <c r="Q1806" s="81">
        <v>34.25</v>
      </c>
      <c r="R1806" s="82">
        <v>-0.12269467213114753</v>
      </c>
      <c r="S1806" s="83">
        <v>1472.3360655737704</v>
      </c>
      <c r="T1806" s="81">
        <v>439.26</v>
      </c>
      <c r="U1806" s="82">
        <v>-0.16986052840458102</v>
      </c>
      <c r="V1806" s="83">
        <v>169.86052840458103</v>
      </c>
      <c r="W1806" s="81">
        <v>64.415000000000006</v>
      </c>
      <c r="X1806" s="82">
        <v>-7.6700874660299754E-4</v>
      </c>
      <c r="Y1806" s="83">
        <v>-0.92041049592359703</v>
      </c>
      <c r="Z1806" s="84">
        <f t="shared" si="28"/>
        <v>1769.745410819989</v>
      </c>
    </row>
    <row r="1807" spans="1:26" x14ac:dyDescent="0.3">
      <c r="A1807" s="76">
        <v>39826</v>
      </c>
      <c r="B1807" s="77">
        <v>889.42</v>
      </c>
      <c r="C1807" s="77">
        <v>-3.3480760244721491E-2</v>
      </c>
      <c r="D1807" s="78">
        <v>33.480760244721495</v>
      </c>
      <c r="E1807" s="77">
        <v>1.7375</v>
      </c>
      <c r="F1807" s="77">
        <v>-26.625000000000011</v>
      </c>
      <c r="G1807" s="79">
        <v>-266.25000000000011</v>
      </c>
      <c r="H1807" s="80">
        <v>74.893000000000001</v>
      </c>
      <c r="I1807" s="77">
        <v>3.5402727195731371E-2</v>
      </c>
      <c r="J1807" s="79">
        <v>-25.234721885975748</v>
      </c>
      <c r="K1807" s="80">
        <v>43.27</v>
      </c>
      <c r="L1807" s="77">
        <v>8.1750000000000073E-2</v>
      </c>
      <c r="M1807" s="79">
        <v>122.62500000000011</v>
      </c>
      <c r="N1807" s="81">
        <v>218.0001</v>
      </c>
      <c r="O1807" s="82">
        <v>0.11223973347074759</v>
      </c>
      <c r="P1807" s="83">
        <v>224.47946694149516</v>
      </c>
      <c r="Q1807" s="81">
        <v>34.15</v>
      </c>
      <c r="R1807" s="82">
        <v>-0.12525614754098363</v>
      </c>
      <c r="S1807" s="83">
        <v>1503.0737704918035</v>
      </c>
      <c r="T1807" s="81">
        <v>463.24</v>
      </c>
      <c r="U1807" s="82">
        <v>-0.1245417091884945</v>
      </c>
      <c r="V1807" s="83">
        <v>124.54170918849449</v>
      </c>
      <c r="W1807" s="81">
        <v>66.12</v>
      </c>
      <c r="X1807" s="82">
        <v>-7.8031212484993397E-3</v>
      </c>
      <c r="Y1807" s="83">
        <v>-9.3637454981992061</v>
      </c>
      <c r="Z1807" s="84">
        <f t="shared" si="28"/>
        <v>1707.3522394823397</v>
      </c>
    </row>
    <row r="1808" spans="1:26" x14ac:dyDescent="0.3">
      <c r="A1808" s="76">
        <v>39825</v>
      </c>
      <c r="B1808" s="77">
        <v>902.58</v>
      </c>
      <c r="C1808" s="77">
        <v>-1.4618382698123286E-2</v>
      </c>
      <c r="D1808" s="78">
        <v>14.618382698123286</v>
      </c>
      <c r="E1808" s="77">
        <v>1.7650000000000001</v>
      </c>
      <c r="F1808" s="77">
        <v>-25.999999999999979</v>
      </c>
      <c r="G1808" s="79">
        <v>-259.99999999999977</v>
      </c>
      <c r="H1808" s="80">
        <v>76.195999999999998</v>
      </c>
      <c r="I1808" s="77">
        <v>-6.426650927930565E-4</v>
      </c>
      <c r="J1808" s="79">
        <v>3.2133254639652824</v>
      </c>
      <c r="K1808" s="80">
        <v>45.84</v>
      </c>
      <c r="L1808" s="77">
        <v>0.10112899351429259</v>
      </c>
      <c r="M1808" s="79">
        <v>151.69349027143889</v>
      </c>
      <c r="N1808" s="81">
        <v>215.0001</v>
      </c>
      <c r="O1808" s="82">
        <v>5.9110140999513838E-2</v>
      </c>
      <c r="P1808" s="83">
        <v>118.22028199902768</v>
      </c>
      <c r="Q1808" s="81">
        <v>34.08</v>
      </c>
      <c r="R1808" s="82">
        <v>-0.12323128376640081</v>
      </c>
      <c r="S1808" s="83">
        <v>1478.7754051968097</v>
      </c>
      <c r="T1808" s="81">
        <v>448.98</v>
      </c>
      <c r="U1808" s="82">
        <v>-0.11103631251732464</v>
      </c>
      <c r="V1808" s="83">
        <v>111.03631251732465</v>
      </c>
      <c r="W1808" s="81">
        <v>67.97</v>
      </c>
      <c r="X1808" s="82">
        <v>2.9614481557221819E-2</v>
      </c>
      <c r="Y1808" s="83">
        <v>35.537377868666184</v>
      </c>
      <c r="Z1808" s="84">
        <f t="shared" si="28"/>
        <v>1653.0945760153559</v>
      </c>
    </row>
    <row r="1809" spans="1:26" x14ac:dyDescent="0.3">
      <c r="A1809" s="76">
        <v>39822</v>
      </c>
      <c r="B1809" s="77">
        <v>922.63</v>
      </c>
      <c r="C1809" s="77">
        <v>2.3915745549784651E-2</v>
      </c>
      <c r="D1809" s="78">
        <v>-23.915745549784649</v>
      </c>
      <c r="E1809" s="77">
        <v>1.855</v>
      </c>
      <c r="F1809" s="77">
        <v>-22.250000000000014</v>
      </c>
      <c r="G1809" s="79">
        <v>-222.50000000000014</v>
      </c>
      <c r="H1809" s="80">
        <v>76.629000000000005</v>
      </c>
      <c r="I1809" s="77">
        <v>8.7510775580584724E-4</v>
      </c>
      <c r="J1809" s="79">
        <v>-4.3755387790292364</v>
      </c>
      <c r="K1809" s="80">
        <v>42.82</v>
      </c>
      <c r="L1809" s="77">
        <v>-2.4601366742596772E-2</v>
      </c>
      <c r="M1809" s="79">
        <v>-36.902050113895157</v>
      </c>
      <c r="N1809" s="81">
        <v>203</v>
      </c>
      <c r="O1809" s="82">
        <v>-4.4334778811397152E-6</v>
      </c>
      <c r="P1809" s="83">
        <v>-8.8669557622794298E-3</v>
      </c>
      <c r="Q1809" s="81">
        <v>33.5</v>
      </c>
      <c r="R1809" s="82">
        <v>-0.13837448559670787</v>
      </c>
      <c r="S1809" s="83">
        <v>1660.4938271604944</v>
      </c>
      <c r="T1809" s="81">
        <v>478.3</v>
      </c>
      <c r="U1809" s="82">
        <v>-8.1496381394770261E-3</v>
      </c>
      <c r="V1809" s="83">
        <v>8.1496381394770268</v>
      </c>
      <c r="W1809" s="81">
        <v>64.284999999999997</v>
      </c>
      <c r="X1809" s="82">
        <v>-1.3579868037440618E-2</v>
      </c>
      <c r="Y1809" s="83">
        <v>-16.295841644928739</v>
      </c>
      <c r="Z1809" s="84">
        <f t="shared" si="28"/>
        <v>1364.6454222565712</v>
      </c>
    </row>
    <row r="1810" spans="1:26" x14ac:dyDescent="0.3">
      <c r="A1810" s="76">
        <v>39821</v>
      </c>
      <c r="B1810" s="77">
        <v>938.56</v>
      </c>
      <c r="C1810" s="77">
        <v>5.0524949072104933E-2</v>
      </c>
      <c r="D1810" s="78">
        <v>-50.524949072104931</v>
      </c>
      <c r="E1810" s="77">
        <v>1.925</v>
      </c>
      <c r="F1810" s="77">
        <v>4.9750000000000068</v>
      </c>
      <c r="G1810" s="79">
        <v>49.750000000000071</v>
      </c>
      <c r="H1810" s="80">
        <v>77.028999999999996</v>
      </c>
      <c r="I1810" s="77">
        <v>3.5402727195731371E-2</v>
      </c>
      <c r="J1810" s="79">
        <v>-210.53859404467144</v>
      </c>
      <c r="K1810" s="80">
        <v>42.56</v>
      </c>
      <c r="L1810" s="77">
        <v>-1.8902720147533431E-2</v>
      </c>
      <c r="M1810" s="79">
        <v>-28.354080221300148</v>
      </c>
      <c r="N1810" s="81">
        <v>201.99969999999999</v>
      </c>
      <c r="O1810" s="82">
        <v>-4.265862625100298E-2</v>
      </c>
      <c r="P1810" s="83">
        <v>-85.317252502005957</v>
      </c>
      <c r="Q1810" s="81">
        <v>36.08</v>
      </c>
      <c r="R1810" s="82">
        <v>-6.8903225806451654E-2</v>
      </c>
      <c r="S1810" s="83">
        <v>826.83870967741984</v>
      </c>
      <c r="T1810" s="81">
        <v>503.29</v>
      </c>
      <c r="U1810" s="82">
        <v>-1.2730981992231849E-2</v>
      </c>
      <c r="V1810" s="83">
        <v>12.730981992231849</v>
      </c>
      <c r="W1810" s="81">
        <v>63.044999999999995</v>
      </c>
      <c r="X1810" s="82">
        <v>-5.6071268153915423E-2</v>
      </c>
      <c r="Y1810" s="83">
        <v>-67.285521784698503</v>
      </c>
      <c r="Z1810" s="84">
        <f t="shared" si="28"/>
        <v>447.29929404487075</v>
      </c>
    </row>
    <row r="1811" spans="1:26" x14ac:dyDescent="0.3">
      <c r="A1811" s="76">
        <v>39820</v>
      </c>
      <c r="B1811" s="77">
        <v>939.6</v>
      </c>
      <c r="C1811" s="77">
        <v>5.6763352940514919E-2</v>
      </c>
      <c r="D1811" s="78">
        <v>-56.76335294051492</v>
      </c>
      <c r="E1811" s="77">
        <v>1.9950000000000001</v>
      </c>
      <c r="F1811" s="77">
        <v>4.9750000000000068</v>
      </c>
      <c r="G1811" s="79">
        <v>49.750000000000071</v>
      </c>
      <c r="H1811" s="80">
        <v>76.831999999999994</v>
      </c>
      <c r="I1811" s="77">
        <v>3.5402727195731371E-2</v>
      </c>
      <c r="J1811" s="79">
        <v>-320.77603876275145</v>
      </c>
      <c r="K1811" s="80">
        <v>43.39</v>
      </c>
      <c r="L1811" s="77">
        <v>3.5402727195731371E-2</v>
      </c>
      <c r="M1811" s="79">
        <v>-215.76433121019116</v>
      </c>
      <c r="N1811" s="81">
        <v>202.00020000000001</v>
      </c>
      <c r="O1811" s="82">
        <v>-4.2655802874494123E-2</v>
      </c>
      <c r="P1811" s="83">
        <v>-85.311605748988242</v>
      </c>
      <c r="Q1811" s="81">
        <v>39.42</v>
      </c>
      <c r="R1811" s="82">
        <v>1.8604651162790666E-2</v>
      </c>
      <c r="S1811" s="83">
        <v>-223.255813953488</v>
      </c>
      <c r="T1811" s="81">
        <v>507.16</v>
      </c>
      <c r="U1811" s="82">
        <v>6.0103544720608365E-3</v>
      </c>
      <c r="V1811" s="83">
        <v>-6.0103544720608362</v>
      </c>
      <c r="W1811" s="81">
        <v>63.819999999999993</v>
      </c>
      <c r="X1811" s="82">
        <v>-7.6700874660299754E-4</v>
      </c>
      <c r="Y1811" s="83">
        <v>-0.92041049592359703</v>
      </c>
      <c r="Z1811" s="84">
        <f t="shared" si="28"/>
        <v>-859.05190758391814</v>
      </c>
    </row>
    <row r="1812" spans="1:26" x14ac:dyDescent="0.3">
      <c r="A1812" s="76">
        <v>39819</v>
      </c>
      <c r="B1812" s="77">
        <v>949.69</v>
      </c>
      <c r="C1812" s="77">
        <v>6.9518897247623779E-2</v>
      </c>
      <c r="D1812" s="78">
        <v>-69.518897247623784</v>
      </c>
      <c r="E1812" s="77">
        <v>2.0462500000000001</v>
      </c>
      <c r="F1812" s="77">
        <v>-4.4999999999999929</v>
      </c>
      <c r="G1812" s="79">
        <v>-44.999999999999929</v>
      </c>
      <c r="H1812" s="80">
        <v>77.081999999999994</v>
      </c>
      <c r="I1812" s="77">
        <v>3.5402727195731371E-2</v>
      </c>
      <c r="J1812" s="79">
        <v>155.11386522978026</v>
      </c>
      <c r="K1812" s="80">
        <v>38.56</v>
      </c>
      <c r="L1812" s="77">
        <v>-0.12779914046595789</v>
      </c>
      <c r="M1812" s="79">
        <v>-191.69871069893682</v>
      </c>
      <c r="N1812" s="81">
        <v>194.0001</v>
      </c>
      <c r="O1812" s="82">
        <v>-0.12217427365614675</v>
      </c>
      <c r="P1812" s="83">
        <v>-244.3485473122935</v>
      </c>
      <c r="Q1812" s="81">
        <v>40.14</v>
      </c>
      <c r="R1812" s="82">
        <v>4.1515308770109012E-2</v>
      </c>
      <c r="S1812" s="83">
        <v>-498.18370524130813</v>
      </c>
      <c r="T1812" s="81">
        <v>528.53</v>
      </c>
      <c r="U1812" s="82">
        <v>4.8400214230456387E-2</v>
      </c>
      <c r="V1812" s="83">
        <v>-48.400214230456385</v>
      </c>
      <c r="W1812" s="81">
        <v>63.54</v>
      </c>
      <c r="X1812" s="82">
        <v>-4.7947258016182139E-2</v>
      </c>
      <c r="Y1812" s="83">
        <v>-57.536709619418559</v>
      </c>
      <c r="Z1812" s="84">
        <f t="shared" si="28"/>
        <v>-999.57291912025698</v>
      </c>
    </row>
    <row r="1813" spans="1:26" x14ac:dyDescent="0.3">
      <c r="A1813" s="76">
        <v>39818</v>
      </c>
      <c r="B1813" s="77">
        <v>945.27</v>
      </c>
      <c r="C1813" s="77">
        <v>6.412175929574139E-2</v>
      </c>
      <c r="D1813" s="78">
        <v>-64.121759295741384</v>
      </c>
      <c r="E1813" s="77">
        <v>2.0924999999999998</v>
      </c>
      <c r="F1813" s="77">
        <v>-1.3750000000000373</v>
      </c>
      <c r="G1813" s="79">
        <v>-13.750000000000373</v>
      </c>
      <c r="H1813" s="80">
        <v>76.498000000000005</v>
      </c>
      <c r="I1813" s="77">
        <v>1.1918462372845622E-2</v>
      </c>
      <c r="J1813" s="79">
        <v>-59.592311864228108</v>
      </c>
      <c r="K1813" s="80">
        <v>39.08</v>
      </c>
      <c r="L1813" s="77">
        <v>-0.13194135939582419</v>
      </c>
      <c r="M1813" s="79">
        <v>-197.9120390937363</v>
      </c>
      <c r="N1813" s="81">
        <v>207.50030000000001</v>
      </c>
      <c r="O1813" s="82">
        <v>-2.1220844805473177E-2</v>
      </c>
      <c r="P1813" s="83">
        <v>-42.441689610946348</v>
      </c>
      <c r="Q1813" s="81">
        <v>39.700000000000003</v>
      </c>
      <c r="R1813" s="82">
        <v>5.0542471553321082E-2</v>
      </c>
      <c r="S1813" s="83">
        <v>-606.509658639853</v>
      </c>
      <c r="T1813" s="81">
        <v>500.3</v>
      </c>
      <c r="U1813" s="82">
        <v>7.2008641036927165E-4</v>
      </c>
      <c r="V1813" s="83">
        <v>-0.72008641036927168</v>
      </c>
      <c r="W1813" s="81">
        <v>64.03</v>
      </c>
      <c r="X1813" s="82">
        <v>-2.8965726417955667E-2</v>
      </c>
      <c r="Y1813" s="83">
        <v>-34.758871701546795</v>
      </c>
      <c r="Z1813" s="84">
        <f t="shared" si="28"/>
        <v>-1019.8064166164216</v>
      </c>
    </row>
    <row r="1814" spans="1:26" x14ac:dyDescent="0.3">
      <c r="A1814" s="76">
        <v>39815</v>
      </c>
      <c r="B1814" s="77">
        <v>945.97</v>
      </c>
      <c r="C1814" s="77">
        <v>5.9637292350430714E-2</v>
      </c>
      <c r="D1814" s="78">
        <v>-59.637292350430712</v>
      </c>
      <c r="E1814" s="77">
        <v>2.0237500000000002</v>
      </c>
      <c r="F1814" s="77">
        <v>-5.2499999999999769</v>
      </c>
      <c r="G1814" s="79">
        <v>-52.499999999999773</v>
      </c>
      <c r="H1814" s="80">
        <v>75.632999999999996</v>
      </c>
      <c r="I1814" s="77">
        <v>-5.1038528827561493E-3</v>
      </c>
      <c r="J1814" s="79">
        <v>25.519264413780746</v>
      </c>
      <c r="K1814" s="80">
        <v>39.19</v>
      </c>
      <c r="L1814" s="77">
        <v>-0.12051166965888699</v>
      </c>
      <c r="M1814" s="79">
        <v>-180.76750448833047</v>
      </c>
      <c r="N1814" s="81">
        <v>199.00040000000001</v>
      </c>
      <c r="O1814" s="82">
        <v>-0.10359574501629512</v>
      </c>
      <c r="P1814" s="83">
        <v>-207.19149003259022</v>
      </c>
      <c r="Q1814" s="81">
        <v>39.090000000000003</v>
      </c>
      <c r="R1814" s="82">
        <v>2.3030620256477428E-2</v>
      </c>
      <c r="S1814" s="83">
        <v>-276.36744307772915</v>
      </c>
      <c r="T1814" s="81">
        <v>512.09</v>
      </c>
      <c r="U1814" s="82">
        <v>2.2074526475460671E-2</v>
      </c>
      <c r="V1814" s="83">
        <v>-22.074526475460672</v>
      </c>
      <c r="W1814" s="81">
        <v>64.575000000000003</v>
      </c>
      <c r="X1814" s="82">
        <v>-1.0799632352940935E-2</v>
      </c>
      <c r="Y1814" s="83">
        <v>-12.959558823529122</v>
      </c>
      <c r="Z1814" s="84">
        <f t="shared" si="28"/>
        <v>-785.97855083428942</v>
      </c>
    </row>
    <row r="1815" spans="1:26" x14ac:dyDescent="0.3">
      <c r="A1815" s="76">
        <v>39814</v>
      </c>
      <c r="B1815" s="77">
        <v>920.23</v>
      </c>
      <c r="C1815" s="77">
        <v>1.4676046398800401E-2</v>
      </c>
      <c r="D1815" s="78">
        <v>-14.6760463988004</v>
      </c>
      <c r="E1815" s="77">
        <v>0.98060000000000003</v>
      </c>
      <c r="F1815" s="77">
        <v>4.9750000000000068</v>
      </c>
      <c r="G1815" s="79">
        <v>49.750000000000071</v>
      </c>
      <c r="H1815" s="80" t="s">
        <v>0</v>
      </c>
      <c r="I1815" s="77">
        <v>3.5402727195731371E-2</v>
      </c>
      <c r="J1815" s="79">
        <v>158.15272785468906</v>
      </c>
      <c r="K1815" s="80" t="s">
        <v>0</v>
      </c>
      <c r="L1815" s="77">
        <v>3.5402727195731371E-2</v>
      </c>
      <c r="M1815" s="79">
        <v>-215.76433121019116</v>
      </c>
      <c r="N1815" s="81" t="s">
        <v>47</v>
      </c>
      <c r="O1815" s="82">
        <v>4.5362372799477215E-3</v>
      </c>
      <c r="P1815" s="83">
        <v>9.0724745598954417</v>
      </c>
      <c r="Q1815" s="81" t="s">
        <v>47</v>
      </c>
      <c r="R1815" s="82">
        <v>7.4923885533476054E-4</v>
      </c>
      <c r="S1815" s="83">
        <v>-8.9908662640171269</v>
      </c>
      <c r="T1815" s="81">
        <v>529.14</v>
      </c>
      <c r="U1815" s="82">
        <v>2.2196464792813696E-2</v>
      </c>
      <c r="V1815" s="83">
        <v>-22.196464792813696</v>
      </c>
      <c r="W1815" s="81" t="s">
        <v>47</v>
      </c>
      <c r="X1815" s="82">
        <v>-7.6700874660299754E-4</v>
      </c>
      <c r="Y1815" s="83">
        <v>-0.92041049592359703</v>
      </c>
      <c r="Z1815" s="84">
        <f t="shared" si="28"/>
        <v>-45.572916747161415</v>
      </c>
    </row>
    <row r="1816" spans="1:26" x14ac:dyDescent="0.3">
      <c r="A1816" s="76">
        <v>39813</v>
      </c>
      <c r="B1816" s="77">
        <v>920.23</v>
      </c>
      <c r="C1816" s="77">
        <v>8.5921865483333721E-4</v>
      </c>
      <c r="D1816" s="78">
        <v>-0.85921865483333726</v>
      </c>
      <c r="E1816" s="77">
        <v>2.0037500000000001</v>
      </c>
      <c r="F1816" s="77">
        <v>-9.4999999999999751</v>
      </c>
      <c r="G1816" s="79">
        <v>-94.999999999999744</v>
      </c>
      <c r="H1816" s="80" t="s">
        <v>0</v>
      </c>
      <c r="I1816" s="77">
        <v>3.5402727195731371E-2</v>
      </c>
      <c r="J1816" s="79">
        <v>8.6831835700945401</v>
      </c>
      <c r="K1816" s="80">
        <v>40</v>
      </c>
      <c r="L1816" s="77">
        <v>-0.15504858470637944</v>
      </c>
      <c r="M1816" s="79">
        <v>-232.57287705956915</v>
      </c>
      <c r="N1816" s="81">
        <v>199.00020000000001</v>
      </c>
      <c r="O1816" s="82">
        <v>-0.10761361771282051</v>
      </c>
      <c r="P1816" s="83">
        <v>-215.227235425641</v>
      </c>
      <c r="Q1816" s="81">
        <v>39.04</v>
      </c>
      <c r="R1816" s="82">
        <v>8.294036061026358E-2</v>
      </c>
      <c r="S1816" s="83">
        <v>-995.28432732316298</v>
      </c>
      <c r="T1816" s="81">
        <v>529.14</v>
      </c>
      <c r="U1816" s="82">
        <v>8.007593231409843E-2</v>
      </c>
      <c r="V1816" s="83">
        <v>-80.075932314098424</v>
      </c>
      <c r="W1816" s="81">
        <v>66.64</v>
      </c>
      <c r="X1816" s="82">
        <v>7.121041633177945E-2</v>
      </c>
      <c r="Y1816" s="83">
        <v>85.452499598135333</v>
      </c>
      <c r="Z1816" s="84">
        <f t="shared" si="28"/>
        <v>-1524.8839076090749</v>
      </c>
    </row>
    <row r="1817" spans="1:26" x14ac:dyDescent="0.3">
      <c r="A1817" s="76">
        <v>39812</v>
      </c>
      <c r="B1817" s="77">
        <v>915.97</v>
      </c>
      <c r="C1817" s="77">
        <v>-1.309097961470497E-2</v>
      </c>
      <c r="D1817" s="78">
        <v>13.09097961470497</v>
      </c>
      <c r="E1817" s="77">
        <v>2.0249999999999999</v>
      </c>
      <c r="F1817" s="77">
        <v>-7.3749999999999982</v>
      </c>
      <c r="G1817" s="79">
        <v>-73.749999999999986</v>
      </c>
      <c r="H1817" s="80">
        <v>76.245000000000005</v>
      </c>
      <c r="I1817" s="77">
        <v>1.5882109975617328E-2</v>
      </c>
      <c r="J1817" s="79">
        <v>-79.410549878086641</v>
      </c>
      <c r="K1817" s="80">
        <v>41.63</v>
      </c>
      <c r="L1817" s="77">
        <v>-0.1647271268057785</v>
      </c>
      <c r="M1817" s="79">
        <v>-247.09069020866775</v>
      </c>
      <c r="N1817" s="81">
        <v>196.001</v>
      </c>
      <c r="O1817" s="82">
        <v>-0.19339957299778923</v>
      </c>
      <c r="P1817" s="83">
        <v>-386.79914599557844</v>
      </c>
      <c r="Q1817" s="81">
        <v>39.04</v>
      </c>
      <c r="R1817" s="82">
        <v>0.17131713171317134</v>
      </c>
      <c r="S1817" s="83">
        <v>-2055.8055805580561</v>
      </c>
      <c r="T1817" s="81">
        <v>505.06</v>
      </c>
      <c r="U1817" s="82">
        <v>-5.1797615695109316E-2</v>
      </c>
      <c r="V1817" s="83">
        <v>51.797615695109315</v>
      </c>
      <c r="W1817" s="81">
        <v>66.015000000000001</v>
      </c>
      <c r="X1817" s="82">
        <v>2.0876826722338114E-2</v>
      </c>
      <c r="Y1817" s="83">
        <v>25.052192066805738</v>
      </c>
      <c r="Z1817" s="84">
        <f t="shared" si="28"/>
        <v>-2752.9151792637686</v>
      </c>
    </row>
    <row r="1818" spans="1:26" x14ac:dyDescent="0.3">
      <c r="A1818" s="76">
        <v>39811</v>
      </c>
      <c r="B1818" s="77">
        <v>901.08</v>
      </c>
      <c r="C1818" s="77">
        <v>-1.7435964539239106E-2</v>
      </c>
      <c r="D1818" s="78">
        <v>17.435964539239105</v>
      </c>
      <c r="E1818" s="77">
        <v>2.0775000000000001</v>
      </c>
      <c r="F1818" s="77">
        <v>-29.000000000000004</v>
      </c>
      <c r="G1818" s="79">
        <v>-290.00000000000006</v>
      </c>
      <c r="H1818" s="80">
        <v>76.561999999999998</v>
      </c>
      <c r="I1818" s="77">
        <v>2.0214537943900272E-2</v>
      </c>
      <c r="J1818" s="79">
        <v>-101.07268971950135</v>
      </c>
      <c r="K1818" s="80">
        <v>43.9</v>
      </c>
      <c r="L1818" s="77">
        <v>-0.16173381707084208</v>
      </c>
      <c r="M1818" s="79">
        <v>-242.60072560626313</v>
      </c>
      <c r="N1818" s="81">
        <v>203.00069999999999</v>
      </c>
      <c r="O1818" s="82">
        <v>-0.23104397352679146</v>
      </c>
      <c r="P1818" s="83">
        <v>-462.08794705358292</v>
      </c>
      <c r="Q1818" s="81">
        <v>38.869999999999997</v>
      </c>
      <c r="R1818" s="82">
        <v>0.20452432599938003</v>
      </c>
      <c r="S1818" s="83">
        <v>-2454.2919119925605</v>
      </c>
      <c r="T1818" s="81">
        <v>482.23</v>
      </c>
      <c r="U1818" s="82">
        <v>-8.2026193558212196E-2</v>
      </c>
      <c r="V1818" s="83">
        <v>82.026193558212199</v>
      </c>
      <c r="W1818" s="81">
        <v>65.17</v>
      </c>
      <c r="X1818" s="82">
        <v>2.1953896816684939E-2</v>
      </c>
      <c r="Y1818" s="83">
        <v>26.344676180021928</v>
      </c>
      <c r="Z1818" s="84">
        <f t="shared" si="28"/>
        <v>-3424.246440094435</v>
      </c>
    </row>
    <row r="1819" spans="1:26" x14ac:dyDescent="0.3">
      <c r="A1819" s="76">
        <v>39808</v>
      </c>
      <c r="B1819" s="77">
        <v>893.42</v>
      </c>
      <c r="C1819" s="77">
        <v>2.4460302499887234E-3</v>
      </c>
      <c r="D1819" s="78">
        <v>-2.4460302499887234</v>
      </c>
      <c r="E1819" s="77">
        <v>0.98060000000000003</v>
      </c>
      <c r="F1819" s="77">
        <v>4.9750000000000068</v>
      </c>
      <c r="G1819" s="79">
        <v>49.750000000000071</v>
      </c>
      <c r="H1819" s="80" t="s">
        <v>0</v>
      </c>
      <c r="I1819" s="77">
        <v>3.5402727195731371E-2</v>
      </c>
      <c r="J1819" s="79">
        <v>-106.66979049911777</v>
      </c>
      <c r="K1819" s="80">
        <v>43.38</v>
      </c>
      <c r="L1819" s="77">
        <v>-0.23572938689217751</v>
      </c>
      <c r="M1819" s="79">
        <v>-353.59408033826628</v>
      </c>
      <c r="N1819" s="81">
        <v>203.0009</v>
      </c>
      <c r="O1819" s="82">
        <v>-0.22516611143512336</v>
      </c>
      <c r="P1819" s="83">
        <v>-450.33222287024671</v>
      </c>
      <c r="Q1819" s="81">
        <v>38.880000000000003</v>
      </c>
      <c r="R1819" s="82">
        <v>0.21083774525070081</v>
      </c>
      <c r="S1819" s="83">
        <v>-2530.0529430084098</v>
      </c>
      <c r="T1819" s="81">
        <v>509.78</v>
      </c>
      <c r="U1819" s="82">
        <v>0.10828967106550415</v>
      </c>
      <c r="V1819" s="83">
        <v>-108.28967106550415</v>
      </c>
      <c r="W1819" s="81">
        <v>66.790000000000006</v>
      </c>
      <c r="X1819" s="82">
        <v>1.7597318503847048E-2</v>
      </c>
      <c r="Y1819" s="83">
        <v>21.116782204616456</v>
      </c>
      <c r="Z1819" s="84">
        <f t="shared" si="28"/>
        <v>-3480.5179558269169</v>
      </c>
    </row>
    <row r="1820" spans="1:26" x14ac:dyDescent="0.3">
      <c r="A1820" s="76">
        <v>39807</v>
      </c>
      <c r="B1820" s="77">
        <v>889.13</v>
      </c>
      <c r="C1820" s="77">
        <v>4.2468120672712996E-3</v>
      </c>
      <c r="D1820" s="78">
        <v>-4.2468120672712999</v>
      </c>
      <c r="E1820" s="77">
        <v>0.98060000000000003</v>
      </c>
      <c r="F1820" s="77">
        <v>4.9750000000000068</v>
      </c>
      <c r="G1820" s="79">
        <v>49.750000000000071</v>
      </c>
      <c r="H1820" s="80" t="s">
        <v>0</v>
      </c>
      <c r="I1820" s="77">
        <v>3.5402727195731371E-2</v>
      </c>
      <c r="J1820" s="79">
        <v>-284.51222909273326</v>
      </c>
      <c r="K1820" s="80" t="s">
        <v>0</v>
      </c>
      <c r="L1820" s="77">
        <v>3.5402727195731371E-2</v>
      </c>
      <c r="M1820" s="79">
        <v>-215.76433121019116</v>
      </c>
      <c r="N1820" s="81" t="s">
        <v>47</v>
      </c>
      <c r="O1820" s="82">
        <v>4.5362372799477215E-3</v>
      </c>
      <c r="P1820" s="83">
        <v>9.0724745598954417</v>
      </c>
      <c r="Q1820" s="81" t="s">
        <v>47</v>
      </c>
      <c r="R1820" s="82">
        <v>7.4923885533476054E-4</v>
      </c>
      <c r="S1820" s="83">
        <v>-8.9908662640171269</v>
      </c>
      <c r="T1820" s="81">
        <v>504.13</v>
      </c>
      <c r="U1820" s="82">
        <v>5.1870553132889637E-2</v>
      </c>
      <c r="V1820" s="83">
        <v>-51.87055313288964</v>
      </c>
      <c r="W1820" s="81" t="s">
        <v>47</v>
      </c>
      <c r="X1820" s="82">
        <v>-7.6700874660299754E-4</v>
      </c>
      <c r="Y1820" s="83">
        <v>-0.92041049592359703</v>
      </c>
      <c r="Z1820" s="84">
        <f t="shared" si="28"/>
        <v>-507.48272770313059</v>
      </c>
    </row>
    <row r="1821" spans="1:26" x14ac:dyDescent="0.3">
      <c r="A1821" s="76">
        <v>39806</v>
      </c>
      <c r="B1821" s="77">
        <v>887.96</v>
      </c>
      <c r="C1821" s="77">
        <v>-4.8526824238755645E-3</v>
      </c>
      <c r="D1821" s="78">
        <v>4.8526824238755646</v>
      </c>
      <c r="E1821" s="77">
        <v>2.0912500000000001</v>
      </c>
      <c r="F1821" s="77">
        <v>-43.75</v>
      </c>
      <c r="G1821" s="79">
        <v>-437.5</v>
      </c>
      <c r="H1821" s="80" t="s">
        <v>0</v>
      </c>
      <c r="I1821" s="77">
        <v>3.5402727195731371E-2</v>
      </c>
      <c r="J1821" s="79">
        <v>-73.639341129959334</v>
      </c>
      <c r="K1821" s="80">
        <v>44.21</v>
      </c>
      <c r="L1821" s="77">
        <v>-0.207422015059161</v>
      </c>
      <c r="M1821" s="79">
        <v>-311.13302258874154</v>
      </c>
      <c r="N1821" s="81">
        <v>211.00069999999999</v>
      </c>
      <c r="O1821" s="82">
        <v>-0.19462922531985719</v>
      </c>
      <c r="P1821" s="83">
        <v>-389.25845063971434</v>
      </c>
      <c r="Q1821" s="81">
        <v>38.75</v>
      </c>
      <c r="R1821" s="82">
        <v>0.15533691115086468</v>
      </c>
      <c r="S1821" s="83">
        <v>-1864.0429338103761</v>
      </c>
      <c r="T1821" s="81">
        <v>504.13</v>
      </c>
      <c r="U1821" s="82">
        <v>0.16580718266540245</v>
      </c>
      <c r="V1821" s="83">
        <v>-165.80718266540245</v>
      </c>
      <c r="W1821" s="81">
        <v>66.739999999999995</v>
      </c>
      <c r="X1821" s="82">
        <v>2.3148857887474946E-2</v>
      </c>
      <c r="Y1821" s="83">
        <v>27.778629464969935</v>
      </c>
      <c r="Z1821" s="84">
        <f t="shared" si="28"/>
        <v>-3208.7496189453482</v>
      </c>
    </row>
    <row r="1822" spans="1:26" x14ac:dyDescent="0.3">
      <c r="A1822" s="76">
        <v>39805</v>
      </c>
      <c r="B1822" s="77">
        <v>888.31</v>
      </c>
      <c r="C1822" s="77">
        <v>-1.1989900899798782E-2</v>
      </c>
      <c r="D1822" s="78">
        <v>11.989900899798782</v>
      </c>
      <c r="E1822" s="77">
        <v>2.1062500000000002</v>
      </c>
      <c r="F1822" s="77">
        <v>-51.624999999999986</v>
      </c>
      <c r="G1822" s="79">
        <v>-516.24999999999989</v>
      </c>
      <c r="H1822" s="80">
        <v>75.596999999999994</v>
      </c>
      <c r="I1822" s="77">
        <v>4.5178521599318223E-3</v>
      </c>
      <c r="J1822" s="79">
        <v>-22.589260799659112</v>
      </c>
      <c r="K1822" s="80">
        <v>45.02</v>
      </c>
      <c r="L1822" s="77">
        <v>-0.19217656558406593</v>
      </c>
      <c r="M1822" s="79">
        <v>-288.26484837609894</v>
      </c>
      <c r="N1822" s="81">
        <v>211.00059999999999</v>
      </c>
      <c r="O1822" s="82">
        <v>-0.19154070446873644</v>
      </c>
      <c r="P1822" s="83">
        <v>-383.08140893747282</v>
      </c>
      <c r="Q1822" s="81">
        <v>38.700000000000003</v>
      </c>
      <c r="R1822" s="82">
        <v>0.14058355437665793</v>
      </c>
      <c r="S1822" s="83">
        <v>-1687.002652519895</v>
      </c>
      <c r="T1822" s="81">
        <v>499.94</v>
      </c>
      <c r="U1822" s="82">
        <v>-1.9263967357187682E-2</v>
      </c>
      <c r="V1822" s="83">
        <v>19.263967357187681</v>
      </c>
      <c r="W1822" s="81">
        <v>65.94</v>
      </c>
      <c r="X1822" s="82">
        <v>-8.4956018344485035E-3</v>
      </c>
      <c r="Y1822" s="83">
        <v>-10.194722201338204</v>
      </c>
      <c r="Z1822" s="84">
        <f t="shared" si="28"/>
        <v>-2876.1290245774776</v>
      </c>
    </row>
    <row r="1823" spans="1:26" x14ac:dyDescent="0.3">
      <c r="A1823" s="76">
        <v>39804</v>
      </c>
      <c r="B1823" s="77">
        <v>892.73</v>
      </c>
      <c r="C1823" s="77">
        <v>5.7229763983552536E-3</v>
      </c>
      <c r="D1823" s="78">
        <v>-5.7229763983552537</v>
      </c>
      <c r="E1823" s="77">
        <v>2.0762499999999999</v>
      </c>
      <c r="F1823" s="77">
        <v>-63.375</v>
      </c>
      <c r="G1823" s="79">
        <v>-633.75</v>
      </c>
      <c r="H1823" s="80">
        <v>76.021000000000001</v>
      </c>
      <c r="I1823" s="77">
        <v>3.1273091945528708E-3</v>
      </c>
      <c r="J1823" s="79">
        <v>-15.636545972764354</v>
      </c>
      <c r="K1823" s="80">
        <v>44.56</v>
      </c>
      <c r="L1823" s="77">
        <v>-0.24359191987777959</v>
      </c>
      <c r="M1823" s="79">
        <v>-365.3878798166694</v>
      </c>
      <c r="N1823" s="81">
        <v>221.00069999999999</v>
      </c>
      <c r="O1823" s="82">
        <v>-0.17533852059930685</v>
      </c>
      <c r="P1823" s="83">
        <v>-350.67704119861367</v>
      </c>
      <c r="Q1823" s="81">
        <v>38.54</v>
      </c>
      <c r="R1823" s="82">
        <v>0.16329610624811339</v>
      </c>
      <c r="S1823" s="83">
        <v>-1959.5532749773606</v>
      </c>
      <c r="T1823" s="81">
        <v>501.03</v>
      </c>
      <c r="U1823" s="82">
        <v>6.2269431370054584E-2</v>
      </c>
      <c r="V1823" s="83">
        <v>-62.269431370054583</v>
      </c>
      <c r="W1823" s="81">
        <v>65.279999999999987</v>
      </c>
      <c r="X1823" s="82">
        <v>-4.8951048951049146E-2</v>
      </c>
      <c r="Y1823" s="83">
        <v>-58.741258741258967</v>
      </c>
      <c r="Z1823" s="84">
        <f t="shared" si="28"/>
        <v>-3451.738408475077</v>
      </c>
    </row>
    <row r="1824" spans="1:26" x14ac:dyDescent="0.3">
      <c r="A1824" s="76">
        <v>39801</v>
      </c>
      <c r="B1824" s="77">
        <v>906.92</v>
      </c>
      <c r="C1824" s="77">
        <v>1.344299299355225E-2</v>
      </c>
      <c r="D1824" s="78">
        <v>-13.442992993552251</v>
      </c>
      <c r="E1824" s="77">
        <v>2.0924999999999998</v>
      </c>
      <c r="F1824" s="77">
        <v>-70.250000000000014</v>
      </c>
      <c r="G1824" s="79">
        <v>-702.50000000000011</v>
      </c>
      <c r="H1824" s="80">
        <v>75.852000000000004</v>
      </c>
      <c r="I1824" s="77">
        <v>7.8125000000001076E-3</v>
      </c>
      <c r="J1824" s="79">
        <v>-39.06250000000054</v>
      </c>
      <c r="K1824" s="80">
        <v>44.93</v>
      </c>
      <c r="L1824" s="77">
        <v>-0.23183450162420929</v>
      </c>
      <c r="M1824" s="79">
        <v>-347.75175243631395</v>
      </c>
      <c r="N1824" s="81">
        <v>211.9991</v>
      </c>
      <c r="O1824" s="82">
        <v>-0.1814343107898613</v>
      </c>
      <c r="P1824" s="83">
        <v>-362.86862157972257</v>
      </c>
      <c r="Q1824" s="81">
        <v>37.79</v>
      </c>
      <c r="R1824" s="82">
        <v>0.18278560250391238</v>
      </c>
      <c r="S1824" s="83">
        <v>-2193.4272300469484</v>
      </c>
      <c r="T1824" s="81">
        <v>517.65</v>
      </c>
      <c r="U1824" s="82">
        <v>4.833449802003279E-3</v>
      </c>
      <c r="V1824" s="83">
        <v>-4.8334498020032788</v>
      </c>
      <c r="W1824" s="81">
        <v>63.76</v>
      </c>
      <c r="X1824" s="82">
        <v>-8.7774518921238984E-2</v>
      </c>
      <c r="Y1824" s="83">
        <v>-105.32942270548678</v>
      </c>
      <c r="Z1824" s="84">
        <f t="shared" si="28"/>
        <v>-3769.2159695640275</v>
      </c>
    </row>
    <row r="1825" spans="1:26" x14ac:dyDescent="0.3">
      <c r="A1825" s="76">
        <v>39800</v>
      </c>
      <c r="B1825" s="77">
        <v>919.44</v>
      </c>
      <c r="C1825" s="77">
        <v>8.373408769448383E-2</v>
      </c>
      <c r="D1825" s="78">
        <v>-83.734087694483833</v>
      </c>
      <c r="E1825" s="77">
        <v>2.0987499999999999</v>
      </c>
      <c r="F1825" s="77">
        <v>-59.375</v>
      </c>
      <c r="G1825" s="79">
        <v>-593.75</v>
      </c>
      <c r="H1825" s="80">
        <v>75.843000000000004</v>
      </c>
      <c r="I1825" s="77">
        <v>1.3202540168729591E-3</v>
      </c>
      <c r="J1825" s="79">
        <v>-6.6012700843647956</v>
      </c>
      <c r="K1825" s="80">
        <v>47.34</v>
      </c>
      <c r="L1825" s="77">
        <v>-0.21007842482896708</v>
      </c>
      <c r="M1825" s="79">
        <v>-315.11763724345064</v>
      </c>
      <c r="N1825" s="81">
        <v>221.99850000000001</v>
      </c>
      <c r="O1825" s="82">
        <v>-0.1867739985713501</v>
      </c>
      <c r="P1825" s="83">
        <v>-373.54799714270018</v>
      </c>
      <c r="Q1825" s="81">
        <v>38.21</v>
      </c>
      <c r="R1825" s="82">
        <v>0.24746980084884107</v>
      </c>
      <c r="S1825" s="83">
        <v>-2969.6376101860928</v>
      </c>
      <c r="T1825" s="81">
        <v>489.91</v>
      </c>
      <c r="U1825" s="82">
        <v>4.5855303887453874E-2</v>
      </c>
      <c r="V1825" s="83">
        <v>-45.855303887453871</v>
      </c>
      <c r="W1825" s="81">
        <v>62.21</v>
      </c>
      <c r="X1825" s="82">
        <v>-7.75504151838671E-2</v>
      </c>
      <c r="Y1825" s="83">
        <v>-93.060498220640511</v>
      </c>
      <c r="Z1825" s="84">
        <f t="shared" si="28"/>
        <v>-4481.304404459187</v>
      </c>
    </row>
    <row r="1826" spans="1:26" x14ac:dyDescent="0.3">
      <c r="A1826" s="76">
        <v>39799</v>
      </c>
      <c r="B1826" s="77">
        <v>928.12</v>
      </c>
      <c r="C1826" s="77">
        <v>9.8913069217836033E-2</v>
      </c>
      <c r="D1826" s="78">
        <v>-98.913069217836039</v>
      </c>
      <c r="E1826" s="77">
        <v>2.0987499999999999</v>
      </c>
      <c r="F1826" s="77">
        <v>-55.000000000000028</v>
      </c>
      <c r="G1826" s="79">
        <v>-550.00000000000023</v>
      </c>
      <c r="H1826" s="80">
        <v>75.052999999999997</v>
      </c>
      <c r="I1826" s="77">
        <v>-9.9854900408917688E-3</v>
      </c>
      <c r="J1826" s="79">
        <v>49.927450204458843</v>
      </c>
      <c r="K1826" s="80">
        <v>49.84</v>
      </c>
      <c r="L1826" s="77">
        <v>-0.21684475172847262</v>
      </c>
      <c r="M1826" s="79">
        <v>-325.26712759270896</v>
      </c>
      <c r="N1826" s="81">
        <v>222.99780000000001</v>
      </c>
      <c r="O1826" s="82">
        <v>-0.19490786839104893</v>
      </c>
      <c r="P1826" s="83">
        <v>-389.81573678209782</v>
      </c>
      <c r="Q1826" s="81">
        <v>36.049999999999997</v>
      </c>
      <c r="R1826" s="82">
        <v>0.17235772357723567</v>
      </c>
      <c r="S1826" s="83">
        <v>-2068.2926829268281</v>
      </c>
      <c r="T1826" s="81">
        <v>532.65</v>
      </c>
      <c r="U1826" s="82">
        <v>0.25577612221803081</v>
      </c>
      <c r="V1826" s="83">
        <v>-255.77612221803082</v>
      </c>
      <c r="W1826" s="81">
        <v>64.665000000000006</v>
      </c>
      <c r="X1826" s="82">
        <v>-2.5248718721736466E-2</v>
      </c>
      <c r="Y1826" s="83">
        <v>-30.298462466083759</v>
      </c>
      <c r="Z1826" s="84">
        <f t="shared" si="28"/>
        <v>-3668.4357509991269</v>
      </c>
    </row>
    <row r="1827" spans="1:26" x14ac:dyDescent="0.3">
      <c r="A1827" s="76">
        <v>39798</v>
      </c>
      <c r="B1827" s="77">
        <v>917.07</v>
      </c>
      <c r="C1827" s="77">
        <v>6.6124925888466496E-2</v>
      </c>
      <c r="D1827" s="78">
        <v>-66.124925888466493</v>
      </c>
      <c r="E1827" s="77">
        <v>2.3675000000000002</v>
      </c>
      <c r="F1827" s="77">
        <v>-33.624999999999972</v>
      </c>
      <c r="G1827" s="79">
        <v>-336.24999999999972</v>
      </c>
      <c r="H1827" s="80">
        <v>75.045000000000002</v>
      </c>
      <c r="I1827" s="77">
        <v>-2.6712383382504509E-3</v>
      </c>
      <c r="J1827" s="79">
        <v>13.356191691252254</v>
      </c>
      <c r="K1827" s="80">
        <v>52.37</v>
      </c>
      <c r="L1827" s="77">
        <v>-0.13751646903820819</v>
      </c>
      <c r="M1827" s="79">
        <v>-206.27470355731231</v>
      </c>
      <c r="N1827" s="81">
        <v>242.99639999999999</v>
      </c>
      <c r="O1827" s="82">
        <v>-7.6005562300772572E-2</v>
      </c>
      <c r="P1827" s="83">
        <v>-152.01112460154513</v>
      </c>
      <c r="Q1827" s="81">
        <v>33.33</v>
      </c>
      <c r="R1827" s="82">
        <v>0.12222222222222219</v>
      </c>
      <c r="S1827" s="83">
        <v>-1466.6666666666663</v>
      </c>
      <c r="T1827" s="81">
        <v>525.32000000000005</v>
      </c>
      <c r="U1827" s="82">
        <v>0.20084121976866473</v>
      </c>
      <c r="V1827" s="83">
        <v>-200.84121976866473</v>
      </c>
      <c r="W1827" s="81">
        <v>63.77</v>
      </c>
      <c r="X1827" s="82">
        <v>-1.5895061728394971E-2</v>
      </c>
      <c r="Y1827" s="83">
        <v>-19.074074074073966</v>
      </c>
      <c r="Z1827" s="84">
        <f t="shared" si="28"/>
        <v>-2433.8865228654763</v>
      </c>
    </row>
    <row r="1828" spans="1:26" x14ac:dyDescent="0.3">
      <c r="A1828" s="76">
        <v>39797</v>
      </c>
      <c r="B1828" s="77">
        <v>891.24</v>
      </c>
      <c r="C1828" s="77">
        <v>5.2554503153270191E-2</v>
      </c>
      <c r="D1828" s="78">
        <v>-52.55450315327019</v>
      </c>
      <c r="E1828" s="77">
        <v>2.4300000000000002</v>
      </c>
      <c r="F1828" s="77">
        <v>-28.249999999999975</v>
      </c>
      <c r="G1828" s="79">
        <v>-282.49999999999977</v>
      </c>
      <c r="H1828" s="80">
        <v>74.396000000000001</v>
      </c>
      <c r="I1828" s="77">
        <v>-6.3309736877254401E-3</v>
      </c>
      <c r="J1828" s="79">
        <v>31.654868438627201</v>
      </c>
      <c r="K1828" s="80">
        <v>56.76</v>
      </c>
      <c r="L1828" s="77">
        <v>-9.8761511590981246E-2</v>
      </c>
      <c r="M1828" s="79">
        <v>-148.14226738647187</v>
      </c>
      <c r="N1828" s="81">
        <v>263.99520000000001</v>
      </c>
      <c r="O1828" s="82">
        <v>1.5429032336233149E-2</v>
      </c>
      <c r="P1828" s="83">
        <v>30.858064672466298</v>
      </c>
      <c r="Q1828" s="81">
        <v>32.270000000000003</v>
      </c>
      <c r="R1828" s="82">
        <v>6.3612392880685667E-2</v>
      </c>
      <c r="S1828" s="83">
        <v>-763.34871456822805</v>
      </c>
      <c r="T1828" s="81">
        <v>459.97</v>
      </c>
      <c r="U1828" s="82">
        <v>0.10551109188357737</v>
      </c>
      <c r="V1828" s="83">
        <v>-105.51109188357736</v>
      </c>
      <c r="W1828" s="81">
        <v>65.635000000000005</v>
      </c>
      <c r="X1828" s="82">
        <v>4.9488327470419029E-2</v>
      </c>
      <c r="Y1828" s="83">
        <v>59.385992964502833</v>
      </c>
      <c r="Z1828" s="84">
        <f t="shared" si="28"/>
        <v>-1230.1576509159511</v>
      </c>
    </row>
    <row r="1829" spans="1:26" x14ac:dyDescent="0.3">
      <c r="A1829" s="76">
        <v>39794</v>
      </c>
      <c r="B1829" s="77">
        <v>885.37</v>
      </c>
      <c r="C1829" s="77">
        <v>6.628689798032103E-2</v>
      </c>
      <c r="D1829" s="78">
        <v>-66.286897980321029</v>
      </c>
      <c r="E1829" s="77">
        <v>2.4187500000000002</v>
      </c>
      <c r="F1829" s="77">
        <v>-35.5</v>
      </c>
      <c r="G1829" s="79">
        <v>-355</v>
      </c>
      <c r="H1829" s="80">
        <v>74.885000000000005</v>
      </c>
      <c r="I1829" s="77">
        <v>-7.9354565205870062E-3</v>
      </c>
      <c r="J1829" s="79">
        <v>39.67728260293503</v>
      </c>
      <c r="K1829" s="80">
        <v>54.28</v>
      </c>
      <c r="L1829" s="77">
        <v>-0.20770690410159104</v>
      </c>
      <c r="M1829" s="79">
        <v>-311.56035615238659</v>
      </c>
      <c r="N1829" s="81">
        <v>261.99279999999999</v>
      </c>
      <c r="O1829" s="82">
        <v>3.9697323178977614E-5</v>
      </c>
      <c r="P1829" s="83">
        <v>7.939464635795522E-2</v>
      </c>
      <c r="Q1829" s="81">
        <v>32.11</v>
      </c>
      <c r="R1829" s="82">
        <v>5.3224796493424589E-3</v>
      </c>
      <c r="S1829" s="83">
        <v>-63.869755792109508</v>
      </c>
      <c r="T1829" s="81">
        <v>479.27</v>
      </c>
      <c r="U1829" s="82">
        <v>0.3060551558752998</v>
      </c>
      <c r="V1829" s="83">
        <v>-306.05515587529982</v>
      </c>
      <c r="W1829" s="81">
        <v>63.890000000000008</v>
      </c>
      <c r="X1829" s="82">
        <v>3.691775979891706E-3</v>
      </c>
      <c r="Y1829" s="83">
        <v>4.4301311758700468</v>
      </c>
      <c r="Z1829" s="84">
        <f t="shared" si="28"/>
        <v>-1058.5853573749539</v>
      </c>
    </row>
    <row r="1830" spans="1:26" x14ac:dyDescent="0.3">
      <c r="A1830" s="76">
        <v>39793</v>
      </c>
      <c r="B1830" s="77">
        <v>892.29</v>
      </c>
      <c r="C1830" s="77">
        <v>-7.1674151389245118E-4</v>
      </c>
      <c r="D1830" s="78">
        <v>0.71674151389245122</v>
      </c>
      <c r="E1830" s="77">
        <v>2.5287500000000001</v>
      </c>
      <c r="F1830" s="77">
        <v>-23.749999999999982</v>
      </c>
      <c r="G1830" s="79">
        <v>-237.49999999999983</v>
      </c>
      <c r="H1830" s="80">
        <v>74.668999999999997</v>
      </c>
      <c r="I1830" s="77">
        <v>2.6792053476933412E-4</v>
      </c>
      <c r="J1830" s="79">
        <v>-1.3396026738466706</v>
      </c>
      <c r="K1830" s="80">
        <v>55.78</v>
      </c>
      <c r="L1830" s="77">
        <v>9.0448625180897246E-3</v>
      </c>
      <c r="M1830" s="79">
        <v>13.567293777134587</v>
      </c>
      <c r="N1830" s="81">
        <v>261.99200000000002</v>
      </c>
      <c r="O1830" s="82">
        <v>9.6276979907391189E-2</v>
      </c>
      <c r="P1830" s="83">
        <v>192.55395981478236</v>
      </c>
      <c r="Q1830" s="81">
        <v>33.54</v>
      </c>
      <c r="R1830" s="82">
        <v>-5.3611738148984164E-2</v>
      </c>
      <c r="S1830" s="83">
        <v>643.34085778781002</v>
      </c>
      <c r="T1830" s="81">
        <v>432.43</v>
      </c>
      <c r="U1830" s="82">
        <v>-4.9416368072805646E-2</v>
      </c>
      <c r="V1830" s="83">
        <v>49.416368072805646</v>
      </c>
      <c r="W1830" s="81">
        <v>65.23</v>
      </c>
      <c r="X1830" s="82">
        <v>1.4542343883661284E-2</v>
      </c>
      <c r="Y1830" s="83">
        <v>17.450812660393538</v>
      </c>
      <c r="Z1830" s="84">
        <f t="shared" si="28"/>
        <v>678.20643095297214</v>
      </c>
    </row>
    <row r="1831" spans="1:26" x14ac:dyDescent="0.3">
      <c r="A1831" s="76">
        <v>39792</v>
      </c>
      <c r="B1831" s="77">
        <v>899.09</v>
      </c>
      <c r="C1831" s="77">
        <v>1.6219454302959086E-2</v>
      </c>
      <c r="D1831" s="78">
        <v>-16.219454302959086</v>
      </c>
      <c r="E1831" s="77">
        <v>2.6225000000000001</v>
      </c>
      <c r="F1831" s="77">
        <v>-12.5</v>
      </c>
      <c r="G1831" s="79">
        <v>-125</v>
      </c>
      <c r="H1831" s="80">
        <v>75.257000000000005</v>
      </c>
      <c r="I1831" s="77">
        <v>3.5402727195731371E-2</v>
      </c>
      <c r="J1831" s="79">
        <v>43.629671806147968</v>
      </c>
      <c r="K1831" s="80">
        <v>55.73</v>
      </c>
      <c r="L1831" s="77">
        <v>3.5402727195731371E-2</v>
      </c>
      <c r="M1831" s="79">
        <v>-215.76433121019116</v>
      </c>
      <c r="N1831" s="81">
        <v>260.99099999999999</v>
      </c>
      <c r="O1831" s="82">
        <v>0.12022247269524509</v>
      </c>
      <c r="P1831" s="83">
        <v>240.44494539049018</v>
      </c>
      <c r="Q1831" s="81">
        <v>33.93</v>
      </c>
      <c r="R1831" s="82">
        <v>-4.6910112359550608E-2</v>
      </c>
      <c r="S1831" s="83">
        <v>562.92134831460726</v>
      </c>
      <c r="T1831" s="81">
        <v>509.76</v>
      </c>
      <c r="U1831" s="82">
        <v>9.7390855076207719E-2</v>
      </c>
      <c r="V1831" s="83">
        <v>-97.390855076207714</v>
      </c>
      <c r="W1831" s="81">
        <v>66.504999999999995</v>
      </c>
      <c r="X1831" s="82">
        <v>-7.6700874660299754E-4</v>
      </c>
      <c r="Y1831" s="83">
        <v>-0.92041049592359703</v>
      </c>
      <c r="Z1831" s="84">
        <f t="shared" si="28"/>
        <v>391.70091442596384</v>
      </c>
    </row>
    <row r="1832" spans="1:26" x14ac:dyDescent="0.3">
      <c r="A1832" s="76">
        <v>39791</v>
      </c>
      <c r="B1832" s="77">
        <v>887.65</v>
      </c>
      <c r="C1832" s="77">
        <v>1.2293726550115722E-2</v>
      </c>
      <c r="D1832" s="78">
        <v>-12.293726550115721</v>
      </c>
      <c r="E1832" s="77">
        <v>2.71</v>
      </c>
      <c r="F1832" s="77">
        <v>-0.75000000000002842</v>
      </c>
      <c r="G1832" s="79">
        <v>-7.5000000000002842</v>
      </c>
      <c r="H1832" s="80">
        <v>75.784000000000006</v>
      </c>
      <c r="I1832" s="77">
        <v>3.7142466128370237E-2</v>
      </c>
      <c r="J1832" s="79">
        <v>-185.7123306418512</v>
      </c>
      <c r="K1832" s="80">
        <v>58.91</v>
      </c>
      <c r="L1832" s="77">
        <v>7.2651128914785049E-2</v>
      </c>
      <c r="M1832" s="79">
        <v>108.97669337217756</v>
      </c>
      <c r="N1832" s="81">
        <v>267.9896</v>
      </c>
      <c r="O1832" s="82">
        <v>0.1029286361017368</v>
      </c>
      <c r="P1832" s="83">
        <v>205.8572722034736</v>
      </c>
      <c r="Q1832" s="81">
        <v>33.130000000000003</v>
      </c>
      <c r="R1832" s="82">
        <v>-8.6068965517241303E-2</v>
      </c>
      <c r="S1832" s="83">
        <v>1032.8275862068956</v>
      </c>
      <c r="T1832" s="81">
        <v>471.66</v>
      </c>
      <c r="U1832" s="82">
        <v>1.5370705244123059E-2</v>
      </c>
      <c r="V1832" s="83">
        <v>-15.370705244123059</v>
      </c>
      <c r="W1832" s="81">
        <v>68.64</v>
      </c>
      <c r="X1832" s="82">
        <v>0.14821010371361673</v>
      </c>
      <c r="Y1832" s="83">
        <v>177.85212445634008</v>
      </c>
      <c r="Z1832" s="84">
        <f t="shared" si="28"/>
        <v>1304.6369138027967</v>
      </c>
    </row>
    <row r="1833" spans="1:26" x14ac:dyDescent="0.3">
      <c r="A1833" s="76">
        <v>39790</v>
      </c>
      <c r="B1833" s="77">
        <v>894.89</v>
      </c>
      <c r="C1833" s="77">
        <v>3.6664195357026988E-2</v>
      </c>
      <c r="D1833" s="78">
        <v>-36.664195357026991</v>
      </c>
      <c r="E1833" s="77">
        <v>2.7949999999999999</v>
      </c>
      <c r="F1833" s="77">
        <v>-4.4999999999999929</v>
      </c>
      <c r="G1833" s="79">
        <v>-44.999999999999929</v>
      </c>
      <c r="H1833" s="80">
        <v>75.263999999999996</v>
      </c>
      <c r="I1833" s="77">
        <v>3.043496118618309E-2</v>
      </c>
      <c r="J1833" s="79">
        <v>-152.17480593091545</v>
      </c>
      <c r="K1833" s="80">
        <v>58.49</v>
      </c>
      <c r="L1833" s="77">
        <v>-3.9573070607553308E-2</v>
      </c>
      <c r="M1833" s="79">
        <v>-59.359605911329957</v>
      </c>
      <c r="N1833" s="81">
        <v>258.98849999999999</v>
      </c>
      <c r="O1833" s="82">
        <v>7.8263722126428042E-3</v>
      </c>
      <c r="P1833" s="83">
        <v>15.65274442528561</v>
      </c>
      <c r="Q1833" s="81">
        <v>31.95</v>
      </c>
      <c r="R1833" s="82">
        <v>-8.8184931506849307E-2</v>
      </c>
      <c r="S1833" s="83">
        <v>1058.2191780821918</v>
      </c>
      <c r="T1833" s="81">
        <v>515.16</v>
      </c>
      <c r="U1833" s="82">
        <v>0.1613426813048085</v>
      </c>
      <c r="V1833" s="83">
        <v>-161.34268130480851</v>
      </c>
      <c r="W1833" s="81">
        <v>69.894999999999996</v>
      </c>
      <c r="X1833" s="82">
        <v>0.17421251574968497</v>
      </c>
      <c r="Y1833" s="83">
        <v>209.05501889962196</v>
      </c>
      <c r="Z1833" s="84">
        <f t="shared" si="28"/>
        <v>828.38565290301847</v>
      </c>
    </row>
    <row r="1834" spans="1:26" x14ac:dyDescent="0.3">
      <c r="A1834" s="76">
        <v>39787</v>
      </c>
      <c r="B1834" s="77">
        <v>848.4</v>
      </c>
      <c r="C1834" s="77">
        <v>-1.0479341567662241E-3</v>
      </c>
      <c r="D1834" s="78">
        <v>1.0479341567662241</v>
      </c>
      <c r="E1834" s="77">
        <v>2.6924999999999999</v>
      </c>
      <c r="F1834" s="77">
        <v>-6.6250000000000142</v>
      </c>
      <c r="G1834" s="79">
        <v>-66.250000000000142</v>
      </c>
      <c r="H1834" s="80">
        <v>75.742999999999995</v>
      </c>
      <c r="I1834" s="77">
        <v>2.5452526975616958E-2</v>
      </c>
      <c r="J1834" s="79">
        <v>-127.2626348780848</v>
      </c>
      <c r="K1834" s="80">
        <v>59.93</v>
      </c>
      <c r="L1834" s="77">
        <v>-7.3724884080370992E-2</v>
      </c>
      <c r="M1834" s="79">
        <v>-110.58732612055648</v>
      </c>
      <c r="N1834" s="81">
        <v>272.98500000000001</v>
      </c>
      <c r="O1834" s="82">
        <v>-4.2066807054284699E-2</v>
      </c>
      <c r="P1834" s="83">
        <v>-84.13361410856939</v>
      </c>
      <c r="Q1834" s="81">
        <v>30.63</v>
      </c>
      <c r="R1834" s="82">
        <v>4.2622950819671806E-3</v>
      </c>
      <c r="S1834" s="83">
        <v>-51.14754098360617</v>
      </c>
      <c r="T1834" s="81">
        <v>468.43</v>
      </c>
      <c r="U1834" s="82">
        <v>6.930399251261217E-2</v>
      </c>
      <c r="V1834" s="83">
        <v>-69.303992512612169</v>
      </c>
      <c r="W1834" s="81">
        <v>67.44</v>
      </c>
      <c r="X1834" s="82">
        <v>0.12503127867211605</v>
      </c>
      <c r="Y1834" s="83">
        <v>150.03753440653927</v>
      </c>
      <c r="Z1834" s="84">
        <f t="shared" si="28"/>
        <v>-357.59964004012375</v>
      </c>
    </row>
    <row r="1835" spans="1:26" x14ac:dyDescent="0.3">
      <c r="A1835" s="76">
        <v>39786</v>
      </c>
      <c r="B1835" s="77">
        <v>844.58</v>
      </c>
      <c r="C1835" s="77">
        <v>6.2578632177545182E-2</v>
      </c>
      <c r="D1835" s="78">
        <v>-62.578632177545181</v>
      </c>
      <c r="E1835" s="77">
        <v>2.6487500000000002</v>
      </c>
      <c r="F1835" s="77">
        <v>-8.7499999999999911</v>
      </c>
      <c r="G1835" s="79">
        <v>-87.499999999999915</v>
      </c>
      <c r="H1835" s="80">
        <v>75.81</v>
      </c>
      <c r="I1835" s="77">
        <v>1.3421383311499143E-2</v>
      </c>
      <c r="J1835" s="79">
        <v>-67.106916557495708</v>
      </c>
      <c r="K1835" s="80">
        <v>63.64</v>
      </c>
      <c r="L1835" s="77">
        <v>-0.12426035502958581</v>
      </c>
      <c r="M1835" s="79">
        <v>-186.39053254437871</v>
      </c>
      <c r="N1835" s="81">
        <v>276.98419999999999</v>
      </c>
      <c r="O1835" s="82">
        <v>-2.8033533001372152E-2</v>
      </c>
      <c r="P1835" s="83">
        <v>-56.067066002744298</v>
      </c>
      <c r="Q1835" s="81">
        <v>30.75</v>
      </c>
      <c r="R1835" s="82">
        <v>8.3127861923212379E-2</v>
      </c>
      <c r="S1835" s="83">
        <v>-997.53434307854855</v>
      </c>
      <c r="T1835" s="81">
        <v>424.16</v>
      </c>
      <c r="U1835" s="82">
        <v>0.14551150480717309</v>
      </c>
      <c r="V1835" s="83">
        <v>-145.51150480717308</v>
      </c>
      <c r="W1835" s="81">
        <v>66.34</v>
      </c>
      <c r="X1835" s="82">
        <v>6.447697792611653E-3</v>
      </c>
      <c r="Y1835" s="83">
        <v>7.7372373511339827</v>
      </c>
      <c r="Z1835" s="84">
        <f t="shared" si="28"/>
        <v>-1594.9517578167515</v>
      </c>
    </row>
    <row r="1836" spans="1:26" x14ac:dyDescent="0.3">
      <c r="A1836" s="76">
        <v>39785</v>
      </c>
      <c r="B1836" s="77">
        <v>860.19</v>
      </c>
      <c r="C1836" s="77">
        <v>0.11492897138116974</v>
      </c>
      <c r="D1836" s="78">
        <v>-114.92897138116975</v>
      </c>
      <c r="E1836" s="77">
        <v>2.7037499999999999</v>
      </c>
      <c r="F1836" s="77">
        <v>-0.12500000000001954</v>
      </c>
      <c r="G1836" s="79">
        <v>-1.2500000000001954</v>
      </c>
      <c r="H1836" s="80">
        <v>75.245999999999995</v>
      </c>
      <c r="I1836" s="77">
        <v>1.3250383776359304E-2</v>
      </c>
      <c r="J1836" s="79">
        <v>-66.251918881796527</v>
      </c>
      <c r="K1836" s="80">
        <v>60.72</v>
      </c>
      <c r="L1836" s="77">
        <v>-0.24907247093742271</v>
      </c>
      <c r="M1836" s="79">
        <v>-373.60870640613405</v>
      </c>
      <c r="N1836" s="81">
        <v>262.98469999999998</v>
      </c>
      <c r="O1836" s="82">
        <v>7.78061475409835E-2</v>
      </c>
      <c r="P1836" s="83">
        <v>155.61229508196698</v>
      </c>
      <c r="Q1836" s="81">
        <v>29.7</v>
      </c>
      <c r="R1836" s="82">
        <v>-4.1935483870967766E-2</v>
      </c>
      <c r="S1836" s="83">
        <v>503.22580645161321</v>
      </c>
      <c r="T1836" s="81">
        <v>437.46</v>
      </c>
      <c r="U1836" s="82">
        <v>0.26561550701576742</v>
      </c>
      <c r="V1836" s="83">
        <v>-265.61550701576743</v>
      </c>
      <c r="W1836" s="81">
        <v>64.8</v>
      </c>
      <c r="X1836" s="82">
        <v>-0.20349087333292368</v>
      </c>
      <c r="Y1836" s="83">
        <v>-244.1890479995084</v>
      </c>
      <c r="Z1836" s="84">
        <f t="shared" si="28"/>
        <v>-407.00605015079623</v>
      </c>
    </row>
    <row r="1837" spans="1:26" x14ac:dyDescent="0.3">
      <c r="A1837" s="76">
        <v>39784</v>
      </c>
      <c r="B1837" s="77">
        <v>846.74</v>
      </c>
      <c r="C1837" s="77">
        <v>3.0561201514063524E-2</v>
      </c>
      <c r="D1837" s="78">
        <v>-30.561201514063523</v>
      </c>
      <c r="E1837" s="77">
        <v>2.7124999999999999</v>
      </c>
      <c r="F1837" s="77">
        <v>-4.2499999999999982</v>
      </c>
      <c r="G1837" s="79">
        <v>-42.499999999999986</v>
      </c>
      <c r="H1837" s="80">
        <v>74.87</v>
      </c>
      <c r="I1837" s="77">
        <v>-1.4271043119890008E-3</v>
      </c>
      <c r="J1837" s="79">
        <v>7.1355215599450039</v>
      </c>
      <c r="K1837" s="80">
        <v>62.98</v>
      </c>
      <c r="L1837" s="77">
        <v>-0.15189873417721528</v>
      </c>
      <c r="M1837" s="79">
        <v>-227.84810126582295</v>
      </c>
      <c r="N1837" s="81">
        <v>259.98390000000001</v>
      </c>
      <c r="O1837" s="82">
        <v>0.29991950000000001</v>
      </c>
      <c r="P1837" s="83">
        <v>599.83899999999994</v>
      </c>
      <c r="Q1837" s="81">
        <v>30.34</v>
      </c>
      <c r="R1837" s="82">
        <v>-3.8961038961038974E-2</v>
      </c>
      <c r="S1837" s="83">
        <v>467.53246753246771</v>
      </c>
      <c r="T1837" s="81">
        <v>416.07</v>
      </c>
      <c r="U1837" s="82">
        <v>0.1058044968904481</v>
      </c>
      <c r="V1837" s="83">
        <v>-105.80449689044811</v>
      </c>
      <c r="W1837" s="81">
        <v>62.54</v>
      </c>
      <c r="X1837" s="82">
        <v>-0.14270047978067174</v>
      </c>
      <c r="Y1837" s="83">
        <v>-171.24057573680608</v>
      </c>
      <c r="Z1837" s="84">
        <f t="shared" si="28"/>
        <v>496.55261368527198</v>
      </c>
    </row>
    <row r="1838" spans="1:26" x14ac:dyDescent="0.3">
      <c r="A1838" s="76">
        <v>39783</v>
      </c>
      <c r="B1838" s="77">
        <v>830.33</v>
      </c>
      <c r="C1838" s="77">
        <v>-3.6192267065965511E-2</v>
      </c>
      <c r="D1838" s="78">
        <v>36.19226706596551</v>
      </c>
      <c r="E1838" s="77">
        <v>2.7737500000000002</v>
      </c>
      <c r="F1838" s="77">
        <v>-2.1249999999999769</v>
      </c>
      <c r="G1838" s="79">
        <v>-21.249999999999769</v>
      </c>
      <c r="H1838" s="80">
        <v>75.483999999999995</v>
      </c>
      <c r="I1838" s="77">
        <v>6.6680891923610371E-3</v>
      </c>
      <c r="J1838" s="79">
        <v>-33.340445961805187</v>
      </c>
      <c r="K1838" s="80">
        <v>68.510000000000005</v>
      </c>
      <c r="L1838" s="77">
        <v>1.2862211709047968E-2</v>
      </c>
      <c r="M1838" s="79">
        <v>19.29331756357195</v>
      </c>
      <c r="N1838" s="81">
        <v>261.98239999999998</v>
      </c>
      <c r="O1838" s="82">
        <v>0.30991199999999991</v>
      </c>
      <c r="P1838" s="83">
        <v>619.82399999999984</v>
      </c>
      <c r="Q1838" s="81">
        <v>31.94</v>
      </c>
      <c r="R1838" s="82">
        <v>-2.4732824427480878E-2</v>
      </c>
      <c r="S1838" s="83">
        <v>296.79389312977054</v>
      </c>
      <c r="T1838" s="81">
        <v>366.96</v>
      </c>
      <c r="U1838" s="82">
        <v>-0.14976830398517155</v>
      </c>
      <c r="V1838" s="83">
        <v>149.76830398517154</v>
      </c>
      <c r="W1838" s="81">
        <v>63.655000000000001</v>
      </c>
      <c r="X1838" s="82">
        <v>-0.10300852532938776</v>
      </c>
      <c r="Y1838" s="83">
        <v>-123.6102303952653</v>
      </c>
      <c r="Z1838" s="84">
        <f t="shared" si="28"/>
        <v>943.67110538740917</v>
      </c>
    </row>
    <row r="1839" spans="1:26" x14ac:dyDescent="0.3">
      <c r="A1839" s="76">
        <v>39780</v>
      </c>
      <c r="B1839" s="77">
        <v>892.93</v>
      </c>
      <c r="C1839" s="77">
        <v>3.9705180303435963E-2</v>
      </c>
      <c r="D1839" s="78">
        <v>-39.705180303435966</v>
      </c>
      <c r="E1839" s="77">
        <v>2.7662499999999999</v>
      </c>
      <c r="F1839" s="77">
        <v>-11.375000000000002</v>
      </c>
      <c r="G1839" s="79">
        <v>-113.75000000000001</v>
      </c>
      <c r="H1839" s="80">
        <v>74.649000000000001</v>
      </c>
      <c r="I1839" s="77">
        <v>-4.2848917395316719E-4</v>
      </c>
      <c r="J1839" s="79">
        <v>2.1424458697658357</v>
      </c>
      <c r="K1839" s="80">
        <v>55.28</v>
      </c>
      <c r="L1839" s="77">
        <v>-0.20057845263919022</v>
      </c>
      <c r="M1839" s="79">
        <v>-300.86767895878535</v>
      </c>
      <c r="N1839" s="81">
        <v>238.98339999999999</v>
      </c>
      <c r="O1839" s="82">
        <v>0.1657726829268292</v>
      </c>
      <c r="P1839" s="83">
        <v>331.54536585365838</v>
      </c>
      <c r="Q1839" s="81">
        <v>35.44</v>
      </c>
      <c r="R1839" s="82">
        <v>-1.1436541143654217E-2</v>
      </c>
      <c r="S1839" s="83">
        <v>137.23849372385061</v>
      </c>
      <c r="T1839" s="81">
        <v>454.91</v>
      </c>
      <c r="U1839" s="82">
        <v>4.4185832989028138E-2</v>
      </c>
      <c r="V1839" s="83">
        <v>-44.185832989028135</v>
      </c>
      <c r="W1839" s="81">
        <v>64.295000000000002</v>
      </c>
      <c r="X1839" s="82">
        <v>-0.15026762704024307</v>
      </c>
      <c r="Y1839" s="83">
        <v>-180.32115244829166</v>
      </c>
      <c r="Z1839" s="84">
        <f t="shared" si="28"/>
        <v>-207.90353925226634</v>
      </c>
    </row>
    <row r="1840" spans="1:26" x14ac:dyDescent="0.3">
      <c r="A1840" s="76">
        <v>39779</v>
      </c>
      <c r="B1840" s="77">
        <v>884.74</v>
      </c>
      <c r="C1840" s="77">
        <v>6.0494416774692986E-3</v>
      </c>
      <c r="D1840" s="78">
        <v>-6.0494416774692983</v>
      </c>
      <c r="E1840" s="77">
        <v>2.7475000000000001</v>
      </c>
      <c r="F1840" s="77">
        <v>-15.75000000000002</v>
      </c>
      <c r="G1840" s="79">
        <v>-157.5000000000002</v>
      </c>
      <c r="H1840" s="80" t="s">
        <v>0</v>
      </c>
      <c r="I1840" s="77">
        <v>3.5402727195731371E-2</v>
      </c>
      <c r="J1840" s="79">
        <v>-139.09271216841381</v>
      </c>
      <c r="K1840" s="80" t="s">
        <v>0</v>
      </c>
      <c r="L1840" s="77">
        <v>3.5402727195731371E-2</v>
      </c>
      <c r="M1840" s="79">
        <v>-215.76433121019116</v>
      </c>
      <c r="N1840" s="81" t="s">
        <v>47</v>
      </c>
      <c r="O1840" s="82">
        <v>4.5362372799477215E-3</v>
      </c>
      <c r="P1840" s="83">
        <v>9.0724745598954417</v>
      </c>
      <c r="Q1840" s="81" t="s">
        <v>47</v>
      </c>
      <c r="R1840" s="82">
        <v>7.4923885533476054E-4</v>
      </c>
      <c r="S1840" s="83">
        <v>-8.9908662640171269</v>
      </c>
      <c r="T1840" s="81">
        <v>464.52</v>
      </c>
      <c r="U1840" s="82">
        <v>2.7767329690023573E-2</v>
      </c>
      <c r="V1840" s="83">
        <v>-27.767329690023573</v>
      </c>
      <c r="W1840" s="81" t="s">
        <v>47</v>
      </c>
      <c r="X1840" s="82">
        <v>-7.6700874660299754E-4</v>
      </c>
      <c r="Y1840" s="83">
        <v>-0.92041049592359703</v>
      </c>
      <c r="Z1840" s="84">
        <f t="shared" si="28"/>
        <v>-547.01261694614323</v>
      </c>
    </row>
    <row r="1841" spans="1:26" x14ac:dyDescent="0.3">
      <c r="A1841" s="76">
        <v>39778</v>
      </c>
      <c r="B1841" s="77">
        <v>876.87</v>
      </c>
      <c r="C1841" s="77">
        <v>-1.9106213994071301E-2</v>
      </c>
      <c r="D1841" s="78">
        <v>19.1062139940713</v>
      </c>
      <c r="E1841" s="77">
        <v>2.7175000000000002</v>
      </c>
      <c r="F1841" s="77">
        <v>-3.3749999999999503</v>
      </c>
      <c r="G1841" s="79">
        <v>-33.749999999999503</v>
      </c>
      <c r="H1841" s="80">
        <v>73.069999999999993</v>
      </c>
      <c r="I1841" s="77">
        <v>-2.3245866139100967E-2</v>
      </c>
      <c r="J1841" s="79">
        <v>116.22933069550484</v>
      </c>
      <c r="K1841" s="80">
        <v>54.92</v>
      </c>
      <c r="L1841" s="77">
        <v>-8.2065853250877438E-2</v>
      </c>
      <c r="M1841" s="79">
        <v>-123.09877987631617</v>
      </c>
      <c r="N1841" s="81">
        <v>232.98140000000001</v>
      </c>
      <c r="O1841" s="82">
        <v>0.1766737373737374</v>
      </c>
      <c r="P1841" s="83">
        <v>353.34747474747479</v>
      </c>
      <c r="Q1841" s="81">
        <v>35.6</v>
      </c>
      <c r="R1841" s="82">
        <v>4.4600938967136246E-2</v>
      </c>
      <c r="S1841" s="83">
        <v>-535.21126760563493</v>
      </c>
      <c r="T1841" s="81">
        <v>464.52</v>
      </c>
      <c r="U1841" s="82">
        <v>-8.4851947437892775E-2</v>
      </c>
      <c r="V1841" s="83">
        <v>84.851947437892775</v>
      </c>
      <c r="W1841" s="81">
        <v>59.779999999999994</v>
      </c>
      <c r="X1841" s="82">
        <v>-0.28196504714431569</v>
      </c>
      <c r="Y1841" s="83">
        <v>-338.35805657317883</v>
      </c>
      <c r="Z1841" s="84">
        <f t="shared" si="28"/>
        <v>-456.88313718018577</v>
      </c>
    </row>
    <row r="1842" spans="1:26" x14ac:dyDescent="0.3">
      <c r="A1842" s="76">
        <v>39777</v>
      </c>
      <c r="B1842" s="77">
        <v>863.24</v>
      </c>
      <c r="C1842" s="77">
        <v>-7.7473045357364639E-3</v>
      </c>
      <c r="D1842" s="78">
        <v>7.7473045357364638</v>
      </c>
      <c r="E1842" s="77">
        <v>2.84</v>
      </c>
      <c r="F1842" s="77">
        <v>15.749999999999975</v>
      </c>
      <c r="G1842" s="79">
        <v>157.49999999999974</v>
      </c>
      <c r="H1842" s="80">
        <v>73.040999999999997</v>
      </c>
      <c r="I1842" s="77">
        <v>-2.6859586714097355E-2</v>
      </c>
      <c r="J1842" s="79">
        <v>134.29793357048678</v>
      </c>
      <c r="K1842" s="80">
        <v>60.9</v>
      </c>
      <c r="L1842" s="77">
        <v>-8.3659343966295457E-2</v>
      </c>
      <c r="M1842" s="79">
        <v>-125.4890159494432</v>
      </c>
      <c r="N1842" s="81">
        <v>242.98</v>
      </c>
      <c r="O1842" s="82">
        <v>0.21489999999999995</v>
      </c>
      <c r="P1842" s="83">
        <v>429.7999999999999</v>
      </c>
      <c r="Q1842" s="81">
        <v>36.25</v>
      </c>
      <c r="R1842" s="82">
        <v>-1.1453504226888511E-2</v>
      </c>
      <c r="S1842" s="83">
        <v>137.44205072266215</v>
      </c>
      <c r="T1842" s="81">
        <v>443.59</v>
      </c>
      <c r="U1842" s="82">
        <v>-2.6168470505587179E-2</v>
      </c>
      <c r="V1842" s="83">
        <v>26.16847050558718</v>
      </c>
      <c r="W1842" s="81">
        <v>59.524999999999999</v>
      </c>
      <c r="X1842" s="82">
        <v>-0.15109811751283522</v>
      </c>
      <c r="Y1842" s="83">
        <v>-181.31774101540225</v>
      </c>
      <c r="Z1842" s="84">
        <f t="shared" si="28"/>
        <v>586.14900236962671</v>
      </c>
    </row>
    <row r="1843" spans="1:26" x14ac:dyDescent="0.3">
      <c r="A1843" s="76">
        <v>39776</v>
      </c>
      <c r="B1843" s="77">
        <v>849.29</v>
      </c>
      <c r="C1843" s="77">
        <v>-6.2883435582822098E-2</v>
      </c>
      <c r="D1843" s="78">
        <v>62.883435582822095</v>
      </c>
      <c r="E1843" s="77">
        <v>2.75875</v>
      </c>
      <c r="F1843" s="77">
        <v>5.1250000000000018</v>
      </c>
      <c r="G1843" s="79">
        <v>51.250000000000014</v>
      </c>
      <c r="H1843" s="80">
        <v>73.863</v>
      </c>
      <c r="I1843" s="77">
        <v>3.5402727195731371E-2</v>
      </c>
      <c r="J1843" s="79">
        <v>67.370452987941277</v>
      </c>
      <c r="K1843" s="80">
        <v>64.7</v>
      </c>
      <c r="L1843" s="77">
        <v>5.3059895833333419E-2</v>
      </c>
      <c r="M1843" s="79">
        <v>79.589843750000128</v>
      </c>
      <c r="N1843" s="81">
        <v>256.97730000000001</v>
      </c>
      <c r="O1843" s="82">
        <v>0.38159838709677429</v>
      </c>
      <c r="P1843" s="83">
        <v>763.19677419354855</v>
      </c>
      <c r="Q1843" s="81">
        <v>35.04</v>
      </c>
      <c r="R1843" s="82">
        <v>-0.11649016641452339</v>
      </c>
      <c r="S1843" s="83">
        <v>1397.8819969742808</v>
      </c>
      <c r="T1843" s="81">
        <v>438.07</v>
      </c>
      <c r="U1843" s="82">
        <v>-0.10592485254199244</v>
      </c>
      <c r="V1843" s="83">
        <v>105.92485254199244</v>
      </c>
      <c r="W1843" s="81">
        <v>59.945</v>
      </c>
      <c r="X1843" s="82">
        <v>-0.1816382252559727</v>
      </c>
      <c r="Y1843" s="83">
        <v>-217.96587030716725</v>
      </c>
      <c r="Z1843" s="84">
        <f t="shared" si="28"/>
        <v>2310.1314857234183</v>
      </c>
    </row>
    <row r="1844" spans="1:26" x14ac:dyDescent="0.3">
      <c r="A1844" s="76">
        <v>39773</v>
      </c>
      <c r="B1844" s="77">
        <v>794.84</v>
      </c>
      <c r="C1844" s="77">
        <v>-0.15510863557124024</v>
      </c>
      <c r="D1844" s="78">
        <v>155.10863557124026</v>
      </c>
      <c r="E1844" s="77">
        <v>2.7362500000000001</v>
      </c>
      <c r="F1844" s="77">
        <v>-5.6249999999999911</v>
      </c>
      <c r="G1844" s="79">
        <v>-56.249999999999915</v>
      </c>
      <c r="H1844" s="80">
        <v>74.805999999999997</v>
      </c>
      <c r="I1844" s="77">
        <v>8.6428908514796874E-3</v>
      </c>
      <c r="J1844" s="79">
        <v>-43.214454257398437</v>
      </c>
      <c r="K1844" s="80">
        <v>72.67</v>
      </c>
      <c r="L1844" s="77">
        <v>0.21157052350783603</v>
      </c>
      <c r="M1844" s="79">
        <v>317.35578526175402</v>
      </c>
      <c r="N1844" s="81">
        <v>284.97289999999998</v>
      </c>
      <c r="O1844" s="82">
        <v>0.51581329787234032</v>
      </c>
      <c r="P1844" s="83">
        <v>1031.6265957446806</v>
      </c>
      <c r="Q1844" s="81">
        <v>30.5</v>
      </c>
      <c r="R1844" s="82">
        <v>-0.23173803526448369</v>
      </c>
      <c r="S1844" s="83">
        <v>2780.8564231738042</v>
      </c>
      <c r="T1844" s="81">
        <v>370.28</v>
      </c>
      <c r="U1844" s="82">
        <v>-0.25686876593011826</v>
      </c>
      <c r="V1844" s="83">
        <v>256.86876593011829</v>
      </c>
      <c r="W1844" s="81">
        <v>65.915000000000006</v>
      </c>
      <c r="X1844" s="82">
        <v>-5.996862521391897E-2</v>
      </c>
      <c r="Y1844" s="83">
        <v>-71.962350256702763</v>
      </c>
      <c r="Z1844" s="84">
        <f t="shared" si="28"/>
        <v>4370.3894011674965</v>
      </c>
    </row>
    <row r="1845" spans="1:26" x14ac:dyDescent="0.3">
      <c r="A1845" s="76">
        <v>39772</v>
      </c>
      <c r="B1845" s="77">
        <v>771.52</v>
      </c>
      <c r="C1845" s="77">
        <v>-0.17860488885103484</v>
      </c>
      <c r="D1845" s="78">
        <v>178.60488885103484</v>
      </c>
      <c r="E1845" s="77">
        <v>2.7050000000000001</v>
      </c>
      <c r="F1845" s="77">
        <v>-9.4999999999999751</v>
      </c>
      <c r="G1845" s="79">
        <v>-94.999999999999744</v>
      </c>
      <c r="H1845" s="80">
        <v>74.262</v>
      </c>
      <c r="I1845" s="77">
        <v>2.1591859868828988E-3</v>
      </c>
      <c r="J1845" s="79">
        <v>-10.795929934414493</v>
      </c>
      <c r="K1845" s="80">
        <v>80.86</v>
      </c>
      <c r="L1845" s="77">
        <v>0.44135472370766482</v>
      </c>
      <c r="M1845" s="79">
        <v>662.03208556149718</v>
      </c>
      <c r="N1845" s="81">
        <v>284.97300000000001</v>
      </c>
      <c r="O1845" s="82">
        <v>0.46140000000000009</v>
      </c>
      <c r="P1845" s="83">
        <v>922.80000000000007</v>
      </c>
      <c r="Q1845" s="81">
        <v>28.39</v>
      </c>
      <c r="R1845" s="82">
        <v>-0.28686259733735248</v>
      </c>
      <c r="S1845" s="83">
        <v>3442.3511680482297</v>
      </c>
      <c r="T1845" s="81">
        <v>345.65</v>
      </c>
      <c r="U1845" s="82">
        <v>-0.36952794396614624</v>
      </c>
      <c r="V1845" s="83">
        <v>369.52794396614627</v>
      </c>
      <c r="W1845" s="81">
        <v>81.355000000000004</v>
      </c>
      <c r="X1845" s="82">
        <v>0.23246477806392968</v>
      </c>
      <c r="Y1845" s="83">
        <v>278.95773367671563</v>
      </c>
      <c r="Z1845" s="84">
        <f t="shared" si="28"/>
        <v>5748.4778901692098</v>
      </c>
    </row>
    <row r="1846" spans="1:26" x14ac:dyDescent="0.3">
      <c r="A1846" s="76">
        <v>39771</v>
      </c>
      <c r="B1846" s="77">
        <v>821.63</v>
      </c>
      <c r="C1846" s="77">
        <v>-0.11183776713617057</v>
      </c>
      <c r="D1846" s="78">
        <v>111.83776713617057</v>
      </c>
      <c r="E1846" s="77">
        <v>2.7549999999999999</v>
      </c>
      <c r="F1846" s="77">
        <v>-8.625000000000016</v>
      </c>
      <c r="G1846" s="79">
        <v>-86.250000000000156</v>
      </c>
      <c r="H1846" s="80">
        <v>74.977000000000004</v>
      </c>
      <c r="I1846" s="77">
        <v>1.4930828166878858E-2</v>
      </c>
      <c r="J1846" s="79">
        <v>-74.654140834394298</v>
      </c>
      <c r="K1846" s="80">
        <v>74.260000000000005</v>
      </c>
      <c r="L1846" s="77">
        <v>0.16614321608040208</v>
      </c>
      <c r="M1846" s="79">
        <v>249.21482412060314</v>
      </c>
      <c r="N1846" s="81">
        <v>244</v>
      </c>
      <c r="O1846" s="82">
        <v>0.31182795698924731</v>
      </c>
      <c r="P1846" s="83">
        <v>623.6559139784946</v>
      </c>
      <c r="Q1846" s="81">
        <v>31</v>
      </c>
      <c r="R1846" s="82">
        <v>-0.25677295612562934</v>
      </c>
      <c r="S1846" s="83">
        <v>3081.2754735075519</v>
      </c>
      <c r="T1846" s="81">
        <v>376.26</v>
      </c>
      <c r="U1846" s="82">
        <v>-0.26910002136793643</v>
      </c>
      <c r="V1846" s="83">
        <v>269.10002136793645</v>
      </c>
      <c r="W1846" s="81">
        <v>72.95</v>
      </c>
      <c r="X1846" s="82">
        <v>-0.12666107985155031</v>
      </c>
      <c r="Y1846" s="83">
        <v>-151.99329582186036</v>
      </c>
      <c r="Z1846" s="84">
        <f t="shared" si="28"/>
        <v>4022.186563454502</v>
      </c>
    </row>
    <row r="1847" spans="1:26" x14ac:dyDescent="0.3">
      <c r="A1847" s="76">
        <v>39770</v>
      </c>
      <c r="B1847" s="77">
        <v>861.51</v>
      </c>
      <c r="C1847" s="77">
        <v>-0.12357321613868036</v>
      </c>
      <c r="D1847" s="78">
        <v>123.57321613868037</v>
      </c>
      <c r="E1847" s="77">
        <v>2.7949999999999999</v>
      </c>
      <c r="F1847" s="77">
        <v>-17.375000000000007</v>
      </c>
      <c r="G1847" s="79">
        <v>-173.75000000000006</v>
      </c>
      <c r="H1847" s="80">
        <v>74.983999999999995</v>
      </c>
      <c r="I1847" s="77">
        <v>2.6854552675184513E-2</v>
      </c>
      <c r="J1847" s="79">
        <v>-134.27276337592255</v>
      </c>
      <c r="K1847" s="80">
        <v>67.64</v>
      </c>
      <c r="L1847" s="77">
        <v>0.23973607038123163</v>
      </c>
      <c r="M1847" s="79">
        <v>359.60410557184741</v>
      </c>
      <c r="N1847" s="81">
        <v>200</v>
      </c>
      <c r="O1847" s="82">
        <v>0.10497237569060773</v>
      </c>
      <c r="P1847" s="83">
        <v>209.94475138121547</v>
      </c>
      <c r="Q1847" s="81">
        <v>31.57</v>
      </c>
      <c r="R1847" s="82">
        <v>-0.24761677788369876</v>
      </c>
      <c r="S1847" s="83">
        <v>2971.4013346043853</v>
      </c>
      <c r="T1847" s="81">
        <v>431.6</v>
      </c>
      <c r="U1847" s="82">
        <v>-0.20109580926995407</v>
      </c>
      <c r="V1847" s="83">
        <v>201.09580926995406</v>
      </c>
      <c r="W1847" s="81">
        <v>70.965000000000003</v>
      </c>
      <c r="X1847" s="82">
        <v>5.5634064708070058E-2</v>
      </c>
      <c r="Y1847" s="83">
        <v>66.760877649684062</v>
      </c>
      <c r="Z1847" s="84">
        <f t="shared" si="28"/>
        <v>3624.3573312398439</v>
      </c>
    </row>
    <row r="1848" spans="1:26" x14ac:dyDescent="0.3">
      <c r="A1848" s="76">
        <v>39769</v>
      </c>
      <c r="B1848" s="77">
        <v>858.83</v>
      </c>
      <c r="C1848" s="77">
        <v>-0.14769017019798536</v>
      </c>
      <c r="D1848" s="78">
        <v>147.69017019798537</v>
      </c>
      <c r="E1848" s="77">
        <v>2.88</v>
      </c>
      <c r="F1848" s="77">
        <v>-22.500000000000007</v>
      </c>
      <c r="G1848" s="79">
        <v>-225.00000000000006</v>
      </c>
      <c r="H1848" s="80">
        <v>74.680999999999997</v>
      </c>
      <c r="I1848" s="77">
        <v>2.4135708506465774E-2</v>
      </c>
      <c r="J1848" s="79">
        <v>-120.67854253232888</v>
      </c>
      <c r="K1848" s="80">
        <v>69.150000000000006</v>
      </c>
      <c r="L1848" s="77">
        <v>0.44877435575110014</v>
      </c>
      <c r="M1848" s="79">
        <v>673.16153362665023</v>
      </c>
      <c r="N1848" s="81">
        <v>200</v>
      </c>
      <c r="O1848" s="82">
        <v>7.5268817204301078E-2</v>
      </c>
      <c r="P1848" s="83">
        <v>150.53763440860214</v>
      </c>
      <c r="Q1848" s="81">
        <v>32.75</v>
      </c>
      <c r="R1848" s="82">
        <v>-0.21406287497000243</v>
      </c>
      <c r="S1848" s="83">
        <v>2568.7544996400293</v>
      </c>
      <c r="T1848" s="81">
        <v>435.66</v>
      </c>
      <c r="U1848" s="82">
        <v>-0.27652861270716389</v>
      </c>
      <c r="V1848" s="83">
        <v>276.52861270716392</v>
      </c>
      <c r="W1848" s="81">
        <v>75.664999999999992</v>
      </c>
      <c r="X1848" s="82">
        <v>0.18042121684867393</v>
      </c>
      <c r="Y1848" s="83">
        <v>216.5054602184087</v>
      </c>
      <c r="Z1848" s="84">
        <f t="shared" si="28"/>
        <v>3687.4993682665108</v>
      </c>
    </row>
    <row r="1849" spans="1:26" x14ac:dyDescent="0.3">
      <c r="A1849" s="76">
        <v>39766</v>
      </c>
      <c r="B1849" s="77">
        <v>879.42</v>
      </c>
      <c r="C1849" s="77">
        <v>-8.5357101997940749E-2</v>
      </c>
      <c r="D1849" s="78">
        <v>85.357101997940745</v>
      </c>
      <c r="E1849" s="77">
        <v>2.9050000000000002</v>
      </c>
      <c r="F1849" s="77">
        <v>-30.249999999999979</v>
      </c>
      <c r="G1849" s="79">
        <v>-302.49999999999977</v>
      </c>
      <c r="H1849" s="80">
        <v>74.930000000000007</v>
      </c>
      <c r="I1849" s="77">
        <v>1.7849380569441523E-2</v>
      </c>
      <c r="J1849" s="79">
        <v>-89.246902847207622</v>
      </c>
      <c r="K1849" s="80">
        <v>66.31</v>
      </c>
      <c r="L1849" s="77">
        <v>0.23528315946348738</v>
      </c>
      <c r="M1849" s="79">
        <v>352.9247391952311</v>
      </c>
      <c r="N1849" s="81">
        <v>205</v>
      </c>
      <c r="O1849" s="82">
        <v>9.852216748768473E-3</v>
      </c>
      <c r="P1849" s="83">
        <v>19.704433497536947</v>
      </c>
      <c r="Q1849" s="81">
        <v>35.85</v>
      </c>
      <c r="R1849" s="82">
        <v>-0.1456148713060057</v>
      </c>
      <c r="S1849" s="83">
        <v>1747.3784556720684</v>
      </c>
      <c r="T1849" s="81">
        <v>451.97</v>
      </c>
      <c r="U1849" s="82">
        <v>-0.20584411020522908</v>
      </c>
      <c r="V1849" s="83">
        <v>205.84411020522907</v>
      </c>
      <c r="W1849" s="81">
        <v>75.580000000000013</v>
      </c>
      <c r="X1849" s="82">
        <v>0.136626814046169</v>
      </c>
      <c r="Y1849" s="83">
        <v>163.9521768554028</v>
      </c>
      <c r="Z1849" s="84">
        <f t="shared" si="28"/>
        <v>2183.4141145762019</v>
      </c>
    </row>
    <row r="1850" spans="1:26" x14ac:dyDescent="0.3">
      <c r="A1850" s="76">
        <v>39765</v>
      </c>
      <c r="B1850" s="77">
        <v>893.95</v>
      </c>
      <c r="C1850" s="77">
        <v>-6.612692609036297E-2</v>
      </c>
      <c r="D1850" s="78">
        <v>66.126926090362971</v>
      </c>
      <c r="E1850" s="77">
        <v>2.7512499999999998</v>
      </c>
      <c r="F1850" s="77">
        <v>-42.250000000000028</v>
      </c>
      <c r="G1850" s="79">
        <v>-422.50000000000028</v>
      </c>
      <c r="H1850" s="80">
        <v>74.808999999999997</v>
      </c>
      <c r="I1850" s="77">
        <v>2.4135476275223708E-2</v>
      </c>
      <c r="J1850" s="79">
        <v>-120.67738137611853</v>
      </c>
      <c r="K1850" s="80">
        <v>59.83</v>
      </c>
      <c r="L1850" s="77">
        <v>-1.0018367006178373E-3</v>
      </c>
      <c r="M1850" s="79">
        <v>-1.502755050926756</v>
      </c>
      <c r="N1850" s="81">
        <v>198</v>
      </c>
      <c r="O1850" s="82">
        <v>0</v>
      </c>
      <c r="P1850" s="83">
        <v>0</v>
      </c>
      <c r="Q1850" s="81">
        <v>34.08</v>
      </c>
      <c r="R1850" s="82">
        <v>-0.19049881235154401</v>
      </c>
      <c r="S1850" s="83">
        <v>2285.985748218528</v>
      </c>
      <c r="T1850" s="81">
        <v>507.59</v>
      </c>
      <c r="U1850" s="82">
        <v>-0.14145326612766829</v>
      </c>
      <c r="V1850" s="83">
        <v>141.45326612766829</v>
      </c>
      <c r="W1850" s="81">
        <v>83.254999999999995</v>
      </c>
      <c r="X1850" s="82">
        <v>0.13674221736755873</v>
      </c>
      <c r="Y1850" s="83">
        <v>164.09066084107047</v>
      </c>
      <c r="Z1850" s="84">
        <f t="shared" si="28"/>
        <v>2112.9764648505839</v>
      </c>
    </row>
    <row r="1851" spans="1:26" x14ac:dyDescent="0.3">
      <c r="A1851" s="76">
        <v>39764</v>
      </c>
      <c r="B1851" s="77">
        <v>869.98</v>
      </c>
      <c r="C1851" s="77">
        <v>-8.6299427611195675E-2</v>
      </c>
      <c r="D1851" s="78">
        <v>86.299427611195682</v>
      </c>
      <c r="E1851" s="77">
        <v>2.6825000000000001</v>
      </c>
      <c r="F1851" s="77">
        <v>-59.938000000000002</v>
      </c>
      <c r="G1851" s="79">
        <v>-599.38</v>
      </c>
      <c r="H1851" s="80">
        <v>75.057000000000002</v>
      </c>
      <c r="I1851" s="77">
        <v>3.8333840577705239E-2</v>
      </c>
      <c r="J1851" s="79">
        <v>-191.6692028885262</v>
      </c>
      <c r="K1851" s="80">
        <v>66.459999999999994</v>
      </c>
      <c r="L1851" s="77">
        <v>5.6597774244832991E-2</v>
      </c>
      <c r="M1851" s="79">
        <v>84.896661367249479</v>
      </c>
      <c r="N1851" s="81">
        <v>200</v>
      </c>
      <c r="O1851" s="82">
        <v>-3.8461538461538464E-2</v>
      </c>
      <c r="P1851" s="83">
        <v>-76.92307692307692</v>
      </c>
      <c r="Q1851" s="81">
        <v>36.67</v>
      </c>
      <c r="R1851" s="82">
        <v>-0.10908649173955284</v>
      </c>
      <c r="S1851" s="83">
        <v>1309.037900874634</v>
      </c>
      <c r="T1851" s="81">
        <v>455.51</v>
      </c>
      <c r="U1851" s="82">
        <v>-0.17902458366375898</v>
      </c>
      <c r="V1851" s="83">
        <v>179.02458366375899</v>
      </c>
      <c r="W1851" s="81">
        <v>70.12</v>
      </c>
      <c r="X1851" s="82">
        <v>8.7031575918867007E-3</v>
      </c>
      <c r="Y1851" s="83">
        <v>10.44378911026404</v>
      </c>
      <c r="Z1851" s="84">
        <f t="shared" si="28"/>
        <v>801.73008281549914</v>
      </c>
    </row>
    <row r="1852" spans="1:26" x14ac:dyDescent="0.3">
      <c r="A1852" s="76">
        <v>39763</v>
      </c>
      <c r="B1852" s="77">
        <v>906.28</v>
      </c>
      <c r="C1852" s="77">
        <v>-1.948522649817697E-2</v>
      </c>
      <c r="D1852" s="78">
        <v>19.485226498176971</v>
      </c>
      <c r="E1852" s="77">
        <v>2.7075</v>
      </c>
      <c r="F1852" s="77">
        <v>-71.375000000000014</v>
      </c>
      <c r="G1852" s="79">
        <v>-713.75000000000011</v>
      </c>
      <c r="H1852" s="80" t="s">
        <v>0</v>
      </c>
      <c r="I1852" s="77">
        <v>3.5402727195731371E-2</v>
      </c>
      <c r="J1852" s="79">
        <v>211.20081634107828</v>
      </c>
      <c r="K1852" s="80">
        <v>61.44</v>
      </c>
      <c r="L1852" s="77">
        <v>-0.12178387650085759</v>
      </c>
      <c r="M1852" s="79">
        <v>-182.67581475128637</v>
      </c>
      <c r="N1852" s="81" t="s">
        <v>47</v>
      </c>
      <c r="O1852" s="82">
        <v>4.5362372799477215E-3</v>
      </c>
      <c r="P1852" s="83">
        <v>9.0724745598954417</v>
      </c>
      <c r="Q1852" s="81" t="s">
        <v>47</v>
      </c>
      <c r="R1852" s="82">
        <v>7.4923885533476054E-4</v>
      </c>
      <c r="S1852" s="83">
        <v>-8.9908662640171269</v>
      </c>
      <c r="T1852" s="81">
        <v>489.97</v>
      </c>
      <c r="U1852" s="82">
        <v>-8.1627680311890757E-2</v>
      </c>
      <c r="V1852" s="83">
        <v>81.627680311890757</v>
      </c>
      <c r="W1852" s="81">
        <v>73.25</v>
      </c>
      <c r="X1852" s="82">
        <v>-8.7852562106967264E-2</v>
      </c>
      <c r="Y1852" s="83">
        <v>-105.42307452836071</v>
      </c>
      <c r="Z1852" s="84">
        <f t="shared" si="28"/>
        <v>-689.45355783262278</v>
      </c>
    </row>
    <row r="1853" spans="1:26" x14ac:dyDescent="0.3">
      <c r="A1853" s="76">
        <v>39762</v>
      </c>
      <c r="B1853" s="77">
        <v>940.76</v>
      </c>
      <c r="C1853" s="77">
        <v>5.4439076878243349E-2</v>
      </c>
      <c r="D1853" s="78">
        <v>-54.439076878243348</v>
      </c>
      <c r="E1853" s="77">
        <v>2.7925</v>
      </c>
      <c r="F1853" s="77">
        <v>-69.750000000000028</v>
      </c>
      <c r="G1853" s="79">
        <v>-697.50000000000023</v>
      </c>
      <c r="H1853" s="80">
        <v>74.165000000000006</v>
      </c>
      <c r="I1853" s="77">
        <v>1.4471938391672575E-2</v>
      </c>
      <c r="J1853" s="79">
        <v>-72.359691958362873</v>
      </c>
      <c r="K1853" s="80">
        <v>59.98</v>
      </c>
      <c r="L1853" s="77">
        <v>-0.10424133811230582</v>
      </c>
      <c r="M1853" s="79">
        <v>-156.36200716845875</v>
      </c>
      <c r="N1853" s="81">
        <v>186</v>
      </c>
      <c r="O1853" s="82">
        <v>-0.12264150943396226</v>
      </c>
      <c r="P1853" s="83">
        <v>-245.28301886792451</v>
      </c>
      <c r="Q1853" s="81">
        <v>39.659999999999997</v>
      </c>
      <c r="R1853" s="82">
        <v>-3.3625730994152107E-2</v>
      </c>
      <c r="S1853" s="83">
        <v>403.50877192982529</v>
      </c>
      <c r="T1853" s="81">
        <v>498.27</v>
      </c>
      <c r="U1853" s="82">
        <v>-9.5731552393742522E-2</v>
      </c>
      <c r="V1853" s="83">
        <v>95.731552393742518</v>
      </c>
      <c r="W1853" s="81">
        <v>70.12</v>
      </c>
      <c r="X1853" s="82">
        <v>-8.6503387180823177E-2</v>
      </c>
      <c r="Y1853" s="83">
        <v>-103.8040646169878</v>
      </c>
      <c r="Z1853" s="84">
        <f t="shared" si="28"/>
        <v>-830.50753516640964</v>
      </c>
    </row>
    <row r="1854" spans="1:26" x14ac:dyDescent="0.3">
      <c r="A1854" s="76">
        <v>39759</v>
      </c>
      <c r="B1854" s="77">
        <v>939.28</v>
      </c>
      <c r="C1854" s="77">
        <v>0.12619450139683225</v>
      </c>
      <c r="D1854" s="78">
        <v>-126.19450139683225</v>
      </c>
      <c r="E1854" s="77">
        <v>2.8</v>
      </c>
      <c r="F1854" s="77">
        <v>-69.750000000000028</v>
      </c>
      <c r="G1854" s="79">
        <v>-697.50000000000023</v>
      </c>
      <c r="H1854" s="80">
        <v>74.102000000000004</v>
      </c>
      <c r="I1854" s="77">
        <v>1.0472632066981218E-2</v>
      </c>
      <c r="J1854" s="79">
        <v>-52.363160334906091</v>
      </c>
      <c r="K1854" s="80">
        <v>56.1</v>
      </c>
      <c r="L1854" s="77">
        <v>-0.29927554334249312</v>
      </c>
      <c r="M1854" s="79">
        <v>-448.91331501373963</v>
      </c>
      <c r="N1854" s="81">
        <v>188</v>
      </c>
      <c r="O1854" s="82">
        <v>-0.16444444444444445</v>
      </c>
      <c r="P1854" s="83">
        <v>-328.88888888888891</v>
      </c>
      <c r="Q1854" s="81">
        <v>39.700000000000003</v>
      </c>
      <c r="R1854" s="82">
        <v>-3.5705610881709954E-2</v>
      </c>
      <c r="S1854" s="83">
        <v>428.46733058051944</v>
      </c>
      <c r="T1854" s="81">
        <v>548.24</v>
      </c>
      <c r="U1854" s="82">
        <v>0.16915465324575618</v>
      </c>
      <c r="V1854" s="83">
        <v>-169.15465324575618</v>
      </c>
      <c r="W1854" s="81">
        <v>66.010000000000005</v>
      </c>
      <c r="X1854" s="82">
        <v>-0.19278508101498013</v>
      </c>
      <c r="Y1854" s="83">
        <v>-231.34209721797612</v>
      </c>
      <c r="Z1854" s="84">
        <f t="shared" si="28"/>
        <v>-1625.88928551758</v>
      </c>
    </row>
    <row r="1855" spans="1:26" x14ac:dyDescent="0.3">
      <c r="A1855" s="76">
        <v>39758</v>
      </c>
      <c r="B1855" s="77">
        <v>925.09</v>
      </c>
      <c r="C1855" s="77">
        <v>6.1321187646276039E-2</v>
      </c>
      <c r="D1855" s="78">
        <v>-61.321187646276037</v>
      </c>
      <c r="E1855" s="77">
        <v>2.8412500000000001</v>
      </c>
      <c r="F1855" s="77">
        <v>-66.75</v>
      </c>
      <c r="G1855" s="79">
        <v>-667.5</v>
      </c>
      <c r="H1855" s="80">
        <v>73.873999999999995</v>
      </c>
      <c r="I1855" s="77">
        <v>1.5073443532984242E-2</v>
      </c>
      <c r="J1855" s="79">
        <v>-75.367217664921213</v>
      </c>
      <c r="K1855" s="80">
        <v>63.68</v>
      </c>
      <c r="L1855" s="77">
        <v>-0.19524832554025018</v>
      </c>
      <c r="M1855" s="79">
        <v>-292.87248831037527</v>
      </c>
      <c r="N1855" s="81">
        <v>195</v>
      </c>
      <c r="O1855" s="82">
        <v>-0.13333333333333333</v>
      </c>
      <c r="P1855" s="83">
        <v>-266.66666666666669</v>
      </c>
      <c r="Q1855" s="81">
        <v>39.81</v>
      </c>
      <c r="R1855" s="82">
        <v>-3.863801014247753E-2</v>
      </c>
      <c r="S1855" s="83">
        <v>463.65612170973037</v>
      </c>
      <c r="T1855" s="81">
        <v>514.79</v>
      </c>
      <c r="U1855" s="82">
        <v>3.4358737366633779E-2</v>
      </c>
      <c r="V1855" s="83">
        <v>-34.358737366633783</v>
      </c>
      <c r="W1855" s="81">
        <v>83.53</v>
      </c>
      <c r="X1855" s="82">
        <v>4.0353717773072728E-2</v>
      </c>
      <c r="Y1855" s="83">
        <v>48.424461327687268</v>
      </c>
      <c r="Z1855" s="84">
        <f t="shared" si="28"/>
        <v>-886.00571461745562</v>
      </c>
    </row>
    <row r="1856" spans="1:26" x14ac:dyDescent="0.3">
      <c r="A1856" s="76">
        <v>39757</v>
      </c>
      <c r="B1856" s="77">
        <v>982.98</v>
      </c>
      <c r="C1856" s="77">
        <v>7.9391224140202998E-2</v>
      </c>
      <c r="D1856" s="78">
        <v>-79.391224140202993</v>
      </c>
      <c r="E1856" s="77">
        <v>2.96875</v>
      </c>
      <c r="F1856" s="77">
        <v>-53.374999999999993</v>
      </c>
      <c r="G1856" s="79">
        <v>-533.74999999999989</v>
      </c>
      <c r="H1856" s="80">
        <v>73.022999999999996</v>
      </c>
      <c r="I1856" s="77">
        <v>1.220281350261862E-3</v>
      </c>
      <c r="J1856" s="79">
        <v>-6.1014067513093098</v>
      </c>
      <c r="K1856" s="80">
        <v>54.56</v>
      </c>
      <c r="L1856" s="77">
        <v>-0.19528023598820052</v>
      </c>
      <c r="M1856" s="79">
        <v>-292.92035398230081</v>
      </c>
      <c r="N1856" s="81">
        <v>186</v>
      </c>
      <c r="O1856" s="82">
        <v>-0.11428571428571428</v>
      </c>
      <c r="P1856" s="83">
        <v>-228.57142857142856</v>
      </c>
      <c r="Q1856" s="81">
        <v>41.71</v>
      </c>
      <c r="R1856" s="82">
        <v>-2.27272727272727E-2</v>
      </c>
      <c r="S1856" s="83">
        <v>272.72727272727241</v>
      </c>
      <c r="T1856" s="81">
        <v>540.24</v>
      </c>
      <c r="U1856" s="82">
        <v>1.3089299778719608E-2</v>
      </c>
      <c r="V1856" s="83">
        <v>-13.089299778719608</v>
      </c>
      <c r="W1856" s="81">
        <v>67.224999999999994</v>
      </c>
      <c r="X1856" s="82">
        <v>-7.9687154135616653E-3</v>
      </c>
      <c r="Y1856" s="83">
        <v>-9.5624584962739974</v>
      </c>
      <c r="Z1856" s="84">
        <f t="shared" si="28"/>
        <v>-890.65889899296258</v>
      </c>
    </row>
    <row r="1857" spans="1:26" x14ac:dyDescent="0.3">
      <c r="A1857" s="76">
        <v>39756</v>
      </c>
      <c r="B1857" s="77">
        <v>1007.65</v>
      </c>
      <c r="C1857" s="77">
        <v>0.1075024180075617</v>
      </c>
      <c r="D1857" s="78">
        <v>-107.5024180075617</v>
      </c>
      <c r="E1857" s="77">
        <v>3.105</v>
      </c>
      <c r="F1857" s="77">
        <v>-31.875000000000007</v>
      </c>
      <c r="G1857" s="79">
        <v>-318.75000000000006</v>
      </c>
      <c r="H1857" s="80">
        <v>72.921000000000006</v>
      </c>
      <c r="I1857" s="77">
        <v>-1.0247570443563649E-2</v>
      </c>
      <c r="J1857" s="79">
        <v>51.237852217818244</v>
      </c>
      <c r="K1857" s="80">
        <v>47.73</v>
      </c>
      <c r="L1857" s="77">
        <v>-0.31471643933955501</v>
      </c>
      <c r="M1857" s="79">
        <v>-472.07465900933255</v>
      </c>
      <c r="N1857" s="81">
        <v>181</v>
      </c>
      <c r="O1857" s="82">
        <v>-0.11274509803921569</v>
      </c>
      <c r="P1857" s="83">
        <v>-225.49019607843138</v>
      </c>
      <c r="Q1857" s="81">
        <v>41.96</v>
      </c>
      <c r="R1857" s="82">
        <v>-4.2446371519853934E-2</v>
      </c>
      <c r="S1857" s="83">
        <v>509.35645823824723</v>
      </c>
      <c r="T1857" s="81">
        <v>602.17999999999995</v>
      </c>
      <c r="U1857" s="82">
        <v>0.11591275503585782</v>
      </c>
      <c r="V1857" s="83">
        <v>-115.91275503585783</v>
      </c>
      <c r="W1857" s="81">
        <v>64.099999999999994</v>
      </c>
      <c r="X1857" s="82">
        <v>-7.4635484336653707E-2</v>
      </c>
      <c r="Y1857" s="83">
        <v>-89.56258120398445</v>
      </c>
      <c r="Z1857" s="84">
        <f t="shared" si="28"/>
        <v>-768.69829887910237</v>
      </c>
    </row>
    <row r="1858" spans="1:26" x14ac:dyDescent="0.3">
      <c r="A1858" s="76">
        <v>39755</v>
      </c>
      <c r="B1858" s="77">
        <v>961.49</v>
      </c>
      <c r="C1858" s="77">
        <v>-1.0934864008558609E-2</v>
      </c>
      <c r="D1858" s="78">
        <v>10.934864008558609</v>
      </c>
      <c r="E1858" s="77">
        <v>3.2075</v>
      </c>
      <c r="F1858" s="77">
        <v>-39.437999999999995</v>
      </c>
      <c r="G1858" s="79">
        <v>-394.37999999999994</v>
      </c>
      <c r="H1858" s="80">
        <v>73.616</v>
      </c>
      <c r="I1858" s="77">
        <v>2.1366335534713447E-2</v>
      </c>
      <c r="J1858" s="79">
        <v>-106.83167767356724</v>
      </c>
      <c r="K1858" s="80">
        <v>53.68</v>
      </c>
      <c r="L1858" s="77">
        <v>1.0732442101299196E-2</v>
      </c>
      <c r="M1858" s="79">
        <v>16.098663151948795</v>
      </c>
      <c r="N1858" s="81">
        <v>186</v>
      </c>
      <c r="O1858" s="82">
        <v>-5.3475935828877002E-3</v>
      </c>
      <c r="P1858" s="83">
        <v>-10.695187165775399</v>
      </c>
      <c r="Q1858" s="81">
        <v>41.67</v>
      </c>
      <c r="R1858" s="82">
        <v>-7.3176156583629873E-2</v>
      </c>
      <c r="S1858" s="83">
        <v>878.11387900355851</v>
      </c>
      <c r="T1858" s="81">
        <v>569.12</v>
      </c>
      <c r="U1858" s="82">
        <v>-2.7211814576781006E-2</v>
      </c>
      <c r="V1858" s="83">
        <v>27.211814576781006</v>
      </c>
      <c r="W1858" s="81">
        <v>66.495000000000005</v>
      </c>
      <c r="X1858" s="82">
        <v>-9.3854748603351273E-3</v>
      </c>
      <c r="Y1858" s="83">
        <v>-11.262569832402152</v>
      </c>
      <c r="Z1858" s="84">
        <f t="shared" si="28"/>
        <v>409.18978606910224</v>
      </c>
    </row>
    <row r="1859" spans="1:26" x14ac:dyDescent="0.3">
      <c r="A1859" s="76">
        <v>39752</v>
      </c>
      <c r="B1859" s="77">
        <v>957.25</v>
      </c>
      <c r="C1859" s="77">
        <v>-3.2680200891278238E-2</v>
      </c>
      <c r="D1859" s="78">
        <v>32.68020089127824</v>
      </c>
      <c r="E1859" s="77">
        <v>3.1737500000000001</v>
      </c>
      <c r="F1859" s="77">
        <v>-53.874999999999986</v>
      </c>
      <c r="G1859" s="79">
        <v>-538.74999999999989</v>
      </c>
      <c r="H1859" s="80">
        <v>73.046000000000006</v>
      </c>
      <c r="I1859" s="77">
        <v>2.7499964833804739E-2</v>
      </c>
      <c r="J1859" s="79">
        <v>-137.4998241690237</v>
      </c>
      <c r="K1859" s="80">
        <v>59.89</v>
      </c>
      <c r="L1859" s="77">
        <v>0.13063998489711159</v>
      </c>
      <c r="M1859" s="79">
        <v>195.9599773456674</v>
      </c>
      <c r="N1859" s="81">
        <v>203</v>
      </c>
      <c r="O1859" s="82">
        <v>9.1397849462365593E-2</v>
      </c>
      <c r="P1859" s="83">
        <v>182.7956989247312</v>
      </c>
      <c r="Q1859" s="81">
        <v>41.96</v>
      </c>
      <c r="R1859" s="82">
        <v>-6.6725978647686826E-2</v>
      </c>
      <c r="S1859" s="83">
        <v>800.7117437722419</v>
      </c>
      <c r="T1859" s="81">
        <v>591.22</v>
      </c>
      <c r="U1859" s="82">
        <v>-2.5402634225145423E-2</v>
      </c>
      <c r="V1859" s="83">
        <v>25.402634225145423</v>
      </c>
      <c r="W1859" s="81">
        <v>73.239999999999995</v>
      </c>
      <c r="X1859" s="82">
        <v>9.1342571896885646E-2</v>
      </c>
      <c r="Y1859" s="83">
        <v>109.61108627626277</v>
      </c>
      <c r="Z1859" s="84">
        <f t="shared" si="28"/>
        <v>670.91151726630346</v>
      </c>
    </row>
    <row r="1860" spans="1:26" x14ac:dyDescent="0.3">
      <c r="A1860" s="76">
        <v>39751</v>
      </c>
      <c r="B1860" s="77">
        <v>952.15</v>
      </c>
      <c r="C1860" s="77">
        <v>1.4514551363631536E-3</v>
      </c>
      <c r="D1860" s="78">
        <v>-1.4514551363631536</v>
      </c>
      <c r="E1860" s="77">
        <v>3.2818800000000001</v>
      </c>
      <c r="F1860" s="77">
        <v>-69.061999999999998</v>
      </c>
      <c r="G1860" s="79">
        <v>-690.62</v>
      </c>
      <c r="H1860" s="80">
        <v>72.286000000000001</v>
      </c>
      <c r="I1860" s="77">
        <v>3.2303210327887584E-2</v>
      </c>
      <c r="J1860" s="79">
        <v>-161.51605163943793</v>
      </c>
      <c r="K1860" s="80">
        <v>62.9</v>
      </c>
      <c r="L1860" s="77">
        <v>-0.10564481728991895</v>
      </c>
      <c r="M1860" s="79">
        <v>-158.46722593487843</v>
      </c>
      <c r="N1860" s="81">
        <v>198</v>
      </c>
      <c r="O1860" s="82">
        <v>1.5384615384615385E-2</v>
      </c>
      <c r="P1860" s="83">
        <v>30.76923076923077</v>
      </c>
      <c r="Q1860" s="81">
        <v>42.1</v>
      </c>
      <c r="R1860" s="82">
        <v>-6.610470275066542E-2</v>
      </c>
      <c r="S1860" s="83">
        <v>793.25643300798504</v>
      </c>
      <c r="T1860" s="81">
        <v>554.84</v>
      </c>
      <c r="U1860" s="82">
        <v>-8.014191451971206E-2</v>
      </c>
      <c r="V1860" s="83">
        <v>80.14191451971206</v>
      </c>
      <c r="W1860" s="81">
        <v>69.515000000000001</v>
      </c>
      <c r="X1860" s="82">
        <v>-3.7521633783315946E-2</v>
      </c>
      <c r="Y1860" s="83">
        <v>-45.025960539979131</v>
      </c>
      <c r="Z1860" s="84">
        <f t="shared" si="28"/>
        <v>-152.91311495373088</v>
      </c>
    </row>
    <row r="1861" spans="1:26" x14ac:dyDescent="0.3">
      <c r="A1861" s="76">
        <v>39750</v>
      </c>
      <c r="B1861" s="77">
        <v>924.29</v>
      </c>
      <c r="C1861" s="77">
        <v>-1.3659307003596311E-2</v>
      </c>
      <c r="D1861" s="78">
        <v>13.659307003596311</v>
      </c>
      <c r="E1861" s="77">
        <v>3.4212500000000001</v>
      </c>
      <c r="F1861" s="77">
        <v>-55.749999999999964</v>
      </c>
      <c r="G1861" s="79">
        <v>-557.49999999999966</v>
      </c>
      <c r="H1861" s="80">
        <v>72.108000000000004</v>
      </c>
      <c r="I1861" s="77">
        <v>3.0232026517316258E-2</v>
      </c>
      <c r="J1861" s="79">
        <v>-151.16013258658128</v>
      </c>
      <c r="K1861" s="80">
        <v>69.959999999999994</v>
      </c>
      <c r="L1861" s="77">
        <v>3.4758171868066769E-2</v>
      </c>
      <c r="M1861" s="79">
        <v>52.137257802100159</v>
      </c>
      <c r="N1861" s="81">
        <v>208</v>
      </c>
      <c r="O1861" s="82">
        <v>6.1224489795918366E-2</v>
      </c>
      <c r="P1861" s="83">
        <v>122.44897959183672</v>
      </c>
      <c r="Q1861" s="81">
        <v>41.16</v>
      </c>
      <c r="R1861" s="82">
        <v>-0.11749571183533455</v>
      </c>
      <c r="S1861" s="83">
        <v>1409.9485420240146</v>
      </c>
      <c r="T1861" s="81">
        <v>533.52</v>
      </c>
      <c r="U1861" s="82">
        <v>-0.11835277786958391</v>
      </c>
      <c r="V1861" s="83">
        <v>118.35277786958392</v>
      </c>
      <c r="W1861" s="81">
        <v>80.305000000000007</v>
      </c>
      <c r="X1861" s="82">
        <v>0.28078149920255174</v>
      </c>
      <c r="Y1861" s="83">
        <v>336.93779904306211</v>
      </c>
      <c r="Z1861" s="84">
        <f t="shared" si="28"/>
        <v>1344.8245307476129</v>
      </c>
    </row>
    <row r="1862" spans="1:26" x14ac:dyDescent="0.3">
      <c r="A1862" s="76">
        <v>39749</v>
      </c>
      <c r="B1862" s="77">
        <v>892.19</v>
      </c>
      <c r="C1862" s="77">
        <v>-6.1208384191253795E-2</v>
      </c>
      <c r="D1862" s="78">
        <v>61.208384191253792</v>
      </c>
      <c r="E1862" s="77">
        <v>3.49</v>
      </c>
      <c r="F1862" s="77">
        <v>-54.375000000000014</v>
      </c>
      <c r="G1862" s="79">
        <v>-543.75000000000011</v>
      </c>
      <c r="H1862" s="80">
        <v>73.106999999999999</v>
      </c>
      <c r="I1862" s="77">
        <v>6.0582321451886696E-2</v>
      </c>
      <c r="J1862" s="79">
        <v>-302.91160725943348</v>
      </c>
      <c r="K1862" s="80">
        <v>66.959999999999994</v>
      </c>
      <c r="L1862" s="77">
        <v>-3.3068592057761824E-2</v>
      </c>
      <c r="M1862" s="79">
        <v>-49.602888086642736</v>
      </c>
      <c r="N1862" s="81">
        <v>212</v>
      </c>
      <c r="O1862" s="82">
        <v>9.2783505154639179E-2</v>
      </c>
      <c r="P1862" s="83">
        <v>185.56701030927834</v>
      </c>
      <c r="Q1862" s="81">
        <v>41.04</v>
      </c>
      <c r="R1862" s="82">
        <v>-0.14339386349405131</v>
      </c>
      <c r="S1862" s="83">
        <v>1720.7263619286157</v>
      </c>
      <c r="T1862" s="81">
        <v>551.02</v>
      </c>
      <c r="U1862" s="82">
        <v>-4.457891907825158E-2</v>
      </c>
      <c r="V1862" s="83">
        <v>44.57891907825158</v>
      </c>
      <c r="W1862" s="81">
        <v>76.759999999999991</v>
      </c>
      <c r="X1862" s="82">
        <v>0.28093450146015858</v>
      </c>
      <c r="Y1862" s="83">
        <v>337.12140175219025</v>
      </c>
      <c r="Z1862" s="84">
        <f t="shared" si="28"/>
        <v>1452.9375819135134</v>
      </c>
    </row>
    <row r="1863" spans="1:26" x14ac:dyDescent="0.3">
      <c r="A1863" s="76">
        <v>39748</v>
      </c>
      <c r="B1863" s="77">
        <v>834.03</v>
      </c>
      <c r="C1863" s="77">
        <v>-0.18439452762104075</v>
      </c>
      <c r="D1863" s="78">
        <v>184.39452762104074</v>
      </c>
      <c r="E1863" s="77">
        <v>3.4975000000000001</v>
      </c>
      <c r="F1863" s="77">
        <v>-56.249999999999957</v>
      </c>
      <c r="G1863" s="79">
        <v>-562.49999999999955</v>
      </c>
      <c r="H1863" s="80">
        <v>73.334000000000003</v>
      </c>
      <c r="I1863" s="77">
        <v>6.4323241705610892E-2</v>
      </c>
      <c r="J1863" s="79">
        <v>-321.61620852805447</v>
      </c>
      <c r="K1863" s="80">
        <v>80.06</v>
      </c>
      <c r="L1863" s="77">
        <v>0.45220388173408305</v>
      </c>
      <c r="M1863" s="79">
        <v>678.30582260112453</v>
      </c>
      <c r="N1863" s="81">
        <v>225</v>
      </c>
      <c r="O1863" s="82">
        <v>0.2711864406779661</v>
      </c>
      <c r="P1863" s="83">
        <v>542.37288135593212</v>
      </c>
      <c r="Q1863" s="81">
        <v>41.17</v>
      </c>
      <c r="R1863" s="82">
        <v>-0.16116544417277906</v>
      </c>
      <c r="S1863" s="83">
        <v>1933.9853300733487</v>
      </c>
      <c r="T1863" s="81">
        <v>468.92</v>
      </c>
      <c r="U1863" s="82">
        <v>-0.29147968511551309</v>
      </c>
      <c r="V1863" s="83">
        <v>291.47968511551306</v>
      </c>
      <c r="W1863" s="81">
        <v>81.775000000000006</v>
      </c>
      <c r="X1863" s="82">
        <v>0.4594859896484027</v>
      </c>
      <c r="Y1863" s="83">
        <v>551.38318757808315</v>
      </c>
      <c r="Z1863" s="84">
        <f t="shared" si="28"/>
        <v>3297.8052258169882</v>
      </c>
    </row>
    <row r="1864" spans="1:26" x14ac:dyDescent="0.3">
      <c r="A1864" s="76">
        <v>39745</v>
      </c>
      <c r="B1864" s="77">
        <v>871.64</v>
      </c>
      <c r="C1864" s="77">
        <v>-0.12575474915247437</v>
      </c>
      <c r="D1864" s="78">
        <v>125.75474915247436</v>
      </c>
      <c r="E1864" s="77">
        <v>3.50875</v>
      </c>
      <c r="F1864" s="77">
        <v>-62.249999999999957</v>
      </c>
      <c r="G1864" s="79">
        <v>-622.49999999999955</v>
      </c>
      <c r="H1864" s="80">
        <v>72.777000000000001</v>
      </c>
      <c r="I1864" s="77">
        <v>3.5402727195731371E-2</v>
      </c>
      <c r="J1864" s="79">
        <v>-17.818505087099364</v>
      </c>
      <c r="K1864" s="80">
        <v>79.13</v>
      </c>
      <c r="L1864" s="77">
        <v>0.43898890707401333</v>
      </c>
      <c r="M1864" s="79">
        <v>658.48336061101998</v>
      </c>
      <c r="N1864" s="81">
        <v>225</v>
      </c>
      <c r="O1864" s="82">
        <v>0.10837438423645321</v>
      </c>
      <c r="P1864" s="83">
        <v>216.74876847290639</v>
      </c>
      <c r="Q1864" s="81">
        <v>41.41</v>
      </c>
      <c r="R1864" s="82">
        <v>-0.12544878563885967</v>
      </c>
      <c r="S1864" s="83">
        <v>1505.385427666316</v>
      </c>
      <c r="T1864" s="81">
        <v>497.69</v>
      </c>
      <c r="U1864" s="82">
        <v>-0.30038797829570696</v>
      </c>
      <c r="V1864" s="83">
        <v>300.38797829570694</v>
      </c>
      <c r="W1864" s="81">
        <v>80.289999999999992</v>
      </c>
      <c r="X1864" s="82">
        <v>0.58722941583473343</v>
      </c>
      <c r="Y1864" s="83">
        <v>704.67529900168017</v>
      </c>
      <c r="Z1864" s="84">
        <f t="shared" si="28"/>
        <v>2871.1170781130049</v>
      </c>
    </row>
    <row r="1865" spans="1:26" x14ac:dyDescent="0.3">
      <c r="A1865" s="76">
        <v>39744</v>
      </c>
      <c r="B1865" s="77">
        <v>910.68</v>
      </c>
      <c r="C1865" s="77">
        <v>3.8447595926741844E-4</v>
      </c>
      <c r="D1865" s="78">
        <v>-0.38447595926741845</v>
      </c>
      <c r="E1865" s="77">
        <v>3.5024999999999999</v>
      </c>
      <c r="F1865" s="77">
        <v>-66.625000000000028</v>
      </c>
      <c r="G1865" s="79">
        <v>-666.25000000000023</v>
      </c>
      <c r="H1865" s="80">
        <v>72.933999999999997</v>
      </c>
      <c r="I1865" s="77">
        <v>7.3901200029448444E-2</v>
      </c>
      <c r="J1865" s="79">
        <v>-369.50600014724222</v>
      </c>
      <c r="K1865" s="80">
        <v>67.8</v>
      </c>
      <c r="L1865" s="77">
        <v>-3.0736240171551188E-2</v>
      </c>
      <c r="M1865" s="79">
        <v>-46.104360257326782</v>
      </c>
      <c r="N1865" s="81">
        <v>210</v>
      </c>
      <c r="O1865" s="82">
        <v>6.0606060606060608E-2</v>
      </c>
      <c r="P1865" s="83">
        <v>121.2121212121212</v>
      </c>
      <c r="Q1865" s="81">
        <v>42.68</v>
      </c>
      <c r="R1865" s="82">
        <v>-0.12253289473684212</v>
      </c>
      <c r="S1865" s="83">
        <v>1470.3947368421054</v>
      </c>
      <c r="T1865" s="81">
        <v>533.26</v>
      </c>
      <c r="U1865" s="82">
        <v>-0.21870100947943677</v>
      </c>
      <c r="V1865" s="83">
        <v>218.70100947943678</v>
      </c>
      <c r="W1865" s="81">
        <v>67.765000000000001</v>
      </c>
      <c r="X1865" s="82">
        <v>0.26215310113615203</v>
      </c>
      <c r="Y1865" s="83">
        <v>314.58372136338244</v>
      </c>
      <c r="Z1865" s="84">
        <f t="shared" si="28"/>
        <v>1042.6467525332093</v>
      </c>
    </row>
    <row r="1866" spans="1:26" x14ac:dyDescent="0.3">
      <c r="A1866" s="76">
        <v>39743</v>
      </c>
      <c r="B1866" s="77">
        <v>909.84</v>
      </c>
      <c r="C1866" s="77">
        <v>-5.0311051730616604E-2</v>
      </c>
      <c r="D1866" s="78">
        <v>50.311051730616605</v>
      </c>
      <c r="E1866" s="77">
        <v>3.4237500000000001</v>
      </c>
      <c r="F1866" s="77">
        <v>-80.999999999999957</v>
      </c>
      <c r="G1866" s="79">
        <v>-809.99999999999955</v>
      </c>
      <c r="H1866" s="80">
        <v>73.676000000000002</v>
      </c>
      <c r="I1866" s="77">
        <v>0.10028225384925558</v>
      </c>
      <c r="J1866" s="79">
        <v>-501.41126924627793</v>
      </c>
      <c r="K1866" s="80">
        <v>69.650000000000006</v>
      </c>
      <c r="L1866" s="77">
        <v>8.9643304130162763E-2</v>
      </c>
      <c r="M1866" s="79">
        <v>134.46495619524416</v>
      </c>
      <c r="N1866" s="81">
        <v>204</v>
      </c>
      <c r="O1866" s="82">
        <v>0.1657142857142857</v>
      </c>
      <c r="P1866" s="83">
        <v>331.42857142857139</v>
      </c>
      <c r="Q1866" s="81">
        <v>43.82</v>
      </c>
      <c r="R1866" s="82">
        <v>-0.10571428571428571</v>
      </c>
      <c r="S1866" s="83">
        <v>1268.5714285714284</v>
      </c>
      <c r="T1866" s="81">
        <v>539.63</v>
      </c>
      <c r="U1866" s="82">
        <v>-9.7684140122063307E-2</v>
      </c>
      <c r="V1866" s="83">
        <v>97.684140122063312</v>
      </c>
      <c r="W1866" s="81">
        <v>69.27</v>
      </c>
      <c r="X1866" s="82">
        <v>0.27639579878385834</v>
      </c>
      <c r="Y1866" s="83">
        <v>331.67495854062997</v>
      </c>
      <c r="Z1866" s="84">
        <f t="shared" si="28"/>
        <v>902.7238373422764</v>
      </c>
    </row>
    <row r="1867" spans="1:26" x14ac:dyDescent="0.3">
      <c r="A1867" s="76">
        <v>39742</v>
      </c>
      <c r="B1867" s="77">
        <v>972.12</v>
      </c>
      <c r="C1867" s="77">
        <v>-3.1453934979924131E-2</v>
      </c>
      <c r="D1867" s="78">
        <v>31.453934979924131</v>
      </c>
      <c r="E1867" s="77">
        <v>3.60188</v>
      </c>
      <c r="F1867" s="77">
        <v>-39.186999999999998</v>
      </c>
      <c r="G1867" s="79">
        <v>-391.87</v>
      </c>
      <c r="H1867" s="80">
        <v>72.075999999999993</v>
      </c>
      <c r="I1867" s="77">
        <v>9.2424747643153768E-2</v>
      </c>
      <c r="J1867" s="79">
        <v>-462.12373821576887</v>
      </c>
      <c r="K1867" s="80">
        <v>53.11</v>
      </c>
      <c r="L1867" s="77">
        <v>-7.6829480271162903E-2</v>
      </c>
      <c r="M1867" s="79">
        <v>-115.24422040674436</v>
      </c>
      <c r="N1867" s="81">
        <v>187</v>
      </c>
      <c r="O1867" s="82">
        <v>4.4692737430167599E-2</v>
      </c>
      <c r="P1867" s="83">
        <v>89.385474860335179</v>
      </c>
      <c r="Q1867" s="81">
        <v>44.96</v>
      </c>
      <c r="R1867" s="82">
        <v>-9.4825850614052756E-2</v>
      </c>
      <c r="S1867" s="83">
        <v>1137.9102073686331</v>
      </c>
      <c r="T1867" s="81">
        <v>585.04</v>
      </c>
      <c r="U1867" s="82">
        <v>-0.12086194719521551</v>
      </c>
      <c r="V1867" s="83">
        <v>120.86194719521551</v>
      </c>
      <c r="W1867" s="81">
        <v>67.125</v>
      </c>
      <c r="X1867" s="82">
        <v>0.17587807655250939</v>
      </c>
      <c r="Y1867" s="83">
        <v>211.05369186301127</v>
      </c>
      <c r="Z1867" s="84">
        <f t="shared" si="28"/>
        <v>621.42729764460603</v>
      </c>
    </row>
    <row r="1868" spans="1:26" x14ac:dyDescent="0.3">
      <c r="A1868" s="76">
        <v>39741</v>
      </c>
      <c r="B1868" s="77">
        <v>989.59</v>
      </c>
      <c r="C1868" s="77">
        <v>-4.8214904012618777E-2</v>
      </c>
      <c r="D1868" s="78">
        <v>48.214904012618774</v>
      </c>
      <c r="E1868" s="77">
        <v>3.7124999999999999</v>
      </c>
      <c r="F1868" s="77">
        <v>-18.75</v>
      </c>
      <c r="G1868" s="79">
        <v>-187.5</v>
      </c>
      <c r="H1868" s="80">
        <v>71.090999999999994</v>
      </c>
      <c r="I1868" s="77">
        <v>7.0615342911357987E-2</v>
      </c>
      <c r="J1868" s="79">
        <v>-353.07671455678991</v>
      </c>
      <c r="K1868" s="80">
        <v>52.97</v>
      </c>
      <c r="L1868" s="77">
        <v>-1.3226527570789882E-2</v>
      </c>
      <c r="M1868" s="79">
        <v>-19.839791356184826</v>
      </c>
      <c r="N1868" s="81">
        <v>186</v>
      </c>
      <c r="O1868" s="82">
        <v>5.6818181818181816E-2</v>
      </c>
      <c r="P1868" s="83">
        <v>113.63636363636363</v>
      </c>
      <c r="Q1868" s="81">
        <v>44.96</v>
      </c>
      <c r="R1868" s="82">
        <v>-9.8636728147554156E-2</v>
      </c>
      <c r="S1868" s="83">
        <v>1183.6407377706498</v>
      </c>
      <c r="T1868" s="81">
        <v>606.63</v>
      </c>
      <c r="U1868" s="82">
        <v>-9.5405675429832568E-2</v>
      </c>
      <c r="V1868" s="83">
        <v>95.40567542983257</v>
      </c>
      <c r="W1868" s="81">
        <v>67.11</v>
      </c>
      <c r="X1868" s="82">
        <v>0.25123520089493806</v>
      </c>
      <c r="Y1868" s="83">
        <v>301.48224107392565</v>
      </c>
      <c r="Z1868" s="84">
        <f t="shared" si="28"/>
        <v>1181.9634160104158</v>
      </c>
    </row>
    <row r="1869" spans="1:26" x14ac:dyDescent="0.3">
      <c r="A1869" s="76">
        <v>39738</v>
      </c>
      <c r="B1869" s="77">
        <v>950.77</v>
      </c>
      <c r="C1869" s="77">
        <v>-0.11390600098789366</v>
      </c>
      <c r="D1869" s="78">
        <v>113.90600098789366</v>
      </c>
      <c r="E1869" s="77">
        <v>3.9725000000000001</v>
      </c>
      <c r="F1869" s="77">
        <v>2.0000000000000018</v>
      </c>
      <c r="G1869" s="79">
        <v>20.000000000000018</v>
      </c>
      <c r="H1869" s="80">
        <v>70.024000000000001</v>
      </c>
      <c r="I1869" s="77">
        <v>6.9395235186316379E-2</v>
      </c>
      <c r="J1869" s="79">
        <v>-346.97617593158191</v>
      </c>
      <c r="K1869" s="80">
        <v>70.33</v>
      </c>
      <c r="L1869" s="77">
        <v>0.35120076849183479</v>
      </c>
      <c r="M1869" s="79">
        <v>526.8011527377522</v>
      </c>
      <c r="N1869" s="81">
        <v>195</v>
      </c>
      <c r="O1869" s="82">
        <v>0.16766467065868262</v>
      </c>
      <c r="P1869" s="83">
        <v>335.32934131736522</v>
      </c>
      <c r="Q1869" s="81">
        <v>45.08</v>
      </c>
      <c r="R1869" s="82">
        <v>-0.11486353818967213</v>
      </c>
      <c r="S1869" s="83">
        <v>1378.3624582760656</v>
      </c>
      <c r="T1869" s="81">
        <v>603.17999999999995</v>
      </c>
      <c r="U1869" s="82">
        <v>-0.1687499138679493</v>
      </c>
      <c r="V1869" s="83">
        <v>168.74991386794929</v>
      </c>
      <c r="W1869" s="81">
        <v>72.224999999999994</v>
      </c>
      <c r="X1869" s="82">
        <v>0.35621068444277532</v>
      </c>
      <c r="Y1869" s="83">
        <v>427.45282133133037</v>
      </c>
      <c r="Z1869" s="84">
        <f t="shared" ref="Z1869:Z1932" si="29">SUM(D1869,G1869,J1869,M1869,P1869,S1869,V1869,Y1869)</f>
        <v>2623.6255125867747</v>
      </c>
    </row>
    <row r="1870" spans="1:26" x14ac:dyDescent="0.3">
      <c r="A1870" s="76">
        <v>39737</v>
      </c>
      <c r="B1870" s="77">
        <v>937.09</v>
      </c>
      <c r="C1870" s="77">
        <v>-0.1770310976841403</v>
      </c>
      <c r="D1870" s="78">
        <v>177.03109768414029</v>
      </c>
      <c r="E1870" s="77">
        <v>3.9787499999999998</v>
      </c>
      <c r="F1870" s="77">
        <v>-7.875000000000032</v>
      </c>
      <c r="G1870" s="79">
        <v>-78.750000000000313</v>
      </c>
      <c r="H1870" s="80">
        <v>69.992000000000004</v>
      </c>
      <c r="I1870" s="77">
        <v>5.2147377598725383E-2</v>
      </c>
      <c r="J1870" s="79">
        <v>-260.73688799362691</v>
      </c>
      <c r="K1870" s="80">
        <v>67.61</v>
      </c>
      <c r="L1870" s="77">
        <v>0.49778466991581743</v>
      </c>
      <c r="M1870" s="79">
        <v>746.67700487372622</v>
      </c>
      <c r="N1870" s="81">
        <v>196</v>
      </c>
      <c r="O1870" s="82">
        <v>5.9466331673502813E-2</v>
      </c>
      <c r="P1870" s="83">
        <v>118.93266334700563</v>
      </c>
      <c r="Q1870" s="81">
        <v>46.64</v>
      </c>
      <c r="R1870" s="82">
        <v>-8.8350273651290001E-2</v>
      </c>
      <c r="S1870" s="83">
        <v>1060.2032838154801</v>
      </c>
      <c r="T1870" s="81">
        <v>605.14</v>
      </c>
      <c r="U1870" s="82">
        <v>-0.19548512324177719</v>
      </c>
      <c r="V1870" s="83">
        <v>195.48512324177719</v>
      </c>
      <c r="W1870" s="81">
        <v>62.70000000000001</v>
      </c>
      <c r="X1870" s="82">
        <v>0.10416483226204128</v>
      </c>
      <c r="Y1870" s="83">
        <v>124.99779871444953</v>
      </c>
      <c r="Z1870" s="84">
        <f t="shared" si="29"/>
        <v>2083.8400836829514</v>
      </c>
    </row>
    <row r="1871" spans="1:26" x14ac:dyDescent="0.3">
      <c r="A1871" s="76">
        <v>39736</v>
      </c>
      <c r="B1871" s="77">
        <v>950.36</v>
      </c>
      <c r="C1871" s="77">
        <v>-0.16738799039792543</v>
      </c>
      <c r="D1871" s="78">
        <v>167.38799039792542</v>
      </c>
      <c r="E1871" s="77">
        <v>4.0337500000000004</v>
      </c>
      <c r="F1871" s="77">
        <v>1.1250000000000426</v>
      </c>
      <c r="G1871" s="79">
        <v>11.250000000000426</v>
      </c>
      <c r="H1871" s="80">
        <v>68.930999999999997</v>
      </c>
      <c r="I1871" s="77">
        <v>5.0121113328559772E-2</v>
      </c>
      <c r="J1871" s="79">
        <v>-250.60556664279886</v>
      </c>
      <c r="K1871" s="80">
        <v>69.25</v>
      </c>
      <c r="L1871" s="77">
        <v>0.5300486080424216</v>
      </c>
      <c r="M1871" s="79">
        <v>795.07291206363243</v>
      </c>
      <c r="N1871" s="81">
        <v>194</v>
      </c>
      <c r="O1871" s="82">
        <v>0.12139376528188027</v>
      </c>
      <c r="P1871" s="83">
        <v>242.78753056376053</v>
      </c>
      <c r="Q1871" s="81">
        <v>47.91</v>
      </c>
      <c r="R1871" s="82">
        <v>-6.2610056740363976E-2</v>
      </c>
      <c r="S1871" s="83">
        <v>751.32068088436768</v>
      </c>
      <c r="T1871" s="81">
        <v>576.73</v>
      </c>
      <c r="U1871" s="82">
        <v>-0.27028531663187194</v>
      </c>
      <c r="V1871" s="83">
        <v>270.28531663187192</v>
      </c>
      <c r="W1871" s="81">
        <v>59.92499999999999</v>
      </c>
      <c r="X1871" s="82">
        <v>7.2579201718274297E-2</v>
      </c>
      <c r="Y1871" s="83">
        <v>87.095042061929149</v>
      </c>
      <c r="Z1871" s="84">
        <f t="shared" si="29"/>
        <v>2074.5939059606885</v>
      </c>
    </row>
    <row r="1872" spans="1:26" x14ac:dyDescent="0.3">
      <c r="A1872" s="76">
        <v>39735</v>
      </c>
      <c r="B1872" s="77">
        <v>1022.59</v>
      </c>
      <c r="C1872" s="77">
        <v>-0.13653750348309954</v>
      </c>
      <c r="D1872" s="78">
        <v>136.53750348309953</v>
      </c>
      <c r="E1872" s="77">
        <v>4.0599999999999996</v>
      </c>
      <c r="F1872" s="77">
        <v>2.4999999999999467</v>
      </c>
      <c r="G1872" s="79">
        <v>24.999999999999467</v>
      </c>
      <c r="H1872" s="80">
        <v>68.902000000000001</v>
      </c>
      <c r="I1872" s="77">
        <v>5.6681900438609913E-2</v>
      </c>
      <c r="J1872" s="79">
        <v>-283.40950219304955</v>
      </c>
      <c r="K1872" s="80">
        <v>55.13</v>
      </c>
      <c r="L1872" s="77">
        <v>0.38482793268023108</v>
      </c>
      <c r="M1872" s="79">
        <v>577.24189902034664</v>
      </c>
      <c r="N1872" s="81">
        <v>177</v>
      </c>
      <c r="O1872" s="82">
        <v>-2.4793388429752067E-2</v>
      </c>
      <c r="P1872" s="83">
        <v>-49.586776859504134</v>
      </c>
      <c r="Q1872" s="81">
        <v>49.08</v>
      </c>
      <c r="R1872" s="82">
        <v>-2.9464109155625903E-2</v>
      </c>
      <c r="S1872" s="83">
        <v>353.56930986751087</v>
      </c>
      <c r="T1872" s="81">
        <v>661.83</v>
      </c>
      <c r="U1872" s="82">
        <v>-0.21598057217319189</v>
      </c>
      <c r="V1872" s="83">
        <v>215.98057217319189</v>
      </c>
      <c r="W1872" s="81">
        <v>56.03</v>
      </c>
      <c r="X1872" s="82">
        <v>-1.6037063435495973E-3</v>
      </c>
      <c r="Y1872" s="83">
        <v>-1.9244476122595167</v>
      </c>
      <c r="Z1872" s="84">
        <f t="shared" si="29"/>
        <v>973.40855787933504</v>
      </c>
    </row>
    <row r="1873" spans="1:26" x14ac:dyDescent="0.3">
      <c r="A1873" s="76">
        <v>39734</v>
      </c>
      <c r="B1873" s="77">
        <v>997.02</v>
      </c>
      <c r="C1873" s="77">
        <v>-0.15681133926457161</v>
      </c>
      <c r="D1873" s="78">
        <v>156.81133926457161</v>
      </c>
      <c r="E1873" s="77">
        <v>4.1312499999999996</v>
      </c>
      <c r="F1873" s="77">
        <v>16.874999999999972</v>
      </c>
      <c r="G1873" s="79">
        <v>168.74999999999972</v>
      </c>
      <c r="H1873" s="80" t="s">
        <v>0</v>
      </c>
      <c r="I1873" s="77">
        <v>3.5402727195731371E-2</v>
      </c>
      <c r="J1873" s="79">
        <v>215.32954802831441</v>
      </c>
      <c r="K1873" s="80">
        <v>54.99</v>
      </c>
      <c r="L1873" s="77">
        <v>0.39603960396039606</v>
      </c>
      <c r="M1873" s="79">
        <v>594.05940594059405</v>
      </c>
      <c r="N1873" s="81" t="s">
        <v>47</v>
      </c>
      <c r="O1873" s="82">
        <v>4.5362372799477215E-3</v>
      </c>
      <c r="P1873" s="83">
        <v>9.0724745598954417</v>
      </c>
      <c r="Q1873" s="81" t="s">
        <v>47</v>
      </c>
      <c r="R1873" s="82">
        <v>7.4923885533476054E-4</v>
      </c>
      <c r="S1873" s="83">
        <v>-8.9908662640171269</v>
      </c>
      <c r="T1873" s="81">
        <v>711.38</v>
      </c>
      <c r="U1873" s="82">
        <v>-0.17678643753977896</v>
      </c>
      <c r="V1873" s="83">
        <v>176.78643753977897</v>
      </c>
      <c r="W1873" s="81">
        <v>50.585000000000001</v>
      </c>
      <c r="X1873" s="82">
        <v>-0.11035877594090736</v>
      </c>
      <c r="Y1873" s="83">
        <v>-132.43053112908882</v>
      </c>
      <c r="Z1873" s="84">
        <f t="shared" si="29"/>
        <v>1179.3878079400483</v>
      </c>
    </row>
    <row r="1874" spans="1:26" x14ac:dyDescent="0.3">
      <c r="A1874" s="76">
        <v>39731</v>
      </c>
      <c r="B1874" s="77">
        <v>910.33</v>
      </c>
      <c r="C1874" s="77">
        <v>-0.21761364124689517</v>
      </c>
      <c r="D1874" s="78">
        <v>217.61364124689516</v>
      </c>
      <c r="E1874" s="77">
        <v>4.1687500000000002</v>
      </c>
      <c r="F1874" s="77">
        <v>33.375000000000021</v>
      </c>
      <c r="G1874" s="79">
        <v>333.75000000000023</v>
      </c>
      <c r="H1874" s="80">
        <v>67.915000000000006</v>
      </c>
      <c r="I1874" s="77">
        <v>6.2699505539212691E-2</v>
      </c>
      <c r="J1874" s="79">
        <v>-313.49752769606346</v>
      </c>
      <c r="K1874" s="80">
        <v>69.95</v>
      </c>
      <c r="L1874" s="77">
        <v>0.49721746575342474</v>
      </c>
      <c r="M1874" s="79">
        <v>745.82619863013713</v>
      </c>
      <c r="N1874" s="81">
        <v>203</v>
      </c>
      <c r="O1874" s="82">
        <v>0.11845914896829036</v>
      </c>
      <c r="P1874" s="83">
        <v>236.91829793658073</v>
      </c>
      <c r="Q1874" s="81">
        <v>47.35</v>
      </c>
      <c r="R1874" s="82">
        <v>-6.088853629512099E-2</v>
      </c>
      <c r="S1874" s="83">
        <v>730.66243554145183</v>
      </c>
      <c r="T1874" s="81">
        <v>682.53</v>
      </c>
      <c r="U1874" s="82">
        <v>-0.15923872875092385</v>
      </c>
      <c r="V1874" s="83">
        <v>159.23872875092385</v>
      </c>
      <c r="W1874" s="81">
        <v>53.69</v>
      </c>
      <c r="X1874" s="82">
        <v>-3.2089417703263047E-2</v>
      </c>
      <c r="Y1874" s="83">
        <v>-38.507301243915656</v>
      </c>
      <c r="Z1874" s="84">
        <f t="shared" si="29"/>
        <v>2072.0044731660096</v>
      </c>
    </row>
    <row r="1875" spans="1:26" x14ac:dyDescent="0.3">
      <c r="A1875" s="76">
        <v>39730</v>
      </c>
      <c r="B1875" s="77">
        <v>958.04</v>
      </c>
      <c r="C1875" s="77">
        <v>-0.23379479674016487</v>
      </c>
      <c r="D1875" s="78">
        <v>233.79479674016488</v>
      </c>
      <c r="E1875" s="77">
        <v>4.2337499999999997</v>
      </c>
      <c r="F1875" s="77">
        <v>34.249999999999979</v>
      </c>
      <c r="G1875" s="79">
        <v>342.49999999999977</v>
      </c>
      <c r="H1875" s="80">
        <v>66.960999999999999</v>
      </c>
      <c r="I1875" s="77">
        <v>6.4376659089825261E-2</v>
      </c>
      <c r="J1875" s="79">
        <v>-321.88329544912631</v>
      </c>
      <c r="K1875" s="80">
        <v>63.92</v>
      </c>
      <c r="L1875" s="77">
        <v>0.83995394358088649</v>
      </c>
      <c r="M1875" s="79">
        <v>1259.9309153713298</v>
      </c>
      <c r="N1875" s="81">
        <v>198</v>
      </c>
      <c r="O1875" s="82">
        <v>0.20364595301403884</v>
      </c>
      <c r="P1875" s="83">
        <v>407.29190602807768</v>
      </c>
      <c r="Q1875" s="81">
        <v>48.64</v>
      </c>
      <c r="R1875" s="82">
        <v>-6.9803021610250496E-2</v>
      </c>
      <c r="S1875" s="83">
        <v>837.6362593230059</v>
      </c>
      <c r="T1875" s="81">
        <v>598.04999999999995</v>
      </c>
      <c r="U1875" s="82">
        <v>-0.31766840087623227</v>
      </c>
      <c r="V1875" s="83">
        <v>317.66840087623228</v>
      </c>
      <c r="W1875" s="81">
        <v>54.27</v>
      </c>
      <c r="X1875" s="82">
        <v>3.4205417398539754E-3</v>
      </c>
      <c r="Y1875" s="83">
        <v>4.10465008782477</v>
      </c>
      <c r="Z1875" s="84">
        <f t="shared" si="29"/>
        <v>3081.0436329775084</v>
      </c>
    </row>
    <row r="1876" spans="1:26" x14ac:dyDescent="0.3">
      <c r="A1876" s="76">
        <v>39729</v>
      </c>
      <c r="B1876" s="77">
        <v>1003.69</v>
      </c>
      <c r="C1876" s="77">
        <v>-0.20417225001784028</v>
      </c>
      <c r="D1876" s="78">
        <v>204.1722500178403</v>
      </c>
      <c r="E1876" s="77">
        <v>3.9937499999999999</v>
      </c>
      <c r="F1876" s="77">
        <v>1.1249999999999982</v>
      </c>
      <c r="G1876" s="79">
        <v>11.249999999999982</v>
      </c>
      <c r="H1876" s="80">
        <v>65.977999999999994</v>
      </c>
      <c r="I1876" s="77">
        <v>5.2247137252400183E-2</v>
      </c>
      <c r="J1876" s="79">
        <v>-261.23568626200091</v>
      </c>
      <c r="K1876" s="80">
        <v>57.53</v>
      </c>
      <c r="L1876" s="77">
        <v>0.75289457647775748</v>
      </c>
      <c r="M1876" s="79">
        <v>1129.3418647166363</v>
      </c>
      <c r="N1876" s="81">
        <v>175</v>
      </c>
      <c r="O1876" s="82">
        <v>8.3595357010614227E-2</v>
      </c>
      <c r="P1876" s="83">
        <v>167.19071402122844</v>
      </c>
      <c r="Q1876" s="81">
        <v>49</v>
      </c>
      <c r="R1876" s="82">
        <v>-7.6865109269027856E-2</v>
      </c>
      <c r="S1876" s="83">
        <v>922.38131122833431</v>
      </c>
      <c r="T1876" s="81">
        <v>665.47</v>
      </c>
      <c r="U1876" s="82">
        <v>-0.21666097724624198</v>
      </c>
      <c r="V1876" s="83">
        <v>216.66097724624197</v>
      </c>
      <c r="W1876" s="81">
        <v>57.085000000000001</v>
      </c>
      <c r="X1876" s="82">
        <v>6.4621409921670939E-2</v>
      </c>
      <c r="Y1876" s="83">
        <v>77.545691906005118</v>
      </c>
      <c r="Z1876" s="84">
        <f t="shared" si="29"/>
        <v>2467.3071228742856</v>
      </c>
    </row>
    <row r="1877" spans="1:26" x14ac:dyDescent="0.3">
      <c r="A1877" s="76">
        <v>39728</v>
      </c>
      <c r="B1877" s="77">
        <v>1039.72</v>
      </c>
      <c r="C1877" s="77">
        <v>-0.16423237381735162</v>
      </c>
      <c r="D1877" s="78">
        <v>164.23237381735163</v>
      </c>
      <c r="E1877" s="77">
        <v>3.9</v>
      </c>
      <c r="F1877" s="77">
        <v>14.250000000000007</v>
      </c>
      <c r="G1877" s="79">
        <v>142.50000000000006</v>
      </c>
      <c r="H1877" s="80">
        <v>66.402000000000001</v>
      </c>
      <c r="I1877" s="77">
        <v>5.8418477134705181E-2</v>
      </c>
      <c r="J1877" s="79">
        <v>-292.09238567352588</v>
      </c>
      <c r="K1877" s="80">
        <v>53.68</v>
      </c>
      <c r="L1877" s="77">
        <v>0.52543336175049737</v>
      </c>
      <c r="M1877" s="79">
        <v>788.15004262574598</v>
      </c>
      <c r="N1877" s="81">
        <v>179</v>
      </c>
      <c r="O1877" s="82">
        <v>6.2311387800036276E-2</v>
      </c>
      <c r="P1877" s="83">
        <v>124.62277560007254</v>
      </c>
      <c r="Q1877" s="81">
        <v>49.67</v>
      </c>
      <c r="R1877" s="82">
        <v>-3.6282499029879657E-2</v>
      </c>
      <c r="S1877" s="83">
        <v>435.38998835855591</v>
      </c>
      <c r="T1877" s="81">
        <v>670.61</v>
      </c>
      <c r="U1877" s="82">
        <v>-0.19534202853337487</v>
      </c>
      <c r="V1877" s="83">
        <v>195.34202853337487</v>
      </c>
      <c r="W1877" s="81">
        <v>53.634999999999998</v>
      </c>
      <c r="X1877" s="82">
        <v>6.9464000750960346E-3</v>
      </c>
      <c r="Y1877" s="83">
        <v>8.3356800901152415</v>
      </c>
      <c r="Z1877" s="84">
        <f t="shared" si="29"/>
        <v>1566.4805033516902</v>
      </c>
    </row>
    <row r="1878" spans="1:26" x14ac:dyDescent="0.3">
      <c r="A1878" s="76">
        <v>39727</v>
      </c>
      <c r="B1878" s="77">
        <v>1072.99</v>
      </c>
      <c r="C1878" s="77">
        <v>-0.14137445385144765</v>
      </c>
      <c r="D1878" s="78">
        <v>141.37445385144764</v>
      </c>
      <c r="E1878" s="77">
        <v>3.9525000000000001</v>
      </c>
      <c r="F1878" s="77">
        <v>41.562000000000012</v>
      </c>
      <c r="G1878" s="79">
        <v>415.62000000000012</v>
      </c>
      <c r="H1878" s="80">
        <v>65.48</v>
      </c>
      <c r="I1878" s="77">
        <v>4.9695415197178607E-2</v>
      </c>
      <c r="J1878" s="79">
        <v>-248.47707598589304</v>
      </c>
      <c r="K1878" s="80">
        <v>52.05</v>
      </c>
      <c r="L1878" s="77">
        <v>0.4571668533034714</v>
      </c>
      <c r="M1878" s="79">
        <v>685.75027995520713</v>
      </c>
      <c r="N1878" s="81">
        <v>176</v>
      </c>
      <c r="O1878" s="82">
        <v>0.11746031746031746</v>
      </c>
      <c r="P1878" s="83">
        <v>234.92063492063488</v>
      </c>
      <c r="Q1878" s="81">
        <v>49.88</v>
      </c>
      <c r="R1878" s="82">
        <v>-4.4627466002681443E-2</v>
      </c>
      <c r="S1878" s="83">
        <v>535.52959203217733</v>
      </c>
      <c r="T1878" s="81">
        <v>725.63</v>
      </c>
      <c r="U1878" s="82">
        <v>-0.14146947468054905</v>
      </c>
      <c r="V1878" s="83">
        <v>141.46947468054904</v>
      </c>
      <c r="W1878" s="81">
        <v>53.254999999999995</v>
      </c>
      <c r="X1878" s="82">
        <v>-2.3023298477343655E-2</v>
      </c>
      <c r="Y1878" s="83">
        <v>-27.627958172812388</v>
      </c>
      <c r="Z1878" s="84">
        <f t="shared" si="29"/>
        <v>1878.5594012813106</v>
      </c>
    </row>
    <row r="1879" spans="1:26" x14ac:dyDescent="0.3">
      <c r="A1879" s="76">
        <v>39724</v>
      </c>
      <c r="B1879" s="77">
        <v>1138.67</v>
      </c>
      <c r="C1879" s="77">
        <v>-9.9787333285898394E-2</v>
      </c>
      <c r="D1879" s="78">
        <v>99.787333285898399</v>
      </c>
      <c r="E1879" s="77">
        <v>4.0575000000000001</v>
      </c>
      <c r="F1879" s="77">
        <v>54.499999999999993</v>
      </c>
      <c r="G1879" s="79">
        <v>544.99999999999989</v>
      </c>
      <c r="H1879" s="80">
        <v>66.522999999999996</v>
      </c>
      <c r="I1879" s="77">
        <v>7.2121583290355756E-2</v>
      </c>
      <c r="J1879" s="79">
        <v>-360.60791645177881</v>
      </c>
      <c r="K1879" s="80">
        <v>45.14</v>
      </c>
      <c r="L1879" s="77">
        <v>0.33353028064992613</v>
      </c>
      <c r="M1879" s="79">
        <v>500.29542097488917</v>
      </c>
      <c r="N1879" s="81">
        <v>167</v>
      </c>
      <c r="O1879" s="82">
        <v>0.10963455149501661</v>
      </c>
      <c r="P1879" s="83">
        <v>219.26910299003319</v>
      </c>
      <c r="Q1879" s="81">
        <v>50.93</v>
      </c>
      <c r="R1879" s="82">
        <v>-1.9067796610169531E-2</v>
      </c>
      <c r="S1879" s="83">
        <v>228.81355932203437</v>
      </c>
      <c r="T1879" s="81">
        <v>752.18</v>
      </c>
      <c r="U1879" s="82">
        <v>-0.10367263280821755</v>
      </c>
      <c r="V1879" s="83">
        <v>103.67263280821754</v>
      </c>
      <c r="W1879" s="81">
        <v>56.784999999999997</v>
      </c>
      <c r="X1879" s="82">
        <v>9.465060240963849E-2</v>
      </c>
      <c r="Y1879" s="83">
        <v>113.58072289156618</v>
      </c>
      <c r="Z1879" s="84">
        <f t="shared" si="29"/>
        <v>1449.8108558208598</v>
      </c>
    </row>
    <row r="1880" spans="1:26" x14ac:dyDescent="0.3">
      <c r="A1880" s="76">
        <v>39723</v>
      </c>
      <c r="B1880" s="77">
        <v>1141.42</v>
      </c>
      <c r="C1880" s="77">
        <v>-0.1127297036783682</v>
      </c>
      <c r="D1880" s="78">
        <v>112.7297036783682</v>
      </c>
      <c r="E1880" s="77">
        <v>4.0225</v>
      </c>
      <c r="F1880" s="77">
        <v>56.374999999999972</v>
      </c>
      <c r="G1880" s="79">
        <v>563.74999999999977</v>
      </c>
      <c r="H1880" s="80">
        <v>65.641000000000005</v>
      </c>
      <c r="I1880" s="77">
        <v>3.4612656631728349E-2</v>
      </c>
      <c r="J1880" s="79">
        <v>-173.06328315864175</v>
      </c>
      <c r="K1880" s="80">
        <v>45.26</v>
      </c>
      <c r="L1880" s="77">
        <v>0.41128780792017455</v>
      </c>
      <c r="M1880" s="79">
        <v>616.93171188026179</v>
      </c>
      <c r="N1880" s="81">
        <v>184.99879999999999</v>
      </c>
      <c r="O1880" s="82">
        <v>0.20915354781024126</v>
      </c>
      <c r="P1880" s="83">
        <v>418.30709562048247</v>
      </c>
      <c r="Q1880" s="81">
        <v>51.16</v>
      </c>
      <c r="R1880" s="82">
        <v>5.5280528052805276E-2</v>
      </c>
      <c r="S1880" s="83">
        <v>-663.36633663366331</v>
      </c>
      <c r="T1880" s="81">
        <v>790.35</v>
      </c>
      <c r="U1880" s="82">
        <v>-0.14175417259390369</v>
      </c>
      <c r="V1880" s="83">
        <v>141.75417259390369</v>
      </c>
      <c r="W1880" s="81">
        <v>55.870000000000005</v>
      </c>
      <c r="X1880" s="82">
        <v>6.8480807352679198E-3</v>
      </c>
      <c r="Y1880" s="83">
        <v>8.2176968823215031</v>
      </c>
      <c r="Z1880" s="84">
        <f t="shared" si="29"/>
        <v>1025.2607608630324</v>
      </c>
    </row>
    <row r="1881" spans="1:26" x14ac:dyDescent="0.3">
      <c r="A1881" s="76">
        <v>39722</v>
      </c>
      <c r="B1881" s="77">
        <v>1184.29</v>
      </c>
      <c r="C1881" s="77">
        <v>-2.669362328131037E-2</v>
      </c>
      <c r="D1881" s="78">
        <v>26.693623281310369</v>
      </c>
      <c r="E1881" s="77">
        <v>4.0350000000000001</v>
      </c>
      <c r="F1881" s="77">
        <v>68.375000000000028</v>
      </c>
      <c r="G1881" s="79">
        <v>683.75000000000023</v>
      </c>
      <c r="H1881" s="80">
        <v>65.206000000000003</v>
      </c>
      <c r="I1881" s="77">
        <v>1.7746492063244322E-2</v>
      </c>
      <c r="J1881" s="79">
        <v>-88.732460316221605</v>
      </c>
      <c r="K1881" s="80">
        <v>39.81</v>
      </c>
      <c r="L1881" s="77">
        <v>0.20271903323262841</v>
      </c>
      <c r="M1881" s="79">
        <v>304.0785498489426</v>
      </c>
      <c r="N1881" s="81">
        <v>172.999</v>
      </c>
      <c r="O1881" s="82">
        <v>-1.1433155923606759E-2</v>
      </c>
      <c r="P1881" s="83">
        <v>-22.866311847213517</v>
      </c>
      <c r="Q1881" s="81">
        <v>51.11</v>
      </c>
      <c r="R1881" s="82">
        <v>0.10819601040763231</v>
      </c>
      <c r="S1881" s="83">
        <v>-1298.3521248915877</v>
      </c>
      <c r="T1881" s="81">
        <v>844.15</v>
      </c>
      <c r="U1881" s="82">
        <v>-6.7082941924075865E-2</v>
      </c>
      <c r="V1881" s="83">
        <v>67.082941924075868</v>
      </c>
      <c r="W1881" s="81">
        <v>56.120000000000005</v>
      </c>
      <c r="X1881" s="82">
        <v>0.19863306279367801</v>
      </c>
      <c r="Y1881" s="83">
        <v>238.3596753524136</v>
      </c>
      <c r="Z1881" s="84">
        <f t="shared" si="29"/>
        <v>-89.986106648280099</v>
      </c>
    </row>
    <row r="1882" spans="1:26" x14ac:dyDescent="0.3">
      <c r="A1882" s="76">
        <v>39721</v>
      </c>
      <c r="B1882" s="77">
        <v>1182.44</v>
      </c>
      <c r="C1882" s="77">
        <v>-7.4955723242987795E-3</v>
      </c>
      <c r="D1882" s="78">
        <v>7.4955723242987791</v>
      </c>
      <c r="E1882" s="77">
        <v>3.9624999999999999</v>
      </c>
      <c r="F1882" s="77">
        <v>73.749999999999986</v>
      </c>
      <c r="G1882" s="79">
        <v>737.49999999999989</v>
      </c>
      <c r="H1882" s="80">
        <v>64.98</v>
      </c>
      <c r="I1882" s="77">
        <v>1.1424835787442158E-2</v>
      </c>
      <c r="J1882" s="79">
        <v>-57.124178937210786</v>
      </c>
      <c r="K1882" s="80">
        <v>39.39</v>
      </c>
      <c r="L1882" s="77">
        <v>8.7520706791827774E-2</v>
      </c>
      <c r="M1882" s="79">
        <v>131.28106018774167</v>
      </c>
      <c r="N1882" s="81">
        <v>181.5</v>
      </c>
      <c r="O1882" s="82">
        <v>-0.11029368151651053</v>
      </c>
      <c r="P1882" s="83">
        <v>-220.58736303302103</v>
      </c>
      <c r="Q1882" s="81">
        <v>50.57</v>
      </c>
      <c r="R1882" s="82">
        <v>0.12203239405369425</v>
      </c>
      <c r="S1882" s="83">
        <v>-1464.388728644331</v>
      </c>
      <c r="T1882" s="81">
        <v>864.15</v>
      </c>
      <c r="U1882" s="82">
        <v>6.2470799419676822E-2</v>
      </c>
      <c r="V1882" s="83">
        <v>-62.470799419676823</v>
      </c>
      <c r="W1882" s="81">
        <v>56.859999999999992</v>
      </c>
      <c r="X1882" s="82">
        <v>0.16444808519352827</v>
      </c>
      <c r="Y1882" s="83">
        <v>197.33770223223391</v>
      </c>
      <c r="Z1882" s="84">
        <f t="shared" si="29"/>
        <v>-730.95673528996531</v>
      </c>
    </row>
    <row r="1883" spans="1:26" x14ac:dyDescent="0.3">
      <c r="A1883" s="76">
        <v>39720</v>
      </c>
      <c r="B1883" s="77">
        <v>1163.53</v>
      </c>
      <c r="C1883" s="77">
        <v>-5.2569437093372598E-2</v>
      </c>
      <c r="D1883" s="78">
        <v>52.569437093372599</v>
      </c>
      <c r="E1883" s="77">
        <v>3.835</v>
      </c>
      <c r="F1883" s="77">
        <v>88.249999999999986</v>
      </c>
      <c r="G1883" s="79">
        <v>882.49999999999989</v>
      </c>
      <c r="H1883" s="80">
        <v>63.908000000000001</v>
      </c>
      <c r="I1883" s="77">
        <v>-5.6299261854124492E-4</v>
      </c>
      <c r="J1883" s="79">
        <v>2.8149630927062246</v>
      </c>
      <c r="K1883" s="80">
        <v>46.72</v>
      </c>
      <c r="L1883" s="77">
        <v>0.54191419141914188</v>
      </c>
      <c r="M1883" s="79">
        <v>812.87128712871277</v>
      </c>
      <c r="N1883" s="81">
        <v>181.49969999999999</v>
      </c>
      <c r="O1883" s="82">
        <v>-3.96856512926171E-2</v>
      </c>
      <c r="P1883" s="83">
        <v>-79.371302585234204</v>
      </c>
      <c r="Q1883" s="81">
        <v>50.42</v>
      </c>
      <c r="R1883" s="82">
        <v>0.10039284155390663</v>
      </c>
      <c r="S1883" s="83">
        <v>-1204.7140986468794</v>
      </c>
      <c r="T1883" s="81">
        <v>811.8</v>
      </c>
      <c r="U1883" s="82">
        <v>-5.7515034713353702E-2</v>
      </c>
      <c r="V1883" s="83">
        <v>57.5150347133537</v>
      </c>
      <c r="W1883" s="81">
        <v>55.47</v>
      </c>
      <c r="X1883" s="82">
        <v>0.18944998391765844</v>
      </c>
      <c r="Y1883" s="83">
        <v>227.33998070119014</v>
      </c>
      <c r="Z1883" s="84">
        <f t="shared" si="29"/>
        <v>751.52530149722168</v>
      </c>
    </row>
    <row r="1884" spans="1:26" x14ac:dyDescent="0.3">
      <c r="A1884" s="76">
        <v>39717</v>
      </c>
      <c r="B1884" s="77">
        <v>1250.3699999999999</v>
      </c>
      <c r="C1884" s="77">
        <v>1.0890128547174225E-2</v>
      </c>
      <c r="D1884" s="78">
        <v>-10.890128547174225</v>
      </c>
      <c r="E1884" s="77">
        <v>3.8912499999999999</v>
      </c>
      <c r="F1884" s="77">
        <v>90.375</v>
      </c>
      <c r="G1884" s="79">
        <v>903.75</v>
      </c>
      <c r="H1884" s="80">
        <v>62.911000000000001</v>
      </c>
      <c r="I1884" s="77">
        <v>-1.8533830480974779E-2</v>
      </c>
      <c r="J1884" s="79">
        <v>92.669152404873898</v>
      </c>
      <c r="K1884" s="80">
        <v>34.74</v>
      </c>
      <c r="L1884" s="77">
        <v>9.5899053627760342E-2</v>
      </c>
      <c r="M1884" s="79">
        <v>143.84858044164051</v>
      </c>
      <c r="N1884" s="81">
        <v>164.50020000000001</v>
      </c>
      <c r="O1884" s="82">
        <v>-0.12266559999999996</v>
      </c>
      <c r="P1884" s="83">
        <v>-245.33119999999991</v>
      </c>
      <c r="Q1884" s="81">
        <v>52.29</v>
      </c>
      <c r="R1884" s="82">
        <v>0.12138108513832289</v>
      </c>
      <c r="S1884" s="83">
        <v>-1456.5730216598747</v>
      </c>
      <c r="T1884" s="81">
        <v>876.48</v>
      </c>
      <c r="U1884" s="82">
        <v>8.3023390873481762E-2</v>
      </c>
      <c r="V1884" s="83">
        <v>-83.023390873481759</v>
      </c>
      <c r="W1884" s="81">
        <v>54.085000000000001</v>
      </c>
      <c r="X1884" s="82">
        <v>5.1010493587252237E-2</v>
      </c>
      <c r="Y1884" s="83">
        <v>61.212592304702689</v>
      </c>
      <c r="Z1884" s="84">
        <f t="shared" si="29"/>
        <v>-594.33741592931347</v>
      </c>
    </row>
    <row r="1885" spans="1:26" x14ac:dyDescent="0.3">
      <c r="A1885" s="76">
        <v>39716</v>
      </c>
      <c r="B1885" s="77">
        <v>1261.19</v>
      </c>
      <c r="C1885" s="77">
        <v>-1.7106473182973054E-2</v>
      </c>
      <c r="D1885" s="78">
        <v>17.106473182973055</v>
      </c>
      <c r="E1885" s="77">
        <v>3.9824999999999999</v>
      </c>
      <c r="F1885" s="77">
        <v>85.5</v>
      </c>
      <c r="G1885" s="79">
        <v>855</v>
      </c>
      <c r="H1885" s="80">
        <v>62.701999999999998</v>
      </c>
      <c r="I1885" s="77">
        <v>-2.3389393625992214E-3</v>
      </c>
      <c r="J1885" s="79">
        <v>11.694696812996106</v>
      </c>
      <c r="K1885" s="80">
        <v>32.82</v>
      </c>
      <c r="L1885" s="77">
        <v>0.27903351519875291</v>
      </c>
      <c r="M1885" s="79">
        <v>418.55027279812936</v>
      </c>
      <c r="N1885" s="81">
        <v>161.49940000000001</v>
      </c>
      <c r="O1885" s="82">
        <v>7.3086427299951781E-2</v>
      </c>
      <c r="P1885" s="83">
        <v>146.17285459990356</v>
      </c>
      <c r="Q1885" s="81">
        <v>53.08</v>
      </c>
      <c r="R1885" s="82">
        <v>7.1241170534813353E-2</v>
      </c>
      <c r="S1885" s="83">
        <v>-854.89404641776025</v>
      </c>
      <c r="T1885" s="81">
        <v>849.53</v>
      </c>
      <c r="U1885" s="82">
        <v>-4.1238276885573459E-2</v>
      </c>
      <c r="V1885" s="83">
        <v>41.238276885573462</v>
      </c>
      <c r="W1885" s="81">
        <v>53.620000000000005</v>
      </c>
      <c r="X1885" s="82">
        <v>0.15287035046226632</v>
      </c>
      <c r="Y1885" s="83">
        <v>183.44442055471958</v>
      </c>
      <c r="Z1885" s="84">
        <f t="shared" si="29"/>
        <v>818.31294841653494</v>
      </c>
    </row>
    <row r="1886" spans="1:26" x14ac:dyDescent="0.3">
      <c r="A1886" s="76">
        <v>39715</v>
      </c>
      <c r="B1886" s="77">
        <v>1244.03</v>
      </c>
      <c r="C1886" s="77">
        <v>-1.508218006777081E-2</v>
      </c>
      <c r="D1886" s="78">
        <v>15.08218006777081</v>
      </c>
      <c r="E1886" s="77">
        <v>3.7574999999999998</v>
      </c>
      <c r="F1886" s="77">
        <v>62.686999999999983</v>
      </c>
      <c r="G1886" s="79">
        <v>626.86999999999989</v>
      </c>
      <c r="H1886" s="80">
        <v>62.737000000000002</v>
      </c>
      <c r="I1886" s="77">
        <v>-2.1630906748524117E-3</v>
      </c>
      <c r="J1886" s="79">
        <v>10.815453374262059</v>
      </c>
      <c r="K1886" s="80">
        <v>35.19</v>
      </c>
      <c r="L1886" s="77">
        <v>0.44280442804428033</v>
      </c>
      <c r="M1886" s="79">
        <v>664.2066420664205</v>
      </c>
      <c r="N1886" s="81">
        <v>168.50049999999999</v>
      </c>
      <c r="O1886" s="82">
        <v>0.14237627118644061</v>
      </c>
      <c r="P1886" s="83">
        <v>284.75254237288124</v>
      </c>
      <c r="Q1886" s="81">
        <v>51.54</v>
      </c>
      <c r="R1886" s="82">
        <v>5.4850593532541951E-2</v>
      </c>
      <c r="S1886" s="83">
        <v>-658.2071223905034</v>
      </c>
      <c r="T1886" s="81">
        <v>833.41</v>
      </c>
      <c r="U1886" s="82">
        <v>-4.7792605456789039E-2</v>
      </c>
      <c r="V1886" s="83">
        <v>47.79260545678904</v>
      </c>
      <c r="W1886" s="81">
        <v>53.265000000000008</v>
      </c>
      <c r="X1886" s="82">
        <v>0.12184077506318473</v>
      </c>
      <c r="Y1886" s="83">
        <v>146.20893007582168</v>
      </c>
      <c r="Z1886" s="84">
        <f t="shared" si="29"/>
        <v>1137.5212310234415</v>
      </c>
    </row>
    <row r="1887" spans="1:26" x14ac:dyDescent="0.3">
      <c r="A1887" s="76">
        <v>39714</v>
      </c>
      <c r="B1887" s="77">
        <v>1249.6600000000001</v>
      </c>
      <c r="C1887" s="77">
        <v>-1.1556075838230678E-2</v>
      </c>
      <c r="D1887" s="78">
        <v>11.556075838230678</v>
      </c>
      <c r="E1887" s="77">
        <v>3.53688</v>
      </c>
      <c r="F1887" s="77">
        <v>39.313000000000017</v>
      </c>
      <c r="G1887" s="79">
        <v>393.13000000000017</v>
      </c>
      <c r="H1887" s="80">
        <v>62.38</v>
      </c>
      <c r="I1887" s="77">
        <v>-6.5613453943177318E-3</v>
      </c>
      <c r="J1887" s="79">
        <v>32.80672697158866</v>
      </c>
      <c r="K1887" s="80">
        <v>35.72</v>
      </c>
      <c r="L1887" s="77">
        <v>0.45676998368678629</v>
      </c>
      <c r="M1887" s="79">
        <v>685.1549755301794</v>
      </c>
      <c r="N1887" s="81">
        <v>157.5</v>
      </c>
      <c r="O1887" s="82">
        <v>8.6206896551724144E-2</v>
      </c>
      <c r="P1887" s="83">
        <v>172.41379310344828</v>
      </c>
      <c r="Q1887" s="81">
        <v>52.21</v>
      </c>
      <c r="R1887" s="82">
        <v>8.6802664446294794E-2</v>
      </c>
      <c r="S1887" s="83">
        <v>-1041.6319733555376</v>
      </c>
      <c r="T1887" s="81">
        <v>845.2</v>
      </c>
      <c r="U1887" s="82">
        <v>-2.6368233708486431E-2</v>
      </c>
      <c r="V1887" s="83">
        <v>26.368233708486432</v>
      </c>
      <c r="W1887" s="81">
        <v>54.51</v>
      </c>
      <c r="X1887" s="82">
        <v>0.13326403326403335</v>
      </c>
      <c r="Y1887" s="83">
        <v>159.91683991684002</v>
      </c>
      <c r="Z1887" s="84">
        <f t="shared" si="29"/>
        <v>439.71467171323616</v>
      </c>
    </row>
    <row r="1888" spans="1:26" x14ac:dyDescent="0.3">
      <c r="A1888" s="76">
        <v>39713</v>
      </c>
      <c r="B1888" s="77">
        <v>1264.8900000000001</v>
      </c>
      <c r="C1888" s="77">
        <v>-1.58114016016806E-5</v>
      </c>
      <c r="D1888" s="78">
        <v>1.58114016016806E-2</v>
      </c>
      <c r="E1888" s="77">
        <v>3.5125000000000002</v>
      </c>
      <c r="F1888" s="77">
        <v>34.625000000000043</v>
      </c>
      <c r="G1888" s="79">
        <v>346.25000000000045</v>
      </c>
      <c r="H1888" s="80">
        <v>62.048000000000002</v>
      </c>
      <c r="I1888" s="77">
        <v>-1.3576674827509447E-2</v>
      </c>
      <c r="J1888" s="79">
        <v>67.883374137547236</v>
      </c>
      <c r="K1888" s="80">
        <v>33.85</v>
      </c>
      <c r="L1888" s="77">
        <v>0.32901452689438565</v>
      </c>
      <c r="M1888" s="79">
        <v>493.52179034157848</v>
      </c>
      <c r="N1888" s="81">
        <v>150.5</v>
      </c>
      <c r="O1888" s="82">
        <v>8.6642599277978335E-2</v>
      </c>
      <c r="P1888" s="83">
        <v>173.28519855595664</v>
      </c>
      <c r="Q1888" s="81">
        <v>51.92</v>
      </c>
      <c r="R1888" s="82">
        <v>0.12502708559046594</v>
      </c>
      <c r="S1888" s="83">
        <v>-1500.3250270855913</v>
      </c>
      <c r="T1888" s="81">
        <v>839.18</v>
      </c>
      <c r="U1888" s="82">
        <v>-2.7556317789932425E-2</v>
      </c>
      <c r="V1888" s="83">
        <v>27.556317789932425</v>
      </c>
      <c r="W1888" s="81">
        <v>51.875</v>
      </c>
      <c r="X1888" s="82">
        <v>5.5227827502034248E-2</v>
      </c>
      <c r="Y1888" s="83">
        <v>66.273393002441097</v>
      </c>
      <c r="Z1888" s="84">
        <f t="shared" si="29"/>
        <v>-325.53914185653326</v>
      </c>
    </row>
    <row r="1889" spans="1:26" x14ac:dyDescent="0.3">
      <c r="A1889" s="76">
        <v>39710</v>
      </c>
      <c r="B1889" s="77">
        <v>1286.44</v>
      </c>
      <c r="C1889" s="77">
        <v>-8.5699312555873267E-3</v>
      </c>
      <c r="D1889" s="78">
        <v>8.5699312555873259</v>
      </c>
      <c r="E1889" s="77">
        <v>3.4587500000000002</v>
      </c>
      <c r="F1889" s="77">
        <v>22.000000000000021</v>
      </c>
      <c r="G1889" s="79">
        <v>220.00000000000023</v>
      </c>
      <c r="H1889" s="80">
        <v>63.445</v>
      </c>
      <c r="I1889" s="77">
        <v>6.4404574945668364E-3</v>
      </c>
      <c r="J1889" s="79">
        <v>-32.202287472834179</v>
      </c>
      <c r="K1889" s="80">
        <v>32.07</v>
      </c>
      <c r="L1889" s="77">
        <v>0.41651943462897523</v>
      </c>
      <c r="M1889" s="79">
        <v>624.77915194346281</v>
      </c>
      <c r="N1889" s="81">
        <v>152.99860000000001</v>
      </c>
      <c r="O1889" s="82">
        <v>5.1537492465630656E-2</v>
      </c>
      <c r="P1889" s="83">
        <v>103.0749849312613</v>
      </c>
      <c r="Q1889" s="81">
        <v>48.48</v>
      </c>
      <c r="R1889" s="82">
        <v>6.8783068783068724E-2</v>
      </c>
      <c r="S1889" s="83">
        <v>-825.39682539682474</v>
      </c>
      <c r="T1889" s="81">
        <v>920.89</v>
      </c>
      <c r="U1889" s="82">
        <v>2.3245219285087236E-2</v>
      </c>
      <c r="V1889" s="83">
        <v>-23.245219285087234</v>
      </c>
      <c r="W1889" s="81">
        <v>55.489999999999988</v>
      </c>
      <c r="X1889" s="82">
        <v>0.18151815181518116</v>
      </c>
      <c r="Y1889" s="83">
        <v>217.82178217821738</v>
      </c>
      <c r="Z1889" s="84">
        <f t="shared" si="29"/>
        <v>293.40151815378283</v>
      </c>
    </row>
    <row r="1890" spans="1:26" x14ac:dyDescent="0.3">
      <c r="A1890" s="76">
        <v>39709</v>
      </c>
      <c r="B1890" s="77">
        <v>1216.77</v>
      </c>
      <c r="C1890" s="77">
        <v>-4.1256608858036704E-2</v>
      </c>
      <c r="D1890" s="78">
        <v>41.256608858036707</v>
      </c>
      <c r="E1890" s="77">
        <v>3.3512499999999998</v>
      </c>
      <c r="F1890" s="77">
        <v>22.187000000000001</v>
      </c>
      <c r="G1890" s="79">
        <v>221.87</v>
      </c>
      <c r="H1890" s="80">
        <v>64.069000000000003</v>
      </c>
      <c r="I1890" s="77">
        <v>2.1817833846350172E-2</v>
      </c>
      <c r="J1890" s="79">
        <v>-109.08916923175086</v>
      </c>
      <c r="K1890" s="80">
        <v>33.1</v>
      </c>
      <c r="L1890" s="77">
        <v>0.43538594969644417</v>
      </c>
      <c r="M1890" s="79">
        <v>653.07892454466628</v>
      </c>
      <c r="N1890" s="81">
        <v>174.99979999999999</v>
      </c>
      <c r="O1890" s="82">
        <v>0.19453869934382206</v>
      </c>
      <c r="P1890" s="83">
        <v>389.07739868764406</v>
      </c>
      <c r="Q1890" s="81">
        <v>46.12</v>
      </c>
      <c r="R1890" s="82">
        <v>2.6714158504007029E-2</v>
      </c>
      <c r="S1890" s="83">
        <v>-320.56990204808437</v>
      </c>
      <c r="T1890" s="81">
        <v>904.85</v>
      </c>
      <c r="U1890" s="82">
        <v>5.0185118557119823E-2</v>
      </c>
      <c r="V1890" s="83">
        <v>-50.185118557119822</v>
      </c>
      <c r="W1890" s="81">
        <v>46.82</v>
      </c>
      <c r="X1890" s="82">
        <v>-1.2756984712704056E-2</v>
      </c>
      <c r="Y1890" s="83">
        <v>-15.308381655244867</v>
      </c>
      <c r="Z1890" s="84">
        <f t="shared" si="29"/>
        <v>810.13036059814704</v>
      </c>
    </row>
    <row r="1891" spans="1:26" x14ac:dyDescent="0.3">
      <c r="A1891" s="76">
        <v>39708</v>
      </c>
      <c r="B1891" s="77">
        <v>1191.3699999999999</v>
      </c>
      <c r="C1891" s="77">
        <v>-7.0715973885166553E-2</v>
      </c>
      <c r="D1891" s="78">
        <v>70.715973885166548</v>
      </c>
      <c r="E1891" s="77">
        <v>3.2250000000000001</v>
      </c>
      <c r="F1891" s="77">
        <v>4.3750000000000178</v>
      </c>
      <c r="G1891" s="79">
        <v>43.750000000000178</v>
      </c>
      <c r="H1891" s="80">
        <v>64.245999999999995</v>
      </c>
      <c r="I1891" s="77">
        <v>1.9745404907780588E-2</v>
      </c>
      <c r="J1891" s="79">
        <v>-98.727024538902938</v>
      </c>
      <c r="K1891" s="80">
        <v>36.22</v>
      </c>
      <c r="L1891" s="77">
        <v>0.50728256346233858</v>
      </c>
      <c r="M1891" s="79">
        <v>760.92384519350787</v>
      </c>
      <c r="N1891" s="81">
        <v>203.9999</v>
      </c>
      <c r="O1891" s="82">
        <v>0.42160308125650264</v>
      </c>
      <c r="P1891" s="83">
        <v>843.20616251300532</v>
      </c>
      <c r="Q1891" s="81">
        <v>45.07</v>
      </c>
      <c r="R1891" s="82">
        <v>1.8070928393946174E-2</v>
      </c>
      <c r="S1891" s="83">
        <v>-216.85114072735408</v>
      </c>
      <c r="T1891" s="81">
        <v>813.34</v>
      </c>
      <c r="U1891" s="82">
        <v>-5.3991811668372525E-2</v>
      </c>
      <c r="V1891" s="83">
        <v>53.991811668372527</v>
      </c>
      <c r="W1891" s="81">
        <v>48.830000000000005</v>
      </c>
      <c r="X1891" s="82">
        <v>1.2230514096186106E-2</v>
      </c>
      <c r="Y1891" s="83">
        <v>14.676616915423326</v>
      </c>
      <c r="Z1891" s="84">
        <f t="shared" si="29"/>
        <v>1471.6862449092189</v>
      </c>
    </row>
    <row r="1892" spans="1:26" x14ac:dyDescent="0.3">
      <c r="A1892" s="76">
        <v>39707</v>
      </c>
      <c r="B1892" s="77">
        <v>1228.0899999999999</v>
      </c>
      <c r="C1892" s="77">
        <v>-6.8351299888483555E-2</v>
      </c>
      <c r="D1892" s="78">
        <v>68.351299888483553</v>
      </c>
      <c r="E1892" s="77">
        <v>2.9525000000000001</v>
      </c>
      <c r="F1892" s="77">
        <v>-22.624999999999986</v>
      </c>
      <c r="G1892" s="79">
        <v>-226.24999999999986</v>
      </c>
      <c r="H1892" s="80">
        <v>63.944000000000003</v>
      </c>
      <c r="I1892" s="77">
        <v>1.2926118362691714E-2</v>
      </c>
      <c r="J1892" s="79">
        <v>-64.630591813458565</v>
      </c>
      <c r="K1892" s="80">
        <v>30.3</v>
      </c>
      <c r="L1892" s="77">
        <v>0.41390573961735888</v>
      </c>
      <c r="M1892" s="79">
        <v>620.85860942603836</v>
      </c>
      <c r="N1892" s="81">
        <v>189.00030000000001</v>
      </c>
      <c r="O1892" s="82">
        <v>0.32631882548689517</v>
      </c>
      <c r="P1892" s="83">
        <v>652.6376509737903</v>
      </c>
      <c r="Q1892" s="81">
        <v>45.82</v>
      </c>
      <c r="R1892" s="82">
        <v>-3.4797738147019706E-3</v>
      </c>
      <c r="S1892" s="83">
        <v>41.75728577642365</v>
      </c>
      <c r="T1892" s="81">
        <v>861.34</v>
      </c>
      <c r="U1892" s="82">
        <v>-2.8162021888750902E-2</v>
      </c>
      <c r="V1892" s="83">
        <v>28.162021888750903</v>
      </c>
      <c r="W1892" s="81">
        <v>46.634999999999998</v>
      </c>
      <c r="X1892" s="82">
        <v>-1.6243012340470479E-2</v>
      </c>
      <c r="Y1892" s="83">
        <v>-19.491614808564574</v>
      </c>
      <c r="Z1892" s="84">
        <f t="shared" si="29"/>
        <v>1101.3946613314638</v>
      </c>
    </row>
    <row r="1893" spans="1:26" x14ac:dyDescent="0.3">
      <c r="A1893" s="76">
        <v>39706</v>
      </c>
      <c r="B1893" s="77">
        <v>1236.9000000000001</v>
      </c>
      <c r="C1893" s="77">
        <v>-6.8984983628768107E-2</v>
      </c>
      <c r="D1893" s="78">
        <v>68.984983628768106</v>
      </c>
      <c r="E1893" s="77">
        <v>2.9874999999999998</v>
      </c>
      <c r="F1893" s="77">
        <v>-22.687999999999995</v>
      </c>
      <c r="G1893" s="79">
        <v>-226.87999999999994</v>
      </c>
      <c r="H1893" s="80">
        <v>64.099000000000004</v>
      </c>
      <c r="I1893" s="77">
        <v>2.1921433582042075E-2</v>
      </c>
      <c r="J1893" s="79">
        <v>-109.60716791021038</v>
      </c>
      <c r="K1893" s="80">
        <v>31.7</v>
      </c>
      <c r="L1893" s="77">
        <v>0.44156434743065037</v>
      </c>
      <c r="M1893" s="79">
        <v>662.34652114597554</v>
      </c>
      <c r="N1893" s="81">
        <v>187.5</v>
      </c>
      <c r="O1893" s="82">
        <v>0.3066101932319682</v>
      </c>
      <c r="P1893" s="83">
        <v>613.22038646393628</v>
      </c>
      <c r="Q1893" s="81">
        <v>46.63</v>
      </c>
      <c r="R1893" s="82">
        <v>1.1935763888888982E-2</v>
      </c>
      <c r="S1893" s="83">
        <v>-143.22916666666779</v>
      </c>
      <c r="T1893" s="81">
        <v>809.29</v>
      </c>
      <c r="U1893" s="82">
        <v>-7.2393833457504816E-2</v>
      </c>
      <c r="V1893" s="83">
        <v>72.393833457504812</v>
      </c>
      <c r="W1893" s="81">
        <v>51.46</v>
      </c>
      <c r="X1893" s="82">
        <v>5.7542129058775267E-2</v>
      </c>
      <c r="Y1893" s="83">
        <v>69.050554870530306</v>
      </c>
      <c r="Z1893" s="84">
        <f t="shared" si="29"/>
        <v>1006.279944989837</v>
      </c>
    </row>
    <row r="1894" spans="1:26" x14ac:dyDescent="0.3">
      <c r="A1894" s="76">
        <v>39703</v>
      </c>
      <c r="B1894" s="77">
        <v>1283.1400000000001</v>
      </c>
      <c r="C1894" s="77">
        <v>-3.9278227014075934E-2</v>
      </c>
      <c r="D1894" s="78">
        <v>39.278227014075931</v>
      </c>
      <c r="E1894" s="77">
        <v>3.1274999999999999</v>
      </c>
      <c r="F1894" s="77">
        <v>-6.7499999999999893</v>
      </c>
      <c r="G1894" s="79">
        <v>-67.499999999999886</v>
      </c>
      <c r="H1894" s="80">
        <v>62.848999999999997</v>
      </c>
      <c r="I1894" s="77">
        <v>3.5402727195731371E-2</v>
      </c>
      <c r="J1894" s="79">
        <v>180.67470051841207</v>
      </c>
      <c r="K1894" s="80">
        <v>25.66</v>
      </c>
      <c r="L1894" s="77">
        <v>3.5402727195731371E-2</v>
      </c>
      <c r="M1894" s="79">
        <v>-215.76433121019116</v>
      </c>
      <c r="N1894" s="81">
        <v>150.4999</v>
      </c>
      <c r="O1894" s="82">
        <v>6.3590755446754327E-2</v>
      </c>
      <c r="P1894" s="83">
        <v>127.18151089350864</v>
      </c>
      <c r="Q1894" s="81">
        <v>49.55</v>
      </c>
      <c r="R1894" s="82">
        <v>8.9489885664028157E-2</v>
      </c>
      <c r="S1894" s="83">
        <v>-1073.8786279683379</v>
      </c>
      <c r="T1894" s="81">
        <v>886.07</v>
      </c>
      <c r="U1894" s="82">
        <v>2.4595282146161072E-2</v>
      </c>
      <c r="V1894" s="83">
        <v>-24.595282146161072</v>
      </c>
      <c r="W1894" s="81">
        <v>46.51</v>
      </c>
      <c r="X1894" s="82">
        <v>-7.6700874660299754E-4</v>
      </c>
      <c r="Y1894" s="83">
        <v>-0.92041049592359703</v>
      </c>
      <c r="Z1894" s="84">
        <f t="shared" si="29"/>
        <v>-1035.5242133946169</v>
      </c>
    </row>
    <row r="1895" spans="1:26" x14ac:dyDescent="0.3">
      <c r="A1895" s="76">
        <v>39702</v>
      </c>
      <c r="B1895" s="77">
        <v>1263.08</v>
      </c>
      <c r="C1895" s="77">
        <v>-6.080930357063187E-2</v>
      </c>
      <c r="D1895" s="78">
        <v>60.809303570631869</v>
      </c>
      <c r="E1895" s="77">
        <v>3.13063</v>
      </c>
      <c r="F1895" s="77">
        <v>-7.6249999999999929</v>
      </c>
      <c r="G1895" s="79">
        <v>-76.249999999999929</v>
      </c>
      <c r="H1895" s="80">
        <v>62.872999999999998</v>
      </c>
      <c r="I1895" s="77">
        <v>5.8714363421111145E-3</v>
      </c>
      <c r="J1895" s="79">
        <v>-29.357181710555572</v>
      </c>
      <c r="K1895" s="80">
        <v>24.39</v>
      </c>
      <c r="L1895" s="77">
        <v>0.18111380145278461</v>
      </c>
      <c r="M1895" s="79">
        <v>271.67070217917694</v>
      </c>
      <c r="N1895" s="81" t="s">
        <v>47</v>
      </c>
      <c r="O1895" s="82">
        <v>4.5362372799477215E-3</v>
      </c>
      <c r="P1895" s="83">
        <v>9.0724745598954417</v>
      </c>
      <c r="Q1895" s="81">
        <v>48.86</v>
      </c>
      <c r="R1895" s="82">
        <v>7.716049382716049E-2</v>
      </c>
      <c r="S1895" s="83">
        <v>-925.92592592592587</v>
      </c>
      <c r="T1895" s="81">
        <v>875.24</v>
      </c>
      <c r="U1895" s="82">
        <v>1.2072155411655938E-2</v>
      </c>
      <c r="V1895" s="83">
        <v>-12.072155411655938</v>
      </c>
      <c r="W1895" s="81">
        <v>47.48</v>
      </c>
      <c r="X1895" s="82">
        <v>8.4317032040470382E-4</v>
      </c>
      <c r="Y1895" s="83">
        <v>1.0118043844856446</v>
      </c>
      <c r="Z1895" s="84">
        <f t="shared" si="29"/>
        <v>-701.04097835394725</v>
      </c>
    </row>
    <row r="1896" spans="1:26" x14ac:dyDescent="0.3">
      <c r="A1896" s="76">
        <v>39701</v>
      </c>
      <c r="B1896" s="77">
        <v>1264.27</v>
      </c>
      <c r="C1896" s="77">
        <v>-6.16339224083544E-2</v>
      </c>
      <c r="D1896" s="78">
        <v>61.633922408354401</v>
      </c>
      <c r="E1896" s="77">
        <v>3.1437499999999998</v>
      </c>
      <c r="F1896" s="77">
        <v>-6.313000000000013</v>
      </c>
      <c r="G1896" s="79">
        <v>-63.13000000000013</v>
      </c>
      <c r="H1896" s="80">
        <v>62.792000000000002</v>
      </c>
      <c r="I1896" s="77">
        <v>-1.3518456669370494E-3</v>
      </c>
      <c r="J1896" s="79">
        <v>6.7592283346852469</v>
      </c>
      <c r="K1896" s="80">
        <v>24.52</v>
      </c>
      <c r="L1896" s="77">
        <v>0.26196603190941842</v>
      </c>
      <c r="M1896" s="79">
        <v>392.94904786412764</v>
      </c>
      <c r="N1896" s="81">
        <v>147.5</v>
      </c>
      <c r="O1896" s="82">
        <v>2.429844237192794E-2</v>
      </c>
      <c r="P1896" s="83">
        <v>48.596884743855874</v>
      </c>
      <c r="Q1896" s="81">
        <v>48.04</v>
      </c>
      <c r="R1896" s="82">
        <v>5.6753189617245889E-2</v>
      </c>
      <c r="S1896" s="83">
        <v>-681.03827540695067</v>
      </c>
      <c r="T1896" s="81">
        <v>868.09</v>
      </c>
      <c r="U1896" s="82">
        <v>-7.2731431185316638E-3</v>
      </c>
      <c r="V1896" s="83">
        <v>7.2731431185316637</v>
      </c>
      <c r="W1896" s="81">
        <v>48.099999999999994</v>
      </c>
      <c r="X1896" s="82">
        <v>-8.9626043061708516E-3</v>
      </c>
      <c r="Y1896" s="83">
        <v>-10.755125167405021</v>
      </c>
      <c r="Z1896" s="84">
        <f t="shared" si="29"/>
        <v>-237.71117410480105</v>
      </c>
    </row>
    <row r="1897" spans="1:26" x14ac:dyDescent="0.3">
      <c r="A1897" s="76">
        <v>39700</v>
      </c>
      <c r="B1897" s="77">
        <v>1264.9100000000001</v>
      </c>
      <c r="C1897" s="77">
        <v>-4.926152805441765E-2</v>
      </c>
      <c r="D1897" s="78">
        <v>49.261528054417653</v>
      </c>
      <c r="E1897" s="77">
        <v>3.1662499999999998</v>
      </c>
      <c r="F1897" s="77">
        <v>-6.4380000000000326</v>
      </c>
      <c r="G1897" s="79">
        <v>-64.380000000000322</v>
      </c>
      <c r="H1897" s="80">
        <v>62.902000000000001</v>
      </c>
      <c r="I1897" s="77">
        <v>4.4712720769058975E-3</v>
      </c>
      <c r="J1897" s="79">
        <v>-22.356360384529488</v>
      </c>
      <c r="K1897" s="80">
        <v>25.47</v>
      </c>
      <c r="L1897" s="77">
        <v>0.28896761133603222</v>
      </c>
      <c r="M1897" s="79">
        <v>433.45141700404832</v>
      </c>
      <c r="N1897" s="81">
        <v>145</v>
      </c>
      <c r="O1897" s="82">
        <v>3.4581243083923702E-3</v>
      </c>
      <c r="P1897" s="83">
        <v>6.9162486167847401</v>
      </c>
      <c r="Q1897" s="81">
        <v>46.15</v>
      </c>
      <c r="R1897" s="82">
        <v>2.3735581188997344E-2</v>
      </c>
      <c r="S1897" s="83">
        <v>-284.82697426796813</v>
      </c>
      <c r="T1897" s="81">
        <v>862.96</v>
      </c>
      <c r="U1897" s="82">
        <v>1.9794140934283451E-2</v>
      </c>
      <c r="V1897" s="83">
        <v>-19.794140934283451</v>
      </c>
      <c r="W1897" s="81">
        <v>49.16</v>
      </c>
      <c r="X1897" s="82">
        <v>7.3245278899683366E-2</v>
      </c>
      <c r="Y1897" s="83">
        <v>87.89433467962003</v>
      </c>
      <c r="Z1897" s="84">
        <f t="shared" si="29"/>
        <v>186.16605276808934</v>
      </c>
    </row>
    <row r="1898" spans="1:26" x14ac:dyDescent="0.3">
      <c r="A1898" s="76">
        <v>39699</v>
      </c>
      <c r="B1898" s="77">
        <v>1297.56</v>
      </c>
      <c r="C1898" s="77">
        <v>-1.8360908740155682E-2</v>
      </c>
      <c r="D1898" s="78">
        <v>18.360908740155683</v>
      </c>
      <c r="E1898" s="77">
        <v>3.23875</v>
      </c>
      <c r="F1898" s="77">
        <v>1.8749999999999822</v>
      </c>
      <c r="G1898" s="79">
        <v>18.749999999999822</v>
      </c>
      <c r="H1898" s="80">
        <v>63.039000000000001</v>
      </c>
      <c r="I1898" s="77">
        <v>1.0774929049016373E-2</v>
      </c>
      <c r="J1898" s="79">
        <v>-53.874645245081865</v>
      </c>
      <c r="K1898" s="80">
        <v>22.64</v>
      </c>
      <c r="L1898" s="77">
        <v>0.1049292337725721</v>
      </c>
      <c r="M1898" s="79">
        <v>157.39385065885816</v>
      </c>
      <c r="N1898" s="81">
        <v>138.5</v>
      </c>
      <c r="O1898" s="82">
        <v>-3.1466499580068981E-2</v>
      </c>
      <c r="P1898" s="83">
        <v>-62.93299916013796</v>
      </c>
      <c r="Q1898" s="81">
        <v>45.36</v>
      </c>
      <c r="R1898" s="82">
        <v>2.7872195785180076E-2</v>
      </c>
      <c r="S1898" s="83">
        <v>-334.46634942216093</v>
      </c>
      <c r="T1898" s="81">
        <v>899.97</v>
      </c>
      <c r="U1898" s="82">
        <v>7.1890520598849483E-2</v>
      </c>
      <c r="V1898" s="83">
        <v>-71.890520598849477</v>
      </c>
      <c r="W1898" s="81">
        <v>46.965000000000003</v>
      </c>
      <c r="X1898" s="82">
        <v>4.8138639281133013E-3</v>
      </c>
      <c r="Y1898" s="83">
        <v>5.7766367137359618</v>
      </c>
      <c r="Z1898" s="84">
        <f t="shared" si="29"/>
        <v>-322.88311831348062</v>
      </c>
    </row>
    <row r="1899" spans="1:26" x14ac:dyDescent="0.3">
      <c r="A1899" s="76">
        <v>39696</v>
      </c>
      <c r="B1899" s="77">
        <v>1269.1300000000001</v>
      </c>
      <c r="C1899" s="77">
        <v>-4.1565659998338556E-2</v>
      </c>
      <c r="D1899" s="78">
        <v>41.565659998338553</v>
      </c>
      <c r="E1899" s="77">
        <v>3.1293799999999998</v>
      </c>
      <c r="F1899" s="77">
        <v>4.9750000000000068</v>
      </c>
      <c r="G1899" s="79">
        <v>49.750000000000071</v>
      </c>
      <c r="H1899" s="80">
        <v>62.701000000000001</v>
      </c>
      <c r="I1899" s="77">
        <v>3.5402727195731371E-2</v>
      </c>
      <c r="J1899" s="79">
        <v>-64.125218145937751</v>
      </c>
      <c r="K1899" s="80">
        <v>23.06</v>
      </c>
      <c r="L1899" s="77">
        <v>9.9666189794945154E-2</v>
      </c>
      <c r="M1899" s="79">
        <v>149.49928469241775</v>
      </c>
      <c r="N1899" s="81">
        <v>145.4999</v>
      </c>
      <c r="O1899" s="82">
        <v>3.1916379963929049E-2</v>
      </c>
      <c r="P1899" s="83">
        <v>63.832759927858099</v>
      </c>
      <c r="Q1899" s="81">
        <v>44.92</v>
      </c>
      <c r="R1899" s="82">
        <v>1.9287497163603392E-2</v>
      </c>
      <c r="S1899" s="83">
        <v>-231.44996596324071</v>
      </c>
      <c r="T1899" s="81">
        <v>861.61</v>
      </c>
      <c r="U1899" s="82">
        <v>3.7946778137837152E-2</v>
      </c>
      <c r="V1899" s="83">
        <v>-37.94677813783715</v>
      </c>
      <c r="W1899" s="81">
        <v>47.42499999999999</v>
      </c>
      <c r="X1899" s="82">
        <v>8.291697671946284E-3</v>
      </c>
      <c r="Y1899" s="83">
        <v>9.9500372063355389</v>
      </c>
      <c r="Z1899" s="84">
        <f t="shared" si="29"/>
        <v>-18.924220422065638</v>
      </c>
    </row>
    <row r="1900" spans="1:26" x14ac:dyDescent="0.3">
      <c r="A1900" s="76">
        <v>39695</v>
      </c>
      <c r="B1900" s="77">
        <v>1282.03</v>
      </c>
      <c r="C1900" s="77">
        <v>-4.1494396387370749E-2</v>
      </c>
      <c r="D1900" s="78">
        <v>41.494396387370749</v>
      </c>
      <c r="E1900" s="77">
        <v>3.1812499999999999</v>
      </c>
      <c r="F1900" s="77">
        <v>-3.125</v>
      </c>
      <c r="G1900" s="79">
        <v>-31.25</v>
      </c>
      <c r="H1900" s="80">
        <v>63.002000000000002</v>
      </c>
      <c r="I1900" s="77">
        <v>1.102463291342381E-2</v>
      </c>
      <c r="J1900" s="79">
        <v>-55.123164567119048</v>
      </c>
      <c r="K1900" s="80">
        <v>24.03</v>
      </c>
      <c r="L1900" s="77">
        <v>0.27751196172248821</v>
      </c>
      <c r="M1900" s="79">
        <v>416.26794258373235</v>
      </c>
      <c r="N1900" s="81">
        <v>146.4999</v>
      </c>
      <c r="O1900" s="82">
        <v>1.0346228302541362E-2</v>
      </c>
      <c r="P1900" s="83">
        <v>20.692456605082725</v>
      </c>
      <c r="Q1900" s="81">
        <v>44.27</v>
      </c>
      <c r="R1900" s="82">
        <v>1.2348502172421822E-2</v>
      </c>
      <c r="S1900" s="83">
        <v>-148.18202606906186</v>
      </c>
      <c r="T1900" s="81">
        <v>859.76</v>
      </c>
      <c r="U1900" s="82">
        <v>2.0045685515827087E-3</v>
      </c>
      <c r="V1900" s="83">
        <v>-2.0045685515827087</v>
      </c>
      <c r="W1900" s="81">
        <v>48.239999999999988</v>
      </c>
      <c r="X1900" s="82">
        <v>4.6988605534454199E-2</v>
      </c>
      <c r="Y1900" s="83">
        <v>56.386326641345036</v>
      </c>
      <c r="Z1900" s="84">
        <f t="shared" si="29"/>
        <v>298.28136302976725</v>
      </c>
    </row>
    <row r="1901" spans="1:26" x14ac:dyDescent="0.3">
      <c r="A1901" s="76">
        <v>39694</v>
      </c>
      <c r="B1901" s="77">
        <v>1318.19</v>
      </c>
      <c r="C1901" s="77">
        <v>-7.1104147993040637E-3</v>
      </c>
      <c r="D1901" s="78">
        <v>7.1104147993040634</v>
      </c>
      <c r="E1901" s="77">
        <v>3.17875</v>
      </c>
      <c r="F1901" s="77">
        <v>0.68700000000001538</v>
      </c>
      <c r="G1901" s="79">
        <v>6.8700000000001538</v>
      </c>
      <c r="H1901" s="80">
        <v>63.128</v>
      </c>
      <c r="I1901" s="77">
        <v>-1.5342032423883165E-3</v>
      </c>
      <c r="J1901" s="79">
        <v>7.6710162119415823</v>
      </c>
      <c r="K1901" s="80">
        <v>21.43</v>
      </c>
      <c r="L1901" s="77">
        <v>8.1231079717457078E-2</v>
      </c>
      <c r="M1901" s="79">
        <v>121.84661957618562</v>
      </c>
      <c r="N1901" s="81">
        <v>143.4999</v>
      </c>
      <c r="O1901" s="82">
        <v>-1.0342787152516216E-2</v>
      </c>
      <c r="P1901" s="83">
        <v>-20.685574305032429</v>
      </c>
      <c r="Q1901" s="81">
        <v>45.98</v>
      </c>
      <c r="R1901" s="82">
        <v>7.1545094383593577E-2</v>
      </c>
      <c r="S1901" s="83">
        <v>-858.54113260312295</v>
      </c>
      <c r="T1901" s="81">
        <v>886.3</v>
      </c>
      <c r="U1901" s="82">
        <v>6.821742798601893E-2</v>
      </c>
      <c r="V1901" s="83">
        <v>-68.217427986018933</v>
      </c>
      <c r="W1901" s="81">
        <v>47.405000000000001</v>
      </c>
      <c r="X1901" s="82">
        <v>4.0267719991222313E-2</v>
      </c>
      <c r="Y1901" s="83">
        <v>48.321263989466772</v>
      </c>
      <c r="Z1901" s="84">
        <f t="shared" si="29"/>
        <v>-755.6248203172762</v>
      </c>
    </row>
    <row r="1902" spans="1:26" x14ac:dyDescent="0.3">
      <c r="A1902" s="76">
        <v>39693</v>
      </c>
      <c r="B1902" s="77">
        <v>1328.55</v>
      </c>
      <c r="C1902" s="77">
        <v>4.5518816208327843E-3</v>
      </c>
      <c r="D1902" s="78">
        <v>-4.5518816208327841</v>
      </c>
      <c r="E1902" s="77">
        <v>3.2143799999999998</v>
      </c>
      <c r="F1902" s="77">
        <v>-2.0000000000000018</v>
      </c>
      <c r="G1902" s="79">
        <v>-20.000000000000018</v>
      </c>
      <c r="H1902" s="80">
        <v>62.723999999999997</v>
      </c>
      <c r="I1902" s="77">
        <v>3.5358302801464974E-3</v>
      </c>
      <c r="J1902" s="79">
        <v>-17.679151400732486</v>
      </c>
      <c r="K1902" s="80">
        <v>21.99</v>
      </c>
      <c r="L1902" s="77">
        <v>7.6885406464250572E-2</v>
      </c>
      <c r="M1902" s="79">
        <v>115.32810969637586</v>
      </c>
      <c r="N1902" s="81">
        <v>142.4999</v>
      </c>
      <c r="O1902" s="82">
        <v>-6.9686459711818614E-3</v>
      </c>
      <c r="P1902" s="83">
        <v>-13.937291942363723</v>
      </c>
      <c r="Q1902" s="81">
        <v>46.08</v>
      </c>
      <c r="R1902" s="82">
        <v>9.220194358852811E-2</v>
      </c>
      <c r="S1902" s="83">
        <v>-1106.4233230623372</v>
      </c>
      <c r="T1902" s="81">
        <v>872.45</v>
      </c>
      <c r="U1902" s="82">
        <v>3.7605699130620937E-2</v>
      </c>
      <c r="V1902" s="83">
        <v>-37.605699130620934</v>
      </c>
      <c r="W1902" s="81">
        <v>48.66</v>
      </c>
      <c r="X1902" s="82">
        <v>5.2904901006166676E-2</v>
      </c>
      <c r="Y1902" s="83">
        <v>63.485881207400013</v>
      </c>
      <c r="Z1902" s="84">
        <f t="shared" si="29"/>
        <v>-1021.3833562531112</v>
      </c>
    </row>
    <row r="1903" spans="1:26" x14ac:dyDescent="0.3">
      <c r="A1903" s="76">
        <v>39692</v>
      </c>
      <c r="B1903" s="77">
        <v>1335.6</v>
      </c>
      <c r="C1903" s="77">
        <v>1.6121301572568549E-2</v>
      </c>
      <c r="D1903" s="78">
        <v>-16.121301572568548</v>
      </c>
      <c r="E1903" s="77">
        <v>3.1949999999999998</v>
      </c>
      <c r="F1903" s="77">
        <v>-4.8750000000000071</v>
      </c>
      <c r="G1903" s="79">
        <v>-48.750000000000071</v>
      </c>
      <c r="H1903" s="80" t="s">
        <v>0</v>
      </c>
      <c r="I1903" s="77">
        <v>3.5402727195731371E-2</v>
      </c>
      <c r="J1903" s="79">
        <v>1.4540241468780677</v>
      </c>
      <c r="K1903" s="80" t="s">
        <v>0</v>
      </c>
      <c r="L1903" s="77">
        <v>3.5402727195731371E-2</v>
      </c>
      <c r="M1903" s="79">
        <v>-215.76433121019116</v>
      </c>
      <c r="N1903" s="81" t="s">
        <v>47</v>
      </c>
      <c r="O1903" s="82">
        <v>4.5362372799477215E-3</v>
      </c>
      <c r="P1903" s="83">
        <v>9.0724745598954417</v>
      </c>
      <c r="Q1903" s="81" t="s">
        <v>47</v>
      </c>
      <c r="R1903" s="82">
        <v>7.4923885533476054E-4</v>
      </c>
      <c r="S1903" s="83">
        <v>-8.9908662640171269</v>
      </c>
      <c r="T1903" s="81">
        <v>864.8</v>
      </c>
      <c r="U1903" s="82">
        <v>3.0124715607914097E-2</v>
      </c>
      <c r="V1903" s="83">
        <v>-30.124715607914098</v>
      </c>
      <c r="W1903" s="81" t="s">
        <v>47</v>
      </c>
      <c r="X1903" s="82">
        <v>-7.6700874660299754E-4</v>
      </c>
      <c r="Y1903" s="83">
        <v>-0.92041049592359703</v>
      </c>
      <c r="Z1903" s="84">
        <f t="shared" si="29"/>
        <v>-310.14512644384109</v>
      </c>
    </row>
    <row r="1904" spans="1:26" x14ac:dyDescent="0.3">
      <c r="A1904" s="76">
        <v>39689</v>
      </c>
      <c r="B1904" s="77">
        <v>1344.86</v>
      </c>
      <c r="C1904" s="77">
        <v>7.1745251932178473E-3</v>
      </c>
      <c r="D1904" s="78">
        <v>-7.1745251932178471</v>
      </c>
      <c r="E1904" s="77">
        <v>3.20688</v>
      </c>
      <c r="F1904" s="77">
        <v>-5.6249999999999911</v>
      </c>
      <c r="G1904" s="79">
        <v>-56.249999999999915</v>
      </c>
      <c r="H1904" s="80">
        <v>62.506</v>
      </c>
      <c r="I1904" s="77">
        <v>7.2839784703644913E-3</v>
      </c>
      <c r="J1904" s="79">
        <v>-36.419892351822455</v>
      </c>
      <c r="K1904" s="80">
        <v>20.65</v>
      </c>
      <c r="L1904" s="77">
        <v>-1.5729265967588266E-2</v>
      </c>
      <c r="M1904" s="79">
        <v>-23.593898951382396</v>
      </c>
      <c r="N1904" s="81">
        <v>143.50110000000001</v>
      </c>
      <c r="O1904" s="82">
        <v>3.6109773364457386E-2</v>
      </c>
      <c r="P1904" s="83">
        <v>72.219546728914764</v>
      </c>
      <c r="Q1904" s="81">
        <v>45.48</v>
      </c>
      <c r="R1904" s="82">
        <v>7.112576542628346E-2</v>
      </c>
      <c r="S1904" s="83">
        <v>-853.50918511540158</v>
      </c>
      <c r="T1904" s="81">
        <v>864.8</v>
      </c>
      <c r="U1904" s="82">
        <v>7.4205235138566977E-3</v>
      </c>
      <c r="V1904" s="83">
        <v>-7.4205235138566978</v>
      </c>
      <c r="W1904" s="81">
        <v>47.44</v>
      </c>
      <c r="X1904" s="82">
        <v>1.9557274876423739E-2</v>
      </c>
      <c r="Y1904" s="83">
        <v>23.468729851708485</v>
      </c>
      <c r="Z1904" s="84">
        <f t="shared" si="29"/>
        <v>-888.67974854505758</v>
      </c>
    </row>
    <row r="1905" spans="1:26" x14ac:dyDescent="0.3">
      <c r="A1905" s="76">
        <v>39688</v>
      </c>
      <c r="B1905" s="77">
        <v>1347.31</v>
      </c>
      <c r="C1905" s="77">
        <v>3.2391135998093086E-3</v>
      </c>
      <c r="D1905" s="78">
        <v>-3.2391135998093086</v>
      </c>
      <c r="E1905" s="77">
        <v>3.20688</v>
      </c>
      <c r="F1905" s="77">
        <v>-4.8119999999999941</v>
      </c>
      <c r="G1905" s="79">
        <v>-48.119999999999941</v>
      </c>
      <c r="H1905" s="80">
        <v>62.877000000000002</v>
      </c>
      <c r="I1905" s="77">
        <v>1.630891575612595E-2</v>
      </c>
      <c r="J1905" s="79">
        <v>-81.544578780629749</v>
      </c>
      <c r="K1905" s="80">
        <v>19.43</v>
      </c>
      <c r="L1905" s="77">
        <v>-7.6608784473952297E-3</v>
      </c>
      <c r="M1905" s="79">
        <v>-11.491317671092844</v>
      </c>
      <c r="N1905" s="81">
        <v>141.5017</v>
      </c>
      <c r="O1905" s="82">
        <v>5.205803126991175E-2</v>
      </c>
      <c r="P1905" s="83">
        <v>104.1160625398235</v>
      </c>
      <c r="Q1905" s="81">
        <v>45.36</v>
      </c>
      <c r="R1905" s="82">
        <v>3.0909090909090896E-2</v>
      </c>
      <c r="S1905" s="83">
        <v>-370.90909090909076</v>
      </c>
      <c r="T1905" s="81">
        <v>874.45</v>
      </c>
      <c r="U1905" s="82">
        <v>-2.3046995333553706E-3</v>
      </c>
      <c r="V1905" s="83">
        <v>2.3046995333553708</v>
      </c>
      <c r="W1905" s="81">
        <v>48.534999999999997</v>
      </c>
      <c r="X1905" s="82">
        <v>8.5194805194804494E-3</v>
      </c>
      <c r="Y1905" s="83">
        <v>10.223376623376538</v>
      </c>
      <c r="Z1905" s="84">
        <f t="shared" si="29"/>
        <v>-398.65996226406719</v>
      </c>
    </row>
    <row r="1906" spans="1:26" x14ac:dyDescent="0.3">
      <c r="A1906" s="76">
        <v>39687</v>
      </c>
      <c r="B1906" s="77">
        <v>1330.45</v>
      </c>
      <c r="C1906" s="77">
        <v>-1.2447855584091672E-2</v>
      </c>
      <c r="D1906" s="78">
        <v>12.447855584091672</v>
      </c>
      <c r="E1906" s="77">
        <v>3.2306300000000001</v>
      </c>
      <c r="F1906" s="77">
        <v>-0.24999999999999467</v>
      </c>
      <c r="G1906" s="79">
        <v>-2.4999999999999467</v>
      </c>
      <c r="H1906" s="80">
        <v>62.622</v>
      </c>
      <c r="I1906" s="77">
        <v>1.7747440273037523E-2</v>
      </c>
      <c r="J1906" s="79">
        <v>-88.737201365187616</v>
      </c>
      <c r="K1906" s="80">
        <v>19.760000000000002</v>
      </c>
      <c r="L1906" s="77">
        <v>-2.8515240904621351E-2</v>
      </c>
      <c r="M1906" s="79">
        <v>-42.772861356932026</v>
      </c>
      <c r="N1906" s="81">
        <v>144.001</v>
      </c>
      <c r="O1906" s="82">
        <v>6.2739575999374256E-2</v>
      </c>
      <c r="P1906" s="83">
        <v>125.47915199874851</v>
      </c>
      <c r="Q1906" s="81">
        <v>45.46</v>
      </c>
      <c r="R1906" s="82">
        <v>2.8739533831183599E-2</v>
      </c>
      <c r="S1906" s="83">
        <v>-344.87440597420317</v>
      </c>
      <c r="T1906" s="81">
        <v>846.21</v>
      </c>
      <c r="U1906" s="82">
        <v>-3.7073703615198086E-2</v>
      </c>
      <c r="V1906" s="83">
        <v>37.073703615198085</v>
      </c>
      <c r="W1906" s="81">
        <v>45.805</v>
      </c>
      <c r="X1906" s="82">
        <v>-1.2397585166019746E-2</v>
      </c>
      <c r="Y1906" s="83">
        <v>-14.877102199223694</v>
      </c>
      <c r="Z1906" s="84">
        <f t="shared" si="29"/>
        <v>-318.76085969750818</v>
      </c>
    </row>
    <row r="1907" spans="1:26" x14ac:dyDescent="0.3">
      <c r="A1907" s="76">
        <v>39686</v>
      </c>
      <c r="B1907" s="77">
        <v>1321.83</v>
      </c>
      <c r="C1907" s="77">
        <v>-1.478754090051961E-2</v>
      </c>
      <c r="D1907" s="78">
        <v>14.787540900519611</v>
      </c>
      <c r="E1907" s="77">
        <v>3.22</v>
      </c>
      <c r="F1907" s="77">
        <v>0.18700000000002603</v>
      </c>
      <c r="G1907" s="79">
        <v>1.8700000000002603</v>
      </c>
      <c r="H1907" s="80">
        <v>62.366999999999997</v>
      </c>
      <c r="I1907" s="77">
        <v>1.4840126922138135E-2</v>
      </c>
      <c r="J1907" s="79">
        <v>-74.20063461069067</v>
      </c>
      <c r="K1907" s="80">
        <v>20.49</v>
      </c>
      <c r="L1907" s="77">
        <v>-4.9187935034802885E-2</v>
      </c>
      <c r="M1907" s="79">
        <v>-73.781902552204329</v>
      </c>
      <c r="N1907" s="81">
        <v>144.50030000000001</v>
      </c>
      <c r="O1907" s="82">
        <v>6.6422878228782359E-2</v>
      </c>
      <c r="P1907" s="83">
        <v>132.8457564575647</v>
      </c>
      <c r="Q1907" s="81">
        <v>45.08</v>
      </c>
      <c r="R1907" s="82">
        <v>1.600180302005862E-2</v>
      </c>
      <c r="S1907" s="83">
        <v>-192.02163624070343</v>
      </c>
      <c r="T1907" s="81">
        <v>839.61</v>
      </c>
      <c r="U1907" s="82">
        <v>-2.8420333962067588E-2</v>
      </c>
      <c r="V1907" s="83">
        <v>28.420333962067588</v>
      </c>
      <c r="W1907" s="81">
        <v>46.739999999999988</v>
      </c>
      <c r="X1907" s="82">
        <v>-6.9053436736430463E-3</v>
      </c>
      <c r="Y1907" s="83">
        <v>-8.286412408371655</v>
      </c>
      <c r="Z1907" s="84">
        <f t="shared" si="29"/>
        <v>-170.36695449181792</v>
      </c>
    </row>
    <row r="1908" spans="1:26" x14ac:dyDescent="0.3">
      <c r="A1908" s="76">
        <v>39685</v>
      </c>
      <c r="B1908" s="77">
        <v>1324.17</v>
      </c>
      <c r="C1908" s="77">
        <v>-2.4229026196529151E-2</v>
      </c>
      <c r="D1908" s="78">
        <v>24.229026196529151</v>
      </c>
      <c r="E1908" s="77">
        <v>0.98060000000000003</v>
      </c>
      <c r="F1908" s="77">
        <v>4.9750000000000068</v>
      </c>
      <c r="G1908" s="79">
        <v>49.750000000000071</v>
      </c>
      <c r="H1908" s="80" t="s">
        <v>0</v>
      </c>
      <c r="I1908" s="77">
        <v>3.5402727195731371E-2</v>
      </c>
      <c r="J1908" s="79">
        <v>16.518036610411514</v>
      </c>
      <c r="K1908" s="80">
        <v>20.97</v>
      </c>
      <c r="L1908" s="77">
        <v>-9.4473311289562031E-3</v>
      </c>
      <c r="M1908" s="79">
        <v>-14.170996693434304</v>
      </c>
      <c r="N1908" s="81">
        <v>142.99969999999999</v>
      </c>
      <c r="O1908" s="82">
        <v>7.5185714285714217E-2</v>
      </c>
      <c r="P1908" s="83">
        <v>150.37142857142842</v>
      </c>
      <c r="Q1908" s="81">
        <v>44.13</v>
      </c>
      <c r="R1908" s="82">
        <v>-2.1724673021502924E-2</v>
      </c>
      <c r="S1908" s="83">
        <v>260.69607625803508</v>
      </c>
      <c r="T1908" s="81">
        <v>830.11</v>
      </c>
      <c r="U1908" s="82">
        <v>-5.1671350560924915E-2</v>
      </c>
      <c r="V1908" s="83">
        <v>51.671350560924914</v>
      </c>
      <c r="W1908" s="81">
        <v>47.034999999999997</v>
      </c>
      <c r="X1908" s="82">
        <v>3.190131858782106E-4</v>
      </c>
      <c r="Y1908" s="83">
        <v>0.3828158230538527</v>
      </c>
      <c r="Z1908" s="84">
        <f t="shared" si="29"/>
        <v>539.44773732694875</v>
      </c>
    </row>
    <row r="1909" spans="1:26" x14ac:dyDescent="0.3">
      <c r="A1909" s="76">
        <v>39682</v>
      </c>
      <c r="B1909" s="77">
        <v>1337.53</v>
      </c>
      <c r="C1909" s="77">
        <v>-2.3479765494382E-2</v>
      </c>
      <c r="D1909" s="78">
        <v>23.479765494382001</v>
      </c>
      <c r="E1909" s="77">
        <v>3.2124999999999999</v>
      </c>
      <c r="F1909" s="77">
        <v>-2.8129999999999988</v>
      </c>
      <c r="G1909" s="79">
        <v>-28.129999999999988</v>
      </c>
      <c r="H1909" s="80">
        <v>62.314999999999998</v>
      </c>
      <c r="I1909" s="77">
        <v>2.2647082957249452E-2</v>
      </c>
      <c r="J1909" s="79">
        <v>-113.23541478624726</v>
      </c>
      <c r="K1909" s="80">
        <v>18.809999999999999</v>
      </c>
      <c r="L1909" s="77">
        <v>-6.5109343936381819E-2</v>
      </c>
      <c r="M1909" s="79">
        <v>-97.664015904572736</v>
      </c>
      <c r="N1909" s="81">
        <v>140.99969999999999</v>
      </c>
      <c r="O1909" s="82">
        <v>8.0458299201761785E-2</v>
      </c>
      <c r="P1909" s="83">
        <v>160.91659840352355</v>
      </c>
      <c r="Q1909" s="81">
        <v>44.07</v>
      </c>
      <c r="R1909" s="82">
        <v>-2.6937513799955817E-2</v>
      </c>
      <c r="S1909" s="83">
        <v>323.25016559946982</v>
      </c>
      <c r="T1909" s="81">
        <v>858.04</v>
      </c>
      <c r="U1909" s="82">
        <v>-4.5710345441199396E-2</v>
      </c>
      <c r="V1909" s="83">
        <v>45.710345441199394</v>
      </c>
      <c r="W1909" s="81">
        <v>46.07500000000001</v>
      </c>
      <c r="X1909" s="82">
        <v>-2.0722635494154734E-2</v>
      </c>
      <c r="Y1909" s="83">
        <v>-24.867162592985679</v>
      </c>
      <c r="Z1909" s="84">
        <f t="shared" si="29"/>
        <v>289.46028165476912</v>
      </c>
    </row>
    <row r="1910" spans="1:26" x14ac:dyDescent="0.3">
      <c r="A1910" s="76">
        <v>39681</v>
      </c>
      <c r="B1910" s="77">
        <v>1327.63</v>
      </c>
      <c r="C1910" s="77">
        <v>-2.2241370421923083E-2</v>
      </c>
      <c r="D1910" s="78">
        <v>22.241370421923083</v>
      </c>
      <c r="E1910" s="77">
        <v>3.1718799999999998</v>
      </c>
      <c r="F1910" s="77">
        <v>-5.8750000000000302</v>
      </c>
      <c r="G1910" s="79">
        <v>-58.750000000000298</v>
      </c>
      <c r="H1910" s="80">
        <v>63.225000000000001</v>
      </c>
      <c r="I1910" s="77">
        <v>4.0672219113144878E-2</v>
      </c>
      <c r="J1910" s="79">
        <v>-203.36109556572438</v>
      </c>
      <c r="K1910" s="80">
        <v>19.82</v>
      </c>
      <c r="L1910" s="77">
        <v>-4.0658276863504351E-2</v>
      </c>
      <c r="M1910" s="79">
        <v>-60.987415295256532</v>
      </c>
      <c r="N1910" s="81">
        <v>144.99969999999999</v>
      </c>
      <c r="O1910" s="82">
        <v>8.2086505905592508E-2</v>
      </c>
      <c r="P1910" s="83">
        <v>164.17301181118498</v>
      </c>
      <c r="Q1910" s="81">
        <v>43.73</v>
      </c>
      <c r="R1910" s="82">
        <v>-2.9731528733081949E-2</v>
      </c>
      <c r="S1910" s="83">
        <v>356.77834479698339</v>
      </c>
      <c r="T1910" s="81">
        <v>829.7</v>
      </c>
      <c r="U1910" s="82">
        <v>-5.6226041654817774E-2</v>
      </c>
      <c r="V1910" s="83">
        <v>56.226041654817777</v>
      </c>
      <c r="W1910" s="81">
        <v>45.57</v>
      </c>
      <c r="X1910" s="82">
        <v>-5.7399937946013002E-2</v>
      </c>
      <c r="Y1910" s="83">
        <v>-68.879925535215591</v>
      </c>
      <c r="Z1910" s="84">
        <f t="shared" si="29"/>
        <v>207.44033228871245</v>
      </c>
    </row>
    <row r="1911" spans="1:26" x14ac:dyDescent="0.3">
      <c r="A1911" s="76">
        <v>39680</v>
      </c>
      <c r="B1911" s="77">
        <v>1322.53</v>
      </c>
      <c r="C1911" s="77">
        <v>-2.1963719189782835E-2</v>
      </c>
      <c r="D1911" s="78">
        <v>21.963719189782836</v>
      </c>
      <c r="E1911" s="77">
        <v>3.2343799999999998</v>
      </c>
      <c r="F1911" s="77">
        <v>-4.1870000000000296</v>
      </c>
      <c r="G1911" s="79">
        <v>-41.870000000000296</v>
      </c>
      <c r="H1911" s="80">
        <v>62.503</v>
      </c>
      <c r="I1911" s="77">
        <v>2.1808432375876721E-2</v>
      </c>
      <c r="J1911" s="79">
        <v>-109.04216187938361</v>
      </c>
      <c r="K1911" s="80">
        <v>20.420000000000002</v>
      </c>
      <c r="L1911" s="77">
        <v>-3.4515366430259903E-2</v>
      </c>
      <c r="M1911" s="79">
        <v>-51.773049645389854</v>
      </c>
      <c r="N1911" s="81">
        <v>144.99959999999999</v>
      </c>
      <c r="O1911" s="82">
        <v>7.8064742055570235E-2</v>
      </c>
      <c r="P1911" s="83">
        <v>156.12948411114047</v>
      </c>
      <c r="Q1911" s="81">
        <v>42.91</v>
      </c>
      <c r="R1911" s="82">
        <v>-3.7028725314183247E-2</v>
      </c>
      <c r="S1911" s="83">
        <v>444.34470377019898</v>
      </c>
      <c r="T1911" s="81">
        <v>840.83</v>
      </c>
      <c r="U1911" s="82">
        <v>-3.4134951582889799E-3</v>
      </c>
      <c r="V1911" s="83">
        <v>3.4134951582889799</v>
      </c>
      <c r="W1911" s="81">
        <v>46.215000000000003</v>
      </c>
      <c r="X1911" s="82">
        <v>1.4487981560750821E-2</v>
      </c>
      <c r="Y1911" s="83">
        <v>17.385577872900985</v>
      </c>
      <c r="Z1911" s="84">
        <f t="shared" si="29"/>
        <v>440.55176857753844</v>
      </c>
    </row>
    <row r="1912" spans="1:26" x14ac:dyDescent="0.3">
      <c r="A1912" s="76">
        <v>39679</v>
      </c>
      <c r="B1912" s="77">
        <v>1314.41</v>
      </c>
      <c r="C1912" s="77">
        <v>-4.00371011444388E-2</v>
      </c>
      <c r="D1912" s="78">
        <v>40.0371011444388</v>
      </c>
      <c r="E1912" s="77">
        <v>3.2437499999999999</v>
      </c>
      <c r="F1912" s="77">
        <v>-2.3130000000000095</v>
      </c>
      <c r="G1912" s="79">
        <v>-23.130000000000095</v>
      </c>
      <c r="H1912" s="80">
        <v>62.405000000000001</v>
      </c>
      <c r="I1912" s="77">
        <v>2.2194922194922261E-2</v>
      </c>
      <c r="J1912" s="79">
        <v>-110.97461097461131</v>
      </c>
      <c r="K1912" s="80">
        <v>21.28</v>
      </c>
      <c r="L1912" s="77">
        <v>5.1903114186851243E-2</v>
      </c>
      <c r="M1912" s="79">
        <v>77.854671280276861</v>
      </c>
      <c r="N1912" s="81">
        <v>143.4999</v>
      </c>
      <c r="O1912" s="82">
        <v>9.1252332696071858E-2</v>
      </c>
      <c r="P1912" s="83">
        <v>182.50466539214372</v>
      </c>
      <c r="Q1912" s="81">
        <v>42.19</v>
      </c>
      <c r="R1912" s="82">
        <v>-6.9680264608599857E-2</v>
      </c>
      <c r="S1912" s="83">
        <v>836.16317530319827</v>
      </c>
      <c r="T1912" s="81">
        <v>839.51</v>
      </c>
      <c r="U1912" s="82">
        <v>-3.2711141836617108E-2</v>
      </c>
      <c r="V1912" s="83">
        <v>32.711141836617109</v>
      </c>
      <c r="W1912" s="81">
        <v>47.04999999999999</v>
      </c>
      <c r="X1912" s="82">
        <v>4.5671741304589071E-2</v>
      </c>
      <c r="Y1912" s="83">
        <v>54.80608956550688</v>
      </c>
      <c r="Z1912" s="84">
        <f t="shared" si="29"/>
        <v>1089.9722335475703</v>
      </c>
    </row>
    <row r="1913" spans="1:26" x14ac:dyDescent="0.3">
      <c r="A1913" s="76">
        <v>39678</v>
      </c>
      <c r="B1913" s="77">
        <v>1335.28</v>
      </c>
      <c r="C1913" s="77">
        <v>-1.8710407572350367E-2</v>
      </c>
      <c r="D1913" s="78">
        <v>18.710407572350366</v>
      </c>
      <c r="E1913" s="77">
        <v>3.2631299999999999</v>
      </c>
      <c r="F1913" s="77">
        <v>-1.8120000000000136</v>
      </c>
      <c r="G1913" s="79">
        <v>-18.120000000000136</v>
      </c>
      <c r="H1913" s="80">
        <v>62.054000000000002</v>
      </c>
      <c r="I1913" s="77">
        <v>5.1346842250190351E-3</v>
      </c>
      <c r="J1913" s="79">
        <v>-25.673421125095174</v>
      </c>
      <c r="K1913" s="80">
        <v>20.98</v>
      </c>
      <c r="L1913" s="77">
        <v>-7.5685903500473106E-3</v>
      </c>
      <c r="M1913" s="79">
        <v>-11.352885525070967</v>
      </c>
      <c r="N1913" s="81">
        <v>138.4999</v>
      </c>
      <c r="O1913" s="82">
        <v>5.725033797684119E-2</v>
      </c>
      <c r="P1913" s="83">
        <v>114.50067595368236</v>
      </c>
      <c r="Q1913" s="81">
        <v>42.46</v>
      </c>
      <c r="R1913" s="82">
        <v>-6.2072012370223154E-2</v>
      </c>
      <c r="S1913" s="83">
        <v>744.86414844267779</v>
      </c>
      <c r="T1913" s="81">
        <v>858.43</v>
      </c>
      <c r="U1913" s="82">
        <v>-1.8028117457303452E-2</v>
      </c>
      <c r="V1913" s="83">
        <v>18.028117457303452</v>
      </c>
      <c r="W1913" s="81">
        <v>46.53</v>
      </c>
      <c r="X1913" s="82">
        <v>3.7805286048845775E-2</v>
      </c>
      <c r="Y1913" s="83">
        <v>45.366343258614926</v>
      </c>
      <c r="Z1913" s="84">
        <f t="shared" si="29"/>
        <v>886.3233860344626</v>
      </c>
    </row>
    <row r="1914" spans="1:26" x14ac:dyDescent="0.3">
      <c r="A1914" s="76">
        <v>39675</v>
      </c>
      <c r="B1914" s="77">
        <v>1342.96</v>
      </c>
      <c r="C1914" s="77">
        <v>3.1746980301932456E-3</v>
      </c>
      <c r="D1914" s="78">
        <v>-3.1746980301932455</v>
      </c>
      <c r="E1914" s="77">
        <v>3.2549999999999999</v>
      </c>
      <c r="F1914" s="77">
        <v>1.3119999999999798</v>
      </c>
      <c r="G1914" s="79">
        <v>13.119999999999798</v>
      </c>
      <c r="H1914" s="80">
        <v>61.868000000000002</v>
      </c>
      <c r="I1914" s="77">
        <v>-1.0333685254503004E-2</v>
      </c>
      <c r="J1914" s="79">
        <v>51.668426272515021</v>
      </c>
      <c r="K1914" s="80">
        <v>19.579999999999998</v>
      </c>
      <c r="L1914" s="77">
        <v>-0.16645381013197108</v>
      </c>
      <c r="M1914" s="79">
        <v>-249.68071519795663</v>
      </c>
      <c r="N1914" s="81">
        <v>134.4999</v>
      </c>
      <c r="O1914" s="82">
        <v>3.7298479627999783E-3</v>
      </c>
      <c r="P1914" s="83">
        <v>7.4596959255999558</v>
      </c>
      <c r="Q1914" s="81">
        <v>44</v>
      </c>
      <c r="R1914" s="82">
        <v>-5.2000904363553443E-3</v>
      </c>
      <c r="S1914" s="83">
        <v>62.40108523626413</v>
      </c>
      <c r="T1914" s="81">
        <v>876.47</v>
      </c>
      <c r="U1914" s="82">
        <v>5.1276207839562445E-2</v>
      </c>
      <c r="V1914" s="83">
        <v>-51.276207839562446</v>
      </c>
      <c r="W1914" s="81">
        <v>48.125</v>
      </c>
      <c r="X1914" s="82">
        <v>-6.9129178704086022E-3</v>
      </c>
      <c r="Y1914" s="83">
        <v>-8.2955014444903217</v>
      </c>
      <c r="Z1914" s="84">
        <f t="shared" si="29"/>
        <v>-177.77791507782374</v>
      </c>
    </row>
    <row r="1915" spans="1:26" x14ac:dyDescent="0.3">
      <c r="A1915" s="76">
        <v>39674</v>
      </c>
      <c r="B1915" s="77">
        <v>1347.22</v>
      </c>
      <c r="C1915" s="77">
        <v>-3.4691658468389568E-3</v>
      </c>
      <c r="D1915" s="78">
        <v>3.4691658468389566</v>
      </c>
      <c r="E1915" s="77">
        <v>3.2331300000000001</v>
      </c>
      <c r="F1915" s="77">
        <v>1.0629999999999917</v>
      </c>
      <c r="G1915" s="79">
        <v>10.629999999999917</v>
      </c>
      <c r="H1915" s="80">
        <v>61.53</v>
      </c>
      <c r="I1915" s="77">
        <v>-1.6039531127564649E-2</v>
      </c>
      <c r="J1915" s="79">
        <v>80.197655637823246</v>
      </c>
      <c r="K1915" s="80">
        <v>20.34</v>
      </c>
      <c r="L1915" s="77">
        <v>-9.880372175454144E-2</v>
      </c>
      <c r="M1915" s="79">
        <v>-148.20558263181215</v>
      </c>
      <c r="N1915" s="81">
        <v>135.49979999999999</v>
      </c>
      <c r="O1915" s="82">
        <v>3.0415162866672344E-2</v>
      </c>
      <c r="P1915" s="83">
        <v>60.830325733344687</v>
      </c>
      <c r="Q1915" s="81">
        <v>44.19</v>
      </c>
      <c r="R1915" s="82">
        <v>-1.355932203389882E-3</v>
      </c>
      <c r="S1915" s="83">
        <v>16.271186440678584</v>
      </c>
      <c r="T1915" s="81">
        <v>878.79</v>
      </c>
      <c r="U1915" s="82">
        <v>3.8010418020103645E-2</v>
      </c>
      <c r="V1915" s="83">
        <v>-38.010418020103643</v>
      </c>
      <c r="W1915" s="81">
        <v>46.379999999999995</v>
      </c>
      <c r="X1915" s="82">
        <v>-4.7210300429185829E-3</v>
      </c>
      <c r="Y1915" s="83">
        <v>-5.6652360515022986</v>
      </c>
      <c r="Z1915" s="84">
        <f t="shared" si="29"/>
        <v>-20.482903044732701</v>
      </c>
    </row>
    <row r="1916" spans="1:26" x14ac:dyDescent="0.3">
      <c r="A1916" s="76">
        <v>39673</v>
      </c>
      <c r="B1916" s="77">
        <v>1341.67</v>
      </c>
      <c r="C1916" s="77">
        <v>-1.8314187458842446E-2</v>
      </c>
      <c r="D1916" s="78">
        <v>18.314187458842447</v>
      </c>
      <c r="E1916" s="77">
        <v>3.2181299999999999</v>
      </c>
      <c r="F1916" s="77">
        <v>-3.4370000000000012</v>
      </c>
      <c r="G1916" s="79">
        <v>-34.370000000000012</v>
      </c>
      <c r="H1916" s="80">
        <v>61.454999999999998</v>
      </c>
      <c r="I1916" s="77">
        <v>-1.8447532343076205E-2</v>
      </c>
      <c r="J1916" s="79">
        <v>92.237661715381023</v>
      </c>
      <c r="K1916" s="80">
        <v>21.55</v>
      </c>
      <c r="L1916" s="77">
        <v>-6.0592850915431581E-2</v>
      </c>
      <c r="M1916" s="79">
        <v>-90.889276373147382</v>
      </c>
      <c r="N1916" s="81">
        <v>135.5</v>
      </c>
      <c r="O1916" s="82">
        <v>2.2640737629631952E-2</v>
      </c>
      <c r="P1916" s="83">
        <v>45.2814752592639</v>
      </c>
      <c r="Q1916" s="81">
        <v>44.37</v>
      </c>
      <c r="R1916" s="82">
        <v>2.0325203252031685E-3</v>
      </c>
      <c r="S1916" s="83">
        <v>-24.390243902438023</v>
      </c>
      <c r="T1916" s="81">
        <v>864.17</v>
      </c>
      <c r="U1916" s="82">
        <v>2.1260251955848651E-2</v>
      </c>
      <c r="V1916" s="83">
        <v>-21.260251955848652</v>
      </c>
      <c r="W1916" s="81">
        <v>47.064999999999998</v>
      </c>
      <c r="X1916" s="82">
        <v>8.0835916867608298E-2</v>
      </c>
      <c r="Y1916" s="83">
        <v>97.003100241129957</v>
      </c>
      <c r="Z1916" s="84">
        <f t="shared" si="29"/>
        <v>81.926652443183258</v>
      </c>
    </row>
    <row r="1917" spans="1:26" x14ac:dyDescent="0.3">
      <c r="A1917" s="76">
        <v>39672</v>
      </c>
      <c r="B1917" s="77">
        <v>1357.05</v>
      </c>
      <c r="C1917" s="77">
        <v>-1.3004298400645931E-2</v>
      </c>
      <c r="D1917" s="78">
        <v>13.004298400645931</v>
      </c>
      <c r="E1917" s="77">
        <v>3.2706300000000001</v>
      </c>
      <c r="F1917" s="77">
        <v>-1.6869999999999941</v>
      </c>
      <c r="G1917" s="79">
        <v>-16.869999999999941</v>
      </c>
      <c r="H1917" s="80">
        <v>61.194000000000003</v>
      </c>
      <c r="I1917" s="77">
        <v>-2.3396105968719983E-2</v>
      </c>
      <c r="J1917" s="79">
        <v>116.98052984359991</v>
      </c>
      <c r="K1917" s="80">
        <v>21.17</v>
      </c>
      <c r="L1917" s="77">
        <v>-1.8859028760018456E-3</v>
      </c>
      <c r="M1917" s="79">
        <v>-2.8288543140027684</v>
      </c>
      <c r="N1917" s="81">
        <v>133</v>
      </c>
      <c r="O1917" s="82">
        <v>2.3075349114847463E-2</v>
      </c>
      <c r="P1917" s="83">
        <v>46.150698229694925</v>
      </c>
      <c r="Q1917" s="81">
        <v>45.11</v>
      </c>
      <c r="R1917" s="82">
        <v>1.3252470799640526E-2</v>
      </c>
      <c r="S1917" s="83">
        <v>-159.02964959568632</v>
      </c>
      <c r="T1917" s="81">
        <v>875.34</v>
      </c>
      <c r="U1917" s="82">
        <v>2.0079010849424921E-2</v>
      </c>
      <c r="V1917" s="83">
        <v>-20.079010849424922</v>
      </c>
      <c r="W1917" s="81">
        <v>47.02</v>
      </c>
      <c r="X1917" s="82">
        <v>0.12246359513010271</v>
      </c>
      <c r="Y1917" s="83">
        <v>146.95631415612326</v>
      </c>
      <c r="Z1917" s="84">
        <f t="shared" si="29"/>
        <v>124.28432587095006</v>
      </c>
    </row>
    <row r="1918" spans="1:26" x14ac:dyDescent="0.3">
      <c r="A1918" s="76">
        <v>39671</v>
      </c>
      <c r="B1918" s="77">
        <v>1369.69</v>
      </c>
      <c r="C1918" s="77">
        <v>1.2163490315763054E-2</v>
      </c>
      <c r="D1918" s="78">
        <v>-12.163490315763054</v>
      </c>
      <c r="E1918" s="77">
        <v>3.2406299999999999</v>
      </c>
      <c r="F1918" s="77">
        <v>-4.0000000000000036</v>
      </c>
      <c r="G1918" s="79">
        <v>-40.000000000000036</v>
      </c>
      <c r="H1918" s="80">
        <v>60.935000000000002</v>
      </c>
      <c r="I1918" s="77">
        <v>-3.065444942890776E-2</v>
      </c>
      <c r="J1918" s="79">
        <v>153.2722471445388</v>
      </c>
      <c r="K1918" s="80">
        <v>20.12</v>
      </c>
      <c r="L1918" s="77">
        <v>-8.6699954607353608E-2</v>
      </c>
      <c r="M1918" s="79">
        <v>-130.0499319110304</v>
      </c>
      <c r="N1918" s="81">
        <v>130.4999</v>
      </c>
      <c r="O1918" s="82">
        <v>-7.6060778661005326E-3</v>
      </c>
      <c r="P1918" s="83">
        <v>-15.212155732201063</v>
      </c>
      <c r="Q1918" s="81">
        <v>45.29</v>
      </c>
      <c r="R1918" s="82">
        <v>3.6147334706016887E-2</v>
      </c>
      <c r="S1918" s="83">
        <v>-433.76801647220265</v>
      </c>
      <c r="T1918" s="81">
        <v>899.14</v>
      </c>
      <c r="U1918" s="82">
        <v>4.3521656376212803E-2</v>
      </c>
      <c r="V1918" s="83">
        <v>-43.521656376212803</v>
      </c>
      <c r="W1918" s="81">
        <v>47.04999999999999</v>
      </c>
      <c r="X1918" s="82">
        <v>7.6289603111059964E-2</v>
      </c>
      <c r="Y1918" s="83">
        <v>91.547523733271944</v>
      </c>
      <c r="Z1918" s="84">
        <f t="shared" si="29"/>
        <v>-429.89547992959928</v>
      </c>
    </row>
    <row r="1919" spans="1:26" x14ac:dyDescent="0.3">
      <c r="A1919" s="76">
        <v>39668</v>
      </c>
      <c r="B1919" s="77">
        <v>1357.83</v>
      </c>
      <c r="C1919" s="77">
        <v>8.9389210878287814E-3</v>
      </c>
      <c r="D1919" s="78">
        <v>-8.9389210878287813</v>
      </c>
      <c r="E1919" s="77">
        <v>3.2306300000000001</v>
      </c>
      <c r="F1919" s="77">
        <v>-8.3119999999999639</v>
      </c>
      <c r="G1919" s="79">
        <v>-83.119999999999635</v>
      </c>
      <c r="H1919" s="80">
        <v>60.753999999999998</v>
      </c>
      <c r="I1919" s="77">
        <v>-3.150007970667941E-2</v>
      </c>
      <c r="J1919" s="79">
        <v>157.50039853339706</v>
      </c>
      <c r="K1919" s="80">
        <v>20.66</v>
      </c>
      <c r="L1919" s="77">
        <v>-0.1473380107304994</v>
      </c>
      <c r="M1919" s="79">
        <v>-221.00701609574909</v>
      </c>
      <c r="N1919" s="81">
        <v>134.0001</v>
      </c>
      <c r="O1919" s="82">
        <v>-2.5455235701475367E-2</v>
      </c>
      <c r="P1919" s="83">
        <v>-50.910471402950726</v>
      </c>
      <c r="Q1919" s="81">
        <v>45.07</v>
      </c>
      <c r="R1919" s="82">
        <v>5.8726802912849423E-2</v>
      </c>
      <c r="S1919" s="83">
        <v>-704.72163495419306</v>
      </c>
      <c r="T1919" s="81">
        <v>879.13</v>
      </c>
      <c r="U1919" s="82">
        <v>7.9455317894943686E-2</v>
      </c>
      <c r="V1919" s="83">
        <v>-79.45531789494369</v>
      </c>
      <c r="W1919" s="81">
        <v>48.344999999999999</v>
      </c>
      <c r="X1919" s="82">
        <v>5.729907053034456E-2</v>
      </c>
      <c r="Y1919" s="83">
        <v>68.75888463641347</v>
      </c>
      <c r="Z1919" s="84">
        <f t="shared" si="29"/>
        <v>-921.89407826585455</v>
      </c>
    </row>
    <row r="1920" spans="1:26" x14ac:dyDescent="0.3">
      <c r="A1920" s="76">
        <v>39667</v>
      </c>
      <c r="B1920" s="77">
        <v>1352.23</v>
      </c>
      <c r="C1920" s="77">
        <v>-6.2174338019681452E-3</v>
      </c>
      <c r="D1920" s="78">
        <v>6.217433801968145</v>
      </c>
      <c r="E1920" s="77">
        <v>3.2762500000000001</v>
      </c>
      <c r="F1920" s="77">
        <v>0.43700000000002071</v>
      </c>
      <c r="G1920" s="79">
        <v>4.3700000000002071</v>
      </c>
      <c r="H1920" s="80">
        <v>61.168999999999997</v>
      </c>
      <c r="I1920" s="77">
        <v>-2.5893781352018547E-2</v>
      </c>
      <c r="J1920" s="79">
        <v>129.46890676009275</v>
      </c>
      <c r="K1920" s="80">
        <v>21.15</v>
      </c>
      <c r="L1920" s="77">
        <v>-7.6822348319511194E-2</v>
      </c>
      <c r="M1920" s="79">
        <v>-115.2335224792668</v>
      </c>
      <c r="N1920" s="81">
        <v>134.4999</v>
      </c>
      <c r="O1920" s="82">
        <v>-1.1030874242004282E-2</v>
      </c>
      <c r="P1920" s="83">
        <v>-22.061748484008564</v>
      </c>
      <c r="Q1920" s="81">
        <v>44.56</v>
      </c>
      <c r="R1920" s="82">
        <v>5.2432687765706157E-2</v>
      </c>
      <c r="S1920" s="83">
        <v>-629.19225318847384</v>
      </c>
      <c r="T1920" s="81">
        <v>843.71</v>
      </c>
      <c r="U1920" s="82">
        <v>8.9811049988041021E-3</v>
      </c>
      <c r="V1920" s="83">
        <v>-8.9811049988041027</v>
      </c>
      <c r="W1920" s="81">
        <v>45.555</v>
      </c>
      <c r="X1920" s="82">
        <v>-3.2288900690387888E-2</v>
      </c>
      <c r="Y1920" s="83">
        <v>-38.746680828465465</v>
      </c>
      <c r="Z1920" s="84">
        <f t="shared" si="29"/>
        <v>-674.15896941695769</v>
      </c>
    </row>
    <row r="1921" spans="1:26" x14ac:dyDescent="0.3">
      <c r="A1921" s="76">
        <v>39666</v>
      </c>
      <c r="B1921" s="77">
        <v>1369.23</v>
      </c>
      <c r="C1921" s="77">
        <v>3.6282874483244245E-3</v>
      </c>
      <c r="D1921" s="78">
        <v>-3.6282874483244245</v>
      </c>
      <c r="E1921" s="77">
        <v>3.26688</v>
      </c>
      <c r="F1921" s="77">
        <v>-11.375000000000002</v>
      </c>
      <c r="G1921" s="79">
        <v>-113.75000000000001</v>
      </c>
      <c r="H1921" s="80">
        <v>61.05</v>
      </c>
      <c r="I1921" s="77">
        <v>-3.4294030181277586E-2</v>
      </c>
      <c r="J1921" s="79">
        <v>171.47015090638794</v>
      </c>
      <c r="K1921" s="80">
        <v>20.23</v>
      </c>
      <c r="L1921" s="77">
        <v>-0.13694539249146762</v>
      </c>
      <c r="M1921" s="79">
        <v>-205.41808873720143</v>
      </c>
      <c r="N1921" s="81">
        <v>131.50020000000001</v>
      </c>
      <c r="O1921" s="82">
        <v>-3.3087475670973747E-2</v>
      </c>
      <c r="P1921" s="83">
        <v>-66.174951341947491</v>
      </c>
      <c r="Q1921" s="81">
        <v>45.35</v>
      </c>
      <c r="R1921" s="82">
        <v>7.9247977153736271E-2</v>
      </c>
      <c r="S1921" s="83">
        <v>-950.97572584483521</v>
      </c>
      <c r="T1921" s="81">
        <v>867.9</v>
      </c>
      <c r="U1921" s="82">
        <v>6.1002444987775031E-2</v>
      </c>
      <c r="V1921" s="83">
        <v>-61.002444987775029</v>
      </c>
      <c r="W1921" s="81">
        <v>44.995000000000005</v>
      </c>
      <c r="X1921" s="82">
        <v>-2.2909880564603382E-2</v>
      </c>
      <c r="Y1921" s="83">
        <v>-27.491856677524058</v>
      </c>
      <c r="Z1921" s="84">
        <f t="shared" si="29"/>
        <v>-1256.9712041312198</v>
      </c>
    </row>
    <row r="1922" spans="1:26" x14ac:dyDescent="0.3">
      <c r="A1922" s="76">
        <v>39665</v>
      </c>
      <c r="B1922" s="77">
        <v>1360.74</v>
      </c>
      <c r="C1922" s="77">
        <v>-1.7814092477371528E-2</v>
      </c>
      <c r="D1922" s="78">
        <v>17.814092477371528</v>
      </c>
      <c r="E1922" s="77">
        <v>3.28125</v>
      </c>
      <c r="F1922" s="77">
        <v>-13.125000000000009</v>
      </c>
      <c r="G1922" s="79">
        <v>-131.25000000000009</v>
      </c>
      <c r="H1922" s="80">
        <v>61.737000000000002</v>
      </c>
      <c r="I1922" s="77">
        <v>-2.0405248877393988E-2</v>
      </c>
      <c r="J1922" s="79">
        <v>102.02624438696994</v>
      </c>
      <c r="K1922" s="80">
        <v>21.14</v>
      </c>
      <c r="L1922" s="77">
        <v>-7.9774753636789372E-3</v>
      </c>
      <c r="M1922" s="79">
        <v>-11.966213045518407</v>
      </c>
      <c r="N1922" s="81">
        <v>131.0001</v>
      </c>
      <c r="O1922" s="82">
        <v>-1.5039804391565813E-2</v>
      </c>
      <c r="P1922" s="83">
        <v>-30.079608783131626</v>
      </c>
      <c r="Q1922" s="81">
        <v>45.27</v>
      </c>
      <c r="R1922" s="82">
        <v>7.9399141630901421E-2</v>
      </c>
      <c r="S1922" s="83">
        <v>-952.78969957081711</v>
      </c>
      <c r="T1922" s="81">
        <v>874.19</v>
      </c>
      <c r="U1922" s="82">
        <v>-2.6923735097825565E-3</v>
      </c>
      <c r="V1922" s="83">
        <v>2.6923735097825565</v>
      </c>
      <c r="W1922" s="81">
        <v>44.835000000000001</v>
      </c>
      <c r="X1922" s="82">
        <v>4.9310769920433289E-3</v>
      </c>
      <c r="Y1922" s="83">
        <v>5.9172923904519941</v>
      </c>
      <c r="Z1922" s="84">
        <f t="shared" si="29"/>
        <v>-997.63551863489124</v>
      </c>
    </row>
    <row r="1923" spans="1:26" x14ac:dyDescent="0.3">
      <c r="A1923" s="76">
        <v>39664</v>
      </c>
      <c r="B1923" s="77">
        <v>1338.71</v>
      </c>
      <c r="C1923" s="77">
        <v>-2.8216147156607887E-2</v>
      </c>
      <c r="D1923" s="78">
        <v>28.216147156607885</v>
      </c>
      <c r="E1923" s="77">
        <v>3.2418800000000001</v>
      </c>
      <c r="F1923" s="77">
        <v>-9.6249999999999947</v>
      </c>
      <c r="G1923" s="79">
        <v>-96.249999999999943</v>
      </c>
      <c r="H1923" s="80">
        <v>62.514000000000003</v>
      </c>
      <c r="I1923" s="77">
        <v>-1.6580669519254892E-2</v>
      </c>
      <c r="J1923" s="79">
        <v>82.903347596274457</v>
      </c>
      <c r="K1923" s="80">
        <v>23.49</v>
      </c>
      <c r="L1923" s="77">
        <v>0.10906515580736538</v>
      </c>
      <c r="M1923" s="79">
        <v>163.59773371104808</v>
      </c>
      <c r="N1923" s="81">
        <v>134.0001</v>
      </c>
      <c r="O1923" s="82">
        <v>-3.7182100844459958E-3</v>
      </c>
      <c r="P1923" s="83">
        <v>-7.4364201688919911</v>
      </c>
      <c r="Q1923" s="81">
        <v>44.23</v>
      </c>
      <c r="R1923" s="82">
        <v>6.4756860857005244E-2</v>
      </c>
      <c r="S1923" s="83">
        <v>-777.08233028406289</v>
      </c>
      <c r="T1923" s="81">
        <v>833.72</v>
      </c>
      <c r="U1923" s="82">
        <v>-2.7209931858489612E-2</v>
      </c>
      <c r="V1923" s="83">
        <v>27.209931858489611</v>
      </c>
      <c r="W1923" s="81">
        <v>48.46</v>
      </c>
      <c r="X1923" s="82">
        <v>0.12033290949023248</v>
      </c>
      <c r="Y1923" s="83">
        <v>144.39949138827896</v>
      </c>
      <c r="Z1923" s="84">
        <f t="shared" si="29"/>
        <v>-434.44209874225578</v>
      </c>
    </row>
    <row r="1924" spans="1:26" x14ac:dyDescent="0.3">
      <c r="A1924" s="76">
        <v>39661</v>
      </c>
      <c r="B1924" s="77">
        <v>1351.91</v>
      </c>
      <c r="C1924" s="77">
        <v>-1.2598965789243039E-2</v>
      </c>
      <c r="D1924" s="78">
        <v>12.598965789243039</v>
      </c>
      <c r="E1924" s="77">
        <v>3.2225000000000001</v>
      </c>
      <c r="F1924" s="77">
        <v>-13.375000000000004</v>
      </c>
      <c r="G1924" s="79">
        <v>-133.75000000000003</v>
      </c>
      <c r="H1924" s="80">
        <v>62.533000000000001</v>
      </c>
      <c r="I1924" s="77">
        <v>-1.8720773310736558E-2</v>
      </c>
      <c r="J1924" s="79">
        <v>93.603866553682792</v>
      </c>
      <c r="K1924" s="80">
        <v>22.57</v>
      </c>
      <c r="L1924" s="77">
        <v>-2.0824295010846004E-2</v>
      </c>
      <c r="M1924" s="79">
        <v>-31.236442516269008</v>
      </c>
      <c r="N1924" s="81">
        <v>131.50020000000001</v>
      </c>
      <c r="O1924" s="82">
        <v>-2.9520967850255705E-2</v>
      </c>
      <c r="P1924" s="83">
        <v>-59.041935700511402</v>
      </c>
      <c r="Q1924" s="81">
        <v>44.25</v>
      </c>
      <c r="R1924" s="82">
        <v>4.8826736193410818E-2</v>
      </c>
      <c r="S1924" s="83">
        <v>-585.92083432092977</v>
      </c>
      <c r="T1924" s="81">
        <v>846.61</v>
      </c>
      <c r="U1924" s="82">
        <v>1.8502700816861752E-2</v>
      </c>
      <c r="V1924" s="83">
        <v>-18.502700816861751</v>
      </c>
      <c r="W1924" s="81">
        <v>46.6</v>
      </c>
      <c r="X1924" s="82">
        <v>3.6614258022830432E-3</v>
      </c>
      <c r="Y1924" s="83">
        <v>4.393710962739652</v>
      </c>
      <c r="Z1924" s="84">
        <f t="shared" si="29"/>
        <v>-717.85537004890648</v>
      </c>
    </row>
    <row r="1925" spans="1:26" x14ac:dyDescent="0.3">
      <c r="A1925" s="76">
        <v>39660</v>
      </c>
      <c r="B1925" s="77">
        <v>1366.7</v>
      </c>
      <c r="C1925" s="77">
        <v>3.0678448756715966E-3</v>
      </c>
      <c r="D1925" s="78">
        <v>-3.0678448756715966</v>
      </c>
      <c r="E1925" s="77">
        <v>3.2524999999999999</v>
      </c>
      <c r="F1925" s="77">
        <v>-0.43799999999998285</v>
      </c>
      <c r="G1925" s="79">
        <v>-4.3799999999998285</v>
      </c>
      <c r="H1925" s="80">
        <v>62.61</v>
      </c>
      <c r="I1925" s="77">
        <v>-1.3565250271777617E-2</v>
      </c>
      <c r="J1925" s="79">
        <v>67.826251358888086</v>
      </c>
      <c r="K1925" s="80">
        <v>22.94</v>
      </c>
      <c r="L1925" s="77">
        <v>-4.6153846153846129E-2</v>
      </c>
      <c r="M1925" s="79">
        <v>-69.230769230769198</v>
      </c>
      <c r="N1925" s="81">
        <v>132.5001</v>
      </c>
      <c r="O1925" s="82">
        <v>-3.2846691352780032E-2</v>
      </c>
      <c r="P1925" s="83">
        <v>-65.693382705560055</v>
      </c>
      <c r="Q1925" s="81">
        <v>44.28</v>
      </c>
      <c r="R1925" s="82">
        <v>5.1032518395442643E-2</v>
      </c>
      <c r="S1925" s="83">
        <v>-612.39022074531169</v>
      </c>
      <c r="T1925" s="81">
        <v>846.18</v>
      </c>
      <c r="U1925" s="82">
        <v>2.3439767779390417E-2</v>
      </c>
      <c r="V1925" s="83">
        <v>-23.439767779390419</v>
      </c>
      <c r="W1925" s="81">
        <v>43.544999999999995</v>
      </c>
      <c r="X1925" s="82">
        <v>-6.3447682546510592E-2</v>
      </c>
      <c r="Y1925" s="83">
        <v>-76.137219055812707</v>
      </c>
      <c r="Z1925" s="84">
        <f t="shared" si="29"/>
        <v>-786.51295303362735</v>
      </c>
    </row>
    <row r="1926" spans="1:26" x14ac:dyDescent="0.3">
      <c r="A1926" s="76">
        <v>39659</v>
      </c>
      <c r="B1926" s="77">
        <v>1374.93</v>
      </c>
      <c r="C1926" s="77">
        <v>1.1007676696373443E-2</v>
      </c>
      <c r="D1926" s="78">
        <v>-11.007676696373442</v>
      </c>
      <c r="E1926" s="77">
        <v>3.2875000000000001</v>
      </c>
      <c r="F1926" s="77">
        <v>7.5620000000000243</v>
      </c>
      <c r="G1926" s="79">
        <v>75.620000000000246</v>
      </c>
      <c r="H1926" s="80">
        <v>62.66</v>
      </c>
      <c r="I1926" s="77">
        <v>-1.6172083529596502E-2</v>
      </c>
      <c r="J1926" s="79">
        <v>80.860417647982516</v>
      </c>
      <c r="K1926" s="80">
        <v>21.21</v>
      </c>
      <c r="L1926" s="77">
        <v>-0.1519392243102759</v>
      </c>
      <c r="M1926" s="79">
        <v>-227.90883646541386</v>
      </c>
      <c r="N1926" s="81">
        <v>130.00020000000001</v>
      </c>
      <c r="O1926" s="82">
        <v>-7.8014073738902498E-2</v>
      </c>
      <c r="P1926" s="83">
        <v>-156.02814747780499</v>
      </c>
      <c r="Q1926" s="81">
        <v>44.52</v>
      </c>
      <c r="R1926" s="82">
        <v>5.5476529160739765E-2</v>
      </c>
      <c r="S1926" s="83">
        <v>-665.71834992887716</v>
      </c>
      <c r="T1926" s="81">
        <v>858.11</v>
      </c>
      <c r="U1926" s="82">
        <v>3.844664423844904E-2</v>
      </c>
      <c r="V1926" s="83">
        <v>-38.446644238449039</v>
      </c>
      <c r="W1926" s="81">
        <v>41.89</v>
      </c>
      <c r="X1926" s="82">
        <v>-7.6193626640202849E-2</v>
      </c>
      <c r="Y1926" s="83">
        <v>-91.432351968243424</v>
      </c>
      <c r="Z1926" s="84">
        <f t="shared" si="29"/>
        <v>-1034.0615891271791</v>
      </c>
    </row>
    <row r="1927" spans="1:26" x14ac:dyDescent="0.3">
      <c r="A1927" s="76">
        <v>39658</v>
      </c>
      <c r="B1927" s="77">
        <v>1353.23</v>
      </c>
      <c r="C1927" s="77">
        <v>1.1738054473544552E-2</v>
      </c>
      <c r="D1927" s="78">
        <v>-11.738054473544553</v>
      </c>
      <c r="E1927" s="77">
        <v>3.2806299999999999</v>
      </c>
      <c r="F1927" s="77">
        <v>12.999999999999989</v>
      </c>
      <c r="G1927" s="79">
        <v>129.99999999999989</v>
      </c>
      <c r="H1927" s="80">
        <v>62.862000000000002</v>
      </c>
      <c r="I1927" s="77">
        <v>-2.4018382524181467E-2</v>
      </c>
      <c r="J1927" s="79">
        <v>120.09191262090734</v>
      </c>
      <c r="K1927" s="80">
        <v>22.03</v>
      </c>
      <c r="L1927" s="77">
        <v>-0.12231075697211156</v>
      </c>
      <c r="M1927" s="79">
        <v>-183.46613545816734</v>
      </c>
      <c r="N1927" s="81">
        <v>131.5001</v>
      </c>
      <c r="O1927" s="82">
        <v>-4.7102105649122268E-2</v>
      </c>
      <c r="P1927" s="83">
        <v>-94.204211298244545</v>
      </c>
      <c r="Q1927" s="81">
        <v>43.71</v>
      </c>
      <c r="R1927" s="82">
        <v>2.8470588235294136E-2</v>
      </c>
      <c r="S1927" s="83">
        <v>-341.64705882352962</v>
      </c>
      <c r="T1927" s="81">
        <v>861.64</v>
      </c>
      <c r="U1927" s="82">
        <v>6.2153299967949459E-2</v>
      </c>
      <c r="V1927" s="83">
        <v>-62.153299967949458</v>
      </c>
      <c r="W1927" s="81">
        <v>43.715000000000003</v>
      </c>
      <c r="X1927" s="82">
        <v>-2.3782938811969578E-2</v>
      </c>
      <c r="Y1927" s="83">
        <v>-28.539526574363492</v>
      </c>
      <c r="Z1927" s="84">
        <f t="shared" si="29"/>
        <v>-471.65637397489178</v>
      </c>
    </row>
    <row r="1928" spans="1:26" x14ac:dyDescent="0.3">
      <c r="A1928" s="76">
        <v>39657</v>
      </c>
      <c r="B1928" s="77">
        <v>1345.8</v>
      </c>
      <c r="C1928" s="77">
        <v>1.6488289009569647E-2</v>
      </c>
      <c r="D1928" s="78">
        <v>-16.488289009569648</v>
      </c>
      <c r="E1928" s="77">
        <v>3.3137499999999998</v>
      </c>
      <c r="F1928" s="77">
        <v>11.436999999999964</v>
      </c>
      <c r="G1928" s="79">
        <v>114.36999999999964</v>
      </c>
      <c r="H1928" s="80">
        <v>62.73</v>
      </c>
      <c r="I1928" s="77">
        <v>-2.7079843662758271E-2</v>
      </c>
      <c r="J1928" s="79">
        <v>135.39921831379135</v>
      </c>
      <c r="K1928" s="80">
        <v>24.23</v>
      </c>
      <c r="L1928" s="77">
        <v>-0.15101611772950241</v>
      </c>
      <c r="M1928" s="79">
        <v>-226.52417659425362</v>
      </c>
      <c r="N1928" s="81">
        <v>137.50020000000001</v>
      </c>
      <c r="O1928" s="82">
        <v>-3.8460139860139811E-2</v>
      </c>
      <c r="P1928" s="83">
        <v>-76.920279720279623</v>
      </c>
      <c r="Q1928" s="81">
        <v>42.57</v>
      </c>
      <c r="R1928" s="82">
        <v>-1.2984001854857459E-2</v>
      </c>
      <c r="S1928" s="83">
        <v>155.80802225828953</v>
      </c>
      <c r="T1928" s="81">
        <v>814.42</v>
      </c>
      <c r="U1928" s="82">
        <v>7.0647315559762336E-2</v>
      </c>
      <c r="V1928" s="83">
        <v>-70.647315559762333</v>
      </c>
      <c r="W1928" s="81">
        <v>45.724999999999994</v>
      </c>
      <c r="X1928" s="82">
        <v>-8.2840236686390595E-2</v>
      </c>
      <c r="Y1928" s="83">
        <v>-99.408284023668713</v>
      </c>
      <c r="Z1928" s="84">
        <f t="shared" si="29"/>
        <v>-84.41110433545343</v>
      </c>
    </row>
    <row r="1929" spans="1:26" x14ac:dyDescent="0.3">
      <c r="A1929" s="76">
        <v>39654</v>
      </c>
      <c r="B1929" s="77">
        <v>1360.69</v>
      </c>
      <c r="C1929" s="77">
        <v>1.4199039980918841E-2</v>
      </c>
      <c r="D1929" s="78">
        <v>-14.19903998091884</v>
      </c>
      <c r="E1929" s="77">
        <v>3.2718799999999999</v>
      </c>
      <c r="F1929" s="77">
        <v>-0.31200000000000117</v>
      </c>
      <c r="G1929" s="79">
        <v>-3.1200000000000117</v>
      </c>
      <c r="H1929" s="80">
        <v>62.795000000000002</v>
      </c>
      <c r="I1929" s="77">
        <v>-1.6769486111546019E-2</v>
      </c>
      <c r="J1929" s="79">
        <v>83.847430557730092</v>
      </c>
      <c r="K1929" s="80">
        <v>22.91</v>
      </c>
      <c r="L1929" s="77">
        <v>-0.19557584269662923</v>
      </c>
      <c r="M1929" s="79">
        <v>-293.36376404494382</v>
      </c>
      <c r="N1929" s="81">
        <v>136.0001</v>
      </c>
      <c r="O1929" s="82">
        <v>-2.8570020407157386E-2</v>
      </c>
      <c r="P1929" s="83">
        <v>-57.140040814314766</v>
      </c>
      <c r="Q1929" s="81">
        <v>42.34</v>
      </c>
      <c r="R1929" s="82">
        <v>-3.7070730043211181E-2</v>
      </c>
      <c r="S1929" s="83">
        <v>444.84876051853416</v>
      </c>
      <c r="T1929" s="81">
        <v>836.2</v>
      </c>
      <c r="U1929" s="82">
        <v>9.2900460058552958E-2</v>
      </c>
      <c r="V1929" s="83">
        <v>-92.900460058552952</v>
      </c>
      <c r="W1929" s="81">
        <v>47.07500000000001</v>
      </c>
      <c r="X1929" s="82">
        <v>-8.321044870444258E-3</v>
      </c>
      <c r="Y1929" s="83">
        <v>-9.9852538445331085</v>
      </c>
      <c r="Z1929" s="84">
        <f t="shared" si="29"/>
        <v>57.987632333000775</v>
      </c>
    </row>
    <row r="1930" spans="1:26" x14ac:dyDescent="0.3">
      <c r="A1930" s="76">
        <v>39653</v>
      </c>
      <c r="B1930" s="77">
        <v>1364.28</v>
      </c>
      <c r="C1930" s="77">
        <v>1.3980244821512144E-2</v>
      </c>
      <c r="D1930" s="78">
        <v>-13.980244821512144</v>
      </c>
      <c r="E1930" s="77">
        <v>3.38063</v>
      </c>
      <c r="F1930" s="77">
        <v>12.437999999999994</v>
      </c>
      <c r="G1930" s="79">
        <v>124.37999999999994</v>
      </c>
      <c r="H1930" s="80">
        <v>63.218000000000004</v>
      </c>
      <c r="I1930" s="77">
        <v>-6.9119356561625827E-3</v>
      </c>
      <c r="J1930" s="79">
        <v>34.559678280812911</v>
      </c>
      <c r="K1930" s="80">
        <v>23.44</v>
      </c>
      <c r="L1930" s="77">
        <v>-0.14732630047289913</v>
      </c>
      <c r="M1930" s="79">
        <v>-220.98945070934869</v>
      </c>
      <c r="N1930" s="81">
        <v>136.0001</v>
      </c>
      <c r="O1930" s="82">
        <v>-1.8051946457877756E-2</v>
      </c>
      <c r="P1930" s="83">
        <v>-36.103892915755509</v>
      </c>
      <c r="Q1930" s="81">
        <v>42.02</v>
      </c>
      <c r="R1930" s="82">
        <v>-3.8223849851224415E-2</v>
      </c>
      <c r="S1930" s="83">
        <v>458.68619821469298</v>
      </c>
      <c r="T1930" s="81">
        <v>818</v>
      </c>
      <c r="U1930" s="82">
        <v>3.0071022011786627E-2</v>
      </c>
      <c r="V1930" s="83">
        <v>-30.071022011786628</v>
      </c>
      <c r="W1930" s="81">
        <v>46.04999999999999</v>
      </c>
      <c r="X1930" s="82">
        <v>-3.0628354910009589E-2</v>
      </c>
      <c r="Y1930" s="83">
        <v>-36.754025892011505</v>
      </c>
      <c r="Z1930" s="84">
        <f t="shared" si="29"/>
        <v>279.72724014509134</v>
      </c>
    </row>
    <row r="1931" spans="1:26" x14ac:dyDescent="0.3">
      <c r="A1931" s="76">
        <v>39652</v>
      </c>
      <c r="B1931" s="77">
        <v>1385.42</v>
      </c>
      <c r="C1931" s="77">
        <v>1.8758594318741672E-2</v>
      </c>
      <c r="D1931" s="78">
        <v>-18.758594318741672</v>
      </c>
      <c r="E1931" s="77">
        <v>3.4125000000000001</v>
      </c>
      <c r="F1931" s="77">
        <v>20.75</v>
      </c>
      <c r="G1931" s="79">
        <v>207.5</v>
      </c>
      <c r="H1931" s="80">
        <v>63.023000000000003</v>
      </c>
      <c r="I1931" s="77">
        <v>-1.1946382378302004E-2</v>
      </c>
      <c r="J1931" s="79">
        <v>59.731911891510023</v>
      </c>
      <c r="K1931" s="80">
        <v>21.31</v>
      </c>
      <c r="L1931" s="77">
        <v>-0.16725283313794456</v>
      </c>
      <c r="M1931" s="79">
        <v>-250.87924970691685</v>
      </c>
      <c r="N1931" s="81">
        <v>133.00040000000001</v>
      </c>
      <c r="O1931" s="82">
        <v>-6.666385964912272E-2</v>
      </c>
      <c r="P1931" s="83">
        <v>-133.32771929824543</v>
      </c>
      <c r="Q1931" s="81">
        <v>41.94</v>
      </c>
      <c r="R1931" s="82">
        <v>-4.6167841710257021E-2</v>
      </c>
      <c r="S1931" s="83">
        <v>554.01410052308427</v>
      </c>
      <c r="T1931" s="81">
        <v>876.55</v>
      </c>
      <c r="U1931" s="82">
        <v>0.10303648055167554</v>
      </c>
      <c r="V1931" s="83">
        <v>-103.03648055167554</v>
      </c>
      <c r="W1931" s="81">
        <v>44.614999999999988</v>
      </c>
      <c r="X1931" s="82">
        <v>-4.6789872876829654E-2</v>
      </c>
      <c r="Y1931" s="83">
        <v>-56.147847452195577</v>
      </c>
      <c r="Z1931" s="84">
        <f t="shared" si="29"/>
        <v>259.09612108681927</v>
      </c>
    </row>
    <row r="1932" spans="1:26" x14ac:dyDescent="0.3">
      <c r="A1932" s="76">
        <v>39651</v>
      </c>
      <c r="B1932" s="77">
        <v>1377.58</v>
      </c>
      <c r="C1932" s="77">
        <v>1.1632176480091587E-2</v>
      </c>
      <c r="D1932" s="78">
        <v>-11.632176480091587</v>
      </c>
      <c r="E1932" s="77">
        <v>3.33813</v>
      </c>
      <c r="F1932" s="77">
        <v>8.9380000000000237</v>
      </c>
      <c r="G1932" s="79">
        <v>89.380000000000237</v>
      </c>
      <c r="H1932" s="80">
        <v>63.567999999999998</v>
      </c>
      <c r="I1932" s="77">
        <v>3.4620589808954878E-4</v>
      </c>
      <c r="J1932" s="79">
        <v>-1.7310294904477439</v>
      </c>
      <c r="K1932" s="80">
        <v>21.18</v>
      </c>
      <c r="L1932" s="77">
        <v>-0.16052318668252083</v>
      </c>
      <c r="M1932" s="79">
        <v>-240.78478002378122</v>
      </c>
      <c r="N1932" s="81">
        <v>134.50020000000001</v>
      </c>
      <c r="O1932" s="82">
        <v>-6.2718335780482706E-2</v>
      </c>
      <c r="P1932" s="83">
        <v>-125.43667156096541</v>
      </c>
      <c r="Q1932" s="81">
        <v>41.54</v>
      </c>
      <c r="R1932" s="82">
        <v>-9.7545079296111267E-2</v>
      </c>
      <c r="S1932" s="83">
        <v>1170.5409515533352</v>
      </c>
      <c r="T1932" s="81">
        <v>857.04</v>
      </c>
      <c r="U1932" s="82">
        <v>0.10286964354651904</v>
      </c>
      <c r="V1932" s="83">
        <v>-102.86964354651903</v>
      </c>
      <c r="W1932" s="81">
        <v>43.254999999999995</v>
      </c>
      <c r="X1932" s="82">
        <v>-0.11162456356541389</v>
      </c>
      <c r="Y1932" s="83">
        <v>-133.94947627849666</v>
      </c>
      <c r="Z1932" s="84">
        <f t="shared" si="29"/>
        <v>643.51717417303371</v>
      </c>
    </row>
    <row r="1933" spans="1:26" x14ac:dyDescent="0.3">
      <c r="A1933" s="76">
        <v>39650</v>
      </c>
      <c r="B1933" s="77">
        <v>1369.16</v>
      </c>
      <c r="C1933" s="77">
        <v>2.3573509817415312E-3</v>
      </c>
      <c r="D1933" s="78">
        <v>-2.357350981741531</v>
      </c>
      <c r="E1933" s="77">
        <v>3.3562500000000002</v>
      </c>
      <c r="F1933" s="77">
        <v>13.375000000000004</v>
      </c>
      <c r="G1933" s="79">
        <v>133.75000000000003</v>
      </c>
      <c r="H1933" s="80">
        <v>63.725999999999999</v>
      </c>
      <c r="I1933" s="77">
        <v>5.1261021119540029E-3</v>
      </c>
      <c r="J1933" s="79">
        <v>-25.630510559770016</v>
      </c>
      <c r="K1933" s="80">
        <v>23.05</v>
      </c>
      <c r="L1933" s="77">
        <v>-4.3196544276456967E-3</v>
      </c>
      <c r="M1933" s="79">
        <v>-6.4794816414685448</v>
      </c>
      <c r="N1933" s="81">
        <v>135.50030000000001</v>
      </c>
      <c r="O1933" s="82">
        <v>-5.2446117170547382E-2</v>
      </c>
      <c r="P1933" s="83">
        <v>-104.89223434109476</v>
      </c>
      <c r="Q1933" s="81">
        <v>42.19</v>
      </c>
      <c r="R1933" s="82">
        <v>-8.2826086956521786E-2</v>
      </c>
      <c r="S1933" s="83">
        <v>993.91304347826144</v>
      </c>
      <c r="T1933" s="81">
        <v>831.23</v>
      </c>
      <c r="U1933" s="82">
        <v>-6.0148757563436885E-3</v>
      </c>
      <c r="V1933" s="83">
        <v>6.0148757563436881</v>
      </c>
      <c r="W1933" s="81">
        <v>46.43</v>
      </c>
      <c r="X1933" s="82">
        <v>4.7490129723632021E-2</v>
      </c>
      <c r="Y1933" s="83">
        <v>56.988155668358424</v>
      </c>
      <c r="Z1933" s="84">
        <f t="shared" ref="Z1933:Z1996" si="30">SUM(D1933,G1933,J1933,M1933,P1933,S1933,V1933,Y1933)</f>
        <v>1051.3064973788887</v>
      </c>
    </row>
    <row r="1934" spans="1:26" x14ac:dyDescent="0.3">
      <c r="A1934" s="76">
        <v>39647</v>
      </c>
      <c r="B1934" s="77">
        <v>1362.52</v>
      </c>
      <c r="C1934" s="77">
        <v>-1.8022242084133368E-3</v>
      </c>
      <c r="D1934" s="78">
        <v>1.8022242084133369</v>
      </c>
      <c r="E1934" s="77">
        <v>3.2568799999999998</v>
      </c>
      <c r="F1934" s="77">
        <v>-3.8120000000000154</v>
      </c>
      <c r="G1934" s="79">
        <v>-38.120000000000154</v>
      </c>
      <c r="H1934" s="80">
        <v>63.470999999999997</v>
      </c>
      <c r="I1934" s="77">
        <v>-2.5771980828160836E-3</v>
      </c>
      <c r="J1934" s="79">
        <v>12.885990414080418</v>
      </c>
      <c r="K1934" s="80">
        <v>24.05</v>
      </c>
      <c r="L1934" s="77">
        <v>-6.7106283941039582E-2</v>
      </c>
      <c r="M1934" s="79">
        <v>-100.65942591155937</v>
      </c>
      <c r="N1934" s="81">
        <v>137.0001</v>
      </c>
      <c r="O1934" s="82">
        <v>-7.118891122402965E-2</v>
      </c>
      <c r="P1934" s="83">
        <v>-142.37782244805928</v>
      </c>
      <c r="Q1934" s="81">
        <v>42.13</v>
      </c>
      <c r="R1934" s="82">
        <v>-8.1734960767218826E-2</v>
      </c>
      <c r="S1934" s="83">
        <v>980.81952920662593</v>
      </c>
      <c r="T1934" s="81">
        <v>826.8</v>
      </c>
      <c r="U1934" s="82">
        <v>5.627595017566267E-2</v>
      </c>
      <c r="V1934" s="83">
        <v>-56.275950175662672</v>
      </c>
      <c r="W1934" s="81">
        <v>46.495000000000005</v>
      </c>
      <c r="X1934" s="82">
        <v>-4.9279214804212178E-2</v>
      </c>
      <c r="Y1934" s="83">
        <v>-59.135057765054611</v>
      </c>
      <c r="Z1934" s="84">
        <f t="shared" si="30"/>
        <v>598.9394875287835</v>
      </c>
    </row>
    <row r="1935" spans="1:26" x14ac:dyDescent="0.3">
      <c r="A1935" s="76">
        <v>39646</v>
      </c>
      <c r="B1935" s="77">
        <v>1359.96</v>
      </c>
      <c r="C1935" s="77">
        <v>-5.1790730337078119E-3</v>
      </c>
      <c r="D1935" s="78">
        <v>5.1790730337078115</v>
      </c>
      <c r="E1935" s="77">
        <v>3.2118799999999998</v>
      </c>
      <c r="F1935" s="77">
        <v>-8.1870000000000331</v>
      </c>
      <c r="G1935" s="79">
        <v>-81.870000000000331</v>
      </c>
      <c r="H1935" s="80">
        <v>63.69</v>
      </c>
      <c r="I1935" s="77">
        <v>3.5402727195731371E-2</v>
      </c>
      <c r="J1935" s="79">
        <v>-124.06571331511499</v>
      </c>
      <c r="K1935" s="80">
        <v>25.01</v>
      </c>
      <c r="L1935" s="77">
        <v>3.5402727195731371E-2</v>
      </c>
      <c r="M1935" s="79">
        <v>-215.76433121019116</v>
      </c>
      <c r="N1935" s="81">
        <v>141.00020000000001</v>
      </c>
      <c r="O1935" s="82">
        <v>-4.7297877098897795E-2</v>
      </c>
      <c r="P1935" s="83">
        <v>-94.595754197795586</v>
      </c>
      <c r="Q1935" s="81">
        <v>42.18</v>
      </c>
      <c r="R1935" s="82">
        <v>-7.7427821522309689E-2</v>
      </c>
      <c r="S1935" s="83">
        <v>929.13385826771628</v>
      </c>
      <c r="T1935" s="81">
        <v>826.34</v>
      </c>
      <c r="U1935" s="82">
        <v>3.2821717828217162E-2</v>
      </c>
      <c r="V1935" s="83">
        <v>-32.82171782821716</v>
      </c>
      <c r="W1935" s="81">
        <v>45.344999999999999</v>
      </c>
      <c r="X1935" s="82">
        <v>-7.6700874660299754E-4</v>
      </c>
      <c r="Y1935" s="83">
        <v>-0.92041049592359703</v>
      </c>
      <c r="Z1935" s="84">
        <f t="shared" si="30"/>
        <v>384.27500425418128</v>
      </c>
    </row>
    <row r="1936" spans="1:26" x14ac:dyDescent="0.3">
      <c r="A1936" s="76">
        <v>39645</v>
      </c>
      <c r="B1936" s="77">
        <v>1337.53</v>
      </c>
      <c r="C1936" s="77">
        <v>-2.5720404417120674E-2</v>
      </c>
      <c r="D1936" s="78">
        <v>25.720404417120672</v>
      </c>
      <c r="E1936" s="77">
        <v>3.15063</v>
      </c>
      <c r="F1936" s="77">
        <v>-17.437000000000012</v>
      </c>
      <c r="G1936" s="79">
        <v>-174.37000000000012</v>
      </c>
      <c r="H1936" s="80">
        <v>64.409000000000006</v>
      </c>
      <c r="I1936" s="77">
        <v>1.7005621170972103E-2</v>
      </c>
      <c r="J1936" s="79">
        <v>-85.028105854860513</v>
      </c>
      <c r="K1936" s="80">
        <v>25.1</v>
      </c>
      <c r="L1936" s="77">
        <v>1.2913640032284112E-2</v>
      </c>
      <c r="M1936" s="79">
        <v>19.370460048426168</v>
      </c>
      <c r="N1936" s="81">
        <v>138.00020000000001</v>
      </c>
      <c r="O1936" s="82">
        <v>-6.1225045118955559E-2</v>
      </c>
      <c r="P1936" s="83">
        <v>-122.45009023791113</v>
      </c>
      <c r="Q1936" s="81">
        <v>42.5</v>
      </c>
      <c r="R1936" s="82">
        <v>-7.367044463818663E-2</v>
      </c>
      <c r="S1936" s="83">
        <v>884.04533565823954</v>
      </c>
      <c r="T1936" s="81">
        <v>811.22</v>
      </c>
      <c r="U1936" s="82">
        <v>1.3923607639236059E-2</v>
      </c>
      <c r="V1936" s="83">
        <v>-13.923607639236058</v>
      </c>
      <c r="W1936" s="81">
        <v>44.78</v>
      </c>
      <c r="X1936" s="82">
        <v>-5.3076760414463901E-2</v>
      </c>
      <c r="Y1936" s="83">
        <v>-63.692112497356682</v>
      </c>
      <c r="Z1936" s="84">
        <f t="shared" si="30"/>
        <v>469.67228389442198</v>
      </c>
    </row>
    <row r="1937" spans="1:26" x14ac:dyDescent="0.3">
      <c r="A1937" s="76">
        <v>39644</v>
      </c>
      <c r="B1937" s="77">
        <v>1323.97</v>
      </c>
      <c r="C1937" s="77">
        <v>-3.7399757163318614E-2</v>
      </c>
      <c r="D1937" s="78">
        <v>37.399757163318611</v>
      </c>
      <c r="E1937" s="77">
        <v>3.1993800000000001</v>
      </c>
      <c r="F1937" s="77">
        <v>-14.561999999999964</v>
      </c>
      <c r="G1937" s="79">
        <v>-145.61999999999964</v>
      </c>
      <c r="H1937" s="80">
        <v>64.475999999999999</v>
      </c>
      <c r="I1937" s="77">
        <v>1.5354088911985661E-2</v>
      </c>
      <c r="J1937" s="79">
        <v>-76.770444559928308</v>
      </c>
      <c r="K1937" s="80">
        <v>28.54</v>
      </c>
      <c r="L1937" s="77">
        <v>0.10108024691358014</v>
      </c>
      <c r="M1937" s="79">
        <v>151.62037037037021</v>
      </c>
      <c r="N1937" s="81">
        <v>143</v>
      </c>
      <c r="O1937" s="82">
        <v>-3.4964912709268613E-6</v>
      </c>
      <c r="P1937" s="83">
        <v>-6.9929825418537225E-3</v>
      </c>
      <c r="Q1937" s="81">
        <v>43.13</v>
      </c>
      <c r="R1937" s="82">
        <v>-5.2087912087912032E-2</v>
      </c>
      <c r="S1937" s="83">
        <v>625.05494505494437</v>
      </c>
      <c r="T1937" s="81">
        <v>760.68</v>
      </c>
      <c r="U1937" s="82">
        <v>-5.4021787792866802E-2</v>
      </c>
      <c r="V1937" s="83">
        <v>54.021787792866803</v>
      </c>
      <c r="W1937" s="81">
        <v>49.854999999999997</v>
      </c>
      <c r="X1937" s="82">
        <v>2.8044128260645416E-2</v>
      </c>
      <c r="Y1937" s="83">
        <v>33.6529539127745</v>
      </c>
      <c r="Z1937" s="84">
        <f t="shared" si="30"/>
        <v>679.35237675180463</v>
      </c>
    </row>
    <row r="1938" spans="1:26" x14ac:dyDescent="0.3">
      <c r="A1938" s="76">
        <v>39643</v>
      </c>
      <c r="B1938" s="77">
        <v>1341.64</v>
      </c>
      <c r="C1938" s="77">
        <v>-3.6579586092001772E-2</v>
      </c>
      <c r="D1938" s="78">
        <v>36.579586092001769</v>
      </c>
      <c r="E1938" s="77">
        <v>3.2749999999999999</v>
      </c>
      <c r="F1938" s="77">
        <v>-4.8750000000000071</v>
      </c>
      <c r="G1938" s="79">
        <v>-48.750000000000071</v>
      </c>
      <c r="H1938" s="80">
        <v>63.866</v>
      </c>
      <c r="I1938" s="77">
        <v>1.1370114651295312E-2</v>
      </c>
      <c r="J1938" s="79">
        <v>-56.850573256476558</v>
      </c>
      <c r="K1938" s="80">
        <v>28.48</v>
      </c>
      <c r="L1938" s="77">
        <v>0.20422832980972525</v>
      </c>
      <c r="M1938" s="79">
        <v>306.34249471458787</v>
      </c>
      <c r="N1938" s="81">
        <v>139.9999</v>
      </c>
      <c r="O1938" s="82">
        <v>-2.8571367348018439E-6</v>
      </c>
      <c r="P1938" s="83">
        <v>-5.7142734696036873E-3</v>
      </c>
      <c r="Q1938" s="81">
        <v>43.97</v>
      </c>
      <c r="R1938" s="82">
        <v>-4.1630340017436873E-2</v>
      </c>
      <c r="S1938" s="83">
        <v>499.56408020924249</v>
      </c>
      <c r="T1938" s="81">
        <v>765.12</v>
      </c>
      <c r="U1938" s="82">
        <v>-6.7108856808427583E-2</v>
      </c>
      <c r="V1938" s="83">
        <v>67.108856808427589</v>
      </c>
      <c r="W1938" s="81">
        <v>47.47</v>
      </c>
      <c r="X1938" s="82">
        <v>6.8936260473007891E-3</v>
      </c>
      <c r="Y1938" s="83">
        <v>8.2723512567609472</v>
      </c>
      <c r="Z1938" s="84">
        <f t="shared" si="30"/>
        <v>812.26108155107454</v>
      </c>
    </row>
    <row r="1939" spans="1:26" x14ac:dyDescent="0.3">
      <c r="A1939" s="76">
        <v>39640</v>
      </c>
      <c r="B1939" s="77">
        <v>1345.47</v>
      </c>
      <c r="C1939" s="77">
        <v>-4.0409947722393841E-2</v>
      </c>
      <c r="D1939" s="78">
        <v>40.409947722393838</v>
      </c>
      <c r="E1939" s="77">
        <v>3.2562500000000001</v>
      </c>
      <c r="F1939" s="77">
        <v>-5.4380000000000095</v>
      </c>
      <c r="G1939" s="79">
        <v>-54.380000000000095</v>
      </c>
      <c r="H1939" s="80">
        <v>63.658000000000001</v>
      </c>
      <c r="I1939" s="77">
        <v>7.7092336673473885E-3</v>
      </c>
      <c r="J1939" s="79">
        <v>-38.54616833673694</v>
      </c>
      <c r="K1939" s="80">
        <v>27.49</v>
      </c>
      <c r="L1939" s="77">
        <v>0.14780793319415444</v>
      </c>
      <c r="M1939" s="79">
        <v>221.71189979123164</v>
      </c>
      <c r="N1939" s="81">
        <v>138.50030000000001</v>
      </c>
      <c r="O1939" s="82">
        <v>-2.8070116343614712E-2</v>
      </c>
      <c r="P1939" s="83">
        <v>-56.140232687229421</v>
      </c>
      <c r="Q1939" s="81">
        <v>43.69</v>
      </c>
      <c r="R1939" s="82">
        <v>-4.7940727827413439E-2</v>
      </c>
      <c r="S1939" s="83">
        <v>575.28873392896128</v>
      </c>
      <c r="T1939" s="81">
        <v>794.12</v>
      </c>
      <c r="U1939" s="82">
        <v>-2.839734256664999E-2</v>
      </c>
      <c r="V1939" s="83">
        <v>28.397342566649989</v>
      </c>
      <c r="W1939" s="81">
        <v>47.504999999999995</v>
      </c>
      <c r="X1939" s="82">
        <v>8.063660477453485E-3</v>
      </c>
      <c r="Y1939" s="83">
        <v>9.6763925729441826</v>
      </c>
      <c r="Z1939" s="84">
        <f t="shared" si="30"/>
        <v>726.41791555821453</v>
      </c>
    </row>
    <row r="1940" spans="1:26" x14ac:dyDescent="0.3">
      <c r="A1940" s="76">
        <v>39639</v>
      </c>
      <c r="B1940" s="77">
        <v>1359.91</v>
      </c>
      <c r="C1940" s="77">
        <v>-2.6960696627766255E-2</v>
      </c>
      <c r="D1940" s="78">
        <v>26.960696627766254</v>
      </c>
      <c r="E1940" s="77">
        <v>3.2050000000000001</v>
      </c>
      <c r="F1940" s="77">
        <v>-17.437999999999974</v>
      </c>
      <c r="G1940" s="79">
        <v>-174.37999999999974</v>
      </c>
      <c r="H1940" s="80">
        <v>63.784999999999997</v>
      </c>
      <c r="I1940" s="77">
        <v>2.3414419510967661E-3</v>
      </c>
      <c r="J1940" s="79">
        <v>-11.707209755483831</v>
      </c>
      <c r="K1940" s="80">
        <v>25.59</v>
      </c>
      <c r="L1940" s="77">
        <v>9.1723549488054543E-2</v>
      </c>
      <c r="M1940" s="79">
        <v>137.5853242320818</v>
      </c>
      <c r="N1940" s="81">
        <v>142.5</v>
      </c>
      <c r="O1940" s="82">
        <v>3.2607199120001228E-2</v>
      </c>
      <c r="P1940" s="83">
        <v>65.214398240002453</v>
      </c>
      <c r="Q1940" s="81">
        <v>43.97</v>
      </c>
      <c r="R1940" s="82">
        <v>-4.2465156794425148E-2</v>
      </c>
      <c r="S1940" s="83">
        <v>509.58188153310175</v>
      </c>
      <c r="T1940" s="81">
        <v>794.67</v>
      </c>
      <c r="U1940" s="82">
        <v>-2.7724419757013789E-2</v>
      </c>
      <c r="V1940" s="83">
        <v>27.724419757013788</v>
      </c>
      <c r="W1940" s="81">
        <v>46.805</v>
      </c>
      <c r="X1940" s="82">
        <v>1.069404341781719E-3</v>
      </c>
      <c r="Y1940" s="83">
        <v>1.2832852101380625</v>
      </c>
      <c r="Z1940" s="84">
        <f t="shared" si="30"/>
        <v>582.26279584462054</v>
      </c>
    </row>
    <row r="1941" spans="1:26" x14ac:dyDescent="0.3">
      <c r="A1941" s="76">
        <v>39638</v>
      </c>
      <c r="B1941" s="77">
        <v>1361.74</v>
      </c>
      <c r="C1941" s="77">
        <v>-2.9657393683730399E-2</v>
      </c>
      <c r="D1941" s="78">
        <v>29.657393683730401</v>
      </c>
      <c r="E1941" s="77">
        <v>3.2487499999999998</v>
      </c>
      <c r="F1941" s="77">
        <v>-19.250000000000036</v>
      </c>
      <c r="G1941" s="79">
        <v>-192.50000000000034</v>
      </c>
      <c r="H1941" s="80">
        <v>63.545999999999999</v>
      </c>
      <c r="I1941" s="77">
        <v>-1.0532438338075577E-3</v>
      </c>
      <c r="J1941" s="79">
        <v>5.2662191690377886</v>
      </c>
      <c r="K1941" s="80">
        <v>25.23</v>
      </c>
      <c r="L1941" s="77">
        <v>5.4325114918512357E-2</v>
      </c>
      <c r="M1941" s="79">
        <v>81.487672377768533</v>
      </c>
      <c r="N1941" s="81">
        <v>143.50030000000001</v>
      </c>
      <c r="O1941" s="82">
        <v>6.6917521871763572E-2</v>
      </c>
      <c r="P1941" s="83">
        <v>133.83504374352714</v>
      </c>
      <c r="Q1941" s="81">
        <v>46.03</v>
      </c>
      <c r="R1941" s="82">
        <v>-1.7083066410420612E-2</v>
      </c>
      <c r="S1941" s="83">
        <v>204.99679692504733</v>
      </c>
      <c r="T1941" s="81">
        <v>777.1</v>
      </c>
      <c r="U1941" s="82">
        <v>-5.7797931544551769E-2</v>
      </c>
      <c r="V1941" s="83">
        <v>57.797931544551766</v>
      </c>
      <c r="W1941" s="81">
        <v>48.69</v>
      </c>
      <c r="X1941" s="82">
        <v>-8.7540716612379225E-3</v>
      </c>
      <c r="Y1941" s="83">
        <v>-10.504885993485505</v>
      </c>
      <c r="Z1941" s="84">
        <f t="shared" si="30"/>
        <v>310.03617145017711</v>
      </c>
    </row>
    <row r="1942" spans="1:26" x14ac:dyDescent="0.3">
      <c r="A1942" s="76">
        <v>39637</v>
      </c>
      <c r="B1942" s="77">
        <v>1365.94</v>
      </c>
      <c r="C1942" s="77">
        <v>-4.3713857656926064E-2</v>
      </c>
      <c r="D1942" s="78">
        <v>43.713857656926066</v>
      </c>
      <c r="E1942" s="77">
        <v>3.2225000000000001</v>
      </c>
      <c r="F1942" s="77">
        <v>-28.499999999999972</v>
      </c>
      <c r="G1942" s="79">
        <v>-284.99999999999972</v>
      </c>
      <c r="H1942" s="80">
        <v>63.401000000000003</v>
      </c>
      <c r="I1942" s="77">
        <v>-9.4677144687300083E-3</v>
      </c>
      <c r="J1942" s="79">
        <v>47.338572343650043</v>
      </c>
      <c r="K1942" s="80">
        <v>23.15</v>
      </c>
      <c r="L1942" s="77">
        <v>9.5080416272469159E-2</v>
      </c>
      <c r="M1942" s="79">
        <v>142.62062440870375</v>
      </c>
      <c r="N1942" s="81">
        <v>143.0001</v>
      </c>
      <c r="O1942" s="82">
        <v>8.7449924106694651E-2</v>
      </c>
      <c r="P1942" s="83">
        <v>174.89984821338928</v>
      </c>
      <c r="Q1942" s="81">
        <v>46</v>
      </c>
      <c r="R1942" s="82">
        <v>-2.1276595744680851E-2</v>
      </c>
      <c r="S1942" s="83">
        <v>255.31914893617019</v>
      </c>
      <c r="T1942" s="81">
        <v>836.26</v>
      </c>
      <c r="U1942" s="82">
        <v>-2.2249763238199879E-2</v>
      </c>
      <c r="V1942" s="83">
        <v>22.249763238199879</v>
      </c>
      <c r="W1942" s="81">
        <v>44.32500000000001</v>
      </c>
      <c r="X1942" s="82">
        <v>-3.4734320557490962E-2</v>
      </c>
      <c r="Y1942" s="83">
        <v>-41.681184668989154</v>
      </c>
      <c r="Z1942" s="84">
        <f t="shared" si="30"/>
        <v>359.46063012805035</v>
      </c>
    </row>
    <row r="1943" spans="1:26" x14ac:dyDescent="0.3">
      <c r="A1943" s="76">
        <v>39636</v>
      </c>
      <c r="B1943" s="77">
        <v>1364.98</v>
      </c>
      <c r="C1943" s="77">
        <v>-3.9477017479663291E-2</v>
      </c>
      <c r="D1943" s="78">
        <v>39.477017479663289</v>
      </c>
      <c r="E1943" s="77">
        <v>3.2949999999999999</v>
      </c>
      <c r="F1943" s="77">
        <v>-26.125</v>
      </c>
      <c r="G1943" s="79">
        <v>-261.25</v>
      </c>
      <c r="H1943" s="80">
        <v>63.634999999999998</v>
      </c>
      <c r="I1943" s="77">
        <v>-4.5832811913402464E-3</v>
      </c>
      <c r="J1943" s="79">
        <v>22.916405956701233</v>
      </c>
      <c r="K1943" s="80">
        <v>25.78</v>
      </c>
      <c r="L1943" s="77">
        <v>0.14986619090098122</v>
      </c>
      <c r="M1943" s="79">
        <v>224.79928635147184</v>
      </c>
      <c r="N1943" s="81">
        <v>147.50049999999999</v>
      </c>
      <c r="O1943" s="82">
        <v>0.17530372534161376</v>
      </c>
      <c r="P1943" s="83">
        <v>350.60745068322751</v>
      </c>
      <c r="Q1943" s="81">
        <v>45.88</v>
      </c>
      <c r="R1943" s="82">
        <v>-5.0889532478278869E-2</v>
      </c>
      <c r="S1943" s="83">
        <v>610.67438973934645</v>
      </c>
      <c r="T1943" s="81">
        <v>782.75</v>
      </c>
      <c r="U1943" s="82">
        <v>-7.083165167018822E-2</v>
      </c>
      <c r="V1943" s="83">
        <v>70.831651670188222</v>
      </c>
      <c r="W1943" s="81">
        <v>48.905000000000001</v>
      </c>
      <c r="X1943" s="82">
        <v>6.0730940245092818E-2</v>
      </c>
      <c r="Y1943" s="83">
        <v>72.877128294111372</v>
      </c>
      <c r="Z1943" s="84">
        <f t="shared" si="30"/>
        <v>1130.9333301747099</v>
      </c>
    </row>
    <row r="1944" spans="1:26" x14ac:dyDescent="0.3">
      <c r="A1944" s="76">
        <v>39633</v>
      </c>
      <c r="B1944" s="77">
        <v>1367.04</v>
      </c>
      <c r="C1944" s="77">
        <v>-4.0323486465236473E-2</v>
      </c>
      <c r="D1944" s="78">
        <v>40.323486465236471</v>
      </c>
      <c r="E1944" s="77">
        <v>3.2937500000000002</v>
      </c>
      <c r="F1944" s="77">
        <v>-24.188000000000009</v>
      </c>
      <c r="G1944" s="79">
        <v>-241.88000000000011</v>
      </c>
      <c r="H1944" s="80" t="s">
        <v>0</v>
      </c>
      <c r="I1944" s="77">
        <v>3.5402727195731371E-2</v>
      </c>
      <c r="J1944" s="79">
        <v>109.6143146010083</v>
      </c>
      <c r="K1944" s="80" t="s">
        <v>0</v>
      </c>
      <c r="L1944" s="77">
        <v>3.5402727195731371E-2</v>
      </c>
      <c r="M1944" s="79">
        <v>-215.76433121019116</v>
      </c>
      <c r="N1944" s="81" t="s">
        <v>47</v>
      </c>
      <c r="O1944" s="82">
        <v>4.5362372799477215E-3</v>
      </c>
      <c r="P1944" s="83">
        <v>9.0724745598954417</v>
      </c>
      <c r="Q1944" s="81" t="s">
        <v>47</v>
      </c>
      <c r="R1944" s="82">
        <v>7.4923885533476054E-4</v>
      </c>
      <c r="S1944" s="83">
        <v>-8.9908662640171269</v>
      </c>
      <c r="T1944" s="81">
        <v>800.08</v>
      </c>
      <c r="U1944" s="82">
        <v>-4.6695342380878552E-2</v>
      </c>
      <c r="V1944" s="83">
        <v>46.69534238087855</v>
      </c>
      <c r="W1944" s="81" t="s">
        <v>47</v>
      </c>
      <c r="X1944" s="82">
        <v>-7.6700874660299754E-4</v>
      </c>
      <c r="Y1944" s="83">
        <v>-0.92041049592359703</v>
      </c>
      <c r="Z1944" s="84">
        <f t="shared" si="30"/>
        <v>-261.84998996311322</v>
      </c>
    </row>
    <row r="1945" spans="1:26" x14ac:dyDescent="0.3">
      <c r="A1945" s="76">
        <v>39632</v>
      </c>
      <c r="B1945" s="77">
        <v>1372.84</v>
      </c>
      <c r="C1945" s="77">
        <v>-4.0267330331925935E-2</v>
      </c>
      <c r="D1945" s="78">
        <v>40.267330331925933</v>
      </c>
      <c r="E1945" s="77">
        <v>3.3250000000000002</v>
      </c>
      <c r="F1945" s="77">
        <v>-21.999999999999975</v>
      </c>
      <c r="G1945" s="79">
        <v>-219.99999999999974</v>
      </c>
      <c r="H1945" s="80">
        <v>63.332000000000001</v>
      </c>
      <c r="I1945" s="77">
        <v>1.1856395339646655E-3</v>
      </c>
      <c r="J1945" s="79">
        <v>-5.9281976698233274</v>
      </c>
      <c r="K1945" s="80">
        <v>24.78</v>
      </c>
      <c r="L1945" s="77">
        <v>8.3515522518583296E-2</v>
      </c>
      <c r="M1945" s="79">
        <v>125.27328377787495</v>
      </c>
      <c r="N1945" s="81">
        <v>148.00030000000001</v>
      </c>
      <c r="O1945" s="82">
        <v>0.18399955840105997</v>
      </c>
      <c r="P1945" s="83">
        <v>367.99911680211989</v>
      </c>
      <c r="Q1945" s="81">
        <v>45.72</v>
      </c>
      <c r="R1945" s="82">
        <v>-6.5412919051512725E-2</v>
      </c>
      <c r="S1945" s="83">
        <v>784.95502861815271</v>
      </c>
      <c r="T1945" s="81">
        <v>800.08</v>
      </c>
      <c r="U1945" s="82">
        <v>-6.7668822466934619E-2</v>
      </c>
      <c r="V1945" s="83">
        <v>67.668822466934614</v>
      </c>
      <c r="W1945" s="81">
        <v>47.29</v>
      </c>
      <c r="X1945" s="82">
        <v>1.6115169746454664E-2</v>
      </c>
      <c r="Y1945" s="83">
        <v>19.338203695745595</v>
      </c>
      <c r="Z1945" s="84">
        <f t="shared" si="30"/>
        <v>1179.5735880229306</v>
      </c>
    </row>
    <row r="1946" spans="1:26" x14ac:dyDescent="0.3">
      <c r="A1946" s="76">
        <v>39631</v>
      </c>
      <c r="B1946" s="77">
        <v>1375.41</v>
      </c>
      <c r="C1946" s="77">
        <v>-5.1539495914215777E-2</v>
      </c>
      <c r="D1946" s="78">
        <v>51.539495914215777</v>
      </c>
      <c r="E1946" s="77">
        <v>3.3449999999999998</v>
      </c>
      <c r="F1946" s="77">
        <v>-20.625000000000028</v>
      </c>
      <c r="G1946" s="79">
        <v>-206.25000000000028</v>
      </c>
      <c r="H1946" s="80">
        <v>63.500999999999998</v>
      </c>
      <c r="I1946" s="77">
        <v>4.0477508103407426E-3</v>
      </c>
      <c r="J1946" s="79">
        <v>-20.238754051703712</v>
      </c>
      <c r="K1946" s="80">
        <v>25.92</v>
      </c>
      <c r="L1946" s="77">
        <v>0.20111214087117718</v>
      </c>
      <c r="M1946" s="79">
        <v>301.66821130676578</v>
      </c>
      <c r="N1946" s="81">
        <v>147.00030000000001</v>
      </c>
      <c r="O1946" s="82">
        <v>0.25106638297872347</v>
      </c>
      <c r="P1946" s="83">
        <v>502.13276595744691</v>
      </c>
      <c r="Q1946" s="81">
        <v>45.88</v>
      </c>
      <c r="R1946" s="82">
        <v>-6.1374795417348603E-2</v>
      </c>
      <c r="S1946" s="83">
        <v>736.49754500818324</v>
      </c>
      <c r="T1946" s="81">
        <v>804.12</v>
      </c>
      <c r="U1946" s="82">
        <v>-8.7046855663665532E-2</v>
      </c>
      <c r="V1946" s="83">
        <v>87.046855663665525</v>
      </c>
      <c r="W1946" s="81">
        <v>48.494999999999997</v>
      </c>
      <c r="X1946" s="82">
        <v>5.1268155213527039E-2</v>
      </c>
      <c r="Y1946" s="83">
        <v>61.521786256232446</v>
      </c>
      <c r="Z1946" s="84">
        <f t="shared" si="30"/>
        <v>1513.9179060548056</v>
      </c>
    </row>
    <row r="1947" spans="1:26" x14ac:dyDescent="0.3">
      <c r="A1947" s="76">
        <v>39630</v>
      </c>
      <c r="B1947" s="77">
        <v>1392.58</v>
      </c>
      <c r="C1947" s="77">
        <v>-4.4115729141641205E-2</v>
      </c>
      <c r="D1947" s="78">
        <v>44.115729141641204</v>
      </c>
      <c r="E1947" s="77">
        <v>3.32375</v>
      </c>
      <c r="F1947" s="77">
        <v>-25.375000000000014</v>
      </c>
      <c r="G1947" s="79">
        <v>-253.75000000000014</v>
      </c>
      <c r="H1947" s="80">
        <v>63.148000000000003</v>
      </c>
      <c r="I1947" s="77">
        <v>-1.2178726769473812E-3</v>
      </c>
      <c r="J1947" s="79">
        <v>6.089363384736906</v>
      </c>
      <c r="K1947" s="80">
        <v>23.65</v>
      </c>
      <c r="L1947" s="77">
        <v>6.3399280575539577E-2</v>
      </c>
      <c r="M1947" s="79">
        <v>95.09892086330936</v>
      </c>
      <c r="N1947" s="81">
        <v>143.00049999999999</v>
      </c>
      <c r="O1947" s="82">
        <v>0.25991629955947126</v>
      </c>
      <c r="P1947" s="83">
        <v>519.83259911894243</v>
      </c>
      <c r="Q1947" s="81">
        <v>45.5</v>
      </c>
      <c r="R1947" s="82">
        <v>-7.0100143061516448E-2</v>
      </c>
      <c r="S1947" s="83">
        <v>841.20171673819743</v>
      </c>
      <c r="T1947" s="81">
        <v>820.16</v>
      </c>
      <c r="U1947" s="82">
        <v>-4.5693075643158818E-2</v>
      </c>
      <c r="V1947" s="83">
        <v>45.693075643158821</v>
      </c>
      <c r="W1947" s="81">
        <v>47.145000000000003</v>
      </c>
      <c r="X1947" s="82">
        <v>-8.5173501577284327E-3</v>
      </c>
      <c r="Y1947" s="83">
        <v>-10.22082018927412</v>
      </c>
      <c r="Z1947" s="84">
        <f t="shared" si="30"/>
        <v>1288.0605847007121</v>
      </c>
    </row>
    <row r="1948" spans="1:26" x14ac:dyDescent="0.3">
      <c r="A1948" s="76">
        <v>39629</v>
      </c>
      <c r="B1948" s="77">
        <v>1402.13</v>
      </c>
      <c r="C1948" s="77">
        <v>-4.5351798139902158E-2</v>
      </c>
      <c r="D1948" s="78">
        <v>45.351798139902158</v>
      </c>
      <c r="E1948" s="77">
        <v>3.3106300000000002</v>
      </c>
      <c r="F1948" s="77">
        <v>-28.311999999999983</v>
      </c>
      <c r="G1948" s="79">
        <v>-283.11999999999983</v>
      </c>
      <c r="H1948" s="80">
        <v>63.170999999999999</v>
      </c>
      <c r="I1948" s="77">
        <v>-5.8536894064041003E-4</v>
      </c>
      <c r="J1948" s="79">
        <v>2.9268447032020499</v>
      </c>
      <c r="K1948" s="80">
        <v>23.95</v>
      </c>
      <c r="L1948" s="77">
        <v>0.13345953620444867</v>
      </c>
      <c r="M1948" s="79">
        <v>200.18930430667302</v>
      </c>
      <c r="N1948" s="81">
        <v>140.00030000000001</v>
      </c>
      <c r="O1948" s="82">
        <v>0.2844064220183487</v>
      </c>
      <c r="P1948" s="83">
        <v>568.81284403669736</v>
      </c>
      <c r="Q1948" s="81">
        <v>45.88</v>
      </c>
      <c r="R1948" s="82">
        <v>-7.5745366639806563E-2</v>
      </c>
      <c r="S1948" s="83">
        <v>908.9443996776788</v>
      </c>
      <c r="T1948" s="81">
        <v>817.33</v>
      </c>
      <c r="U1948" s="82">
        <v>-6.2286317431908357E-2</v>
      </c>
      <c r="V1948" s="83">
        <v>62.286317431908358</v>
      </c>
      <c r="W1948" s="81">
        <v>47.125</v>
      </c>
      <c r="X1948" s="82">
        <v>2.0905545927209782E-2</v>
      </c>
      <c r="Y1948" s="83">
        <v>25.086655112651737</v>
      </c>
      <c r="Z1948" s="84">
        <f t="shared" si="30"/>
        <v>1530.4781634087135</v>
      </c>
    </row>
    <row r="1949" spans="1:26" x14ac:dyDescent="0.3">
      <c r="A1949" s="76">
        <v>39626</v>
      </c>
      <c r="B1949" s="77">
        <v>1397.59</v>
      </c>
      <c r="C1949" s="77">
        <v>-4.770373398746252E-2</v>
      </c>
      <c r="D1949" s="78">
        <v>47.70373398746252</v>
      </c>
      <c r="E1949" s="77">
        <v>3.3793799999999998</v>
      </c>
      <c r="F1949" s="77">
        <v>-28.437000000000001</v>
      </c>
      <c r="G1949" s="79">
        <v>-284.37</v>
      </c>
      <c r="H1949" s="80">
        <v>63.636000000000003</v>
      </c>
      <c r="I1949" s="77">
        <v>1.0688817241872239E-2</v>
      </c>
      <c r="J1949" s="79">
        <v>-53.444086209361195</v>
      </c>
      <c r="K1949" s="80">
        <v>23.44</v>
      </c>
      <c r="L1949" s="77">
        <v>0.11885441527446311</v>
      </c>
      <c r="M1949" s="79">
        <v>178.28162291169468</v>
      </c>
      <c r="N1949" s="81">
        <v>142.50030000000001</v>
      </c>
      <c r="O1949" s="82">
        <v>0.27232410714285721</v>
      </c>
      <c r="P1949" s="83">
        <v>544.6482142857144</v>
      </c>
      <c r="Q1949" s="81">
        <v>45.89</v>
      </c>
      <c r="R1949" s="82">
        <v>-8.1097316780136111E-2</v>
      </c>
      <c r="S1949" s="83">
        <v>973.16780136163334</v>
      </c>
      <c r="T1949" s="81">
        <v>817.33</v>
      </c>
      <c r="U1949" s="82">
        <v>-9.2480735493326777E-2</v>
      </c>
      <c r="V1949" s="83">
        <v>92.480735493326776</v>
      </c>
      <c r="W1949" s="81">
        <v>46.754999999999995</v>
      </c>
      <c r="X1949" s="82">
        <v>3.2575088339222485E-2</v>
      </c>
      <c r="Y1949" s="83">
        <v>39.090106007066979</v>
      </c>
      <c r="Z1949" s="84">
        <f t="shared" si="30"/>
        <v>1537.5581278375375</v>
      </c>
    </row>
    <row r="1950" spans="1:26" x14ac:dyDescent="0.3">
      <c r="A1950" s="76">
        <v>39625</v>
      </c>
      <c r="B1950" s="77">
        <v>1403.36</v>
      </c>
      <c r="C1950" s="77">
        <v>-3.8761601424706423E-2</v>
      </c>
      <c r="D1950" s="78">
        <v>38.76160142470642</v>
      </c>
      <c r="E1950" s="77">
        <v>3.4412500000000001</v>
      </c>
      <c r="F1950" s="77">
        <v>-23.999999999999979</v>
      </c>
      <c r="G1950" s="79">
        <v>-239.99999999999977</v>
      </c>
      <c r="H1950" s="80">
        <v>63.613</v>
      </c>
      <c r="I1950" s="77">
        <v>1.0628495170310068E-2</v>
      </c>
      <c r="J1950" s="79">
        <v>-53.142475851550337</v>
      </c>
      <c r="K1950" s="80">
        <v>23.93</v>
      </c>
      <c r="L1950" s="77">
        <v>0.12770970782280872</v>
      </c>
      <c r="M1950" s="79">
        <v>191.56456173421307</v>
      </c>
      <c r="N1950" s="81">
        <v>138.00020000000001</v>
      </c>
      <c r="O1950" s="82">
        <v>0.20000173913043484</v>
      </c>
      <c r="P1950" s="83">
        <v>400.00347826086966</v>
      </c>
      <c r="Q1950" s="81">
        <v>45.92</v>
      </c>
      <c r="R1950" s="82">
        <v>-6.7614213197969508E-2</v>
      </c>
      <c r="S1950" s="83">
        <v>811.37055837563412</v>
      </c>
      <c r="T1950" s="81">
        <v>824.77</v>
      </c>
      <c r="U1950" s="82">
        <v>-7.2531402161323338E-2</v>
      </c>
      <c r="V1950" s="83">
        <v>72.531402161323342</v>
      </c>
      <c r="W1950" s="81">
        <v>49.120000000000005</v>
      </c>
      <c r="X1950" s="82">
        <v>5.6571305657130942E-2</v>
      </c>
      <c r="Y1950" s="83">
        <v>67.885566788557128</v>
      </c>
      <c r="Z1950" s="84">
        <f t="shared" si="30"/>
        <v>1288.9746928937534</v>
      </c>
    </row>
    <row r="1951" spans="1:26" x14ac:dyDescent="0.3">
      <c r="A1951" s="76">
        <v>39624</v>
      </c>
      <c r="B1951" s="77">
        <v>1428.38</v>
      </c>
      <c r="C1951" s="77">
        <v>-1.3113530842361122E-2</v>
      </c>
      <c r="D1951" s="78">
        <v>13.113530842361122</v>
      </c>
      <c r="E1951" s="77">
        <v>3.5074999999999998</v>
      </c>
      <c r="F1951" s="77">
        <v>0.4369999999999763</v>
      </c>
      <c r="G1951" s="79">
        <v>4.369999999999763</v>
      </c>
      <c r="H1951" s="80">
        <v>64.007000000000005</v>
      </c>
      <c r="I1951" s="77">
        <v>1.5629462727301681E-2</v>
      </c>
      <c r="J1951" s="79">
        <v>-78.1473136365084</v>
      </c>
      <c r="K1951" s="80">
        <v>21.14</v>
      </c>
      <c r="L1951" s="77">
        <v>-9.3870552936133639E-2</v>
      </c>
      <c r="M1951" s="79">
        <v>-140.80582940420047</v>
      </c>
      <c r="N1951" s="81">
        <v>134.4999</v>
      </c>
      <c r="O1951" s="82">
        <v>0.14957179487179484</v>
      </c>
      <c r="P1951" s="83">
        <v>299.14358974358964</v>
      </c>
      <c r="Q1951" s="81">
        <v>46.83</v>
      </c>
      <c r="R1951" s="82">
        <v>-5.4703270084779994E-2</v>
      </c>
      <c r="S1951" s="83">
        <v>656.4392410173599</v>
      </c>
      <c r="T1951" s="81">
        <v>855.29</v>
      </c>
      <c r="U1951" s="82">
        <v>-1.9207834503004451E-2</v>
      </c>
      <c r="V1951" s="83">
        <v>19.207834503004449</v>
      </c>
      <c r="W1951" s="81">
        <v>45.919999999999995</v>
      </c>
      <c r="X1951" s="82">
        <v>-4.9176933429961697E-2</v>
      </c>
      <c r="Y1951" s="83">
        <v>-59.01232011595404</v>
      </c>
      <c r="Z1951" s="84">
        <f t="shared" si="30"/>
        <v>714.30873294965204</v>
      </c>
    </row>
    <row r="1952" spans="1:26" x14ac:dyDescent="0.3">
      <c r="A1952" s="76">
        <v>39623</v>
      </c>
      <c r="B1952" s="77">
        <v>1421.08</v>
      </c>
      <c r="C1952" s="77">
        <v>-2.2096215911202338E-2</v>
      </c>
      <c r="D1952" s="78">
        <v>22.096215911202339</v>
      </c>
      <c r="E1952" s="77">
        <v>3.5562499999999999</v>
      </c>
      <c r="F1952" s="77">
        <v>3.6249999999999893</v>
      </c>
      <c r="G1952" s="79">
        <v>36.249999999999893</v>
      </c>
      <c r="H1952" s="80">
        <v>63.927999999999997</v>
      </c>
      <c r="I1952" s="77">
        <v>9.1079856671559753E-3</v>
      </c>
      <c r="J1952" s="79">
        <v>-45.539928335779877</v>
      </c>
      <c r="K1952" s="80">
        <v>22.42</v>
      </c>
      <c r="L1952" s="77">
        <v>-7.0480928689883884E-2</v>
      </c>
      <c r="M1952" s="79">
        <v>-105.72139303482582</v>
      </c>
      <c r="N1952" s="81">
        <v>131.50040000000001</v>
      </c>
      <c r="O1952" s="82">
        <v>9.1289626556016704E-2</v>
      </c>
      <c r="P1952" s="83">
        <v>182.5792531120334</v>
      </c>
      <c r="Q1952" s="81">
        <v>47</v>
      </c>
      <c r="R1952" s="82">
        <v>-3.629280295263488E-2</v>
      </c>
      <c r="S1952" s="83">
        <v>435.51363543161858</v>
      </c>
      <c r="T1952" s="81">
        <v>842.42</v>
      </c>
      <c r="U1952" s="82">
        <v>-2.4434871224754521E-2</v>
      </c>
      <c r="V1952" s="83">
        <v>24.43487122475452</v>
      </c>
      <c r="W1952" s="81">
        <v>46.104999999999997</v>
      </c>
      <c r="X1952" s="82">
        <v>-8.1848053370506949E-2</v>
      </c>
      <c r="Y1952" s="83">
        <v>-98.217664044608327</v>
      </c>
      <c r="Z1952" s="84">
        <f t="shared" si="30"/>
        <v>451.39499026439466</v>
      </c>
    </row>
    <row r="1953" spans="1:26" x14ac:dyDescent="0.3">
      <c r="A1953" s="76">
        <v>39622</v>
      </c>
      <c r="B1953" s="77">
        <v>1424.48</v>
      </c>
      <c r="C1953" s="77">
        <v>-3.0392136842893474E-2</v>
      </c>
      <c r="D1953" s="78">
        <v>30.392136842893475</v>
      </c>
      <c r="E1953" s="77">
        <v>3.5356300000000003</v>
      </c>
      <c r="F1953" s="77">
        <v>-0.62499999999996447</v>
      </c>
      <c r="G1953" s="79">
        <v>-6.2499999999996447</v>
      </c>
      <c r="H1953" s="80">
        <v>63.718000000000004</v>
      </c>
      <c r="I1953" s="77">
        <v>9.3940594059406506E-3</v>
      </c>
      <c r="J1953" s="79">
        <v>-46.970297029703254</v>
      </c>
      <c r="K1953" s="80">
        <v>22.64</v>
      </c>
      <c r="L1953" s="77">
        <v>-2.3295944779982706E-2</v>
      </c>
      <c r="M1953" s="79">
        <v>-34.943917169974057</v>
      </c>
      <c r="N1953" s="81">
        <v>125.4999</v>
      </c>
      <c r="O1953" s="82">
        <v>6.3558474576271159E-2</v>
      </c>
      <c r="P1953" s="83">
        <v>127.1169491525423</v>
      </c>
      <c r="Q1953" s="81">
        <v>48.34</v>
      </c>
      <c r="R1953" s="82">
        <v>-4.3719090009891076E-2</v>
      </c>
      <c r="S1953" s="83">
        <v>524.62908011869297</v>
      </c>
      <c r="T1953" s="81">
        <v>839.27</v>
      </c>
      <c r="U1953" s="82">
        <v>-4.734500215668918E-2</v>
      </c>
      <c r="V1953" s="83">
        <v>47.345002156689176</v>
      </c>
      <c r="W1953" s="81">
        <v>45.870000000000005</v>
      </c>
      <c r="X1953" s="82">
        <v>-9.3836428289213611E-2</v>
      </c>
      <c r="Y1953" s="83">
        <v>-112.60371394705632</v>
      </c>
      <c r="Z1953" s="84">
        <f t="shared" si="30"/>
        <v>528.71524012408463</v>
      </c>
    </row>
    <row r="1954" spans="1:26" x14ac:dyDescent="0.3">
      <c r="A1954" s="76">
        <v>39619</v>
      </c>
      <c r="B1954" s="77">
        <v>1430.44</v>
      </c>
      <c r="C1954" s="77">
        <v>-3.9334860074814765E-2</v>
      </c>
      <c r="D1954" s="78">
        <v>39.334860074814763</v>
      </c>
      <c r="E1954" s="77">
        <v>3.5449999999999999</v>
      </c>
      <c r="F1954" s="77">
        <v>35.749999999999993</v>
      </c>
      <c r="G1954" s="79">
        <v>357.49999999999994</v>
      </c>
      <c r="H1954" s="80">
        <v>63.256999999999998</v>
      </c>
      <c r="I1954" s="77">
        <v>-1.2057036655265559E-2</v>
      </c>
      <c r="J1954" s="79">
        <v>60.285183276327793</v>
      </c>
      <c r="K1954" s="80">
        <v>22.87</v>
      </c>
      <c r="L1954" s="77">
        <v>-1.0813148788927335E-2</v>
      </c>
      <c r="M1954" s="79">
        <v>-16.219723183391004</v>
      </c>
      <c r="N1954" s="81">
        <v>125.0003</v>
      </c>
      <c r="O1954" s="82">
        <v>7.7588793103448239E-2</v>
      </c>
      <c r="P1954" s="83">
        <v>155.17758620689648</v>
      </c>
      <c r="Q1954" s="81">
        <v>48.92</v>
      </c>
      <c r="R1954" s="82">
        <v>-4.8063825647013017E-2</v>
      </c>
      <c r="S1954" s="83">
        <v>576.76590776415617</v>
      </c>
      <c r="T1954" s="81">
        <v>858.15</v>
      </c>
      <c r="U1954" s="82">
        <v>-1.97276735738274E-2</v>
      </c>
      <c r="V1954" s="83">
        <v>19.727673573827399</v>
      </c>
      <c r="W1954" s="81">
        <v>46.54</v>
      </c>
      <c r="X1954" s="82">
        <v>-6.8174992491740943E-2</v>
      </c>
      <c r="Y1954" s="83">
        <v>-81.809990990089119</v>
      </c>
      <c r="Z1954" s="84">
        <f t="shared" si="30"/>
        <v>1110.7614967225425</v>
      </c>
    </row>
    <row r="1955" spans="1:26" x14ac:dyDescent="0.3">
      <c r="A1955" s="76">
        <v>39618</v>
      </c>
      <c r="B1955" s="77">
        <v>1450.15</v>
      </c>
      <c r="C1955" s="77">
        <v>-3.0959317865925321E-2</v>
      </c>
      <c r="D1955" s="78">
        <v>30.959317865925321</v>
      </c>
      <c r="E1955" s="77">
        <v>3.55125</v>
      </c>
      <c r="F1955" s="77">
        <v>34.061999999999991</v>
      </c>
      <c r="G1955" s="79">
        <v>340.61999999999989</v>
      </c>
      <c r="H1955" s="80">
        <v>63.244999999999997</v>
      </c>
      <c r="I1955" s="77">
        <v>-1.9016301903181369E-2</v>
      </c>
      <c r="J1955" s="79">
        <v>95.081509515906845</v>
      </c>
      <c r="K1955" s="80">
        <v>21.58</v>
      </c>
      <c r="L1955" s="77">
        <v>-8.4040747028862495E-2</v>
      </c>
      <c r="M1955" s="79">
        <v>-126.06112054329375</v>
      </c>
      <c r="N1955" s="81">
        <v>117.5</v>
      </c>
      <c r="O1955" s="82">
        <v>2.6337120735678385E-2</v>
      </c>
      <c r="P1955" s="83">
        <v>52.674241471356765</v>
      </c>
      <c r="Q1955" s="81">
        <v>48.88</v>
      </c>
      <c r="R1955" s="82">
        <v>-6.5213233887932626E-2</v>
      </c>
      <c r="S1955" s="83">
        <v>782.55880665519146</v>
      </c>
      <c r="T1955" s="81">
        <v>880.79</v>
      </c>
      <c r="U1955" s="82">
        <v>-1.5690131086351682E-2</v>
      </c>
      <c r="V1955" s="83">
        <v>15.690131086351682</v>
      </c>
      <c r="W1955" s="81">
        <v>46.129999999999995</v>
      </c>
      <c r="X1955" s="82">
        <v>-0.11322568242983481</v>
      </c>
      <c r="Y1955" s="83">
        <v>-135.87081891580178</v>
      </c>
      <c r="Z1955" s="84">
        <f t="shared" si="30"/>
        <v>1055.6520671356363</v>
      </c>
    </row>
    <row r="1956" spans="1:26" x14ac:dyDescent="0.3">
      <c r="A1956" s="76">
        <v>39617</v>
      </c>
      <c r="B1956" s="77">
        <v>1456.85</v>
      </c>
      <c r="C1956" s="77">
        <v>-4.0687720592108852E-2</v>
      </c>
      <c r="D1956" s="78">
        <v>40.687720592108853</v>
      </c>
      <c r="E1956" s="77">
        <v>3.5775000000000001</v>
      </c>
      <c r="F1956" s="77">
        <v>44.750000000000021</v>
      </c>
      <c r="G1956" s="79">
        <v>447.50000000000023</v>
      </c>
      <c r="H1956" s="80">
        <v>63.225000000000001</v>
      </c>
      <c r="I1956" s="77">
        <v>-1.0811064522185297E-2</v>
      </c>
      <c r="J1956" s="79">
        <v>54.055322610926488</v>
      </c>
      <c r="K1956" s="80">
        <v>22.24</v>
      </c>
      <c r="L1956" s="77">
        <v>0.19377348362855606</v>
      </c>
      <c r="M1956" s="79">
        <v>290.66022544283408</v>
      </c>
      <c r="N1956" s="81">
        <v>113.5</v>
      </c>
      <c r="O1956" s="82">
        <v>5.5962279352727726E-2</v>
      </c>
      <c r="P1956" s="83">
        <v>111.92455870545545</v>
      </c>
      <c r="Q1956" s="81">
        <v>48.93</v>
      </c>
      <c r="R1956" s="82">
        <v>-6.4972291228740653E-2</v>
      </c>
      <c r="S1956" s="83">
        <v>779.66749474488779</v>
      </c>
      <c r="T1956" s="81">
        <v>859.43</v>
      </c>
      <c r="U1956" s="82">
        <v>-8.1108533182221582E-2</v>
      </c>
      <c r="V1956" s="83">
        <v>81.108533182221578</v>
      </c>
      <c r="W1956" s="81">
        <v>47.54999999999999</v>
      </c>
      <c r="X1956" s="82">
        <v>0</v>
      </c>
      <c r="Y1956" s="83">
        <v>0</v>
      </c>
      <c r="Z1956" s="84">
        <f t="shared" si="30"/>
        <v>1805.6038552784346</v>
      </c>
    </row>
    <row r="1957" spans="1:26" x14ac:dyDescent="0.3">
      <c r="A1957" s="76">
        <v>39616</v>
      </c>
      <c r="B1957" s="77">
        <v>1468.74</v>
      </c>
      <c r="C1957" s="77">
        <v>-2.3807624820545499E-2</v>
      </c>
      <c r="D1957" s="78">
        <v>23.807624820545499</v>
      </c>
      <c r="E1957" s="77">
        <v>3.59375</v>
      </c>
      <c r="F1957" s="77">
        <v>49.624999999999986</v>
      </c>
      <c r="G1957" s="79">
        <v>496.24999999999989</v>
      </c>
      <c r="H1957" s="80">
        <v>63.207999999999998</v>
      </c>
      <c r="I1957" s="77">
        <v>-7.6458120731611881E-3</v>
      </c>
      <c r="J1957" s="79">
        <v>38.229060365805942</v>
      </c>
      <c r="K1957" s="80">
        <v>21.13</v>
      </c>
      <c r="L1957" s="77">
        <v>1.5865384615384531E-2</v>
      </c>
      <c r="M1957" s="79">
        <v>23.798076923076795</v>
      </c>
      <c r="N1957" s="81">
        <v>109</v>
      </c>
      <c r="O1957" s="82">
        <v>-3.9504560590960185E-2</v>
      </c>
      <c r="P1957" s="83">
        <v>-79.009121181920364</v>
      </c>
      <c r="Q1957" s="81">
        <v>49.64</v>
      </c>
      <c r="R1957" s="82">
        <v>-6.1270801815431201E-2</v>
      </c>
      <c r="S1957" s="83">
        <v>735.24962178517444</v>
      </c>
      <c r="T1957" s="81">
        <v>871.62</v>
      </c>
      <c r="U1957" s="82">
        <v>-4.5532194480946163E-2</v>
      </c>
      <c r="V1957" s="83">
        <v>45.53219448094616</v>
      </c>
      <c r="W1957" s="81">
        <v>46.16</v>
      </c>
      <c r="X1957" s="82">
        <v>-7.2533654812135945E-2</v>
      </c>
      <c r="Y1957" s="83">
        <v>-87.04038577456312</v>
      </c>
      <c r="Z1957" s="84">
        <f t="shared" si="30"/>
        <v>1196.8170714190651</v>
      </c>
    </row>
    <row r="1958" spans="1:26" x14ac:dyDescent="0.3">
      <c r="A1958" s="76">
        <v>39615</v>
      </c>
      <c r="B1958" s="77">
        <v>1467.6</v>
      </c>
      <c r="C1958" s="77">
        <v>-2.7583602234251974E-2</v>
      </c>
      <c r="D1958" s="78">
        <v>27.583602234251973</v>
      </c>
      <c r="E1958" s="77">
        <v>3.6637499999999998</v>
      </c>
      <c r="F1958" s="77">
        <v>56.749999999999986</v>
      </c>
      <c r="G1958" s="79">
        <v>567.49999999999989</v>
      </c>
      <c r="H1958" s="80">
        <v>62.963000000000001</v>
      </c>
      <c r="I1958" s="77">
        <v>-1.4231588176352689E-2</v>
      </c>
      <c r="J1958" s="79">
        <v>71.157940881763452</v>
      </c>
      <c r="K1958" s="80">
        <v>20.95</v>
      </c>
      <c r="L1958" s="77">
        <v>3.5079051383399257E-2</v>
      </c>
      <c r="M1958" s="79">
        <v>52.618577075098884</v>
      </c>
      <c r="N1958" s="81">
        <v>112</v>
      </c>
      <c r="O1958" s="82">
        <v>1.3726949025826475E-2</v>
      </c>
      <c r="P1958" s="83">
        <v>27.453898051652949</v>
      </c>
      <c r="Q1958" s="81">
        <v>49.94</v>
      </c>
      <c r="R1958" s="82">
        <v>-5.1652107861754636E-2</v>
      </c>
      <c r="S1958" s="83">
        <v>619.82529434105561</v>
      </c>
      <c r="T1958" s="81">
        <v>900.62</v>
      </c>
      <c r="U1958" s="82">
        <v>-7.1764796666409347E-3</v>
      </c>
      <c r="V1958" s="83">
        <v>7.176479666640935</v>
      </c>
      <c r="W1958" s="81">
        <v>45.28</v>
      </c>
      <c r="X1958" s="82">
        <v>-7.8551078551078665E-2</v>
      </c>
      <c r="Y1958" s="83">
        <v>-94.261294261294395</v>
      </c>
      <c r="Z1958" s="84">
        <f t="shared" si="30"/>
        <v>1279.0544979891692</v>
      </c>
    </row>
    <row r="1959" spans="1:26" x14ac:dyDescent="0.3">
      <c r="A1959" s="76">
        <v>39612</v>
      </c>
      <c r="B1959" s="77">
        <v>1459.95</v>
      </c>
      <c r="C1959" s="77">
        <v>-3.69659430471177E-2</v>
      </c>
      <c r="D1959" s="78">
        <v>36.965943047117698</v>
      </c>
      <c r="E1959" s="77">
        <v>3.6812499999999999</v>
      </c>
      <c r="F1959" s="77">
        <v>54.25</v>
      </c>
      <c r="G1959" s="79">
        <v>542.5</v>
      </c>
      <c r="H1959" s="80">
        <v>62.944000000000003</v>
      </c>
      <c r="I1959" s="77">
        <v>-2.2593518532896446E-2</v>
      </c>
      <c r="J1959" s="79">
        <v>112.96759266448223</v>
      </c>
      <c r="K1959" s="80">
        <v>21.22</v>
      </c>
      <c r="L1959" s="77">
        <v>7.0095814422592065E-2</v>
      </c>
      <c r="M1959" s="79">
        <v>105.14372163388811</v>
      </c>
      <c r="N1959" s="81">
        <v>115</v>
      </c>
      <c r="O1959" s="82">
        <v>6.9932659368795516E-2</v>
      </c>
      <c r="P1959" s="83">
        <v>139.86531873759102</v>
      </c>
      <c r="Q1959" s="81">
        <v>49.25</v>
      </c>
      <c r="R1959" s="82">
        <v>-7.7369801423754256E-2</v>
      </c>
      <c r="S1959" s="83">
        <v>928.4376170850511</v>
      </c>
      <c r="T1959" s="81">
        <v>889.27</v>
      </c>
      <c r="U1959" s="82">
        <v>-1.3073636313190137E-2</v>
      </c>
      <c r="V1959" s="83">
        <v>13.073636313190137</v>
      </c>
      <c r="W1959" s="81">
        <v>46.489999999999988</v>
      </c>
      <c r="X1959" s="82">
        <v>-5.6328021922257575E-2</v>
      </c>
      <c r="Y1959" s="83">
        <v>-67.593626306709083</v>
      </c>
      <c r="Z1959" s="84">
        <f t="shared" si="30"/>
        <v>1811.3602031746111</v>
      </c>
    </row>
    <row r="1960" spans="1:26" x14ac:dyDescent="0.3">
      <c r="A1960" s="76">
        <v>39611</v>
      </c>
      <c r="B1960" s="77">
        <v>1447.36</v>
      </c>
      <c r="C1960" s="77">
        <v>-5.1365575822721006E-2</v>
      </c>
      <c r="D1960" s="78">
        <v>51.365575822721006</v>
      </c>
      <c r="E1960" s="77">
        <v>3.5031300000000001</v>
      </c>
      <c r="F1960" s="77">
        <v>33.938000000000024</v>
      </c>
      <c r="G1960" s="79">
        <v>339.38000000000022</v>
      </c>
      <c r="H1960" s="80">
        <v>63.021999999999998</v>
      </c>
      <c r="I1960" s="77">
        <v>-2.259650428821788E-2</v>
      </c>
      <c r="J1960" s="79">
        <v>112.9825214410894</v>
      </c>
      <c r="K1960" s="80">
        <v>23.33</v>
      </c>
      <c r="L1960" s="77">
        <v>0.30846887268648349</v>
      </c>
      <c r="M1960" s="79">
        <v>462.70330902972523</v>
      </c>
      <c r="N1960" s="81">
        <v>117</v>
      </c>
      <c r="O1960" s="82">
        <v>0.15289336820260965</v>
      </c>
      <c r="P1960" s="83">
        <v>305.7867364052193</v>
      </c>
      <c r="Q1960" s="81">
        <v>49.54</v>
      </c>
      <c r="R1960" s="82">
        <v>-7.7982505118183471E-2</v>
      </c>
      <c r="S1960" s="83">
        <v>935.79006141820162</v>
      </c>
      <c r="T1960" s="81">
        <v>872.04</v>
      </c>
      <c r="U1960" s="82">
        <v>-4.9008702479879665E-2</v>
      </c>
      <c r="V1960" s="83">
        <v>49.008702479879666</v>
      </c>
      <c r="W1960" s="81">
        <v>48.294999999999995</v>
      </c>
      <c r="X1960" s="82">
        <v>6.1661903715102384E-2</v>
      </c>
      <c r="Y1960" s="83">
        <v>73.994284458122863</v>
      </c>
      <c r="Z1960" s="84">
        <f t="shared" si="30"/>
        <v>2331.011191054959</v>
      </c>
    </row>
    <row r="1961" spans="1:26" x14ac:dyDescent="0.3">
      <c r="A1961" s="76">
        <v>39610</v>
      </c>
      <c r="B1961" s="77">
        <v>1453.19</v>
      </c>
      <c r="C1961" s="77">
        <v>-4.417403887262792E-2</v>
      </c>
      <c r="D1961" s="78">
        <v>44.174038872627918</v>
      </c>
      <c r="E1961" s="77">
        <v>3.52</v>
      </c>
      <c r="F1961" s="77">
        <v>31.499999999999993</v>
      </c>
      <c r="G1961" s="79">
        <v>314.99999999999994</v>
      </c>
      <c r="H1961" s="80">
        <v>63.350999999999999</v>
      </c>
      <c r="I1961" s="77">
        <v>-2.3385953012271012E-2</v>
      </c>
      <c r="J1961" s="79">
        <v>116.92976506135506</v>
      </c>
      <c r="K1961" s="80">
        <v>24.12</v>
      </c>
      <c r="L1961" s="77">
        <v>0.32965821389195149</v>
      </c>
      <c r="M1961" s="79">
        <v>494.48732083792726</v>
      </c>
      <c r="N1961" s="81">
        <v>120.5</v>
      </c>
      <c r="O1961" s="82">
        <v>0.1588321280196954</v>
      </c>
      <c r="P1961" s="83">
        <v>317.66425603939081</v>
      </c>
      <c r="Q1961" s="81">
        <v>48.77</v>
      </c>
      <c r="R1961" s="82">
        <v>-9.4840386043058639E-2</v>
      </c>
      <c r="S1961" s="83">
        <v>1138.0846325167038</v>
      </c>
      <c r="T1961" s="81">
        <v>863.52</v>
      </c>
      <c r="U1961" s="82">
        <v>-6.260380594665603E-2</v>
      </c>
      <c r="V1961" s="83">
        <v>62.603805946656031</v>
      </c>
      <c r="W1961" s="81">
        <v>50.215000000000003</v>
      </c>
      <c r="X1961" s="82">
        <v>3.6857319843072556E-2</v>
      </c>
      <c r="Y1961" s="83">
        <v>44.228783811687059</v>
      </c>
      <c r="Z1961" s="84">
        <f t="shared" si="30"/>
        <v>2533.1726030863479</v>
      </c>
    </row>
    <row r="1962" spans="1:26" x14ac:dyDescent="0.3">
      <c r="A1962" s="76">
        <v>39609</v>
      </c>
      <c r="B1962" s="77">
        <v>1469.13</v>
      </c>
      <c r="C1962" s="77">
        <v>-3.0373230373230361E-2</v>
      </c>
      <c r="D1962" s="78">
        <v>30.37323037323036</v>
      </c>
      <c r="E1962" s="77">
        <v>3.5418799999999999</v>
      </c>
      <c r="F1962" s="77">
        <v>45.562999999999974</v>
      </c>
      <c r="G1962" s="79">
        <v>455.62999999999977</v>
      </c>
      <c r="H1962" s="80">
        <v>63.125</v>
      </c>
      <c r="I1962" s="77">
        <v>-3.181030383901591E-2</v>
      </c>
      <c r="J1962" s="79">
        <v>159.05151919507955</v>
      </c>
      <c r="K1962" s="80">
        <v>23.18</v>
      </c>
      <c r="L1962" s="77">
        <v>0.21552176192973252</v>
      </c>
      <c r="M1962" s="79">
        <v>323.28264289459878</v>
      </c>
      <c r="N1962" s="81">
        <v>118</v>
      </c>
      <c r="O1962" s="82">
        <v>0.14027840187082957</v>
      </c>
      <c r="P1962" s="83">
        <v>280.55680374165911</v>
      </c>
      <c r="Q1962" s="81">
        <v>50.55</v>
      </c>
      <c r="R1962" s="82">
        <v>-6.3888888888888939E-2</v>
      </c>
      <c r="S1962" s="83">
        <v>766.66666666666731</v>
      </c>
      <c r="T1962" s="81">
        <v>880.98</v>
      </c>
      <c r="U1962" s="82">
        <v>-3.1549555887784644E-2</v>
      </c>
      <c r="V1962" s="83">
        <v>31.549555887784646</v>
      </c>
      <c r="W1962" s="81">
        <v>50.62</v>
      </c>
      <c r="X1962" s="82">
        <v>0.10596460563687993</v>
      </c>
      <c r="Y1962" s="83">
        <v>127.15752676425591</v>
      </c>
      <c r="Z1962" s="84">
        <f t="shared" si="30"/>
        <v>2174.2679455232756</v>
      </c>
    </row>
    <row r="1963" spans="1:26" x14ac:dyDescent="0.3">
      <c r="A1963" s="76">
        <v>39608</v>
      </c>
      <c r="B1963" s="77">
        <v>1489.01</v>
      </c>
      <c r="C1963" s="77">
        <v>-1.5823391387686344E-2</v>
      </c>
      <c r="D1963" s="78">
        <v>15.823391387686344</v>
      </c>
      <c r="E1963" s="77">
        <v>3.1875</v>
      </c>
      <c r="F1963" s="77">
        <v>12.000000000000011</v>
      </c>
      <c r="G1963" s="79">
        <v>120.00000000000011</v>
      </c>
      <c r="H1963" s="80">
        <v>64.028999999999996</v>
      </c>
      <c r="I1963" s="77">
        <v>-1.7598502516263739E-2</v>
      </c>
      <c r="J1963" s="79">
        <v>87.992512581318692</v>
      </c>
      <c r="K1963" s="80">
        <v>23.12</v>
      </c>
      <c r="L1963" s="77">
        <v>0.17718940936863545</v>
      </c>
      <c r="M1963" s="79">
        <v>265.78411405295321</v>
      </c>
      <c r="N1963" s="81">
        <v>116</v>
      </c>
      <c r="O1963" s="82">
        <v>8.4273270514029677E-2</v>
      </c>
      <c r="P1963" s="83">
        <v>168.54654102805932</v>
      </c>
      <c r="Q1963" s="81">
        <v>51.39</v>
      </c>
      <c r="R1963" s="82">
        <v>-7.4720921858120251E-2</v>
      </c>
      <c r="S1963" s="83">
        <v>896.65106229744299</v>
      </c>
      <c r="T1963" s="81">
        <v>875.42</v>
      </c>
      <c r="U1963" s="82">
        <v>-3.6740352769005613E-2</v>
      </c>
      <c r="V1963" s="83">
        <v>36.740352769005611</v>
      </c>
      <c r="W1963" s="81">
        <v>49.945</v>
      </c>
      <c r="X1963" s="82">
        <v>8.2231852654387733E-2</v>
      </c>
      <c r="Y1963" s="83">
        <v>98.678223185265281</v>
      </c>
      <c r="Z1963" s="84">
        <f t="shared" si="30"/>
        <v>1690.2161973017317</v>
      </c>
    </row>
    <row r="1964" spans="1:26" x14ac:dyDescent="0.3">
      <c r="A1964" s="76">
        <v>39605</v>
      </c>
      <c r="B1964" s="77">
        <v>1496.48</v>
      </c>
      <c r="C1964" s="77">
        <v>-1.0074683636411758E-2</v>
      </c>
      <c r="D1964" s="78">
        <v>10.074683636411757</v>
      </c>
      <c r="E1964" s="77">
        <v>3.2106300000000001</v>
      </c>
      <c r="F1964" s="77">
        <v>4.9750000000000068</v>
      </c>
      <c r="G1964" s="79">
        <v>49.750000000000071</v>
      </c>
      <c r="H1964" s="80">
        <v>64.471000000000004</v>
      </c>
      <c r="I1964" s="77">
        <v>3.5402727195731371E-2</v>
      </c>
      <c r="J1964" s="79">
        <v>-8.2403796799137332</v>
      </c>
      <c r="K1964" s="80">
        <v>23.56</v>
      </c>
      <c r="L1964" s="77">
        <v>3.5402727195731371E-2</v>
      </c>
      <c r="M1964" s="79">
        <v>-215.76433121019116</v>
      </c>
      <c r="N1964" s="81">
        <v>114.48480000000001</v>
      </c>
      <c r="O1964" s="82">
        <v>4.0920423115320251E-2</v>
      </c>
      <c r="P1964" s="83">
        <v>81.840846230640494</v>
      </c>
      <c r="Q1964" s="81">
        <v>52.29</v>
      </c>
      <c r="R1964" s="82">
        <v>-6.4579606440071546E-2</v>
      </c>
      <c r="S1964" s="83">
        <v>774.95527728085858</v>
      </c>
      <c r="T1964" s="81">
        <v>894.83</v>
      </c>
      <c r="U1964" s="82">
        <v>-7.8221030282642017E-5</v>
      </c>
      <c r="V1964" s="83">
        <v>7.8221030282642018E-2</v>
      </c>
      <c r="W1964" s="81">
        <v>52.02</v>
      </c>
      <c r="X1964" s="82">
        <v>-7.6700874660299754E-4</v>
      </c>
      <c r="Y1964" s="83">
        <v>-0.92041049592359703</v>
      </c>
      <c r="Z1964" s="84">
        <f t="shared" si="30"/>
        <v>691.77390679216501</v>
      </c>
    </row>
    <row r="1965" spans="1:26" x14ac:dyDescent="0.3">
      <c r="A1965" s="76">
        <v>39604</v>
      </c>
      <c r="B1965" s="77">
        <v>1518.64</v>
      </c>
      <c r="C1965" s="77">
        <v>8.1059173196434595E-4</v>
      </c>
      <c r="D1965" s="78">
        <v>-0.81059173196434597</v>
      </c>
      <c r="E1965" s="77">
        <v>3.13</v>
      </c>
      <c r="F1965" s="77">
        <v>6.3120000000000065</v>
      </c>
      <c r="G1965" s="79">
        <v>63.120000000000061</v>
      </c>
      <c r="H1965" s="80">
        <v>63.915999999999997</v>
      </c>
      <c r="I1965" s="77">
        <v>-2.2810665362035291E-2</v>
      </c>
      <c r="J1965" s="79">
        <v>114.05332681017646</v>
      </c>
      <c r="K1965" s="80">
        <v>18.63</v>
      </c>
      <c r="L1965" s="77">
        <v>-4.7058823529411847E-2</v>
      </c>
      <c r="M1965" s="79">
        <v>-70.58823529411778</v>
      </c>
      <c r="N1965" s="81">
        <v>107.4849</v>
      </c>
      <c r="O1965" s="82">
        <v>2.3819774785158097E-2</v>
      </c>
      <c r="P1965" s="83">
        <v>47.639549570316191</v>
      </c>
      <c r="Q1965" s="81">
        <v>52.33</v>
      </c>
      <c r="R1965" s="82">
        <v>-7.7885462555066107E-2</v>
      </c>
      <c r="S1965" s="83">
        <v>934.62555066079324</v>
      </c>
      <c r="T1965" s="81">
        <v>935.29</v>
      </c>
      <c r="U1965" s="82">
        <v>4.5133534473125472E-2</v>
      </c>
      <c r="V1965" s="83">
        <v>-45.133534473125472</v>
      </c>
      <c r="W1965" s="81">
        <v>47.54999999999999</v>
      </c>
      <c r="X1965" s="82">
        <v>2.0057921269977529E-2</v>
      </c>
      <c r="Y1965" s="83">
        <v>24.069505523973035</v>
      </c>
      <c r="Z1965" s="84">
        <f t="shared" si="30"/>
        <v>1066.9755710660513</v>
      </c>
    </row>
    <row r="1966" spans="1:26" x14ac:dyDescent="0.3">
      <c r="A1966" s="76">
        <v>39603</v>
      </c>
      <c r="B1966" s="77">
        <v>1504.56</v>
      </c>
      <c r="C1966" s="77">
        <v>-1.9242803504380464E-2</v>
      </c>
      <c r="D1966" s="78">
        <v>19.242803504380465</v>
      </c>
      <c r="E1966" s="77">
        <v>3.0975000000000001</v>
      </c>
      <c r="F1966" s="77">
        <v>10.000000000000009</v>
      </c>
      <c r="G1966" s="79">
        <v>100.00000000000009</v>
      </c>
      <c r="H1966" s="80">
        <v>63.695</v>
      </c>
      <c r="I1966" s="77">
        <v>-2.8743519365660233E-2</v>
      </c>
      <c r="J1966" s="79">
        <v>143.71759682830117</v>
      </c>
      <c r="K1966" s="80">
        <v>20.8</v>
      </c>
      <c r="L1966" s="77">
        <v>0.1523545706371191</v>
      </c>
      <c r="M1966" s="79">
        <v>228.53185595567865</v>
      </c>
      <c r="N1966" s="81">
        <v>113.48309999999999</v>
      </c>
      <c r="O1966" s="82">
        <v>0.12935138706993654</v>
      </c>
      <c r="P1966" s="83">
        <v>258.7027741398731</v>
      </c>
      <c r="Q1966" s="81">
        <v>52.88</v>
      </c>
      <c r="R1966" s="82">
        <v>-7.9707622694048005E-2</v>
      </c>
      <c r="S1966" s="83">
        <v>956.49147232857604</v>
      </c>
      <c r="T1966" s="81">
        <v>913.2</v>
      </c>
      <c r="U1966" s="82">
        <v>1.4193376424335406E-2</v>
      </c>
      <c r="V1966" s="83">
        <v>-14.193376424335407</v>
      </c>
      <c r="W1966" s="81">
        <v>49.77</v>
      </c>
      <c r="X1966" s="82">
        <v>5.7810839532412617E-2</v>
      </c>
      <c r="Y1966" s="83">
        <v>69.373007438895129</v>
      </c>
      <c r="Z1966" s="84">
        <f t="shared" si="30"/>
        <v>1761.8661337713695</v>
      </c>
    </row>
    <row r="1967" spans="1:26" x14ac:dyDescent="0.3">
      <c r="A1967" s="76">
        <v>39602</v>
      </c>
      <c r="B1967" s="77">
        <v>1509.23</v>
      </c>
      <c r="C1967" s="77">
        <v>-1.5235746257944062E-2</v>
      </c>
      <c r="D1967" s="78">
        <v>15.235746257944061</v>
      </c>
      <c r="E1967" s="77">
        <v>3.0962499999999999</v>
      </c>
      <c r="F1967" s="77">
        <v>14.500000000000002</v>
      </c>
      <c r="G1967" s="79">
        <v>145.00000000000003</v>
      </c>
      <c r="H1967" s="80">
        <v>63.872</v>
      </c>
      <c r="I1967" s="77">
        <v>-3.6490624670015494E-2</v>
      </c>
      <c r="J1967" s="79">
        <v>182.45312335007748</v>
      </c>
      <c r="K1967" s="80">
        <v>20.239999999999998</v>
      </c>
      <c r="L1967" s="77">
        <v>8.8757396449704068E-2</v>
      </c>
      <c r="M1967" s="79">
        <v>133.13609467455609</v>
      </c>
      <c r="N1967" s="81">
        <v>110.4834</v>
      </c>
      <c r="O1967" s="82">
        <v>0.18182644758052879</v>
      </c>
      <c r="P1967" s="83">
        <v>363.65289516105759</v>
      </c>
      <c r="Q1967" s="81">
        <v>52.66</v>
      </c>
      <c r="R1967" s="82">
        <v>-9.7360301679808137E-2</v>
      </c>
      <c r="S1967" s="83">
        <v>1168.3236201576976</v>
      </c>
      <c r="T1967" s="81">
        <v>907.13</v>
      </c>
      <c r="U1967" s="82">
        <v>2.4089728714293051E-3</v>
      </c>
      <c r="V1967" s="83">
        <v>-2.4089728714293051</v>
      </c>
      <c r="W1967" s="81">
        <v>49.140000000000008</v>
      </c>
      <c r="X1967" s="82">
        <v>5.9508408796895486E-2</v>
      </c>
      <c r="Y1967" s="83">
        <v>71.410090556274582</v>
      </c>
      <c r="Z1967" s="84">
        <f t="shared" si="30"/>
        <v>2076.8025972861783</v>
      </c>
    </row>
    <row r="1968" spans="1:26" x14ac:dyDescent="0.3">
      <c r="A1968" s="76">
        <v>39601</v>
      </c>
      <c r="B1968" s="77">
        <v>1515.99</v>
      </c>
      <c r="C1968" s="77">
        <v>-2.0602372276920754E-2</v>
      </c>
      <c r="D1968" s="78">
        <v>20.602372276920754</v>
      </c>
      <c r="E1968" s="77">
        <v>3.1387499999999999</v>
      </c>
      <c r="F1968" s="77">
        <v>16.250000000000007</v>
      </c>
      <c r="G1968" s="79">
        <v>162.50000000000006</v>
      </c>
      <c r="H1968" s="80">
        <v>64.399000000000001</v>
      </c>
      <c r="I1968" s="77">
        <v>-2.0517734379753051E-2</v>
      </c>
      <c r="J1968" s="79">
        <v>102.58867189876526</v>
      </c>
      <c r="K1968" s="80">
        <v>19.829999999999998</v>
      </c>
      <c r="L1968" s="77">
        <v>0.12798634812286691</v>
      </c>
      <c r="M1968" s="79">
        <v>191.97952218430038</v>
      </c>
      <c r="N1968" s="81">
        <v>107.4834</v>
      </c>
      <c r="O1968" s="82">
        <v>0.17487071693485193</v>
      </c>
      <c r="P1968" s="83">
        <v>349.74143386970383</v>
      </c>
      <c r="Q1968" s="81">
        <v>53.38</v>
      </c>
      <c r="R1968" s="82">
        <v>-0.10180043748948338</v>
      </c>
      <c r="S1968" s="83">
        <v>1221.6052498738006</v>
      </c>
      <c r="T1968" s="81">
        <v>901.05</v>
      </c>
      <c r="U1968" s="82">
        <v>-2.6428671759354341E-2</v>
      </c>
      <c r="V1968" s="83">
        <v>26.428671759354341</v>
      </c>
      <c r="W1968" s="81">
        <v>49.265000000000008</v>
      </c>
      <c r="X1968" s="82">
        <v>8.6448340500606652E-2</v>
      </c>
      <c r="Y1968" s="83">
        <v>103.73800860072798</v>
      </c>
      <c r="Z1968" s="84">
        <f t="shared" si="30"/>
        <v>2179.1839304635732</v>
      </c>
    </row>
    <row r="1969" spans="1:26" x14ac:dyDescent="0.3">
      <c r="A1969" s="76">
        <v>39598</v>
      </c>
      <c r="B1969" s="77">
        <v>1525.73</v>
      </c>
      <c r="C1969" s="77">
        <v>-2.2394084629776791E-2</v>
      </c>
      <c r="D1969" s="78">
        <v>22.394084629776792</v>
      </c>
      <c r="E1969" s="77">
        <v>3.1637499999999998</v>
      </c>
      <c r="F1969" s="77">
        <v>13.749999999999973</v>
      </c>
      <c r="G1969" s="79">
        <v>137.49999999999974</v>
      </c>
      <c r="H1969" s="80">
        <v>64.478999999999999</v>
      </c>
      <c r="I1969" s="77">
        <v>-1.046638326606409E-2</v>
      </c>
      <c r="J1969" s="79">
        <v>52.331916330320453</v>
      </c>
      <c r="K1969" s="80">
        <v>17.829999999999998</v>
      </c>
      <c r="L1969" s="77">
        <v>4.820693709582579E-2</v>
      </c>
      <c r="M1969" s="79">
        <v>72.31040564373869</v>
      </c>
      <c r="N1969" s="81">
        <v>101.4838</v>
      </c>
      <c r="O1969" s="82">
        <v>0.11537573829877504</v>
      </c>
      <c r="P1969" s="83">
        <v>230.75147659755007</v>
      </c>
      <c r="Q1969" s="81">
        <v>53.73</v>
      </c>
      <c r="R1969" s="82">
        <v>-7.9808186333276313E-2</v>
      </c>
      <c r="S1969" s="83">
        <v>957.69823599931578</v>
      </c>
      <c r="T1969" s="81">
        <v>916.98</v>
      </c>
      <c r="U1969" s="82">
        <v>-2.3356871265616461E-2</v>
      </c>
      <c r="V1969" s="83">
        <v>23.356871265616462</v>
      </c>
      <c r="W1969" s="81">
        <v>45.489999999999988</v>
      </c>
      <c r="X1969" s="82">
        <v>-4.486267644162655E-3</v>
      </c>
      <c r="Y1969" s="83">
        <v>-5.3835211729951853</v>
      </c>
      <c r="Z1969" s="84">
        <f t="shared" si="30"/>
        <v>1490.9594692933229</v>
      </c>
    </row>
    <row r="1970" spans="1:26" x14ac:dyDescent="0.3">
      <c r="A1970" s="76">
        <v>39597</v>
      </c>
      <c r="B1970" s="77">
        <v>1520.35</v>
      </c>
      <c r="C1970" s="77">
        <v>-2.266634953490913E-2</v>
      </c>
      <c r="D1970" s="78">
        <v>22.666349534909131</v>
      </c>
      <c r="E1970" s="77">
        <v>3.2050000000000001</v>
      </c>
      <c r="F1970" s="77">
        <v>12.375000000000025</v>
      </c>
      <c r="G1970" s="79">
        <v>123.75000000000026</v>
      </c>
      <c r="H1970" s="80">
        <v>64.867999999999995</v>
      </c>
      <c r="I1970" s="77">
        <v>-5.214084161452635E-3</v>
      </c>
      <c r="J1970" s="79">
        <v>26.070420807263176</v>
      </c>
      <c r="K1970" s="80">
        <v>18.14</v>
      </c>
      <c r="L1970" s="77">
        <v>0.10139647844565888</v>
      </c>
      <c r="M1970" s="79">
        <v>152.09471766848833</v>
      </c>
      <c r="N1970" s="81">
        <v>103.98399999999999</v>
      </c>
      <c r="O1970" s="82">
        <v>0.14917732766318606</v>
      </c>
      <c r="P1970" s="83">
        <v>298.3546553263721</v>
      </c>
      <c r="Q1970" s="81">
        <v>53.88</v>
      </c>
      <c r="R1970" s="82">
        <v>-7.6290073718498136E-2</v>
      </c>
      <c r="S1970" s="83">
        <v>915.48088462197768</v>
      </c>
      <c r="T1970" s="81">
        <v>921.19</v>
      </c>
      <c r="U1970" s="82">
        <v>-1.8046731761395079E-2</v>
      </c>
      <c r="V1970" s="83">
        <v>18.04673176139508</v>
      </c>
      <c r="W1970" s="81">
        <v>48.43</v>
      </c>
      <c r="X1970" s="82">
        <v>7.717971530249107E-2</v>
      </c>
      <c r="Y1970" s="83">
        <v>92.615658362989279</v>
      </c>
      <c r="Z1970" s="84">
        <f t="shared" si="30"/>
        <v>1649.079418083395</v>
      </c>
    </row>
    <row r="1971" spans="1:26" x14ac:dyDescent="0.3">
      <c r="A1971" s="76">
        <v>39596</v>
      </c>
      <c r="B1971" s="77">
        <v>1515.15</v>
      </c>
      <c r="C1971" s="77">
        <v>-1.968205904617704E-2</v>
      </c>
      <c r="D1971" s="78">
        <v>19.682059046177038</v>
      </c>
      <c r="E1971" s="77">
        <v>3.0862500000000002</v>
      </c>
      <c r="F1971" s="77">
        <v>-8.9999999999999858</v>
      </c>
      <c r="G1971" s="79">
        <v>-89.999999999999858</v>
      </c>
      <c r="H1971" s="80">
        <v>65.198999999999998</v>
      </c>
      <c r="I1971" s="77">
        <v>9.303693612805336E-3</v>
      </c>
      <c r="J1971" s="79">
        <v>-46.518468064026678</v>
      </c>
      <c r="K1971" s="80">
        <v>19.07</v>
      </c>
      <c r="L1971" s="77">
        <v>0.16993865030674843</v>
      </c>
      <c r="M1971" s="79">
        <v>254.90797546012263</v>
      </c>
      <c r="N1971" s="81">
        <v>103.48350000000001</v>
      </c>
      <c r="O1971" s="82">
        <v>8.3763678807104461E-2</v>
      </c>
      <c r="P1971" s="83">
        <v>167.52735761420894</v>
      </c>
      <c r="Q1971" s="81">
        <v>54</v>
      </c>
      <c r="R1971" s="82">
        <v>-5.1300070274068896E-2</v>
      </c>
      <c r="S1971" s="83">
        <v>615.6008432888267</v>
      </c>
      <c r="T1971" s="81">
        <v>909.68</v>
      </c>
      <c r="U1971" s="82">
        <v>-3.7294162468780437E-2</v>
      </c>
      <c r="V1971" s="83">
        <v>37.294162468780435</v>
      </c>
      <c r="W1971" s="81">
        <v>45.77</v>
      </c>
      <c r="X1971" s="82">
        <v>4.6889295516925993E-2</v>
      </c>
      <c r="Y1971" s="83">
        <v>56.267154620311189</v>
      </c>
      <c r="Z1971" s="84">
        <f t="shared" si="30"/>
        <v>1014.7610844344005</v>
      </c>
    </row>
    <row r="1972" spans="1:26" x14ac:dyDescent="0.3">
      <c r="A1972" s="76">
        <v>39595</v>
      </c>
      <c r="B1972" s="77">
        <v>1512.95</v>
      </c>
      <c r="C1972" s="77">
        <v>-1.1667025953580067E-2</v>
      </c>
      <c r="D1972" s="78">
        <v>11.667025953580067</v>
      </c>
      <c r="E1972" s="77">
        <v>3.0674999999999999</v>
      </c>
      <c r="F1972" s="77">
        <v>-10.063000000000022</v>
      </c>
      <c r="G1972" s="79">
        <v>-100.63000000000022</v>
      </c>
      <c r="H1972" s="80">
        <v>65.176000000000002</v>
      </c>
      <c r="I1972" s="77">
        <v>1.2159706800428638E-2</v>
      </c>
      <c r="J1972" s="79">
        <v>-60.798534002143185</v>
      </c>
      <c r="K1972" s="80">
        <v>19.64</v>
      </c>
      <c r="L1972" s="77">
        <v>0.11211778029445076</v>
      </c>
      <c r="M1972" s="79">
        <v>168.17667044167612</v>
      </c>
      <c r="N1972" s="81">
        <v>106.9841</v>
      </c>
      <c r="O1972" s="82">
        <v>9.1834922682516543E-2</v>
      </c>
      <c r="P1972" s="83">
        <v>183.6698453650331</v>
      </c>
      <c r="Q1972" s="81">
        <v>55.54</v>
      </c>
      <c r="R1972" s="82">
        <v>-8.037149490980583E-3</v>
      </c>
      <c r="S1972" s="83">
        <v>96.445793891766996</v>
      </c>
      <c r="T1972" s="81">
        <v>908.81</v>
      </c>
      <c r="U1972" s="82">
        <v>-2.701169114813072E-2</v>
      </c>
      <c r="V1972" s="83">
        <v>27.011691148130719</v>
      </c>
      <c r="W1972" s="81">
        <v>46.150000000000006</v>
      </c>
      <c r="X1972" s="82">
        <v>4.1995935877173325E-2</v>
      </c>
      <c r="Y1972" s="83">
        <v>50.395123052607985</v>
      </c>
      <c r="Z1972" s="84">
        <f t="shared" si="30"/>
        <v>375.93761585065153</v>
      </c>
    </row>
    <row r="1973" spans="1:26" x14ac:dyDescent="0.3">
      <c r="A1973" s="76">
        <v>39594</v>
      </c>
      <c r="B1973" s="77">
        <v>1511.71</v>
      </c>
      <c r="C1973" s="77">
        <v>-9.4422456949649139E-3</v>
      </c>
      <c r="D1973" s="78">
        <v>9.4422456949649138</v>
      </c>
      <c r="E1973" s="77">
        <v>0.98060000000000003</v>
      </c>
      <c r="F1973" s="77">
        <v>4.9750000000000068</v>
      </c>
      <c r="G1973" s="79">
        <v>49.750000000000071</v>
      </c>
      <c r="H1973" s="80" t="s">
        <v>0</v>
      </c>
      <c r="I1973" s="77">
        <v>3.5402727195731371E-2</v>
      </c>
      <c r="J1973" s="79">
        <v>42.01600542946823</v>
      </c>
      <c r="K1973" s="80" t="s">
        <v>0</v>
      </c>
      <c r="L1973" s="77">
        <v>3.5402727195731371E-2</v>
      </c>
      <c r="M1973" s="79">
        <v>-215.76433121019116</v>
      </c>
      <c r="N1973" s="81" t="s">
        <v>47</v>
      </c>
      <c r="O1973" s="82">
        <v>4.5362372799477215E-3</v>
      </c>
      <c r="P1973" s="83">
        <v>9.0724745598954417</v>
      </c>
      <c r="Q1973" s="81" t="s">
        <v>47</v>
      </c>
      <c r="R1973" s="82">
        <v>7.4923885533476054E-4</v>
      </c>
      <c r="S1973" s="83">
        <v>-8.9908662640171269</v>
      </c>
      <c r="T1973" s="81">
        <v>894.9</v>
      </c>
      <c r="U1973" s="82">
        <v>-3.4554928635387755E-2</v>
      </c>
      <c r="V1973" s="83">
        <v>34.554928635387753</v>
      </c>
      <c r="W1973" s="81" t="s">
        <v>47</v>
      </c>
      <c r="X1973" s="82">
        <v>-7.6700874660299754E-4</v>
      </c>
      <c r="Y1973" s="83">
        <v>-0.92041049592359703</v>
      </c>
      <c r="Z1973" s="84">
        <f t="shared" si="30"/>
        <v>-80.839953650415467</v>
      </c>
    </row>
    <row r="1974" spans="1:26" x14ac:dyDescent="0.3">
      <c r="A1974" s="76">
        <v>39591</v>
      </c>
      <c r="B1974" s="77">
        <v>1517.41</v>
      </c>
      <c r="C1974" s="77">
        <v>-6.0264245616102469E-3</v>
      </c>
      <c r="D1974" s="78">
        <v>6.0264245616102468</v>
      </c>
      <c r="E1974" s="77">
        <v>3.0668799999999998</v>
      </c>
      <c r="F1974" s="77">
        <v>14.500000000000002</v>
      </c>
      <c r="G1974" s="79">
        <v>145.00000000000003</v>
      </c>
      <c r="H1974" s="80">
        <v>65.408000000000001</v>
      </c>
      <c r="I1974" s="77">
        <v>8.7444672352370769E-3</v>
      </c>
      <c r="J1974" s="79">
        <v>-43.722336176185387</v>
      </c>
      <c r="K1974" s="80">
        <v>19.55</v>
      </c>
      <c r="L1974" s="77">
        <v>9.8931984260820782E-2</v>
      </c>
      <c r="M1974" s="79">
        <v>148.39797639123117</v>
      </c>
      <c r="N1974" s="81">
        <v>109.9842</v>
      </c>
      <c r="O1974" s="82">
        <v>9.9999299899885763E-2</v>
      </c>
      <c r="P1974" s="83">
        <v>199.99859979977151</v>
      </c>
      <c r="Q1974" s="81">
        <v>55.9</v>
      </c>
      <c r="R1974" s="82">
        <v>5.369608018614845E-4</v>
      </c>
      <c r="S1974" s="83">
        <v>-6.443529622337814</v>
      </c>
      <c r="T1974" s="81">
        <v>894.9</v>
      </c>
      <c r="U1974" s="82">
        <v>-3.1252368013683064E-2</v>
      </c>
      <c r="V1974" s="83">
        <v>31.252368013683064</v>
      </c>
      <c r="W1974" s="81">
        <v>46.614999999999988</v>
      </c>
      <c r="X1974" s="82">
        <v>6.7926689576173871E-2</v>
      </c>
      <c r="Y1974" s="83">
        <v>81.512027491408645</v>
      </c>
      <c r="Z1974" s="84">
        <f t="shared" si="30"/>
        <v>562.02153045918146</v>
      </c>
    </row>
    <row r="1975" spans="1:26" x14ac:dyDescent="0.3">
      <c r="A1975" s="76">
        <v>39590</v>
      </c>
      <c r="B1975" s="77">
        <v>1534.08</v>
      </c>
      <c r="C1975" s="77">
        <v>1.3470393541610153E-2</v>
      </c>
      <c r="D1975" s="78">
        <v>-13.470393541610154</v>
      </c>
      <c r="E1975" s="77">
        <v>2.9975000000000001</v>
      </c>
      <c r="F1975" s="77">
        <v>12.5</v>
      </c>
      <c r="G1975" s="79">
        <v>125</v>
      </c>
      <c r="H1975" s="80">
        <v>65.58</v>
      </c>
      <c r="I1975" s="77">
        <v>1.2161995308062673E-2</v>
      </c>
      <c r="J1975" s="79">
        <v>-60.809976540313365</v>
      </c>
      <c r="K1975" s="80">
        <v>18.05</v>
      </c>
      <c r="L1975" s="77">
        <v>-7.0066975785677457E-2</v>
      </c>
      <c r="M1975" s="79">
        <v>-105.10046367851618</v>
      </c>
      <c r="N1975" s="81">
        <v>104.9842</v>
      </c>
      <c r="O1975" s="82">
        <v>4.7738727133169109E-3</v>
      </c>
      <c r="P1975" s="83">
        <v>9.5477454266338224</v>
      </c>
      <c r="Q1975" s="81">
        <v>56.75</v>
      </c>
      <c r="R1975" s="82">
        <v>2.2154178674351526E-2</v>
      </c>
      <c r="S1975" s="83">
        <v>-265.85014409221833</v>
      </c>
      <c r="T1975" s="81">
        <v>900.42</v>
      </c>
      <c r="U1975" s="82">
        <v>-4.4403987478085623E-4</v>
      </c>
      <c r="V1975" s="83">
        <v>0.44403987478085621</v>
      </c>
      <c r="W1975" s="81">
        <v>47.04999999999999</v>
      </c>
      <c r="X1975" s="82">
        <v>6.9075210179504132E-2</v>
      </c>
      <c r="Y1975" s="83">
        <v>82.890252215404942</v>
      </c>
      <c r="Z1975" s="84">
        <f t="shared" si="30"/>
        <v>-227.34894033583839</v>
      </c>
    </row>
    <row r="1976" spans="1:26" x14ac:dyDescent="0.3">
      <c r="A1976" s="76">
        <v>39589</v>
      </c>
      <c r="B1976" s="77">
        <v>1532.58</v>
      </c>
      <c r="C1976" s="77">
        <v>3.312558919032121E-3</v>
      </c>
      <c r="D1976" s="78">
        <v>-3.3125589190321212</v>
      </c>
      <c r="E1976" s="77">
        <v>2.9512499999999999</v>
      </c>
      <c r="F1976" s="77">
        <v>0.74999999999998401</v>
      </c>
      <c r="G1976" s="79">
        <v>7.4999999999998401</v>
      </c>
      <c r="H1976" s="80">
        <v>66.290999999999997</v>
      </c>
      <c r="I1976" s="77">
        <v>3.2907960547842667E-2</v>
      </c>
      <c r="J1976" s="79">
        <v>-164.53980273921334</v>
      </c>
      <c r="K1976" s="80">
        <v>18.59</v>
      </c>
      <c r="L1976" s="77">
        <v>-4.1752577319587564E-2</v>
      </c>
      <c r="M1976" s="79">
        <v>-62.628865979381345</v>
      </c>
      <c r="N1976" s="81">
        <v>100.48520000000001</v>
      </c>
      <c r="O1976" s="82">
        <v>-2.8991529239873377E-2</v>
      </c>
      <c r="P1976" s="83">
        <v>-57.983058479746752</v>
      </c>
      <c r="Q1976" s="81">
        <v>57.46</v>
      </c>
      <c r="R1976" s="82">
        <v>4.2074718897352197E-2</v>
      </c>
      <c r="S1976" s="83">
        <v>-504.89662676822638</v>
      </c>
      <c r="T1976" s="81">
        <v>904.95</v>
      </c>
      <c r="U1976" s="82">
        <v>-2.9197884530629981E-3</v>
      </c>
      <c r="V1976" s="83">
        <v>2.9197884530629983</v>
      </c>
      <c r="W1976" s="81">
        <v>46.379999999999995</v>
      </c>
      <c r="X1976" s="82">
        <v>2.3163467902051399E-2</v>
      </c>
      <c r="Y1976" s="83">
        <v>27.796161482461681</v>
      </c>
      <c r="Z1976" s="84">
        <f t="shared" si="30"/>
        <v>-755.14496295007541</v>
      </c>
    </row>
    <row r="1977" spans="1:26" x14ac:dyDescent="0.3">
      <c r="A1977" s="76">
        <v>39588</v>
      </c>
      <c r="B1977" s="77">
        <v>1547.88</v>
      </c>
      <c r="C1977" s="77">
        <v>1.6156032745343982E-2</v>
      </c>
      <c r="D1977" s="78">
        <v>-16.156032745343982</v>
      </c>
      <c r="E1977" s="77">
        <v>2.9762499999999998</v>
      </c>
      <c r="F1977" s="77">
        <v>-2.18799999999999</v>
      </c>
      <c r="G1977" s="79">
        <v>-21.8799999999999</v>
      </c>
      <c r="H1977" s="80">
        <v>65.748000000000005</v>
      </c>
      <c r="I1977" s="77">
        <v>2.5805847661247709E-2</v>
      </c>
      <c r="J1977" s="79">
        <v>-129.02923830623854</v>
      </c>
      <c r="K1977" s="80">
        <v>17.579999999999998</v>
      </c>
      <c r="L1977" s="77">
        <v>-0.10897110998479484</v>
      </c>
      <c r="M1977" s="79">
        <v>-163.45666497719228</v>
      </c>
      <c r="N1977" s="81">
        <v>93.485299999999995</v>
      </c>
      <c r="O1977" s="82">
        <v>-6.9662856494575362E-2</v>
      </c>
      <c r="P1977" s="83">
        <v>-139.3257129891507</v>
      </c>
      <c r="Q1977" s="81">
        <v>58.34</v>
      </c>
      <c r="R1977" s="82">
        <v>3.1835868411743976E-2</v>
      </c>
      <c r="S1977" s="83">
        <v>-382.03042094092768</v>
      </c>
      <c r="T1977" s="81">
        <v>925.51</v>
      </c>
      <c r="U1977" s="82">
        <v>1.8947484311350918E-2</v>
      </c>
      <c r="V1977" s="83">
        <v>-18.947484311350919</v>
      </c>
      <c r="W1977" s="81">
        <v>45.344999999999999</v>
      </c>
      <c r="X1977" s="82">
        <v>5.3209178583306068E-3</v>
      </c>
      <c r="Y1977" s="83">
        <v>6.3851014299967277</v>
      </c>
      <c r="Z1977" s="84">
        <f t="shared" si="30"/>
        <v>-864.44045284020717</v>
      </c>
    </row>
    <row r="1978" spans="1:26" x14ac:dyDescent="0.3">
      <c r="A1978" s="76">
        <v>39587</v>
      </c>
      <c r="B1978" s="77">
        <v>1560.68</v>
      </c>
      <c r="C1978" s="77">
        <v>1.5228294313946204E-2</v>
      </c>
      <c r="D1978" s="78">
        <v>-15.228294313946204</v>
      </c>
      <c r="E1978" s="77">
        <v>3.0262500000000001</v>
      </c>
      <c r="F1978" s="77">
        <v>1.1249999999999982</v>
      </c>
      <c r="G1978" s="79">
        <v>11.249999999999982</v>
      </c>
      <c r="H1978" s="80">
        <v>65.161000000000001</v>
      </c>
      <c r="I1978" s="77">
        <v>7.8729196312565791E-3</v>
      </c>
      <c r="J1978" s="79">
        <v>-39.364598156282895</v>
      </c>
      <c r="K1978" s="80">
        <v>17.010000000000002</v>
      </c>
      <c r="L1978" s="77">
        <v>-6.5897858319604569E-2</v>
      </c>
      <c r="M1978" s="79">
        <v>-98.846787479406856</v>
      </c>
      <c r="N1978" s="81">
        <v>91.485299999999995</v>
      </c>
      <c r="O1978" s="82">
        <v>-5.444300823711389E-3</v>
      </c>
      <c r="P1978" s="83">
        <v>-10.888601647422776</v>
      </c>
      <c r="Q1978" s="81">
        <v>59.43</v>
      </c>
      <c r="R1978" s="82">
        <v>3.5546262415054874E-2</v>
      </c>
      <c r="S1978" s="83">
        <v>-426.55514898065849</v>
      </c>
      <c r="T1978" s="81">
        <v>938.91</v>
      </c>
      <c r="U1978" s="82">
        <v>3.8489912435449455E-3</v>
      </c>
      <c r="V1978" s="83">
        <v>-3.8489912435449454</v>
      </c>
      <c r="W1978" s="81">
        <v>45.695</v>
      </c>
      <c r="X1978" s="82">
        <v>4.3741434444952015E-2</v>
      </c>
      <c r="Y1978" s="83">
        <v>52.489721333942413</v>
      </c>
      <c r="Z1978" s="84">
        <f t="shared" si="30"/>
        <v>-530.99270048731978</v>
      </c>
    </row>
    <row r="1979" spans="1:26" x14ac:dyDescent="0.3">
      <c r="A1979" s="76">
        <v>39584</v>
      </c>
      <c r="B1979" s="77">
        <v>1555.61</v>
      </c>
      <c r="C1979" s="77">
        <v>1.6911370559702883E-2</v>
      </c>
      <c r="D1979" s="78">
        <v>-16.911370559702885</v>
      </c>
      <c r="E1979" s="77">
        <v>3.0812499999999998</v>
      </c>
      <c r="F1979" s="77">
        <v>4.9750000000000068</v>
      </c>
      <c r="G1979" s="79">
        <v>49.750000000000071</v>
      </c>
      <c r="H1979" s="80">
        <v>65.207999999999998</v>
      </c>
      <c r="I1979" s="77">
        <v>3.5402727195731371E-2</v>
      </c>
      <c r="J1979" s="79">
        <v>34.08408987693921</v>
      </c>
      <c r="K1979" s="80">
        <v>16.47</v>
      </c>
      <c r="L1979" s="77">
        <v>-0.12857142857142856</v>
      </c>
      <c r="M1979" s="79">
        <v>-192.85714285714283</v>
      </c>
      <c r="N1979" s="81">
        <v>90.986199999999997</v>
      </c>
      <c r="O1979" s="82">
        <v>5.5301494820181631E-3</v>
      </c>
      <c r="P1979" s="83">
        <v>11.060298964036326</v>
      </c>
      <c r="Q1979" s="81">
        <v>58.39</v>
      </c>
      <c r="R1979" s="82">
        <v>2.4034334763948597E-3</v>
      </c>
      <c r="S1979" s="83">
        <v>-28.841201716738318</v>
      </c>
      <c r="T1979" s="81">
        <v>938.12</v>
      </c>
      <c r="U1979" s="82">
        <v>9.3823972455347824E-3</v>
      </c>
      <c r="V1979" s="83">
        <v>-9.3823972455347828</v>
      </c>
      <c r="W1979" s="81">
        <v>44.96</v>
      </c>
      <c r="X1979" s="82">
        <v>6.7174205105240544E-3</v>
      </c>
      <c r="Y1979" s="83">
        <v>8.0609046126288639</v>
      </c>
      <c r="Z1979" s="84">
        <f t="shared" si="30"/>
        <v>-145.03681892551435</v>
      </c>
    </row>
    <row r="1980" spans="1:26" x14ac:dyDescent="0.3">
      <c r="A1980" s="76">
        <v>39583</v>
      </c>
      <c r="B1980" s="77">
        <v>1545.57</v>
      </c>
      <c r="C1980" s="77">
        <v>1.00510394134061E-2</v>
      </c>
      <c r="D1980" s="78">
        <v>-10.0510394134061</v>
      </c>
      <c r="E1980" s="77">
        <v>3.17625</v>
      </c>
      <c r="F1980" s="77">
        <v>18.250000000000011</v>
      </c>
      <c r="G1980" s="79">
        <v>182.50000000000011</v>
      </c>
      <c r="H1980" s="80">
        <v>64.597999999999999</v>
      </c>
      <c r="I1980" s="77">
        <v>1.3667676181210512E-2</v>
      </c>
      <c r="J1980" s="79">
        <v>-68.338380906052564</v>
      </c>
      <c r="K1980" s="80">
        <v>16.3</v>
      </c>
      <c r="L1980" s="77">
        <v>-0.10341034103410336</v>
      </c>
      <c r="M1980" s="79">
        <v>-155.11551155115504</v>
      </c>
      <c r="N1980" s="81">
        <v>90.485600000000005</v>
      </c>
      <c r="O1980" s="82">
        <v>3.4288993185179854E-2</v>
      </c>
      <c r="P1980" s="83">
        <v>68.577986370359696</v>
      </c>
      <c r="Q1980" s="81">
        <v>58.33</v>
      </c>
      <c r="R1980" s="82">
        <v>-1.3696284882725269E-3</v>
      </c>
      <c r="S1980" s="83">
        <v>16.435541859270323</v>
      </c>
      <c r="T1980" s="81">
        <v>944.92</v>
      </c>
      <c r="U1980" s="82">
        <v>1.511521727453396E-2</v>
      </c>
      <c r="V1980" s="83">
        <v>-15.115217274533959</v>
      </c>
      <c r="W1980" s="81">
        <v>43.72</v>
      </c>
      <c r="X1980" s="82">
        <v>-5.5726145797794727E-3</v>
      </c>
      <c r="Y1980" s="83">
        <v>-6.6871374957353664</v>
      </c>
      <c r="Z1980" s="84">
        <f t="shared" si="30"/>
        <v>12.206241588747101</v>
      </c>
    </row>
    <row r="1981" spans="1:26" x14ac:dyDescent="0.3">
      <c r="A1981" s="76">
        <v>39582</v>
      </c>
      <c r="B1981" s="77">
        <v>1530.81</v>
      </c>
      <c r="C1981" s="77">
        <v>9.8157566642258429E-3</v>
      </c>
      <c r="D1981" s="78">
        <v>-9.8157566642258427</v>
      </c>
      <c r="E1981" s="77">
        <v>3.1681300000000001</v>
      </c>
      <c r="F1981" s="77">
        <v>18.437999999999999</v>
      </c>
      <c r="G1981" s="79">
        <v>184.38</v>
      </c>
      <c r="H1981" s="80">
        <v>64.393000000000001</v>
      </c>
      <c r="I1981" s="77">
        <v>3.5402727195731371E-2</v>
      </c>
      <c r="J1981" s="79">
        <v>98.719634977389134</v>
      </c>
      <c r="K1981" s="80">
        <v>17.66</v>
      </c>
      <c r="L1981" s="77">
        <v>-6.4618644067796549E-2</v>
      </c>
      <c r="M1981" s="79">
        <v>-96.927966101694835</v>
      </c>
      <c r="N1981" s="81">
        <v>95.485299999999995</v>
      </c>
      <c r="O1981" s="82">
        <v>9.1436448616291244E-2</v>
      </c>
      <c r="P1981" s="83">
        <v>182.87289723258246</v>
      </c>
      <c r="Q1981" s="81">
        <v>56.92</v>
      </c>
      <c r="R1981" s="82">
        <v>-2.0478403028738559E-2</v>
      </c>
      <c r="S1981" s="83">
        <v>245.74083634486271</v>
      </c>
      <c r="T1981" s="81">
        <v>934.04</v>
      </c>
      <c r="U1981" s="82">
        <v>1.3615360699850787E-3</v>
      </c>
      <c r="V1981" s="83">
        <v>-1.3615360699850787</v>
      </c>
      <c r="W1981" s="81">
        <v>44.29</v>
      </c>
      <c r="X1981" s="82">
        <v>-1.3695579556842266E-2</v>
      </c>
      <c r="Y1981" s="83">
        <v>-16.43469546821072</v>
      </c>
      <c r="Z1981" s="84">
        <f t="shared" si="30"/>
        <v>587.17341425071788</v>
      </c>
    </row>
    <row r="1982" spans="1:26" x14ac:dyDescent="0.3">
      <c r="A1982" s="76">
        <v>39581</v>
      </c>
      <c r="B1982" s="77">
        <v>1526.12</v>
      </c>
      <c r="C1982" s="77">
        <v>1.1351963896380945E-2</v>
      </c>
      <c r="D1982" s="78">
        <v>-11.351963896380944</v>
      </c>
      <c r="E1982" s="77">
        <v>2.9624999999999999</v>
      </c>
      <c r="F1982" s="77">
        <v>-11.624999999999996</v>
      </c>
      <c r="G1982" s="79">
        <v>-116.24999999999997</v>
      </c>
      <c r="H1982" s="80">
        <v>64.581000000000003</v>
      </c>
      <c r="I1982" s="77">
        <v>-1.098187217719451E-3</v>
      </c>
      <c r="J1982" s="79">
        <v>5.4909360885972553</v>
      </c>
      <c r="K1982" s="80">
        <v>17.98</v>
      </c>
      <c r="L1982" s="77">
        <v>-0.13516113516113509</v>
      </c>
      <c r="M1982" s="79">
        <v>-202.74170274170262</v>
      </c>
      <c r="N1982" s="81">
        <v>97.985600000000005</v>
      </c>
      <c r="O1982" s="82">
        <v>2.6143270652597451E-2</v>
      </c>
      <c r="P1982" s="83">
        <v>52.286541305194895</v>
      </c>
      <c r="Q1982" s="81">
        <v>55.99</v>
      </c>
      <c r="R1982" s="82">
        <v>-3.9787343508832104E-2</v>
      </c>
      <c r="S1982" s="83">
        <v>477.44812210598525</v>
      </c>
      <c r="T1982" s="81">
        <v>926.93</v>
      </c>
      <c r="U1982" s="82">
        <v>1.8526047446899577E-2</v>
      </c>
      <c r="V1982" s="83">
        <v>-18.526047446899575</v>
      </c>
      <c r="W1982" s="81">
        <v>43.564999999999998</v>
      </c>
      <c r="X1982" s="82">
        <v>-6.8626402993051866E-2</v>
      </c>
      <c r="Y1982" s="83">
        <v>-82.351683591662237</v>
      </c>
      <c r="Z1982" s="84">
        <f t="shared" si="30"/>
        <v>104.00420182313201</v>
      </c>
    </row>
    <row r="1983" spans="1:26" x14ac:dyDescent="0.3">
      <c r="A1983" s="76">
        <v>39580</v>
      </c>
      <c r="B1983" s="77">
        <v>1526.61</v>
      </c>
      <c r="C1983" s="77">
        <v>1.0986609448881418E-2</v>
      </c>
      <c r="D1983" s="78">
        <v>-10.986609448881417</v>
      </c>
      <c r="E1983" s="77">
        <v>2.9218799999999998</v>
      </c>
      <c r="F1983" s="77">
        <v>-18.562000000000012</v>
      </c>
      <c r="G1983" s="79">
        <v>-185.62000000000012</v>
      </c>
      <c r="H1983" s="80">
        <v>64.840999999999994</v>
      </c>
      <c r="I1983" s="77">
        <v>1.3473170884196296E-2</v>
      </c>
      <c r="J1983" s="79">
        <v>-67.365854420981478</v>
      </c>
      <c r="K1983" s="80">
        <v>17.79</v>
      </c>
      <c r="L1983" s="77">
        <v>-0.12104743083003949</v>
      </c>
      <c r="M1983" s="79">
        <v>-181.57114624505923</v>
      </c>
      <c r="N1983" s="81">
        <v>99.985699999999994</v>
      </c>
      <c r="O1983" s="82">
        <v>5.8163949971319566E-2</v>
      </c>
      <c r="P1983" s="83">
        <v>116.32789994263912</v>
      </c>
      <c r="Q1983" s="81">
        <v>55.87</v>
      </c>
      <c r="R1983" s="82">
        <v>-3.5893011216566094E-2</v>
      </c>
      <c r="S1983" s="83">
        <v>430.71613459879313</v>
      </c>
      <c r="T1983" s="81">
        <v>923.77</v>
      </c>
      <c r="U1983" s="82">
        <v>-9.1929657589066079E-4</v>
      </c>
      <c r="V1983" s="83">
        <v>0.91929657589066083</v>
      </c>
      <c r="W1983" s="81">
        <v>43.65</v>
      </c>
      <c r="X1983" s="82">
        <v>-4.8708728342595903E-2</v>
      </c>
      <c r="Y1983" s="83">
        <v>-58.450474011115084</v>
      </c>
      <c r="Z1983" s="84">
        <f t="shared" si="30"/>
        <v>43.969246991285623</v>
      </c>
    </row>
    <row r="1984" spans="1:26" x14ac:dyDescent="0.3">
      <c r="A1984" s="76">
        <v>39577</v>
      </c>
      <c r="B1984" s="77">
        <v>1513.69</v>
      </c>
      <c r="C1984" s="77">
        <v>-2.8786740972029374E-3</v>
      </c>
      <c r="D1984" s="78">
        <v>2.8786740972029374</v>
      </c>
      <c r="E1984" s="77">
        <v>2.8725000000000001</v>
      </c>
      <c r="F1984" s="77">
        <v>-30.624999999999993</v>
      </c>
      <c r="G1984" s="79">
        <v>-306.24999999999994</v>
      </c>
      <c r="H1984" s="80">
        <v>64.792000000000002</v>
      </c>
      <c r="I1984" s="77">
        <v>6.1650749281777408E-3</v>
      </c>
      <c r="J1984" s="79">
        <v>-30.825374640888704</v>
      </c>
      <c r="K1984" s="80">
        <v>19.41</v>
      </c>
      <c r="L1984" s="77">
        <v>-1.1710794297352363E-2</v>
      </c>
      <c r="M1984" s="79">
        <v>-17.566191446028544</v>
      </c>
      <c r="N1984" s="81">
        <v>104.4854</v>
      </c>
      <c r="O1984" s="82">
        <v>0.11167216728694933</v>
      </c>
      <c r="P1984" s="83">
        <v>223.34433457389866</v>
      </c>
      <c r="Q1984" s="81">
        <v>55.52</v>
      </c>
      <c r="R1984" s="82">
        <v>-3.2078103207810259E-2</v>
      </c>
      <c r="S1984" s="83">
        <v>384.9372384937231</v>
      </c>
      <c r="T1984" s="81">
        <v>900.82</v>
      </c>
      <c r="U1984" s="82">
        <v>-3.9002325631014044E-2</v>
      </c>
      <c r="V1984" s="83">
        <v>39.002325631014045</v>
      </c>
      <c r="W1984" s="81">
        <v>44.010000000000012</v>
      </c>
      <c r="X1984" s="82">
        <v>-9.0069804098172578E-3</v>
      </c>
      <c r="Y1984" s="83">
        <v>-10.808376491780708</v>
      </c>
      <c r="Z1984" s="84">
        <f t="shared" si="30"/>
        <v>284.71263021714083</v>
      </c>
    </row>
    <row r="1985" spans="1:26" x14ac:dyDescent="0.3">
      <c r="A1985" s="76">
        <v>39576</v>
      </c>
      <c r="B1985" s="77">
        <v>1527.52</v>
      </c>
      <c r="C1985" s="77">
        <v>8.5835776351583341E-3</v>
      </c>
      <c r="D1985" s="78">
        <v>-8.5835776351583348</v>
      </c>
      <c r="E1985" s="77">
        <v>2.9437500000000001</v>
      </c>
      <c r="F1985" s="77">
        <v>-29.124999999999979</v>
      </c>
      <c r="G1985" s="79">
        <v>-291.24999999999977</v>
      </c>
      <c r="H1985" s="80">
        <v>64.179000000000002</v>
      </c>
      <c r="I1985" s="77">
        <v>-5.1392263128389158E-4</v>
      </c>
      <c r="J1985" s="79">
        <v>2.5696131564194578</v>
      </c>
      <c r="K1985" s="80">
        <v>19.399999999999999</v>
      </c>
      <c r="L1985" s="77">
        <v>-9.6988259315978192E-3</v>
      </c>
      <c r="M1985" s="79">
        <v>-14.548238897396729</v>
      </c>
      <c r="N1985" s="81">
        <v>103.4854</v>
      </c>
      <c r="O1985" s="82">
        <v>4.5419004459063245E-2</v>
      </c>
      <c r="P1985" s="83">
        <v>90.838008918126476</v>
      </c>
      <c r="Q1985" s="81">
        <v>55.14</v>
      </c>
      <c r="R1985" s="82">
        <v>-2.545068928950155E-2</v>
      </c>
      <c r="S1985" s="83">
        <v>305.40827147401859</v>
      </c>
      <c r="T1985" s="81">
        <v>907.6</v>
      </c>
      <c r="U1985" s="82">
        <v>-3.3038216085488105E-2</v>
      </c>
      <c r="V1985" s="83">
        <v>33.038216085488102</v>
      </c>
      <c r="W1985" s="81">
        <v>45.330000000000005</v>
      </c>
      <c r="X1985" s="82">
        <v>-2.5305314115963225E-3</v>
      </c>
      <c r="Y1985" s="83">
        <v>-3.036637693915587</v>
      </c>
      <c r="Z1985" s="84">
        <f t="shared" si="30"/>
        <v>114.43565540758217</v>
      </c>
    </row>
    <row r="1986" spans="1:26" x14ac:dyDescent="0.3">
      <c r="A1986" s="76">
        <v>39575</v>
      </c>
      <c r="B1986" s="77">
        <v>1523.27</v>
      </c>
      <c r="C1986" s="77">
        <v>1.5012593787065029E-2</v>
      </c>
      <c r="D1986" s="78">
        <v>-15.012593787065029</v>
      </c>
      <c r="E1986" s="77">
        <v>2.9981299999999997</v>
      </c>
      <c r="F1986" s="77">
        <v>-7.9370000000000385</v>
      </c>
      <c r="G1986" s="79">
        <v>-79.370000000000388</v>
      </c>
      <c r="H1986" s="80">
        <v>64.093999999999994</v>
      </c>
      <c r="I1986" s="77">
        <v>-3.0331783042201214E-3</v>
      </c>
      <c r="J1986" s="79">
        <v>15.165891521100606</v>
      </c>
      <c r="K1986" s="80">
        <v>19.73</v>
      </c>
      <c r="L1986" s="77">
        <v>-1.6450648055832417E-2</v>
      </c>
      <c r="M1986" s="79">
        <v>-24.675972083748626</v>
      </c>
      <c r="N1986" s="81">
        <v>100.4854</v>
      </c>
      <c r="O1986" s="82">
        <v>-4.2899568908861319E-2</v>
      </c>
      <c r="P1986" s="83">
        <v>-85.799137817722638</v>
      </c>
      <c r="Q1986" s="81">
        <v>56.54</v>
      </c>
      <c r="R1986" s="82">
        <v>-1.768346595932451E-4</v>
      </c>
      <c r="S1986" s="83">
        <v>2.1220159151189413</v>
      </c>
      <c r="T1986" s="81">
        <v>908.3</v>
      </c>
      <c r="U1986" s="82">
        <v>-2.9790961236501243E-2</v>
      </c>
      <c r="V1986" s="83">
        <v>29.790961236501243</v>
      </c>
      <c r="W1986" s="81">
        <v>45.104999999999997</v>
      </c>
      <c r="X1986" s="82">
        <v>-4.0931320433765774E-2</v>
      </c>
      <c r="Y1986" s="83">
        <v>-49.117584520518925</v>
      </c>
      <c r="Z1986" s="84">
        <f t="shared" si="30"/>
        <v>-206.89641953633483</v>
      </c>
    </row>
    <row r="1987" spans="1:26" x14ac:dyDescent="0.3">
      <c r="A1987" s="76">
        <v>39574</v>
      </c>
      <c r="B1987" s="77">
        <v>1537.27</v>
      </c>
      <c r="C1987" s="77">
        <v>2.1774531242730186E-2</v>
      </c>
      <c r="D1987" s="78">
        <v>-21.774531242730188</v>
      </c>
      <c r="E1987" s="77">
        <v>3.0150000000000001</v>
      </c>
      <c r="F1987" s="77">
        <v>-9.6249999999999947</v>
      </c>
      <c r="G1987" s="79">
        <v>-96.249999999999943</v>
      </c>
      <c r="H1987" s="80">
        <v>64.652000000000001</v>
      </c>
      <c r="I1987" s="77">
        <v>-4.0821356501378773E-3</v>
      </c>
      <c r="J1987" s="79">
        <v>20.410678250689386</v>
      </c>
      <c r="K1987" s="80">
        <v>18.21</v>
      </c>
      <c r="L1987" s="77">
        <v>-0.10118460019743339</v>
      </c>
      <c r="M1987" s="79">
        <v>-151.77690029615007</v>
      </c>
      <c r="N1987" s="81">
        <v>91.986099999999993</v>
      </c>
      <c r="O1987" s="82">
        <v>-0.13619315385973416</v>
      </c>
      <c r="P1987" s="83">
        <v>-272.38630771946828</v>
      </c>
      <c r="Q1987" s="81">
        <v>57.39</v>
      </c>
      <c r="R1987" s="82">
        <v>6.1360448807854387E-3</v>
      </c>
      <c r="S1987" s="83">
        <v>-73.632538569425265</v>
      </c>
      <c r="T1987" s="81">
        <v>935.31</v>
      </c>
      <c r="U1987" s="82">
        <v>2.1058492172659947E-2</v>
      </c>
      <c r="V1987" s="83">
        <v>-21.058492172659946</v>
      </c>
      <c r="W1987" s="81">
        <v>43.78</v>
      </c>
      <c r="X1987" s="82">
        <v>-9.1701244813278168E-2</v>
      </c>
      <c r="Y1987" s="83">
        <v>-110.0414937759338</v>
      </c>
      <c r="Z1987" s="84">
        <f t="shared" si="30"/>
        <v>-726.50958552567806</v>
      </c>
    </row>
    <row r="1988" spans="1:26" x14ac:dyDescent="0.3">
      <c r="A1988" s="76">
        <v>39573</v>
      </c>
      <c r="B1988" s="77">
        <v>1529.74</v>
      </c>
      <c r="C1988" s="77">
        <v>1.759474219877738E-2</v>
      </c>
      <c r="D1988" s="78">
        <v>-17.594742198777379</v>
      </c>
      <c r="E1988" s="77">
        <v>0.98060000000000003</v>
      </c>
      <c r="F1988" s="77">
        <v>4.9750000000000068</v>
      </c>
      <c r="G1988" s="79">
        <v>49.750000000000071</v>
      </c>
      <c r="H1988" s="80" t="s">
        <v>0</v>
      </c>
      <c r="I1988" s="77">
        <v>3.5402727195731371E-2</v>
      </c>
      <c r="J1988" s="79">
        <v>-151.71092575989178</v>
      </c>
      <c r="K1988" s="80">
        <v>18.899999999999999</v>
      </c>
      <c r="L1988" s="77">
        <v>-9.4393866794441894E-2</v>
      </c>
      <c r="M1988" s="79">
        <v>-141.59080019166282</v>
      </c>
      <c r="N1988" s="81">
        <v>90.485799999999998</v>
      </c>
      <c r="O1988" s="82">
        <v>-0.15028190652197593</v>
      </c>
      <c r="P1988" s="83">
        <v>-300.56381304395182</v>
      </c>
      <c r="Q1988" s="81">
        <v>58.25</v>
      </c>
      <c r="R1988" s="82">
        <v>2.2288522288522343E-2</v>
      </c>
      <c r="S1988" s="83">
        <v>-267.46226746226813</v>
      </c>
      <c r="T1988" s="81">
        <v>929.4</v>
      </c>
      <c r="U1988" s="82">
        <v>3.022845931295931E-2</v>
      </c>
      <c r="V1988" s="83">
        <v>-30.228459312959309</v>
      </c>
      <c r="W1988" s="81">
        <v>44.66</v>
      </c>
      <c r="X1988" s="82">
        <v>-5.7706509125435304E-2</v>
      </c>
      <c r="Y1988" s="83">
        <v>-69.247810950522364</v>
      </c>
      <c r="Z1988" s="84">
        <f t="shared" si="30"/>
        <v>-928.64881892003336</v>
      </c>
    </row>
    <row r="1989" spans="1:26" x14ac:dyDescent="0.3">
      <c r="A1989" s="76">
        <v>39570</v>
      </c>
      <c r="B1989" s="77">
        <v>1530.19</v>
      </c>
      <c r="C1989" s="77">
        <v>1.1602231859530326E-2</v>
      </c>
      <c r="D1989" s="78">
        <v>-11.602231859530326</v>
      </c>
      <c r="E1989" s="77">
        <v>2.9937499999999999</v>
      </c>
      <c r="F1989" s="77">
        <v>-6.6250000000000142</v>
      </c>
      <c r="G1989" s="79">
        <v>-66.250000000000142</v>
      </c>
      <c r="H1989" s="80">
        <v>63.726999999999997</v>
      </c>
      <c r="I1989" s="77">
        <v>-2.0262894918902374E-2</v>
      </c>
      <c r="J1989" s="79">
        <v>101.31447459451188</v>
      </c>
      <c r="K1989" s="80">
        <v>18.18</v>
      </c>
      <c r="L1989" s="77">
        <v>-0.11317073170731709</v>
      </c>
      <c r="M1989" s="79">
        <v>-169.75609756097563</v>
      </c>
      <c r="N1989" s="81">
        <v>87.485799999999998</v>
      </c>
      <c r="O1989" s="82">
        <v>-0.14220020668976735</v>
      </c>
      <c r="P1989" s="83">
        <v>-284.40041337953471</v>
      </c>
      <c r="Q1989" s="81">
        <v>58.41</v>
      </c>
      <c r="R1989" s="82">
        <v>2.4736842105263099E-2</v>
      </c>
      <c r="S1989" s="83">
        <v>-296.84210526315718</v>
      </c>
      <c r="T1989" s="81">
        <v>930.85</v>
      </c>
      <c r="U1989" s="82">
        <v>2.6816246387363008E-2</v>
      </c>
      <c r="V1989" s="83">
        <v>-26.816246387363009</v>
      </c>
      <c r="W1989" s="81">
        <v>43.965000000000003</v>
      </c>
      <c r="X1989" s="82">
        <v>-4.775828460038968E-2</v>
      </c>
      <c r="Y1989" s="83">
        <v>-57.309941520467618</v>
      </c>
      <c r="Z1989" s="84">
        <f t="shared" si="30"/>
        <v>-811.66256137651681</v>
      </c>
    </row>
    <row r="1990" spans="1:26" x14ac:dyDescent="0.3">
      <c r="A1990" s="76">
        <v>39569</v>
      </c>
      <c r="B1990" s="77">
        <v>1515.93</v>
      </c>
      <c r="C1990" s="77">
        <v>7.5570266390174662E-3</v>
      </c>
      <c r="D1990" s="78">
        <v>-7.5570266390174661</v>
      </c>
      <c r="E1990" s="77">
        <v>2.9837500000000001</v>
      </c>
      <c r="F1990" s="77">
        <v>-8.3749999999999769</v>
      </c>
      <c r="G1990" s="79">
        <v>-83.749999999999773</v>
      </c>
      <c r="H1990" s="80" t="s">
        <v>0</v>
      </c>
      <c r="I1990" s="77">
        <v>3.5402727195731371E-2</v>
      </c>
      <c r="J1990" s="79">
        <v>-134.49186642084811</v>
      </c>
      <c r="K1990" s="80">
        <v>18.88</v>
      </c>
      <c r="L1990" s="77">
        <v>-6.2096373571783409E-2</v>
      </c>
      <c r="M1990" s="79">
        <v>-93.144560357675104</v>
      </c>
      <c r="N1990" s="81">
        <v>87.485900000000001</v>
      </c>
      <c r="O1990" s="82">
        <v>-0.13370347485453773</v>
      </c>
      <c r="P1990" s="83">
        <v>-267.40694970907543</v>
      </c>
      <c r="Q1990" s="81">
        <v>58.11</v>
      </c>
      <c r="R1990" s="82">
        <v>1.5376550760090906E-2</v>
      </c>
      <c r="S1990" s="83">
        <v>-184.51860912109086</v>
      </c>
      <c r="T1990" s="81">
        <v>932.77</v>
      </c>
      <c r="U1990" s="82">
        <v>1.7485873857364109E-2</v>
      </c>
      <c r="V1990" s="83">
        <v>-17.485873857364108</v>
      </c>
      <c r="W1990" s="81">
        <v>44.905000000000001</v>
      </c>
      <c r="X1990" s="82">
        <v>-3.2845143226362235E-2</v>
      </c>
      <c r="Y1990" s="83">
        <v>-39.414171871634679</v>
      </c>
      <c r="Z1990" s="84">
        <f t="shared" si="30"/>
        <v>-827.76905797670565</v>
      </c>
    </row>
    <row r="1991" spans="1:26" x14ac:dyDescent="0.3">
      <c r="A1991" s="76">
        <v>39568</v>
      </c>
      <c r="B1991" s="77">
        <v>1508.99</v>
      </c>
      <c r="C1991" s="77">
        <v>1.4024406633873693E-2</v>
      </c>
      <c r="D1991" s="78">
        <v>-14.024406633873692</v>
      </c>
      <c r="E1991" s="77">
        <v>3.0787499999999999</v>
      </c>
      <c r="F1991" s="77">
        <v>16.75</v>
      </c>
      <c r="G1991" s="79">
        <v>167.5</v>
      </c>
      <c r="H1991" s="80">
        <v>64.652000000000001</v>
      </c>
      <c r="I1991" s="77">
        <v>-4.848615450921202E-3</v>
      </c>
      <c r="J1991" s="79">
        <v>24.24307725460601</v>
      </c>
      <c r="K1991" s="80">
        <v>20.79</v>
      </c>
      <c r="L1991" s="77">
        <v>2.0618556701030837E-2</v>
      </c>
      <c r="M1991" s="79">
        <v>30.927835051546253</v>
      </c>
      <c r="N1991" s="81">
        <v>95.489199999999997</v>
      </c>
      <c r="O1991" s="82">
        <v>-0.12387271871481907</v>
      </c>
      <c r="P1991" s="83">
        <v>-247.74543742963814</v>
      </c>
      <c r="Q1991" s="81">
        <v>58.31</v>
      </c>
      <c r="R1991" s="82">
        <v>2.5140646976090007E-2</v>
      </c>
      <c r="S1991" s="83">
        <v>-301.68776371308007</v>
      </c>
      <c r="T1991" s="81">
        <v>910.07</v>
      </c>
      <c r="U1991" s="82">
        <v>-9.1564323665185611E-3</v>
      </c>
      <c r="V1991" s="83">
        <v>9.1564323665185618</v>
      </c>
      <c r="W1991" s="81">
        <v>46.774999999999999</v>
      </c>
      <c r="X1991" s="82">
        <v>1.431204597202638E-2</v>
      </c>
      <c r="Y1991" s="83">
        <v>17.174455166431656</v>
      </c>
      <c r="Z1991" s="84">
        <f t="shared" si="30"/>
        <v>-314.45580793748945</v>
      </c>
    </row>
    <row r="1992" spans="1:26" x14ac:dyDescent="0.3">
      <c r="A1992" s="76">
        <v>39567</v>
      </c>
      <c r="B1992" s="77">
        <v>1510.02</v>
      </c>
      <c r="C1992" s="77">
        <v>1.2491702371612979E-2</v>
      </c>
      <c r="D1992" s="78">
        <v>-12.491702371612979</v>
      </c>
      <c r="E1992" s="77">
        <v>3.1074999999999999</v>
      </c>
      <c r="F1992" s="77">
        <v>37.000000000000014</v>
      </c>
      <c r="G1992" s="79">
        <v>370.00000000000011</v>
      </c>
      <c r="H1992" s="80">
        <v>63.978999999999999</v>
      </c>
      <c r="I1992" s="77">
        <v>-1.9764359803275768E-2</v>
      </c>
      <c r="J1992" s="79">
        <v>98.821799016378833</v>
      </c>
      <c r="K1992" s="80">
        <v>20.239999999999998</v>
      </c>
      <c r="L1992" s="77">
        <v>-1.412566975158318E-2</v>
      </c>
      <c r="M1992" s="79">
        <v>-21.188504627374769</v>
      </c>
      <c r="N1992" s="81">
        <v>94.489800000000002</v>
      </c>
      <c r="O1992" s="82">
        <v>-0.15626724481249252</v>
      </c>
      <c r="P1992" s="83">
        <v>-312.53448962498499</v>
      </c>
      <c r="Q1992" s="81">
        <v>57.95</v>
      </c>
      <c r="R1992" s="82">
        <v>2.7118043247075525E-2</v>
      </c>
      <c r="S1992" s="83">
        <v>-325.41651896490629</v>
      </c>
      <c r="T1992" s="81">
        <v>924.62</v>
      </c>
      <c r="U1992" s="82">
        <v>1.1896032831737352E-2</v>
      </c>
      <c r="V1992" s="83">
        <v>-11.896032831737351</v>
      </c>
      <c r="W1992" s="81">
        <v>45.885000000000012</v>
      </c>
      <c r="X1992" s="82">
        <v>1.0460251046025449E-2</v>
      </c>
      <c r="Y1992" s="83">
        <v>12.552301255230539</v>
      </c>
      <c r="Z1992" s="84">
        <f t="shared" si="30"/>
        <v>-202.15314814900691</v>
      </c>
    </row>
    <row r="1993" spans="1:26" x14ac:dyDescent="0.3">
      <c r="A1993" s="76">
        <v>39566</v>
      </c>
      <c r="B1993" s="77">
        <v>1518.06</v>
      </c>
      <c r="C1993" s="77">
        <v>4.1979545610542832E-2</v>
      </c>
      <c r="D1993" s="78">
        <v>-41.979545610542829</v>
      </c>
      <c r="E1993" s="77">
        <v>3.17875</v>
      </c>
      <c r="F1993" s="77">
        <v>54.875000000000007</v>
      </c>
      <c r="G1993" s="79">
        <v>548.75000000000011</v>
      </c>
      <c r="H1993" s="80">
        <v>64.394999999999996</v>
      </c>
      <c r="I1993" s="77">
        <v>1.150479625627681E-3</v>
      </c>
      <c r="J1993" s="79">
        <v>-5.7523981281384051</v>
      </c>
      <c r="K1993" s="80">
        <v>19.64</v>
      </c>
      <c r="L1993" s="77">
        <v>-0.13784021071115016</v>
      </c>
      <c r="M1993" s="79">
        <v>-206.76031606672524</v>
      </c>
      <c r="N1993" s="81">
        <v>93.989400000000003</v>
      </c>
      <c r="O1993" s="82">
        <v>-0.24802945496788556</v>
      </c>
      <c r="P1993" s="83">
        <v>-496.05890993577111</v>
      </c>
      <c r="Q1993" s="81">
        <v>57.36</v>
      </c>
      <c r="R1993" s="82">
        <v>2.8325564718537078E-2</v>
      </c>
      <c r="S1993" s="83">
        <v>-339.90677662244491</v>
      </c>
      <c r="T1993" s="81">
        <v>937.38</v>
      </c>
      <c r="U1993" s="82">
        <v>6.635572493032256E-2</v>
      </c>
      <c r="V1993" s="83">
        <v>-66.355724930322566</v>
      </c>
      <c r="W1993" s="81">
        <v>44.41</v>
      </c>
      <c r="X1993" s="82">
        <v>-6.0105820105820176E-2</v>
      </c>
      <c r="Y1993" s="83">
        <v>-72.126984126984198</v>
      </c>
      <c r="Z1993" s="84">
        <f t="shared" si="30"/>
        <v>-680.19065542092915</v>
      </c>
    </row>
    <row r="1994" spans="1:26" x14ac:dyDescent="0.3">
      <c r="A1994" s="76">
        <v>39563</v>
      </c>
      <c r="B1994" s="77">
        <v>1514.52</v>
      </c>
      <c r="C1994" s="77">
        <v>4.362566410099155E-2</v>
      </c>
      <c r="D1994" s="78">
        <v>-43.62566410099155</v>
      </c>
      <c r="E1994" s="77">
        <v>3.2349999999999999</v>
      </c>
      <c r="F1994" s="77">
        <v>66.124999999999986</v>
      </c>
      <c r="G1994" s="79">
        <v>661.24999999999989</v>
      </c>
      <c r="H1994" s="80">
        <v>64.212000000000003</v>
      </c>
      <c r="I1994" s="77">
        <v>-4.4959846206317957E-3</v>
      </c>
      <c r="J1994" s="79">
        <v>22.479923103158978</v>
      </c>
      <c r="K1994" s="80">
        <v>19.59</v>
      </c>
      <c r="L1994" s="77">
        <v>-0.17758186397984888</v>
      </c>
      <c r="M1994" s="79">
        <v>-266.37279596977328</v>
      </c>
      <c r="N1994" s="81">
        <v>98.989400000000003</v>
      </c>
      <c r="O1994" s="82">
        <v>-0.23848918538850444</v>
      </c>
      <c r="P1994" s="83">
        <v>-476.97837077700888</v>
      </c>
      <c r="Q1994" s="81">
        <v>56.58</v>
      </c>
      <c r="R1994" s="82">
        <v>1.9479369576766324E-3</v>
      </c>
      <c r="S1994" s="83">
        <v>-23.375243492119587</v>
      </c>
      <c r="T1994" s="81">
        <v>938.61</v>
      </c>
      <c r="U1994" s="82">
        <v>8.0762720646654448E-2</v>
      </c>
      <c r="V1994" s="83">
        <v>-80.762720646654444</v>
      </c>
      <c r="W1994" s="81">
        <v>45.445</v>
      </c>
      <c r="X1994" s="82">
        <v>-6.4629000720386964E-2</v>
      </c>
      <c r="Y1994" s="83">
        <v>-77.554800864464355</v>
      </c>
      <c r="Z1994" s="84">
        <f t="shared" si="30"/>
        <v>-284.93967274785325</v>
      </c>
    </row>
    <row r="1995" spans="1:26" x14ac:dyDescent="0.3">
      <c r="A1995" s="76">
        <v>39562</v>
      </c>
      <c r="B1995" s="77">
        <v>1500.74</v>
      </c>
      <c r="C1995" s="77">
        <v>2.6905338643237353E-2</v>
      </c>
      <c r="D1995" s="78">
        <v>-26.905338643237354</v>
      </c>
      <c r="E1995" s="77">
        <v>3.0775000000000001</v>
      </c>
      <c r="F1995" s="77">
        <v>44.061999999999998</v>
      </c>
      <c r="G1995" s="79">
        <v>440.62</v>
      </c>
      <c r="H1995" s="80">
        <v>64.289000000000001</v>
      </c>
      <c r="I1995" s="77">
        <v>1.8856751028549293E-3</v>
      </c>
      <c r="J1995" s="79">
        <v>-9.4283755142746468</v>
      </c>
      <c r="K1995" s="80">
        <v>20.059999999999999</v>
      </c>
      <c r="L1995" s="77">
        <v>-0.14492753623188415</v>
      </c>
      <c r="M1995" s="79">
        <v>-217.39130434782621</v>
      </c>
      <c r="N1995" s="81">
        <v>104.9894</v>
      </c>
      <c r="O1995" s="82">
        <v>-0.1829020955618543</v>
      </c>
      <c r="P1995" s="83">
        <v>-365.80419112370862</v>
      </c>
      <c r="Q1995" s="81">
        <v>56.55</v>
      </c>
      <c r="R1995" s="82">
        <v>7.123775601068541E-3</v>
      </c>
      <c r="S1995" s="83">
        <v>-85.485307212822491</v>
      </c>
      <c r="T1995" s="81">
        <v>936.19</v>
      </c>
      <c r="U1995" s="82">
        <v>7.1781016382557378E-2</v>
      </c>
      <c r="V1995" s="83">
        <v>-71.781016382557382</v>
      </c>
      <c r="W1995" s="81">
        <v>47.03</v>
      </c>
      <c r="X1995" s="82">
        <v>-3.9419934640522868E-2</v>
      </c>
      <c r="Y1995" s="83">
        <v>-47.303921568627437</v>
      </c>
      <c r="Z1995" s="84">
        <f t="shared" si="30"/>
        <v>-383.47945479305417</v>
      </c>
    </row>
    <row r="1996" spans="1:26" x14ac:dyDescent="0.3">
      <c r="A1996" s="76">
        <v>39561</v>
      </c>
      <c r="B1996" s="77">
        <v>1504.51</v>
      </c>
      <c r="C1996" s="77">
        <v>1.6821886700639423E-2</v>
      </c>
      <c r="D1996" s="78">
        <v>-16.821886700639421</v>
      </c>
      <c r="E1996" s="77">
        <v>3.1112500000000001</v>
      </c>
      <c r="F1996" s="77">
        <v>53.750000000000007</v>
      </c>
      <c r="G1996" s="79">
        <v>537.50000000000011</v>
      </c>
      <c r="H1996" s="80">
        <v>64.917000000000002</v>
      </c>
      <c r="I1996" s="77">
        <v>1.0632998100694445E-2</v>
      </c>
      <c r="J1996" s="79">
        <v>-53.164990503472225</v>
      </c>
      <c r="K1996" s="80">
        <v>20.260000000000002</v>
      </c>
      <c r="L1996" s="77">
        <v>-7.8252957233848897E-2</v>
      </c>
      <c r="M1996" s="79">
        <v>-117.37943585077335</v>
      </c>
      <c r="N1996" s="81">
        <v>106.4892</v>
      </c>
      <c r="O1996" s="82">
        <v>-0.13415319318472868</v>
      </c>
      <c r="P1996" s="83">
        <v>-268.30638636945736</v>
      </c>
      <c r="Q1996" s="81">
        <v>57.04</v>
      </c>
      <c r="R1996" s="82">
        <v>1.911738431302484E-2</v>
      </c>
      <c r="S1996" s="83">
        <v>-229.40861175629809</v>
      </c>
      <c r="T1996" s="81">
        <v>916.02</v>
      </c>
      <c r="U1996" s="82">
        <v>3.2984877702222672E-2</v>
      </c>
      <c r="V1996" s="83">
        <v>-32.984877702222668</v>
      </c>
      <c r="W1996" s="81">
        <v>48.20000000000001</v>
      </c>
      <c r="X1996" s="82">
        <v>-1.6570008285002318E-3</v>
      </c>
      <c r="Y1996" s="83">
        <v>-1.988400994200278</v>
      </c>
      <c r="Z1996" s="84">
        <f t="shared" si="30"/>
        <v>-182.55458987706325</v>
      </c>
    </row>
    <row r="1997" spans="1:26" x14ac:dyDescent="0.3">
      <c r="A1997" s="76">
        <v>39560</v>
      </c>
      <c r="B1997" s="77">
        <v>1503.29</v>
      </c>
      <c r="C1997" s="77">
        <v>1.7875400334486563E-2</v>
      </c>
      <c r="D1997" s="78">
        <v>-17.875400334486564</v>
      </c>
      <c r="E1997" s="77">
        <v>3.0931299999999999</v>
      </c>
      <c r="F1997" s="77">
        <v>47.500000000000007</v>
      </c>
      <c r="G1997" s="79">
        <v>475.00000000000006</v>
      </c>
      <c r="H1997" s="80">
        <v>65.37</v>
      </c>
      <c r="I1997" s="77">
        <v>1.7305238258271485E-2</v>
      </c>
      <c r="J1997" s="79">
        <v>-86.526191291357421</v>
      </c>
      <c r="K1997" s="80">
        <v>20.87</v>
      </c>
      <c r="L1997" s="77">
        <v>-8.5050416483998151E-2</v>
      </c>
      <c r="M1997" s="79">
        <v>-127.57562472599722</v>
      </c>
      <c r="N1997" s="81">
        <v>106.4892</v>
      </c>
      <c r="O1997" s="82">
        <v>-0.13765687733726792</v>
      </c>
      <c r="P1997" s="83">
        <v>-275.3137546745358</v>
      </c>
      <c r="Q1997" s="81">
        <v>56.98</v>
      </c>
      <c r="R1997" s="82">
        <v>2.4635856860276882E-2</v>
      </c>
      <c r="S1997" s="83">
        <v>-295.6302823233226</v>
      </c>
      <c r="T1997" s="81">
        <v>902.13</v>
      </c>
      <c r="U1997" s="82">
        <v>2.8513772345859164E-2</v>
      </c>
      <c r="V1997" s="83">
        <v>-28.513772345859163</v>
      </c>
      <c r="W1997" s="81">
        <v>47.395000000000003</v>
      </c>
      <c r="X1997" s="82">
        <v>-2.8890482532527337E-2</v>
      </c>
      <c r="Y1997" s="83">
        <v>-34.668579039032799</v>
      </c>
      <c r="Z1997" s="84">
        <f t="shared" ref="Z1997:Z2060" si="31">SUM(D1997,G1997,J1997,M1997,P1997,S1997,V1997,Y1997)</f>
        <v>-391.1036047345915</v>
      </c>
    </row>
    <row r="1998" spans="1:26" x14ac:dyDescent="0.3">
      <c r="A1998" s="76">
        <v>39559</v>
      </c>
      <c r="B1998" s="77">
        <v>1512.64</v>
      </c>
      <c r="C1998" s="77">
        <v>1.7400135864996009E-2</v>
      </c>
      <c r="D1998" s="78">
        <v>-17.40013586499601</v>
      </c>
      <c r="E1998" s="77">
        <v>3.06</v>
      </c>
      <c r="F1998" s="77">
        <v>45.812000000000012</v>
      </c>
      <c r="G1998" s="79">
        <v>458.12000000000012</v>
      </c>
      <c r="H1998" s="80">
        <v>65.045000000000002</v>
      </c>
      <c r="I1998" s="77">
        <v>1.2231749638183E-2</v>
      </c>
      <c r="J1998" s="79">
        <v>-61.158748190914999</v>
      </c>
      <c r="K1998" s="80">
        <v>20.5</v>
      </c>
      <c r="L1998" s="77">
        <v>-8.318425760286223E-2</v>
      </c>
      <c r="M1998" s="79">
        <v>-124.77638640429333</v>
      </c>
      <c r="N1998" s="81">
        <v>101.98860000000001</v>
      </c>
      <c r="O1998" s="82">
        <v>-0.12818557703897018</v>
      </c>
      <c r="P1998" s="83">
        <v>-256.37115407794039</v>
      </c>
      <c r="Q1998" s="81">
        <v>57</v>
      </c>
      <c r="R1998" s="82">
        <v>8.7796312554867697E-4</v>
      </c>
      <c r="S1998" s="83">
        <v>-10.535557506584123</v>
      </c>
      <c r="T1998" s="81">
        <v>906.54</v>
      </c>
      <c r="U1998" s="82">
        <v>1.0331338393125795E-2</v>
      </c>
      <c r="V1998" s="83">
        <v>-10.331338393125796</v>
      </c>
      <c r="W1998" s="81">
        <v>46.169999999999995</v>
      </c>
      <c r="X1998" s="82">
        <v>-3.8925895087427241E-2</v>
      </c>
      <c r="Y1998" s="83">
        <v>-46.711074104912683</v>
      </c>
      <c r="Z1998" s="84">
        <f t="shared" si="31"/>
        <v>-69.164394542767198</v>
      </c>
    </row>
    <row r="1999" spans="1:26" x14ac:dyDescent="0.3">
      <c r="A1999" s="76">
        <v>39556</v>
      </c>
      <c r="B1999" s="77">
        <v>1504.56</v>
      </c>
      <c r="C1999" s="77">
        <v>4.0172434502916054E-3</v>
      </c>
      <c r="D1999" s="78">
        <v>-4.0172434502916055</v>
      </c>
      <c r="E1999" s="77">
        <v>3.0674999999999999</v>
      </c>
      <c r="F1999" s="77">
        <v>47.436999999999998</v>
      </c>
      <c r="G1999" s="79">
        <v>474.37</v>
      </c>
      <c r="H1999" s="80">
        <v>64.775000000000006</v>
      </c>
      <c r="I1999" s="77">
        <v>1.3154190258704417E-2</v>
      </c>
      <c r="J1999" s="79">
        <v>-65.770951293522089</v>
      </c>
      <c r="K1999" s="80">
        <v>20.13</v>
      </c>
      <c r="L1999" s="77">
        <v>-0.10214094558429984</v>
      </c>
      <c r="M1999" s="79">
        <v>-153.21141837644976</v>
      </c>
      <c r="N1999" s="81">
        <v>100.9884</v>
      </c>
      <c r="O1999" s="82">
        <v>-7.3373400009175582E-2</v>
      </c>
      <c r="P1999" s="83">
        <v>-146.74680001835117</v>
      </c>
      <c r="Q1999" s="81">
        <v>57.23</v>
      </c>
      <c r="R1999" s="82">
        <v>-1.5143692996042034E-2</v>
      </c>
      <c r="S1999" s="83">
        <v>181.72431595250441</v>
      </c>
      <c r="T1999" s="81">
        <v>916.74</v>
      </c>
      <c r="U1999" s="82">
        <v>7.2626987353455151E-3</v>
      </c>
      <c r="V1999" s="83">
        <v>-7.2626987353455155</v>
      </c>
      <c r="W1999" s="81">
        <v>46.43</v>
      </c>
      <c r="X1999" s="82">
        <v>-3.7121526337619226E-2</v>
      </c>
      <c r="Y1999" s="83">
        <v>-44.545831605143071</v>
      </c>
      <c r="Z1999" s="84">
        <f t="shared" si="31"/>
        <v>234.53937247340116</v>
      </c>
    </row>
    <row r="2000" spans="1:26" x14ac:dyDescent="0.3">
      <c r="A2000" s="76">
        <v>39555</v>
      </c>
      <c r="B2000" s="77">
        <v>1488.12</v>
      </c>
      <c r="C2000" s="77">
        <v>-2.9814347065799567E-3</v>
      </c>
      <c r="D2000" s="78">
        <v>2.9814347065799569</v>
      </c>
      <c r="E2000" s="77">
        <v>2.9112499999999999</v>
      </c>
      <c r="F2000" s="77">
        <v>24.750000000000007</v>
      </c>
      <c r="G2000" s="79">
        <v>247.50000000000006</v>
      </c>
      <c r="H2000" s="80">
        <v>64.966999999999999</v>
      </c>
      <c r="I2000" s="77">
        <v>1.0954981871372227E-2</v>
      </c>
      <c r="J2000" s="79">
        <v>-54.774909356861137</v>
      </c>
      <c r="K2000" s="80">
        <v>20.37</v>
      </c>
      <c r="L2000" s="77">
        <v>-9.2650334075723761E-2</v>
      </c>
      <c r="M2000" s="79">
        <v>-138.97550111358564</v>
      </c>
      <c r="N2000" s="81">
        <v>108.9901</v>
      </c>
      <c r="O2000" s="82">
        <v>-4.5202539160615722E-3</v>
      </c>
      <c r="P2000" s="83">
        <v>-9.0405078321231436</v>
      </c>
      <c r="Q2000" s="81">
        <v>56.88</v>
      </c>
      <c r="R2000" s="82">
        <v>-1.4211438474870022E-2</v>
      </c>
      <c r="S2000" s="83">
        <v>170.53726169844026</v>
      </c>
      <c r="T2000" s="81">
        <v>918.48</v>
      </c>
      <c r="U2000" s="82">
        <v>9.6737314220385947E-3</v>
      </c>
      <c r="V2000" s="83">
        <v>-9.6737314220385944</v>
      </c>
      <c r="W2000" s="81">
        <v>46.115000000000002</v>
      </c>
      <c r="X2000" s="82">
        <v>-5.6856529297474201E-2</v>
      </c>
      <c r="Y2000" s="83">
        <v>-68.227835156969036</v>
      </c>
      <c r="Z2000" s="84">
        <f t="shared" si="31"/>
        <v>140.32621152344274</v>
      </c>
    </row>
    <row r="2001" spans="1:26" x14ac:dyDescent="0.3">
      <c r="A2001" s="76">
        <v>39554</v>
      </c>
      <c r="B2001" s="77">
        <v>1491.39</v>
      </c>
      <c r="C2001" s="77">
        <v>3.978511996122521E-3</v>
      </c>
      <c r="D2001" s="78">
        <v>-3.978511996122521</v>
      </c>
      <c r="E2001" s="77">
        <v>2.7374999999999998</v>
      </c>
      <c r="F2001" s="77">
        <v>8.3749999999999769</v>
      </c>
      <c r="G2001" s="79">
        <v>83.749999999999773</v>
      </c>
      <c r="H2001" s="80">
        <v>65.269000000000005</v>
      </c>
      <c r="I2001" s="77">
        <v>2.0370196666979402E-2</v>
      </c>
      <c r="J2001" s="79">
        <v>-101.85098333489701</v>
      </c>
      <c r="K2001" s="80">
        <v>20.53</v>
      </c>
      <c r="L2001" s="77">
        <v>-0.11546747091770787</v>
      </c>
      <c r="M2001" s="79">
        <v>-173.2012063765618</v>
      </c>
      <c r="N2001" s="81">
        <v>111.9902</v>
      </c>
      <c r="O2001" s="82">
        <v>-1.750830585186413E-2</v>
      </c>
      <c r="P2001" s="83">
        <v>-35.016611703728259</v>
      </c>
      <c r="Q2001" s="81">
        <v>56.42</v>
      </c>
      <c r="R2001" s="82">
        <v>-1.2600630031501555E-2</v>
      </c>
      <c r="S2001" s="83">
        <v>151.20756037801866</v>
      </c>
      <c r="T2001" s="81">
        <v>913.75</v>
      </c>
      <c r="U2001" s="82">
        <v>-1.1659978583712776E-2</v>
      </c>
      <c r="V2001" s="83">
        <v>11.659978583712777</v>
      </c>
      <c r="W2001" s="81">
        <v>45.41</v>
      </c>
      <c r="X2001" s="82">
        <v>-8.1605824653655651E-2</v>
      </c>
      <c r="Y2001" s="83">
        <v>-97.926989584386774</v>
      </c>
      <c r="Z2001" s="84">
        <f t="shared" si="31"/>
        <v>-165.35676403396513</v>
      </c>
    </row>
    <row r="2002" spans="1:26" x14ac:dyDescent="0.3">
      <c r="A2002" s="76">
        <v>39553</v>
      </c>
      <c r="B2002" s="77">
        <v>1456.9</v>
      </c>
      <c r="C2002" s="77">
        <v>-1.6425538235115361E-2</v>
      </c>
      <c r="D2002" s="78">
        <v>16.425538235115361</v>
      </c>
      <c r="E2002" s="77">
        <v>2.63</v>
      </c>
      <c r="F2002" s="77">
        <v>6.8749999999999645</v>
      </c>
      <c r="G2002" s="79">
        <v>68.749999999999645</v>
      </c>
      <c r="H2002" s="80">
        <v>64.320999999999998</v>
      </c>
      <c r="I2002" s="77">
        <v>9.8915074343313095E-3</v>
      </c>
      <c r="J2002" s="79">
        <v>-49.457537171656547</v>
      </c>
      <c r="K2002" s="80">
        <v>22.78</v>
      </c>
      <c r="L2002" s="77">
        <v>-2.774221084080233E-2</v>
      </c>
      <c r="M2002" s="79">
        <v>-41.613316261203501</v>
      </c>
      <c r="N2002" s="81">
        <v>124.99079999999999</v>
      </c>
      <c r="O2002" s="82">
        <v>5.9370653611999336E-2</v>
      </c>
      <c r="P2002" s="83">
        <v>118.74130722399866</v>
      </c>
      <c r="Q2002" s="81">
        <v>55.78</v>
      </c>
      <c r="R2002" s="82">
        <v>4.4373712787867531E-2</v>
      </c>
      <c r="S2002" s="83">
        <v>-532.48455345441039</v>
      </c>
      <c r="T2002" s="81">
        <v>879.05</v>
      </c>
      <c r="U2002" s="82">
        <v>-2.9606897236910429E-2</v>
      </c>
      <c r="V2002" s="83">
        <v>29.606897236910427</v>
      </c>
      <c r="W2002" s="81">
        <v>47.25</v>
      </c>
      <c r="X2002" s="82">
        <v>-4.7667036178575067E-2</v>
      </c>
      <c r="Y2002" s="83">
        <v>-57.200443414290078</v>
      </c>
      <c r="Z2002" s="84">
        <f t="shared" si="31"/>
        <v>-447.23210760553644</v>
      </c>
    </row>
    <row r="2003" spans="1:26" x14ac:dyDescent="0.3">
      <c r="A2003" s="76">
        <v>39552</v>
      </c>
      <c r="B2003" s="77">
        <v>1451.21</v>
      </c>
      <c r="C2003" s="77">
        <v>-1.1275685398157705E-2</v>
      </c>
      <c r="D2003" s="78">
        <v>11.275685398157705</v>
      </c>
      <c r="E2003" s="77">
        <v>2.57375</v>
      </c>
      <c r="F2003" s="77">
        <v>10.375000000000023</v>
      </c>
      <c r="G2003" s="79">
        <v>103.75000000000023</v>
      </c>
      <c r="H2003" s="80">
        <v>64.501999999999995</v>
      </c>
      <c r="I2003" s="77">
        <v>1.8892364072915648E-2</v>
      </c>
      <c r="J2003" s="79">
        <v>-94.461820364578244</v>
      </c>
      <c r="K2003" s="80">
        <v>23.82</v>
      </c>
      <c r="L2003" s="77">
        <v>5.026455026455029E-2</v>
      </c>
      <c r="M2003" s="79">
        <v>75.396825396825434</v>
      </c>
      <c r="N2003" s="81">
        <v>129.99080000000001</v>
      </c>
      <c r="O2003" s="82">
        <v>-3.7874085143886757E-3</v>
      </c>
      <c r="P2003" s="83">
        <v>-7.5748170287773506</v>
      </c>
      <c r="Q2003" s="81">
        <v>56.47</v>
      </c>
      <c r="R2003" s="82">
        <v>8.4918347742555272E-2</v>
      </c>
      <c r="S2003" s="83">
        <v>-1019.0201729106633</v>
      </c>
      <c r="T2003" s="81">
        <v>868.47</v>
      </c>
      <c r="U2003" s="82">
        <v>-4.1719998234541145E-2</v>
      </c>
      <c r="V2003" s="83">
        <v>41.719998234541144</v>
      </c>
      <c r="W2003" s="81">
        <v>48.585000000000001</v>
      </c>
      <c r="X2003" s="82">
        <v>1.9729247560079707E-2</v>
      </c>
      <c r="Y2003" s="83">
        <v>23.675097072095646</v>
      </c>
      <c r="Z2003" s="84">
        <f t="shared" si="31"/>
        <v>-865.2392042023987</v>
      </c>
    </row>
    <row r="2004" spans="1:26" x14ac:dyDescent="0.3">
      <c r="A2004" s="76">
        <v>39549</v>
      </c>
      <c r="B2004" s="77">
        <v>1461.42</v>
      </c>
      <c r="C2004" s="77">
        <v>1.6710727702796701E-2</v>
      </c>
      <c r="D2004" s="78">
        <v>-16.710727702796699</v>
      </c>
      <c r="E2004" s="77">
        <v>2.6368800000000001</v>
      </c>
      <c r="F2004" s="77">
        <v>15.063000000000004</v>
      </c>
      <c r="G2004" s="79">
        <v>150.63000000000005</v>
      </c>
      <c r="H2004" s="80">
        <v>64.168000000000006</v>
      </c>
      <c r="I2004" s="77">
        <v>1.0296090605597719E-3</v>
      </c>
      <c r="J2004" s="79">
        <v>-5.1480453027988595</v>
      </c>
      <c r="K2004" s="80">
        <v>23.46</v>
      </c>
      <c r="L2004" s="77">
        <v>-8.3951581413510293E-2</v>
      </c>
      <c r="M2004" s="79">
        <v>-125.92737212026543</v>
      </c>
      <c r="N2004" s="81">
        <v>128.4906</v>
      </c>
      <c r="O2004" s="82">
        <v>-0.10451836638262367</v>
      </c>
      <c r="P2004" s="83">
        <v>-209.03673276524734</v>
      </c>
      <c r="Q2004" s="81">
        <v>56.15</v>
      </c>
      <c r="R2004" s="82">
        <v>8.5443649719698478E-2</v>
      </c>
      <c r="S2004" s="83">
        <v>-1025.3237966363818</v>
      </c>
      <c r="T2004" s="81">
        <v>873.49</v>
      </c>
      <c r="U2004" s="82">
        <v>1.6016842692969782E-2</v>
      </c>
      <c r="V2004" s="83">
        <v>-16.016842692969782</v>
      </c>
      <c r="W2004" s="81">
        <v>48.96</v>
      </c>
      <c r="X2004" s="82">
        <v>-0.12092647454888229</v>
      </c>
      <c r="Y2004" s="83">
        <v>-145.11176945865876</v>
      </c>
      <c r="Z2004" s="84">
        <f t="shared" si="31"/>
        <v>-1392.6452866791185</v>
      </c>
    </row>
    <row r="2005" spans="1:26" x14ac:dyDescent="0.3">
      <c r="A2005" s="76">
        <v>39548</v>
      </c>
      <c r="B2005" s="77">
        <v>1479.62</v>
      </c>
      <c r="C2005" s="77">
        <v>3.0648778924785111E-2</v>
      </c>
      <c r="D2005" s="78">
        <v>-30.648778924785113</v>
      </c>
      <c r="E2005" s="77">
        <v>2.57375</v>
      </c>
      <c r="F2005" s="77">
        <v>5.6249999999999911</v>
      </c>
      <c r="G2005" s="79">
        <v>56.249999999999915</v>
      </c>
      <c r="H2005" s="80">
        <v>64.233999999999995</v>
      </c>
      <c r="I2005" s="77">
        <v>-2.6086146392970151E-3</v>
      </c>
      <c r="J2005" s="79">
        <v>13.043073196485075</v>
      </c>
      <c r="K2005" s="80">
        <v>21.98</v>
      </c>
      <c r="L2005" s="77">
        <v>-0.14507973551147416</v>
      </c>
      <c r="M2005" s="79">
        <v>-217.6196032672112</v>
      </c>
      <c r="N2005" s="81">
        <v>122.9885</v>
      </c>
      <c r="O2005" s="82">
        <v>-0.13684103406287615</v>
      </c>
      <c r="P2005" s="83">
        <v>-273.68206812575227</v>
      </c>
      <c r="Q2005" s="81">
        <v>55.97</v>
      </c>
      <c r="R2005" s="82">
        <v>7.7797034469478124E-2</v>
      </c>
      <c r="S2005" s="83">
        <v>-933.56441363373744</v>
      </c>
      <c r="T2005" s="81">
        <v>886.77</v>
      </c>
      <c r="U2005" s="82">
        <v>3.6539607953150741E-2</v>
      </c>
      <c r="V2005" s="83">
        <v>-36.539607953150743</v>
      </c>
      <c r="W2005" s="81">
        <v>48.28</v>
      </c>
      <c r="X2005" s="82">
        <v>-0.10360193093204589</v>
      </c>
      <c r="Y2005" s="83">
        <v>-124.32231711845506</v>
      </c>
      <c r="Z2005" s="84">
        <f t="shared" si="31"/>
        <v>-1547.083715826607</v>
      </c>
    </row>
    <row r="2006" spans="1:26" x14ac:dyDescent="0.3">
      <c r="A2006" s="76">
        <v>39547</v>
      </c>
      <c r="B2006" s="77">
        <v>1476.89</v>
      </c>
      <c r="C2006" s="77">
        <v>2.301788509759917E-2</v>
      </c>
      <c r="D2006" s="78">
        <v>-23.017885097599169</v>
      </c>
      <c r="E2006" s="77">
        <v>2.6181299999999998</v>
      </c>
      <c r="F2006" s="77">
        <v>11.249999999999982</v>
      </c>
      <c r="G2006" s="79">
        <v>112.49999999999983</v>
      </c>
      <c r="H2006" s="80">
        <v>64.257999999999996</v>
      </c>
      <c r="I2006" s="77">
        <v>-3.9835697124700458E-3</v>
      </c>
      <c r="J2006" s="79">
        <v>19.91784856235023</v>
      </c>
      <c r="K2006" s="80">
        <v>22.81</v>
      </c>
      <c r="L2006" s="77">
        <v>-0.11862442040185472</v>
      </c>
      <c r="M2006" s="79">
        <v>-177.93663060278209</v>
      </c>
      <c r="N2006" s="81">
        <v>123.48820000000001</v>
      </c>
      <c r="O2006" s="82">
        <v>-0.12411143785703843</v>
      </c>
      <c r="P2006" s="83">
        <v>-248.22287571407685</v>
      </c>
      <c r="Q2006" s="81">
        <v>55.61</v>
      </c>
      <c r="R2006" s="82">
        <v>7.2723765432098686E-2</v>
      </c>
      <c r="S2006" s="83">
        <v>-872.6851851851842</v>
      </c>
      <c r="T2006" s="81">
        <v>877.12</v>
      </c>
      <c r="U2006" s="82">
        <v>1.3496025143279661E-2</v>
      </c>
      <c r="V2006" s="83">
        <v>-13.496025143279661</v>
      </c>
      <c r="W2006" s="81">
        <v>48.805</v>
      </c>
      <c r="X2006" s="82">
        <v>-0.10956029921547167</v>
      </c>
      <c r="Y2006" s="83">
        <v>-131.47235905856598</v>
      </c>
      <c r="Z2006" s="84">
        <f t="shared" si="31"/>
        <v>-1334.4131122391377</v>
      </c>
    </row>
    <row r="2007" spans="1:26" x14ac:dyDescent="0.3">
      <c r="A2007" s="76">
        <v>39546</v>
      </c>
      <c r="B2007" s="77">
        <v>1486.77</v>
      </c>
      <c r="C2007" s="77">
        <v>2.7669104331116835E-2</v>
      </c>
      <c r="D2007" s="78">
        <v>-27.669104331116834</v>
      </c>
      <c r="E2007" s="77">
        <v>2.60188</v>
      </c>
      <c r="F2007" s="77">
        <v>7.4380000000000113</v>
      </c>
      <c r="G2007" s="79">
        <v>74.380000000000109</v>
      </c>
      <c r="H2007" s="80">
        <v>64.259</v>
      </c>
      <c r="I2007" s="77">
        <v>-7.0769658667737753E-3</v>
      </c>
      <c r="J2007" s="79">
        <v>35.384829333868879</v>
      </c>
      <c r="K2007" s="80">
        <v>22.36</v>
      </c>
      <c r="L2007" s="77">
        <v>-0.1426380368098159</v>
      </c>
      <c r="M2007" s="79">
        <v>-213.95705521472385</v>
      </c>
      <c r="N2007" s="81">
        <v>116.9843</v>
      </c>
      <c r="O2007" s="82">
        <v>-0.12689357046205466</v>
      </c>
      <c r="P2007" s="83">
        <v>-253.78714092410931</v>
      </c>
      <c r="Q2007" s="81">
        <v>56.95</v>
      </c>
      <c r="R2007" s="82">
        <v>9.456083029021721E-2</v>
      </c>
      <c r="S2007" s="83">
        <v>-1134.7299634826065</v>
      </c>
      <c r="T2007" s="81">
        <v>897.27</v>
      </c>
      <c r="U2007" s="82">
        <v>2.5580358673661829E-2</v>
      </c>
      <c r="V2007" s="83">
        <v>-25.580358673661827</v>
      </c>
      <c r="W2007" s="81">
        <v>48.04</v>
      </c>
      <c r="X2007" s="82">
        <v>-0.15138668079844542</v>
      </c>
      <c r="Y2007" s="83">
        <v>-181.66401695813448</v>
      </c>
      <c r="Z2007" s="84">
        <f t="shared" si="31"/>
        <v>-1727.6228102504838</v>
      </c>
    </row>
    <row r="2008" spans="1:26" x14ac:dyDescent="0.3">
      <c r="A2008" s="76">
        <v>39545</v>
      </c>
      <c r="B2008" s="77">
        <v>1498.54</v>
      </c>
      <c r="C2008" s="77">
        <v>3.4496089246636358E-2</v>
      </c>
      <c r="D2008" s="78">
        <v>-34.496089246636359</v>
      </c>
      <c r="E2008" s="77">
        <v>2.5931299999999999</v>
      </c>
      <c r="F2008" s="77">
        <v>4.4379999999999864</v>
      </c>
      <c r="G2008" s="79">
        <v>44.379999999999868</v>
      </c>
      <c r="H2008" s="80">
        <v>63.933999999999997</v>
      </c>
      <c r="I2008" s="77">
        <v>-6.4646464646464161E-3</v>
      </c>
      <c r="J2008" s="79">
        <v>32.323232323232084</v>
      </c>
      <c r="K2008" s="80">
        <v>22.42</v>
      </c>
      <c r="L2008" s="77">
        <v>-0.12830482115085526</v>
      </c>
      <c r="M2008" s="79">
        <v>-192.45723172628288</v>
      </c>
      <c r="N2008" s="81">
        <v>108.985</v>
      </c>
      <c r="O2008" s="82">
        <v>-0.17739968178346188</v>
      </c>
      <c r="P2008" s="83">
        <v>-354.79936356692377</v>
      </c>
      <c r="Q2008" s="81">
        <v>58.11</v>
      </c>
      <c r="R2008" s="82">
        <v>8.5154061624649904E-2</v>
      </c>
      <c r="S2008" s="83">
        <v>-1021.8487394957989</v>
      </c>
      <c r="T2008" s="81">
        <v>910.13</v>
      </c>
      <c r="U2008" s="82">
        <v>1.8315878983172221E-2</v>
      </c>
      <c r="V2008" s="83">
        <v>-18.315878983172222</v>
      </c>
      <c r="W2008" s="81">
        <v>48.22</v>
      </c>
      <c r="X2008" s="82">
        <v>-0.11384728475604154</v>
      </c>
      <c r="Y2008" s="83">
        <v>-136.61674170724984</v>
      </c>
      <c r="Z2008" s="84">
        <f t="shared" si="31"/>
        <v>-1681.8308124028322</v>
      </c>
    </row>
    <row r="2009" spans="1:26" x14ac:dyDescent="0.3">
      <c r="A2009" s="76">
        <v>39542</v>
      </c>
      <c r="B2009" s="77">
        <v>1492.57</v>
      </c>
      <c r="C2009" s="77">
        <v>5.326408343859601E-2</v>
      </c>
      <c r="D2009" s="78">
        <v>-53.26408343859601</v>
      </c>
      <c r="E2009" s="77">
        <v>2.6637499999999998</v>
      </c>
      <c r="F2009" s="77">
        <v>4.9750000000000068</v>
      </c>
      <c r="G2009" s="79">
        <v>49.750000000000071</v>
      </c>
      <c r="H2009" s="80">
        <v>64.263000000000005</v>
      </c>
      <c r="I2009" s="77">
        <v>3.5402727195731371E-2</v>
      </c>
      <c r="J2009" s="79">
        <v>-196.43256121259626</v>
      </c>
      <c r="K2009" s="80">
        <v>22.45</v>
      </c>
      <c r="L2009" s="77">
        <v>-0.12747765254566659</v>
      </c>
      <c r="M2009" s="79">
        <v>-191.21647881849987</v>
      </c>
      <c r="N2009" s="81">
        <v>109.485</v>
      </c>
      <c r="O2009" s="82">
        <v>-0.2151089642535309</v>
      </c>
      <c r="P2009" s="83">
        <v>-430.2179285070618</v>
      </c>
      <c r="Q2009" s="81">
        <v>57.7</v>
      </c>
      <c r="R2009" s="82">
        <v>6.1442236938925747E-2</v>
      </c>
      <c r="S2009" s="83">
        <v>-737.306843267109</v>
      </c>
      <c r="T2009" s="81">
        <v>909.68</v>
      </c>
      <c r="U2009" s="82">
        <v>2.1423759263417837E-2</v>
      </c>
      <c r="V2009" s="83">
        <v>-21.423759263417836</v>
      </c>
      <c r="W2009" s="81">
        <v>48.895000000000003</v>
      </c>
      <c r="X2009" s="82">
        <v>-8.8545064777705282E-2</v>
      </c>
      <c r="Y2009" s="83">
        <v>-106.25407773324633</v>
      </c>
      <c r="Z2009" s="84">
        <f t="shared" si="31"/>
        <v>-1686.365732240527</v>
      </c>
    </row>
    <row r="2010" spans="1:26" x14ac:dyDescent="0.3">
      <c r="A2010" s="76">
        <v>39541</v>
      </c>
      <c r="B2010" s="77">
        <v>1485.48</v>
      </c>
      <c r="C2010" s="77">
        <v>5.579325932138339E-2</v>
      </c>
      <c r="D2010" s="78">
        <v>-55.793259321383388</v>
      </c>
      <c r="E2010" s="77">
        <v>2.6537500000000001</v>
      </c>
      <c r="F2010" s="77">
        <v>4.9750000000000068</v>
      </c>
      <c r="G2010" s="79">
        <v>49.750000000000071</v>
      </c>
      <c r="H2010" s="80">
        <v>63.966000000000001</v>
      </c>
      <c r="I2010" s="77">
        <v>3.5402727195731371E-2</v>
      </c>
      <c r="J2010" s="79">
        <v>-37.041625888737329</v>
      </c>
      <c r="K2010" s="80">
        <v>23.21</v>
      </c>
      <c r="L2010" s="77">
        <v>3.5402727195731371E-2</v>
      </c>
      <c r="M2010" s="79">
        <v>-215.76433121019116</v>
      </c>
      <c r="N2010" s="81">
        <v>113.9859</v>
      </c>
      <c r="O2010" s="82">
        <v>-0.28756229913334358</v>
      </c>
      <c r="P2010" s="83">
        <v>-575.12459826668714</v>
      </c>
      <c r="Q2010" s="81">
        <v>57.14</v>
      </c>
      <c r="R2010" s="82">
        <v>8.2812203903733131E-2</v>
      </c>
      <c r="S2010" s="83">
        <v>-993.74644684479756</v>
      </c>
      <c r="T2010" s="81">
        <v>924.53</v>
      </c>
      <c r="U2010" s="82">
        <v>5.6231506551964482E-2</v>
      </c>
      <c r="V2010" s="83">
        <v>-56.231506551964479</v>
      </c>
      <c r="W2010" s="81">
        <v>49.445</v>
      </c>
      <c r="X2010" s="82">
        <v>-7.6700874660299754E-4</v>
      </c>
      <c r="Y2010" s="83">
        <v>-0.92041049592359703</v>
      </c>
      <c r="Z2010" s="84">
        <f t="shared" si="31"/>
        <v>-1884.8721785796845</v>
      </c>
    </row>
    <row r="2011" spans="1:26" x14ac:dyDescent="0.3">
      <c r="A2011" s="76">
        <v>39540</v>
      </c>
      <c r="B2011" s="77">
        <v>1481.23</v>
      </c>
      <c r="C2011" s="77">
        <v>5.469912632350947E-2</v>
      </c>
      <c r="D2011" s="78">
        <v>-54.699126323509468</v>
      </c>
      <c r="E2011" s="77">
        <v>2.5612500000000002</v>
      </c>
      <c r="F2011" s="77">
        <v>16.875000000000018</v>
      </c>
      <c r="G2011" s="79">
        <v>168.75000000000017</v>
      </c>
      <c r="H2011" s="80">
        <v>63.691000000000003</v>
      </c>
      <c r="I2011" s="77">
        <v>5.922673573820203E-3</v>
      </c>
      <c r="J2011" s="79">
        <v>-29.613367869101015</v>
      </c>
      <c r="K2011" s="80">
        <v>23.43</v>
      </c>
      <c r="L2011" s="77">
        <v>-0.1198347107438017</v>
      </c>
      <c r="M2011" s="79">
        <v>-179.75206611570255</v>
      </c>
      <c r="N2011" s="81">
        <v>117.9859</v>
      </c>
      <c r="O2011" s="82">
        <v>-0.26487619783424088</v>
      </c>
      <c r="P2011" s="83">
        <v>-529.75239566848165</v>
      </c>
      <c r="Q2011" s="81">
        <v>53.41</v>
      </c>
      <c r="R2011" s="82">
        <v>1.9663993890797898E-2</v>
      </c>
      <c r="S2011" s="83">
        <v>-235.96792668957477</v>
      </c>
      <c r="T2011" s="81">
        <v>905.87</v>
      </c>
      <c r="U2011" s="82">
        <v>3.4913344986347766E-2</v>
      </c>
      <c r="V2011" s="83">
        <v>-34.913344986347767</v>
      </c>
      <c r="W2011" s="81">
        <v>49.615000000000002</v>
      </c>
      <c r="X2011" s="82">
        <v>-7.7101934523809701E-2</v>
      </c>
      <c r="Y2011" s="83">
        <v>-92.52232142857163</v>
      </c>
      <c r="Z2011" s="84">
        <f t="shared" si="31"/>
        <v>-988.4705490812886</v>
      </c>
    </row>
    <row r="2012" spans="1:26" x14ac:dyDescent="0.3">
      <c r="A2012" s="76">
        <v>39539</v>
      </c>
      <c r="B2012" s="77">
        <v>1467.76</v>
      </c>
      <c r="C2012" s="77">
        <v>4.8137965508622906E-2</v>
      </c>
      <c r="D2012" s="78">
        <v>-48.137965508622905</v>
      </c>
      <c r="E2012" s="77">
        <v>2.4699999999999998</v>
      </c>
      <c r="F2012" s="77">
        <v>13.124999999999964</v>
      </c>
      <c r="G2012" s="79">
        <v>131.24999999999966</v>
      </c>
      <c r="H2012" s="80">
        <v>63.305999999999997</v>
      </c>
      <c r="I2012" s="77">
        <v>-2.2074611879199846E-2</v>
      </c>
      <c r="J2012" s="79">
        <v>110.37305939599923</v>
      </c>
      <c r="K2012" s="80">
        <v>22.68</v>
      </c>
      <c r="L2012" s="77">
        <v>-0.23994638069705093</v>
      </c>
      <c r="M2012" s="79">
        <v>-359.91957104557639</v>
      </c>
      <c r="N2012" s="81">
        <v>130.48500000000001</v>
      </c>
      <c r="O2012" s="82">
        <v>-0.18699566908602189</v>
      </c>
      <c r="P2012" s="83">
        <v>-373.99133817204375</v>
      </c>
      <c r="Q2012" s="81">
        <v>52.05</v>
      </c>
      <c r="R2012" s="82">
        <v>-4.2089152477521709E-3</v>
      </c>
      <c r="S2012" s="83">
        <v>50.506982973026048</v>
      </c>
      <c r="T2012" s="81">
        <v>906.28</v>
      </c>
      <c r="U2012" s="82">
        <v>7.5537305816313183E-2</v>
      </c>
      <c r="V2012" s="83">
        <v>-75.537305816313179</v>
      </c>
      <c r="W2012" s="81">
        <v>47.645000000000003</v>
      </c>
      <c r="X2012" s="82">
        <v>-0.14896847369831187</v>
      </c>
      <c r="Y2012" s="83">
        <v>-178.76216843797425</v>
      </c>
      <c r="Z2012" s="84">
        <f t="shared" si="31"/>
        <v>-744.21830661150557</v>
      </c>
    </row>
    <row r="2013" spans="1:26" x14ac:dyDescent="0.3">
      <c r="A2013" s="76">
        <v>39538</v>
      </c>
      <c r="B2013" s="77">
        <v>1437.4</v>
      </c>
      <c r="C2013" s="77">
        <v>8.9991436072387396E-3</v>
      </c>
      <c r="D2013" s="78">
        <v>-8.9991436072387394</v>
      </c>
      <c r="E2013" s="77">
        <v>2.4862500000000001</v>
      </c>
      <c r="F2013" s="77">
        <v>27.625000000000011</v>
      </c>
      <c r="G2013" s="79">
        <v>276.25000000000011</v>
      </c>
      <c r="H2013" s="80">
        <v>64.102000000000004</v>
      </c>
      <c r="I2013" s="77">
        <v>-2.0715573344740057E-2</v>
      </c>
      <c r="J2013" s="79">
        <v>103.57786672370028</v>
      </c>
      <c r="K2013" s="80">
        <v>25.61</v>
      </c>
      <c r="L2013" s="77">
        <v>-6.9794493989918469E-3</v>
      </c>
      <c r="M2013" s="79">
        <v>-10.46917409848777</v>
      </c>
      <c r="N2013" s="81">
        <v>143.48769999999999</v>
      </c>
      <c r="O2013" s="82">
        <v>-0.22017384820401784</v>
      </c>
      <c r="P2013" s="83">
        <v>-440.34769640803563</v>
      </c>
      <c r="Q2013" s="81">
        <v>51.73</v>
      </c>
      <c r="R2013" s="82">
        <v>2.0919676337082992E-2</v>
      </c>
      <c r="S2013" s="83">
        <v>-251.03611604499591</v>
      </c>
      <c r="T2013" s="81">
        <v>859.72</v>
      </c>
      <c r="U2013" s="82">
        <v>1.2102090789225811E-2</v>
      </c>
      <c r="V2013" s="83">
        <v>-12.10209078922581</v>
      </c>
      <c r="W2013" s="81">
        <v>55.695</v>
      </c>
      <c r="X2013" s="82">
        <v>0.1041831879460746</v>
      </c>
      <c r="Y2013" s="83">
        <v>125.01982553528951</v>
      </c>
      <c r="Z2013" s="84">
        <f t="shared" si="31"/>
        <v>-218.10652868899393</v>
      </c>
    </row>
    <row r="2014" spans="1:26" x14ac:dyDescent="0.3">
      <c r="A2014" s="76">
        <v>39535</v>
      </c>
      <c r="B2014" s="77">
        <v>1435.62</v>
      </c>
      <c r="C2014" s="77">
        <v>4.1391016713091887E-2</v>
      </c>
      <c r="D2014" s="78">
        <v>-41.391016713091886</v>
      </c>
      <c r="E2014" s="77">
        <v>2.5175000000000001</v>
      </c>
      <c r="F2014" s="77">
        <v>33.937000000000019</v>
      </c>
      <c r="G2014" s="79">
        <v>339.37000000000018</v>
      </c>
      <c r="H2014" s="80">
        <v>64.402000000000001</v>
      </c>
      <c r="I2014" s="77">
        <v>-2.1246200607902679E-2</v>
      </c>
      <c r="J2014" s="79">
        <v>106.2310030395134</v>
      </c>
      <c r="K2014" s="80">
        <v>25.71</v>
      </c>
      <c r="L2014" s="77">
        <v>-0.20254342431761788</v>
      </c>
      <c r="M2014" s="79">
        <v>-303.8151364764268</v>
      </c>
      <c r="N2014" s="81">
        <v>142.48650000000001</v>
      </c>
      <c r="O2014" s="82">
        <v>-0.25594128428869073</v>
      </c>
      <c r="P2014" s="83">
        <v>-511.88256857738145</v>
      </c>
      <c r="Q2014" s="81">
        <v>51.93</v>
      </c>
      <c r="R2014" s="82">
        <v>-3.071606834325277E-3</v>
      </c>
      <c r="S2014" s="83">
        <v>36.859282011903325</v>
      </c>
      <c r="T2014" s="81">
        <v>855.51</v>
      </c>
      <c r="U2014" s="82">
        <v>5.5742034207863313E-2</v>
      </c>
      <c r="V2014" s="83">
        <v>-55.742034207863313</v>
      </c>
      <c r="W2014" s="81">
        <v>53.859999999999992</v>
      </c>
      <c r="X2014" s="82">
        <v>3.0616150019134706E-2</v>
      </c>
      <c r="Y2014" s="83">
        <v>36.739380022961647</v>
      </c>
      <c r="Z2014" s="84">
        <f t="shared" si="31"/>
        <v>-393.63109090038495</v>
      </c>
    </row>
    <row r="2015" spans="1:26" x14ac:dyDescent="0.3">
      <c r="A2015" s="76">
        <v>39534</v>
      </c>
      <c r="B2015" s="77">
        <v>1443.66</v>
      </c>
      <c r="C2015" s="77">
        <v>2.5333986747065017E-2</v>
      </c>
      <c r="D2015" s="78">
        <v>-25.333986747065016</v>
      </c>
      <c r="E2015" s="77">
        <v>2.50563</v>
      </c>
      <c r="F2015" s="77">
        <v>-0.68700000000001538</v>
      </c>
      <c r="G2015" s="79">
        <v>-6.8700000000001538</v>
      </c>
      <c r="H2015" s="80">
        <v>64.515000000000001</v>
      </c>
      <c r="I2015" s="77">
        <v>-2.1373096292700774E-2</v>
      </c>
      <c r="J2015" s="79">
        <v>106.86548146350387</v>
      </c>
      <c r="K2015" s="80">
        <v>25.88</v>
      </c>
      <c r="L2015" s="77">
        <v>-0.16944801026957643</v>
      </c>
      <c r="M2015" s="79">
        <v>-254.17201540436466</v>
      </c>
      <c r="N2015" s="81">
        <v>140.9862</v>
      </c>
      <c r="O2015" s="82">
        <v>-0.24806958970447843</v>
      </c>
      <c r="P2015" s="83">
        <v>-496.13917940895681</v>
      </c>
      <c r="Q2015" s="81">
        <v>51.84</v>
      </c>
      <c r="R2015" s="82">
        <v>-2.040816326530609E-2</v>
      </c>
      <c r="S2015" s="83">
        <v>244.89795918367307</v>
      </c>
      <c r="T2015" s="81">
        <v>865.44</v>
      </c>
      <c r="U2015" s="82">
        <v>6.640379520670335E-2</v>
      </c>
      <c r="V2015" s="83">
        <v>-66.40379520670335</v>
      </c>
      <c r="W2015" s="81">
        <v>54.81</v>
      </c>
      <c r="X2015" s="82">
        <v>1.3123844731977835E-2</v>
      </c>
      <c r="Y2015" s="83">
        <v>15.748613678373401</v>
      </c>
      <c r="Z2015" s="84">
        <f t="shared" si="31"/>
        <v>-481.40692244153968</v>
      </c>
    </row>
    <row r="2016" spans="1:26" x14ac:dyDescent="0.3">
      <c r="A2016" s="76">
        <v>39533</v>
      </c>
      <c r="B2016" s="77">
        <v>1446.74</v>
      </c>
      <c r="C2016" s="77">
        <v>1.2683568758662288E-2</v>
      </c>
      <c r="D2016" s="78">
        <v>-12.683568758662288</v>
      </c>
      <c r="E2016" s="77">
        <v>2.5274999999999999</v>
      </c>
      <c r="F2016" s="77">
        <v>1.0619999999999852</v>
      </c>
      <c r="G2016" s="79">
        <v>10.619999999999852</v>
      </c>
      <c r="H2016" s="80">
        <v>64.716999999999999</v>
      </c>
      <c r="I2016" s="77">
        <v>-1.324977891623212E-2</v>
      </c>
      <c r="J2016" s="79">
        <v>66.248894581160599</v>
      </c>
      <c r="K2016" s="80">
        <v>26.08</v>
      </c>
      <c r="L2016" s="77">
        <v>-4.4338585562477127E-2</v>
      </c>
      <c r="M2016" s="79">
        <v>-66.507878343715689</v>
      </c>
      <c r="N2016" s="81">
        <v>133.9863</v>
      </c>
      <c r="O2016" s="82">
        <v>-0.26782362362723383</v>
      </c>
      <c r="P2016" s="83">
        <v>-535.64724725446763</v>
      </c>
      <c r="Q2016" s="81">
        <v>52.03</v>
      </c>
      <c r="R2016" s="82">
        <v>-1.5329295987888006E-2</v>
      </c>
      <c r="S2016" s="83">
        <v>183.95155185465606</v>
      </c>
      <c r="T2016" s="81">
        <v>874.89</v>
      </c>
      <c r="U2016" s="82">
        <v>5.9650695218254932E-2</v>
      </c>
      <c r="V2016" s="83">
        <v>-59.650695218254931</v>
      </c>
      <c r="W2016" s="81">
        <v>56.609999999999992</v>
      </c>
      <c r="X2016" s="82">
        <v>1.6246297459832814E-2</v>
      </c>
      <c r="Y2016" s="83">
        <v>19.495556951799376</v>
      </c>
      <c r="Z2016" s="84">
        <f t="shared" si="31"/>
        <v>-394.17338618748471</v>
      </c>
    </row>
    <row r="2017" spans="1:26" x14ac:dyDescent="0.3">
      <c r="A2017" s="76">
        <v>39532</v>
      </c>
      <c r="B2017" s="77">
        <v>1448.57</v>
      </c>
      <c r="C2017" s="77">
        <v>1.2327647054712581E-2</v>
      </c>
      <c r="D2017" s="78">
        <v>-12.32764705471258</v>
      </c>
      <c r="E2017" s="77">
        <v>2.5487500000000001</v>
      </c>
      <c r="F2017" s="77">
        <v>-9.8129999999999828</v>
      </c>
      <c r="G2017" s="79">
        <v>-98.129999999999825</v>
      </c>
      <c r="H2017" s="80">
        <v>64.349999999999994</v>
      </c>
      <c r="I2017" s="77">
        <v>-8.9632230641287468E-3</v>
      </c>
      <c r="J2017" s="79">
        <v>44.816115320643732</v>
      </c>
      <c r="K2017" s="80">
        <v>25.72</v>
      </c>
      <c r="L2017" s="77">
        <v>-5.5106539309331376E-2</v>
      </c>
      <c r="M2017" s="79">
        <v>-82.659808963997065</v>
      </c>
      <c r="N2017" s="81">
        <v>132.48840000000001</v>
      </c>
      <c r="O2017" s="82">
        <v>-0.25146062705407296</v>
      </c>
      <c r="P2017" s="83">
        <v>-502.92125410814589</v>
      </c>
      <c r="Q2017" s="81">
        <v>53.55</v>
      </c>
      <c r="R2017" s="82">
        <v>8.8545591559909351E-3</v>
      </c>
      <c r="S2017" s="83">
        <v>-106.25470987189122</v>
      </c>
      <c r="T2017" s="81">
        <v>893.76</v>
      </c>
      <c r="U2017" s="82">
        <v>9.6234514902489937E-2</v>
      </c>
      <c r="V2017" s="83">
        <v>-96.234514902489934</v>
      </c>
      <c r="W2017" s="81">
        <v>54.414999999999999</v>
      </c>
      <c r="X2017" s="82">
        <v>-1.8311383727223535E-2</v>
      </c>
      <c r="Y2017" s="83">
        <v>-21.973660472668243</v>
      </c>
      <c r="Z2017" s="84">
        <f t="shared" si="31"/>
        <v>-875.68548005326113</v>
      </c>
    </row>
    <row r="2018" spans="1:26" x14ac:dyDescent="0.3">
      <c r="A2018" s="76">
        <v>39531</v>
      </c>
      <c r="B2018" s="77">
        <v>1417.09</v>
      </c>
      <c r="C2018" s="77">
        <v>-2.646303269169857E-3</v>
      </c>
      <c r="D2018" s="78">
        <v>2.6463032691698571</v>
      </c>
      <c r="E2018" s="77">
        <v>0.98060000000000003</v>
      </c>
      <c r="F2018" s="77">
        <v>4.9750000000000068</v>
      </c>
      <c r="G2018" s="79">
        <v>49.750000000000071</v>
      </c>
      <c r="H2018" s="80" t="s">
        <v>0</v>
      </c>
      <c r="I2018" s="77">
        <v>3.5402727195731371E-2</v>
      </c>
      <c r="J2018" s="79">
        <v>-6.0531327464803146</v>
      </c>
      <c r="K2018" s="80">
        <v>25.73</v>
      </c>
      <c r="L2018" s="77">
        <v>-2.3899848254931678E-2</v>
      </c>
      <c r="M2018" s="79">
        <v>-35.849772382397518</v>
      </c>
      <c r="N2018" s="81">
        <v>139.4907</v>
      </c>
      <c r="O2018" s="82">
        <v>-0.27910702537660764</v>
      </c>
      <c r="P2018" s="83">
        <v>-558.21405075321525</v>
      </c>
      <c r="Q2018" s="81">
        <v>54.36</v>
      </c>
      <c r="R2018" s="82">
        <v>3.6020583190394521E-2</v>
      </c>
      <c r="S2018" s="83">
        <v>-432.24699828473427</v>
      </c>
      <c r="T2018" s="81">
        <v>890.6</v>
      </c>
      <c r="U2018" s="82">
        <v>7.3400024105098202E-2</v>
      </c>
      <c r="V2018" s="83">
        <v>-73.400024105098197</v>
      </c>
      <c r="W2018" s="81">
        <v>53.645000000000003</v>
      </c>
      <c r="X2018" s="82">
        <v>3.3323702205528348E-2</v>
      </c>
      <c r="Y2018" s="83">
        <v>39.98844264663402</v>
      </c>
      <c r="Z2018" s="84">
        <f t="shared" si="31"/>
        <v>-1013.3792323561217</v>
      </c>
    </row>
    <row r="2019" spans="1:26" x14ac:dyDescent="0.3">
      <c r="A2019" s="76">
        <v>39528</v>
      </c>
      <c r="B2019" s="77">
        <v>1406.98</v>
      </c>
      <c r="C2019" s="77">
        <v>1.1626318476283657E-2</v>
      </c>
      <c r="D2019" s="78">
        <v>-11.626318476283657</v>
      </c>
      <c r="E2019" s="77">
        <v>0.98060000000000003</v>
      </c>
      <c r="F2019" s="77">
        <v>4.9750000000000068</v>
      </c>
      <c r="G2019" s="79">
        <v>49.750000000000071</v>
      </c>
      <c r="H2019" s="80" t="s">
        <v>0</v>
      </c>
      <c r="I2019" s="77">
        <v>3.5402727195731371E-2</v>
      </c>
      <c r="J2019" s="79">
        <v>-37.533205185278277</v>
      </c>
      <c r="K2019" s="80" t="s">
        <v>0</v>
      </c>
      <c r="L2019" s="77">
        <v>3.5402727195731371E-2</v>
      </c>
      <c r="M2019" s="79">
        <v>-215.76433121019116</v>
      </c>
      <c r="N2019" s="81" t="s">
        <v>47</v>
      </c>
      <c r="O2019" s="82">
        <v>4.5362372799477215E-3</v>
      </c>
      <c r="P2019" s="83">
        <v>9.0724745598954417</v>
      </c>
      <c r="Q2019" s="81" t="s">
        <v>47</v>
      </c>
      <c r="R2019" s="82">
        <v>7.4923885533476054E-4</v>
      </c>
      <c r="S2019" s="83">
        <v>-8.9908662640171269</v>
      </c>
      <c r="T2019" s="81">
        <v>875.31</v>
      </c>
      <c r="U2019" s="82">
        <v>0.12328679225912419</v>
      </c>
      <c r="V2019" s="83">
        <v>-123.28679225912418</v>
      </c>
      <c r="W2019" s="81" t="s">
        <v>47</v>
      </c>
      <c r="X2019" s="82">
        <v>-7.6700874660299754E-4</v>
      </c>
      <c r="Y2019" s="83">
        <v>-0.92041049592359703</v>
      </c>
      <c r="Z2019" s="84">
        <f t="shared" si="31"/>
        <v>-339.29944933092241</v>
      </c>
    </row>
    <row r="2020" spans="1:26" x14ac:dyDescent="0.3">
      <c r="A2020" s="76">
        <v>39527</v>
      </c>
      <c r="B2020" s="77">
        <v>1404.41</v>
      </c>
      <c r="C2020" s="77">
        <v>-4.8608699965278787E-3</v>
      </c>
      <c r="D2020" s="78">
        <v>4.860869996527879</v>
      </c>
      <c r="E2020" s="77">
        <v>2.3925000000000001</v>
      </c>
      <c r="F2020" s="77">
        <v>-18.250000000000011</v>
      </c>
      <c r="G2020" s="79">
        <v>-182.50000000000011</v>
      </c>
      <c r="H2020" s="80">
        <v>63.316000000000003</v>
      </c>
      <c r="I2020" s="77">
        <v>-2.2388290152240416E-2</v>
      </c>
      <c r="J2020" s="79">
        <v>111.94145076120208</v>
      </c>
      <c r="K2020" s="80">
        <v>26.62</v>
      </c>
      <c r="L2020" s="77">
        <v>-3.1647871953437524E-2</v>
      </c>
      <c r="M2020" s="79">
        <v>-47.471807930156288</v>
      </c>
      <c r="N2020" s="81">
        <v>159.99420000000001</v>
      </c>
      <c r="O2020" s="82">
        <v>-0.10111578048451607</v>
      </c>
      <c r="P2020" s="83">
        <v>-202.23156096903213</v>
      </c>
      <c r="Q2020" s="81">
        <v>52.77</v>
      </c>
      <c r="R2020" s="82">
        <v>-1.2167727442905252E-2</v>
      </c>
      <c r="S2020" s="83">
        <v>146.01272931486304</v>
      </c>
      <c r="T2020" s="81">
        <v>875.31</v>
      </c>
      <c r="U2020" s="82">
        <v>0.1043388299415853</v>
      </c>
      <c r="V2020" s="83">
        <v>-104.3388299415853</v>
      </c>
      <c r="W2020" s="81">
        <v>53.760000000000012</v>
      </c>
      <c r="X2020" s="82">
        <v>2.0888720091151076E-2</v>
      </c>
      <c r="Y2020" s="83">
        <v>25.06646410938129</v>
      </c>
      <c r="Z2020" s="84">
        <f t="shared" si="31"/>
        <v>-248.6606846587996</v>
      </c>
    </row>
    <row r="2021" spans="1:26" x14ac:dyDescent="0.3">
      <c r="A2021" s="76">
        <v>39526</v>
      </c>
      <c r="B2021" s="77">
        <v>1400.35</v>
      </c>
      <c r="C2021" s="77">
        <v>-2.0604136213902571E-2</v>
      </c>
      <c r="D2021" s="78">
        <v>20.604136213902571</v>
      </c>
      <c r="E2021" s="77">
        <v>2.3387500000000001</v>
      </c>
      <c r="F2021" s="77">
        <v>-34.750000000000014</v>
      </c>
      <c r="G2021" s="79">
        <v>-347.50000000000011</v>
      </c>
      <c r="H2021" s="80">
        <v>64.734999999999999</v>
      </c>
      <c r="I2021" s="77">
        <v>-5.5580429513210172E-4</v>
      </c>
      <c r="J2021" s="79">
        <v>2.7790214756605085</v>
      </c>
      <c r="K2021" s="80">
        <v>29.84</v>
      </c>
      <c r="L2021" s="77">
        <v>8.3121597096188715E-2</v>
      </c>
      <c r="M2021" s="79">
        <v>124.68239564428308</v>
      </c>
      <c r="N2021" s="81">
        <v>160.49799999999999</v>
      </c>
      <c r="O2021" s="82">
        <v>-0.13240431868024358</v>
      </c>
      <c r="P2021" s="83">
        <v>-264.80863736048713</v>
      </c>
      <c r="Q2021" s="81">
        <v>52.38</v>
      </c>
      <c r="R2021" s="82">
        <v>-2.7839643652561245E-2</v>
      </c>
      <c r="S2021" s="83">
        <v>334.07572383073494</v>
      </c>
      <c r="T2021" s="81">
        <v>842.63</v>
      </c>
      <c r="U2021" s="82">
        <v>7.9506002024161762E-2</v>
      </c>
      <c r="V2021" s="83">
        <v>-79.506002024161759</v>
      </c>
      <c r="W2021" s="81">
        <v>55.984999999999992</v>
      </c>
      <c r="X2021" s="82">
        <v>5.3537824614226272E-2</v>
      </c>
      <c r="Y2021" s="83">
        <v>64.245389537071517</v>
      </c>
      <c r="Z2021" s="84">
        <f t="shared" si="31"/>
        <v>-145.42797268299643</v>
      </c>
    </row>
    <row r="2022" spans="1:26" x14ac:dyDescent="0.3">
      <c r="A2022" s="76">
        <v>39525</v>
      </c>
      <c r="B2022" s="77">
        <v>1424.58</v>
      </c>
      <c r="C2022" s="77">
        <v>-1.4124665222596753E-2</v>
      </c>
      <c r="D2022" s="78">
        <v>14.124665222596754</v>
      </c>
      <c r="E2022" s="77">
        <v>2.21</v>
      </c>
      <c r="F2022" s="77">
        <v>-45.75</v>
      </c>
      <c r="G2022" s="79">
        <v>-457.5</v>
      </c>
      <c r="H2022" s="80">
        <v>65.457999999999998</v>
      </c>
      <c r="I2022" s="77">
        <v>1.7123500528311329E-2</v>
      </c>
      <c r="J2022" s="79">
        <v>-85.617502641556641</v>
      </c>
      <c r="K2022" s="80">
        <v>25.79</v>
      </c>
      <c r="L2022" s="77">
        <v>4.8373983739837305E-2</v>
      </c>
      <c r="M2022" s="79">
        <v>72.560975609755957</v>
      </c>
      <c r="N2022" s="81">
        <v>160.4973</v>
      </c>
      <c r="O2022" s="82">
        <v>-2.4261937489702946E-2</v>
      </c>
      <c r="P2022" s="83">
        <v>-48.523874979405889</v>
      </c>
      <c r="Q2022" s="81">
        <v>52.27</v>
      </c>
      <c r="R2022" s="82">
        <v>-8.6029026053505764E-2</v>
      </c>
      <c r="S2022" s="83">
        <v>1032.3483126420692</v>
      </c>
      <c r="T2022" s="81">
        <v>849.44</v>
      </c>
      <c r="U2022" s="82">
        <v>4.3615008477283335E-2</v>
      </c>
      <c r="V2022" s="83">
        <v>-43.615008477283332</v>
      </c>
      <c r="W2022" s="81">
        <v>50.44</v>
      </c>
      <c r="X2022" s="82">
        <v>-1.3398533007335008E-2</v>
      </c>
      <c r="Y2022" s="83">
        <v>-16.078239608802008</v>
      </c>
      <c r="Z2022" s="84">
        <f t="shared" si="31"/>
        <v>467.69932776737414</v>
      </c>
    </row>
    <row r="2023" spans="1:26" x14ac:dyDescent="0.3">
      <c r="A2023" s="76">
        <v>39524</v>
      </c>
      <c r="B2023" s="77">
        <v>1378.56</v>
      </c>
      <c r="C2023" s="77">
        <v>-3.795666282843093E-2</v>
      </c>
      <c r="D2023" s="78">
        <v>37.956662828430929</v>
      </c>
      <c r="E2023" s="77">
        <v>2.1781299999999999</v>
      </c>
      <c r="F2023" s="77">
        <v>-48</v>
      </c>
      <c r="G2023" s="79">
        <v>-480</v>
      </c>
      <c r="H2023" s="80">
        <v>65.8</v>
      </c>
      <c r="I2023" s="77">
        <v>2.8478539497952354E-2</v>
      </c>
      <c r="J2023" s="79">
        <v>-142.39269748976176</v>
      </c>
      <c r="K2023" s="80">
        <v>32.24</v>
      </c>
      <c r="L2023" s="77">
        <v>0.26332288401253928</v>
      </c>
      <c r="M2023" s="79">
        <v>394.98432601880893</v>
      </c>
      <c r="N2023" s="81">
        <v>183.99959999999999</v>
      </c>
      <c r="O2023" s="82">
        <v>0.11187881944801134</v>
      </c>
      <c r="P2023" s="83">
        <v>223.75763889602268</v>
      </c>
      <c r="Q2023" s="81">
        <v>50.67</v>
      </c>
      <c r="R2023" s="82">
        <v>-9.8077607689569204E-2</v>
      </c>
      <c r="S2023" s="83">
        <v>1176.9312922748304</v>
      </c>
      <c r="T2023" s="81">
        <v>810.34</v>
      </c>
      <c r="U2023" s="82">
        <v>-1.8230642260599864E-3</v>
      </c>
      <c r="V2023" s="83">
        <v>1.8230642260599863</v>
      </c>
      <c r="W2023" s="81">
        <v>52.260000000000012</v>
      </c>
      <c r="X2023" s="82">
        <v>2.8638913492766708E-2</v>
      </c>
      <c r="Y2023" s="83">
        <v>34.366696191320045</v>
      </c>
      <c r="Z2023" s="84">
        <f t="shared" si="31"/>
        <v>1247.4269829457112</v>
      </c>
    </row>
    <row r="2024" spans="1:26" x14ac:dyDescent="0.3">
      <c r="A2024" s="76">
        <v>39521</v>
      </c>
      <c r="B2024" s="77">
        <v>1407.99</v>
      </c>
      <c r="C2024" s="77">
        <v>-2.3415987515172525E-2</v>
      </c>
      <c r="D2024" s="78">
        <v>23.415987515172525</v>
      </c>
      <c r="E2024" s="77">
        <v>2.5125000000000002</v>
      </c>
      <c r="F2024" s="77">
        <v>-11.312999999999995</v>
      </c>
      <c r="G2024" s="79">
        <v>-113.12999999999995</v>
      </c>
      <c r="H2024" s="80">
        <v>65.924000000000007</v>
      </c>
      <c r="I2024" s="77">
        <v>2.5400133766779329E-2</v>
      </c>
      <c r="J2024" s="79">
        <v>-127.00066883389664</v>
      </c>
      <c r="K2024" s="80">
        <v>31.16</v>
      </c>
      <c r="L2024" s="77">
        <v>0.18569254185692538</v>
      </c>
      <c r="M2024" s="79">
        <v>278.53881278538807</v>
      </c>
      <c r="N2024" s="81">
        <v>191.499</v>
      </c>
      <c r="O2024" s="82">
        <v>0.16771527842989956</v>
      </c>
      <c r="P2024" s="83">
        <v>335.43055685979908</v>
      </c>
      <c r="Q2024" s="81">
        <v>52.09</v>
      </c>
      <c r="R2024" s="82">
        <v>-0.12350664647484429</v>
      </c>
      <c r="S2024" s="83">
        <v>1482.0797576981315</v>
      </c>
      <c r="T2024" s="81">
        <v>811.55</v>
      </c>
      <c r="U2024" s="82">
        <v>-7.3147162795249325E-3</v>
      </c>
      <c r="V2024" s="83">
        <v>7.3147162795249328</v>
      </c>
      <c r="W2024" s="81">
        <v>54.1</v>
      </c>
      <c r="X2024" s="82">
        <v>5.1915224577095111E-2</v>
      </c>
      <c r="Y2024" s="83">
        <v>62.29826949251413</v>
      </c>
      <c r="Z2024" s="84">
        <f t="shared" si="31"/>
        <v>1948.9474317966337</v>
      </c>
    </row>
    <row r="2025" spans="1:26" x14ac:dyDescent="0.3">
      <c r="A2025" s="76">
        <v>39520</v>
      </c>
      <c r="B2025" s="77">
        <v>1428.62</v>
      </c>
      <c r="C2025" s="77">
        <v>-1.8508340432548336E-2</v>
      </c>
      <c r="D2025" s="78">
        <v>18.508340432548337</v>
      </c>
      <c r="E2025" s="77">
        <v>2.51688</v>
      </c>
      <c r="F2025" s="77">
        <v>-19.187000000000019</v>
      </c>
      <c r="G2025" s="79">
        <v>-191.87000000000018</v>
      </c>
      <c r="H2025" s="80">
        <v>65.585999999999999</v>
      </c>
      <c r="I2025" s="77">
        <v>1.757870075869231E-2</v>
      </c>
      <c r="J2025" s="79">
        <v>-87.893503793461548</v>
      </c>
      <c r="K2025" s="80">
        <v>27.29</v>
      </c>
      <c r="L2025" s="77">
        <v>2.8259231348907312E-2</v>
      </c>
      <c r="M2025" s="79">
        <v>42.388847023360974</v>
      </c>
      <c r="N2025" s="81">
        <v>187.499</v>
      </c>
      <c r="O2025" s="82">
        <v>0.13295801507114099</v>
      </c>
      <c r="P2025" s="83">
        <v>265.91603014228195</v>
      </c>
      <c r="Q2025" s="81">
        <v>52.92</v>
      </c>
      <c r="R2025" s="82">
        <v>-0.11858760826115919</v>
      </c>
      <c r="S2025" s="83">
        <v>1423.0512991339103</v>
      </c>
      <c r="T2025" s="81">
        <v>825.64</v>
      </c>
      <c r="U2025" s="82">
        <v>2.0202893894648424E-2</v>
      </c>
      <c r="V2025" s="83">
        <v>-20.202893894648426</v>
      </c>
      <c r="W2025" s="81">
        <v>55.705000000000005</v>
      </c>
      <c r="X2025" s="82">
        <v>6.1755456018297947E-2</v>
      </c>
      <c r="Y2025" s="83">
        <v>74.106547221957541</v>
      </c>
      <c r="Z2025" s="84">
        <f t="shared" si="31"/>
        <v>1524.0046662659488</v>
      </c>
    </row>
    <row r="2026" spans="1:26" x14ac:dyDescent="0.3">
      <c r="A2026" s="76">
        <v>39519</v>
      </c>
      <c r="B2026" s="77">
        <v>1430.93</v>
      </c>
      <c r="C2026" s="77">
        <v>-3.6683227639320873E-2</v>
      </c>
      <c r="D2026" s="78">
        <v>36.683227639320876</v>
      </c>
      <c r="E2026" s="77">
        <v>2.6468799999999999</v>
      </c>
      <c r="F2026" s="77">
        <v>-12.812000000000001</v>
      </c>
      <c r="G2026" s="79">
        <v>-128.12</v>
      </c>
      <c r="H2026" s="80">
        <v>64.932000000000002</v>
      </c>
      <c r="I2026" s="77">
        <v>6.1205200117761278E-3</v>
      </c>
      <c r="J2026" s="79">
        <v>-30.60260005888064</v>
      </c>
      <c r="K2026" s="80">
        <v>27.22</v>
      </c>
      <c r="L2026" s="77">
        <v>0.15682107947301308</v>
      </c>
      <c r="M2026" s="79">
        <v>235.23161920951964</v>
      </c>
      <c r="N2026" s="81">
        <v>182.9973</v>
      </c>
      <c r="O2026" s="82">
        <v>0.19609752717893955</v>
      </c>
      <c r="P2026" s="83">
        <v>392.19505435787909</v>
      </c>
      <c r="Q2026" s="81">
        <v>52.84</v>
      </c>
      <c r="R2026" s="82">
        <v>-0.12747688243064728</v>
      </c>
      <c r="S2026" s="83">
        <v>1529.7225891677674</v>
      </c>
      <c r="T2026" s="81">
        <v>815.3</v>
      </c>
      <c r="U2026" s="82">
        <v>-9.5846645367413351E-3</v>
      </c>
      <c r="V2026" s="83">
        <v>9.5846645367413359</v>
      </c>
      <c r="W2026" s="81">
        <v>55.43</v>
      </c>
      <c r="X2026" s="82">
        <v>8.3040250097694418E-2</v>
      </c>
      <c r="Y2026" s="83">
        <v>99.648300117233305</v>
      </c>
      <c r="Z2026" s="84">
        <f t="shared" si="31"/>
        <v>2144.3428549695809</v>
      </c>
    </row>
    <row r="2027" spans="1:26" x14ac:dyDescent="0.3">
      <c r="A2027" s="76">
        <v>39518</v>
      </c>
      <c r="B2027" s="77">
        <v>1420.85</v>
      </c>
      <c r="C2027" s="77">
        <v>-5.1628621011881017E-2</v>
      </c>
      <c r="D2027" s="78">
        <v>51.628621011881016</v>
      </c>
      <c r="E2027" s="77">
        <v>2.57</v>
      </c>
      <c r="F2027" s="77">
        <v>-25.875000000000004</v>
      </c>
      <c r="G2027" s="79">
        <v>-258.75000000000006</v>
      </c>
      <c r="H2027" s="80">
        <v>64.212000000000003</v>
      </c>
      <c r="I2027" s="77">
        <v>5.1028394327395747E-3</v>
      </c>
      <c r="J2027" s="79">
        <v>-25.514197163697872</v>
      </c>
      <c r="K2027" s="80">
        <v>26.36</v>
      </c>
      <c r="L2027" s="77">
        <v>0.1617452622300572</v>
      </c>
      <c r="M2027" s="79">
        <v>242.6178933450858</v>
      </c>
      <c r="N2027" s="81">
        <v>176.99590000000001</v>
      </c>
      <c r="O2027" s="82">
        <v>0.26427178044304828</v>
      </c>
      <c r="P2027" s="83">
        <v>528.54356088609654</v>
      </c>
      <c r="Q2027" s="81">
        <v>53.08</v>
      </c>
      <c r="R2027" s="82">
        <v>-0.12017238521465275</v>
      </c>
      <c r="S2027" s="83">
        <v>1442.0686225758329</v>
      </c>
      <c r="T2027" s="81">
        <v>829.7</v>
      </c>
      <c r="U2027" s="82">
        <v>-9.9399782824003049E-3</v>
      </c>
      <c r="V2027" s="83">
        <v>9.939978282400304</v>
      </c>
      <c r="W2027" s="81">
        <v>51.914999999999999</v>
      </c>
      <c r="X2027" s="82">
        <v>-4.7924853829195823E-3</v>
      </c>
      <c r="Y2027" s="83">
        <v>-5.750982459503498</v>
      </c>
      <c r="Z2027" s="84">
        <f t="shared" si="31"/>
        <v>1984.783496478095</v>
      </c>
    </row>
    <row r="2028" spans="1:26" x14ac:dyDescent="0.3">
      <c r="A2028" s="76">
        <v>39517</v>
      </c>
      <c r="B2028" s="77">
        <v>1390.81</v>
      </c>
      <c r="C2028" s="77">
        <v>-6.4951392343790007E-2</v>
      </c>
      <c r="D2028" s="78">
        <v>64.951392343790005</v>
      </c>
      <c r="E2028" s="77">
        <v>2.5887500000000001</v>
      </c>
      <c r="F2028" s="77">
        <v>-33.624999999999972</v>
      </c>
      <c r="G2028" s="79">
        <v>-336.24999999999972</v>
      </c>
      <c r="H2028" s="80">
        <v>64.507999999999996</v>
      </c>
      <c r="I2028" s="77">
        <v>2.1488179126221155E-2</v>
      </c>
      <c r="J2028" s="79">
        <v>-107.44089563110578</v>
      </c>
      <c r="K2028" s="80">
        <v>29.38</v>
      </c>
      <c r="L2028" s="77">
        <v>0.34155251141552517</v>
      </c>
      <c r="M2028" s="79">
        <v>512.32876712328778</v>
      </c>
      <c r="N2028" s="81">
        <v>193.49709999999999</v>
      </c>
      <c r="O2028" s="82">
        <v>0.44402437340716483</v>
      </c>
      <c r="P2028" s="83">
        <v>888.04874681432955</v>
      </c>
      <c r="Q2028" s="81">
        <v>52.47</v>
      </c>
      <c r="R2028" s="82">
        <v>-0.15370967741935485</v>
      </c>
      <c r="S2028" s="83">
        <v>1844.516129032258</v>
      </c>
      <c r="T2028" s="81">
        <v>779.24</v>
      </c>
      <c r="U2028" s="82">
        <v>-7.753865094585316E-2</v>
      </c>
      <c r="V2028" s="83">
        <v>77.538650945853163</v>
      </c>
      <c r="W2028" s="81">
        <v>52.534999999999997</v>
      </c>
      <c r="X2028" s="82">
        <v>2.2977314769740041E-2</v>
      </c>
      <c r="Y2028" s="83">
        <v>27.572777723688048</v>
      </c>
      <c r="Z2028" s="84">
        <f t="shared" si="31"/>
        <v>2971.2655683521007</v>
      </c>
    </row>
    <row r="2029" spans="1:26" x14ac:dyDescent="0.3">
      <c r="A2029" s="76">
        <v>39514</v>
      </c>
      <c r="B2029" s="77">
        <v>1411.27</v>
      </c>
      <c r="C2029" s="77">
        <v>-4.1146056270085503E-2</v>
      </c>
      <c r="D2029" s="78">
        <v>41.146056270085502</v>
      </c>
      <c r="E2029" s="77">
        <v>2.5750000000000002</v>
      </c>
      <c r="F2029" s="77">
        <v>-33.374999999999979</v>
      </c>
      <c r="G2029" s="79">
        <v>-333.74999999999977</v>
      </c>
      <c r="H2029" s="80">
        <v>64.766000000000005</v>
      </c>
      <c r="I2029" s="77">
        <v>3.7368058558775098E-2</v>
      </c>
      <c r="J2029" s="79">
        <v>-186.84029279387548</v>
      </c>
      <c r="K2029" s="80">
        <v>27.49</v>
      </c>
      <c r="L2029" s="77">
        <v>0.19366044290056436</v>
      </c>
      <c r="M2029" s="79">
        <v>290.49066435084654</v>
      </c>
      <c r="N2029" s="81">
        <v>177.99199999999999</v>
      </c>
      <c r="O2029" s="82">
        <v>0.2579126616013383</v>
      </c>
      <c r="P2029" s="83">
        <v>515.8253232026766</v>
      </c>
      <c r="Q2029" s="81">
        <v>53.42</v>
      </c>
      <c r="R2029" s="82">
        <v>-0.14101945650426106</v>
      </c>
      <c r="S2029" s="83">
        <v>1692.2334780511328</v>
      </c>
      <c r="T2029" s="81">
        <v>792.61</v>
      </c>
      <c r="U2029" s="82">
        <v>-6.0999881530624342E-2</v>
      </c>
      <c r="V2029" s="83">
        <v>60.999881530624343</v>
      </c>
      <c r="W2029" s="81">
        <v>52.66</v>
      </c>
      <c r="X2029" s="82">
        <v>4.1843901473934159E-2</v>
      </c>
      <c r="Y2029" s="83">
        <v>50.212681768720991</v>
      </c>
      <c r="Z2029" s="84">
        <f t="shared" si="31"/>
        <v>2130.3177923802114</v>
      </c>
    </row>
    <row r="2030" spans="1:26" x14ac:dyDescent="0.3">
      <c r="A2030" s="76">
        <v>39513</v>
      </c>
      <c r="B2030" s="77">
        <v>1429.81</v>
      </c>
      <c r="C2030" s="77">
        <v>-1.3195944593596735E-2</v>
      </c>
      <c r="D2030" s="78">
        <v>13.195944593596735</v>
      </c>
      <c r="E2030" s="77">
        <v>2.6862500000000002</v>
      </c>
      <c r="F2030" s="77">
        <v>-13.437999999999972</v>
      </c>
      <c r="G2030" s="79">
        <v>-134.37999999999971</v>
      </c>
      <c r="H2030" s="80">
        <v>64.771000000000001</v>
      </c>
      <c r="I2030" s="77">
        <v>4.4862074528149679E-2</v>
      </c>
      <c r="J2030" s="79">
        <v>-224.3103726407484</v>
      </c>
      <c r="K2030" s="80">
        <v>27.55</v>
      </c>
      <c r="L2030" s="77">
        <v>0.1450540315876975</v>
      </c>
      <c r="M2030" s="79">
        <v>217.58104738154626</v>
      </c>
      <c r="N2030" s="81">
        <v>184.99170000000001</v>
      </c>
      <c r="O2030" s="82">
        <v>0.21307941895479013</v>
      </c>
      <c r="P2030" s="83">
        <v>426.1588379095802</v>
      </c>
      <c r="Q2030" s="81">
        <v>53.88</v>
      </c>
      <c r="R2030" s="82">
        <v>-0.13626162231484448</v>
      </c>
      <c r="S2030" s="83">
        <v>1635.1394677781338</v>
      </c>
      <c r="T2030" s="81">
        <v>780.57</v>
      </c>
      <c r="U2030" s="82">
        <v>-4.5641276439662461E-2</v>
      </c>
      <c r="V2030" s="83">
        <v>45.641276439662462</v>
      </c>
      <c r="W2030" s="81">
        <v>53.140000000000008</v>
      </c>
      <c r="X2030" s="82">
        <v>7.1155009070752187E-2</v>
      </c>
      <c r="Y2030" s="83">
        <v>85.386010884902618</v>
      </c>
      <c r="Z2030" s="84">
        <f t="shared" si="31"/>
        <v>2064.4122123466741</v>
      </c>
    </row>
    <row r="2031" spans="1:26" x14ac:dyDescent="0.3">
      <c r="A2031" s="76">
        <v>39512</v>
      </c>
      <c r="B2031" s="77">
        <v>1444.99</v>
      </c>
      <c r="C2031" s="77">
        <v>-1.6305662072062044E-3</v>
      </c>
      <c r="D2031" s="78">
        <v>1.6305662072062044</v>
      </c>
      <c r="E2031" s="77">
        <v>2.6675</v>
      </c>
      <c r="F2031" s="77">
        <v>-28.750000000000007</v>
      </c>
      <c r="G2031" s="79">
        <v>-287.50000000000006</v>
      </c>
      <c r="H2031" s="80">
        <v>64.355999999999995</v>
      </c>
      <c r="I2031" s="77">
        <v>3.9290732038176325E-2</v>
      </c>
      <c r="J2031" s="79">
        <v>-196.45366019088164</v>
      </c>
      <c r="K2031" s="80">
        <v>24.6</v>
      </c>
      <c r="L2031" s="77">
        <v>-2.0700636942675141E-2</v>
      </c>
      <c r="M2031" s="79">
        <v>-31.050955414012709</v>
      </c>
      <c r="N2031" s="81">
        <v>164.4881</v>
      </c>
      <c r="O2031" s="82">
        <v>4.1083691462496047E-2</v>
      </c>
      <c r="P2031" s="83">
        <v>82.167382924992097</v>
      </c>
      <c r="Q2031" s="81">
        <v>57.19</v>
      </c>
      <c r="R2031" s="82">
        <v>-9.9795372265071666E-2</v>
      </c>
      <c r="S2031" s="83">
        <v>1197.54446718086</v>
      </c>
      <c r="T2031" s="81">
        <v>813.94</v>
      </c>
      <c r="U2031" s="82">
        <v>1.7412282346470749E-2</v>
      </c>
      <c r="V2031" s="83">
        <v>-17.41228234647075</v>
      </c>
      <c r="W2031" s="81">
        <v>51.125</v>
      </c>
      <c r="X2031" s="82">
        <v>-4.7693206151451142E-3</v>
      </c>
      <c r="Y2031" s="83">
        <v>-5.7231847381741368</v>
      </c>
      <c r="Z2031" s="84">
        <f t="shared" si="31"/>
        <v>743.20233362351905</v>
      </c>
    </row>
    <row r="2032" spans="1:26" x14ac:dyDescent="0.3">
      <c r="A2032" s="76">
        <v>39511</v>
      </c>
      <c r="B2032" s="77">
        <v>1432.95</v>
      </c>
      <c r="C2032" s="77">
        <v>-7.1297913029017791E-3</v>
      </c>
      <c r="D2032" s="78">
        <v>7.1297913029017792</v>
      </c>
      <c r="E2032" s="77">
        <v>2.6581299999999999</v>
      </c>
      <c r="F2032" s="77">
        <v>-21.687000000000012</v>
      </c>
      <c r="G2032" s="79">
        <v>-216.87000000000012</v>
      </c>
      <c r="H2032" s="80">
        <v>63.978000000000002</v>
      </c>
      <c r="I2032" s="77">
        <v>3.6450233281493001E-2</v>
      </c>
      <c r="J2032" s="79">
        <v>-182.25116640746501</v>
      </c>
      <c r="K2032" s="80">
        <v>25.52</v>
      </c>
      <c r="L2032" s="77">
        <v>4.5901639344262342E-2</v>
      </c>
      <c r="M2032" s="79">
        <v>68.85245901639351</v>
      </c>
      <c r="N2032" s="81">
        <v>165.4853</v>
      </c>
      <c r="O2032" s="82">
        <v>5.743703058085603E-2</v>
      </c>
      <c r="P2032" s="83">
        <v>114.87406116171205</v>
      </c>
      <c r="Q2032" s="81">
        <v>56.18</v>
      </c>
      <c r="R2032" s="82">
        <v>-0.11791490029831996</v>
      </c>
      <c r="S2032" s="83">
        <v>1414.9788035798395</v>
      </c>
      <c r="T2032" s="81">
        <v>811.82</v>
      </c>
      <c r="U2032" s="82">
        <v>-7.7854777007785531E-3</v>
      </c>
      <c r="V2032" s="83">
        <v>7.7854777007785527</v>
      </c>
      <c r="W2032" s="81">
        <v>50.805</v>
      </c>
      <c r="X2032" s="82">
        <v>-1.6645698248330582E-2</v>
      </c>
      <c r="Y2032" s="83">
        <v>-19.974837897996697</v>
      </c>
      <c r="Z2032" s="84">
        <f t="shared" si="31"/>
        <v>1194.5245884561637</v>
      </c>
    </row>
    <row r="2033" spans="1:26" x14ac:dyDescent="0.3">
      <c r="A2033" s="76">
        <v>39510</v>
      </c>
      <c r="B2033" s="77">
        <v>1441.75</v>
      </c>
      <c r="C2033" s="77">
        <v>-8.0293377000454601E-3</v>
      </c>
      <c r="D2033" s="78">
        <v>8.0293377000454598</v>
      </c>
      <c r="E2033" s="77">
        <v>2.6256300000000001</v>
      </c>
      <c r="F2033" s="77">
        <v>-15.49999999999998</v>
      </c>
      <c r="G2033" s="79">
        <v>-154.9999999999998</v>
      </c>
      <c r="H2033" s="80">
        <v>64.290999999999997</v>
      </c>
      <c r="I2033" s="77">
        <v>4.1132937118427221E-2</v>
      </c>
      <c r="J2033" s="79">
        <v>-205.6646855921361</v>
      </c>
      <c r="K2033" s="80">
        <v>26.28</v>
      </c>
      <c r="L2033" s="77">
        <v>2.6963657678780825E-2</v>
      </c>
      <c r="M2033" s="79">
        <v>40.445486518171236</v>
      </c>
      <c r="N2033" s="81">
        <v>163.99459999999999</v>
      </c>
      <c r="O2033" s="82">
        <v>7.1880447407173101E-2</v>
      </c>
      <c r="P2033" s="83">
        <v>143.76089481434619</v>
      </c>
      <c r="Q2033" s="81">
        <v>59.43</v>
      </c>
      <c r="R2033" s="82">
        <v>-7.5882444409889629E-2</v>
      </c>
      <c r="S2033" s="83">
        <v>910.58933291867561</v>
      </c>
      <c r="T2033" s="81">
        <v>817.53</v>
      </c>
      <c r="U2033" s="82">
        <v>1.6461724005023076E-2</v>
      </c>
      <c r="V2033" s="83">
        <v>-16.461724005023076</v>
      </c>
      <c r="W2033" s="81">
        <v>51.43</v>
      </c>
      <c r="X2033" s="82">
        <v>-8.1959309613344362E-3</v>
      </c>
      <c r="Y2033" s="83">
        <v>-9.835117153601324</v>
      </c>
      <c r="Z2033" s="84">
        <f t="shared" si="31"/>
        <v>715.86352520047831</v>
      </c>
    </row>
    <row r="2034" spans="1:26" x14ac:dyDescent="0.3">
      <c r="A2034" s="76">
        <v>39507</v>
      </c>
      <c r="B2034" s="77">
        <v>1455.56</v>
      </c>
      <c r="C2034" s="77">
        <v>6.70184733067292E-3</v>
      </c>
      <c r="D2034" s="78">
        <v>-6.70184733067292</v>
      </c>
      <c r="E2034" s="77">
        <v>2.7087500000000002</v>
      </c>
      <c r="F2034" s="77">
        <v>-6.25</v>
      </c>
      <c r="G2034" s="79">
        <v>-62.5</v>
      </c>
      <c r="H2034" s="80">
        <v>64.453000000000003</v>
      </c>
      <c r="I2034" s="77">
        <v>-5.5580429513210172E-4</v>
      </c>
      <c r="J2034" s="79">
        <v>5.6840445246432321</v>
      </c>
      <c r="K2034" s="80">
        <v>26.54</v>
      </c>
      <c r="L2034" s="77">
        <v>-5.5580429513210172E-4</v>
      </c>
      <c r="M2034" s="79">
        <v>-215.76433121019116</v>
      </c>
      <c r="N2034" s="81">
        <v>165.49510000000001</v>
      </c>
      <c r="O2034" s="82">
        <v>0.13354749225157969</v>
      </c>
      <c r="P2034" s="83">
        <v>267.09498450315937</v>
      </c>
      <c r="Q2034" s="81">
        <v>60.04</v>
      </c>
      <c r="R2034" s="82">
        <v>-7.3885546814746253E-2</v>
      </c>
      <c r="S2034" s="83">
        <v>886.62656177695499</v>
      </c>
      <c r="T2034" s="81">
        <v>809.29</v>
      </c>
      <c r="U2034" s="82">
        <v>-5.0528645193017134E-3</v>
      </c>
      <c r="V2034" s="83">
        <v>5.0528645193017132</v>
      </c>
      <c r="W2034" s="81">
        <v>52.465000000000003</v>
      </c>
      <c r="X2034" s="82">
        <v>-7.6700874660299754E-4</v>
      </c>
      <c r="Y2034" s="83">
        <v>-0.92041049592359703</v>
      </c>
      <c r="Z2034" s="84">
        <f t="shared" si="31"/>
        <v>878.57186628727152</v>
      </c>
    </row>
    <row r="2035" spans="1:26" x14ac:dyDescent="0.3">
      <c r="A2035" s="76">
        <v>39506</v>
      </c>
      <c r="B2035" s="77">
        <v>1485.42</v>
      </c>
      <c r="C2035" s="77">
        <v>3.1899965265717312E-2</v>
      </c>
      <c r="D2035" s="78">
        <v>-31.899965265717313</v>
      </c>
      <c r="E2035" s="77">
        <v>2.7749999999999999</v>
      </c>
      <c r="F2035" s="77">
        <v>3.061999999999987</v>
      </c>
      <c r="G2035" s="79">
        <v>30.61999999999987</v>
      </c>
      <c r="H2035" s="80">
        <v>64.537000000000006</v>
      </c>
      <c r="I2035" s="77">
        <v>4.2786278660181989E-2</v>
      </c>
      <c r="J2035" s="79">
        <v>-213.93139330090995</v>
      </c>
      <c r="K2035" s="80">
        <v>23.53</v>
      </c>
      <c r="L2035" s="77">
        <v>-5.9552358113509132E-2</v>
      </c>
      <c r="M2035" s="79">
        <v>-89.328537170263701</v>
      </c>
      <c r="N2035" s="81">
        <v>152.99529999999999</v>
      </c>
      <c r="O2035" s="82">
        <v>9.676015699206067E-2</v>
      </c>
      <c r="P2035" s="83">
        <v>193.52031398412132</v>
      </c>
      <c r="Q2035" s="81">
        <v>60.56</v>
      </c>
      <c r="R2035" s="82">
        <v>-7.9635258358662545E-2</v>
      </c>
      <c r="S2035" s="83">
        <v>955.62310030395054</v>
      </c>
      <c r="T2035" s="81">
        <v>823.19</v>
      </c>
      <c r="U2035" s="82">
        <v>1.2035898696828225E-2</v>
      </c>
      <c r="V2035" s="83">
        <v>-12.035898696828225</v>
      </c>
      <c r="W2035" s="81">
        <v>51.18</v>
      </c>
      <c r="X2035" s="82">
        <v>-3.6986568035818129E-3</v>
      </c>
      <c r="Y2035" s="83">
        <v>-4.4383881642981748</v>
      </c>
      <c r="Z2035" s="84">
        <f t="shared" si="31"/>
        <v>828.12923169005433</v>
      </c>
    </row>
    <row r="2036" spans="1:26" x14ac:dyDescent="0.3">
      <c r="A2036" s="76">
        <v>39505</v>
      </c>
      <c r="B2036" s="77">
        <v>1498.2</v>
      </c>
      <c r="C2036" s="77">
        <v>3.6128246977786389E-2</v>
      </c>
      <c r="D2036" s="78">
        <v>-36.128246977786389</v>
      </c>
      <c r="E2036" s="77">
        <v>2.8287499999999999</v>
      </c>
      <c r="F2036" s="77">
        <v>7.9999999999999627</v>
      </c>
      <c r="G2036" s="79">
        <v>79.999999999999631</v>
      </c>
      <c r="H2036" s="80">
        <v>63.886000000000003</v>
      </c>
      <c r="I2036" s="77">
        <v>2.8876040777543348E-2</v>
      </c>
      <c r="J2036" s="79">
        <v>-144.38020388771673</v>
      </c>
      <c r="K2036" s="80">
        <v>22.69</v>
      </c>
      <c r="L2036" s="77">
        <v>-0.11158966327329671</v>
      </c>
      <c r="M2036" s="79">
        <v>-167.38449490994506</v>
      </c>
      <c r="N2036" s="81">
        <v>139.9983</v>
      </c>
      <c r="O2036" s="82">
        <v>1.8196112770952594E-2</v>
      </c>
      <c r="P2036" s="83">
        <v>36.392225541905184</v>
      </c>
      <c r="Q2036" s="81">
        <v>60.33</v>
      </c>
      <c r="R2036" s="82">
        <v>-8.7015738498789352E-2</v>
      </c>
      <c r="S2036" s="83">
        <v>1044.1888619854722</v>
      </c>
      <c r="T2036" s="81">
        <v>838.03</v>
      </c>
      <c r="U2036" s="82">
        <v>3.9545990200334918E-2</v>
      </c>
      <c r="V2036" s="83">
        <v>-39.54599020033492</v>
      </c>
      <c r="W2036" s="81">
        <v>52.164999999999999</v>
      </c>
      <c r="X2036" s="82">
        <v>1.8350414836505569E-2</v>
      </c>
      <c r="Y2036" s="83">
        <v>22.020497803806681</v>
      </c>
      <c r="Z2036" s="84">
        <f t="shared" si="31"/>
        <v>795.16264935540062</v>
      </c>
    </row>
    <row r="2037" spans="1:26" x14ac:dyDescent="0.3">
      <c r="A2037" s="76">
        <v>39504</v>
      </c>
      <c r="B2037" s="77">
        <v>1487.42</v>
      </c>
      <c r="C2037" s="77">
        <v>2.9021702283686307E-2</v>
      </c>
      <c r="D2037" s="78">
        <v>-29.021702283686306</v>
      </c>
      <c r="E2037" s="77">
        <v>2.9249999999999998</v>
      </c>
      <c r="F2037" s="77">
        <v>19.749999999999979</v>
      </c>
      <c r="G2037" s="79">
        <v>197.49999999999977</v>
      </c>
      <c r="H2037" s="80">
        <v>63.151000000000003</v>
      </c>
      <c r="I2037" s="77">
        <v>1.8909630681359882E-2</v>
      </c>
      <c r="J2037" s="79">
        <v>-94.548153406799415</v>
      </c>
      <c r="K2037" s="80">
        <v>21.9</v>
      </c>
      <c r="L2037" s="77">
        <v>-0.11977491961414793</v>
      </c>
      <c r="M2037" s="79">
        <v>-179.66237942122189</v>
      </c>
      <c r="N2037" s="81">
        <v>133.99850000000001</v>
      </c>
      <c r="O2037" s="82">
        <v>-6.6190418448938818E-2</v>
      </c>
      <c r="P2037" s="83">
        <v>-132.38083689787763</v>
      </c>
      <c r="Q2037" s="81">
        <v>62</v>
      </c>
      <c r="R2037" s="82">
        <v>-5.3435114503816793E-2</v>
      </c>
      <c r="S2037" s="83">
        <v>641.22137404580155</v>
      </c>
      <c r="T2037" s="81">
        <v>844.74</v>
      </c>
      <c r="U2037" s="82">
        <v>2.5667799902865451E-2</v>
      </c>
      <c r="V2037" s="83">
        <v>-25.66779990286545</v>
      </c>
      <c r="W2037" s="81">
        <v>51.354999999999997</v>
      </c>
      <c r="X2037" s="82">
        <v>2.2804222266480701E-2</v>
      </c>
      <c r="Y2037" s="83">
        <v>27.365066719776838</v>
      </c>
      <c r="Z2037" s="84">
        <f t="shared" si="31"/>
        <v>404.80556885312751</v>
      </c>
    </row>
    <row r="2038" spans="1:26" x14ac:dyDescent="0.3">
      <c r="A2038" s="76">
        <v>39503</v>
      </c>
      <c r="B2038" s="77">
        <v>1471.83</v>
      </c>
      <c r="C2038" s="77">
        <v>2.3440324868578447E-2</v>
      </c>
      <c r="D2038" s="78">
        <v>-23.440324868578447</v>
      </c>
      <c r="E2038" s="77">
        <v>2.9087499999999999</v>
      </c>
      <c r="F2038" s="77">
        <v>17.625</v>
      </c>
      <c r="G2038" s="79">
        <v>176.25</v>
      </c>
      <c r="H2038" s="80">
        <v>62.433</v>
      </c>
      <c r="I2038" s="77">
        <v>4.4242092731426137E-3</v>
      </c>
      <c r="J2038" s="79">
        <v>-22.121046365713067</v>
      </c>
      <c r="K2038" s="80">
        <v>23.03</v>
      </c>
      <c r="L2038" s="77">
        <v>-0.12533232054690457</v>
      </c>
      <c r="M2038" s="79">
        <v>-187.99848082035686</v>
      </c>
      <c r="N2038" s="81">
        <v>141.49789999999999</v>
      </c>
      <c r="O2038" s="82">
        <v>4.8162096414565744E-2</v>
      </c>
      <c r="P2038" s="83">
        <v>96.324192829131491</v>
      </c>
      <c r="Q2038" s="81">
        <v>62.19</v>
      </c>
      <c r="R2038" s="82">
        <v>-6.3544646890528522E-2</v>
      </c>
      <c r="S2038" s="83">
        <v>762.53576268634231</v>
      </c>
      <c r="T2038" s="81">
        <v>844.1</v>
      </c>
      <c r="U2038" s="82">
        <v>3.2702448095721669E-2</v>
      </c>
      <c r="V2038" s="83">
        <v>-32.702448095721671</v>
      </c>
      <c r="W2038" s="81">
        <v>50.544999999999995</v>
      </c>
      <c r="X2038" s="82">
        <v>-1.2600117210392716E-2</v>
      </c>
      <c r="Y2038" s="83">
        <v>-15.120140652471258</v>
      </c>
      <c r="Z2038" s="84">
        <f t="shared" si="31"/>
        <v>753.72751471263246</v>
      </c>
    </row>
    <row r="2039" spans="1:26" x14ac:dyDescent="0.3">
      <c r="A2039" s="76">
        <v>39500</v>
      </c>
      <c r="B2039" s="77">
        <v>1448.93</v>
      </c>
      <c r="C2039" s="77">
        <v>2.4376966311994073E-2</v>
      </c>
      <c r="D2039" s="78">
        <v>-24.376966311994074</v>
      </c>
      <c r="E2039" s="77">
        <v>2.82063</v>
      </c>
      <c r="F2039" s="77">
        <v>8.6879999999999846</v>
      </c>
      <c r="G2039" s="79">
        <v>86.879999999999853</v>
      </c>
      <c r="H2039" s="80">
        <v>61.99</v>
      </c>
      <c r="I2039" s="77">
        <v>-1.9320560296248179E-3</v>
      </c>
      <c r="J2039" s="79">
        <v>9.6602801481240892</v>
      </c>
      <c r="K2039" s="80">
        <v>24.06</v>
      </c>
      <c r="L2039" s="77">
        <v>-0.12826086956521748</v>
      </c>
      <c r="M2039" s="79">
        <v>-192.39130434782624</v>
      </c>
      <c r="N2039" s="81">
        <v>152.49760000000001</v>
      </c>
      <c r="O2039" s="82">
        <v>0.17308643513806862</v>
      </c>
      <c r="P2039" s="83">
        <v>346.17287027613725</v>
      </c>
      <c r="Q2039" s="81">
        <v>62.38</v>
      </c>
      <c r="R2039" s="82">
        <v>-6.5047961630695386E-2</v>
      </c>
      <c r="S2039" s="83">
        <v>780.57553956834465</v>
      </c>
      <c r="T2039" s="81">
        <v>817.9</v>
      </c>
      <c r="U2039" s="82">
        <v>2.9025074544242083E-2</v>
      </c>
      <c r="V2039" s="83">
        <v>-29.025074544242084</v>
      </c>
      <c r="W2039" s="81">
        <v>49.609999999999992</v>
      </c>
      <c r="X2039" s="82">
        <v>-3.7166424065987511E-2</v>
      </c>
      <c r="Y2039" s="83">
        <v>-44.599708879185016</v>
      </c>
      <c r="Z2039" s="84">
        <f t="shared" si="31"/>
        <v>932.89563590935836</v>
      </c>
    </row>
    <row r="2040" spans="1:26" x14ac:dyDescent="0.3">
      <c r="A2040" s="76">
        <v>39499</v>
      </c>
      <c r="B2040" s="77">
        <v>1447.35</v>
      </c>
      <c r="C2040" s="77">
        <v>2.3165886694283804E-2</v>
      </c>
      <c r="D2040" s="78">
        <v>-23.165886694283802</v>
      </c>
      <c r="E2040" s="77">
        <v>2.9550000000000001</v>
      </c>
      <c r="F2040" s="77">
        <v>17.874999999999996</v>
      </c>
      <c r="G2040" s="79">
        <v>178.74999999999997</v>
      </c>
      <c r="H2040" s="80">
        <v>61.923000000000002</v>
      </c>
      <c r="I2040" s="77">
        <v>1.7795609337841463E-3</v>
      </c>
      <c r="J2040" s="79">
        <v>-8.8978046689207311</v>
      </c>
      <c r="K2040" s="80">
        <v>25.12</v>
      </c>
      <c r="L2040" s="77">
        <v>-0.10317743662977509</v>
      </c>
      <c r="M2040" s="79">
        <v>-154.76615494466265</v>
      </c>
      <c r="N2040" s="81">
        <v>157.99700000000001</v>
      </c>
      <c r="O2040" s="82">
        <v>0.26908992476081622</v>
      </c>
      <c r="P2040" s="83">
        <v>538.17984952163238</v>
      </c>
      <c r="Q2040" s="81">
        <v>63.53</v>
      </c>
      <c r="R2040" s="82">
        <v>-5.3063049634818935E-2</v>
      </c>
      <c r="S2040" s="83">
        <v>636.7565956178272</v>
      </c>
      <c r="T2040" s="81">
        <v>800.01</v>
      </c>
      <c r="U2040" s="82">
        <v>-1.0941324827535077E-2</v>
      </c>
      <c r="V2040" s="83">
        <v>10.941324827535077</v>
      </c>
      <c r="W2040" s="81">
        <v>51.370000000000005</v>
      </c>
      <c r="X2040" s="82">
        <v>-2.0310861066081771E-2</v>
      </c>
      <c r="Y2040" s="83">
        <v>-24.373033279298124</v>
      </c>
      <c r="Z2040" s="84">
        <f t="shared" si="31"/>
        <v>1153.4248903798291</v>
      </c>
    </row>
    <row r="2041" spans="1:26" x14ac:dyDescent="0.3">
      <c r="A2041" s="76">
        <v>39498</v>
      </c>
      <c r="B2041" s="77">
        <v>1443.24</v>
      </c>
      <c r="C2041" s="77">
        <v>1.8884707975347515E-2</v>
      </c>
      <c r="D2041" s="78">
        <v>-18.884707975347514</v>
      </c>
      <c r="E2041" s="77">
        <v>2.875</v>
      </c>
      <c r="F2041" s="77">
        <v>14.500000000000002</v>
      </c>
      <c r="G2041" s="79">
        <v>145.00000000000003</v>
      </c>
      <c r="H2041" s="80">
        <v>61.728000000000002</v>
      </c>
      <c r="I2041" s="77">
        <v>3.9848413382561777E-3</v>
      </c>
      <c r="J2041" s="79">
        <v>-19.924206691280887</v>
      </c>
      <c r="K2041" s="80">
        <v>24.4</v>
      </c>
      <c r="L2041" s="77">
        <v>-0.11785972523499644</v>
      </c>
      <c r="M2041" s="79">
        <v>-176.78958785249466</v>
      </c>
      <c r="N2041" s="81">
        <v>156.4966</v>
      </c>
      <c r="O2041" s="82">
        <v>0.27755976701375146</v>
      </c>
      <c r="P2041" s="83">
        <v>555.11953402750294</v>
      </c>
      <c r="Q2041" s="81">
        <v>63.69</v>
      </c>
      <c r="R2041" s="82">
        <v>-7.7357670578009616E-2</v>
      </c>
      <c r="S2041" s="83">
        <v>928.29204693611541</v>
      </c>
      <c r="T2041" s="81">
        <v>818.19</v>
      </c>
      <c r="U2041" s="82">
        <v>-2.0800172337446288E-2</v>
      </c>
      <c r="V2041" s="83">
        <v>20.800172337446288</v>
      </c>
      <c r="W2041" s="81">
        <v>51.664999999999999</v>
      </c>
      <c r="X2041" s="82">
        <v>-1.8708452041785496E-2</v>
      </c>
      <c r="Y2041" s="83">
        <v>-22.450142450142593</v>
      </c>
      <c r="Z2041" s="84">
        <f t="shared" si="31"/>
        <v>1411.1631083317991</v>
      </c>
    </row>
    <row r="2042" spans="1:26" x14ac:dyDescent="0.3">
      <c r="A2042" s="76">
        <v>39497</v>
      </c>
      <c r="B2042" s="77">
        <v>1453.42</v>
      </c>
      <c r="C2042" s="77">
        <v>1.989375960479144E-2</v>
      </c>
      <c r="D2042" s="78">
        <v>-19.893759604791441</v>
      </c>
      <c r="E2042" s="77">
        <v>2.7806299999999999</v>
      </c>
      <c r="F2042" s="77">
        <v>4.6879999999999811</v>
      </c>
      <c r="G2042" s="79">
        <v>46.879999999999811</v>
      </c>
      <c r="H2042" s="80">
        <v>61.750999999999998</v>
      </c>
      <c r="I2042" s="77">
        <v>2.3048580564527243E-3</v>
      </c>
      <c r="J2042" s="79">
        <v>-11.524290282263621</v>
      </c>
      <c r="K2042" s="80">
        <v>25.59</v>
      </c>
      <c r="L2042" s="77">
        <v>-0.11667241974456331</v>
      </c>
      <c r="M2042" s="79">
        <v>-175.00862961684498</v>
      </c>
      <c r="N2042" s="81">
        <v>152.99709999999999</v>
      </c>
      <c r="O2042" s="82">
        <v>0.29662734901632415</v>
      </c>
      <c r="P2042" s="83">
        <v>593.25469803264832</v>
      </c>
      <c r="Q2042" s="81">
        <v>64.31</v>
      </c>
      <c r="R2042" s="82">
        <v>-8.3772617181934683E-2</v>
      </c>
      <c r="S2042" s="83">
        <v>1005.2714061832162</v>
      </c>
      <c r="T2042" s="81">
        <v>804.29</v>
      </c>
      <c r="U2042" s="82">
        <v>-1.4374647680203939E-2</v>
      </c>
      <c r="V2042" s="83">
        <v>14.374647680203939</v>
      </c>
      <c r="W2042" s="81">
        <v>51.854999999999997</v>
      </c>
      <c r="X2042" s="82">
        <v>-6.1363019277762824E-2</v>
      </c>
      <c r="Y2042" s="83">
        <v>-73.635623133315391</v>
      </c>
      <c r="Z2042" s="84">
        <f t="shared" si="31"/>
        <v>1379.7184492588528</v>
      </c>
    </row>
    <row r="2043" spans="1:26" x14ac:dyDescent="0.3">
      <c r="A2043" s="76">
        <v>39496</v>
      </c>
      <c r="B2043" s="77">
        <v>1445.87</v>
      </c>
      <c r="C2043" s="77">
        <v>6.7470651311115782E-3</v>
      </c>
      <c r="D2043" s="78">
        <v>-6.7470651311115786</v>
      </c>
      <c r="E2043" s="77">
        <v>2.7712500000000002</v>
      </c>
      <c r="F2043" s="77">
        <v>-12.187999999999999</v>
      </c>
      <c r="G2043" s="79">
        <v>-121.88</v>
      </c>
      <c r="H2043" s="80" t="s">
        <v>0</v>
      </c>
      <c r="I2043" s="77">
        <v>-5.5580429513210172E-4</v>
      </c>
      <c r="J2043" s="79">
        <v>-16.05846918595131</v>
      </c>
      <c r="K2043" s="80" t="s">
        <v>0</v>
      </c>
      <c r="L2043" s="77">
        <v>-5.5580429513210172E-4</v>
      </c>
      <c r="M2043" s="79">
        <v>-215.76433121019116</v>
      </c>
      <c r="N2043" s="81" t="s">
        <v>47</v>
      </c>
      <c r="O2043" s="82">
        <v>4.5362372799477215E-3</v>
      </c>
      <c r="P2043" s="83">
        <v>9.0724745598954417</v>
      </c>
      <c r="Q2043" s="81" t="s">
        <v>47</v>
      </c>
      <c r="R2043" s="82">
        <v>7.4923885533476054E-4</v>
      </c>
      <c r="S2043" s="83">
        <v>-8.9908662640171269</v>
      </c>
      <c r="T2043" s="81">
        <v>813.4</v>
      </c>
      <c r="U2043" s="82">
        <v>-1.917279633425778E-2</v>
      </c>
      <c r="V2043" s="83">
        <v>19.172796334257779</v>
      </c>
      <c r="W2043" s="81" t="s">
        <v>47</v>
      </c>
      <c r="X2043" s="82">
        <v>-7.6700874660299754E-4</v>
      </c>
      <c r="Y2043" s="83">
        <v>-0.92041049592359703</v>
      </c>
      <c r="Z2043" s="84">
        <f t="shared" si="31"/>
        <v>-342.11587139304152</v>
      </c>
    </row>
    <row r="2044" spans="1:26" x14ac:dyDescent="0.3">
      <c r="A2044" s="76">
        <v>39493</v>
      </c>
      <c r="B2044" s="77">
        <v>1439.5</v>
      </c>
      <c r="C2044" s="77">
        <v>-3.0195645143904239E-2</v>
      </c>
      <c r="D2044" s="78">
        <v>30.19564514390424</v>
      </c>
      <c r="E2044" s="77">
        <v>2.74438</v>
      </c>
      <c r="F2044" s="77">
        <v>-15.187000000000017</v>
      </c>
      <c r="G2044" s="79">
        <v>-151.87000000000018</v>
      </c>
      <c r="H2044" s="80">
        <v>61.889000000000003</v>
      </c>
      <c r="I2044" s="77">
        <v>-6.9796547076566842E-3</v>
      </c>
      <c r="J2044" s="79">
        <v>34.898273538283419</v>
      </c>
      <c r="K2044" s="80">
        <v>25.02</v>
      </c>
      <c r="L2044" s="77">
        <v>-3.7322046941131164E-2</v>
      </c>
      <c r="M2044" s="79">
        <v>-55.983070411696744</v>
      </c>
      <c r="N2044" s="81">
        <v>145.9975</v>
      </c>
      <c r="O2044" s="82">
        <v>0.33334581463801322</v>
      </c>
      <c r="P2044" s="83">
        <v>666.69162927602633</v>
      </c>
      <c r="Q2044" s="81">
        <v>64.83</v>
      </c>
      <c r="R2044" s="82">
        <v>-7.8857630008525109E-2</v>
      </c>
      <c r="S2044" s="83">
        <v>946.29156010230133</v>
      </c>
      <c r="T2044" s="81">
        <v>813.4</v>
      </c>
      <c r="U2044" s="82">
        <v>-5.6358616209192837E-2</v>
      </c>
      <c r="V2044" s="83">
        <v>56.358616209192839</v>
      </c>
      <c r="W2044" s="81">
        <v>51.37</v>
      </c>
      <c r="X2044" s="82">
        <v>-1.6936178356138133E-2</v>
      </c>
      <c r="Y2044" s="83">
        <v>-20.323414027365757</v>
      </c>
      <c r="Z2044" s="84">
        <f t="shared" si="31"/>
        <v>1506.2592398306456</v>
      </c>
    </row>
    <row r="2045" spans="1:26" x14ac:dyDescent="0.3">
      <c r="A2045" s="76">
        <v>39492</v>
      </c>
      <c r="B2045" s="77">
        <v>1445.96</v>
      </c>
      <c r="C2045" s="77">
        <v>-2.7965258544193114E-2</v>
      </c>
      <c r="D2045" s="78">
        <v>27.965258544193112</v>
      </c>
      <c r="E2045" s="77">
        <v>2.7487500000000002</v>
      </c>
      <c r="F2045" s="77">
        <v>-6.999999999999984</v>
      </c>
      <c r="G2045" s="79">
        <v>-69.999999999999844</v>
      </c>
      <c r="H2045" s="80">
        <v>62.093000000000004</v>
      </c>
      <c r="I2045" s="77">
        <v>-4.8312290646627941E-5</v>
      </c>
      <c r="J2045" s="79">
        <v>0.24156145323313971</v>
      </c>
      <c r="K2045" s="80">
        <v>25.54</v>
      </c>
      <c r="L2045" s="77">
        <v>6.3280599500416299E-2</v>
      </c>
      <c r="M2045" s="79">
        <v>94.920899250624444</v>
      </c>
      <c r="N2045" s="81">
        <v>139.4975</v>
      </c>
      <c r="O2045" s="82">
        <v>0.30987011865100672</v>
      </c>
      <c r="P2045" s="83">
        <v>619.74023730201338</v>
      </c>
      <c r="Q2045" s="81">
        <v>65.8</v>
      </c>
      <c r="R2045" s="82">
        <v>-6.6269334468568211E-2</v>
      </c>
      <c r="S2045" s="83">
        <v>795.2320136228185</v>
      </c>
      <c r="T2045" s="81">
        <v>806.15</v>
      </c>
      <c r="U2045" s="82">
        <v>-7.5463042605654063E-2</v>
      </c>
      <c r="V2045" s="83">
        <v>75.463042605654067</v>
      </c>
      <c r="W2045" s="81">
        <v>51.225000000000001</v>
      </c>
      <c r="X2045" s="82">
        <v>1.3152689873417705E-2</v>
      </c>
      <c r="Y2045" s="83">
        <v>15.783227848101246</v>
      </c>
      <c r="Z2045" s="84">
        <f t="shared" si="31"/>
        <v>1559.3462406266381</v>
      </c>
    </row>
    <row r="2046" spans="1:26" x14ac:dyDescent="0.3">
      <c r="A2046" s="76">
        <v>39491</v>
      </c>
      <c r="B2046" s="77">
        <v>1445.47</v>
      </c>
      <c r="C2046" s="77">
        <v>-1.4239438060490254E-2</v>
      </c>
      <c r="D2046" s="78">
        <v>14.239438060490254</v>
      </c>
      <c r="E2046" s="77">
        <v>2.7275</v>
      </c>
      <c r="F2046" s="77">
        <v>-12.187999999999999</v>
      </c>
      <c r="G2046" s="79">
        <v>-121.88</v>
      </c>
      <c r="H2046" s="80">
        <v>61.978999999999999</v>
      </c>
      <c r="I2046" s="77">
        <v>3.4972394475657124E-3</v>
      </c>
      <c r="J2046" s="79">
        <v>-17.486197237828563</v>
      </c>
      <c r="K2046" s="80">
        <v>24.88</v>
      </c>
      <c r="L2046" s="77">
        <v>-5.038167938931299E-2</v>
      </c>
      <c r="M2046" s="79">
        <v>-75.572519083969482</v>
      </c>
      <c r="N2046" s="81">
        <v>137.49639999999999</v>
      </c>
      <c r="O2046" s="82">
        <v>0.26147652583021092</v>
      </c>
      <c r="P2046" s="83">
        <v>522.95305166042181</v>
      </c>
      <c r="Q2046" s="81">
        <v>66.08</v>
      </c>
      <c r="R2046" s="82">
        <v>-6.4022662889518356E-2</v>
      </c>
      <c r="S2046" s="83">
        <v>768.2719546742203</v>
      </c>
      <c r="T2046" s="81">
        <v>823.6</v>
      </c>
      <c r="U2046" s="82">
        <v>-1.9990480723464963E-2</v>
      </c>
      <c r="V2046" s="83">
        <v>19.990480723464962</v>
      </c>
      <c r="W2046" s="81">
        <v>50.21</v>
      </c>
      <c r="X2046" s="82">
        <v>-7.6700874660299754E-4</v>
      </c>
      <c r="Y2046" s="83">
        <v>-0.92041049592359703</v>
      </c>
      <c r="Z2046" s="84">
        <f t="shared" si="31"/>
        <v>1109.5957983008759</v>
      </c>
    </row>
    <row r="2047" spans="1:26" x14ac:dyDescent="0.3">
      <c r="A2047" s="76">
        <v>39490</v>
      </c>
      <c r="B2047" s="77">
        <v>1438.12</v>
      </c>
      <c r="C2047" s="77">
        <v>-7.7619931418478382E-3</v>
      </c>
      <c r="D2047" s="78">
        <v>7.7619931418478378</v>
      </c>
      <c r="E2047" s="77">
        <v>2.7324999999999999</v>
      </c>
      <c r="F2047" s="77">
        <v>-24.750000000000007</v>
      </c>
      <c r="G2047" s="79">
        <v>-247.50000000000006</v>
      </c>
      <c r="H2047" s="80">
        <v>62.158000000000001</v>
      </c>
      <c r="I2047" s="77">
        <v>4.9147993662495889E-3</v>
      </c>
      <c r="J2047" s="79">
        <v>-24.573996831247946</v>
      </c>
      <c r="K2047" s="80">
        <v>26.33</v>
      </c>
      <c r="L2047" s="77">
        <v>-4.6705286024619937E-2</v>
      </c>
      <c r="M2047" s="79">
        <v>-70.057929036929906</v>
      </c>
      <c r="N2047" s="81">
        <v>143.4966</v>
      </c>
      <c r="O2047" s="82">
        <v>0.34107467953630433</v>
      </c>
      <c r="P2047" s="83">
        <v>682.1493590726086</v>
      </c>
      <c r="Q2047" s="81">
        <v>65.5</v>
      </c>
      <c r="R2047" s="82">
        <v>-8.8124738967005414E-2</v>
      </c>
      <c r="S2047" s="83">
        <v>1057.4968676040651</v>
      </c>
      <c r="T2047" s="81">
        <v>817.37</v>
      </c>
      <c r="U2047" s="82">
        <v>-7.9859214758177567E-3</v>
      </c>
      <c r="V2047" s="83">
        <v>7.985921475817757</v>
      </c>
      <c r="W2047" s="81">
        <v>51.19</v>
      </c>
      <c r="X2047" s="82">
        <v>-9.1005948681523577E-2</v>
      </c>
      <c r="Y2047" s="83">
        <v>-109.20713841782829</v>
      </c>
      <c r="Z2047" s="84">
        <f t="shared" si="31"/>
        <v>1304.0550770083332</v>
      </c>
    </row>
    <row r="2048" spans="1:26" x14ac:dyDescent="0.3">
      <c r="A2048" s="76">
        <v>39489</v>
      </c>
      <c r="B2048" s="77">
        <v>1414.45</v>
      </c>
      <c r="C2048" s="77">
        <v>-3.0036002057260383E-2</v>
      </c>
      <c r="D2048" s="78">
        <v>30.036002057260383</v>
      </c>
      <c r="E2048" s="77">
        <v>2.7337500000000001</v>
      </c>
      <c r="F2048" s="77">
        <v>-23.249999999999993</v>
      </c>
      <c r="G2048" s="79">
        <v>-232.49999999999994</v>
      </c>
      <c r="H2048" s="80">
        <v>62.11</v>
      </c>
      <c r="I2048" s="77">
        <v>4.4798085164879766E-3</v>
      </c>
      <c r="J2048" s="79">
        <v>-22.399042582439883</v>
      </c>
      <c r="K2048" s="80">
        <v>27.6</v>
      </c>
      <c r="L2048" s="77">
        <v>1.0248901903367538E-2</v>
      </c>
      <c r="M2048" s="79">
        <v>15.373352855051309</v>
      </c>
      <c r="N2048" s="81">
        <v>134.99619999999999</v>
      </c>
      <c r="O2048" s="82">
        <v>0.33659868633403228</v>
      </c>
      <c r="P2048" s="83">
        <v>673.19737266806453</v>
      </c>
      <c r="Q2048" s="81">
        <v>66.41</v>
      </c>
      <c r="R2048" s="82">
        <v>-7.403792526491916E-2</v>
      </c>
      <c r="S2048" s="83">
        <v>888.45510317902995</v>
      </c>
      <c r="T2048" s="81">
        <v>794.83</v>
      </c>
      <c r="U2048" s="82">
        <v>-5.5247174049993353E-2</v>
      </c>
      <c r="V2048" s="83">
        <v>55.247174049993355</v>
      </c>
      <c r="W2048" s="81">
        <v>51.524999999999999</v>
      </c>
      <c r="X2048" s="82">
        <v>-3.6014967259120879E-2</v>
      </c>
      <c r="Y2048" s="83">
        <v>-43.21796071094505</v>
      </c>
      <c r="Z2048" s="84">
        <f t="shared" si="31"/>
        <v>1364.1920015160147</v>
      </c>
    </row>
    <row r="2049" spans="1:26" x14ac:dyDescent="0.3">
      <c r="A2049" s="76">
        <v>39486</v>
      </c>
      <c r="B2049" s="77">
        <v>1414.58</v>
      </c>
      <c r="C2049" s="77">
        <v>-1.9959955382814188E-2</v>
      </c>
      <c r="D2049" s="78">
        <v>19.959955382814186</v>
      </c>
      <c r="E2049" s="77">
        <v>2.7762500000000001</v>
      </c>
      <c r="F2049" s="77">
        <v>-17.999999999999972</v>
      </c>
      <c r="G2049" s="79">
        <v>-179.99999999999972</v>
      </c>
      <c r="H2049" s="80">
        <v>61.813000000000002</v>
      </c>
      <c r="I2049" s="77">
        <v>1.0098864286297934E-2</v>
      </c>
      <c r="J2049" s="79">
        <v>-50.494321431489674</v>
      </c>
      <c r="K2049" s="80">
        <v>28.01</v>
      </c>
      <c r="L2049" s="77">
        <v>8.2793376529877762E-3</v>
      </c>
      <c r="M2049" s="79">
        <v>12.419006479481665</v>
      </c>
      <c r="N2049" s="81">
        <v>129.99690000000001</v>
      </c>
      <c r="O2049" s="82">
        <v>0.23219810426540294</v>
      </c>
      <c r="P2049" s="83">
        <v>464.39620853080589</v>
      </c>
      <c r="Q2049" s="81">
        <v>66.72</v>
      </c>
      <c r="R2049" s="82">
        <v>-3.1077548649433642E-2</v>
      </c>
      <c r="S2049" s="83">
        <v>372.93058379320371</v>
      </c>
      <c r="T2049" s="81">
        <v>808.86</v>
      </c>
      <c r="U2049" s="82">
        <v>-4.7469882355711986E-2</v>
      </c>
      <c r="V2049" s="83">
        <v>47.469882355711988</v>
      </c>
      <c r="W2049" s="81">
        <v>52.435000000000002</v>
      </c>
      <c r="X2049" s="82">
        <v>1.7266466194587403E-2</v>
      </c>
      <c r="Y2049" s="83">
        <v>20.719759433504883</v>
      </c>
      <c r="Z2049" s="84">
        <f t="shared" si="31"/>
        <v>707.40107454403301</v>
      </c>
    </row>
    <row r="2050" spans="1:26" x14ac:dyDescent="0.3">
      <c r="A2050" s="76">
        <v>39485</v>
      </c>
      <c r="B2050" s="77">
        <v>1416.49</v>
      </c>
      <c r="C2050" s="77">
        <v>-1.561544448768557E-2</v>
      </c>
      <c r="D2050" s="78">
        <v>15.61544448768557</v>
      </c>
      <c r="E2050" s="77">
        <v>2.73</v>
      </c>
      <c r="F2050" s="77">
        <v>-39.625000000000021</v>
      </c>
      <c r="G2050" s="79">
        <v>-396.25000000000023</v>
      </c>
      <c r="H2050" s="80">
        <v>61.482999999999997</v>
      </c>
      <c r="I2050" s="77">
        <v>2.9198747226933794E-3</v>
      </c>
      <c r="J2050" s="79">
        <v>-14.599373613466897</v>
      </c>
      <c r="K2050" s="80">
        <v>27.66</v>
      </c>
      <c r="L2050" s="77">
        <v>-4.8830811554332818E-2</v>
      </c>
      <c r="M2050" s="79">
        <v>-73.246217331499224</v>
      </c>
      <c r="N2050" s="81">
        <v>124.49630000000001</v>
      </c>
      <c r="O2050" s="82">
        <v>0.17449561225587229</v>
      </c>
      <c r="P2050" s="83">
        <v>348.99122451174452</v>
      </c>
      <c r="Q2050" s="81">
        <v>67.09</v>
      </c>
      <c r="R2050" s="82">
        <v>-1.9008626992250286E-2</v>
      </c>
      <c r="S2050" s="83">
        <v>228.10352390700342</v>
      </c>
      <c r="T2050" s="81">
        <v>835.57</v>
      </c>
      <c r="U2050" s="82">
        <v>1.9049942069638396E-2</v>
      </c>
      <c r="V2050" s="83">
        <v>-19.049942069638394</v>
      </c>
      <c r="W2050" s="81">
        <v>52.650000000000006</v>
      </c>
      <c r="X2050" s="82">
        <v>-2.6712265458914745E-2</v>
      </c>
      <c r="Y2050" s="83">
        <v>-32.054718550697693</v>
      </c>
      <c r="Z2050" s="84">
        <f t="shared" si="31"/>
        <v>57.509941341131061</v>
      </c>
    </row>
    <row r="2051" spans="1:26" x14ac:dyDescent="0.3">
      <c r="A2051" s="76">
        <v>39484</v>
      </c>
      <c r="B2051" s="77">
        <v>1425.07</v>
      </c>
      <c r="C2051" s="77">
        <v>-1.0381800252774298E-2</v>
      </c>
      <c r="D2051" s="78">
        <v>10.381800252774298</v>
      </c>
      <c r="E2051" s="77">
        <v>2.7337500000000001</v>
      </c>
      <c r="F2051" s="77">
        <v>-12.87499999999997</v>
      </c>
      <c r="G2051" s="79">
        <v>-128.74999999999969</v>
      </c>
      <c r="H2051" s="80">
        <v>61.609000000000002</v>
      </c>
      <c r="I2051" s="77">
        <v>4.9752055330810341E-3</v>
      </c>
      <c r="J2051" s="79">
        <v>-24.876027665405172</v>
      </c>
      <c r="K2051" s="80">
        <v>28.97</v>
      </c>
      <c r="L2051" s="77">
        <v>4.2836573074153984E-2</v>
      </c>
      <c r="M2051" s="79">
        <v>64.25485961123097</v>
      </c>
      <c r="N2051" s="81">
        <v>122.4965</v>
      </c>
      <c r="O2051" s="82">
        <v>0.17222540672599093</v>
      </c>
      <c r="P2051" s="83">
        <v>344.45081345198179</v>
      </c>
      <c r="Q2051" s="81">
        <v>69.03</v>
      </c>
      <c r="R2051" s="82">
        <v>1.0540184453227915E-2</v>
      </c>
      <c r="S2051" s="83">
        <v>-126.48221343873497</v>
      </c>
      <c r="T2051" s="81">
        <v>816.02</v>
      </c>
      <c r="U2051" s="82">
        <v>-1.6795990168200943E-2</v>
      </c>
      <c r="V2051" s="83">
        <v>16.795990168200944</v>
      </c>
      <c r="W2051" s="81">
        <v>55.245000000000005</v>
      </c>
      <c r="X2051" s="82">
        <v>3.9612344749717664E-2</v>
      </c>
      <c r="Y2051" s="83">
        <v>47.534813699661193</v>
      </c>
      <c r="Z2051" s="84">
        <f t="shared" si="31"/>
        <v>203.31003607970939</v>
      </c>
    </row>
    <row r="2052" spans="1:26" x14ac:dyDescent="0.3">
      <c r="A2052" s="76">
        <v>39483</v>
      </c>
      <c r="B2052" s="77">
        <v>1436.18</v>
      </c>
      <c r="C2052" s="77">
        <v>2.7920725466478658E-2</v>
      </c>
      <c r="D2052" s="78">
        <v>-27.920725466478657</v>
      </c>
      <c r="E2052" s="77">
        <v>2.8931300000000002</v>
      </c>
      <c r="F2052" s="77">
        <v>8.688000000000029</v>
      </c>
      <c r="G2052" s="79">
        <v>86.880000000000294</v>
      </c>
      <c r="H2052" s="80">
        <v>61.741</v>
      </c>
      <c r="I2052" s="77">
        <v>2.3388032487982786E-2</v>
      </c>
      <c r="J2052" s="79">
        <v>-116.94016243991393</v>
      </c>
      <c r="K2052" s="80">
        <v>28.24</v>
      </c>
      <c r="L2052" s="77">
        <v>-2.687801516195731E-2</v>
      </c>
      <c r="M2052" s="79">
        <v>-40.317022742935968</v>
      </c>
      <c r="N2052" s="81">
        <v>117.9962</v>
      </c>
      <c r="O2052" s="82">
        <v>7.7573154048609233E-2</v>
      </c>
      <c r="P2052" s="83">
        <v>155.14630809721845</v>
      </c>
      <c r="Q2052" s="81">
        <v>70.19</v>
      </c>
      <c r="R2052" s="82">
        <v>5.995167623074598E-2</v>
      </c>
      <c r="S2052" s="83">
        <v>-719.42011476895175</v>
      </c>
      <c r="T2052" s="81">
        <v>829.3</v>
      </c>
      <c r="U2052" s="82">
        <v>-2.1775030669057324E-2</v>
      </c>
      <c r="V2052" s="83">
        <v>21.775030669057323</v>
      </c>
      <c r="W2052" s="81">
        <v>54.43</v>
      </c>
      <c r="X2052" s="82">
        <v>7.3781811008088422E-2</v>
      </c>
      <c r="Y2052" s="83">
        <v>88.538173209706102</v>
      </c>
      <c r="Z2052" s="84">
        <f t="shared" si="31"/>
        <v>-552.25851344229818</v>
      </c>
    </row>
    <row r="2053" spans="1:26" x14ac:dyDescent="0.3">
      <c r="A2053" s="76">
        <v>39482</v>
      </c>
      <c r="B2053" s="77">
        <v>1484.32</v>
      </c>
      <c r="C2053" s="77">
        <v>6.6712660529360562E-2</v>
      </c>
      <c r="D2053" s="78">
        <v>-66.712660529360562</v>
      </c>
      <c r="E2053" s="77">
        <v>2.8962500000000002</v>
      </c>
      <c r="F2053" s="77">
        <v>-18.75</v>
      </c>
      <c r="G2053" s="79">
        <v>-187.5</v>
      </c>
      <c r="H2053" s="80">
        <v>62.323999999999998</v>
      </c>
      <c r="I2053" s="77">
        <v>3.6298032955886995E-2</v>
      </c>
      <c r="J2053" s="79">
        <v>-181.49016477943499</v>
      </c>
      <c r="K2053" s="80">
        <v>25.99</v>
      </c>
      <c r="L2053" s="77">
        <v>-0.16188326346339899</v>
      </c>
      <c r="M2053" s="79">
        <v>-242.82489519509846</v>
      </c>
      <c r="N2053" s="81">
        <v>109.4971</v>
      </c>
      <c r="O2053" s="82">
        <v>-5.6061110239465133E-2</v>
      </c>
      <c r="P2053" s="83">
        <v>-112.12222047893026</v>
      </c>
      <c r="Q2053" s="81">
        <v>70.38</v>
      </c>
      <c r="R2053" s="82">
        <v>7.1069852381677096E-2</v>
      </c>
      <c r="S2053" s="83">
        <v>-852.83822858012513</v>
      </c>
      <c r="T2053" s="81">
        <v>861.98</v>
      </c>
      <c r="U2053" s="82">
        <v>0.10555612558998573</v>
      </c>
      <c r="V2053" s="83">
        <v>-105.55612558998573</v>
      </c>
      <c r="W2053" s="81">
        <v>52.254999999999995</v>
      </c>
      <c r="X2053" s="82">
        <v>-4.46110247737454E-2</v>
      </c>
      <c r="Y2053" s="83">
        <v>-53.533229728494476</v>
      </c>
      <c r="Z2053" s="84">
        <f t="shared" si="31"/>
        <v>-1802.5775248814293</v>
      </c>
    </row>
    <row r="2054" spans="1:26" x14ac:dyDescent="0.3">
      <c r="A2054" s="76">
        <v>39479</v>
      </c>
      <c r="B2054" s="77">
        <v>1487.56</v>
      </c>
      <c r="C2054" s="77">
        <v>6.6129621799052518E-2</v>
      </c>
      <c r="D2054" s="78">
        <v>-66.129621799052515</v>
      </c>
      <c r="E2054" s="77">
        <v>2.8187500000000001</v>
      </c>
      <c r="F2054" s="77">
        <v>-44.938000000000009</v>
      </c>
      <c r="G2054" s="79">
        <v>-449.38000000000011</v>
      </c>
      <c r="H2054" s="80">
        <v>62.095999999999997</v>
      </c>
      <c r="I2054" s="77">
        <v>-5.5580429513210172E-4</v>
      </c>
      <c r="J2054" s="79">
        <v>-89.156442739964788</v>
      </c>
      <c r="K2054" s="80">
        <v>24.02</v>
      </c>
      <c r="L2054" s="77">
        <v>-5.5580429513210172E-4</v>
      </c>
      <c r="M2054" s="79">
        <v>-215.76433121019116</v>
      </c>
      <c r="N2054" s="81">
        <v>106.49720000000001</v>
      </c>
      <c r="O2054" s="82">
        <v>-2.2974913189267913E-2</v>
      </c>
      <c r="P2054" s="83">
        <v>-45.949826378535818</v>
      </c>
      <c r="Q2054" s="81">
        <v>70.47</v>
      </c>
      <c r="R2054" s="82">
        <v>6.9672131147541047E-2</v>
      </c>
      <c r="S2054" s="83">
        <v>-836.06557377049262</v>
      </c>
      <c r="T2054" s="81">
        <v>871.95</v>
      </c>
      <c r="U2054" s="82">
        <v>0.15435024359245927</v>
      </c>
      <c r="V2054" s="83">
        <v>-154.35024359245926</v>
      </c>
      <c r="W2054" s="81">
        <v>50.56</v>
      </c>
      <c r="X2054" s="82">
        <v>-7.6700874660299754E-4</v>
      </c>
      <c r="Y2054" s="83">
        <v>-0.92041049592359703</v>
      </c>
      <c r="Z2054" s="84">
        <f t="shared" si="31"/>
        <v>-1857.7164499866199</v>
      </c>
    </row>
    <row r="2055" spans="1:26" x14ac:dyDescent="0.3">
      <c r="A2055" s="76">
        <v>39478</v>
      </c>
      <c r="B2055" s="77">
        <v>1466.35</v>
      </c>
      <c r="C2055" s="77">
        <v>1.9856725552928053E-2</v>
      </c>
      <c r="D2055" s="78">
        <v>-19.856725552928054</v>
      </c>
      <c r="E2055" s="77">
        <v>2.84938</v>
      </c>
      <c r="F2055" s="77">
        <v>-54.687000000000019</v>
      </c>
      <c r="G2055" s="79">
        <v>-546.87000000000023</v>
      </c>
      <c r="H2055" s="80">
        <v>61.762999999999998</v>
      </c>
      <c r="I2055" s="77">
        <v>2.0016184703803341E-2</v>
      </c>
      <c r="J2055" s="79">
        <v>-100.08092351901671</v>
      </c>
      <c r="K2055" s="80">
        <v>26.2</v>
      </c>
      <c r="L2055" s="77">
        <v>-3.6055923473142029E-2</v>
      </c>
      <c r="M2055" s="79">
        <v>-54.083885209713046</v>
      </c>
      <c r="N2055" s="81">
        <v>108.99639999999999</v>
      </c>
      <c r="O2055" s="82">
        <v>1.3901136723037701E-2</v>
      </c>
      <c r="P2055" s="83">
        <v>27.8022734460754</v>
      </c>
      <c r="Q2055" s="81">
        <v>70.599999999999994</v>
      </c>
      <c r="R2055" s="82">
        <v>6.0856498873027756E-2</v>
      </c>
      <c r="S2055" s="83">
        <v>-730.27798647633313</v>
      </c>
      <c r="T2055" s="81">
        <v>840.4</v>
      </c>
      <c r="U2055" s="82">
        <v>0.1125820800677822</v>
      </c>
      <c r="V2055" s="83">
        <v>-112.5820800677822</v>
      </c>
      <c r="W2055" s="81" t="s">
        <v>47</v>
      </c>
      <c r="X2055" s="82">
        <v>-7.6700874660299754E-4</v>
      </c>
      <c r="Y2055" s="83">
        <v>-0.92041049592359703</v>
      </c>
      <c r="Z2055" s="84">
        <f t="shared" si="31"/>
        <v>-1536.8697378756215</v>
      </c>
    </row>
    <row r="2056" spans="1:26" x14ac:dyDescent="0.3">
      <c r="A2056" s="76">
        <v>39477</v>
      </c>
      <c r="B2056" s="77">
        <v>1449.37</v>
      </c>
      <c r="C2056" s="77">
        <v>4.0033407188062262E-4</v>
      </c>
      <c r="D2056" s="78">
        <v>-0.40033407188062264</v>
      </c>
      <c r="E2056" s="77">
        <v>2.98</v>
      </c>
      <c r="F2056" s="77">
        <v>-50</v>
      </c>
      <c r="G2056" s="79">
        <v>-500</v>
      </c>
      <c r="H2056" s="80">
        <v>61.853999999999999</v>
      </c>
      <c r="I2056" s="77">
        <v>2.2921214526691731E-2</v>
      </c>
      <c r="J2056" s="79">
        <v>-114.60607263345865</v>
      </c>
      <c r="K2056" s="80">
        <v>27.62</v>
      </c>
      <c r="L2056" s="77">
        <v>-2.951510892480674E-2</v>
      </c>
      <c r="M2056" s="79">
        <v>-44.272663387210109</v>
      </c>
      <c r="N2056" s="81">
        <v>107.0012</v>
      </c>
      <c r="O2056" s="82">
        <v>6.3489618171752665E-2</v>
      </c>
      <c r="P2056" s="83">
        <v>126.97923634350532</v>
      </c>
      <c r="Q2056" s="81">
        <v>71.83</v>
      </c>
      <c r="R2056" s="82">
        <v>4.6017183631862482E-2</v>
      </c>
      <c r="S2056" s="83">
        <v>-552.20620358234976</v>
      </c>
      <c r="T2056" s="81">
        <v>823.95</v>
      </c>
      <c r="U2056" s="82">
        <v>7.7340481171548237E-2</v>
      </c>
      <c r="V2056" s="83">
        <v>-77.340481171548234</v>
      </c>
      <c r="W2056" s="81">
        <v>56.314999999999998</v>
      </c>
      <c r="X2056" s="82">
        <v>2.1958080029035494E-2</v>
      </c>
      <c r="Y2056" s="83">
        <v>26.349696034842591</v>
      </c>
      <c r="Z2056" s="84">
        <f t="shared" si="31"/>
        <v>-1135.4968224680993</v>
      </c>
    </row>
    <row r="2057" spans="1:26" x14ac:dyDescent="0.3">
      <c r="A2057" s="76">
        <v>39476</v>
      </c>
      <c r="B2057" s="77">
        <v>1458.25</v>
      </c>
      <c r="C2057" s="77">
        <v>-7.6961811698739394E-3</v>
      </c>
      <c r="D2057" s="78">
        <v>7.6961811698739391</v>
      </c>
      <c r="E2057" s="77">
        <v>2.9662500000000001</v>
      </c>
      <c r="F2057" s="77">
        <v>-45.75</v>
      </c>
      <c r="G2057" s="79">
        <v>-457.5</v>
      </c>
      <c r="H2057" s="80">
        <v>61.832999999999998</v>
      </c>
      <c r="I2057" s="77">
        <v>1.9925773195876264E-2</v>
      </c>
      <c r="J2057" s="79">
        <v>-99.628865979381317</v>
      </c>
      <c r="K2057" s="80">
        <v>27.32</v>
      </c>
      <c r="L2057" s="77">
        <v>0.12059064807219037</v>
      </c>
      <c r="M2057" s="79">
        <v>180.88597210828556</v>
      </c>
      <c r="N2057" s="81">
        <v>100.99979999999999</v>
      </c>
      <c r="O2057" s="82">
        <v>2.0303060915243951E-2</v>
      </c>
      <c r="P2057" s="83">
        <v>40.606121830487901</v>
      </c>
      <c r="Q2057" s="81">
        <v>71.72</v>
      </c>
      <c r="R2057" s="82">
        <v>2.7801662367440496E-2</v>
      </c>
      <c r="S2057" s="83">
        <v>-333.61994840928594</v>
      </c>
      <c r="T2057" s="81">
        <v>841.31</v>
      </c>
      <c r="U2057" s="82">
        <v>8.1180764386871204E-2</v>
      </c>
      <c r="V2057" s="83">
        <v>-81.180764386871203</v>
      </c>
      <c r="W2057" s="81">
        <v>53.45000000000001</v>
      </c>
      <c r="X2057" s="82">
        <v>2.6601363680015602E-2</v>
      </c>
      <c r="Y2057" s="83">
        <v>31.921636416018721</v>
      </c>
      <c r="Z2057" s="84">
        <f t="shared" si="31"/>
        <v>-710.81966725087239</v>
      </c>
    </row>
    <row r="2058" spans="1:26" x14ac:dyDescent="0.3">
      <c r="A2058" s="76">
        <v>39475</v>
      </c>
      <c r="B2058" s="77">
        <v>1443.39</v>
      </c>
      <c r="C2058" s="77">
        <v>-3.3946630435509974E-2</v>
      </c>
      <c r="D2058" s="78">
        <v>33.946630435509974</v>
      </c>
      <c r="E2058" s="77">
        <v>2.9562499999999998</v>
      </c>
      <c r="F2058" s="77">
        <v>-51.750000000000007</v>
      </c>
      <c r="G2058" s="79">
        <v>-517.50000000000011</v>
      </c>
      <c r="H2058" s="80">
        <v>61.195</v>
      </c>
      <c r="I2058" s="77">
        <v>5.3722810015114373E-3</v>
      </c>
      <c r="J2058" s="79">
        <v>-26.861405007557185</v>
      </c>
      <c r="K2058" s="80">
        <v>27.78</v>
      </c>
      <c r="L2058" s="77">
        <v>0.19023136246786637</v>
      </c>
      <c r="M2058" s="79">
        <v>285.34704370179958</v>
      </c>
      <c r="N2058" s="81">
        <v>105.5</v>
      </c>
      <c r="O2058" s="82">
        <v>9.0539594856787822E-2</v>
      </c>
      <c r="P2058" s="83">
        <v>181.07918971357563</v>
      </c>
      <c r="Q2058" s="81">
        <v>68.86</v>
      </c>
      <c r="R2058" s="82">
        <v>-2.1318931210915291E-2</v>
      </c>
      <c r="S2058" s="83">
        <v>255.82717453098348</v>
      </c>
      <c r="T2058" s="81">
        <v>849.17</v>
      </c>
      <c r="U2058" s="82">
        <v>0.11191567369385873</v>
      </c>
      <c r="V2058" s="83">
        <v>-111.91567369385872</v>
      </c>
      <c r="W2058" s="81">
        <v>51.544999999999995</v>
      </c>
      <c r="X2058" s="82">
        <v>-6.3754427390791124E-2</v>
      </c>
      <c r="Y2058" s="83">
        <v>-76.505312868949346</v>
      </c>
      <c r="Z2058" s="84">
        <f t="shared" si="31"/>
        <v>23.417646811503275</v>
      </c>
    </row>
    <row r="2059" spans="1:26" x14ac:dyDescent="0.3">
      <c r="A2059" s="76">
        <v>39472</v>
      </c>
      <c r="B2059" s="77">
        <v>1438.96</v>
      </c>
      <c r="C2059" s="77">
        <v>-5.9681498278104102E-2</v>
      </c>
      <c r="D2059" s="78">
        <v>59.681498278104101</v>
      </c>
      <c r="E2059" s="77">
        <v>3.1262500000000002</v>
      </c>
      <c r="F2059" s="77">
        <v>-36.999999999999964</v>
      </c>
      <c r="G2059" s="79">
        <v>-369.99999999999966</v>
      </c>
      <c r="H2059" s="80">
        <v>61.304000000000002</v>
      </c>
      <c r="I2059" s="77">
        <v>1.3066771200837156E-3</v>
      </c>
      <c r="J2059" s="79">
        <v>-6.533385600418578</v>
      </c>
      <c r="K2059" s="80">
        <v>29.08</v>
      </c>
      <c r="L2059" s="77">
        <v>0.26986899563318778</v>
      </c>
      <c r="M2059" s="79">
        <v>404.80349344978163</v>
      </c>
      <c r="N2059" s="81">
        <v>105.99979999999999</v>
      </c>
      <c r="O2059" s="82">
        <v>8.449456319341267E-2</v>
      </c>
      <c r="P2059" s="83">
        <v>168.98912638682535</v>
      </c>
      <c r="Q2059" s="81">
        <v>68.39</v>
      </c>
      <c r="R2059" s="82">
        <v>-2.3418534913608461E-2</v>
      </c>
      <c r="S2059" s="83">
        <v>281.0224189633015</v>
      </c>
      <c r="T2059" s="81">
        <v>819.95</v>
      </c>
      <c r="U2059" s="82">
        <v>4.5467875403231058E-2</v>
      </c>
      <c r="V2059" s="83">
        <v>-45.467875403231055</v>
      </c>
      <c r="W2059" s="81">
        <v>54.094999999999999</v>
      </c>
      <c r="X2059" s="82">
        <v>7.1681251163656307E-3</v>
      </c>
      <c r="Y2059" s="83">
        <v>8.6017501396387566</v>
      </c>
      <c r="Z2059" s="84">
        <f t="shared" si="31"/>
        <v>501.09702621400191</v>
      </c>
    </row>
    <row r="2060" spans="1:26" x14ac:dyDescent="0.3">
      <c r="A2060" s="76">
        <v>39471</v>
      </c>
      <c r="B2060" s="77">
        <v>1440.02</v>
      </c>
      <c r="C2060" s="77">
        <v>-5.0074871531007419E-2</v>
      </c>
      <c r="D2060" s="78">
        <v>50.074871531007418</v>
      </c>
      <c r="E2060" s="77">
        <v>2.8624999999999998</v>
      </c>
      <c r="F2060" s="77">
        <v>-85.25</v>
      </c>
      <c r="G2060" s="79">
        <v>-852.5</v>
      </c>
      <c r="H2060" s="80">
        <v>61.304000000000002</v>
      </c>
      <c r="I2060" s="77">
        <v>4.1934215699122035E-3</v>
      </c>
      <c r="J2060" s="79">
        <v>-20.967107849561017</v>
      </c>
      <c r="K2060" s="80">
        <v>27.78</v>
      </c>
      <c r="L2060" s="77">
        <v>0.17314189189189194</v>
      </c>
      <c r="M2060" s="79">
        <v>259.71283783783792</v>
      </c>
      <c r="N2060" s="81">
        <v>104.4991</v>
      </c>
      <c r="O2060" s="82">
        <v>0.11774382802213254</v>
      </c>
      <c r="P2060" s="83">
        <v>235.48765604426507</v>
      </c>
      <c r="Q2060" s="81">
        <v>68.31</v>
      </c>
      <c r="R2060" s="82">
        <v>-1.1003329955117866E-2</v>
      </c>
      <c r="S2060" s="83">
        <v>132.03995946141438</v>
      </c>
      <c r="T2060" s="81">
        <v>829.96</v>
      </c>
      <c r="U2060" s="82">
        <v>5.6372268255119935E-2</v>
      </c>
      <c r="V2060" s="83">
        <v>-56.372268255119934</v>
      </c>
      <c r="W2060" s="81">
        <v>53.140000000000008</v>
      </c>
      <c r="X2060" s="82">
        <v>6.1535548613085292E-3</v>
      </c>
      <c r="Y2060" s="83">
        <v>7.3842658335702342</v>
      </c>
      <c r="Z2060" s="84">
        <f t="shared" si="31"/>
        <v>-245.13978539658595</v>
      </c>
    </row>
    <row r="2061" spans="1:26" x14ac:dyDescent="0.3">
      <c r="A2061" s="76">
        <v>39470</v>
      </c>
      <c r="B2061" s="77">
        <v>1397.17</v>
      </c>
      <c r="C2061" s="77">
        <v>-8.6745365649593453E-2</v>
      </c>
      <c r="D2061" s="78">
        <v>86.745365649593452</v>
      </c>
      <c r="E2061" s="77">
        <v>2.8062499999999999</v>
      </c>
      <c r="F2061" s="77">
        <v>-100.62500000000001</v>
      </c>
      <c r="G2061" s="79">
        <v>-1006.2500000000001</v>
      </c>
      <c r="H2061" s="80">
        <v>60.33</v>
      </c>
      <c r="I2061" s="77">
        <v>-1.3248282630029478E-2</v>
      </c>
      <c r="J2061" s="79">
        <v>66.241413150147395</v>
      </c>
      <c r="K2061" s="80">
        <v>29.02</v>
      </c>
      <c r="L2061" s="77">
        <v>0.23752665245202562</v>
      </c>
      <c r="M2061" s="79">
        <v>356.28997867803844</v>
      </c>
      <c r="N2061" s="81">
        <v>109.5018</v>
      </c>
      <c r="O2061" s="82">
        <v>0.10620616919524063</v>
      </c>
      <c r="P2061" s="83">
        <v>212.41233839048127</v>
      </c>
      <c r="Q2061" s="81">
        <v>66.22</v>
      </c>
      <c r="R2061" s="82">
        <v>-2.6605909157724567E-2</v>
      </c>
      <c r="S2061" s="83">
        <v>319.27090989269482</v>
      </c>
      <c r="T2061" s="81">
        <v>847.76</v>
      </c>
      <c r="U2061" s="82">
        <v>7.7204574332909767E-2</v>
      </c>
      <c r="V2061" s="83">
        <v>-77.204574332909772</v>
      </c>
      <c r="W2061" s="81">
        <v>50.69</v>
      </c>
      <c r="X2061" s="82">
        <v>-5.4202817426998812E-2</v>
      </c>
      <c r="Y2061" s="83">
        <v>-65.043380912398561</v>
      </c>
      <c r="Z2061" s="84">
        <f t="shared" ref="Z2061:Z2124" si="32">SUM(D2061,G2061,J2061,M2061,P2061,S2061,V2061,Y2061)</f>
        <v>-107.53794948435296</v>
      </c>
    </row>
    <row r="2062" spans="1:26" x14ac:dyDescent="0.3">
      <c r="A2062" s="76">
        <v>39469</v>
      </c>
      <c r="B2062" s="77">
        <v>1391.49</v>
      </c>
      <c r="C2062" s="77">
        <v>-9.0345102602488112E-2</v>
      </c>
      <c r="D2062" s="78">
        <v>90.345102602488112</v>
      </c>
      <c r="E2062" s="77">
        <v>3.0837500000000002</v>
      </c>
      <c r="F2062" s="77">
        <v>-78.062999999999988</v>
      </c>
      <c r="G2062" s="79">
        <v>-780.62999999999988</v>
      </c>
      <c r="H2062" s="80">
        <v>60.140999999999998</v>
      </c>
      <c r="I2062" s="77">
        <v>-8.5722292741630228E-3</v>
      </c>
      <c r="J2062" s="79">
        <v>42.861146370815113</v>
      </c>
      <c r="K2062" s="80">
        <v>31.01</v>
      </c>
      <c r="L2062" s="77">
        <v>0.28565505804311775</v>
      </c>
      <c r="M2062" s="79">
        <v>428.48258706467658</v>
      </c>
      <c r="N2062" s="81">
        <v>116.00020000000001</v>
      </c>
      <c r="O2062" s="82">
        <v>0.20220417537226823</v>
      </c>
      <c r="P2062" s="83">
        <v>404.40835074453645</v>
      </c>
      <c r="Q2062" s="81">
        <v>65.709999999999994</v>
      </c>
      <c r="R2062" s="82">
        <v>-3.7075029308323584E-2</v>
      </c>
      <c r="S2062" s="83">
        <v>444.900351699883</v>
      </c>
      <c r="T2062" s="81">
        <v>779.68</v>
      </c>
      <c r="U2062" s="82">
        <v>7.7421189365248291E-3</v>
      </c>
      <c r="V2062" s="83">
        <v>-7.7421189365248289</v>
      </c>
      <c r="W2062" s="81">
        <v>54.695</v>
      </c>
      <c r="X2062" s="82">
        <v>4.4694871549995289E-2</v>
      </c>
      <c r="Y2062" s="83">
        <v>53.633845859994345</v>
      </c>
      <c r="Z2062" s="84">
        <f t="shared" si="32"/>
        <v>676.25926540586909</v>
      </c>
    </row>
    <row r="2063" spans="1:26" x14ac:dyDescent="0.3">
      <c r="A2063" s="76">
        <v>39468</v>
      </c>
      <c r="B2063" s="77">
        <v>1395.29</v>
      </c>
      <c r="C2063" s="77">
        <v>-8.6200234460446334E-2</v>
      </c>
      <c r="D2063" s="78">
        <v>86.200234460446339</v>
      </c>
      <c r="E2063" s="77">
        <v>3.2681300000000002</v>
      </c>
      <c r="F2063" s="77">
        <v>-66.061999999999983</v>
      </c>
      <c r="G2063" s="79">
        <v>-660.61999999999989</v>
      </c>
      <c r="H2063" s="80" t="s">
        <v>0</v>
      </c>
      <c r="I2063" s="77">
        <v>-5.5580429513210172E-4</v>
      </c>
      <c r="J2063" s="79">
        <v>9.5388670822367612</v>
      </c>
      <c r="K2063" s="80" t="s">
        <v>0</v>
      </c>
      <c r="L2063" s="77">
        <v>-5.5580429513210172E-4</v>
      </c>
      <c r="M2063" s="79">
        <v>-215.76433121019116</v>
      </c>
      <c r="N2063" s="81" t="s">
        <v>47</v>
      </c>
      <c r="O2063" s="82">
        <v>4.5362372799477215E-3</v>
      </c>
      <c r="P2063" s="83">
        <v>9.0724745598954417</v>
      </c>
      <c r="Q2063" s="81" t="s">
        <v>47</v>
      </c>
      <c r="R2063" s="82">
        <v>7.4923885533476054E-4</v>
      </c>
      <c r="S2063" s="83">
        <v>-8.9908662640171269</v>
      </c>
      <c r="T2063" s="81">
        <v>755.36</v>
      </c>
      <c r="U2063" s="82">
        <v>-7.4504290238229234E-3</v>
      </c>
      <c r="V2063" s="83">
        <v>7.4504290238229238</v>
      </c>
      <c r="W2063" s="81" t="s">
        <v>47</v>
      </c>
      <c r="X2063" s="82">
        <v>-7.6700874660299754E-4</v>
      </c>
      <c r="Y2063" s="83">
        <v>-0.92041049592359703</v>
      </c>
      <c r="Z2063" s="84">
        <f t="shared" si="32"/>
        <v>-774.03360284373025</v>
      </c>
    </row>
    <row r="2064" spans="1:26" x14ac:dyDescent="0.3">
      <c r="A2064" s="76">
        <v>39465</v>
      </c>
      <c r="B2064" s="77">
        <v>1437.8</v>
      </c>
      <c r="C2064" s="77">
        <v>-6.4626514175676997E-2</v>
      </c>
      <c r="D2064" s="78">
        <v>64.626514175677002</v>
      </c>
      <c r="E2064" s="77">
        <v>3.3962500000000002</v>
      </c>
      <c r="F2064" s="77">
        <v>-54.624999999999972</v>
      </c>
      <c r="G2064" s="79">
        <v>-546.24999999999977</v>
      </c>
      <c r="H2064" s="80">
        <v>60.551000000000002</v>
      </c>
      <c r="I2064" s="77">
        <v>3.014792360317417E-3</v>
      </c>
      <c r="J2064" s="79">
        <v>-15.073961801587085</v>
      </c>
      <c r="K2064" s="80">
        <v>27.18</v>
      </c>
      <c r="L2064" s="77">
        <v>0.14249684741488022</v>
      </c>
      <c r="M2064" s="79">
        <v>213.74527112232036</v>
      </c>
      <c r="N2064" s="81">
        <v>109.00149999999999</v>
      </c>
      <c r="O2064" s="82">
        <v>0.18493543821353317</v>
      </c>
      <c r="P2064" s="83">
        <v>369.87087642706632</v>
      </c>
      <c r="Q2064" s="81">
        <v>65.88</v>
      </c>
      <c r="R2064" s="82">
        <v>-5.1540454938093845E-2</v>
      </c>
      <c r="S2064" s="83">
        <v>618.48545925712619</v>
      </c>
      <c r="T2064" s="81">
        <v>755.36</v>
      </c>
      <c r="U2064" s="82">
        <v>-4.4537485611647339E-2</v>
      </c>
      <c r="V2064" s="83">
        <v>44.537485611647341</v>
      </c>
      <c r="W2064" s="81">
        <v>52.94</v>
      </c>
      <c r="X2064" s="82">
        <v>-1.1114224339217315E-2</v>
      </c>
      <c r="Y2064" s="83">
        <v>-13.337069207060775</v>
      </c>
      <c r="Z2064" s="84">
        <f t="shared" si="32"/>
        <v>736.60457558518965</v>
      </c>
    </row>
    <row r="2065" spans="1:26" x14ac:dyDescent="0.3">
      <c r="A2065" s="76">
        <v>39464</v>
      </c>
      <c r="B2065" s="77">
        <v>1448.79</v>
      </c>
      <c r="C2065" s="77">
        <v>-6.1244986425280722E-2</v>
      </c>
      <c r="D2065" s="78">
        <v>61.244986425280722</v>
      </c>
      <c r="E2065" s="77">
        <v>3.48</v>
      </c>
      <c r="F2065" s="77">
        <v>-57.250000000000021</v>
      </c>
      <c r="G2065" s="79">
        <v>-572.50000000000023</v>
      </c>
      <c r="H2065" s="80">
        <v>60.468000000000004</v>
      </c>
      <c r="I2065" s="77">
        <v>-1.3542526837323474E-3</v>
      </c>
      <c r="J2065" s="79">
        <v>6.7712634186617375</v>
      </c>
      <c r="K2065" s="80">
        <v>28.46</v>
      </c>
      <c r="L2065" s="77">
        <v>0.1888053467000835</v>
      </c>
      <c r="M2065" s="79">
        <v>283.20802005012524</v>
      </c>
      <c r="N2065" s="81">
        <v>107.502</v>
      </c>
      <c r="O2065" s="82">
        <v>0.21142117907965258</v>
      </c>
      <c r="P2065" s="83">
        <v>422.84235815930515</v>
      </c>
      <c r="Q2065" s="81">
        <v>66.55</v>
      </c>
      <c r="R2065" s="82">
        <v>-3.4527781807631067E-2</v>
      </c>
      <c r="S2065" s="83">
        <v>414.33338169157281</v>
      </c>
      <c r="T2065" s="81">
        <v>764.8</v>
      </c>
      <c r="U2065" s="82">
        <v>-2.2157441857491775E-2</v>
      </c>
      <c r="V2065" s="83">
        <v>22.157441857491776</v>
      </c>
      <c r="W2065" s="81">
        <v>55.104999999999997</v>
      </c>
      <c r="X2065" s="82">
        <v>2.1692778344303228E-2</v>
      </c>
      <c r="Y2065" s="83">
        <v>26.031334013163871</v>
      </c>
      <c r="Z2065" s="84">
        <f t="shared" si="32"/>
        <v>664.08878561560118</v>
      </c>
    </row>
    <row r="2066" spans="1:26" x14ac:dyDescent="0.3">
      <c r="A2066" s="76">
        <v>39463</v>
      </c>
      <c r="B2066" s="77">
        <v>1469.56</v>
      </c>
      <c r="C2066" s="77">
        <v>-6.7810156933889906E-2</v>
      </c>
      <c r="D2066" s="78">
        <v>67.8101569338899</v>
      </c>
      <c r="E2066" s="77">
        <v>3.4237500000000001</v>
      </c>
      <c r="F2066" s="77">
        <v>-61.812999999999988</v>
      </c>
      <c r="G2066" s="79">
        <v>-618.12999999999988</v>
      </c>
      <c r="H2066" s="80">
        <v>60.625</v>
      </c>
      <c r="I2066" s="77">
        <v>3.5590134083761534E-3</v>
      </c>
      <c r="J2066" s="79">
        <v>-17.795067041880767</v>
      </c>
      <c r="K2066" s="80">
        <v>24.38</v>
      </c>
      <c r="L2066" s="77">
        <v>8.4037349933303723E-2</v>
      </c>
      <c r="M2066" s="79">
        <v>126.05602489995557</v>
      </c>
      <c r="N2066" s="81">
        <v>100.6133</v>
      </c>
      <c r="O2066" s="82">
        <v>0.20149486327338989</v>
      </c>
      <c r="P2066" s="83">
        <v>402.98972654677971</v>
      </c>
      <c r="Q2066" s="81">
        <v>68.67</v>
      </c>
      <c r="R2066" s="82">
        <v>-4.0385690329793188E-2</v>
      </c>
      <c r="S2066" s="83">
        <v>484.62828395751825</v>
      </c>
      <c r="T2066" s="81">
        <v>778.14</v>
      </c>
      <c r="U2066" s="82">
        <v>-4.2689828256483493E-2</v>
      </c>
      <c r="V2066" s="83">
        <v>42.689828256483494</v>
      </c>
      <c r="W2066" s="81">
        <v>52.064999999999998</v>
      </c>
      <c r="X2066" s="82">
        <v>-2.4451939291737057E-2</v>
      </c>
      <c r="Y2066" s="83">
        <v>-29.342327150084468</v>
      </c>
      <c r="Z2066" s="84">
        <f t="shared" si="32"/>
        <v>458.90662640266174</v>
      </c>
    </row>
    <row r="2067" spans="1:26" x14ac:dyDescent="0.3">
      <c r="A2067" s="76">
        <v>39462</v>
      </c>
      <c r="B2067" s="77">
        <v>1494.11</v>
      </c>
      <c r="C2067" s="77">
        <v>-5.3240227357695631E-2</v>
      </c>
      <c r="D2067" s="78">
        <v>53.24022735769563</v>
      </c>
      <c r="E2067" s="77">
        <v>3.4737499999999999</v>
      </c>
      <c r="F2067" s="77">
        <v>-71.375000000000014</v>
      </c>
      <c r="G2067" s="79">
        <v>-713.75000000000011</v>
      </c>
      <c r="H2067" s="80">
        <v>60.868000000000002</v>
      </c>
      <c r="I2067" s="77">
        <v>8.2324294777293711E-3</v>
      </c>
      <c r="J2067" s="79">
        <v>-41.162147388646858</v>
      </c>
      <c r="K2067" s="80">
        <v>23.34</v>
      </c>
      <c r="L2067" s="77">
        <v>7.3370738023305192E-3</v>
      </c>
      <c r="M2067" s="79">
        <v>11.005610703495778</v>
      </c>
      <c r="N2067" s="81">
        <v>98.99</v>
      </c>
      <c r="O2067" s="82">
        <v>0.22035110212535128</v>
      </c>
      <c r="P2067" s="83">
        <v>440.70220425070249</v>
      </c>
      <c r="Q2067" s="81">
        <v>69.78</v>
      </c>
      <c r="R2067" s="82">
        <v>-5.9315179293610208E-2</v>
      </c>
      <c r="S2067" s="83">
        <v>711.78215152332245</v>
      </c>
      <c r="T2067" s="81">
        <v>763.7</v>
      </c>
      <c r="U2067" s="82">
        <v>-9.2346089850249502E-2</v>
      </c>
      <c r="V2067" s="83">
        <v>92.346089850249498</v>
      </c>
      <c r="W2067" s="81">
        <v>55.055</v>
      </c>
      <c r="X2067" s="82">
        <v>-1.494006083378078E-2</v>
      </c>
      <c r="Y2067" s="83">
        <v>-17.928073000536937</v>
      </c>
      <c r="Z2067" s="84">
        <f t="shared" si="32"/>
        <v>536.23606329628194</v>
      </c>
    </row>
    <row r="2068" spans="1:26" x14ac:dyDescent="0.3">
      <c r="A2068" s="76">
        <v>39461</v>
      </c>
      <c r="B2068" s="77">
        <v>1530.29</v>
      </c>
      <c r="C2068" s="77">
        <v>-3.6826535750251757E-2</v>
      </c>
      <c r="D2068" s="78">
        <v>36.826535750251757</v>
      </c>
      <c r="E2068" s="77">
        <v>3.4962499999999999</v>
      </c>
      <c r="F2068" s="77">
        <v>4.9750000000000068</v>
      </c>
      <c r="G2068" s="79">
        <v>49.750000000000071</v>
      </c>
      <c r="H2068" s="80">
        <v>61.223999999999997</v>
      </c>
      <c r="I2068" s="77">
        <v>-5.5580429513210172E-4</v>
      </c>
      <c r="J2068" s="79">
        <v>-45.700180218645961</v>
      </c>
      <c r="K2068" s="80">
        <v>22.9</v>
      </c>
      <c r="L2068" s="77">
        <v>-5.5580429513210172E-4</v>
      </c>
      <c r="M2068" s="79">
        <v>-215.76433121019116</v>
      </c>
      <c r="N2068" s="81">
        <v>96.741100000000003</v>
      </c>
      <c r="O2068" s="82">
        <v>0.25448641723323662</v>
      </c>
      <c r="P2068" s="83">
        <v>508.97283446647322</v>
      </c>
      <c r="Q2068" s="81">
        <v>70.36</v>
      </c>
      <c r="R2068" s="82">
        <v>-5.7594428073935139E-2</v>
      </c>
      <c r="S2068" s="83">
        <v>691.13313688722167</v>
      </c>
      <c r="T2068" s="81">
        <v>784.29</v>
      </c>
      <c r="U2068" s="82">
        <v>-7.458407079646022E-2</v>
      </c>
      <c r="V2068" s="83">
        <v>74.584070796460225</v>
      </c>
      <c r="W2068" s="81">
        <v>53.71</v>
      </c>
      <c r="X2068" s="82">
        <v>-7.6700874660299754E-4</v>
      </c>
      <c r="Y2068" s="83">
        <v>-0.92041049592359703</v>
      </c>
      <c r="Z2068" s="84">
        <f t="shared" si="32"/>
        <v>1098.8816559756465</v>
      </c>
    </row>
    <row r="2069" spans="1:26" x14ac:dyDescent="0.3">
      <c r="A2069" s="76">
        <v>39458</v>
      </c>
      <c r="B2069" s="77">
        <v>1515.93</v>
      </c>
      <c r="C2069" s="77">
        <v>-4.5864803625377579E-2</v>
      </c>
      <c r="D2069" s="78">
        <v>45.864803625377576</v>
      </c>
      <c r="E2069" s="77">
        <v>3.7149999999999999</v>
      </c>
      <c r="F2069" s="77">
        <v>-50.875</v>
      </c>
      <c r="G2069" s="79">
        <v>-508.75</v>
      </c>
      <c r="H2069" s="80">
        <v>61.048000000000002</v>
      </c>
      <c r="I2069" s="77">
        <v>-5.5580429513210172E-4</v>
      </c>
      <c r="J2069" s="79">
        <v>-28.864808652901779</v>
      </c>
      <c r="K2069" s="80">
        <v>23.68</v>
      </c>
      <c r="L2069" s="77">
        <v>5.2444444444444432E-2</v>
      </c>
      <c r="M2069" s="79">
        <v>78.666666666666657</v>
      </c>
      <c r="N2069" s="81">
        <v>97.741200000000006</v>
      </c>
      <c r="O2069" s="82">
        <v>0.26745846187362154</v>
      </c>
      <c r="P2069" s="83">
        <v>534.916923747243</v>
      </c>
      <c r="Q2069" s="81">
        <v>70.03</v>
      </c>
      <c r="R2069" s="82">
        <v>-6.2391217030392243E-2</v>
      </c>
      <c r="S2069" s="83">
        <v>748.69460436470695</v>
      </c>
      <c r="T2069" s="81">
        <v>785.67</v>
      </c>
      <c r="U2069" s="82">
        <v>-7.2955752212389424E-2</v>
      </c>
      <c r="V2069" s="83">
        <v>72.955752212389427</v>
      </c>
      <c r="W2069" s="81">
        <v>52.814999999999998</v>
      </c>
      <c r="X2069" s="82">
        <v>-0.10717606288563948</v>
      </c>
      <c r="Y2069" s="83">
        <v>-128.61127546276737</v>
      </c>
      <c r="Z2069" s="84">
        <f t="shared" si="32"/>
        <v>814.87266650071444</v>
      </c>
    </row>
    <row r="2070" spans="1:26" x14ac:dyDescent="0.3">
      <c r="A2070" s="76">
        <v>39457</v>
      </c>
      <c r="B2070" s="77">
        <v>1529.88</v>
      </c>
      <c r="C2070" s="77">
        <v>-4.0701283554574495E-2</v>
      </c>
      <c r="D2070" s="78">
        <v>40.701283554574495</v>
      </c>
      <c r="E2070" s="77">
        <v>3.8125</v>
      </c>
      <c r="F2070" s="77">
        <v>-48.249999999999993</v>
      </c>
      <c r="G2070" s="79">
        <v>-482.49999999999994</v>
      </c>
      <c r="H2070" s="80">
        <v>61.14</v>
      </c>
      <c r="I2070" s="77">
        <v>1.6289893617021343E-2</v>
      </c>
      <c r="J2070" s="79">
        <v>-81.449468085106716</v>
      </c>
      <c r="K2070" s="80">
        <v>23.45</v>
      </c>
      <c r="L2070" s="77">
        <v>0.13066538090646099</v>
      </c>
      <c r="M2070" s="79">
        <v>195.99807135969147</v>
      </c>
      <c r="N2070" s="81">
        <v>93.491100000000003</v>
      </c>
      <c r="O2070" s="82">
        <v>0.20842462008554133</v>
      </c>
      <c r="P2070" s="83">
        <v>416.84924017108261</v>
      </c>
      <c r="Q2070" s="81">
        <v>69.069999999999993</v>
      </c>
      <c r="R2070" s="82">
        <v>-7.6851109329056408E-2</v>
      </c>
      <c r="S2070" s="83">
        <v>922.21331194867685</v>
      </c>
      <c r="T2070" s="81">
        <v>787</v>
      </c>
      <c r="U2070" s="82">
        <v>-6.3563456367054516E-2</v>
      </c>
      <c r="V2070" s="83">
        <v>63.563456367054513</v>
      </c>
      <c r="W2070" s="81">
        <v>53.594999999999999</v>
      </c>
      <c r="X2070" s="82">
        <v>-6.1958519296403475E-2</v>
      </c>
      <c r="Y2070" s="83">
        <v>-74.350223155684162</v>
      </c>
      <c r="Z2070" s="84">
        <f t="shared" si="32"/>
        <v>1001.025672160289</v>
      </c>
    </row>
    <row r="2071" spans="1:26" x14ac:dyDescent="0.3">
      <c r="A2071" s="76">
        <v>39456</v>
      </c>
      <c r="B2071" s="77">
        <v>1529.69</v>
      </c>
      <c r="C2071" s="77">
        <v>-3.8021570292110826E-2</v>
      </c>
      <c r="D2071" s="78">
        <v>38.021570292110823</v>
      </c>
      <c r="E2071" s="77">
        <v>3.8643800000000001</v>
      </c>
      <c r="F2071" s="77">
        <v>-47.686999999999948</v>
      </c>
      <c r="G2071" s="79">
        <v>-476.86999999999949</v>
      </c>
      <c r="H2071" s="80">
        <v>60.661000000000001</v>
      </c>
      <c r="I2071" s="77">
        <v>7.8419644785592268E-3</v>
      </c>
      <c r="J2071" s="79">
        <v>-39.209822392796134</v>
      </c>
      <c r="K2071" s="80">
        <v>24.12</v>
      </c>
      <c r="L2071" s="77">
        <v>0.19052319842053303</v>
      </c>
      <c r="M2071" s="79">
        <v>285.78479763079952</v>
      </c>
      <c r="N2071" s="81">
        <v>98.988600000000005</v>
      </c>
      <c r="O2071" s="82">
        <v>0.29200950193171149</v>
      </c>
      <c r="P2071" s="83">
        <v>584.01900386342299</v>
      </c>
      <c r="Q2071" s="81">
        <v>68.03</v>
      </c>
      <c r="R2071" s="82">
        <v>-9.111556446225777E-2</v>
      </c>
      <c r="S2071" s="83">
        <v>1093.3867735470933</v>
      </c>
      <c r="T2071" s="81">
        <v>773.69</v>
      </c>
      <c r="U2071" s="82">
        <v>-9.1849191257600299E-2</v>
      </c>
      <c r="V2071" s="83">
        <v>91.849191257600296</v>
      </c>
      <c r="W2071" s="81">
        <v>52.354999999999997</v>
      </c>
      <c r="X2071" s="82">
        <v>-3.8210710021126214E-2</v>
      </c>
      <c r="Y2071" s="83">
        <v>-45.852852025351453</v>
      </c>
      <c r="Z2071" s="84">
        <f t="shared" si="32"/>
        <v>1531.1286621728798</v>
      </c>
    </row>
    <row r="2072" spans="1:26" x14ac:dyDescent="0.3">
      <c r="A2072" s="76">
        <v>39455</v>
      </c>
      <c r="B2072" s="77">
        <v>1526.91</v>
      </c>
      <c r="C2072" s="77">
        <v>-4.4600454263886001E-2</v>
      </c>
      <c r="D2072" s="78">
        <v>44.600454263886</v>
      </c>
      <c r="E2072" s="77">
        <v>3.92875</v>
      </c>
      <c r="F2072" s="77">
        <v>4.9750000000000068</v>
      </c>
      <c r="G2072" s="79">
        <v>49.750000000000071</v>
      </c>
      <c r="H2072" s="80">
        <v>60.701999999999998</v>
      </c>
      <c r="I2072" s="77">
        <v>-5.5580429513210172E-4</v>
      </c>
      <c r="J2072" s="79">
        <v>43.326181912278926</v>
      </c>
      <c r="K2072" s="80">
        <v>25.43</v>
      </c>
      <c r="L2072" s="77">
        <v>0.36280814576634512</v>
      </c>
      <c r="M2072" s="79">
        <v>544.21221864951769</v>
      </c>
      <c r="N2072" s="81">
        <v>96.489599999999996</v>
      </c>
      <c r="O2072" s="82">
        <v>0.25122347833529124</v>
      </c>
      <c r="P2072" s="83">
        <v>502.44695667058244</v>
      </c>
      <c r="Q2072" s="81">
        <v>68.239999999999995</v>
      </c>
      <c r="R2072" s="82">
        <v>-8.8675213675213693E-2</v>
      </c>
      <c r="S2072" s="83">
        <v>1064.1025641025644</v>
      </c>
      <c r="T2072" s="81">
        <v>761.03</v>
      </c>
      <c r="U2072" s="82">
        <v>-0.1291167921635045</v>
      </c>
      <c r="V2072" s="83">
        <v>129.1167921635045</v>
      </c>
      <c r="W2072" s="81">
        <v>55.120000000000005</v>
      </c>
      <c r="X2072" s="82">
        <v>4.9704818129880146E-2</v>
      </c>
      <c r="Y2072" s="83">
        <v>59.64578175585617</v>
      </c>
      <c r="Z2072" s="84">
        <f t="shared" si="32"/>
        <v>2437.2009495181906</v>
      </c>
    </row>
    <row r="2073" spans="1:26" x14ac:dyDescent="0.3">
      <c r="A2073" s="76">
        <v>39454</v>
      </c>
      <c r="B2073" s="77">
        <v>1537.14</v>
      </c>
      <c r="C2073" s="77">
        <v>-3.4702336096458168E-2</v>
      </c>
      <c r="D2073" s="78">
        <v>34.702336096458168</v>
      </c>
      <c r="E2073" s="77">
        <v>3.9424999999999999</v>
      </c>
      <c r="F2073" s="77">
        <v>4.9750000000000068</v>
      </c>
      <c r="G2073" s="79">
        <v>49.750000000000071</v>
      </c>
      <c r="H2073" s="80">
        <v>60.369</v>
      </c>
      <c r="I2073" s="77">
        <v>-5.5580429513210172E-4</v>
      </c>
      <c r="J2073" s="79">
        <v>28.232628356428645</v>
      </c>
      <c r="K2073" s="80">
        <v>23.79</v>
      </c>
      <c r="L2073" s="77">
        <v>-5.5580429513210172E-4</v>
      </c>
      <c r="M2073" s="79">
        <v>-215.76433121019116</v>
      </c>
      <c r="N2073" s="81">
        <v>91.989400000000003</v>
      </c>
      <c r="O2073" s="82">
        <v>0.17011338687642957</v>
      </c>
      <c r="P2073" s="83">
        <v>340.22677375285912</v>
      </c>
      <c r="Q2073" s="81">
        <v>69.459999999999994</v>
      </c>
      <c r="R2073" s="82">
        <v>-7.42369718779156E-2</v>
      </c>
      <c r="S2073" s="83">
        <v>890.84366253498717</v>
      </c>
      <c r="T2073" s="81">
        <v>790.57</v>
      </c>
      <c r="U2073" s="82">
        <v>-0.11083993161777933</v>
      </c>
      <c r="V2073" s="83">
        <v>110.83993161777933</v>
      </c>
      <c r="W2073" s="81">
        <v>53.534999999999997</v>
      </c>
      <c r="X2073" s="82">
        <v>-7.6700874660299754E-4</v>
      </c>
      <c r="Y2073" s="83">
        <v>-0.92041049592359703</v>
      </c>
      <c r="Z2073" s="84">
        <f t="shared" si="32"/>
        <v>1237.9105906523978</v>
      </c>
    </row>
    <row r="2074" spans="1:26" x14ac:dyDescent="0.3">
      <c r="A2074" s="76">
        <v>39451</v>
      </c>
      <c r="B2074" s="77">
        <v>1543.31</v>
      </c>
      <c r="C2074" s="77">
        <v>-2.902890937116619E-2</v>
      </c>
      <c r="D2074" s="78">
        <v>29.02890937116619</v>
      </c>
      <c r="E2074" s="77">
        <v>4.0525000000000002</v>
      </c>
      <c r="F2074" s="77">
        <v>-29.124999999999979</v>
      </c>
      <c r="G2074" s="79">
        <v>-291.24999999999977</v>
      </c>
      <c r="H2074" s="80">
        <v>60.55</v>
      </c>
      <c r="I2074" s="77">
        <v>-5.5580429513210172E-4</v>
      </c>
      <c r="J2074" s="79">
        <v>49.662985563626641</v>
      </c>
      <c r="K2074" s="80">
        <v>23.94</v>
      </c>
      <c r="L2074" s="77">
        <v>0.28709677419354834</v>
      </c>
      <c r="M2074" s="79">
        <v>430.64516129032251</v>
      </c>
      <c r="N2074" s="81">
        <v>88.740399999999994</v>
      </c>
      <c r="O2074" s="82">
        <v>0.12164780619873819</v>
      </c>
      <c r="P2074" s="83">
        <v>243.29561239747636</v>
      </c>
      <c r="Q2074" s="81">
        <v>68.930000000000007</v>
      </c>
      <c r="R2074" s="82">
        <v>-8.1423240938166302E-2</v>
      </c>
      <c r="S2074" s="83">
        <v>977.07889125799568</v>
      </c>
      <c r="T2074" s="81">
        <v>782.13</v>
      </c>
      <c r="U2074" s="82">
        <v>-0.12033246355947455</v>
      </c>
      <c r="V2074" s="83">
        <v>120.33246355947455</v>
      </c>
      <c r="W2074" s="81">
        <v>53.935000000000002</v>
      </c>
      <c r="X2074" s="82">
        <v>3.82098171318574E-2</v>
      </c>
      <c r="Y2074" s="83">
        <v>45.851780558228874</v>
      </c>
      <c r="Z2074" s="84">
        <f t="shared" si="32"/>
        <v>1604.6458039982911</v>
      </c>
    </row>
    <row r="2075" spans="1:26" x14ac:dyDescent="0.3">
      <c r="A2075" s="76">
        <v>39450</v>
      </c>
      <c r="B2075" s="77">
        <v>1576.46</v>
      </c>
      <c r="C2075" s="77">
        <v>-2.5877068109201977E-3</v>
      </c>
      <c r="D2075" s="78">
        <v>2.5877068109201975</v>
      </c>
      <c r="E2075" s="77">
        <v>4.0418799999999999</v>
      </c>
      <c r="F2075" s="77">
        <v>-27.561999999999998</v>
      </c>
      <c r="G2075" s="79">
        <v>-275.62</v>
      </c>
      <c r="H2075" s="80">
        <v>60.41</v>
      </c>
      <c r="I2075" s="77">
        <v>1.2520322477917636E-2</v>
      </c>
      <c r="J2075" s="79">
        <v>-62.601612389588183</v>
      </c>
      <c r="K2075" s="80">
        <v>22.49</v>
      </c>
      <c r="L2075" s="77">
        <v>0.21765024363833241</v>
      </c>
      <c r="M2075" s="79">
        <v>326.47536545749858</v>
      </c>
      <c r="N2075" s="81">
        <v>83.740099999999998</v>
      </c>
      <c r="O2075" s="82">
        <v>8.5907725185533773E-2</v>
      </c>
      <c r="P2075" s="83">
        <v>171.81545037106753</v>
      </c>
      <c r="Q2075" s="81">
        <v>71.56</v>
      </c>
      <c r="R2075" s="82">
        <v>-3.9463087248322114E-2</v>
      </c>
      <c r="S2075" s="83">
        <v>473.55704697986539</v>
      </c>
      <c r="T2075" s="81">
        <v>812.84</v>
      </c>
      <c r="U2075" s="82">
        <v>-5.2887920487514985E-2</v>
      </c>
      <c r="V2075" s="83">
        <v>52.887920487514982</v>
      </c>
      <c r="W2075" s="81">
        <v>53.370000000000005</v>
      </c>
      <c r="X2075" s="82">
        <v>4.3197810789679596E-2</v>
      </c>
      <c r="Y2075" s="83">
        <v>51.837372947615513</v>
      </c>
      <c r="Z2075" s="84">
        <f t="shared" si="32"/>
        <v>740.93925066489408</v>
      </c>
    </row>
    <row r="2076" spans="1:26" x14ac:dyDescent="0.3">
      <c r="A2076" s="76">
        <v>39449</v>
      </c>
      <c r="B2076" s="77">
        <v>1578.13</v>
      </c>
      <c r="C2076" s="77">
        <v>1.3616540242657052E-2</v>
      </c>
      <c r="D2076" s="78">
        <v>-13.616540242657052</v>
      </c>
      <c r="E2076" s="77">
        <v>4.1875</v>
      </c>
      <c r="F2076" s="77">
        <v>-16.000000000000014</v>
      </c>
      <c r="G2076" s="79">
        <v>-160.00000000000014</v>
      </c>
      <c r="H2076" s="80">
        <v>60.371000000000002</v>
      </c>
      <c r="I2076" s="77">
        <v>1.8661942124356731E-2</v>
      </c>
      <c r="J2076" s="79">
        <v>-93.309710621783651</v>
      </c>
      <c r="K2076" s="80">
        <v>23.17</v>
      </c>
      <c r="L2076" s="77">
        <v>0.12585034013605459</v>
      </c>
      <c r="M2076" s="79">
        <v>188.77551020408188</v>
      </c>
      <c r="N2076" s="81">
        <v>81.116</v>
      </c>
      <c r="O2076" s="82">
        <v>6.0472948239256245E-2</v>
      </c>
      <c r="P2076" s="83">
        <v>120.94589647851248</v>
      </c>
      <c r="Q2076" s="81">
        <v>74.180000000000007</v>
      </c>
      <c r="R2076" s="82">
        <v>-2.0726072607260636E-2</v>
      </c>
      <c r="S2076" s="83">
        <v>248.71287128712763</v>
      </c>
      <c r="T2076" s="81">
        <v>841.4</v>
      </c>
      <c r="U2076" s="82">
        <v>-3.1514347321280104E-3</v>
      </c>
      <c r="V2076" s="83">
        <v>3.1514347321280103</v>
      </c>
      <c r="W2076" s="81">
        <v>55.890000000000008</v>
      </c>
      <c r="X2076" s="82">
        <v>7.3775216138328881E-2</v>
      </c>
      <c r="Y2076" s="83">
        <v>88.530259365994652</v>
      </c>
      <c r="Z2076" s="84">
        <f t="shared" si="32"/>
        <v>383.18972120340379</v>
      </c>
    </row>
    <row r="2077" spans="1:26" x14ac:dyDescent="0.3">
      <c r="A2077" s="76">
        <v>39448</v>
      </c>
      <c r="B2077" s="77">
        <v>1588.8</v>
      </c>
      <c r="C2077" s="77">
        <v>2.3434379871426471E-2</v>
      </c>
      <c r="D2077" s="78">
        <v>-23.434379871426472</v>
      </c>
      <c r="E2077" s="77">
        <v>0.98060000000000003</v>
      </c>
      <c r="F2077" s="77">
        <v>4.9750000000000068</v>
      </c>
      <c r="G2077" s="79">
        <v>49.750000000000071</v>
      </c>
      <c r="H2077" s="80" t="s">
        <v>0</v>
      </c>
      <c r="I2077" s="77">
        <v>-5.5580429513210172E-4</v>
      </c>
      <c r="J2077" s="79">
        <v>9.2326820315948623</v>
      </c>
      <c r="K2077" s="80" t="s">
        <v>0</v>
      </c>
      <c r="L2077" s="77">
        <v>-5.5580429513210172E-4</v>
      </c>
      <c r="M2077" s="79">
        <v>-215.76433121019116</v>
      </c>
      <c r="N2077" s="81" t="s">
        <v>47</v>
      </c>
      <c r="O2077" s="82">
        <v>4.5362372799477215E-3</v>
      </c>
      <c r="P2077" s="83">
        <v>9.0724745598954417</v>
      </c>
      <c r="Q2077" s="81" t="s">
        <v>47</v>
      </c>
      <c r="R2077" s="82">
        <v>7.4923885533476054E-4</v>
      </c>
      <c r="S2077" s="83">
        <v>-8.9908662640171269</v>
      </c>
      <c r="T2077" s="81">
        <v>847.5</v>
      </c>
      <c r="U2077" s="82">
        <v>4.6349529984944914E-3</v>
      </c>
      <c r="V2077" s="83">
        <v>-4.6349529984944917</v>
      </c>
      <c r="W2077" s="81" t="s">
        <v>47</v>
      </c>
      <c r="X2077" s="82">
        <v>-7.6700874660299754E-4</v>
      </c>
      <c r="Y2077" s="83">
        <v>-0.92041049592359703</v>
      </c>
      <c r="Z2077" s="84">
        <f t="shared" si="32"/>
        <v>-185.68978424856246</v>
      </c>
    </row>
    <row r="2078" spans="1:26" x14ac:dyDescent="0.3">
      <c r="A2078" s="76">
        <v>39447</v>
      </c>
      <c r="B2078" s="77">
        <v>1588.8</v>
      </c>
      <c r="C2078" s="77">
        <v>2.0528763392513062E-2</v>
      </c>
      <c r="D2078" s="78">
        <v>-20.528763392513063</v>
      </c>
      <c r="E2078" s="77">
        <v>4.2237499999999999</v>
      </c>
      <c r="F2078" s="77">
        <v>-24.812999999999974</v>
      </c>
      <c r="G2078" s="79">
        <v>-248.12999999999974</v>
      </c>
      <c r="H2078" s="80" t="s">
        <v>0</v>
      </c>
      <c r="I2078" s="77">
        <v>-5.5580429513210172E-4</v>
      </c>
      <c r="J2078" s="79">
        <v>3.6118618269503044</v>
      </c>
      <c r="K2078" s="80">
        <v>22.5</v>
      </c>
      <c r="L2078" s="77">
        <v>-6.1837455830388941E-3</v>
      </c>
      <c r="M2078" s="79">
        <v>-9.2756183745583414</v>
      </c>
      <c r="N2078" s="81">
        <v>77.116100000000003</v>
      </c>
      <c r="O2078" s="82">
        <v>-2.0629790260412294E-2</v>
      </c>
      <c r="P2078" s="83">
        <v>-41.259580520824585</v>
      </c>
      <c r="Q2078" s="81">
        <v>74.66</v>
      </c>
      <c r="R2078" s="82">
        <v>-2.6724025550775615E-2</v>
      </c>
      <c r="S2078" s="83">
        <v>320.68830660930735</v>
      </c>
      <c r="T2078" s="81">
        <v>847.5</v>
      </c>
      <c r="U2078" s="82">
        <v>1.8544112875118618E-2</v>
      </c>
      <c r="V2078" s="83">
        <v>-18.544112875118618</v>
      </c>
      <c r="W2078" s="81">
        <v>59.155000000000001</v>
      </c>
      <c r="X2078" s="82">
        <v>7.2036969916636356E-2</v>
      </c>
      <c r="Y2078" s="83">
        <v>86.444363899963619</v>
      </c>
      <c r="Z2078" s="84">
        <f t="shared" si="32"/>
        <v>73.00645717320694</v>
      </c>
    </row>
    <row r="2079" spans="1:26" x14ac:dyDescent="0.3">
      <c r="A2079" s="76">
        <v>39444</v>
      </c>
      <c r="B2079" s="77">
        <v>1594.79</v>
      </c>
      <c r="C2079" s="77">
        <v>2.7061316228417592E-2</v>
      </c>
      <c r="D2079" s="78">
        <v>-27.061316228417592</v>
      </c>
      <c r="E2079" s="77">
        <v>4.2949999999999999</v>
      </c>
      <c r="F2079" s="77">
        <v>-22.374999999999989</v>
      </c>
      <c r="G2079" s="79">
        <v>-223.74999999999989</v>
      </c>
      <c r="H2079" s="80">
        <v>60.16</v>
      </c>
      <c r="I2079" s="77">
        <v>1.2283358573111171E-2</v>
      </c>
      <c r="J2079" s="79">
        <v>-61.416792865555855</v>
      </c>
      <c r="K2079" s="80">
        <v>20.74</v>
      </c>
      <c r="L2079" s="77">
        <v>-0.15415986949429042</v>
      </c>
      <c r="M2079" s="79">
        <v>-231.23980424143565</v>
      </c>
      <c r="N2079" s="81">
        <v>77.115899999999996</v>
      </c>
      <c r="O2079" s="82">
        <v>2.6629621543327826E-2</v>
      </c>
      <c r="P2079" s="83">
        <v>53.259243086655651</v>
      </c>
      <c r="Q2079" s="81">
        <v>74.69</v>
      </c>
      <c r="R2079" s="82">
        <v>-2.9495841995841945E-2</v>
      </c>
      <c r="S2079" s="83">
        <v>353.95010395010337</v>
      </c>
      <c r="T2079" s="81">
        <v>840.42</v>
      </c>
      <c r="U2079" s="82">
        <v>1.9197419323542519E-2</v>
      </c>
      <c r="V2079" s="83">
        <v>-19.197419323542519</v>
      </c>
      <c r="W2079" s="81">
        <v>57.135000000000012</v>
      </c>
      <c r="X2079" s="82">
        <v>9.4522968197883039E-3</v>
      </c>
      <c r="Y2079" s="83">
        <v>11.342756183745966</v>
      </c>
      <c r="Z2079" s="84">
        <f t="shared" si="32"/>
        <v>-144.11322943844652</v>
      </c>
    </row>
    <row r="2080" spans="1:26" x14ac:dyDescent="0.3">
      <c r="A2080" s="76">
        <v>39443</v>
      </c>
      <c r="B2080" s="77">
        <v>1590.15</v>
      </c>
      <c r="C2080" s="77">
        <v>5.0754683589109553E-3</v>
      </c>
      <c r="D2080" s="78">
        <v>-5.075468358910955</v>
      </c>
      <c r="E2080" s="77">
        <v>4.3412499999999996</v>
      </c>
      <c r="F2080" s="77">
        <v>-15.000000000000036</v>
      </c>
      <c r="G2080" s="79">
        <v>-150.00000000000034</v>
      </c>
      <c r="H2080" s="80">
        <v>60.189</v>
      </c>
      <c r="I2080" s="77">
        <v>1.9081643019200206E-2</v>
      </c>
      <c r="J2080" s="79">
        <v>-95.40821509600103</v>
      </c>
      <c r="K2080" s="80">
        <v>20.260000000000002</v>
      </c>
      <c r="L2080" s="77">
        <v>-0.12935109583154267</v>
      </c>
      <c r="M2080" s="79">
        <v>-194.02664374731401</v>
      </c>
      <c r="N2080" s="81">
        <v>77.366100000000003</v>
      </c>
      <c r="O2080" s="82">
        <v>3.5124008407712598E-2</v>
      </c>
      <c r="P2080" s="83">
        <v>70.248016815425188</v>
      </c>
      <c r="Q2080" s="81">
        <v>74.819999999999993</v>
      </c>
      <c r="R2080" s="82">
        <v>-3.5203094777562914E-2</v>
      </c>
      <c r="S2080" s="83">
        <v>422.43713733075498</v>
      </c>
      <c r="T2080" s="81">
        <v>851.94</v>
      </c>
      <c r="U2080" s="82">
        <v>6.3313567530534779E-3</v>
      </c>
      <c r="V2080" s="83">
        <v>-6.3313567530534778</v>
      </c>
      <c r="W2080" s="81">
        <v>54.435000000000002</v>
      </c>
      <c r="X2080" s="82">
        <v>5.2631578947369105E-3</v>
      </c>
      <c r="Y2080" s="83">
        <v>6.3157894736842923</v>
      </c>
      <c r="Z2080" s="84">
        <f t="shared" si="32"/>
        <v>48.159259664584674</v>
      </c>
    </row>
    <row r="2081" spans="1:26" x14ac:dyDescent="0.3">
      <c r="A2081" s="76">
        <v>39442</v>
      </c>
      <c r="B2081" s="77">
        <v>1598.19</v>
      </c>
      <c r="C2081" s="77">
        <v>-1.9733349985948446E-3</v>
      </c>
      <c r="D2081" s="78">
        <v>1.9733349985948445</v>
      </c>
      <c r="E2081" s="77">
        <v>0.98060000000000003</v>
      </c>
      <c r="F2081" s="77">
        <v>4.9750000000000068</v>
      </c>
      <c r="G2081" s="79">
        <v>49.750000000000071</v>
      </c>
      <c r="H2081" s="80" t="s">
        <v>0</v>
      </c>
      <c r="I2081" s="77">
        <v>-5.5580429513210172E-4</v>
      </c>
      <c r="J2081" s="79">
        <v>-57.597662697234725</v>
      </c>
      <c r="K2081" s="80">
        <v>18.66</v>
      </c>
      <c r="L2081" s="77">
        <v>-0.17287234042553187</v>
      </c>
      <c r="M2081" s="79">
        <v>-259.30851063829783</v>
      </c>
      <c r="N2081" s="81">
        <v>76.616</v>
      </c>
      <c r="O2081" s="82">
        <v>1.1553863236375635E-2</v>
      </c>
      <c r="P2081" s="83">
        <v>23.107726472751267</v>
      </c>
      <c r="Q2081" s="81">
        <v>74.849999999999994</v>
      </c>
      <c r="R2081" s="82">
        <v>-3.9029400436513109E-2</v>
      </c>
      <c r="S2081" s="83">
        <v>468.35280523815732</v>
      </c>
      <c r="T2081" s="81">
        <v>873.86</v>
      </c>
      <c r="U2081" s="82">
        <v>2.4037085789507971E-4</v>
      </c>
      <c r="V2081" s="83">
        <v>-0.24037085789507973</v>
      </c>
      <c r="W2081" s="81">
        <v>52.51</v>
      </c>
      <c r="X2081" s="82">
        <v>-2.4793388429752084E-2</v>
      </c>
      <c r="Y2081" s="83">
        <v>-29.752066115702497</v>
      </c>
      <c r="Z2081" s="84">
        <f t="shared" si="32"/>
        <v>196.28525640037336</v>
      </c>
    </row>
    <row r="2082" spans="1:26" x14ac:dyDescent="0.3">
      <c r="A2082" s="76">
        <v>39441</v>
      </c>
      <c r="B2082" s="77">
        <v>1592.4</v>
      </c>
      <c r="C2082" s="77">
        <v>-1.878142561372376E-2</v>
      </c>
      <c r="D2082" s="78">
        <v>18.781425613723759</v>
      </c>
      <c r="E2082" s="77">
        <v>0.98060000000000003</v>
      </c>
      <c r="F2082" s="77">
        <v>4.9750000000000068</v>
      </c>
      <c r="G2082" s="79">
        <v>49.750000000000071</v>
      </c>
      <c r="H2082" s="80" t="s">
        <v>0</v>
      </c>
      <c r="I2082" s="77">
        <v>-5.5580429513210172E-4</v>
      </c>
      <c r="J2082" s="79">
        <v>-96.547630869737759</v>
      </c>
      <c r="K2082" s="80" t="s">
        <v>0</v>
      </c>
      <c r="L2082" s="77">
        <v>-5.5580429513210172E-4</v>
      </c>
      <c r="M2082" s="79">
        <v>-215.76433121019116</v>
      </c>
      <c r="N2082" s="81" t="s">
        <v>47</v>
      </c>
      <c r="O2082" s="82">
        <v>4.5362372799477215E-3</v>
      </c>
      <c r="P2082" s="83">
        <v>9.0724745598954417</v>
      </c>
      <c r="Q2082" s="81" t="s">
        <v>47</v>
      </c>
      <c r="R2082" s="82">
        <v>7.4923885533476054E-4</v>
      </c>
      <c r="S2082" s="83">
        <v>-8.9908662640171269</v>
      </c>
      <c r="T2082" s="81">
        <v>889.12</v>
      </c>
      <c r="U2082" s="82">
        <v>7.5927562838558121E-3</v>
      </c>
      <c r="V2082" s="83">
        <v>-7.5927562838558122</v>
      </c>
      <c r="W2082" s="81" t="s">
        <v>47</v>
      </c>
      <c r="X2082" s="82">
        <v>-7.6700874660299754E-4</v>
      </c>
      <c r="Y2082" s="83">
        <v>-0.92041049592359703</v>
      </c>
      <c r="Z2082" s="84">
        <f t="shared" si="32"/>
        <v>-252.21209495010615</v>
      </c>
    </row>
    <row r="2083" spans="1:26" x14ac:dyDescent="0.3">
      <c r="A2083" s="76">
        <v>39440</v>
      </c>
      <c r="B2083" s="77">
        <v>1589.45</v>
      </c>
      <c r="C2083" s="77">
        <v>-1.8718706976916438E-2</v>
      </c>
      <c r="D2083" s="78">
        <v>18.718706976916437</v>
      </c>
      <c r="E2083" s="77">
        <v>4.34375</v>
      </c>
      <c r="F2083" s="77">
        <v>-20.500000000000007</v>
      </c>
      <c r="G2083" s="79">
        <v>-205.00000000000006</v>
      </c>
      <c r="H2083" s="80" t="s">
        <v>0</v>
      </c>
      <c r="I2083" s="77">
        <v>-5.5580429513210172E-4</v>
      </c>
      <c r="J2083" s="79">
        <v>-40.414392924572851</v>
      </c>
      <c r="K2083" s="80">
        <v>18.600000000000001</v>
      </c>
      <c r="L2083" s="77">
        <v>-0.21153030945315807</v>
      </c>
      <c r="M2083" s="79">
        <v>-317.29546417973711</v>
      </c>
      <c r="N2083" s="81">
        <v>77.116200000000006</v>
      </c>
      <c r="O2083" s="82">
        <v>-2.5270648608679603E-2</v>
      </c>
      <c r="P2083" s="83">
        <v>-50.541297217359201</v>
      </c>
      <c r="Q2083" s="81">
        <v>74.88</v>
      </c>
      <c r="R2083" s="82">
        <v>1.1891891891891831E-2</v>
      </c>
      <c r="S2083" s="83">
        <v>-142.70270270270197</v>
      </c>
      <c r="T2083" s="81">
        <v>889.12</v>
      </c>
      <c r="U2083" s="82">
        <v>7.3416115290492363E-3</v>
      </c>
      <c r="V2083" s="83">
        <v>-7.3416115290492368</v>
      </c>
      <c r="W2083" s="81">
        <v>51.95000000000001</v>
      </c>
      <c r="X2083" s="82">
        <v>-0.10500473770350564</v>
      </c>
      <c r="Y2083" s="83">
        <v>-126.00568524420676</v>
      </c>
      <c r="Z2083" s="84">
        <f t="shared" si="32"/>
        <v>-870.58244682071074</v>
      </c>
    </row>
    <row r="2084" spans="1:26" x14ac:dyDescent="0.3">
      <c r="A2084" s="76">
        <v>39437</v>
      </c>
      <c r="B2084" s="77">
        <v>1580.55</v>
      </c>
      <c r="C2084" s="77">
        <v>-3.6919458425241081E-2</v>
      </c>
      <c r="D2084" s="78">
        <v>36.919458425241082</v>
      </c>
      <c r="E2084" s="77">
        <v>4.3174999999999999</v>
      </c>
      <c r="F2084" s="77">
        <v>-23.500000000000032</v>
      </c>
      <c r="G2084" s="79">
        <v>-235.00000000000031</v>
      </c>
      <c r="H2084" s="80">
        <v>59.662999999999997</v>
      </c>
      <c r="I2084" s="77">
        <v>4.5459902682133584E-3</v>
      </c>
      <c r="J2084" s="79">
        <v>-22.729951341066791</v>
      </c>
      <c r="K2084" s="80">
        <v>18.47</v>
      </c>
      <c r="L2084" s="77">
        <v>-0.10945033751205399</v>
      </c>
      <c r="M2084" s="79">
        <v>-164.17550626808099</v>
      </c>
      <c r="N2084" s="81">
        <v>78.615799999999993</v>
      </c>
      <c r="O2084" s="82">
        <v>9.0134325812548294E-2</v>
      </c>
      <c r="P2084" s="83">
        <v>180.26865162509657</v>
      </c>
      <c r="Q2084" s="81">
        <v>75.03</v>
      </c>
      <c r="R2084" s="82">
        <v>1.5016233766233757E-2</v>
      </c>
      <c r="S2084" s="83">
        <v>-180.1948051948051</v>
      </c>
      <c r="T2084" s="81">
        <v>858.23</v>
      </c>
      <c r="U2084" s="82">
        <v>-8.1684625014712672E-2</v>
      </c>
      <c r="V2084" s="83">
        <v>81.684625014712665</v>
      </c>
      <c r="W2084" s="81">
        <v>51.16</v>
      </c>
      <c r="X2084" s="82">
        <v>-6.2660315133748784E-2</v>
      </c>
      <c r="Y2084" s="83">
        <v>-75.192378160498535</v>
      </c>
      <c r="Z2084" s="84">
        <f t="shared" si="32"/>
        <v>-378.41990589940139</v>
      </c>
    </row>
    <row r="2085" spans="1:26" x14ac:dyDescent="0.3">
      <c r="A2085" s="76">
        <v>39436</v>
      </c>
      <c r="B2085" s="77">
        <v>1556.93</v>
      </c>
      <c r="C2085" s="77">
        <v>-4.485751970798435E-2</v>
      </c>
      <c r="D2085" s="78">
        <v>44.857519707984352</v>
      </c>
      <c r="E2085" s="77">
        <v>4.3475000000000001</v>
      </c>
      <c r="F2085" s="77">
        <v>-14.124999999999943</v>
      </c>
      <c r="G2085" s="79">
        <v>-141.24999999999943</v>
      </c>
      <c r="H2085" s="80">
        <v>59.265000000000001</v>
      </c>
      <c r="I2085" s="77">
        <v>2.791878172588818E-3</v>
      </c>
      <c r="J2085" s="79">
        <v>-13.95939086294409</v>
      </c>
      <c r="K2085" s="80">
        <v>20.58</v>
      </c>
      <c r="L2085" s="77">
        <v>-1.2949640287769933E-2</v>
      </c>
      <c r="M2085" s="79">
        <v>-19.4244604316549</v>
      </c>
      <c r="N2085" s="81">
        <v>79.116100000000003</v>
      </c>
      <c r="O2085" s="82">
        <v>3.941893722320098E-2</v>
      </c>
      <c r="P2085" s="83">
        <v>78.837874446401955</v>
      </c>
      <c r="Q2085" s="81">
        <v>75.040000000000006</v>
      </c>
      <c r="R2085" s="82">
        <v>3.0627661035572091E-2</v>
      </c>
      <c r="S2085" s="83">
        <v>-367.53193242686507</v>
      </c>
      <c r="T2085" s="81">
        <v>844.06</v>
      </c>
      <c r="U2085" s="82">
        <v>-7.7973433540155665E-2</v>
      </c>
      <c r="V2085" s="83">
        <v>77.973433540155668</v>
      </c>
      <c r="W2085" s="81">
        <v>52.04999999999999</v>
      </c>
      <c r="X2085" s="82">
        <v>-3.2527881040892201E-2</v>
      </c>
      <c r="Y2085" s="83">
        <v>-39.033457249070636</v>
      </c>
      <c r="Z2085" s="84">
        <f t="shared" si="32"/>
        <v>-379.53041327599215</v>
      </c>
    </row>
    <row r="2086" spans="1:26" x14ac:dyDescent="0.3">
      <c r="A2086" s="76">
        <v>39435</v>
      </c>
      <c r="B2086" s="77">
        <v>1552.42</v>
      </c>
      <c r="C2086" s="77">
        <v>-4.4011601771055939E-2</v>
      </c>
      <c r="D2086" s="78">
        <v>44.011601771055936</v>
      </c>
      <c r="E2086" s="77">
        <v>4.4175000000000004</v>
      </c>
      <c r="F2086" s="77">
        <v>-2.6249999999999218</v>
      </c>
      <c r="G2086" s="79">
        <v>-26.249999999999218</v>
      </c>
      <c r="H2086" s="80">
        <v>59.387999999999998</v>
      </c>
      <c r="I2086" s="77">
        <v>4.9921310476705293E-3</v>
      </c>
      <c r="J2086" s="79">
        <v>-24.960655238352647</v>
      </c>
      <c r="K2086" s="80">
        <v>21.68</v>
      </c>
      <c r="L2086" s="77">
        <v>3.4351145038167885E-2</v>
      </c>
      <c r="M2086" s="79">
        <v>51.526717557251821</v>
      </c>
      <c r="N2086" s="81">
        <v>77.115300000000005</v>
      </c>
      <c r="O2086" s="82">
        <v>3.2446117198915059E-3</v>
      </c>
      <c r="P2086" s="83">
        <v>6.4892234397830117</v>
      </c>
      <c r="Q2086" s="81">
        <v>74.5</v>
      </c>
      <c r="R2086" s="82">
        <v>2.7586206896551724E-2</v>
      </c>
      <c r="S2086" s="83">
        <v>-331.0344827586207</v>
      </c>
      <c r="T2086" s="81">
        <v>843.59</v>
      </c>
      <c r="U2086" s="82">
        <v>-8.1366858686064525E-2</v>
      </c>
      <c r="V2086" s="83">
        <v>81.366858686064518</v>
      </c>
      <c r="W2086" s="81">
        <v>53.974999999999994</v>
      </c>
      <c r="X2086" s="82">
        <v>2.0803782505910057E-2</v>
      </c>
      <c r="Y2086" s="83">
        <v>24.964539007092064</v>
      </c>
      <c r="Z2086" s="84">
        <f t="shared" si="32"/>
        <v>-173.88619753572522</v>
      </c>
    </row>
    <row r="2087" spans="1:26" x14ac:dyDescent="0.3">
      <c r="A2087" s="76">
        <v>39434</v>
      </c>
      <c r="B2087" s="77">
        <v>1556.84</v>
      </c>
      <c r="C2087" s="77">
        <v>-3.2928533714321209E-2</v>
      </c>
      <c r="D2087" s="78">
        <v>32.928533714321212</v>
      </c>
      <c r="E2087" s="77">
        <v>4.4718799999999996</v>
      </c>
      <c r="F2087" s="77">
        <v>3.9379999999999526</v>
      </c>
      <c r="G2087" s="79">
        <v>39.379999999999526</v>
      </c>
      <c r="H2087" s="80">
        <v>59.378999999999998</v>
      </c>
      <c r="I2087" s="77">
        <v>9.4692462004011251E-3</v>
      </c>
      <c r="J2087" s="79">
        <v>-47.346231002005624</v>
      </c>
      <c r="K2087" s="80">
        <v>22.64</v>
      </c>
      <c r="L2087" s="77">
        <v>4.8823790501553227E-3</v>
      </c>
      <c r="M2087" s="79">
        <v>7.3235685752329847</v>
      </c>
      <c r="N2087" s="81">
        <v>76.490399999999994</v>
      </c>
      <c r="O2087" s="82">
        <v>-3.9259647232155415E-2</v>
      </c>
      <c r="P2087" s="83">
        <v>-78.519294464310818</v>
      </c>
      <c r="Q2087" s="81">
        <v>75.75</v>
      </c>
      <c r="R2087" s="82">
        <v>6.6901408450704219E-2</v>
      </c>
      <c r="S2087" s="83">
        <v>-802.81690140845069</v>
      </c>
      <c r="T2087" s="81">
        <v>832.07</v>
      </c>
      <c r="U2087" s="82">
        <v>-6.3964541639949038E-2</v>
      </c>
      <c r="V2087" s="83">
        <v>63.96454163994904</v>
      </c>
      <c r="W2087" s="81">
        <v>55.180000000000007</v>
      </c>
      <c r="X2087" s="82">
        <v>1.7611802674043438E-2</v>
      </c>
      <c r="Y2087" s="83">
        <v>21.134163208852126</v>
      </c>
      <c r="Z2087" s="84">
        <f t="shared" si="32"/>
        <v>-763.95161973641223</v>
      </c>
    </row>
    <row r="2088" spans="1:26" x14ac:dyDescent="0.3">
      <c r="A2088" s="76">
        <v>39433</v>
      </c>
      <c r="B2088" s="77">
        <v>1552.77</v>
      </c>
      <c r="C2088" s="77">
        <v>-2.5303186280663838E-2</v>
      </c>
      <c r="D2088" s="78">
        <v>25.303186280663837</v>
      </c>
      <c r="E2088" s="77">
        <v>4.5187499999999998</v>
      </c>
      <c r="F2088" s="77">
        <v>9.5619999999999372</v>
      </c>
      <c r="G2088" s="79">
        <v>95.619999999999379</v>
      </c>
      <c r="H2088" s="80">
        <v>59.43</v>
      </c>
      <c r="I2088" s="77">
        <v>1.3351066550718729E-2</v>
      </c>
      <c r="J2088" s="79">
        <v>-66.755332753593649</v>
      </c>
      <c r="K2088" s="80">
        <v>24.52</v>
      </c>
      <c r="L2088" s="77">
        <v>3.0685161832702836E-2</v>
      </c>
      <c r="M2088" s="79">
        <v>46.027742749054255</v>
      </c>
      <c r="N2088" s="81">
        <v>78.740499999999997</v>
      </c>
      <c r="O2088" s="82">
        <v>-9.4363358686436298E-3</v>
      </c>
      <c r="P2088" s="83">
        <v>-18.872671737287259</v>
      </c>
      <c r="Q2088" s="81">
        <v>76.709999999999994</v>
      </c>
      <c r="R2088" s="82">
        <v>6.5416666666666581E-2</v>
      </c>
      <c r="S2088" s="83">
        <v>-784.99999999999898</v>
      </c>
      <c r="T2088" s="81">
        <v>824.59</v>
      </c>
      <c r="U2088" s="82">
        <v>-4.2643848975990356E-2</v>
      </c>
      <c r="V2088" s="83">
        <v>42.643848975990359</v>
      </c>
      <c r="W2088" s="81">
        <v>56.599999999999994</v>
      </c>
      <c r="X2088" s="82">
        <v>2.4898143956541424E-2</v>
      </c>
      <c r="Y2088" s="83">
        <v>29.877772747849704</v>
      </c>
      <c r="Z2088" s="84">
        <f t="shared" si="32"/>
        <v>-631.15545373732232</v>
      </c>
    </row>
    <row r="2089" spans="1:26" x14ac:dyDescent="0.3">
      <c r="A2089" s="76">
        <v>39430</v>
      </c>
      <c r="B2089" s="77">
        <v>1582.12</v>
      </c>
      <c r="C2089" s="77">
        <v>-1.3677792601274301E-2</v>
      </c>
      <c r="D2089" s="78">
        <v>13.6777926012743</v>
      </c>
      <c r="E2089" s="77">
        <v>4.49125</v>
      </c>
      <c r="F2089" s="77">
        <v>5.7369999999999699</v>
      </c>
      <c r="G2089" s="79">
        <v>57.369999999999699</v>
      </c>
      <c r="H2089" s="80">
        <v>59.061999999999998</v>
      </c>
      <c r="I2089" s="77">
        <v>-1.2513528138529014E-3</v>
      </c>
      <c r="J2089" s="79">
        <v>6.2567640692645066</v>
      </c>
      <c r="K2089" s="80">
        <v>23.27</v>
      </c>
      <c r="L2089" s="77">
        <v>-1.4400677678949592E-2</v>
      </c>
      <c r="M2089" s="79">
        <v>-21.601016518424387</v>
      </c>
      <c r="N2089" s="81">
        <v>75.115600000000001</v>
      </c>
      <c r="O2089" s="82">
        <v>-5.5037954173197838E-2</v>
      </c>
      <c r="P2089" s="83">
        <v>-110.07590834639566</v>
      </c>
      <c r="Q2089" s="81">
        <v>76.959999999999994</v>
      </c>
      <c r="R2089" s="82">
        <v>6.637106831093241E-2</v>
      </c>
      <c r="S2089" s="83">
        <v>-796.45281973118892</v>
      </c>
      <c r="T2089" s="81">
        <v>846.58</v>
      </c>
      <c r="U2089" s="82">
        <v>-4.3466470820857486E-2</v>
      </c>
      <c r="V2089" s="83">
        <v>43.466470820857488</v>
      </c>
      <c r="W2089" s="81">
        <v>54.15</v>
      </c>
      <c r="X2089" s="82">
        <v>9.2344630159672215E-5</v>
      </c>
      <c r="Y2089" s="83">
        <v>0.11081355619160665</v>
      </c>
      <c r="Z2089" s="84">
        <f t="shared" si="32"/>
        <v>-807.24790354842139</v>
      </c>
    </row>
    <row r="2090" spans="1:26" x14ac:dyDescent="0.3">
      <c r="A2090" s="76">
        <v>39429</v>
      </c>
      <c r="B2090" s="77">
        <v>1601.35</v>
      </c>
      <c r="C2090" s="77"/>
      <c r="D2090" s="78"/>
      <c r="E2090" s="77">
        <v>4.4387499999999998</v>
      </c>
      <c r="F2090" s="77"/>
      <c r="G2090" s="79">
        <v>0</v>
      </c>
      <c r="H2090" s="80">
        <v>59.237000000000002</v>
      </c>
      <c r="I2090" s="77"/>
      <c r="J2090" s="79"/>
      <c r="K2090" s="80">
        <v>22.56</v>
      </c>
      <c r="L2090" s="77"/>
      <c r="M2090" s="79">
        <v>0</v>
      </c>
      <c r="N2090" s="81">
        <v>74.740899999999996</v>
      </c>
      <c r="O2090" s="82">
        <v>-2.1268878060789573E-2</v>
      </c>
      <c r="P2090" s="83">
        <v>-42.537756121579143</v>
      </c>
      <c r="Q2090" s="81">
        <v>77.55</v>
      </c>
      <c r="R2090" s="82">
        <v>7.9933156941930025E-2</v>
      </c>
      <c r="S2090" s="83">
        <v>-959.19788330316032</v>
      </c>
      <c r="T2090" s="81">
        <v>873.65</v>
      </c>
      <c r="U2090" s="82">
        <v>-2.0857149261426056E-2</v>
      </c>
      <c r="V2090" s="83">
        <v>20.857149261426056</v>
      </c>
      <c r="W2090" s="81">
        <v>53.844999999999999</v>
      </c>
      <c r="X2090" s="82">
        <v>-1.518061271147675E-2</v>
      </c>
      <c r="Y2090" s="83">
        <v>-18.2167352537721</v>
      </c>
      <c r="Z2090" s="84">
        <f t="shared" si="32"/>
        <v>-999.09522541708554</v>
      </c>
    </row>
    <row r="2091" spans="1:26" x14ac:dyDescent="0.3">
      <c r="A2091" s="76">
        <v>39428</v>
      </c>
      <c r="B2091" s="77">
        <v>1622.88</v>
      </c>
      <c r="C2091" s="77"/>
      <c r="D2091" s="78"/>
      <c r="E2091" s="77">
        <v>4.5018799999999999</v>
      </c>
      <c r="F2091" s="77"/>
      <c r="G2091" s="79">
        <v>0</v>
      </c>
      <c r="H2091" s="80">
        <v>59.433999999999997</v>
      </c>
      <c r="I2091" s="77"/>
      <c r="J2091" s="79"/>
      <c r="K2091" s="80">
        <v>22.47</v>
      </c>
      <c r="L2091" s="77"/>
      <c r="M2091" s="79">
        <v>0</v>
      </c>
      <c r="N2091" s="81">
        <v>75.740899999999996</v>
      </c>
      <c r="O2091" s="82">
        <v>0</v>
      </c>
      <c r="P2091" s="83">
        <v>0</v>
      </c>
      <c r="Q2091" s="81">
        <v>77.89</v>
      </c>
      <c r="R2091" s="82">
        <v>0</v>
      </c>
      <c r="S2091" s="83">
        <v>0</v>
      </c>
      <c r="T2091" s="81">
        <v>882.42</v>
      </c>
      <c r="U2091" s="82">
        <v>0</v>
      </c>
      <c r="V2091" s="83">
        <v>0</v>
      </c>
      <c r="W2091" s="81">
        <v>54.544999999999995</v>
      </c>
      <c r="X2091" s="82">
        <v>0</v>
      </c>
      <c r="Y2091" s="83">
        <v>0</v>
      </c>
      <c r="Z2091" s="84">
        <f t="shared" si="32"/>
        <v>0</v>
      </c>
    </row>
    <row r="2092" spans="1:26" x14ac:dyDescent="0.3">
      <c r="A2092" s="76">
        <v>39427</v>
      </c>
      <c r="B2092" s="77">
        <v>1619.77</v>
      </c>
      <c r="C2092" s="77"/>
      <c r="D2092" s="78"/>
      <c r="E2092" s="77">
        <v>4.5487500000000001</v>
      </c>
      <c r="F2092" s="77"/>
      <c r="G2092" s="79">
        <v>0</v>
      </c>
      <c r="H2092" s="80">
        <v>59.143999999999998</v>
      </c>
      <c r="I2092" s="77"/>
      <c r="J2092" s="79"/>
      <c r="K2092" s="80">
        <v>23.59</v>
      </c>
      <c r="L2092" s="77"/>
      <c r="M2092" s="79">
        <v>0</v>
      </c>
      <c r="N2092" s="81">
        <v>79.115499999999997</v>
      </c>
      <c r="O2092" s="82">
        <v>0</v>
      </c>
      <c r="P2092" s="83">
        <v>0</v>
      </c>
      <c r="Q2092" s="81">
        <v>74</v>
      </c>
      <c r="R2092" s="82">
        <v>0</v>
      </c>
      <c r="S2092" s="83">
        <v>0</v>
      </c>
      <c r="T2092" s="81">
        <v>882.64</v>
      </c>
      <c r="U2092" s="82">
        <v>0</v>
      </c>
      <c r="V2092" s="83">
        <v>0</v>
      </c>
      <c r="W2092" s="81">
        <v>58.044999999999995</v>
      </c>
      <c r="X2092" s="82">
        <v>0</v>
      </c>
      <c r="Y2092" s="83">
        <v>0</v>
      </c>
      <c r="Z2092" s="84">
        <f t="shared" si="32"/>
        <v>0</v>
      </c>
    </row>
    <row r="2093" spans="1:26" x14ac:dyDescent="0.3">
      <c r="A2093" s="76">
        <v>39426</v>
      </c>
      <c r="B2093" s="77">
        <v>1641.14</v>
      </c>
      <c r="C2093" s="77"/>
      <c r="D2093" s="78"/>
      <c r="E2093" s="77">
        <v>4.5525000000000002</v>
      </c>
      <c r="F2093" s="77"/>
      <c r="G2093" s="79">
        <v>0</v>
      </c>
      <c r="H2093" s="80">
        <v>59.393000000000001</v>
      </c>
      <c r="I2093" s="77"/>
      <c r="J2093" s="79"/>
      <c r="K2093" s="80">
        <v>20.74</v>
      </c>
      <c r="L2093" s="77"/>
      <c r="M2093" s="79">
        <v>0</v>
      </c>
      <c r="N2093" s="81">
        <v>72.115700000000004</v>
      </c>
      <c r="O2093" s="82">
        <v>0</v>
      </c>
      <c r="P2093" s="83">
        <v>0</v>
      </c>
      <c r="Q2093" s="81">
        <v>73.92</v>
      </c>
      <c r="R2093" s="82">
        <v>0</v>
      </c>
      <c r="S2093" s="83">
        <v>0</v>
      </c>
      <c r="T2093" s="81">
        <v>934.57</v>
      </c>
      <c r="U2093" s="82">
        <v>0</v>
      </c>
      <c r="V2093" s="83">
        <v>0</v>
      </c>
      <c r="W2093" s="81">
        <v>54.580000000000005</v>
      </c>
      <c r="X2093" s="82">
        <v>0</v>
      </c>
      <c r="Y2093" s="83">
        <v>0</v>
      </c>
      <c r="Z2093" s="84">
        <f t="shared" si="32"/>
        <v>0</v>
      </c>
    </row>
    <row r="2094" spans="1:26" x14ac:dyDescent="0.3">
      <c r="A2094" s="76">
        <v>39423</v>
      </c>
      <c r="B2094" s="77">
        <v>1630.05</v>
      </c>
      <c r="C2094" s="77"/>
      <c r="D2094" s="78"/>
      <c r="E2094" s="77">
        <v>4.4887499999999996</v>
      </c>
      <c r="F2094" s="77"/>
      <c r="G2094" s="79">
        <v>0</v>
      </c>
      <c r="H2094" s="80">
        <v>59.1</v>
      </c>
      <c r="I2094" s="77"/>
      <c r="J2094" s="79"/>
      <c r="K2094" s="80">
        <v>20.85</v>
      </c>
      <c r="L2094" s="77"/>
      <c r="M2094" s="79">
        <v>0</v>
      </c>
      <c r="N2094" s="81">
        <v>76.115700000000004</v>
      </c>
      <c r="O2094" s="82">
        <v>0</v>
      </c>
      <c r="P2094" s="83">
        <v>0</v>
      </c>
      <c r="Q2094" s="81">
        <v>72.81</v>
      </c>
      <c r="R2094" s="82">
        <v>0</v>
      </c>
      <c r="S2094" s="83">
        <v>0</v>
      </c>
      <c r="T2094" s="81">
        <v>915.44</v>
      </c>
      <c r="U2094" s="82">
        <v>0</v>
      </c>
      <c r="V2094" s="83">
        <v>0</v>
      </c>
      <c r="W2094" s="81">
        <v>53.79999999999999</v>
      </c>
      <c r="X2094" s="82">
        <v>0</v>
      </c>
      <c r="Y2094" s="83">
        <v>0</v>
      </c>
      <c r="Z2094" s="84">
        <f t="shared" si="32"/>
        <v>0</v>
      </c>
    </row>
    <row r="2095" spans="1:26" x14ac:dyDescent="0.3">
      <c r="A2095" s="76">
        <v>39422</v>
      </c>
      <c r="B2095" s="77">
        <v>1623.89</v>
      </c>
      <c r="C2095" s="77"/>
      <c r="D2095" s="78"/>
      <c r="E2095" s="77">
        <v>4.4437499999999996</v>
      </c>
      <c r="F2095" s="77"/>
      <c r="G2095" s="79">
        <v>0</v>
      </c>
      <c r="H2095" s="80">
        <v>59.093000000000004</v>
      </c>
      <c r="I2095" s="77"/>
      <c r="J2095" s="79"/>
      <c r="K2095" s="80">
        <v>20.96</v>
      </c>
      <c r="L2095" s="77"/>
      <c r="M2095" s="79">
        <v>0</v>
      </c>
      <c r="N2095" s="81">
        <v>76.865899999999996</v>
      </c>
      <c r="O2095" s="82">
        <v>0</v>
      </c>
      <c r="P2095" s="83">
        <v>0</v>
      </c>
      <c r="Q2095" s="81">
        <v>72.5</v>
      </c>
      <c r="R2095" s="82">
        <v>0</v>
      </c>
      <c r="S2095" s="83">
        <v>0</v>
      </c>
      <c r="T2095" s="81">
        <v>918.31</v>
      </c>
      <c r="U2095" s="82">
        <v>0</v>
      </c>
      <c r="V2095" s="83">
        <v>0</v>
      </c>
      <c r="W2095" s="81">
        <v>52.875</v>
      </c>
      <c r="X2095" s="82">
        <v>0</v>
      </c>
      <c r="Y2095" s="83">
        <v>0</v>
      </c>
      <c r="Z2095" s="84">
        <f t="shared" si="32"/>
        <v>0</v>
      </c>
    </row>
    <row r="2096" spans="1:26" x14ac:dyDescent="0.3">
      <c r="A2096" s="76">
        <v>39421</v>
      </c>
      <c r="B2096" s="77">
        <v>1609.85</v>
      </c>
      <c r="C2096" s="77"/>
      <c r="D2096" s="78"/>
      <c r="E2096" s="77">
        <v>4.4325000000000001</v>
      </c>
      <c r="F2096" s="77"/>
      <c r="G2096" s="79">
        <v>0</v>
      </c>
      <c r="H2096" s="80">
        <v>58.822000000000003</v>
      </c>
      <c r="I2096" s="77"/>
      <c r="J2096" s="79"/>
      <c r="K2096" s="80">
        <v>22.53</v>
      </c>
      <c r="L2096" s="77"/>
      <c r="M2096" s="79">
        <v>0</v>
      </c>
      <c r="N2096" s="81">
        <v>79.616100000000003</v>
      </c>
      <c r="O2096" s="82">
        <v>0</v>
      </c>
      <c r="P2096" s="83">
        <v>0</v>
      </c>
      <c r="Q2096" s="81">
        <v>71</v>
      </c>
      <c r="R2096" s="82">
        <v>0</v>
      </c>
      <c r="S2096" s="83">
        <v>0</v>
      </c>
      <c r="T2096" s="81">
        <v>888.93</v>
      </c>
      <c r="U2096" s="82">
        <v>0</v>
      </c>
      <c r="V2096" s="83">
        <v>0</v>
      </c>
      <c r="W2096" s="81">
        <v>54.225000000000001</v>
      </c>
      <c r="X2096" s="82">
        <v>0</v>
      </c>
      <c r="Y2096" s="83">
        <v>0</v>
      </c>
      <c r="Z2096" s="84">
        <f t="shared" si="32"/>
        <v>0</v>
      </c>
    </row>
    <row r="2097" spans="1:26" x14ac:dyDescent="0.3">
      <c r="A2097" s="76">
        <v>39420</v>
      </c>
      <c r="B2097" s="77">
        <v>1593.08</v>
      </c>
      <c r="C2097" s="77"/>
      <c r="D2097" s="78"/>
      <c r="E2097" s="77">
        <v>4.4231300000000005</v>
      </c>
      <c r="F2097" s="77"/>
      <c r="G2097" s="79">
        <v>0</v>
      </c>
      <c r="H2097" s="80">
        <v>58.646999999999998</v>
      </c>
      <c r="I2097" s="77"/>
      <c r="J2097" s="79"/>
      <c r="K2097" s="80">
        <v>23.79</v>
      </c>
      <c r="L2097" s="77"/>
      <c r="M2097" s="79">
        <v>0</v>
      </c>
      <c r="N2097" s="81">
        <v>79.490600000000001</v>
      </c>
      <c r="O2097" s="82">
        <v>0</v>
      </c>
      <c r="P2097" s="83">
        <v>0</v>
      </c>
      <c r="Q2097" s="81">
        <v>72</v>
      </c>
      <c r="R2097" s="82">
        <v>0</v>
      </c>
      <c r="S2097" s="83">
        <v>0</v>
      </c>
      <c r="T2097" s="81">
        <v>861.32</v>
      </c>
      <c r="U2097" s="82">
        <v>0</v>
      </c>
      <c r="V2097" s="83">
        <v>0</v>
      </c>
      <c r="W2097" s="81">
        <v>55.224999999999994</v>
      </c>
      <c r="X2097" s="82">
        <v>0</v>
      </c>
      <c r="Y2097" s="83">
        <v>0</v>
      </c>
      <c r="Z2097" s="84">
        <f t="shared" si="32"/>
        <v>0</v>
      </c>
    </row>
    <row r="2098" spans="1:26" ht="14.5" thickBot="1" x14ac:dyDescent="0.35">
      <c r="A2098" s="76">
        <v>39419</v>
      </c>
      <c r="B2098" s="77">
        <v>1604.06</v>
      </c>
      <c r="C2098" s="77"/>
      <c r="D2098" s="78"/>
      <c r="E2098" s="85">
        <v>4.4338800000000003</v>
      </c>
      <c r="F2098" s="85"/>
      <c r="G2098" s="86">
        <v>0</v>
      </c>
      <c r="H2098" s="87">
        <v>59.136000000000003</v>
      </c>
      <c r="I2098" s="85"/>
      <c r="J2098" s="86"/>
      <c r="K2098" s="87">
        <v>23.61</v>
      </c>
      <c r="L2098" s="85"/>
      <c r="M2098" s="86">
        <v>0</v>
      </c>
      <c r="N2098" s="88">
        <v>79.490600000000001</v>
      </c>
      <c r="O2098" s="89">
        <v>0</v>
      </c>
      <c r="P2098" s="90">
        <v>0</v>
      </c>
      <c r="Q2098" s="88">
        <v>72.17</v>
      </c>
      <c r="R2098" s="89">
        <v>0</v>
      </c>
      <c r="S2098" s="90">
        <v>0</v>
      </c>
      <c r="T2098" s="88">
        <v>885.05</v>
      </c>
      <c r="U2098" s="89">
        <v>0</v>
      </c>
      <c r="V2098" s="90">
        <v>0</v>
      </c>
      <c r="W2098" s="88">
        <v>54.145000000000003</v>
      </c>
      <c r="X2098" s="89">
        <v>0</v>
      </c>
      <c r="Y2098" s="90">
        <v>0</v>
      </c>
      <c r="Z2098" s="91">
        <f t="shared" si="32"/>
        <v>0</v>
      </c>
    </row>
  </sheetData>
  <autoFilter ref="A12:Z2098" xr:uid="{87AE0398-D77E-4FC7-916A-55A82F074C60}">
    <sortState ref="A13:Z2098">
      <sortCondition descending="1" ref="A12"/>
    </sortState>
  </autoFilter>
  <mergeCells count="8">
    <mergeCell ref="E11:G11"/>
    <mergeCell ref="B11:D11"/>
    <mergeCell ref="W11:Y11"/>
    <mergeCell ref="T11:V11"/>
    <mergeCell ref="Q11:S11"/>
    <mergeCell ref="N11:P11"/>
    <mergeCell ref="K11:M11"/>
    <mergeCell ref="H11:J1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23838-1436-48DD-834E-6D399E1BC667}">
  <dimension ref="A1:D2091"/>
  <sheetViews>
    <sheetView workbookViewId="0">
      <selection activeCell="I11" sqref="I11"/>
    </sheetView>
  </sheetViews>
  <sheetFormatPr defaultColWidth="12.6328125" defaultRowHeight="15" customHeight="1" x14ac:dyDescent="0.3"/>
  <cols>
    <col min="1" max="1" width="10.453125" style="21" bestFit="1" customWidth="1"/>
    <col min="2" max="2" width="11.453125" style="21" bestFit="1" customWidth="1"/>
    <col min="3" max="3" width="15.81640625" style="21" bestFit="1" customWidth="1"/>
    <col min="4" max="4" width="12.453125" style="21" bestFit="1" customWidth="1"/>
    <col min="5" max="11" width="7.6328125" style="21" customWidth="1"/>
    <col min="12" max="16384" width="12.6328125" style="21"/>
  </cols>
  <sheetData>
    <row r="1" spans="1:4" s="21" customFormat="1" ht="14.25" customHeight="1" x14ac:dyDescent="0.3">
      <c r="A1" s="92" t="s">
        <v>28</v>
      </c>
      <c r="B1" s="93">
        <v>39419</v>
      </c>
    </row>
    <row r="2" spans="1:4" s="21" customFormat="1" ht="14.25" customHeight="1" x14ac:dyDescent="0.3">
      <c r="A2" s="92" t="s">
        <v>27</v>
      </c>
      <c r="B2" s="93">
        <v>42338</v>
      </c>
    </row>
    <row r="3" spans="1:4" s="21" customFormat="1" ht="14.25" customHeight="1" x14ac:dyDescent="0.3">
      <c r="A3" s="92" t="s">
        <v>16</v>
      </c>
      <c r="B3" s="92" t="s">
        <v>15</v>
      </c>
      <c r="C3" s="56"/>
      <c r="D3" s="94"/>
    </row>
    <row r="4" spans="1:4" s="21" customFormat="1" ht="14.25" customHeight="1" x14ac:dyDescent="0.3">
      <c r="A4" s="95"/>
      <c r="B4" s="96" t="s">
        <v>22</v>
      </c>
      <c r="C4" s="97"/>
      <c r="D4" s="98"/>
    </row>
    <row r="5" spans="1:4" s="21" customFormat="1" ht="14.25" customHeight="1" x14ac:dyDescent="0.3">
      <c r="A5" s="64" t="s">
        <v>6</v>
      </c>
      <c r="B5" s="64" t="s">
        <v>3</v>
      </c>
      <c r="C5" s="71" t="s">
        <v>2</v>
      </c>
      <c r="D5" s="71" t="s">
        <v>1</v>
      </c>
    </row>
    <row r="6" spans="1:4" s="21" customFormat="1" ht="14.25" customHeight="1" x14ac:dyDescent="0.3">
      <c r="A6" s="76">
        <v>42338</v>
      </c>
      <c r="B6" s="64">
        <v>1694.4</v>
      </c>
      <c r="C6" s="99">
        <f t="shared" ref="C6:C69" si="0">(B6-B15)/B15</f>
        <v>1.0918202971183212E-2</v>
      </c>
      <c r="D6" s="64">
        <f t="shared" ref="D6:D69" si="1">C6*-1000</f>
        <v>-10.918202971183213</v>
      </c>
    </row>
    <row r="7" spans="1:4" s="21" customFormat="1" ht="14.25" customHeight="1" x14ac:dyDescent="0.3">
      <c r="A7" s="76">
        <v>42335</v>
      </c>
      <c r="B7" s="64">
        <v>1700.29</v>
      </c>
      <c r="C7" s="99">
        <f t="shared" si="0"/>
        <v>1.9694743470568783E-2</v>
      </c>
      <c r="D7" s="64">
        <f t="shared" si="1"/>
        <v>-19.694743470568781</v>
      </c>
    </row>
    <row r="8" spans="1:4" s="21" customFormat="1" ht="14.25" customHeight="1" x14ac:dyDescent="0.3">
      <c r="A8" s="76">
        <v>42334</v>
      </c>
      <c r="B8" s="64">
        <v>1703.84</v>
      </c>
      <c r="C8" s="99">
        <f t="shared" si="0"/>
        <v>2.9946200810010256E-2</v>
      </c>
      <c r="D8" s="64">
        <f t="shared" si="1"/>
        <v>-29.946200810010257</v>
      </c>
    </row>
    <row r="9" spans="1:4" s="21" customFormat="1" ht="14.25" customHeight="1" x14ac:dyDescent="0.3">
      <c r="A9" s="76">
        <v>42333</v>
      </c>
      <c r="B9" s="64">
        <v>1697.83</v>
      </c>
      <c r="C9" s="99">
        <f t="shared" si="0"/>
        <v>1.5758395204278769E-2</v>
      </c>
      <c r="D9" s="64">
        <f t="shared" si="1"/>
        <v>-15.758395204278768</v>
      </c>
    </row>
    <row r="10" spans="1:4" s="21" customFormat="1" ht="14.25" customHeight="1" x14ac:dyDescent="0.3">
      <c r="A10" s="76">
        <v>42332</v>
      </c>
      <c r="B10" s="64">
        <v>1695.46</v>
      </c>
      <c r="C10" s="99">
        <f t="shared" si="0"/>
        <v>2.1159893136628643E-3</v>
      </c>
      <c r="D10" s="64">
        <f t="shared" si="1"/>
        <v>-2.1159893136628645</v>
      </c>
    </row>
    <row r="11" spans="1:4" s="21" customFormat="1" ht="14.25" customHeight="1" x14ac:dyDescent="0.3">
      <c r="A11" s="76">
        <v>42331</v>
      </c>
      <c r="B11" s="64">
        <v>1697.3</v>
      </c>
      <c r="C11" s="99">
        <f t="shared" si="0"/>
        <v>4.0165393875220869E-3</v>
      </c>
      <c r="D11" s="64">
        <f t="shared" si="1"/>
        <v>-4.0165393875220872</v>
      </c>
    </row>
    <row r="12" spans="1:4" s="21" customFormat="1" ht="14.25" customHeight="1" x14ac:dyDescent="0.3">
      <c r="A12" s="76">
        <v>42328</v>
      </c>
      <c r="B12" s="64">
        <v>1702.83</v>
      </c>
      <c r="C12" s="99">
        <f t="shared" si="0"/>
        <v>6.6386852683849723E-3</v>
      </c>
      <c r="D12" s="64">
        <f t="shared" si="1"/>
        <v>-6.6386852683849726</v>
      </c>
    </row>
    <row r="13" spans="1:4" s="21" customFormat="1" ht="14.25" customHeight="1" x14ac:dyDescent="0.3">
      <c r="A13" s="76">
        <v>42327</v>
      </c>
      <c r="B13" s="64">
        <v>1700.56</v>
      </c>
      <c r="C13" s="99">
        <f t="shared" si="0"/>
        <v>-2.2471382723438615E-3</v>
      </c>
      <c r="D13" s="64">
        <f t="shared" si="1"/>
        <v>2.2471382723438613</v>
      </c>
    </row>
    <row r="14" spans="1:4" s="21" customFormat="1" ht="14.25" customHeight="1" x14ac:dyDescent="0.3">
      <c r="A14" s="76">
        <v>42326</v>
      </c>
      <c r="B14" s="64">
        <v>1691.55</v>
      </c>
      <c r="C14" s="99">
        <f t="shared" si="0"/>
        <v>-1.1234707178638875E-2</v>
      </c>
      <c r="D14" s="64">
        <f t="shared" si="1"/>
        <v>11.234707178638875</v>
      </c>
    </row>
    <row r="15" spans="1:4" s="21" customFormat="1" ht="14.25" customHeight="1" x14ac:dyDescent="0.3">
      <c r="A15" s="76">
        <v>42325</v>
      </c>
      <c r="B15" s="64">
        <v>1676.1</v>
      </c>
      <c r="C15" s="99">
        <f t="shared" si="0"/>
        <v>-2.2037844177212964E-2</v>
      </c>
      <c r="D15" s="64">
        <f t="shared" si="1"/>
        <v>22.037844177212964</v>
      </c>
    </row>
    <row r="16" spans="1:4" s="21" customFormat="1" ht="14.25" customHeight="1" x14ac:dyDescent="0.3">
      <c r="A16" s="76">
        <v>42324</v>
      </c>
      <c r="B16" s="64">
        <v>1667.45</v>
      </c>
      <c r="C16" s="99">
        <f t="shared" si="0"/>
        <v>-2.9079009427095799E-2</v>
      </c>
      <c r="D16" s="64">
        <f t="shared" si="1"/>
        <v>29.079009427095798</v>
      </c>
    </row>
    <row r="17" spans="1:4" s="21" customFormat="1" ht="14.25" customHeight="1" x14ac:dyDescent="0.3">
      <c r="A17" s="76">
        <v>42321</v>
      </c>
      <c r="B17" s="64">
        <v>1654.3</v>
      </c>
      <c r="C17" s="99">
        <f t="shared" si="0"/>
        <v>-3.5494816870532603E-2</v>
      </c>
      <c r="D17" s="64">
        <f t="shared" si="1"/>
        <v>35.494816870532603</v>
      </c>
    </row>
    <row r="18" spans="1:4" s="21" customFormat="1" ht="14.25" customHeight="1" x14ac:dyDescent="0.3">
      <c r="A18" s="76">
        <v>42320</v>
      </c>
      <c r="B18" s="64">
        <v>1671.49</v>
      </c>
      <c r="C18" s="99">
        <f t="shared" si="0"/>
        <v>-2.0113729628326853E-2</v>
      </c>
      <c r="D18" s="64">
        <f t="shared" si="1"/>
        <v>20.113729628326851</v>
      </c>
    </row>
    <row r="19" spans="1:4" s="21" customFormat="1" ht="14.25" customHeight="1" x14ac:dyDescent="0.3">
      <c r="A19" s="76">
        <v>42319</v>
      </c>
      <c r="B19" s="64">
        <v>1691.88</v>
      </c>
      <c r="C19" s="99">
        <f t="shared" si="0"/>
        <v>-8.6311459560179486E-3</v>
      </c>
      <c r="D19" s="64">
        <f t="shared" si="1"/>
        <v>8.6311459560179493</v>
      </c>
    </row>
    <row r="20" spans="1:4" s="21" customFormat="1" ht="14.25" customHeight="1" x14ac:dyDescent="0.3">
      <c r="A20" s="76">
        <v>42318</v>
      </c>
      <c r="B20" s="64">
        <v>1690.51</v>
      </c>
      <c r="C20" s="99">
        <f t="shared" si="0"/>
        <v>-1.3779584978968992E-2</v>
      </c>
      <c r="D20" s="64">
        <f t="shared" si="1"/>
        <v>13.779584978968991</v>
      </c>
    </row>
    <row r="21" spans="1:4" s="21" customFormat="1" ht="14.25" customHeight="1" x14ac:dyDescent="0.3">
      <c r="A21" s="76">
        <v>42317</v>
      </c>
      <c r="B21" s="64">
        <v>1691.6</v>
      </c>
      <c r="C21" s="99">
        <f t="shared" si="0"/>
        <v>-2.7354619629298329E-3</v>
      </c>
      <c r="D21" s="64">
        <f t="shared" si="1"/>
        <v>2.7354619629298327</v>
      </c>
    </row>
    <row r="22" spans="1:4" s="21" customFormat="1" ht="14.25" customHeight="1" x14ac:dyDescent="0.3">
      <c r="A22" s="76">
        <v>42314</v>
      </c>
      <c r="B22" s="64">
        <v>1704.39</v>
      </c>
      <c r="C22" s="99">
        <f t="shared" si="0"/>
        <v>-3.4604511489866048E-4</v>
      </c>
      <c r="D22" s="64">
        <f t="shared" si="1"/>
        <v>0.34604511489866047</v>
      </c>
    </row>
    <row r="23" spans="1:4" s="21" customFormat="1" ht="14.25" customHeight="1" x14ac:dyDescent="0.3">
      <c r="A23" s="76">
        <v>42313</v>
      </c>
      <c r="B23" s="64">
        <v>1710.77</v>
      </c>
      <c r="C23" s="99">
        <f t="shared" si="0"/>
        <v>2.4375809353045408E-3</v>
      </c>
      <c r="D23" s="64">
        <f t="shared" si="1"/>
        <v>-2.437580935304541</v>
      </c>
    </row>
    <row r="24" spans="1:4" s="21" customFormat="1" ht="14.25" customHeight="1" x14ac:dyDescent="0.3">
      <c r="A24" s="76">
        <v>42312</v>
      </c>
      <c r="B24" s="64">
        <v>1713.87</v>
      </c>
      <c r="C24" s="99">
        <f t="shared" si="0"/>
        <v>1.4526469073538009E-2</v>
      </c>
      <c r="D24" s="64">
        <f t="shared" si="1"/>
        <v>-14.52646907353801</v>
      </c>
    </row>
    <row r="25" spans="1:4" s="21" customFormat="1" ht="14.25" customHeight="1" x14ac:dyDescent="0.3">
      <c r="A25" s="76">
        <v>42311</v>
      </c>
      <c r="B25" s="64">
        <v>1717.39</v>
      </c>
      <c r="C25" s="99">
        <f t="shared" si="0"/>
        <v>2.661294661270763E-2</v>
      </c>
      <c r="D25" s="64">
        <f t="shared" si="1"/>
        <v>-26.612946612707631</v>
      </c>
    </row>
    <row r="26" spans="1:4" s="21" customFormat="1" ht="14.25" customHeight="1" x14ac:dyDescent="0.3">
      <c r="A26" s="76">
        <v>42310</v>
      </c>
      <c r="B26" s="64">
        <v>1715.18</v>
      </c>
      <c r="C26" s="99">
        <f t="shared" si="0"/>
        <v>2.2449806857742432E-2</v>
      </c>
      <c r="D26" s="64">
        <f t="shared" si="1"/>
        <v>-22.449806857742431</v>
      </c>
    </row>
    <row r="27" spans="1:4" s="21" customFormat="1" ht="14.25" customHeight="1" x14ac:dyDescent="0.3">
      <c r="A27" s="76">
        <v>42307</v>
      </c>
      <c r="B27" s="64">
        <v>1705.8</v>
      </c>
      <c r="C27" s="99">
        <f t="shared" si="0"/>
        <v>1.5405495499785633E-2</v>
      </c>
      <c r="D27" s="64">
        <f t="shared" si="1"/>
        <v>-15.405495499785633</v>
      </c>
    </row>
    <row r="28" spans="1:4" s="21" customFormat="1" ht="14.25" customHeight="1" x14ac:dyDescent="0.3">
      <c r="A28" s="76">
        <v>42306</v>
      </c>
      <c r="B28" s="64">
        <v>1706.61</v>
      </c>
      <c r="C28" s="99">
        <f t="shared" si="0"/>
        <v>1.3697246889014253E-2</v>
      </c>
      <c r="D28" s="64">
        <f t="shared" si="1"/>
        <v>-13.697246889014252</v>
      </c>
    </row>
    <row r="29" spans="1:4" s="21" customFormat="1" ht="14.25" customHeight="1" x14ac:dyDescent="0.3">
      <c r="A29" s="76">
        <v>42305</v>
      </c>
      <c r="B29" s="64">
        <v>1714.13</v>
      </c>
      <c r="C29" s="99">
        <f t="shared" si="0"/>
        <v>2.2890969524457488E-2</v>
      </c>
      <c r="D29" s="64">
        <f t="shared" si="1"/>
        <v>-22.890969524457489</v>
      </c>
    </row>
    <row r="30" spans="1:4" s="21" customFormat="1" ht="14.25" customHeight="1" x14ac:dyDescent="0.3">
      <c r="A30" s="76">
        <v>42304</v>
      </c>
      <c r="B30" s="64">
        <v>1696.24</v>
      </c>
      <c r="C30" s="99">
        <f t="shared" si="0"/>
        <v>2.6152291879661962E-2</v>
      </c>
      <c r="D30" s="64">
        <f t="shared" si="1"/>
        <v>-26.152291879661963</v>
      </c>
    </row>
    <row r="31" spans="1:4" s="21" customFormat="1" ht="14.25" customHeight="1" x14ac:dyDescent="0.3">
      <c r="A31" s="76">
        <v>42303</v>
      </c>
      <c r="B31" s="64">
        <v>1704.98</v>
      </c>
      <c r="C31" s="99">
        <f t="shared" si="0"/>
        <v>2.6434767950778766E-2</v>
      </c>
      <c r="D31" s="64">
        <f t="shared" si="1"/>
        <v>-26.434767950778767</v>
      </c>
    </row>
    <row r="32" spans="1:4" s="21" customFormat="1" ht="14.25" customHeight="1" x14ac:dyDescent="0.3">
      <c r="A32" s="76">
        <v>42300</v>
      </c>
      <c r="B32" s="64">
        <v>1706.61</v>
      </c>
      <c r="C32" s="99">
        <f t="shared" si="0"/>
        <v>1.9242828731657377E-2</v>
      </c>
      <c r="D32" s="64">
        <f t="shared" si="1"/>
        <v>-19.242828731657376</v>
      </c>
    </row>
    <row r="33" spans="1:4" s="21" customFormat="1" ht="14.25" customHeight="1" x14ac:dyDescent="0.3">
      <c r="A33" s="76">
        <v>42299</v>
      </c>
      <c r="B33" s="64">
        <v>1689.33</v>
      </c>
      <c r="C33" s="99">
        <f t="shared" si="0"/>
        <v>9.2963788334119654E-3</v>
      </c>
      <c r="D33" s="64">
        <f t="shared" si="1"/>
        <v>-9.2963788334119659</v>
      </c>
    </row>
    <row r="34" spans="1:4" s="21" customFormat="1" ht="14.25" customHeight="1" x14ac:dyDescent="0.3">
      <c r="A34" s="76">
        <v>42298</v>
      </c>
      <c r="B34" s="64">
        <v>1672.87</v>
      </c>
      <c r="C34" s="99">
        <f t="shared" si="0"/>
        <v>5.5903869389325091E-3</v>
      </c>
      <c r="D34" s="64">
        <f t="shared" si="1"/>
        <v>-5.5903869389325092</v>
      </c>
    </row>
    <row r="35" spans="1:4" s="21" customFormat="1" ht="14.25" customHeight="1" x14ac:dyDescent="0.3">
      <c r="A35" s="76">
        <v>42297</v>
      </c>
      <c r="B35" s="64">
        <v>1677.52</v>
      </c>
      <c r="C35" s="99">
        <f t="shared" si="0"/>
        <v>1.4545168645333725E-2</v>
      </c>
      <c r="D35" s="64">
        <f t="shared" si="1"/>
        <v>-14.545168645333725</v>
      </c>
    </row>
    <row r="36" spans="1:4" s="21" customFormat="1" ht="14.25" customHeight="1" x14ac:dyDescent="0.3">
      <c r="A36" s="76">
        <v>42296</v>
      </c>
      <c r="B36" s="64">
        <v>1679.92</v>
      </c>
      <c r="C36" s="99">
        <f t="shared" si="0"/>
        <v>2.3729722482906588E-2</v>
      </c>
      <c r="D36" s="64">
        <f t="shared" si="1"/>
        <v>-23.729722482906588</v>
      </c>
    </row>
    <row r="37" spans="1:4" s="21" customFormat="1" ht="14.25" customHeight="1" x14ac:dyDescent="0.3">
      <c r="A37" s="76">
        <v>42293</v>
      </c>
      <c r="B37" s="64">
        <v>1683.55</v>
      </c>
      <c r="C37" s="99">
        <f t="shared" si="0"/>
        <v>2.81284160513957E-2</v>
      </c>
      <c r="D37" s="64">
        <f t="shared" si="1"/>
        <v>-28.1284160513957</v>
      </c>
    </row>
    <row r="38" spans="1:4" s="21" customFormat="1" ht="14.25" customHeight="1" x14ac:dyDescent="0.3">
      <c r="A38" s="76">
        <v>42292</v>
      </c>
      <c r="B38" s="64">
        <v>1675.77</v>
      </c>
      <c r="C38" s="99">
        <f t="shared" si="0"/>
        <v>4.270967501073334E-2</v>
      </c>
      <c r="D38" s="64">
        <f t="shared" si="1"/>
        <v>-42.709675010733342</v>
      </c>
    </row>
    <row r="39" spans="1:4" s="21" customFormat="1" ht="14.25" customHeight="1" x14ac:dyDescent="0.3">
      <c r="A39" s="76">
        <v>42291</v>
      </c>
      <c r="B39" s="64">
        <v>1653.01</v>
      </c>
      <c r="C39" s="99">
        <f t="shared" si="0"/>
        <v>4.0951397372762863E-2</v>
      </c>
      <c r="D39" s="64">
        <f t="shared" si="1"/>
        <v>-40.951397372762862</v>
      </c>
    </row>
    <row r="40" spans="1:4" s="21" customFormat="1" ht="14.25" customHeight="1" x14ac:dyDescent="0.3">
      <c r="A40" s="76">
        <v>42290</v>
      </c>
      <c r="B40" s="64">
        <v>1661.07</v>
      </c>
      <c r="C40" s="99">
        <f t="shared" si="0"/>
        <v>5.0034135733791757E-2</v>
      </c>
      <c r="D40" s="64">
        <f t="shared" si="1"/>
        <v>-50.034135733791757</v>
      </c>
    </row>
    <row r="41" spans="1:4" s="21" customFormat="1" ht="14.25" customHeight="1" x14ac:dyDescent="0.3">
      <c r="A41" s="76">
        <v>42289</v>
      </c>
      <c r="B41" s="64">
        <v>1674.39</v>
      </c>
      <c r="C41" s="99">
        <f t="shared" si="0"/>
        <v>7.9952013312435927E-2</v>
      </c>
      <c r="D41" s="64">
        <f t="shared" si="1"/>
        <v>-79.952013312435923</v>
      </c>
    </row>
    <row r="42" spans="1:4" s="21" customFormat="1" ht="14.25" customHeight="1" x14ac:dyDescent="0.3">
      <c r="A42" s="76">
        <v>42286</v>
      </c>
      <c r="B42" s="64">
        <v>1673.77</v>
      </c>
      <c r="C42" s="99">
        <f t="shared" si="0"/>
        <v>7.2901976872387905E-2</v>
      </c>
      <c r="D42" s="64">
        <f t="shared" si="1"/>
        <v>-72.901976872387905</v>
      </c>
    </row>
    <row r="43" spans="1:4" s="21" customFormat="1" ht="14.25" customHeight="1" x14ac:dyDescent="0.3">
      <c r="A43" s="76">
        <v>42285</v>
      </c>
      <c r="B43" s="64">
        <v>1663.57</v>
      </c>
      <c r="C43" s="99">
        <f t="shared" si="0"/>
        <v>4.3186806295854953E-2</v>
      </c>
      <c r="D43" s="64">
        <f t="shared" si="1"/>
        <v>-43.18680629585495</v>
      </c>
    </row>
    <row r="44" spans="1:4" s="21" customFormat="1" ht="14.25" customHeight="1" x14ac:dyDescent="0.3">
      <c r="A44" s="76">
        <v>42284</v>
      </c>
      <c r="B44" s="64">
        <v>1653.47</v>
      </c>
      <c r="C44" s="99">
        <f t="shared" si="0"/>
        <v>4.1634643248623461E-2</v>
      </c>
      <c r="D44" s="64">
        <f t="shared" si="1"/>
        <v>-41.634643248623462</v>
      </c>
    </row>
    <row r="45" spans="1:4" s="21" customFormat="1" ht="14.25" customHeight="1" x14ac:dyDescent="0.3">
      <c r="A45" s="76">
        <v>42283</v>
      </c>
      <c r="B45" s="64">
        <v>1640.98</v>
      </c>
      <c r="C45" s="99">
        <f t="shared" si="0"/>
        <v>2.7757944709581209E-2</v>
      </c>
      <c r="D45" s="64">
        <f t="shared" si="1"/>
        <v>-27.75794470958121</v>
      </c>
    </row>
    <row r="46" spans="1:4" s="21" customFormat="1" ht="14.25" customHeight="1" x14ac:dyDescent="0.3">
      <c r="A46" s="76">
        <v>42282</v>
      </c>
      <c r="B46" s="64">
        <v>1637.49</v>
      </c>
      <c r="C46" s="99">
        <f t="shared" si="0"/>
        <v>2.2945350958294822E-2</v>
      </c>
      <c r="D46" s="64">
        <f t="shared" si="1"/>
        <v>-22.945350958294821</v>
      </c>
    </row>
    <row r="47" spans="1:4" s="21" customFormat="1" ht="14.25" customHeight="1" x14ac:dyDescent="0.3">
      <c r="A47" s="76">
        <v>42279</v>
      </c>
      <c r="B47" s="64">
        <v>1607.13</v>
      </c>
      <c r="C47" s="99">
        <f t="shared" si="0"/>
        <v>-1.3383018300356648E-2</v>
      </c>
      <c r="D47" s="64">
        <f t="shared" si="1"/>
        <v>13.383018300356648</v>
      </c>
    </row>
    <row r="48" spans="1:4" s="21" customFormat="1" ht="14.25" customHeight="1" x14ac:dyDescent="0.3">
      <c r="A48" s="76">
        <v>42278</v>
      </c>
      <c r="B48" s="64">
        <v>1587.98</v>
      </c>
      <c r="C48" s="99">
        <f t="shared" si="0"/>
        <v>-2.6191366844709931E-2</v>
      </c>
      <c r="D48" s="64">
        <f t="shared" si="1"/>
        <v>26.191366844709933</v>
      </c>
    </row>
    <row r="49" spans="1:4" s="21" customFormat="1" ht="14.25" customHeight="1" x14ac:dyDescent="0.3">
      <c r="A49" s="76">
        <v>42277</v>
      </c>
      <c r="B49" s="64">
        <v>1581.92</v>
      </c>
      <c r="C49" s="99">
        <f t="shared" si="0"/>
        <v>-4.293112627655972E-2</v>
      </c>
      <c r="D49" s="64">
        <f t="shared" si="1"/>
        <v>42.931126276559716</v>
      </c>
    </row>
    <row r="50" spans="1:4" s="21" customFormat="1" ht="14.25" customHeight="1" x14ac:dyDescent="0.3">
      <c r="A50" s="76">
        <v>42276</v>
      </c>
      <c r="B50" s="64">
        <v>1550.43</v>
      </c>
      <c r="C50" s="99">
        <f t="shared" si="0"/>
        <v>-6.2510203711429901E-2</v>
      </c>
      <c r="D50" s="64">
        <f t="shared" si="1"/>
        <v>62.510203711429902</v>
      </c>
    </row>
    <row r="51" spans="1:4" s="21" customFormat="1" ht="14.25" customHeight="1" x14ac:dyDescent="0.3">
      <c r="A51" s="76">
        <v>42275</v>
      </c>
      <c r="B51" s="64">
        <v>1560.04</v>
      </c>
      <c r="C51" s="99">
        <f t="shared" si="0"/>
        <v>-4.5269000801708696E-2</v>
      </c>
      <c r="D51" s="64">
        <f t="shared" si="1"/>
        <v>45.2690008017087</v>
      </c>
    </row>
    <row r="52" spans="1:4" s="21" customFormat="1" ht="14.25" customHeight="1" x14ac:dyDescent="0.3">
      <c r="A52" s="76">
        <v>42272</v>
      </c>
      <c r="B52" s="64">
        <v>1594.7</v>
      </c>
      <c r="C52" s="99">
        <f t="shared" si="0"/>
        <v>-1.5787394771274055E-2</v>
      </c>
      <c r="D52" s="64">
        <f t="shared" si="1"/>
        <v>15.787394771274055</v>
      </c>
    </row>
    <row r="53" spans="1:4" s="21" customFormat="1" ht="14.25" customHeight="1" x14ac:dyDescent="0.3">
      <c r="A53" s="76">
        <v>42271</v>
      </c>
      <c r="B53" s="64">
        <v>1587.38</v>
      </c>
      <c r="C53" s="99">
        <f t="shared" si="0"/>
        <v>-2.4345570655013183E-2</v>
      </c>
      <c r="D53" s="64">
        <f t="shared" si="1"/>
        <v>24.345570655013184</v>
      </c>
    </row>
    <row r="54" spans="1:4" s="21" customFormat="1" ht="14.25" customHeight="1" x14ac:dyDescent="0.3">
      <c r="A54" s="76">
        <v>42270</v>
      </c>
      <c r="B54" s="64">
        <v>1596.66</v>
      </c>
      <c r="C54" s="99">
        <f t="shared" si="0"/>
        <v>-1.768180140273164E-2</v>
      </c>
      <c r="D54" s="64">
        <f t="shared" si="1"/>
        <v>17.68180140273164</v>
      </c>
    </row>
    <row r="55" spans="1:4" s="21" customFormat="1" ht="14.25" customHeight="1" x14ac:dyDescent="0.3">
      <c r="A55" s="76">
        <v>42269</v>
      </c>
      <c r="B55" s="64">
        <v>1600.76</v>
      </c>
      <c r="C55" s="99">
        <f t="shared" si="0"/>
        <v>-1.6840889827906051E-2</v>
      </c>
      <c r="D55" s="64">
        <f t="shared" si="1"/>
        <v>16.84088982790605</v>
      </c>
    </row>
    <row r="56" spans="1:4" s="21" customFormat="1" ht="14.25" customHeight="1" x14ac:dyDescent="0.3">
      <c r="A56" s="76">
        <v>42268</v>
      </c>
      <c r="B56" s="64">
        <v>1628.93</v>
      </c>
      <c r="C56" s="99">
        <f t="shared" si="0"/>
        <v>1.1308532410623541E-3</v>
      </c>
      <c r="D56" s="64">
        <f t="shared" si="1"/>
        <v>-1.1308532410623542</v>
      </c>
    </row>
    <row r="57" spans="1:4" s="21" customFormat="1" ht="14.25" customHeight="1" x14ac:dyDescent="0.3">
      <c r="A57" s="76">
        <v>42265</v>
      </c>
      <c r="B57" s="64">
        <v>1630.69</v>
      </c>
      <c r="C57" s="99">
        <f t="shared" si="0"/>
        <v>2.0041910361867803E-2</v>
      </c>
      <c r="D57" s="64">
        <f t="shared" si="1"/>
        <v>-20.041910361867803</v>
      </c>
    </row>
    <row r="58" spans="1:4" s="21" customFormat="1" ht="14.25" customHeight="1" x14ac:dyDescent="0.3">
      <c r="A58" s="76">
        <v>42264</v>
      </c>
      <c r="B58" s="64">
        <v>1652.88</v>
      </c>
      <c r="C58" s="99">
        <f t="shared" si="0"/>
        <v>3.5827311980247085E-2</v>
      </c>
      <c r="D58" s="64">
        <f t="shared" si="1"/>
        <v>-35.827311980247089</v>
      </c>
    </row>
    <row r="59" spans="1:4" s="21" customFormat="1" ht="14.25" customHeight="1" x14ac:dyDescent="0.3">
      <c r="A59" s="76">
        <v>42263</v>
      </c>
      <c r="B59" s="64">
        <v>1653.81</v>
      </c>
      <c r="C59" s="99">
        <f t="shared" si="0"/>
        <v>1.9021035897815008E-2</v>
      </c>
      <c r="D59" s="64">
        <f t="shared" si="1"/>
        <v>-19.021035897815008</v>
      </c>
    </row>
    <row r="60" spans="1:4" s="21" customFormat="1" ht="14.25" customHeight="1" x14ac:dyDescent="0.3">
      <c r="A60" s="76">
        <v>42262</v>
      </c>
      <c r="B60" s="64">
        <v>1634.01</v>
      </c>
      <c r="C60" s="99">
        <f t="shared" si="0"/>
        <v>1.1351327932065284E-2</v>
      </c>
      <c r="D60" s="64">
        <f t="shared" si="1"/>
        <v>-11.351327932065283</v>
      </c>
    </row>
    <row r="61" spans="1:4" s="21" customFormat="1" ht="14.25" customHeight="1" x14ac:dyDescent="0.3">
      <c r="A61" s="76">
        <v>42261</v>
      </c>
      <c r="B61" s="64">
        <v>1620.28</v>
      </c>
      <c r="C61" s="99">
        <f t="shared" si="0"/>
        <v>1.2225824790249288E-2</v>
      </c>
      <c r="D61" s="64">
        <f t="shared" si="1"/>
        <v>-12.225824790249288</v>
      </c>
    </row>
    <row r="62" spans="1:4" s="21" customFormat="1" ht="14.25" customHeight="1" x14ac:dyDescent="0.3">
      <c r="A62" s="76">
        <v>42258</v>
      </c>
      <c r="B62" s="64">
        <v>1626.99</v>
      </c>
      <c r="C62" s="99">
        <f t="shared" si="0"/>
        <v>-1.1206797007469205E-2</v>
      </c>
      <c r="D62" s="64">
        <f t="shared" si="1"/>
        <v>11.206797007469206</v>
      </c>
    </row>
    <row r="63" spans="1:4" s="21" customFormat="1" ht="14.25" customHeight="1" x14ac:dyDescent="0.3">
      <c r="A63" s="76">
        <v>42257</v>
      </c>
      <c r="B63" s="64">
        <v>1625.4</v>
      </c>
      <c r="C63" s="99">
        <f t="shared" si="0"/>
        <v>-1.9703631330402122E-2</v>
      </c>
      <c r="D63" s="64">
        <f t="shared" si="1"/>
        <v>19.703631330402121</v>
      </c>
    </row>
    <row r="64" spans="1:4" s="21" customFormat="1" ht="14.25" customHeight="1" x14ac:dyDescent="0.3">
      <c r="A64" s="76">
        <v>42256</v>
      </c>
      <c r="B64" s="64">
        <v>1628.18</v>
      </c>
      <c r="C64" s="99">
        <f t="shared" si="0"/>
        <v>-1.3541104978400822E-2</v>
      </c>
      <c r="D64" s="64">
        <f t="shared" si="1"/>
        <v>13.541104978400822</v>
      </c>
    </row>
    <row r="65" spans="1:4" s="21" customFormat="1" ht="14.25" customHeight="1" x14ac:dyDescent="0.3">
      <c r="A65" s="76">
        <v>42255</v>
      </c>
      <c r="B65" s="64">
        <v>1627.09</v>
      </c>
      <c r="C65" s="99">
        <f t="shared" si="0"/>
        <v>6.5636444620409164E-3</v>
      </c>
      <c r="D65" s="64">
        <f t="shared" si="1"/>
        <v>-6.5636444620409167</v>
      </c>
    </row>
    <row r="66" spans="1:4" s="21" customFormat="1" ht="14.25" customHeight="1" x14ac:dyDescent="0.3">
      <c r="A66" s="76">
        <v>42254</v>
      </c>
      <c r="B66" s="64">
        <v>1598.65</v>
      </c>
      <c r="C66" s="99">
        <f t="shared" si="0"/>
        <v>9.3379465356787789E-3</v>
      </c>
      <c r="D66" s="64">
        <f t="shared" si="1"/>
        <v>-9.3379465356787783</v>
      </c>
    </row>
    <row r="67" spans="1:4" s="21" customFormat="1" ht="14.25" customHeight="1" x14ac:dyDescent="0.3">
      <c r="A67" s="76">
        <v>42251</v>
      </c>
      <c r="B67" s="64">
        <v>1595.71</v>
      </c>
      <c r="C67" s="99">
        <f t="shared" si="0"/>
        <v>3.9068889587920959E-3</v>
      </c>
      <c r="D67" s="64">
        <f t="shared" si="1"/>
        <v>-3.9068889587920959</v>
      </c>
    </row>
    <row r="68" spans="1:4" s="21" customFormat="1" ht="14.25" customHeight="1" x14ac:dyDescent="0.3">
      <c r="A68" s="76">
        <v>42250</v>
      </c>
      <c r="B68" s="64">
        <v>1622.94</v>
      </c>
      <c r="C68" s="99">
        <f t="shared" si="0"/>
        <v>-1.697194359645296E-2</v>
      </c>
      <c r="D68" s="64">
        <f t="shared" si="1"/>
        <v>16.971943596452959</v>
      </c>
    </row>
    <row r="69" spans="1:4" s="21" customFormat="1" ht="14.25" customHeight="1" x14ac:dyDescent="0.3">
      <c r="A69" s="76">
        <v>42249</v>
      </c>
      <c r="B69" s="64">
        <v>1615.67</v>
      </c>
      <c r="C69" s="99">
        <f t="shared" si="0"/>
        <v>-4.8065989100014687E-2</v>
      </c>
      <c r="D69" s="64">
        <f t="shared" si="1"/>
        <v>48.06598910001469</v>
      </c>
    </row>
    <row r="70" spans="1:4" s="21" customFormat="1" ht="14.25" customHeight="1" x14ac:dyDescent="0.3">
      <c r="A70" s="76">
        <v>42248</v>
      </c>
      <c r="B70" s="64">
        <v>1600.71</v>
      </c>
      <c r="C70" s="99">
        <f t="shared" ref="C70:C133" si="2">(B70-B79)/B79</f>
        <v>-7.2595176157727911E-2</v>
      </c>
      <c r="D70" s="64">
        <f t="shared" ref="D70:D133" si="3">C70*-1000</f>
        <v>72.595176157727906</v>
      </c>
    </row>
    <row r="71" spans="1:4" s="21" customFormat="1" ht="14.25" customHeight="1" x14ac:dyDescent="0.3">
      <c r="A71" s="76">
        <v>42247</v>
      </c>
      <c r="B71" s="64">
        <v>1645.43</v>
      </c>
      <c r="C71" s="99">
        <f t="shared" si="2"/>
        <v>-5.6627680311890825E-2</v>
      </c>
      <c r="D71" s="64">
        <f t="shared" si="3"/>
        <v>56.627680311890828</v>
      </c>
    </row>
    <row r="72" spans="1:4" s="21" customFormat="1" ht="14.25" customHeight="1" x14ac:dyDescent="0.3">
      <c r="A72" s="76">
        <v>42244</v>
      </c>
      <c r="B72" s="64">
        <v>1658.07</v>
      </c>
      <c r="C72" s="99">
        <f t="shared" si="2"/>
        <v>-5.2033068813318997E-2</v>
      </c>
      <c r="D72" s="64">
        <f t="shared" si="3"/>
        <v>52.033068813318998</v>
      </c>
    </row>
    <row r="73" spans="1:4" s="21" customFormat="1" ht="14.25" customHeight="1" x14ac:dyDescent="0.3">
      <c r="A73" s="76">
        <v>42243</v>
      </c>
      <c r="B73" s="64">
        <v>1650.53</v>
      </c>
      <c r="C73" s="99">
        <f t="shared" si="2"/>
        <v>-5.3535486756618893E-2</v>
      </c>
      <c r="D73" s="64">
        <f t="shared" si="3"/>
        <v>53.535486756618894</v>
      </c>
    </row>
    <row r="74" spans="1:4" s="21" customFormat="1" ht="14.25" customHeight="1" x14ac:dyDescent="0.3">
      <c r="A74" s="76">
        <v>42242</v>
      </c>
      <c r="B74" s="64">
        <v>1616.48</v>
      </c>
      <c r="C74" s="99">
        <f t="shared" si="2"/>
        <v>-7.1751376742102774E-2</v>
      </c>
      <c r="D74" s="64">
        <f t="shared" si="3"/>
        <v>71.751376742102778</v>
      </c>
    </row>
    <row r="75" spans="1:4" s="21" customFormat="1" ht="14.25" customHeight="1" x14ac:dyDescent="0.3">
      <c r="A75" s="76">
        <v>42241</v>
      </c>
      <c r="B75" s="64">
        <v>1583.86</v>
      </c>
      <c r="C75" s="99">
        <f t="shared" si="2"/>
        <v>-9.0999873738823109E-2</v>
      </c>
      <c r="D75" s="64">
        <f t="shared" si="3"/>
        <v>90.999873738823112</v>
      </c>
    </row>
    <row r="76" spans="1:4" s="21" customFormat="1" ht="14.25" customHeight="1" x14ac:dyDescent="0.3">
      <c r="A76" s="76">
        <v>42240</v>
      </c>
      <c r="B76" s="64">
        <v>1589.5</v>
      </c>
      <c r="C76" s="99">
        <f t="shared" si="2"/>
        <v>-9.1522207552454007E-2</v>
      </c>
      <c r="D76" s="64">
        <f t="shared" si="3"/>
        <v>91.522207552454006</v>
      </c>
    </row>
    <row r="77" spans="1:4" s="21" customFormat="1" ht="14.25" customHeight="1" x14ac:dyDescent="0.3">
      <c r="A77" s="76">
        <v>42237</v>
      </c>
      <c r="B77" s="64">
        <v>1650.96</v>
      </c>
      <c r="C77" s="99">
        <f t="shared" si="2"/>
        <v>-6.5469653915386367E-2</v>
      </c>
      <c r="D77" s="64">
        <f t="shared" si="3"/>
        <v>65.46965391538636</v>
      </c>
    </row>
    <row r="78" spans="1:4" s="21" customFormat="1" ht="14.25" customHeight="1" x14ac:dyDescent="0.3">
      <c r="A78" s="76">
        <v>42236</v>
      </c>
      <c r="B78" s="64">
        <v>1697.25</v>
      </c>
      <c r="C78" s="99">
        <f t="shared" si="2"/>
        <v>-2.8666430116634382E-2</v>
      </c>
      <c r="D78" s="64">
        <f t="shared" si="3"/>
        <v>28.666430116634384</v>
      </c>
    </row>
    <row r="79" spans="1:4" s="21" customFormat="1" ht="14.25" customHeight="1" x14ac:dyDescent="0.3">
      <c r="A79" s="76">
        <v>42235</v>
      </c>
      <c r="B79" s="64">
        <v>1726.01</v>
      </c>
      <c r="C79" s="99">
        <f t="shared" si="2"/>
        <v>-1.5211077955348172E-2</v>
      </c>
      <c r="D79" s="64">
        <f t="shared" si="3"/>
        <v>15.211077955348172</v>
      </c>
    </row>
    <row r="80" spans="1:4" s="21" customFormat="1" ht="14.25" customHeight="1" x14ac:dyDescent="0.3">
      <c r="A80" s="76">
        <v>42234</v>
      </c>
      <c r="B80" s="64">
        <v>1744.2</v>
      </c>
      <c r="C80" s="99">
        <f t="shared" si="2"/>
        <v>-1.0523330024110029E-2</v>
      </c>
      <c r="D80" s="64">
        <f t="shared" si="3"/>
        <v>10.523330024110029</v>
      </c>
    </row>
    <row r="81" spans="1:4" s="21" customFormat="1" ht="14.25" customHeight="1" x14ac:dyDescent="0.3">
      <c r="A81" s="76">
        <v>42233</v>
      </c>
      <c r="B81" s="64">
        <v>1749.08</v>
      </c>
      <c r="C81" s="99">
        <f t="shared" si="2"/>
        <v>-5.5660736723009453E-3</v>
      </c>
      <c r="D81" s="64">
        <f t="shared" si="3"/>
        <v>5.566073672300945</v>
      </c>
    </row>
    <row r="82" spans="1:4" s="21" customFormat="1" ht="14.25" customHeight="1" x14ac:dyDescent="0.3">
      <c r="A82" s="76">
        <v>42230</v>
      </c>
      <c r="B82" s="64">
        <v>1743.89</v>
      </c>
      <c r="C82" s="99">
        <f t="shared" si="2"/>
        <v>-9.8172815952940438E-3</v>
      </c>
      <c r="D82" s="64">
        <f t="shared" si="3"/>
        <v>9.8172815952940446</v>
      </c>
    </row>
    <row r="83" spans="1:4" s="21" customFormat="1" ht="14.25" customHeight="1" x14ac:dyDescent="0.3">
      <c r="A83" s="76">
        <v>42229</v>
      </c>
      <c r="B83" s="64">
        <v>1741.43</v>
      </c>
      <c r="C83" s="99">
        <f t="shared" si="2"/>
        <v>-1.3689397371998101E-2</v>
      </c>
      <c r="D83" s="64">
        <f t="shared" si="3"/>
        <v>13.689397371998101</v>
      </c>
    </row>
    <row r="84" spans="1:4" s="21" customFormat="1" ht="14.25" customHeight="1" x14ac:dyDescent="0.3">
      <c r="A84" s="76">
        <v>42228</v>
      </c>
      <c r="B84" s="64">
        <v>1742.42</v>
      </c>
      <c r="C84" s="99">
        <f t="shared" si="2"/>
        <v>-9.859242969251612E-3</v>
      </c>
      <c r="D84" s="64">
        <f t="shared" si="3"/>
        <v>9.8592429692516124</v>
      </c>
    </row>
    <row r="85" spans="1:4" s="21" customFormat="1" ht="14.25" customHeight="1" x14ac:dyDescent="0.3">
      <c r="A85" s="76">
        <v>42227</v>
      </c>
      <c r="B85" s="64">
        <v>1749.63</v>
      </c>
      <c r="C85" s="99">
        <f t="shared" si="2"/>
        <v>-6.2816282252980051E-3</v>
      </c>
      <c r="D85" s="64">
        <f t="shared" si="3"/>
        <v>6.2816282252980047</v>
      </c>
    </row>
    <row r="86" spans="1:4" s="21" customFormat="1" ht="14.25" customHeight="1" x14ac:dyDescent="0.3">
      <c r="A86" s="76">
        <v>42226</v>
      </c>
      <c r="B86" s="64">
        <v>1766.62</v>
      </c>
      <c r="C86" s="99">
        <f t="shared" si="2"/>
        <v>1.1195952056597911E-2</v>
      </c>
      <c r="D86" s="64">
        <f t="shared" si="3"/>
        <v>-11.19595205659791</v>
      </c>
    </row>
    <row r="87" spans="1:4" s="21" customFormat="1" ht="14.25" customHeight="1" x14ac:dyDescent="0.3">
      <c r="A87" s="76">
        <v>42223</v>
      </c>
      <c r="B87" s="64">
        <v>1747.34</v>
      </c>
      <c r="C87" s="99">
        <f t="shared" si="2"/>
        <v>7.9373319950622363E-3</v>
      </c>
      <c r="D87" s="64">
        <f t="shared" si="3"/>
        <v>-7.9373319950622365</v>
      </c>
    </row>
    <row r="88" spans="1:4" s="21" customFormat="1" ht="14.25" customHeight="1" x14ac:dyDescent="0.3">
      <c r="A88" s="76">
        <v>42222</v>
      </c>
      <c r="B88" s="64">
        <v>1752.67</v>
      </c>
      <c r="C88" s="99">
        <f t="shared" si="2"/>
        <v>4.1077055285019034E-3</v>
      </c>
      <c r="D88" s="64">
        <f t="shared" si="3"/>
        <v>-4.1077055285019037</v>
      </c>
    </row>
    <row r="89" spans="1:4" s="21" customFormat="1" ht="14.25" customHeight="1" x14ac:dyDescent="0.3">
      <c r="A89" s="76">
        <v>42221</v>
      </c>
      <c r="B89" s="64">
        <v>1762.75</v>
      </c>
      <c r="C89" s="99">
        <f t="shared" si="2"/>
        <v>-2.8363966417037968E-5</v>
      </c>
      <c r="D89" s="64">
        <f t="shared" si="3"/>
        <v>2.8363966417037968E-2</v>
      </c>
    </row>
    <row r="90" spans="1:4" s="21" customFormat="1" ht="14.25" customHeight="1" x14ac:dyDescent="0.3">
      <c r="A90" s="76">
        <v>42220</v>
      </c>
      <c r="B90" s="64">
        <v>1758.87</v>
      </c>
      <c r="C90" s="99">
        <f t="shared" si="2"/>
        <v>-4.3981795951638187E-3</v>
      </c>
      <c r="D90" s="64">
        <f t="shared" si="3"/>
        <v>4.3981795951638185</v>
      </c>
    </row>
    <row r="91" spans="1:4" s="21" customFormat="1" ht="14.25" customHeight="1" x14ac:dyDescent="0.3">
      <c r="A91" s="76">
        <v>42219</v>
      </c>
      <c r="B91" s="64">
        <v>1761.18</v>
      </c>
      <c r="C91" s="99">
        <f t="shared" si="2"/>
        <v>-9.3820660794437342E-3</v>
      </c>
      <c r="D91" s="64">
        <f t="shared" si="3"/>
        <v>9.3820660794437334</v>
      </c>
    </row>
    <row r="92" spans="1:4" s="21" customFormat="1" ht="14.25" customHeight="1" x14ac:dyDescent="0.3">
      <c r="A92" s="76">
        <v>42216</v>
      </c>
      <c r="B92" s="64">
        <v>1765.6</v>
      </c>
      <c r="C92" s="99">
        <f t="shared" si="2"/>
        <v>-9.3087717920087906E-3</v>
      </c>
      <c r="D92" s="64">
        <f t="shared" si="3"/>
        <v>9.3087717920087911</v>
      </c>
    </row>
    <row r="93" spans="1:4" s="21" customFormat="1" ht="14.25" customHeight="1" x14ac:dyDescent="0.3">
      <c r="A93" s="76">
        <v>42215</v>
      </c>
      <c r="B93" s="64">
        <v>1759.77</v>
      </c>
      <c r="C93" s="99">
        <f t="shared" si="2"/>
        <v>-1.1825946328397402E-2</v>
      </c>
      <c r="D93" s="64">
        <f t="shared" si="3"/>
        <v>11.825946328397402</v>
      </c>
    </row>
    <row r="94" spans="1:4" s="21" customFormat="1" ht="14.25" customHeight="1" x14ac:dyDescent="0.3">
      <c r="A94" s="76">
        <v>42214</v>
      </c>
      <c r="B94" s="64">
        <v>1760.69</v>
      </c>
      <c r="C94" s="99">
        <f t="shared" si="2"/>
        <v>-1.1908570017565435E-2</v>
      </c>
      <c r="D94" s="64">
        <f t="shared" si="3"/>
        <v>11.908570017565436</v>
      </c>
    </row>
    <row r="95" spans="1:4" s="21" customFormat="1" ht="14.25" customHeight="1" x14ac:dyDescent="0.3">
      <c r="A95" s="76">
        <v>42213</v>
      </c>
      <c r="B95" s="64">
        <v>1747.06</v>
      </c>
      <c r="C95" s="99">
        <f t="shared" si="2"/>
        <v>-1.19109562699364E-2</v>
      </c>
      <c r="D95" s="64">
        <f t="shared" si="3"/>
        <v>11.910956269936399</v>
      </c>
    </row>
    <row r="96" spans="1:4" s="21" customFormat="1" ht="14.25" customHeight="1" x14ac:dyDescent="0.3">
      <c r="A96" s="76">
        <v>42212</v>
      </c>
      <c r="B96" s="64">
        <v>1733.58</v>
      </c>
      <c r="C96" s="99">
        <f t="shared" si="2"/>
        <v>-2.0249687749023772E-2</v>
      </c>
      <c r="D96" s="64">
        <f t="shared" si="3"/>
        <v>20.249687749023771</v>
      </c>
    </row>
    <row r="97" spans="1:4" s="21" customFormat="1" ht="14.25" customHeight="1" x14ac:dyDescent="0.3">
      <c r="A97" s="76">
        <v>42209</v>
      </c>
      <c r="B97" s="64">
        <v>1745.5</v>
      </c>
      <c r="C97" s="99">
        <f t="shared" si="2"/>
        <v>-7.4999004941178112E-3</v>
      </c>
      <c r="D97" s="64">
        <f t="shared" si="3"/>
        <v>7.4999004941178109</v>
      </c>
    </row>
    <row r="98" spans="1:4" s="21" customFormat="1" ht="14.25" customHeight="1" x14ac:dyDescent="0.3">
      <c r="A98" s="76">
        <v>42208</v>
      </c>
      <c r="B98" s="64">
        <v>1762.8</v>
      </c>
      <c r="C98" s="99">
        <f t="shared" si="2"/>
        <v>1.1174081637335669E-2</v>
      </c>
      <c r="D98" s="64">
        <f t="shared" si="3"/>
        <v>-11.17408163733567</v>
      </c>
    </row>
    <row r="99" spans="1:4" s="21" customFormat="1" ht="14.25" customHeight="1" x14ac:dyDescent="0.3">
      <c r="A99" s="76">
        <v>42207</v>
      </c>
      <c r="B99" s="64">
        <v>1766.64</v>
      </c>
      <c r="C99" s="99">
        <f t="shared" si="2"/>
        <v>2.8629321036175347E-2</v>
      </c>
      <c r="D99" s="64">
        <f t="shared" si="3"/>
        <v>-28.629321036175348</v>
      </c>
    </row>
    <row r="100" spans="1:4" s="21" customFormat="1" ht="14.25" customHeight="1" x14ac:dyDescent="0.3">
      <c r="A100" s="76">
        <v>42206</v>
      </c>
      <c r="B100" s="64">
        <v>1777.86</v>
      </c>
      <c r="C100" s="99">
        <f t="shared" si="2"/>
        <v>4.1590747977291773E-2</v>
      </c>
      <c r="D100" s="64">
        <f t="shared" si="3"/>
        <v>-41.59074797729177</v>
      </c>
    </row>
    <row r="101" spans="1:4" s="21" customFormat="1" ht="14.25" customHeight="1" x14ac:dyDescent="0.3">
      <c r="A101" s="76">
        <v>42205</v>
      </c>
      <c r="B101" s="64">
        <v>1782.19</v>
      </c>
      <c r="C101" s="99">
        <f t="shared" si="2"/>
        <v>3.3183570538276475E-2</v>
      </c>
      <c r="D101" s="64">
        <f t="shared" si="3"/>
        <v>-33.183570538276477</v>
      </c>
    </row>
    <row r="102" spans="1:4" s="21" customFormat="1" ht="14.25" customHeight="1" x14ac:dyDescent="0.3">
      <c r="A102" s="76">
        <v>42202</v>
      </c>
      <c r="B102" s="64">
        <v>1780.83</v>
      </c>
      <c r="C102" s="99">
        <f t="shared" si="2"/>
        <v>2.9679098005203772E-2</v>
      </c>
      <c r="D102" s="64">
        <f t="shared" si="3"/>
        <v>-29.679098005203773</v>
      </c>
    </row>
    <row r="103" spans="1:4" s="21" customFormat="1" ht="14.25" customHeight="1" x14ac:dyDescent="0.3">
      <c r="A103" s="76">
        <v>42201</v>
      </c>
      <c r="B103" s="64">
        <v>1781.91</v>
      </c>
      <c r="C103" s="99">
        <f t="shared" si="2"/>
        <v>2.1450395244455443E-2</v>
      </c>
      <c r="D103" s="64">
        <f t="shared" si="3"/>
        <v>-21.450395244455443</v>
      </c>
    </row>
    <row r="104" spans="1:4" s="21" customFormat="1" ht="14.25" customHeight="1" x14ac:dyDescent="0.3">
      <c r="A104" s="76">
        <v>42200</v>
      </c>
      <c r="B104" s="64">
        <v>1768.12</v>
      </c>
      <c r="C104" s="99">
        <f t="shared" si="2"/>
        <v>1.1944484189440488E-2</v>
      </c>
      <c r="D104" s="64">
        <f t="shared" si="3"/>
        <v>-11.944484189440487</v>
      </c>
    </row>
    <row r="105" spans="1:4" s="21" customFormat="1" ht="14.25" customHeight="1" x14ac:dyDescent="0.3">
      <c r="A105" s="76">
        <v>42199</v>
      </c>
      <c r="B105" s="64">
        <v>1769.41</v>
      </c>
      <c r="C105" s="99">
        <f t="shared" si="2"/>
        <v>1.2723359928570621E-2</v>
      </c>
      <c r="D105" s="64">
        <f t="shared" si="3"/>
        <v>-12.723359928570622</v>
      </c>
    </row>
    <row r="106" spans="1:4" s="21" customFormat="1" ht="14.25" customHeight="1" x14ac:dyDescent="0.3">
      <c r="A106" s="76">
        <v>42198</v>
      </c>
      <c r="B106" s="64">
        <v>1758.69</v>
      </c>
      <c r="C106" s="99">
        <f t="shared" si="2"/>
        <v>1.3297918311141417E-2</v>
      </c>
      <c r="D106" s="64">
        <f t="shared" si="3"/>
        <v>-13.297918311141418</v>
      </c>
    </row>
    <row r="107" spans="1:4" s="21" customFormat="1" ht="14.25" customHeight="1" x14ac:dyDescent="0.3">
      <c r="A107" s="76">
        <v>42195</v>
      </c>
      <c r="B107" s="64">
        <v>1743.32</v>
      </c>
      <c r="C107" s="99">
        <f t="shared" si="2"/>
        <v>3.2918968692449515E-3</v>
      </c>
      <c r="D107" s="64">
        <f t="shared" si="3"/>
        <v>-3.2918968692449515</v>
      </c>
    </row>
    <row r="108" spans="1:4" s="21" customFormat="1" ht="14.25" customHeight="1" x14ac:dyDescent="0.3">
      <c r="A108" s="76">
        <v>42194</v>
      </c>
      <c r="B108" s="64">
        <v>1717.47</v>
      </c>
      <c r="C108" s="99">
        <f t="shared" si="2"/>
        <v>-3.3075857720327437E-2</v>
      </c>
      <c r="D108" s="64">
        <f t="shared" si="3"/>
        <v>33.075857720327434</v>
      </c>
    </row>
    <row r="109" spans="1:4" s="21" customFormat="1" ht="14.25" customHeight="1" x14ac:dyDescent="0.3">
      <c r="A109" s="76">
        <v>42193</v>
      </c>
      <c r="B109" s="64">
        <v>1706.87</v>
      </c>
      <c r="C109" s="99">
        <f t="shared" si="2"/>
        <v>-4.1880908009071183E-2</v>
      </c>
      <c r="D109" s="64">
        <f t="shared" si="3"/>
        <v>41.880908009071184</v>
      </c>
    </row>
    <row r="110" spans="1:4" s="21" customFormat="1" ht="14.25" customHeight="1" x14ac:dyDescent="0.3">
      <c r="A110" s="76">
        <v>42192</v>
      </c>
      <c r="B110" s="64">
        <v>1724.95</v>
      </c>
      <c r="C110" s="99">
        <f t="shared" si="2"/>
        <v>-3.4020272162177297E-2</v>
      </c>
      <c r="D110" s="64">
        <f t="shared" si="3"/>
        <v>34.020272162177299</v>
      </c>
    </row>
    <row r="111" spans="1:4" s="21" customFormat="1" ht="14.25" customHeight="1" x14ac:dyDescent="0.3">
      <c r="A111" s="76">
        <v>42191</v>
      </c>
      <c r="B111" s="64">
        <v>1729.5</v>
      </c>
      <c r="C111" s="99">
        <f t="shared" si="2"/>
        <v>-3.7016002405372006E-2</v>
      </c>
      <c r="D111" s="64">
        <f t="shared" si="3"/>
        <v>37.016002405372006</v>
      </c>
    </row>
    <row r="112" spans="1:4" s="21" customFormat="1" ht="14.25" customHeight="1" x14ac:dyDescent="0.3">
      <c r="A112" s="76">
        <v>42188</v>
      </c>
      <c r="B112" s="64">
        <v>1744.49</v>
      </c>
      <c r="C112" s="99">
        <f t="shared" si="2"/>
        <v>-2.874529541456021E-2</v>
      </c>
      <c r="D112" s="64">
        <f t="shared" si="3"/>
        <v>28.745295414560211</v>
      </c>
    </row>
    <row r="113" spans="1:4" s="21" customFormat="1" ht="14.25" customHeight="1" x14ac:dyDescent="0.3">
      <c r="A113" s="76">
        <v>42187</v>
      </c>
      <c r="B113" s="64">
        <v>1747.25</v>
      </c>
      <c r="C113" s="99">
        <f t="shared" si="2"/>
        <v>-1.5567249616875568E-2</v>
      </c>
      <c r="D113" s="64">
        <f t="shared" si="3"/>
        <v>15.567249616875568</v>
      </c>
    </row>
    <row r="114" spans="1:4" s="21" customFormat="1" ht="14.25" customHeight="1" x14ac:dyDescent="0.3">
      <c r="A114" s="76">
        <v>42186</v>
      </c>
      <c r="B114" s="64">
        <v>1747.18</v>
      </c>
      <c r="C114" s="99">
        <f t="shared" si="2"/>
        <v>-1.8779975514146664E-2</v>
      </c>
      <c r="D114" s="64">
        <f t="shared" si="3"/>
        <v>18.779975514146663</v>
      </c>
    </row>
    <row r="115" spans="1:4" s="21" customFormat="1" ht="14.25" customHeight="1" x14ac:dyDescent="0.3">
      <c r="A115" s="76">
        <v>42185</v>
      </c>
      <c r="B115" s="64">
        <v>1735.61</v>
      </c>
      <c r="C115" s="99">
        <f t="shared" si="2"/>
        <v>-1.5038788724880967E-2</v>
      </c>
      <c r="D115" s="64">
        <f t="shared" si="3"/>
        <v>15.038788724880966</v>
      </c>
    </row>
    <row r="116" spans="1:4" s="21" customFormat="1" ht="14.25" customHeight="1" x14ac:dyDescent="0.3">
      <c r="A116" s="76">
        <v>42184</v>
      </c>
      <c r="B116" s="64">
        <v>1737.6</v>
      </c>
      <c r="C116" s="99">
        <f t="shared" si="2"/>
        <v>-1.4787262995554837E-2</v>
      </c>
      <c r="D116" s="64">
        <f t="shared" si="3"/>
        <v>14.787262995554837</v>
      </c>
    </row>
    <row r="117" spans="1:4" s="21" customFormat="1" ht="14.25" customHeight="1" x14ac:dyDescent="0.3">
      <c r="A117" s="76">
        <v>42181</v>
      </c>
      <c r="B117" s="64">
        <v>1776.22</v>
      </c>
      <c r="C117" s="99">
        <f t="shared" si="2"/>
        <v>1.0887319374647918E-2</v>
      </c>
      <c r="D117" s="64">
        <f t="shared" si="3"/>
        <v>-10.887319374647918</v>
      </c>
    </row>
    <row r="118" spans="1:4" s="21" customFormat="1" ht="14.25" customHeight="1" x14ac:dyDescent="0.3">
      <c r="A118" s="76">
        <v>42180</v>
      </c>
      <c r="B118" s="64">
        <v>1781.48</v>
      </c>
      <c r="C118" s="99">
        <f t="shared" si="2"/>
        <v>6.3892168548783136E-3</v>
      </c>
      <c r="D118" s="64">
        <f t="shared" si="3"/>
        <v>-6.3892168548783133</v>
      </c>
    </row>
    <row r="119" spans="1:4" s="21" customFormat="1" ht="14.25" customHeight="1" x14ac:dyDescent="0.3">
      <c r="A119" s="76">
        <v>42179</v>
      </c>
      <c r="B119" s="64">
        <v>1785.7</v>
      </c>
      <c r="C119" s="99">
        <f t="shared" si="2"/>
        <v>3.512321222849757E-3</v>
      </c>
      <c r="D119" s="64">
        <f t="shared" si="3"/>
        <v>-3.5123212228497569</v>
      </c>
    </row>
    <row r="120" spans="1:4" s="21" customFormat="1" ht="14.25" customHeight="1" x14ac:dyDescent="0.3">
      <c r="A120" s="76">
        <v>42178</v>
      </c>
      <c r="B120" s="64">
        <v>1795.98</v>
      </c>
      <c r="C120" s="99">
        <f t="shared" si="2"/>
        <v>1.0845889312268171E-2</v>
      </c>
      <c r="D120" s="64">
        <f t="shared" si="3"/>
        <v>-10.84588931226817</v>
      </c>
    </row>
    <row r="121" spans="1:4" s="21" customFormat="1" ht="14.25" customHeight="1" x14ac:dyDescent="0.3">
      <c r="A121" s="76">
        <v>42177</v>
      </c>
      <c r="B121" s="64">
        <v>1796.12</v>
      </c>
      <c r="C121" s="99">
        <f t="shared" si="2"/>
        <v>2.5387491793451771E-2</v>
      </c>
      <c r="D121" s="64">
        <f t="shared" si="3"/>
        <v>-25.387491793451773</v>
      </c>
    </row>
    <row r="122" spans="1:4" s="21" customFormat="1" ht="14.25" customHeight="1" x14ac:dyDescent="0.3">
      <c r="A122" s="76">
        <v>42174</v>
      </c>
      <c r="B122" s="64">
        <v>1774.88</v>
      </c>
      <c r="C122" s="99">
        <f t="shared" si="2"/>
        <v>1.2943727884944677E-2</v>
      </c>
      <c r="D122" s="64">
        <f t="shared" si="3"/>
        <v>-12.943727884944677</v>
      </c>
    </row>
    <row r="123" spans="1:4" s="21" customFormat="1" ht="14.25" customHeight="1" x14ac:dyDescent="0.3">
      <c r="A123" s="76">
        <v>42173</v>
      </c>
      <c r="B123" s="64">
        <v>1780.62</v>
      </c>
      <c r="C123" s="99">
        <f t="shared" si="2"/>
        <v>1.1468788875445106E-2</v>
      </c>
      <c r="D123" s="64">
        <f t="shared" si="3"/>
        <v>-11.468788875445107</v>
      </c>
    </row>
    <row r="124" spans="1:4" s="21" customFormat="1" ht="14.25" customHeight="1" x14ac:dyDescent="0.3">
      <c r="A124" s="76">
        <v>42172</v>
      </c>
      <c r="B124" s="64">
        <v>1762.11</v>
      </c>
      <c r="C124" s="99">
        <f t="shared" si="2"/>
        <v>-7.5079980173929587E-3</v>
      </c>
      <c r="D124" s="64">
        <f t="shared" si="3"/>
        <v>7.5079980173929588</v>
      </c>
    </row>
    <row r="125" spans="1:4" s="21" customFormat="1" ht="14.25" customHeight="1" x14ac:dyDescent="0.3">
      <c r="A125" s="76">
        <v>42171</v>
      </c>
      <c r="B125" s="64">
        <v>1763.68</v>
      </c>
      <c r="C125" s="99">
        <f t="shared" si="2"/>
        <v>-1.4654368096719956E-2</v>
      </c>
      <c r="D125" s="64">
        <f t="shared" si="3"/>
        <v>14.654368096719956</v>
      </c>
    </row>
    <row r="126" spans="1:4" s="21" customFormat="1" ht="14.25" customHeight="1" x14ac:dyDescent="0.3">
      <c r="A126" s="76">
        <v>42170</v>
      </c>
      <c r="B126" s="64">
        <v>1757.09</v>
      </c>
      <c r="C126" s="99">
        <f t="shared" si="2"/>
        <v>-1.4194424340352101E-2</v>
      </c>
      <c r="D126" s="64">
        <f t="shared" si="3"/>
        <v>14.194424340352102</v>
      </c>
    </row>
    <row r="127" spans="1:4" s="21" customFormat="1" ht="14.25" customHeight="1" x14ac:dyDescent="0.3">
      <c r="A127" s="76">
        <v>42167</v>
      </c>
      <c r="B127" s="64">
        <v>1770.17</v>
      </c>
      <c r="C127" s="99">
        <f t="shared" si="2"/>
        <v>-4.5605866342757605E-3</v>
      </c>
      <c r="D127" s="64">
        <f t="shared" si="3"/>
        <v>4.5605866342757606</v>
      </c>
    </row>
    <row r="128" spans="1:4" s="21" customFormat="1" ht="14.25" customHeight="1" x14ac:dyDescent="0.3">
      <c r="A128" s="76">
        <v>42166</v>
      </c>
      <c r="B128" s="64">
        <v>1779.45</v>
      </c>
      <c r="C128" s="99">
        <f t="shared" si="2"/>
        <v>7.8682185791177503E-5</v>
      </c>
      <c r="D128" s="64">
        <f t="shared" si="3"/>
        <v>-7.86821857911775E-2</v>
      </c>
    </row>
    <row r="129" spans="1:4" s="21" customFormat="1" ht="14.25" customHeight="1" x14ac:dyDescent="0.3">
      <c r="A129" s="76">
        <v>42165</v>
      </c>
      <c r="B129" s="64">
        <v>1776.71</v>
      </c>
      <c r="C129" s="99">
        <f t="shared" si="2"/>
        <v>-8.1726072515141499E-3</v>
      </c>
      <c r="D129" s="64">
        <f t="shared" si="3"/>
        <v>8.1726072515141492</v>
      </c>
    </row>
    <row r="130" spans="1:4" s="21" customFormat="1" ht="14.25" customHeight="1" x14ac:dyDescent="0.3">
      <c r="A130" s="76">
        <v>42164</v>
      </c>
      <c r="B130" s="64">
        <v>1751.65</v>
      </c>
      <c r="C130" s="99">
        <f t="shared" si="2"/>
        <v>-2.338871543264932E-2</v>
      </c>
      <c r="D130" s="64">
        <f t="shared" si="3"/>
        <v>23.38871543264932</v>
      </c>
    </row>
    <row r="131" spans="1:4" s="21" customFormat="1" ht="14.25" customHeight="1" x14ac:dyDescent="0.3">
      <c r="A131" s="76">
        <v>42163</v>
      </c>
      <c r="B131" s="64">
        <v>1752.2</v>
      </c>
      <c r="C131" s="99">
        <f t="shared" si="2"/>
        <v>-1.6248020930415382E-2</v>
      </c>
      <c r="D131" s="64">
        <f t="shared" si="3"/>
        <v>16.248020930415382</v>
      </c>
    </row>
    <row r="132" spans="1:4" s="21" customFormat="1" ht="14.25" customHeight="1" x14ac:dyDescent="0.3">
      <c r="A132" s="76">
        <v>42160</v>
      </c>
      <c r="B132" s="64">
        <v>1760.43</v>
      </c>
      <c r="C132" s="99">
        <f t="shared" si="2"/>
        <v>-2.4054506547216394E-2</v>
      </c>
      <c r="D132" s="64">
        <f t="shared" si="3"/>
        <v>24.054506547216395</v>
      </c>
    </row>
    <row r="133" spans="1:4" s="21" customFormat="1" ht="14.25" customHeight="1" x14ac:dyDescent="0.3">
      <c r="A133" s="76">
        <v>42159</v>
      </c>
      <c r="B133" s="64">
        <v>1775.44</v>
      </c>
      <c r="C133" s="99">
        <f t="shared" si="2"/>
        <v>-1.5558635985583557E-2</v>
      </c>
      <c r="D133" s="64">
        <f t="shared" si="3"/>
        <v>15.558635985583557</v>
      </c>
    </row>
    <row r="134" spans="1:4" s="21" customFormat="1" ht="14.25" customHeight="1" x14ac:dyDescent="0.3">
      <c r="A134" s="76">
        <v>42158</v>
      </c>
      <c r="B134" s="64">
        <v>1789.91</v>
      </c>
      <c r="C134" s="99">
        <f t="shared" ref="C134:C197" si="4">(B134-B143)/B143</f>
        <v>-1.1558171898124537E-2</v>
      </c>
      <c r="D134" s="64">
        <f t="shared" ref="D134:D197" si="5">C134*-1000</f>
        <v>11.558171898124538</v>
      </c>
    </row>
    <row r="135" spans="1:4" s="21" customFormat="1" ht="14.25" customHeight="1" x14ac:dyDescent="0.3">
      <c r="A135" s="76">
        <v>42157</v>
      </c>
      <c r="B135" s="64">
        <v>1782.39</v>
      </c>
      <c r="C135" s="99">
        <f t="shared" si="4"/>
        <v>-1.1951550763602065E-2</v>
      </c>
      <c r="D135" s="64">
        <f t="shared" si="5"/>
        <v>11.951550763602066</v>
      </c>
    </row>
    <row r="136" spans="1:4" s="21" customFormat="1" ht="14.25" customHeight="1" x14ac:dyDescent="0.3">
      <c r="A136" s="76">
        <v>42156</v>
      </c>
      <c r="B136" s="64">
        <v>1778.28</v>
      </c>
      <c r="C136" s="99">
        <f t="shared" si="4"/>
        <v>-1.4104184684984396E-2</v>
      </c>
      <c r="D136" s="64">
        <f t="shared" si="5"/>
        <v>14.104184684984396</v>
      </c>
    </row>
    <row r="137" spans="1:4" s="21" customFormat="1" ht="14.25" customHeight="1" x14ac:dyDescent="0.3">
      <c r="A137" s="76">
        <v>42153</v>
      </c>
      <c r="B137" s="64">
        <v>1779.31</v>
      </c>
      <c r="C137" s="99">
        <f t="shared" si="4"/>
        <v>-1.6265556495441594E-2</v>
      </c>
      <c r="D137" s="64">
        <f t="shared" si="5"/>
        <v>16.265556495441594</v>
      </c>
    </row>
    <row r="138" spans="1:4" s="21" customFormat="1" ht="14.25" customHeight="1" x14ac:dyDescent="0.3">
      <c r="A138" s="76">
        <v>42152</v>
      </c>
      <c r="B138" s="64">
        <v>1791.35</v>
      </c>
      <c r="C138" s="99">
        <f t="shared" si="4"/>
        <v>-8.6936792358859351E-3</v>
      </c>
      <c r="D138" s="64">
        <f t="shared" si="5"/>
        <v>8.6936792358859343</v>
      </c>
    </row>
    <row r="139" spans="1:4" s="21" customFormat="1" ht="14.25" customHeight="1" x14ac:dyDescent="0.3">
      <c r="A139" s="76">
        <v>42151</v>
      </c>
      <c r="B139" s="64">
        <v>1793.6</v>
      </c>
      <c r="C139" s="99">
        <f t="shared" si="4"/>
        <v>-5.4452096572069533E-3</v>
      </c>
      <c r="D139" s="64">
        <f t="shared" si="5"/>
        <v>5.445209657206953</v>
      </c>
    </row>
    <row r="140" spans="1:4" s="21" customFormat="1" ht="14.25" customHeight="1" x14ac:dyDescent="0.3">
      <c r="A140" s="76">
        <v>42150</v>
      </c>
      <c r="B140" s="64">
        <v>1781.14</v>
      </c>
      <c r="C140" s="99">
        <f t="shared" si="4"/>
        <v>-4.9330435705625944E-3</v>
      </c>
      <c r="D140" s="64">
        <f t="shared" si="5"/>
        <v>4.9330435705625941</v>
      </c>
    </row>
    <row r="141" spans="1:4" s="21" customFormat="1" ht="14.25" customHeight="1" x14ac:dyDescent="0.3">
      <c r="A141" s="76">
        <v>42149</v>
      </c>
      <c r="B141" s="64">
        <v>1803.82</v>
      </c>
      <c r="C141" s="99">
        <f t="shared" si="4"/>
        <v>1.0594371705015856E-2</v>
      </c>
      <c r="D141" s="64">
        <f t="shared" si="5"/>
        <v>-10.594371705015856</v>
      </c>
    </row>
    <row r="142" spans="1:4" s="21" customFormat="1" ht="14.25" customHeight="1" x14ac:dyDescent="0.3">
      <c r="A142" s="76">
        <v>42146</v>
      </c>
      <c r="B142" s="64">
        <v>1803.5</v>
      </c>
      <c r="C142" s="99">
        <f t="shared" si="4"/>
        <v>8.054374011368954E-3</v>
      </c>
      <c r="D142" s="64">
        <f t="shared" si="5"/>
        <v>-8.0543740113689548</v>
      </c>
    </row>
    <row r="143" spans="1:4" s="21" customFormat="1" ht="14.25" customHeight="1" x14ac:dyDescent="0.3">
      <c r="A143" s="76">
        <v>42145</v>
      </c>
      <c r="B143" s="64">
        <v>1810.84</v>
      </c>
      <c r="C143" s="99">
        <f t="shared" si="4"/>
        <v>8.9931464868779586E-3</v>
      </c>
      <c r="D143" s="64">
        <f t="shared" si="5"/>
        <v>-8.9931464868779578</v>
      </c>
    </row>
    <row r="144" spans="1:4" s="21" customFormat="1" ht="14.25" customHeight="1" x14ac:dyDescent="0.3">
      <c r="A144" s="76">
        <v>42144</v>
      </c>
      <c r="B144" s="64">
        <v>1803.95</v>
      </c>
      <c r="C144" s="99">
        <f t="shared" si="4"/>
        <v>1.9612830295322903E-2</v>
      </c>
      <c r="D144" s="64">
        <f t="shared" si="5"/>
        <v>-19.612830295322901</v>
      </c>
    </row>
    <row r="145" spans="1:4" s="21" customFormat="1" ht="14.25" customHeight="1" x14ac:dyDescent="0.3">
      <c r="A145" s="76">
        <v>42143</v>
      </c>
      <c r="B145" s="64">
        <v>1803.72</v>
      </c>
      <c r="C145" s="99">
        <f t="shared" si="4"/>
        <v>1.7429857515145412E-2</v>
      </c>
      <c r="D145" s="64">
        <f t="shared" si="5"/>
        <v>-17.429857515145411</v>
      </c>
    </row>
    <row r="146" spans="1:4" s="21" customFormat="1" ht="14.25" customHeight="1" x14ac:dyDescent="0.3">
      <c r="A146" s="76">
        <v>42142</v>
      </c>
      <c r="B146" s="64">
        <v>1808.73</v>
      </c>
      <c r="C146" s="99">
        <f t="shared" si="4"/>
        <v>1.9910681056940795E-2</v>
      </c>
      <c r="D146" s="64">
        <f t="shared" si="5"/>
        <v>-19.910681056940795</v>
      </c>
    </row>
    <row r="147" spans="1:4" s="21" customFormat="1" ht="14.25" customHeight="1" x14ac:dyDescent="0.3">
      <c r="A147" s="76">
        <v>42139</v>
      </c>
      <c r="B147" s="64">
        <v>1807.06</v>
      </c>
      <c r="C147" s="99">
        <f t="shared" si="4"/>
        <v>9.0628367851778337E-3</v>
      </c>
      <c r="D147" s="64">
        <f t="shared" si="5"/>
        <v>-9.0628367851778329</v>
      </c>
    </row>
    <row r="148" spans="1:4" s="21" customFormat="1" ht="14.25" customHeight="1" x14ac:dyDescent="0.3">
      <c r="A148" s="76">
        <v>42138</v>
      </c>
      <c r="B148" s="64">
        <v>1803.42</v>
      </c>
      <c r="C148" s="99">
        <f t="shared" si="4"/>
        <v>8.9627391742195268E-3</v>
      </c>
      <c r="D148" s="64">
        <f t="shared" si="5"/>
        <v>-8.9627391742195268</v>
      </c>
    </row>
    <row r="149" spans="1:4" s="21" customFormat="1" ht="14.25" customHeight="1" x14ac:dyDescent="0.3">
      <c r="A149" s="76">
        <v>42137</v>
      </c>
      <c r="B149" s="64">
        <v>1789.97</v>
      </c>
      <c r="C149" s="99">
        <f t="shared" si="4"/>
        <v>6.5058479532163378E-3</v>
      </c>
      <c r="D149" s="64">
        <f t="shared" si="5"/>
        <v>-6.505847953216338</v>
      </c>
    </row>
    <row r="150" spans="1:4" s="21" customFormat="1" ht="14.25" customHeight="1" x14ac:dyDescent="0.3">
      <c r="A150" s="76">
        <v>42136</v>
      </c>
      <c r="B150" s="64">
        <v>1784.91</v>
      </c>
      <c r="C150" s="99">
        <f t="shared" si="4"/>
        <v>-6.1028916346950561E-3</v>
      </c>
      <c r="D150" s="64">
        <f t="shared" si="5"/>
        <v>6.1028916346950561</v>
      </c>
    </row>
    <row r="151" spans="1:4" s="21" customFormat="1" ht="14.25" customHeight="1" x14ac:dyDescent="0.3">
      <c r="A151" s="76">
        <v>42135</v>
      </c>
      <c r="B151" s="64">
        <v>1789.09</v>
      </c>
      <c r="C151" s="99">
        <f t="shared" si="4"/>
        <v>-7.9295105329408398E-3</v>
      </c>
      <c r="D151" s="64">
        <f t="shared" si="5"/>
        <v>7.9295105329408395</v>
      </c>
    </row>
    <row r="152" spans="1:4" s="21" customFormat="1" ht="14.25" customHeight="1" x14ac:dyDescent="0.3">
      <c r="A152" s="76">
        <v>42132</v>
      </c>
      <c r="B152" s="64">
        <v>1794.7</v>
      </c>
      <c r="C152" s="99">
        <f t="shared" si="4"/>
        <v>-3.8133405862663628E-3</v>
      </c>
      <c r="D152" s="64">
        <f t="shared" si="5"/>
        <v>3.8133405862663627</v>
      </c>
    </row>
    <row r="153" spans="1:4" s="21" customFormat="1" ht="14.25" customHeight="1" x14ac:dyDescent="0.3">
      <c r="A153" s="76">
        <v>42131</v>
      </c>
      <c r="B153" s="64">
        <v>1769.25</v>
      </c>
      <c r="C153" s="99">
        <f t="shared" si="4"/>
        <v>-1.7006878312757604E-2</v>
      </c>
      <c r="D153" s="64">
        <f t="shared" si="5"/>
        <v>17.006878312757603</v>
      </c>
    </row>
    <row r="154" spans="1:4" s="21" customFormat="1" ht="14.25" customHeight="1" x14ac:dyDescent="0.3">
      <c r="A154" s="76">
        <v>42130</v>
      </c>
      <c r="B154" s="64">
        <v>1772.82</v>
      </c>
      <c r="C154" s="99">
        <f t="shared" si="4"/>
        <v>-1.0874234925877782E-2</v>
      </c>
      <c r="D154" s="64">
        <f t="shared" si="5"/>
        <v>10.874234925877783</v>
      </c>
    </row>
    <row r="155" spans="1:4" s="21" customFormat="1" ht="14.25" customHeight="1" x14ac:dyDescent="0.3">
      <c r="A155" s="76">
        <v>42129</v>
      </c>
      <c r="B155" s="64">
        <v>1773.42</v>
      </c>
      <c r="C155" s="99">
        <f t="shared" si="4"/>
        <v>-7.4715828002484422E-3</v>
      </c>
      <c r="D155" s="64">
        <f t="shared" si="5"/>
        <v>7.4715828002484423</v>
      </c>
    </row>
    <row r="156" spans="1:4" s="21" customFormat="1" ht="14.25" customHeight="1" x14ac:dyDescent="0.3">
      <c r="A156" s="76">
        <v>42128</v>
      </c>
      <c r="B156" s="64">
        <v>1790.83</v>
      </c>
      <c r="C156" s="99">
        <f t="shared" si="4"/>
        <v>4.9833048065321033E-3</v>
      </c>
      <c r="D156" s="64">
        <f t="shared" si="5"/>
        <v>-4.9833048065321037</v>
      </c>
    </row>
    <row r="157" spans="1:4" s="21" customFormat="1" ht="14.25" customHeight="1" x14ac:dyDescent="0.3">
      <c r="A157" s="76">
        <v>42125</v>
      </c>
      <c r="B157" s="64">
        <v>1787.4</v>
      </c>
      <c r="C157" s="99">
        <f t="shared" si="4"/>
        <v>4.6539862403886193E-3</v>
      </c>
      <c r="D157" s="64">
        <f t="shared" si="5"/>
        <v>-4.653986240388619</v>
      </c>
    </row>
    <row r="158" spans="1:4" s="21" customFormat="1" ht="14.25" customHeight="1" x14ac:dyDescent="0.3">
      <c r="A158" s="76">
        <v>42124</v>
      </c>
      <c r="B158" s="64">
        <v>1778.4</v>
      </c>
      <c r="C158" s="99">
        <f t="shared" si="4"/>
        <v>5.3080536571303155E-3</v>
      </c>
      <c r="D158" s="64">
        <f t="shared" si="5"/>
        <v>-5.3080536571303156</v>
      </c>
    </row>
    <row r="159" spans="1:4" s="21" customFormat="1" ht="14.25" customHeight="1" x14ac:dyDescent="0.3">
      <c r="A159" s="76">
        <v>42123</v>
      </c>
      <c r="B159" s="64">
        <v>1795.87</v>
      </c>
      <c r="C159" s="99">
        <f t="shared" si="4"/>
        <v>5.1998790986129721E-3</v>
      </c>
      <c r="D159" s="64">
        <f t="shared" si="5"/>
        <v>-5.1998790986129722</v>
      </c>
    </row>
    <row r="160" spans="1:4" s="21" customFormat="1" ht="14.25" customHeight="1" x14ac:dyDescent="0.3">
      <c r="A160" s="76">
        <v>42122</v>
      </c>
      <c r="B160" s="64">
        <v>1803.39</v>
      </c>
      <c r="C160" s="99">
        <f t="shared" si="4"/>
        <v>1.0987840496919556E-2</v>
      </c>
      <c r="D160" s="64">
        <f t="shared" si="5"/>
        <v>-10.987840496919556</v>
      </c>
    </row>
    <row r="161" spans="1:4" s="21" customFormat="1" ht="14.25" customHeight="1" x14ac:dyDescent="0.3">
      <c r="A161" s="76">
        <v>42121</v>
      </c>
      <c r="B161" s="64">
        <v>1801.57</v>
      </c>
      <c r="C161" s="99">
        <f t="shared" si="4"/>
        <v>1.2203275556928971E-2</v>
      </c>
      <c r="D161" s="64">
        <f t="shared" si="5"/>
        <v>-12.203275556928972</v>
      </c>
    </row>
    <row r="162" spans="1:4" s="21" customFormat="1" ht="14.25" customHeight="1" x14ac:dyDescent="0.3">
      <c r="A162" s="76">
        <v>42118</v>
      </c>
      <c r="B162" s="64">
        <v>1799.86</v>
      </c>
      <c r="C162" s="99">
        <f t="shared" si="4"/>
        <v>1.5676493160579643E-2</v>
      </c>
      <c r="D162" s="64">
        <f t="shared" si="5"/>
        <v>-15.676493160579643</v>
      </c>
    </row>
    <row r="163" spans="1:4" s="21" customFormat="1" ht="14.25" customHeight="1" x14ac:dyDescent="0.3">
      <c r="A163" s="76">
        <v>42117</v>
      </c>
      <c r="B163" s="64">
        <v>1792.31</v>
      </c>
      <c r="C163" s="99">
        <f t="shared" si="4"/>
        <v>7.2156316206510463E-3</v>
      </c>
      <c r="D163" s="64">
        <f t="shared" si="5"/>
        <v>-7.2156316206510462</v>
      </c>
    </row>
    <row r="164" spans="1:4" s="21" customFormat="1" ht="14.25" customHeight="1" x14ac:dyDescent="0.3">
      <c r="A164" s="76">
        <v>42116</v>
      </c>
      <c r="B164" s="64">
        <v>1786.77</v>
      </c>
      <c r="C164" s="99">
        <f t="shared" si="4"/>
        <v>8.41488605194546E-3</v>
      </c>
      <c r="D164" s="64">
        <f t="shared" si="5"/>
        <v>-8.4148860519454605</v>
      </c>
    </row>
    <row r="165" spans="1:4" s="21" customFormat="1" ht="14.25" customHeight="1" x14ac:dyDescent="0.3">
      <c r="A165" s="76">
        <v>42115</v>
      </c>
      <c r="B165" s="64">
        <v>1781.95</v>
      </c>
      <c r="C165" s="99">
        <f t="shared" si="4"/>
        <v>8.780371821290274E-3</v>
      </c>
      <c r="D165" s="64">
        <f t="shared" si="5"/>
        <v>-8.7803718212902737</v>
      </c>
    </row>
    <row r="166" spans="1:4" s="21" customFormat="1" ht="14.25" customHeight="1" x14ac:dyDescent="0.3">
      <c r="A166" s="76">
        <v>42114</v>
      </c>
      <c r="B166" s="64">
        <v>1779.12</v>
      </c>
      <c r="C166" s="99">
        <f t="shared" si="4"/>
        <v>8.434226635831793E-3</v>
      </c>
      <c r="D166" s="64">
        <f t="shared" si="5"/>
        <v>-8.4342266358317932</v>
      </c>
    </row>
    <row r="167" spans="1:4" s="21" customFormat="1" ht="14.25" customHeight="1" x14ac:dyDescent="0.3">
      <c r="A167" s="76">
        <v>42111</v>
      </c>
      <c r="B167" s="64">
        <v>1769.01</v>
      </c>
      <c r="C167" s="99">
        <f t="shared" si="4"/>
        <v>2.5616467081139489E-3</v>
      </c>
      <c r="D167" s="64">
        <f t="shared" si="5"/>
        <v>-2.5616467081139489</v>
      </c>
    </row>
    <row r="168" spans="1:4" s="21" customFormat="1" ht="14.25" customHeight="1" x14ac:dyDescent="0.3">
      <c r="A168" s="76">
        <v>42110</v>
      </c>
      <c r="B168" s="64">
        <v>1786.58</v>
      </c>
      <c r="C168" s="99">
        <f t="shared" si="4"/>
        <v>2.0751202678459164E-2</v>
      </c>
      <c r="D168" s="64">
        <f t="shared" si="5"/>
        <v>-20.751202678459165</v>
      </c>
    </row>
    <row r="169" spans="1:4" s="21" customFormat="1" ht="14.25" customHeight="1" x14ac:dyDescent="0.3">
      <c r="A169" s="76">
        <v>42109</v>
      </c>
      <c r="B169" s="64">
        <v>1783.79</v>
      </c>
      <c r="C169" s="99">
        <f t="shared" si="4"/>
        <v>1.9693141413333056E-2</v>
      </c>
      <c r="D169" s="64">
        <f t="shared" si="5"/>
        <v>-19.693141413333056</v>
      </c>
    </row>
    <row r="170" spans="1:4" s="21" customFormat="1" ht="14.25" customHeight="1" x14ac:dyDescent="0.3">
      <c r="A170" s="76">
        <v>42108</v>
      </c>
      <c r="B170" s="64">
        <v>1779.85</v>
      </c>
      <c r="C170" s="99">
        <f t="shared" si="4"/>
        <v>2.3991024940309993E-2</v>
      </c>
      <c r="D170" s="64">
        <f t="shared" si="5"/>
        <v>-23.991024940309991</v>
      </c>
    </row>
    <row r="171" spans="1:4" s="21" customFormat="1" ht="14.25" customHeight="1" x14ac:dyDescent="0.3">
      <c r="A171" s="76">
        <v>42107</v>
      </c>
      <c r="B171" s="64">
        <v>1772.08</v>
      </c>
      <c r="C171" s="99">
        <f t="shared" si="4"/>
        <v>1.7962902327077614E-2</v>
      </c>
      <c r="D171" s="64">
        <f t="shared" si="5"/>
        <v>-17.962902327077614</v>
      </c>
    </row>
    <row r="172" spans="1:4" s="21" customFormat="1" ht="14.25" customHeight="1" x14ac:dyDescent="0.3">
      <c r="A172" s="76">
        <v>42104</v>
      </c>
      <c r="B172" s="64">
        <v>1779.47</v>
      </c>
      <c r="C172" s="99">
        <f t="shared" si="4"/>
        <v>1.2610182608646216E-2</v>
      </c>
      <c r="D172" s="64">
        <f t="shared" si="5"/>
        <v>-12.610182608646216</v>
      </c>
    </row>
    <row r="173" spans="1:4" s="21" customFormat="1" ht="14.25" customHeight="1" x14ac:dyDescent="0.3">
      <c r="A173" s="76">
        <v>42103</v>
      </c>
      <c r="B173" s="64">
        <v>1771.86</v>
      </c>
      <c r="C173" s="99">
        <f t="shared" si="4"/>
        <v>1.5497300581148751E-2</v>
      </c>
      <c r="D173" s="64">
        <f t="shared" si="5"/>
        <v>-15.497300581148751</v>
      </c>
    </row>
    <row r="174" spans="1:4" s="21" customFormat="1" ht="14.25" customHeight="1" x14ac:dyDescent="0.3">
      <c r="A174" s="76">
        <v>42102</v>
      </c>
      <c r="B174" s="64">
        <v>1766.44</v>
      </c>
      <c r="C174" s="99">
        <f t="shared" si="4"/>
        <v>1.2344546965442123E-2</v>
      </c>
      <c r="D174" s="64">
        <f t="shared" si="5"/>
        <v>-12.344546965442124</v>
      </c>
    </row>
    <row r="175" spans="1:4" s="21" customFormat="1" ht="14.25" customHeight="1" x14ac:dyDescent="0.3">
      <c r="A175" s="76">
        <v>42101</v>
      </c>
      <c r="B175" s="64">
        <v>1764.24</v>
      </c>
      <c r="C175" s="99">
        <f t="shared" si="4"/>
        <v>4.417926762616136E-3</v>
      </c>
      <c r="D175" s="64">
        <f t="shared" si="5"/>
        <v>-4.417926762616136</v>
      </c>
    </row>
    <row r="176" spans="1:4" s="21" customFormat="1" ht="14.25" customHeight="1" x14ac:dyDescent="0.3">
      <c r="A176" s="76">
        <v>42100</v>
      </c>
      <c r="B176" s="64">
        <v>1764.49</v>
      </c>
      <c r="C176" s="99">
        <f t="shared" si="4"/>
        <v>-4.4684920531931505E-3</v>
      </c>
      <c r="D176" s="64">
        <f t="shared" si="5"/>
        <v>4.4684920531931507</v>
      </c>
    </row>
    <row r="177" spans="1:4" s="21" customFormat="1" ht="14.25" customHeight="1" x14ac:dyDescent="0.3">
      <c r="A177" s="76">
        <v>42097</v>
      </c>
      <c r="B177" s="64">
        <v>1750.26</v>
      </c>
      <c r="C177" s="99">
        <f t="shared" si="4"/>
        <v>-1.5601799775028126E-2</v>
      </c>
      <c r="D177" s="64">
        <f t="shared" si="5"/>
        <v>15.601799775028127</v>
      </c>
    </row>
    <row r="178" spans="1:4" s="21" customFormat="1" ht="14.25" customHeight="1" x14ac:dyDescent="0.3">
      <c r="A178" s="76">
        <v>42096</v>
      </c>
      <c r="B178" s="64">
        <v>1749.34</v>
      </c>
      <c r="C178" s="99">
        <f t="shared" si="4"/>
        <v>-1.4217528753444507E-2</v>
      </c>
      <c r="D178" s="64">
        <f t="shared" si="5"/>
        <v>14.217528753444507</v>
      </c>
    </row>
    <row r="179" spans="1:4" s="21" customFormat="1" ht="14.25" customHeight="1" x14ac:dyDescent="0.3">
      <c r="A179" s="76">
        <v>42095</v>
      </c>
      <c r="B179" s="64">
        <v>1738.15</v>
      </c>
      <c r="C179" s="99">
        <f t="shared" si="4"/>
        <v>-7.5143749536060751E-3</v>
      </c>
      <c r="D179" s="64">
        <f t="shared" si="5"/>
        <v>7.5143749536060751</v>
      </c>
    </row>
    <row r="180" spans="1:4" s="21" customFormat="1" ht="14.25" customHeight="1" x14ac:dyDescent="0.3">
      <c r="A180" s="76">
        <v>42094</v>
      </c>
      <c r="B180" s="64">
        <v>1740.81</v>
      </c>
      <c r="C180" s="99">
        <f t="shared" si="4"/>
        <v>-7.5765349752009376E-3</v>
      </c>
      <c r="D180" s="64">
        <f t="shared" si="5"/>
        <v>7.5765349752009374</v>
      </c>
    </row>
    <row r="181" spans="1:4" s="21" customFormat="1" ht="14.25" customHeight="1" x14ac:dyDescent="0.3">
      <c r="A181" s="76">
        <v>42093</v>
      </c>
      <c r="B181" s="64">
        <v>1757.31</v>
      </c>
      <c r="C181" s="99">
        <f t="shared" si="4"/>
        <v>1.1908120900825067E-2</v>
      </c>
      <c r="D181" s="64">
        <f t="shared" si="5"/>
        <v>-11.908120900825066</v>
      </c>
    </row>
    <row r="182" spans="1:4" s="21" customFormat="1" ht="14.25" customHeight="1" x14ac:dyDescent="0.3">
      <c r="A182" s="76">
        <v>42090</v>
      </c>
      <c r="B182" s="64">
        <v>1744.82</v>
      </c>
      <c r="C182" s="99">
        <f t="shared" si="4"/>
        <v>2.718250205449154E-3</v>
      </c>
      <c r="D182" s="64">
        <f t="shared" si="5"/>
        <v>-2.718250205449154</v>
      </c>
    </row>
    <row r="183" spans="1:4" s="21" customFormat="1" ht="14.25" customHeight="1" x14ac:dyDescent="0.3">
      <c r="A183" s="76">
        <v>42089</v>
      </c>
      <c r="B183" s="64">
        <v>1744.9</v>
      </c>
      <c r="C183" s="99">
        <f t="shared" si="4"/>
        <v>1.4582921468525866E-2</v>
      </c>
      <c r="D183" s="64">
        <f t="shared" si="5"/>
        <v>-14.582921468525866</v>
      </c>
    </row>
    <row r="184" spans="1:4" s="21" customFormat="1" ht="14.25" customHeight="1" x14ac:dyDescent="0.3">
      <c r="A184" s="76">
        <v>42088</v>
      </c>
      <c r="B184" s="64">
        <v>1756.48</v>
      </c>
      <c r="C184" s="99">
        <f t="shared" si="4"/>
        <v>1.6116902500260398E-2</v>
      </c>
      <c r="D184" s="64">
        <f t="shared" si="5"/>
        <v>-16.116902500260398</v>
      </c>
    </row>
    <row r="185" spans="1:4" s="21" customFormat="1" ht="14.25" customHeight="1" x14ac:dyDescent="0.3">
      <c r="A185" s="76">
        <v>42087</v>
      </c>
      <c r="B185" s="64">
        <v>1772.41</v>
      </c>
      <c r="C185" s="99">
        <f t="shared" si="4"/>
        <v>3.6018447617767298E-2</v>
      </c>
      <c r="D185" s="64">
        <f t="shared" si="5"/>
        <v>-36.018447617767301</v>
      </c>
    </row>
    <row r="186" spans="1:4" s="21" customFormat="1" ht="14.25" customHeight="1" x14ac:dyDescent="0.3">
      <c r="A186" s="76">
        <v>42086</v>
      </c>
      <c r="B186" s="64">
        <v>1778</v>
      </c>
      <c r="C186" s="99">
        <f t="shared" si="4"/>
        <v>3.8217862252197046E-2</v>
      </c>
      <c r="D186" s="64">
        <f t="shared" si="5"/>
        <v>-38.217862252197044</v>
      </c>
    </row>
    <row r="187" spans="1:4" s="21" customFormat="1" ht="14.25" customHeight="1" x14ac:dyDescent="0.3">
      <c r="A187" s="76">
        <v>42083</v>
      </c>
      <c r="B187" s="64">
        <v>1774.57</v>
      </c>
      <c r="C187" s="99">
        <f t="shared" si="4"/>
        <v>1.8790474440821211E-2</v>
      </c>
      <c r="D187" s="64">
        <f t="shared" si="5"/>
        <v>-18.79047444082121</v>
      </c>
    </row>
    <row r="188" spans="1:4" s="21" customFormat="1" ht="14.25" customHeight="1" x14ac:dyDescent="0.3">
      <c r="A188" s="76">
        <v>42082</v>
      </c>
      <c r="B188" s="64">
        <v>1751.31</v>
      </c>
      <c r="C188" s="99">
        <f t="shared" si="4"/>
        <v>5.3502029288342275E-3</v>
      </c>
      <c r="D188" s="64">
        <f t="shared" si="5"/>
        <v>-5.3502029288342277</v>
      </c>
    </row>
    <row r="189" spans="1:4" s="21" customFormat="1" ht="14.25" customHeight="1" x14ac:dyDescent="0.3">
      <c r="A189" s="76">
        <v>42081</v>
      </c>
      <c r="B189" s="64">
        <v>1754.1</v>
      </c>
      <c r="C189" s="99">
        <f t="shared" si="4"/>
        <v>-5.4656582035901551E-3</v>
      </c>
      <c r="D189" s="64">
        <f t="shared" si="5"/>
        <v>5.4656582035901549</v>
      </c>
    </row>
    <row r="190" spans="1:4" s="21" customFormat="1" ht="14.25" customHeight="1" x14ac:dyDescent="0.3">
      <c r="A190" s="76">
        <v>42080</v>
      </c>
      <c r="B190" s="64">
        <v>1736.63</v>
      </c>
      <c r="C190" s="99">
        <f t="shared" si="4"/>
        <v>-1.3788325354504189E-2</v>
      </c>
      <c r="D190" s="64">
        <f t="shared" si="5"/>
        <v>13.788325354504188</v>
      </c>
    </row>
    <row r="191" spans="1:4" s="21" customFormat="1" ht="14.25" customHeight="1" x14ac:dyDescent="0.3">
      <c r="A191" s="76">
        <v>42079</v>
      </c>
      <c r="B191" s="64">
        <v>1740.09</v>
      </c>
      <c r="C191" s="99">
        <f t="shared" si="4"/>
        <v>-1.6103405576256533E-2</v>
      </c>
      <c r="D191" s="64">
        <f t="shared" si="5"/>
        <v>16.103405576256534</v>
      </c>
    </row>
    <row r="192" spans="1:4" s="21" customFormat="1" ht="14.25" customHeight="1" x14ac:dyDescent="0.3">
      <c r="A192" s="76">
        <v>42076</v>
      </c>
      <c r="B192" s="64">
        <v>1719.82</v>
      </c>
      <c r="C192" s="99">
        <f t="shared" si="4"/>
        <v>-3.1987166858976249E-2</v>
      </c>
      <c r="D192" s="64">
        <f t="shared" si="5"/>
        <v>31.987166858976249</v>
      </c>
    </row>
    <row r="193" spans="1:4" s="21" customFormat="1" ht="14.25" customHeight="1" x14ac:dyDescent="0.3">
      <c r="A193" s="76">
        <v>42075</v>
      </c>
      <c r="B193" s="64">
        <v>1728.62</v>
      </c>
      <c r="C193" s="99">
        <f t="shared" si="4"/>
        <v>-2.4954029082950718E-2</v>
      </c>
      <c r="D193" s="64">
        <f t="shared" si="5"/>
        <v>24.954029082950719</v>
      </c>
    </row>
    <row r="194" spans="1:4" s="21" customFormat="1" ht="14.25" customHeight="1" x14ac:dyDescent="0.3">
      <c r="A194" s="76">
        <v>42074</v>
      </c>
      <c r="B194" s="64">
        <v>1710.79</v>
      </c>
      <c r="C194" s="99">
        <f t="shared" si="4"/>
        <v>-3.5625905444788331E-2</v>
      </c>
      <c r="D194" s="64">
        <f t="shared" si="5"/>
        <v>35.62590544478833</v>
      </c>
    </row>
    <row r="195" spans="1:4" s="21" customFormat="1" ht="14.25" customHeight="1" x14ac:dyDescent="0.3">
      <c r="A195" s="76">
        <v>42073</v>
      </c>
      <c r="B195" s="64">
        <v>1712.55</v>
      </c>
      <c r="C195" s="99">
        <f t="shared" si="4"/>
        <v>-3.6193059667053086E-2</v>
      </c>
      <c r="D195" s="64">
        <f t="shared" si="5"/>
        <v>36.193059667053085</v>
      </c>
    </row>
    <row r="196" spans="1:4" s="21" customFormat="1" ht="14.25" customHeight="1" x14ac:dyDescent="0.3">
      <c r="A196" s="76">
        <v>42072</v>
      </c>
      <c r="B196" s="64">
        <v>1741.84</v>
      </c>
      <c r="C196" s="99">
        <f t="shared" si="4"/>
        <v>-1.8637459716494352E-2</v>
      </c>
      <c r="D196" s="64">
        <f t="shared" si="5"/>
        <v>18.637459716494352</v>
      </c>
    </row>
    <row r="197" spans="1:4" s="21" customFormat="1" ht="14.25" customHeight="1" x14ac:dyDescent="0.3">
      <c r="A197" s="76">
        <v>42069</v>
      </c>
      <c r="B197" s="64">
        <v>1741.99</v>
      </c>
      <c r="C197" s="99">
        <f t="shared" si="4"/>
        <v>-1.6019431185923631E-2</v>
      </c>
      <c r="D197" s="64">
        <f t="shared" si="5"/>
        <v>16.019431185923633</v>
      </c>
    </row>
    <row r="198" spans="1:4" s="21" customFormat="1" ht="14.25" customHeight="1" x14ac:dyDescent="0.3">
      <c r="A198" s="76">
        <v>42068</v>
      </c>
      <c r="B198" s="64">
        <v>1763.74</v>
      </c>
      <c r="C198" s="99">
        <f t="shared" ref="C198:C261" si="6">(B198-B207)/B207</f>
        <v>-2.4602819992194454E-3</v>
      </c>
      <c r="D198" s="64">
        <f t="shared" ref="D198:D261" si="7">C198*-1000</f>
        <v>2.4602819992194456</v>
      </c>
    </row>
    <row r="199" spans="1:4" s="21" customFormat="1" ht="14.25" customHeight="1" x14ac:dyDescent="0.3">
      <c r="A199" s="76">
        <v>42067</v>
      </c>
      <c r="B199" s="64">
        <v>1760.91</v>
      </c>
      <c r="C199" s="99">
        <f t="shared" si="6"/>
        <v>6.2471603816519387E-5</v>
      </c>
      <c r="D199" s="64">
        <f t="shared" si="7"/>
        <v>-6.2471603816519387E-2</v>
      </c>
    </row>
    <row r="200" spans="1:4" s="21" customFormat="1" ht="14.25" customHeight="1" x14ac:dyDescent="0.3">
      <c r="A200" s="76">
        <v>42066</v>
      </c>
      <c r="B200" s="64">
        <v>1768.57</v>
      </c>
      <c r="C200" s="99">
        <f t="shared" si="6"/>
        <v>5.4177278515553781E-3</v>
      </c>
      <c r="D200" s="64">
        <f t="shared" si="7"/>
        <v>-5.4177278515553784</v>
      </c>
    </row>
    <row r="201" spans="1:4" s="21" customFormat="1" ht="14.25" customHeight="1" x14ac:dyDescent="0.3">
      <c r="A201" s="76">
        <v>42065</v>
      </c>
      <c r="B201" s="64">
        <v>1776.65</v>
      </c>
      <c r="C201" s="99">
        <f t="shared" si="6"/>
        <v>1.2451561431502244E-2</v>
      </c>
      <c r="D201" s="64">
        <f t="shared" si="7"/>
        <v>-12.451561431502244</v>
      </c>
    </row>
    <row r="202" spans="1:4" s="21" customFormat="1" ht="14.25" customHeight="1" x14ac:dyDescent="0.3">
      <c r="A202" s="76">
        <v>42062</v>
      </c>
      <c r="B202" s="64">
        <v>1772.86</v>
      </c>
      <c r="C202" s="99">
        <f t="shared" si="6"/>
        <v>1.1381074898311845E-2</v>
      </c>
      <c r="D202" s="64">
        <f t="shared" si="7"/>
        <v>-11.381074898311844</v>
      </c>
    </row>
    <row r="203" spans="1:4" s="21" customFormat="1" ht="14.25" customHeight="1" x14ac:dyDescent="0.3">
      <c r="A203" s="76">
        <v>42061</v>
      </c>
      <c r="B203" s="64">
        <v>1773.99</v>
      </c>
      <c r="C203" s="99">
        <f t="shared" si="6"/>
        <v>1.244735129952399E-2</v>
      </c>
      <c r="D203" s="64">
        <f t="shared" si="7"/>
        <v>-12.447351299523989</v>
      </c>
    </row>
    <row r="204" spans="1:4" s="21" customFormat="1" ht="14.25" customHeight="1" x14ac:dyDescent="0.3">
      <c r="A204" s="76">
        <v>42060</v>
      </c>
      <c r="B204" s="64">
        <v>1776.86</v>
      </c>
      <c r="C204" s="99">
        <f t="shared" si="6"/>
        <v>2.0468407208738628E-2</v>
      </c>
      <c r="D204" s="64">
        <f t="shared" si="7"/>
        <v>-20.468407208738629</v>
      </c>
    </row>
    <row r="205" spans="1:4" s="21" customFormat="1" ht="14.25" customHeight="1" x14ac:dyDescent="0.3">
      <c r="A205" s="76">
        <v>42059</v>
      </c>
      <c r="B205" s="64">
        <v>1774.92</v>
      </c>
      <c r="C205" s="99">
        <f t="shared" si="6"/>
        <v>3.098316662600643E-2</v>
      </c>
      <c r="D205" s="64">
        <f t="shared" si="7"/>
        <v>-30.98316662600643</v>
      </c>
    </row>
    <row r="206" spans="1:4" s="21" customFormat="1" ht="14.25" customHeight="1" x14ac:dyDescent="0.3">
      <c r="A206" s="76">
        <v>42058</v>
      </c>
      <c r="B206" s="64">
        <v>1770.35</v>
      </c>
      <c r="C206" s="99">
        <f t="shared" si="6"/>
        <v>2.5796283527346253E-2</v>
      </c>
      <c r="D206" s="64">
        <f t="shared" si="7"/>
        <v>-25.796283527346255</v>
      </c>
    </row>
    <row r="207" spans="1:4" s="21" customFormat="1" ht="14.25" customHeight="1" x14ac:dyDescent="0.3">
      <c r="A207" s="76">
        <v>42055</v>
      </c>
      <c r="B207" s="64">
        <v>1768.09</v>
      </c>
      <c r="C207" s="99">
        <f t="shared" si="6"/>
        <v>3.1419354462353298E-2</v>
      </c>
      <c r="D207" s="64">
        <f t="shared" si="7"/>
        <v>-31.419354462353297</v>
      </c>
    </row>
    <row r="208" spans="1:4" s="21" customFormat="1" ht="14.25" customHeight="1" x14ac:dyDescent="0.3">
      <c r="A208" s="76">
        <v>42054</v>
      </c>
      <c r="B208" s="64">
        <v>1760.8</v>
      </c>
      <c r="C208" s="99">
        <f t="shared" si="6"/>
        <v>2.339368225276801E-2</v>
      </c>
      <c r="D208" s="64">
        <f t="shared" si="7"/>
        <v>-23.393682252768009</v>
      </c>
    </row>
    <row r="209" spans="1:4" s="21" customFormat="1" ht="14.25" customHeight="1" x14ac:dyDescent="0.3">
      <c r="A209" s="76">
        <v>42053</v>
      </c>
      <c r="B209" s="64">
        <v>1759.04</v>
      </c>
      <c r="C209" s="99">
        <f t="shared" si="6"/>
        <v>1.8263492118622947E-2</v>
      </c>
      <c r="D209" s="64">
        <f t="shared" si="7"/>
        <v>-18.263492118622949</v>
      </c>
    </row>
    <row r="210" spans="1:4" s="21" customFormat="1" ht="14.25" customHeight="1" x14ac:dyDescent="0.3">
      <c r="A210" s="76">
        <v>42052</v>
      </c>
      <c r="B210" s="64">
        <v>1754.8</v>
      </c>
      <c r="C210" s="99">
        <f t="shared" si="6"/>
        <v>2.3129442083107313E-2</v>
      </c>
      <c r="D210" s="64">
        <f t="shared" si="7"/>
        <v>-23.129442083107314</v>
      </c>
    </row>
    <row r="211" spans="1:4" s="21" customFormat="1" ht="14.25" customHeight="1" x14ac:dyDescent="0.3">
      <c r="A211" s="76">
        <v>42051</v>
      </c>
      <c r="B211" s="64">
        <v>1752.91</v>
      </c>
      <c r="C211" s="99">
        <f t="shared" si="6"/>
        <v>2.1973857580951744E-2</v>
      </c>
      <c r="D211" s="64">
        <f t="shared" si="7"/>
        <v>-21.973857580951744</v>
      </c>
    </row>
    <row r="212" spans="1:4" s="21" customFormat="1" ht="14.25" customHeight="1" x14ac:dyDescent="0.3">
      <c r="A212" s="76">
        <v>42048</v>
      </c>
      <c r="B212" s="64">
        <v>1752.18</v>
      </c>
      <c r="C212" s="99">
        <f t="shared" si="6"/>
        <v>3.4131082716085906E-2</v>
      </c>
      <c r="D212" s="64">
        <f t="shared" si="7"/>
        <v>-34.131082716085906</v>
      </c>
    </row>
    <row r="213" spans="1:4" s="21" customFormat="1" ht="14.25" customHeight="1" x14ac:dyDescent="0.3">
      <c r="A213" s="76">
        <v>42047</v>
      </c>
      <c r="B213" s="64">
        <v>1741.22</v>
      </c>
      <c r="C213" s="99">
        <f t="shared" si="6"/>
        <v>3.7960346698141363E-2</v>
      </c>
      <c r="D213" s="64">
        <f t="shared" si="7"/>
        <v>-37.960346698141365</v>
      </c>
    </row>
    <row r="214" spans="1:4" s="21" customFormat="1" ht="14.25" customHeight="1" x14ac:dyDescent="0.3">
      <c r="A214" s="76">
        <v>42046</v>
      </c>
      <c r="B214" s="64">
        <v>1721.58</v>
      </c>
      <c r="C214" s="99">
        <f t="shared" si="6"/>
        <v>1.6394991173744388E-2</v>
      </c>
      <c r="D214" s="64">
        <f t="shared" si="7"/>
        <v>-16.394991173744387</v>
      </c>
    </row>
    <row r="215" spans="1:4" s="21" customFormat="1" ht="14.25" customHeight="1" x14ac:dyDescent="0.3">
      <c r="A215" s="76">
        <v>42045</v>
      </c>
      <c r="B215" s="64">
        <v>1725.83</v>
      </c>
      <c r="C215" s="99">
        <f t="shared" si="6"/>
        <v>2.1684821217144139E-2</v>
      </c>
      <c r="D215" s="64">
        <f t="shared" si="7"/>
        <v>-21.68482121714414</v>
      </c>
    </row>
    <row r="216" spans="1:4" s="21" customFormat="1" ht="14.25" customHeight="1" x14ac:dyDescent="0.3">
      <c r="A216" s="76">
        <v>42044</v>
      </c>
      <c r="B216" s="64">
        <v>1714.23</v>
      </c>
      <c r="C216" s="99">
        <f t="shared" si="6"/>
        <v>5.0598030018762369E-3</v>
      </c>
      <c r="D216" s="64">
        <f t="shared" si="7"/>
        <v>-5.0598030018762366</v>
      </c>
    </row>
    <row r="217" spans="1:4" s="21" customFormat="1" ht="14.25" customHeight="1" x14ac:dyDescent="0.3">
      <c r="A217" s="76">
        <v>42041</v>
      </c>
      <c r="B217" s="64">
        <v>1720.55</v>
      </c>
      <c r="C217" s="99">
        <f t="shared" si="6"/>
        <v>4.6713964555779395E-3</v>
      </c>
      <c r="D217" s="64">
        <f t="shared" si="7"/>
        <v>-4.6713964555779395</v>
      </c>
    </row>
    <row r="218" spans="1:4" s="21" customFormat="1" ht="14.25" customHeight="1" x14ac:dyDescent="0.3">
      <c r="A218" s="76">
        <v>42040</v>
      </c>
      <c r="B218" s="64">
        <v>1727.49</v>
      </c>
      <c r="C218" s="99">
        <f t="shared" si="6"/>
        <v>1.1564992329043063E-2</v>
      </c>
      <c r="D218" s="64">
        <f t="shared" si="7"/>
        <v>-11.564992329043063</v>
      </c>
    </row>
    <row r="219" spans="1:4" s="21" customFormat="1" ht="14.25" customHeight="1" x14ac:dyDescent="0.3">
      <c r="A219" s="76">
        <v>42039</v>
      </c>
      <c r="B219" s="64">
        <v>1715.13</v>
      </c>
      <c r="C219" s="99">
        <f t="shared" si="6"/>
        <v>2.7243973878525096E-3</v>
      </c>
      <c r="D219" s="64">
        <f t="shared" si="7"/>
        <v>-2.7243973878525094</v>
      </c>
    </row>
    <row r="220" spans="1:4" s="21" customFormat="1" ht="14.25" customHeight="1" x14ac:dyDescent="0.3">
      <c r="A220" s="76">
        <v>42038</v>
      </c>
      <c r="B220" s="64">
        <v>1715.22</v>
      </c>
      <c r="C220" s="99">
        <f t="shared" si="6"/>
        <v>1.2323382556039585E-2</v>
      </c>
      <c r="D220" s="64">
        <f t="shared" si="7"/>
        <v>-12.323382556039585</v>
      </c>
    </row>
    <row r="221" spans="1:4" s="21" customFormat="1" ht="14.25" customHeight="1" x14ac:dyDescent="0.3">
      <c r="A221" s="76">
        <v>42037</v>
      </c>
      <c r="B221" s="64">
        <v>1694.35</v>
      </c>
      <c r="C221" s="99">
        <f t="shared" si="6"/>
        <v>5.3878606988790679E-3</v>
      </c>
      <c r="D221" s="64">
        <f t="shared" si="7"/>
        <v>-5.3878606988790683</v>
      </c>
    </row>
    <row r="222" spans="1:4" s="21" customFormat="1" ht="14.25" customHeight="1" x14ac:dyDescent="0.3">
      <c r="A222" s="76">
        <v>42034</v>
      </c>
      <c r="B222" s="64">
        <v>1677.54</v>
      </c>
      <c r="C222" s="99">
        <f t="shared" si="6"/>
        <v>-2.5923063202331455E-3</v>
      </c>
      <c r="D222" s="64">
        <f t="shared" si="7"/>
        <v>2.5923063202331456</v>
      </c>
    </row>
    <row r="223" spans="1:4" s="21" customFormat="1" ht="14.25" customHeight="1" x14ac:dyDescent="0.3">
      <c r="A223" s="76">
        <v>42033</v>
      </c>
      <c r="B223" s="64">
        <v>1693.81</v>
      </c>
      <c r="C223" s="99">
        <f t="shared" si="6"/>
        <v>1.1139300958123065E-2</v>
      </c>
      <c r="D223" s="64">
        <f t="shared" si="7"/>
        <v>-11.139300958123064</v>
      </c>
    </row>
    <row r="224" spans="1:4" s="21" customFormat="1" ht="14.25" customHeight="1" x14ac:dyDescent="0.3">
      <c r="A224" s="76">
        <v>42032</v>
      </c>
      <c r="B224" s="64">
        <v>1689.2</v>
      </c>
      <c r="C224" s="99">
        <f t="shared" si="6"/>
        <v>1.6096821539423972E-2</v>
      </c>
      <c r="D224" s="64">
        <f t="shared" si="7"/>
        <v>-16.096821539423971</v>
      </c>
    </row>
    <row r="225" spans="1:4" s="21" customFormat="1" ht="14.25" customHeight="1" x14ac:dyDescent="0.3">
      <c r="A225" s="76">
        <v>42031</v>
      </c>
      <c r="B225" s="64">
        <v>1705.6</v>
      </c>
      <c r="C225" s="99">
        <f t="shared" si="6"/>
        <v>2.415064429739747E-2</v>
      </c>
      <c r="D225" s="64">
        <f t="shared" si="7"/>
        <v>-24.15064429739747</v>
      </c>
    </row>
    <row r="226" spans="1:4" s="21" customFormat="1" ht="14.25" customHeight="1" x14ac:dyDescent="0.3">
      <c r="A226" s="76">
        <v>42030</v>
      </c>
      <c r="B226" s="64">
        <v>1712.55</v>
      </c>
      <c r="C226" s="99">
        <f t="shared" si="6"/>
        <v>2.0474439723749932E-2</v>
      </c>
      <c r="D226" s="64">
        <f t="shared" si="7"/>
        <v>-20.474439723749931</v>
      </c>
    </row>
    <row r="227" spans="1:4" s="21" customFormat="1" ht="14.25" customHeight="1" x14ac:dyDescent="0.3">
      <c r="A227" s="76">
        <v>42027</v>
      </c>
      <c r="B227" s="64">
        <v>1707.74</v>
      </c>
      <c r="C227" s="99">
        <f t="shared" si="6"/>
        <v>1.8506479951810373E-2</v>
      </c>
      <c r="D227" s="64">
        <f t="shared" si="7"/>
        <v>-18.506479951810373</v>
      </c>
    </row>
    <row r="228" spans="1:4" s="21" customFormat="1" ht="14.25" customHeight="1" x14ac:dyDescent="0.3">
      <c r="A228" s="76">
        <v>42026</v>
      </c>
      <c r="B228" s="64">
        <v>1710.47</v>
      </c>
      <c r="C228" s="99">
        <f t="shared" si="6"/>
        <v>1.5839173298491552E-2</v>
      </c>
      <c r="D228" s="64">
        <f t="shared" si="7"/>
        <v>-15.839173298491552</v>
      </c>
    </row>
    <row r="229" spans="1:4" s="21" customFormat="1" ht="14.25" customHeight="1" x14ac:dyDescent="0.3">
      <c r="A229" s="76">
        <v>42025</v>
      </c>
      <c r="B229" s="64">
        <v>1694.34</v>
      </c>
      <c r="C229" s="99">
        <f t="shared" si="6"/>
        <v>1.003441213100488E-4</v>
      </c>
      <c r="D229" s="64">
        <f t="shared" si="7"/>
        <v>-0.1003441213100488</v>
      </c>
    </row>
    <row r="230" spans="1:4" s="21" customFormat="1" ht="14.25" customHeight="1" x14ac:dyDescent="0.3">
      <c r="A230" s="76">
        <v>42024</v>
      </c>
      <c r="B230" s="64">
        <v>1685.27</v>
      </c>
      <c r="C230" s="99">
        <f t="shared" si="6"/>
        <v>1.3866997148391883E-2</v>
      </c>
      <c r="D230" s="64">
        <f t="shared" si="7"/>
        <v>-13.866997148391883</v>
      </c>
    </row>
    <row r="231" spans="1:4" s="21" customFormat="1" ht="14.25" customHeight="1" x14ac:dyDescent="0.3">
      <c r="A231" s="76">
        <v>42023</v>
      </c>
      <c r="B231" s="64">
        <v>1681.9</v>
      </c>
      <c r="C231" s="99">
        <f t="shared" si="6"/>
        <v>1.6634630496016621E-2</v>
      </c>
      <c r="D231" s="64">
        <f t="shared" si="7"/>
        <v>-16.634630496016619</v>
      </c>
    </row>
    <row r="232" spans="1:4" s="21" customFormat="1" ht="14.25" customHeight="1" x14ac:dyDescent="0.3">
      <c r="A232" s="76">
        <v>42020</v>
      </c>
      <c r="B232" s="64">
        <v>1675.15</v>
      </c>
      <c r="C232" s="99">
        <f t="shared" si="6"/>
        <v>2.3335826477188276E-3</v>
      </c>
      <c r="D232" s="64">
        <f t="shared" si="7"/>
        <v>-2.3335826477188277</v>
      </c>
    </row>
    <row r="233" spans="1:4" s="21" customFormat="1" ht="14.25" customHeight="1" x14ac:dyDescent="0.3">
      <c r="A233" s="76">
        <v>42019</v>
      </c>
      <c r="B233" s="64">
        <v>1662.44</v>
      </c>
      <c r="C233" s="99">
        <f t="shared" si="6"/>
        <v>-2.4796006358852814E-2</v>
      </c>
      <c r="D233" s="64">
        <f t="shared" si="7"/>
        <v>24.796006358852814</v>
      </c>
    </row>
    <row r="234" spans="1:4" s="21" customFormat="1" ht="14.25" customHeight="1" x14ac:dyDescent="0.3">
      <c r="A234" s="76">
        <v>42018</v>
      </c>
      <c r="B234" s="64">
        <v>1665.38</v>
      </c>
      <c r="C234" s="99">
        <f t="shared" si="6"/>
        <v>-2.5911281643348435E-2</v>
      </c>
      <c r="D234" s="64">
        <f t="shared" si="7"/>
        <v>25.911281643348435</v>
      </c>
    </row>
    <row r="235" spans="1:4" s="21" customFormat="1" ht="14.25" customHeight="1" x14ac:dyDescent="0.3">
      <c r="A235" s="76">
        <v>42017</v>
      </c>
      <c r="B235" s="64">
        <v>1678.19</v>
      </c>
      <c r="C235" s="99">
        <f t="shared" si="6"/>
        <v>-1.8412910093760795E-2</v>
      </c>
      <c r="D235" s="64">
        <f t="shared" si="7"/>
        <v>18.412910093760797</v>
      </c>
    </row>
    <row r="236" spans="1:4" s="21" customFormat="1" ht="14.25" customHeight="1" x14ac:dyDescent="0.3">
      <c r="A236" s="76">
        <v>42016</v>
      </c>
      <c r="B236" s="64">
        <v>1676.71</v>
      </c>
      <c r="C236" s="99">
        <f t="shared" si="6"/>
        <v>-2.5740698775718884E-2</v>
      </c>
      <c r="D236" s="64">
        <f t="shared" si="7"/>
        <v>25.740698775718883</v>
      </c>
    </row>
    <row r="237" spans="1:4" s="21" customFormat="1" ht="14.25" customHeight="1" x14ac:dyDescent="0.3">
      <c r="A237" s="76">
        <v>42013</v>
      </c>
      <c r="B237" s="64">
        <v>1683.8</v>
      </c>
      <c r="C237" s="99">
        <f t="shared" si="6"/>
        <v>-2.7666295164894862E-2</v>
      </c>
      <c r="D237" s="64">
        <f t="shared" si="7"/>
        <v>27.666295164894862</v>
      </c>
    </row>
    <row r="238" spans="1:4" s="21" customFormat="1" ht="14.25" customHeight="1" x14ac:dyDescent="0.3">
      <c r="A238" s="76">
        <v>42012</v>
      </c>
      <c r="B238" s="64">
        <v>1694.17</v>
      </c>
      <c r="C238" s="99">
        <f t="shared" si="6"/>
        <v>-2.0382556001434005E-2</v>
      </c>
      <c r="D238" s="64">
        <f t="shared" si="7"/>
        <v>20.382556001434004</v>
      </c>
    </row>
    <row r="239" spans="1:4" s="21" customFormat="1" ht="14.25" customHeight="1" x14ac:dyDescent="0.3">
      <c r="A239" s="76">
        <v>42011</v>
      </c>
      <c r="B239" s="64">
        <v>1662.22</v>
      </c>
      <c r="C239" s="99">
        <f t="shared" si="6"/>
        <v>-3.6835304411313045E-2</v>
      </c>
      <c r="D239" s="64">
        <f t="shared" si="7"/>
        <v>36.835304411313047</v>
      </c>
    </row>
    <row r="240" spans="1:4" s="21" customFormat="1" ht="14.25" customHeight="1" x14ac:dyDescent="0.3">
      <c r="A240" s="76">
        <v>42010</v>
      </c>
      <c r="B240" s="64">
        <v>1654.38</v>
      </c>
      <c r="C240" s="99">
        <f t="shared" si="6"/>
        <v>-4.1622495264246308E-2</v>
      </c>
      <c r="D240" s="64">
        <f t="shared" si="7"/>
        <v>41.622495264246311</v>
      </c>
    </row>
    <row r="241" spans="1:4" s="21" customFormat="1" ht="14.25" customHeight="1" x14ac:dyDescent="0.3">
      <c r="A241" s="76">
        <v>42009</v>
      </c>
      <c r="B241" s="64">
        <v>1671.25</v>
      </c>
      <c r="C241" s="99">
        <f t="shared" si="6"/>
        <v>-3.0653674380836327E-2</v>
      </c>
      <c r="D241" s="64">
        <f t="shared" si="7"/>
        <v>30.653674380836328</v>
      </c>
    </row>
    <row r="242" spans="1:4" s="21" customFormat="1" ht="14.25" customHeight="1" x14ac:dyDescent="0.3">
      <c r="A242" s="76">
        <v>42006</v>
      </c>
      <c r="B242" s="64">
        <v>1704.71</v>
      </c>
      <c r="C242" s="99">
        <f t="shared" si="6"/>
        <v>-1.0764481273864625E-2</v>
      </c>
      <c r="D242" s="64">
        <f t="shared" si="7"/>
        <v>10.764481273864625</v>
      </c>
    </row>
    <row r="243" spans="1:4" s="21" customFormat="1" ht="14.25" customHeight="1" x14ac:dyDescent="0.3">
      <c r="A243" s="76">
        <v>42005</v>
      </c>
      <c r="B243" s="64">
        <v>1709.68</v>
      </c>
      <c r="C243" s="99">
        <f t="shared" si="6"/>
        <v>-4.2632498543971669E-3</v>
      </c>
      <c r="D243" s="64">
        <f t="shared" si="7"/>
        <v>4.2632498543971673</v>
      </c>
    </row>
    <row r="244" spans="1:4" s="21" customFormat="1" ht="14.25" customHeight="1" x14ac:dyDescent="0.3">
      <c r="A244" s="76">
        <v>42004</v>
      </c>
      <c r="B244" s="64">
        <v>1709.67</v>
      </c>
      <c r="C244" s="99">
        <f t="shared" si="6"/>
        <v>1.9574173811631665E-3</v>
      </c>
      <c r="D244" s="64">
        <f t="shared" si="7"/>
        <v>-1.9574173811631665</v>
      </c>
    </row>
    <row r="245" spans="1:4" s="21" customFormat="1" ht="14.25" customHeight="1" x14ac:dyDescent="0.3">
      <c r="A245" s="76">
        <v>42003</v>
      </c>
      <c r="B245" s="64">
        <v>1721.01</v>
      </c>
      <c r="C245" s="99">
        <f t="shared" si="6"/>
        <v>2.901678943843871E-2</v>
      </c>
      <c r="D245" s="64">
        <f t="shared" si="7"/>
        <v>-29.01678943843871</v>
      </c>
    </row>
    <row r="246" spans="1:4" s="21" customFormat="1" ht="14.25" customHeight="1" x14ac:dyDescent="0.3">
      <c r="A246" s="76">
        <v>42002</v>
      </c>
      <c r="B246" s="64">
        <v>1731.71</v>
      </c>
      <c r="C246" s="99">
        <f t="shared" si="6"/>
        <v>4.6021793756644475E-2</v>
      </c>
      <c r="D246" s="64">
        <f t="shared" si="7"/>
        <v>-46.021793756644477</v>
      </c>
    </row>
    <row r="247" spans="1:4" s="21" customFormat="1" ht="14.25" customHeight="1" x14ac:dyDescent="0.3">
      <c r="A247" s="76">
        <v>41999</v>
      </c>
      <c r="B247" s="64">
        <v>1729.42</v>
      </c>
      <c r="C247" s="99">
        <f t="shared" si="6"/>
        <v>4.5244657189826981E-2</v>
      </c>
      <c r="D247" s="64">
        <f t="shared" si="7"/>
        <v>-45.244657189826981</v>
      </c>
    </row>
    <row r="248" spans="1:4" s="21" customFormat="1" ht="14.25" customHeight="1" x14ac:dyDescent="0.3">
      <c r="A248" s="76">
        <v>41998</v>
      </c>
      <c r="B248" s="64">
        <v>1725.79</v>
      </c>
      <c r="C248" s="99">
        <f t="shared" si="6"/>
        <v>3.0297783933518008E-2</v>
      </c>
      <c r="D248" s="64">
        <f t="shared" si="7"/>
        <v>-30.297783933518009</v>
      </c>
    </row>
    <row r="249" spans="1:4" s="21" customFormat="1" ht="14.25" customHeight="1" x14ac:dyDescent="0.3">
      <c r="A249" s="76">
        <v>41997</v>
      </c>
      <c r="B249" s="64">
        <v>1726.23</v>
      </c>
      <c r="C249" s="99">
        <f t="shared" si="6"/>
        <v>1.5997174891851366E-2</v>
      </c>
      <c r="D249" s="64">
        <f t="shared" si="7"/>
        <v>-15.997174891851367</v>
      </c>
    </row>
    <row r="250" spans="1:4" s="21" customFormat="1" ht="14.25" customHeight="1" x14ac:dyDescent="0.3">
      <c r="A250" s="76">
        <v>41996</v>
      </c>
      <c r="B250" s="64">
        <v>1724.1</v>
      </c>
      <c r="C250" s="99">
        <f t="shared" si="6"/>
        <v>1.5113958184911857E-2</v>
      </c>
      <c r="D250" s="64">
        <f t="shared" si="7"/>
        <v>-15.113958184911857</v>
      </c>
    </row>
    <row r="251" spans="1:4" s="21" customFormat="1" ht="14.25" customHeight="1" x14ac:dyDescent="0.3">
      <c r="A251" s="76">
        <v>41995</v>
      </c>
      <c r="B251" s="64">
        <v>1723.26</v>
      </c>
      <c r="C251" s="99">
        <f t="shared" si="6"/>
        <v>7.4914197111445821E-4</v>
      </c>
      <c r="D251" s="64">
        <f t="shared" si="7"/>
        <v>-0.74914197111445824</v>
      </c>
    </row>
    <row r="252" spans="1:4" s="21" customFormat="1" ht="14.25" customHeight="1" x14ac:dyDescent="0.3">
      <c r="A252" s="76">
        <v>41992</v>
      </c>
      <c r="B252" s="64">
        <v>1717</v>
      </c>
      <c r="C252" s="99">
        <f t="shared" si="6"/>
        <v>-5.4851807445249713E-3</v>
      </c>
      <c r="D252" s="64">
        <f t="shared" si="7"/>
        <v>5.4851807445249712</v>
      </c>
    </row>
    <row r="253" spans="1:4" s="21" customFormat="1" ht="14.25" customHeight="1" x14ac:dyDescent="0.3">
      <c r="A253" s="76">
        <v>41991</v>
      </c>
      <c r="B253" s="64">
        <v>1706.33</v>
      </c>
      <c r="C253" s="99">
        <f t="shared" si="6"/>
        <v>-1.8515749027908826E-2</v>
      </c>
      <c r="D253" s="64">
        <f t="shared" si="7"/>
        <v>18.515749027908825</v>
      </c>
    </row>
    <row r="254" spans="1:4" s="21" customFormat="1" ht="14.25" customHeight="1" x14ac:dyDescent="0.3">
      <c r="A254" s="76">
        <v>41990</v>
      </c>
      <c r="B254" s="64">
        <v>1672.48</v>
      </c>
      <c r="C254" s="99">
        <f t="shared" si="6"/>
        <v>-3.69393595642135E-2</v>
      </c>
      <c r="D254" s="64">
        <f t="shared" si="7"/>
        <v>36.939359564213497</v>
      </c>
    </row>
    <row r="255" spans="1:4" s="21" customFormat="1" ht="14.25" customHeight="1" x14ac:dyDescent="0.3">
      <c r="A255" s="76">
        <v>41989</v>
      </c>
      <c r="B255" s="64">
        <v>1655.52</v>
      </c>
      <c r="C255" s="99">
        <f t="shared" si="6"/>
        <v>-4.8404062699384409E-2</v>
      </c>
      <c r="D255" s="64">
        <f t="shared" si="7"/>
        <v>48.404062699384411</v>
      </c>
    </row>
    <row r="256" spans="1:4" s="21" customFormat="1" ht="14.25" customHeight="1" x14ac:dyDescent="0.3">
      <c r="A256" s="76">
        <v>41988</v>
      </c>
      <c r="B256" s="64">
        <v>1654.56</v>
      </c>
      <c r="C256" s="99">
        <f t="shared" si="6"/>
        <v>-4.6906952228987532E-2</v>
      </c>
      <c r="D256" s="64">
        <f t="shared" si="7"/>
        <v>46.906952228987535</v>
      </c>
    </row>
    <row r="257" spans="1:4" s="21" customFormat="1" ht="14.25" customHeight="1" x14ac:dyDescent="0.3">
      <c r="A257" s="76">
        <v>41985</v>
      </c>
      <c r="B257" s="64">
        <v>1675.04</v>
      </c>
      <c r="C257" s="99">
        <f t="shared" si="6"/>
        <v>-3.1707218378047235E-2</v>
      </c>
      <c r="D257" s="64">
        <f t="shared" si="7"/>
        <v>31.707218378047234</v>
      </c>
    </row>
    <row r="258" spans="1:4" s="21" customFormat="1" ht="14.25" customHeight="1" x14ac:dyDescent="0.3">
      <c r="A258" s="76">
        <v>41984</v>
      </c>
      <c r="B258" s="64">
        <v>1699.05</v>
      </c>
      <c r="C258" s="99">
        <f t="shared" si="6"/>
        <v>-2.325380856567982E-2</v>
      </c>
      <c r="D258" s="64">
        <f t="shared" si="7"/>
        <v>23.253808565679819</v>
      </c>
    </row>
    <row r="259" spans="1:4" s="21" customFormat="1" ht="14.25" customHeight="1" x14ac:dyDescent="0.3">
      <c r="A259" s="76">
        <v>41983</v>
      </c>
      <c r="B259" s="64">
        <v>1698.43</v>
      </c>
      <c r="C259" s="99">
        <f t="shared" si="6"/>
        <v>-2.6525898286821288E-2</v>
      </c>
      <c r="D259" s="64">
        <f t="shared" si="7"/>
        <v>26.525898286821288</v>
      </c>
    </row>
    <row r="260" spans="1:4" s="21" customFormat="1" ht="14.25" customHeight="1" x14ac:dyDescent="0.3">
      <c r="A260" s="76">
        <v>41982</v>
      </c>
      <c r="B260" s="64">
        <v>1721.97</v>
      </c>
      <c r="C260" s="99">
        <f t="shared" si="6"/>
        <v>-1.4891304347826071E-2</v>
      </c>
      <c r="D260" s="64">
        <f t="shared" si="7"/>
        <v>14.891304347826072</v>
      </c>
    </row>
    <row r="261" spans="1:4" s="21" customFormat="1" ht="14.25" customHeight="1" x14ac:dyDescent="0.3">
      <c r="A261" s="76">
        <v>41981</v>
      </c>
      <c r="B261" s="64">
        <v>1726.47</v>
      </c>
      <c r="C261" s="99">
        <f t="shared" si="6"/>
        <v>-9.3813474713395021E-3</v>
      </c>
      <c r="D261" s="64">
        <f t="shared" si="7"/>
        <v>9.3813474713395024</v>
      </c>
    </row>
    <row r="262" spans="1:4" s="21" customFormat="1" ht="14.25" customHeight="1" x14ac:dyDescent="0.3">
      <c r="A262" s="76">
        <v>41978</v>
      </c>
      <c r="B262" s="64">
        <v>1738.52</v>
      </c>
      <c r="C262" s="99">
        <f t="shared" ref="C262:C325" si="8">(B262-B271)/B271</f>
        <v>-9.0225218235834726E-4</v>
      </c>
      <c r="D262" s="64">
        <f t="shared" ref="D262:D325" si="9">C262*-1000</f>
        <v>0.90225218235834725</v>
      </c>
    </row>
    <row r="263" spans="1:4" s="21" customFormat="1" ht="14.25" customHeight="1" x14ac:dyDescent="0.3">
      <c r="A263" s="76">
        <v>41977</v>
      </c>
      <c r="B263" s="64">
        <v>1736.63</v>
      </c>
      <c r="C263" s="99">
        <f t="shared" si="8"/>
        <v>-3.5113168013625057E-4</v>
      </c>
      <c r="D263" s="64">
        <f t="shared" si="9"/>
        <v>0.35113168013625057</v>
      </c>
    </row>
    <row r="264" spans="1:4" s="21" customFormat="1" ht="14.25" customHeight="1" x14ac:dyDescent="0.3">
      <c r="A264" s="76">
        <v>41976</v>
      </c>
      <c r="B264" s="64">
        <v>1739.73</v>
      </c>
      <c r="C264" s="99">
        <f t="shared" si="8"/>
        <v>8.264414913038181E-3</v>
      </c>
      <c r="D264" s="64">
        <f t="shared" si="9"/>
        <v>-8.2644149130381805</v>
      </c>
    </row>
    <row r="265" spans="1:4" s="21" customFormat="1" ht="14.25" customHeight="1" x14ac:dyDescent="0.3">
      <c r="A265" s="76">
        <v>41975</v>
      </c>
      <c r="B265" s="64">
        <v>1735.99</v>
      </c>
      <c r="C265" s="99">
        <f t="shared" si="8"/>
        <v>6.5285580931508068E-3</v>
      </c>
      <c r="D265" s="64">
        <f t="shared" si="9"/>
        <v>-6.5285580931508065</v>
      </c>
    </row>
    <row r="266" spans="1:4" s="21" customFormat="1" ht="14.25" customHeight="1" x14ac:dyDescent="0.3">
      <c r="A266" s="76">
        <v>41974</v>
      </c>
      <c r="B266" s="64">
        <v>1729.89</v>
      </c>
      <c r="C266" s="99">
        <f t="shared" si="8"/>
        <v>9.6052030111737547E-4</v>
      </c>
      <c r="D266" s="64">
        <f t="shared" si="9"/>
        <v>-0.96052030111737552</v>
      </c>
    </row>
    <row r="267" spans="1:4" s="21" customFormat="1" ht="14.25" customHeight="1" x14ac:dyDescent="0.3">
      <c r="A267" s="76">
        <v>41971</v>
      </c>
      <c r="B267" s="64">
        <v>1739.5</v>
      </c>
      <c r="C267" s="99">
        <f t="shared" si="8"/>
        <v>1.4303457203332986E-2</v>
      </c>
      <c r="D267" s="64">
        <f t="shared" si="9"/>
        <v>-14.303457203332986</v>
      </c>
    </row>
    <row r="268" spans="1:4" s="21" customFormat="1" ht="14.25" customHeight="1" x14ac:dyDescent="0.3">
      <c r="A268" s="76">
        <v>41970</v>
      </c>
      <c r="B268" s="64">
        <v>1744.71</v>
      </c>
      <c r="C268" s="99">
        <f t="shared" si="8"/>
        <v>1.602026554856743E-2</v>
      </c>
      <c r="D268" s="64">
        <f t="shared" si="9"/>
        <v>-16.02026554856743</v>
      </c>
    </row>
    <row r="269" spans="1:4" s="21" customFormat="1" ht="14.25" customHeight="1" x14ac:dyDescent="0.3">
      <c r="A269" s="76">
        <v>41969</v>
      </c>
      <c r="B269" s="64">
        <v>1748</v>
      </c>
      <c r="C269" s="99">
        <f t="shared" si="8"/>
        <v>1.8505570316505845E-2</v>
      </c>
      <c r="D269" s="64">
        <f t="shared" si="9"/>
        <v>-18.505570316505846</v>
      </c>
    </row>
    <row r="270" spans="1:4" s="21" customFormat="1" ht="14.25" customHeight="1" x14ac:dyDescent="0.3">
      <c r="A270" s="76">
        <v>41968</v>
      </c>
      <c r="B270" s="64">
        <v>1742.82</v>
      </c>
      <c r="C270" s="99">
        <f t="shared" si="8"/>
        <v>1.6203798184288302E-2</v>
      </c>
      <c r="D270" s="64">
        <f t="shared" si="9"/>
        <v>-16.203798184288303</v>
      </c>
    </row>
    <row r="271" spans="1:4" s="21" customFormat="1" ht="14.25" customHeight="1" x14ac:dyDescent="0.3">
      <c r="A271" s="76">
        <v>41967</v>
      </c>
      <c r="B271" s="64">
        <v>1740.09</v>
      </c>
      <c r="C271" s="99">
        <f t="shared" si="8"/>
        <v>1.354822550864092E-2</v>
      </c>
      <c r="D271" s="64">
        <f t="shared" si="9"/>
        <v>-13.54822550864092</v>
      </c>
    </row>
    <row r="272" spans="1:4" s="21" customFormat="1" ht="14.25" customHeight="1" x14ac:dyDescent="0.3">
      <c r="A272" s="76">
        <v>41964</v>
      </c>
      <c r="B272" s="64">
        <v>1737.24</v>
      </c>
      <c r="C272" s="99">
        <f t="shared" si="8"/>
        <v>1.320424588825388E-2</v>
      </c>
      <c r="D272" s="64">
        <f t="shared" si="9"/>
        <v>-13.20424588825388</v>
      </c>
    </row>
    <row r="273" spans="1:4" s="21" customFormat="1" ht="14.25" customHeight="1" x14ac:dyDescent="0.3">
      <c r="A273" s="76">
        <v>41963</v>
      </c>
      <c r="B273" s="64">
        <v>1725.47</v>
      </c>
      <c r="C273" s="99">
        <f t="shared" si="8"/>
        <v>1.0814230730927198E-2</v>
      </c>
      <c r="D273" s="64">
        <f t="shared" si="9"/>
        <v>-10.814230730927198</v>
      </c>
    </row>
    <row r="274" spans="1:4" s="21" customFormat="1" ht="14.25" customHeight="1" x14ac:dyDescent="0.3">
      <c r="A274" s="76">
        <v>41962</v>
      </c>
      <c r="B274" s="64">
        <v>1724.73</v>
      </c>
      <c r="C274" s="99">
        <f t="shared" si="8"/>
        <v>1.0073029463611207E-2</v>
      </c>
      <c r="D274" s="64">
        <f t="shared" si="9"/>
        <v>-10.073029463611208</v>
      </c>
    </row>
    <row r="275" spans="1:4" s="21" customFormat="1" ht="14.25" customHeight="1" x14ac:dyDescent="0.3">
      <c r="A275" s="76">
        <v>41961</v>
      </c>
      <c r="B275" s="64">
        <v>1728.23</v>
      </c>
      <c r="C275" s="99">
        <f t="shared" si="8"/>
        <v>1.2727730865919348E-2</v>
      </c>
      <c r="D275" s="64">
        <f t="shared" si="9"/>
        <v>-12.727730865919348</v>
      </c>
    </row>
    <row r="276" spans="1:4" s="21" customFormat="1" ht="14.25" customHeight="1" x14ac:dyDescent="0.3">
      <c r="A276" s="76">
        <v>41960</v>
      </c>
      <c r="B276" s="64">
        <v>1714.97</v>
      </c>
      <c r="C276" s="99">
        <f t="shared" si="8"/>
        <v>9.863268598885892E-3</v>
      </c>
      <c r="D276" s="64">
        <f t="shared" si="9"/>
        <v>-9.8632685988858917</v>
      </c>
    </row>
    <row r="277" spans="1:4" s="21" customFormat="1" ht="14.25" customHeight="1" x14ac:dyDescent="0.3">
      <c r="A277" s="76">
        <v>41957</v>
      </c>
      <c r="B277" s="64">
        <v>1717.2</v>
      </c>
      <c r="C277" s="99">
        <f t="shared" si="8"/>
        <v>1.0658646687344477E-2</v>
      </c>
      <c r="D277" s="64">
        <f t="shared" si="9"/>
        <v>-10.658646687344477</v>
      </c>
    </row>
    <row r="278" spans="1:4" s="21" customFormat="1" ht="14.25" customHeight="1" x14ac:dyDescent="0.3">
      <c r="A278" s="76">
        <v>41956</v>
      </c>
      <c r="B278" s="64">
        <v>1716.24</v>
      </c>
      <c r="C278" s="99">
        <f t="shared" si="8"/>
        <v>4.7714113424937163E-3</v>
      </c>
      <c r="D278" s="64">
        <f t="shared" si="9"/>
        <v>-4.7714113424937166</v>
      </c>
    </row>
    <row r="279" spans="1:4" s="21" customFormat="1" ht="14.25" customHeight="1" x14ac:dyDescent="0.3">
      <c r="A279" s="76">
        <v>41955</v>
      </c>
      <c r="B279" s="64">
        <v>1715.03</v>
      </c>
      <c r="C279" s="99">
        <f t="shared" si="8"/>
        <v>1.5279241306638535E-2</v>
      </c>
      <c r="D279" s="64">
        <f t="shared" si="9"/>
        <v>-15.279241306638534</v>
      </c>
    </row>
    <row r="280" spans="1:4" s="21" customFormat="1" ht="14.25" customHeight="1" x14ac:dyDescent="0.3">
      <c r="A280" s="76">
        <v>41954</v>
      </c>
      <c r="B280" s="64">
        <v>1716.83</v>
      </c>
      <c r="C280" s="99">
        <f t="shared" si="8"/>
        <v>1.8074539686304753E-2</v>
      </c>
      <c r="D280" s="64">
        <f t="shared" si="9"/>
        <v>-18.074539686304753</v>
      </c>
    </row>
    <row r="281" spans="1:4" s="21" customFormat="1" ht="14.25" customHeight="1" x14ac:dyDescent="0.3">
      <c r="A281" s="76">
        <v>41953</v>
      </c>
      <c r="B281" s="64">
        <v>1714.6</v>
      </c>
      <c r="C281" s="99">
        <f t="shared" si="8"/>
        <v>1.7844634143445656E-2</v>
      </c>
      <c r="D281" s="64">
        <f t="shared" si="9"/>
        <v>-17.844634143445656</v>
      </c>
    </row>
    <row r="282" spans="1:4" s="21" customFormat="1" ht="14.25" customHeight="1" x14ac:dyDescent="0.3">
      <c r="A282" s="76">
        <v>41950</v>
      </c>
      <c r="B282" s="64">
        <v>1707.01</v>
      </c>
      <c r="C282" s="99">
        <f t="shared" si="8"/>
        <v>2.4111781716082154E-2</v>
      </c>
      <c r="D282" s="64">
        <f t="shared" si="9"/>
        <v>-24.111781716082156</v>
      </c>
    </row>
    <row r="283" spans="1:4" s="21" customFormat="1" ht="14.25" customHeight="1" x14ac:dyDescent="0.3">
      <c r="A283" s="76">
        <v>41949</v>
      </c>
      <c r="B283" s="64">
        <v>1707.53</v>
      </c>
      <c r="C283" s="99">
        <f t="shared" si="8"/>
        <v>2.3772693479147098E-2</v>
      </c>
      <c r="D283" s="64">
        <f t="shared" si="9"/>
        <v>-23.772693479147097</v>
      </c>
    </row>
    <row r="284" spans="1:4" s="21" customFormat="1" ht="14.25" customHeight="1" x14ac:dyDescent="0.3">
      <c r="A284" s="76">
        <v>41948</v>
      </c>
      <c r="B284" s="64">
        <v>1706.51</v>
      </c>
      <c r="C284" s="99">
        <f t="shared" si="8"/>
        <v>2.8036651264781873E-2</v>
      </c>
      <c r="D284" s="64">
        <f t="shared" si="9"/>
        <v>-28.036651264781874</v>
      </c>
    </row>
    <row r="285" spans="1:4" s="21" customFormat="1" ht="14.25" customHeight="1" x14ac:dyDescent="0.3">
      <c r="A285" s="76">
        <v>41947</v>
      </c>
      <c r="B285" s="64">
        <v>1698.22</v>
      </c>
      <c r="C285" s="99">
        <f t="shared" si="8"/>
        <v>3.0967514767394559E-2</v>
      </c>
      <c r="D285" s="64">
        <f t="shared" si="9"/>
        <v>-30.967514767394558</v>
      </c>
    </row>
    <row r="286" spans="1:4" s="21" customFormat="1" ht="14.25" customHeight="1" x14ac:dyDescent="0.3">
      <c r="A286" s="76">
        <v>41946</v>
      </c>
      <c r="B286" s="64">
        <v>1699.09</v>
      </c>
      <c r="C286" s="99">
        <f t="shared" si="8"/>
        <v>2.9040541686349924E-2</v>
      </c>
      <c r="D286" s="64">
        <f t="shared" si="9"/>
        <v>-29.040541686349925</v>
      </c>
    </row>
    <row r="287" spans="1:4" s="21" customFormat="1" ht="14.25" customHeight="1" x14ac:dyDescent="0.3">
      <c r="A287" s="76">
        <v>41943</v>
      </c>
      <c r="B287" s="64">
        <v>1708.09</v>
      </c>
      <c r="C287" s="99">
        <f t="shared" si="8"/>
        <v>5.045355308877339E-2</v>
      </c>
      <c r="D287" s="64">
        <f t="shared" si="9"/>
        <v>-50.45355308877339</v>
      </c>
    </row>
    <row r="288" spans="1:4" s="21" customFormat="1" ht="14.25" customHeight="1" x14ac:dyDescent="0.3">
      <c r="A288" s="76">
        <v>41942</v>
      </c>
      <c r="B288" s="64">
        <v>1689.22</v>
      </c>
      <c r="C288" s="99">
        <f t="shared" si="8"/>
        <v>4.6890106348694865E-2</v>
      </c>
      <c r="D288" s="64">
        <f t="shared" si="9"/>
        <v>-46.890106348694864</v>
      </c>
    </row>
    <row r="289" spans="1:4" s="21" customFormat="1" ht="14.25" customHeight="1" x14ac:dyDescent="0.3">
      <c r="A289" s="76">
        <v>41941</v>
      </c>
      <c r="B289" s="64">
        <v>1686.35</v>
      </c>
      <c r="C289" s="99">
        <f t="shared" si="8"/>
        <v>5.8866005274394076E-2</v>
      </c>
      <c r="D289" s="64">
        <f t="shared" si="9"/>
        <v>-58.866005274394077</v>
      </c>
    </row>
    <row r="290" spans="1:4" s="21" customFormat="1" ht="14.25" customHeight="1" x14ac:dyDescent="0.3">
      <c r="A290" s="76">
        <v>41940</v>
      </c>
      <c r="B290" s="64">
        <v>1684.54</v>
      </c>
      <c r="C290" s="99">
        <f t="shared" si="8"/>
        <v>5.5998896696986558E-2</v>
      </c>
      <c r="D290" s="64">
        <f t="shared" si="9"/>
        <v>-55.998896696986556</v>
      </c>
    </row>
    <row r="291" spans="1:4" s="21" customFormat="1" ht="14.25" customHeight="1" x14ac:dyDescent="0.3">
      <c r="A291" s="76">
        <v>41939</v>
      </c>
      <c r="B291" s="64">
        <v>1666.82</v>
      </c>
      <c r="C291" s="99">
        <f t="shared" si="8"/>
        <v>3.4816295615679706E-2</v>
      </c>
      <c r="D291" s="64">
        <f t="shared" si="9"/>
        <v>-34.816295615679707</v>
      </c>
    </row>
    <row r="292" spans="1:4" s="21" customFormat="1" ht="14.25" customHeight="1" x14ac:dyDescent="0.3">
      <c r="A292" s="76">
        <v>41936</v>
      </c>
      <c r="B292" s="64">
        <v>1667.88</v>
      </c>
      <c r="C292" s="99">
        <f t="shared" si="8"/>
        <v>3.3632662167438362E-2</v>
      </c>
      <c r="D292" s="64">
        <f t="shared" si="9"/>
        <v>-33.632662167438362</v>
      </c>
    </row>
    <row r="293" spans="1:4" s="21" customFormat="1" ht="14.25" customHeight="1" x14ac:dyDescent="0.3">
      <c r="A293" s="76">
        <v>41935</v>
      </c>
      <c r="B293" s="64">
        <v>1659.97</v>
      </c>
      <c r="C293" s="99">
        <f t="shared" si="8"/>
        <v>2.0464996188555809E-2</v>
      </c>
      <c r="D293" s="64">
        <f t="shared" si="9"/>
        <v>-20.464996188555808</v>
      </c>
    </row>
    <row r="294" spans="1:4" s="21" customFormat="1" ht="14.25" customHeight="1" x14ac:dyDescent="0.3">
      <c r="A294" s="76">
        <v>41934</v>
      </c>
      <c r="B294" s="64">
        <v>1647.21</v>
      </c>
      <c r="C294" s="99">
        <f t="shared" si="8"/>
        <v>-3.4605216191853417E-3</v>
      </c>
      <c r="D294" s="64">
        <f t="shared" si="9"/>
        <v>3.4605216191853416</v>
      </c>
    </row>
    <row r="295" spans="1:4" s="21" customFormat="1" ht="14.25" customHeight="1" x14ac:dyDescent="0.3">
      <c r="A295" s="76">
        <v>41933</v>
      </c>
      <c r="B295" s="64">
        <v>1651.14</v>
      </c>
      <c r="C295" s="99">
        <f t="shared" si="8"/>
        <v>-1.334942754021555E-2</v>
      </c>
      <c r="D295" s="64">
        <f t="shared" si="9"/>
        <v>13.349427540215549</v>
      </c>
    </row>
    <row r="296" spans="1:4" s="21" customFormat="1" ht="14.25" customHeight="1" x14ac:dyDescent="0.3">
      <c r="A296" s="76">
        <v>41932</v>
      </c>
      <c r="B296" s="64">
        <v>1626.05</v>
      </c>
      <c r="C296" s="99">
        <f t="shared" si="8"/>
        <v>-2.1253671690663039E-2</v>
      </c>
      <c r="D296" s="64">
        <f t="shared" si="9"/>
        <v>21.25367169066304</v>
      </c>
    </row>
    <row r="297" spans="1:4" s="21" customFormat="1" ht="14.25" customHeight="1" x14ac:dyDescent="0.3">
      <c r="A297" s="76">
        <v>41929</v>
      </c>
      <c r="B297" s="64">
        <v>1613.56</v>
      </c>
      <c r="C297" s="99">
        <f t="shared" si="8"/>
        <v>-3.9444702408591395E-2</v>
      </c>
      <c r="D297" s="64">
        <f t="shared" si="9"/>
        <v>39.444702408591397</v>
      </c>
    </row>
    <row r="298" spans="1:4" s="21" customFormat="1" ht="14.25" customHeight="1" x14ac:dyDescent="0.3">
      <c r="A298" s="76">
        <v>41928</v>
      </c>
      <c r="B298" s="64">
        <v>1592.6</v>
      </c>
      <c r="C298" s="99">
        <f t="shared" si="8"/>
        <v>-4.9358618507840464E-2</v>
      </c>
      <c r="D298" s="64">
        <f t="shared" si="9"/>
        <v>49.358618507840461</v>
      </c>
    </row>
    <row r="299" spans="1:4" s="21" customFormat="1" ht="14.25" customHeight="1" x14ac:dyDescent="0.3">
      <c r="A299" s="76">
        <v>41927</v>
      </c>
      <c r="B299" s="64">
        <v>1595.21</v>
      </c>
      <c r="C299" s="99">
        <f t="shared" si="8"/>
        <v>-4.3627621434309753E-2</v>
      </c>
      <c r="D299" s="64">
        <f t="shared" si="9"/>
        <v>43.627621434309752</v>
      </c>
    </row>
    <row r="300" spans="1:4" s="21" customFormat="1" ht="14.25" customHeight="1" x14ac:dyDescent="0.3">
      <c r="A300" s="76">
        <v>41926</v>
      </c>
      <c r="B300" s="64">
        <v>1610.74</v>
      </c>
      <c r="C300" s="99">
        <f t="shared" si="8"/>
        <v>-4.0757989018449514E-2</v>
      </c>
      <c r="D300" s="64">
        <f t="shared" si="9"/>
        <v>40.757989018449514</v>
      </c>
    </row>
    <row r="301" spans="1:4" s="21" customFormat="1" ht="14.25" customHeight="1" x14ac:dyDescent="0.3">
      <c r="A301" s="76">
        <v>41925</v>
      </c>
      <c r="B301" s="64">
        <v>1613.61</v>
      </c>
      <c r="C301" s="99">
        <f t="shared" si="8"/>
        <v>-4.9929051289147014E-2</v>
      </c>
      <c r="D301" s="64">
        <f t="shared" si="9"/>
        <v>49.929051289147012</v>
      </c>
    </row>
    <row r="302" spans="1:4" s="21" customFormat="1" ht="14.25" customHeight="1" x14ac:dyDescent="0.3">
      <c r="A302" s="76">
        <v>41922</v>
      </c>
      <c r="B302" s="64">
        <v>1626.68</v>
      </c>
      <c r="C302" s="99">
        <f t="shared" si="8"/>
        <v>-4.4354886087252812E-2</v>
      </c>
      <c r="D302" s="64">
        <f t="shared" si="9"/>
        <v>44.354886087252815</v>
      </c>
    </row>
    <row r="303" spans="1:4" s="21" customFormat="1" ht="14.25" customHeight="1" x14ac:dyDescent="0.3">
      <c r="A303" s="76">
        <v>41921</v>
      </c>
      <c r="B303" s="64">
        <v>1652.93</v>
      </c>
      <c r="C303" s="99">
        <f t="shared" si="8"/>
        <v>-3.2168724785844253E-2</v>
      </c>
      <c r="D303" s="64">
        <f t="shared" si="9"/>
        <v>32.168724785844255</v>
      </c>
    </row>
    <row r="304" spans="1:4" s="21" customFormat="1" ht="14.25" customHeight="1" x14ac:dyDescent="0.3">
      <c r="A304" s="76">
        <v>41920</v>
      </c>
      <c r="B304" s="64">
        <v>1673.48</v>
      </c>
      <c r="C304" s="99">
        <f t="shared" si="8"/>
        <v>-1.7386045364601931E-2</v>
      </c>
      <c r="D304" s="64">
        <f t="shared" si="9"/>
        <v>17.38604536460193</v>
      </c>
    </row>
    <row r="305" spans="1:4" s="21" customFormat="1" ht="14.25" customHeight="1" x14ac:dyDescent="0.3">
      <c r="A305" s="76">
        <v>41919</v>
      </c>
      <c r="B305" s="64">
        <v>1661.36</v>
      </c>
      <c r="C305" s="99">
        <f t="shared" si="8"/>
        <v>-3.61496110044267E-2</v>
      </c>
      <c r="D305" s="64">
        <f t="shared" si="9"/>
        <v>36.149611004426703</v>
      </c>
    </row>
    <row r="306" spans="1:4" s="21" customFormat="1" ht="14.25" customHeight="1" x14ac:dyDescent="0.3">
      <c r="A306" s="76">
        <v>41918</v>
      </c>
      <c r="B306" s="64">
        <v>1679.82</v>
      </c>
      <c r="C306" s="99">
        <f t="shared" si="8"/>
        <v>-2.1215105201517325E-2</v>
      </c>
      <c r="D306" s="64">
        <f t="shared" si="9"/>
        <v>21.215105201517325</v>
      </c>
    </row>
    <row r="307" spans="1:4" s="21" customFormat="1" ht="14.25" customHeight="1" x14ac:dyDescent="0.3">
      <c r="A307" s="76">
        <v>41915</v>
      </c>
      <c r="B307" s="64">
        <v>1675.29</v>
      </c>
      <c r="C307" s="99">
        <f t="shared" si="8"/>
        <v>-2.9644303115605869E-2</v>
      </c>
      <c r="D307" s="64">
        <f t="shared" si="9"/>
        <v>29.644303115605869</v>
      </c>
    </row>
    <row r="308" spans="1:4" s="21" customFormat="1" ht="14.25" customHeight="1" x14ac:dyDescent="0.3">
      <c r="A308" s="76">
        <v>41914</v>
      </c>
      <c r="B308" s="64">
        <v>1667.98</v>
      </c>
      <c r="C308" s="99">
        <f t="shared" si="8"/>
        <v>-4.156706812540218E-2</v>
      </c>
      <c r="D308" s="64">
        <f t="shared" si="9"/>
        <v>41.56706812540218</v>
      </c>
    </row>
    <row r="309" spans="1:4" s="21" customFormat="1" ht="14.25" customHeight="1" x14ac:dyDescent="0.3">
      <c r="A309" s="76">
        <v>41913</v>
      </c>
      <c r="B309" s="64">
        <v>1679.18</v>
      </c>
      <c r="C309" s="99">
        <f t="shared" si="8"/>
        <v>-3.6471303808944505E-2</v>
      </c>
      <c r="D309" s="64">
        <f t="shared" si="9"/>
        <v>36.471303808944505</v>
      </c>
    </row>
    <row r="310" spans="1:4" s="21" customFormat="1" ht="14.25" customHeight="1" x14ac:dyDescent="0.3">
      <c r="A310" s="76">
        <v>41912</v>
      </c>
      <c r="B310" s="64">
        <v>1698.41</v>
      </c>
      <c r="C310" s="99">
        <f t="shared" si="8"/>
        <v>-2.1286772120897704E-2</v>
      </c>
      <c r="D310" s="64">
        <f t="shared" si="9"/>
        <v>21.286772120897705</v>
      </c>
    </row>
    <row r="311" spans="1:4" s="21" customFormat="1" ht="14.25" customHeight="1" x14ac:dyDescent="0.3">
      <c r="A311" s="76">
        <v>41911</v>
      </c>
      <c r="B311" s="64">
        <v>1702.18</v>
      </c>
      <c r="C311" s="99">
        <f t="shared" si="8"/>
        <v>-1.752907563995261E-2</v>
      </c>
      <c r="D311" s="64">
        <f t="shared" si="9"/>
        <v>17.529075639952609</v>
      </c>
    </row>
    <row r="312" spans="1:4" s="21" customFormat="1" ht="14.25" customHeight="1" x14ac:dyDescent="0.3">
      <c r="A312" s="76">
        <v>41908</v>
      </c>
      <c r="B312" s="64">
        <v>1707.87</v>
      </c>
      <c r="C312" s="99">
        <f t="shared" si="8"/>
        <v>-1.0996838191862692E-2</v>
      </c>
      <c r="D312" s="64">
        <f t="shared" si="9"/>
        <v>10.996838191862693</v>
      </c>
    </row>
    <row r="313" spans="1:4" s="21" customFormat="1" ht="14.25" customHeight="1" x14ac:dyDescent="0.3">
      <c r="A313" s="76">
        <v>41907</v>
      </c>
      <c r="B313" s="64">
        <v>1703.09</v>
      </c>
      <c r="C313" s="99">
        <f t="shared" si="8"/>
        <v>-1.5270309337958995E-2</v>
      </c>
      <c r="D313" s="64">
        <f t="shared" si="9"/>
        <v>15.270309337958995</v>
      </c>
    </row>
    <row r="314" spans="1:4" s="21" customFormat="1" ht="14.25" customHeight="1" x14ac:dyDescent="0.3">
      <c r="A314" s="76">
        <v>41906</v>
      </c>
      <c r="B314" s="64">
        <v>1723.67</v>
      </c>
      <c r="C314" s="99">
        <f t="shared" si="8"/>
        <v>-7.6684379299822893E-3</v>
      </c>
      <c r="D314" s="64">
        <f t="shared" si="9"/>
        <v>7.6684379299822893</v>
      </c>
    </row>
    <row r="315" spans="1:4" s="21" customFormat="1" ht="14.25" customHeight="1" x14ac:dyDescent="0.3">
      <c r="A315" s="76">
        <v>41905</v>
      </c>
      <c r="B315" s="64">
        <v>1716.23</v>
      </c>
      <c r="C315" s="99">
        <f t="shared" si="8"/>
        <v>-1.126864424844016E-2</v>
      </c>
      <c r="D315" s="64">
        <f t="shared" si="9"/>
        <v>11.268644248440161</v>
      </c>
    </row>
    <row r="316" spans="1:4" s="21" customFormat="1" ht="14.25" customHeight="1" x14ac:dyDescent="0.3">
      <c r="A316" s="76">
        <v>41904</v>
      </c>
      <c r="B316" s="64">
        <v>1726.47</v>
      </c>
      <c r="C316" s="99">
        <f t="shared" si="8"/>
        <v>-3.8887382371438021E-3</v>
      </c>
      <c r="D316" s="64">
        <f t="shared" si="9"/>
        <v>3.888738237143802</v>
      </c>
    </row>
    <row r="317" spans="1:4" s="21" customFormat="1" ht="14.25" customHeight="1" x14ac:dyDescent="0.3">
      <c r="A317" s="76">
        <v>41901</v>
      </c>
      <c r="B317" s="64">
        <v>1740.32</v>
      </c>
      <c r="C317" s="99">
        <f t="shared" si="8"/>
        <v>-2.2702777077074992E-3</v>
      </c>
      <c r="D317" s="64">
        <f t="shared" si="9"/>
        <v>2.2702777077074994</v>
      </c>
    </row>
    <row r="318" spans="1:4" s="21" customFormat="1" ht="14.25" customHeight="1" x14ac:dyDescent="0.3">
      <c r="A318" s="76">
        <v>41900</v>
      </c>
      <c r="B318" s="64">
        <v>1742.74</v>
      </c>
      <c r="C318" s="99">
        <f t="shared" si="8"/>
        <v>-4.5069489269577807E-3</v>
      </c>
      <c r="D318" s="64">
        <f t="shared" si="9"/>
        <v>4.5069489269577803</v>
      </c>
    </row>
    <row r="319" spans="1:4" s="21" customFormat="1" ht="14.25" customHeight="1" x14ac:dyDescent="0.3">
      <c r="A319" s="76">
        <v>41899</v>
      </c>
      <c r="B319" s="64">
        <v>1735.35</v>
      </c>
      <c r="C319" s="99">
        <f t="shared" si="8"/>
        <v>-7.588841486429289E-3</v>
      </c>
      <c r="D319" s="64">
        <f t="shared" si="9"/>
        <v>7.5888414864292892</v>
      </c>
    </row>
    <row r="320" spans="1:4" s="21" customFormat="1" ht="14.25" customHeight="1" x14ac:dyDescent="0.3">
      <c r="A320" s="76">
        <v>41898</v>
      </c>
      <c r="B320" s="64">
        <v>1732.55</v>
      </c>
      <c r="C320" s="99">
        <f t="shared" si="8"/>
        <v>-1.1101598173516008E-2</v>
      </c>
      <c r="D320" s="64">
        <f t="shared" si="9"/>
        <v>11.101598173516008</v>
      </c>
    </row>
    <row r="321" spans="1:4" s="21" customFormat="1" ht="14.25" customHeight="1" x14ac:dyDescent="0.3">
      <c r="A321" s="76">
        <v>41897</v>
      </c>
      <c r="B321" s="64">
        <v>1726.86</v>
      </c>
      <c r="C321" s="99">
        <f t="shared" si="8"/>
        <v>-1.165279701468626E-2</v>
      </c>
      <c r="D321" s="64">
        <f t="shared" si="9"/>
        <v>11.652797014686261</v>
      </c>
    </row>
    <row r="322" spans="1:4" s="21" customFormat="1" ht="14.25" customHeight="1" x14ac:dyDescent="0.3">
      <c r="A322" s="76">
        <v>41894</v>
      </c>
      <c r="B322" s="64">
        <v>1729.5</v>
      </c>
      <c r="C322" s="99">
        <f t="shared" si="8"/>
        <v>-1.0770277922360154E-2</v>
      </c>
      <c r="D322" s="64">
        <f t="shared" si="9"/>
        <v>10.770277922360153</v>
      </c>
    </row>
    <row r="323" spans="1:4" s="21" customFormat="1" ht="14.25" customHeight="1" x14ac:dyDescent="0.3">
      <c r="A323" s="76">
        <v>41893</v>
      </c>
      <c r="B323" s="64">
        <v>1736.99</v>
      </c>
      <c r="C323" s="99">
        <f t="shared" si="8"/>
        <v>-6.6907227696161387E-3</v>
      </c>
      <c r="D323" s="64">
        <f t="shared" si="9"/>
        <v>6.6907227696161389</v>
      </c>
    </row>
    <row r="324" spans="1:4" s="21" customFormat="1" ht="14.25" customHeight="1" x14ac:dyDescent="0.3">
      <c r="A324" s="76">
        <v>41892</v>
      </c>
      <c r="B324" s="64">
        <v>1735.79</v>
      </c>
      <c r="C324" s="99">
        <f t="shared" si="8"/>
        <v>-4.9186812430848546E-3</v>
      </c>
      <c r="D324" s="64">
        <f t="shared" si="9"/>
        <v>4.9186812430848548</v>
      </c>
    </row>
    <row r="325" spans="1:4" s="21" customFormat="1" ht="14.25" customHeight="1" x14ac:dyDescent="0.3">
      <c r="A325" s="76">
        <v>41891</v>
      </c>
      <c r="B325" s="64">
        <v>1733.21</v>
      </c>
      <c r="C325" s="99">
        <f t="shared" si="8"/>
        <v>-9.9902895984463405E-3</v>
      </c>
      <c r="D325" s="64">
        <f t="shared" si="9"/>
        <v>9.9902895984463402</v>
      </c>
    </row>
    <row r="326" spans="1:4" s="21" customFormat="1" ht="14.25" customHeight="1" x14ac:dyDescent="0.3">
      <c r="A326" s="76">
        <v>41890</v>
      </c>
      <c r="B326" s="64">
        <v>1744.28</v>
      </c>
      <c r="C326" s="99">
        <f t="shared" ref="C326:C389" si="10">(B326-B335)/B335</f>
        <v>-2.7956116329459686E-3</v>
      </c>
      <c r="D326" s="64">
        <f t="shared" ref="D326:D389" si="11">C326*-1000</f>
        <v>2.7956116329459686</v>
      </c>
    </row>
    <row r="327" spans="1:4" s="21" customFormat="1" ht="14.25" customHeight="1" x14ac:dyDescent="0.3">
      <c r="A327" s="76">
        <v>41887</v>
      </c>
      <c r="B327" s="64">
        <v>1750.63</v>
      </c>
      <c r="C327" s="99">
        <f t="shared" si="10"/>
        <v>3.076905446752987E-3</v>
      </c>
      <c r="D327" s="64">
        <f t="shared" si="11"/>
        <v>-3.0769054467529871</v>
      </c>
    </row>
    <row r="328" spans="1:4" s="21" customFormat="1" ht="14.25" customHeight="1" x14ac:dyDescent="0.3">
      <c r="A328" s="76">
        <v>41886</v>
      </c>
      <c r="B328" s="64">
        <v>1748.62</v>
      </c>
      <c r="C328" s="99">
        <f t="shared" si="10"/>
        <v>7.2927947648562495E-3</v>
      </c>
      <c r="D328" s="64">
        <f t="shared" si="11"/>
        <v>-7.2927947648562492</v>
      </c>
    </row>
    <row r="329" spans="1:4" s="21" customFormat="1" ht="14.25" customHeight="1" x14ac:dyDescent="0.3">
      <c r="A329" s="76">
        <v>41885</v>
      </c>
      <c r="B329" s="64">
        <v>1752</v>
      </c>
      <c r="C329" s="99">
        <f t="shared" si="10"/>
        <v>5.7924921494221385E-3</v>
      </c>
      <c r="D329" s="64">
        <f t="shared" si="11"/>
        <v>-5.7924921494221389</v>
      </c>
    </row>
    <row r="330" spans="1:4" s="21" customFormat="1" ht="14.25" customHeight="1" x14ac:dyDescent="0.3">
      <c r="A330" s="76">
        <v>41884</v>
      </c>
      <c r="B330" s="64">
        <v>1747.22</v>
      </c>
      <c r="C330" s="99">
        <f t="shared" si="10"/>
        <v>6.5733000731647371E-3</v>
      </c>
      <c r="D330" s="64">
        <f t="shared" si="11"/>
        <v>-6.5733000731647371</v>
      </c>
    </row>
    <row r="331" spans="1:4" s="21" customFormat="1" ht="14.25" customHeight="1" x14ac:dyDescent="0.3">
      <c r="A331" s="76">
        <v>41883</v>
      </c>
      <c r="B331" s="64">
        <v>1748.33</v>
      </c>
      <c r="C331" s="99">
        <f t="shared" si="10"/>
        <v>7.746888851742662E-3</v>
      </c>
      <c r="D331" s="64">
        <f t="shared" si="11"/>
        <v>-7.7468888517426624</v>
      </c>
    </row>
    <row r="332" spans="1:4" s="21" customFormat="1" ht="14.25" customHeight="1" x14ac:dyDescent="0.3">
      <c r="A332" s="76">
        <v>41880</v>
      </c>
      <c r="B332" s="64">
        <v>1748.69</v>
      </c>
      <c r="C332" s="99">
        <f t="shared" si="10"/>
        <v>1.232488132453396E-2</v>
      </c>
      <c r="D332" s="64">
        <f t="shared" si="11"/>
        <v>-12.32488132453396</v>
      </c>
    </row>
    <row r="333" spans="1:4" s="21" customFormat="1" ht="14.25" customHeight="1" x14ac:dyDescent="0.3">
      <c r="A333" s="76">
        <v>41879</v>
      </c>
      <c r="B333" s="64">
        <v>1744.37</v>
      </c>
      <c r="C333" s="99">
        <f t="shared" si="10"/>
        <v>1.7564430133118605E-2</v>
      </c>
      <c r="D333" s="64">
        <f t="shared" si="11"/>
        <v>-17.564430133118606</v>
      </c>
    </row>
    <row r="334" spans="1:4" s="21" customFormat="1" ht="14.25" customHeight="1" x14ac:dyDescent="0.3">
      <c r="A334" s="76">
        <v>41878</v>
      </c>
      <c r="B334" s="64">
        <v>1750.7</v>
      </c>
      <c r="C334" s="99">
        <f t="shared" si="10"/>
        <v>2.0381994836017339E-2</v>
      </c>
      <c r="D334" s="64">
        <f t="shared" si="11"/>
        <v>-20.381994836017338</v>
      </c>
    </row>
    <row r="335" spans="1:4" s="21" customFormat="1" ht="14.25" customHeight="1" x14ac:dyDescent="0.3">
      <c r="A335" s="76">
        <v>41877</v>
      </c>
      <c r="B335" s="64">
        <v>1749.17</v>
      </c>
      <c r="C335" s="99">
        <f t="shared" si="10"/>
        <v>2.3648727732390788E-2</v>
      </c>
      <c r="D335" s="64">
        <f t="shared" si="11"/>
        <v>-23.648727732390789</v>
      </c>
    </row>
    <row r="336" spans="1:4" s="21" customFormat="1" ht="14.25" customHeight="1" x14ac:dyDescent="0.3">
      <c r="A336" s="76">
        <v>41876</v>
      </c>
      <c r="B336" s="64">
        <v>1745.26</v>
      </c>
      <c r="C336" s="99">
        <f t="shared" si="10"/>
        <v>2.700412505810983E-2</v>
      </c>
      <c r="D336" s="64">
        <f t="shared" si="11"/>
        <v>-27.004125058109828</v>
      </c>
    </row>
    <row r="337" spans="1:4" s="21" customFormat="1" ht="14.25" customHeight="1" x14ac:dyDescent="0.3">
      <c r="A337" s="76">
        <v>41873</v>
      </c>
      <c r="B337" s="64">
        <v>1735.96</v>
      </c>
      <c r="C337" s="99">
        <f t="shared" si="10"/>
        <v>2.0174773599431088E-2</v>
      </c>
      <c r="D337" s="64">
        <f t="shared" si="11"/>
        <v>-20.174773599431088</v>
      </c>
    </row>
    <row r="338" spans="1:4" s="21" customFormat="1" ht="14.25" customHeight="1" x14ac:dyDescent="0.3">
      <c r="A338" s="76">
        <v>41872</v>
      </c>
      <c r="B338" s="64">
        <v>1741.91</v>
      </c>
      <c r="C338" s="99">
        <f t="shared" si="10"/>
        <v>3.0356266155602579E-2</v>
      </c>
      <c r="D338" s="64">
        <f t="shared" si="11"/>
        <v>-30.356266155602579</v>
      </c>
    </row>
    <row r="339" spans="1:4" s="21" customFormat="1" ht="14.25" customHeight="1" x14ac:dyDescent="0.3">
      <c r="A339" s="76">
        <v>41871</v>
      </c>
      <c r="B339" s="64">
        <v>1735.81</v>
      </c>
      <c r="C339" s="99">
        <f t="shared" si="10"/>
        <v>3.0319398360568118E-2</v>
      </c>
      <c r="D339" s="64">
        <f t="shared" si="11"/>
        <v>-30.319398360568119</v>
      </c>
    </row>
    <row r="340" spans="1:4" s="21" customFormat="1" ht="14.25" customHeight="1" x14ac:dyDescent="0.3">
      <c r="A340" s="76">
        <v>41870</v>
      </c>
      <c r="B340" s="64">
        <v>1734.89</v>
      </c>
      <c r="C340" s="99">
        <f t="shared" si="10"/>
        <v>2.4652275344771584E-2</v>
      </c>
      <c r="D340" s="64">
        <f t="shared" si="11"/>
        <v>-24.652275344771585</v>
      </c>
    </row>
    <row r="341" spans="1:4" s="21" customFormat="1" ht="14.25" customHeight="1" x14ac:dyDescent="0.3">
      <c r="A341" s="76">
        <v>41869</v>
      </c>
      <c r="B341" s="64">
        <v>1727.4</v>
      </c>
      <c r="C341" s="99">
        <f t="shared" si="10"/>
        <v>1.7170717919728708E-2</v>
      </c>
      <c r="D341" s="64">
        <f t="shared" si="11"/>
        <v>-17.170717919728709</v>
      </c>
    </row>
    <row r="342" spans="1:4" s="21" customFormat="1" ht="14.25" customHeight="1" x14ac:dyDescent="0.3">
      <c r="A342" s="76">
        <v>41866</v>
      </c>
      <c r="B342" s="64">
        <v>1714.26</v>
      </c>
      <c r="C342" s="99">
        <f t="shared" si="10"/>
        <v>2.397436497169802E-3</v>
      </c>
      <c r="D342" s="64">
        <f t="shared" si="11"/>
        <v>-2.3974364971698021</v>
      </c>
    </row>
    <row r="343" spans="1:4" s="21" customFormat="1" ht="14.25" customHeight="1" x14ac:dyDescent="0.3">
      <c r="A343" s="76">
        <v>41865</v>
      </c>
      <c r="B343" s="64">
        <v>1715.73</v>
      </c>
      <c r="C343" s="99">
        <f t="shared" si="10"/>
        <v>5.8449019791764539E-3</v>
      </c>
      <c r="D343" s="64">
        <f t="shared" si="11"/>
        <v>-5.8449019791764538</v>
      </c>
    </row>
    <row r="344" spans="1:4" s="21" customFormat="1" ht="14.25" customHeight="1" x14ac:dyDescent="0.3">
      <c r="A344" s="76">
        <v>41864</v>
      </c>
      <c r="B344" s="64">
        <v>1708.76</v>
      </c>
      <c r="C344" s="99">
        <f t="shared" si="10"/>
        <v>-3.2607110566686606E-3</v>
      </c>
      <c r="D344" s="64">
        <f t="shared" si="11"/>
        <v>3.2607110566686606</v>
      </c>
    </row>
    <row r="345" spans="1:4" s="21" customFormat="1" ht="14.25" customHeight="1" x14ac:dyDescent="0.3">
      <c r="A345" s="76">
        <v>41863</v>
      </c>
      <c r="B345" s="64">
        <v>1699.37</v>
      </c>
      <c r="C345" s="99">
        <f t="shared" si="10"/>
        <v>-2.3474043511739973E-2</v>
      </c>
      <c r="D345" s="64">
        <f t="shared" si="11"/>
        <v>23.474043511739975</v>
      </c>
    </row>
    <row r="346" spans="1:4" s="21" customFormat="1" ht="14.25" customHeight="1" x14ac:dyDescent="0.3">
      <c r="A346" s="76">
        <v>41862</v>
      </c>
      <c r="B346" s="64">
        <v>1701.63</v>
      </c>
      <c r="C346" s="99">
        <f t="shared" si="10"/>
        <v>-2.4417791333661992E-2</v>
      </c>
      <c r="D346" s="64">
        <f t="shared" si="11"/>
        <v>24.417791333661992</v>
      </c>
    </row>
    <row r="347" spans="1:4" s="21" customFormat="1" ht="14.25" customHeight="1" x14ac:dyDescent="0.3">
      <c r="A347" s="76">
        <v>41859</v>
      </c>
      <c r="B347" s="64">
        <v>1690.59</v>
      </c>
      <c r="C347" s="99">
        <f t="shared" si="10"/>
        <v>-3.2987084300962144E-2</v>
      </c>
      <c r="D347" s="64">
        <f t="shared" si="11"/>
        <v>32.987084300962145</v>
      </c>
    </row>
    <row r="348" spans="1:4" s="21" customFormat="1" ht="14.25" customHeight="1" x14ac:dyDescent="0.3">
      <c r="A348" s="76">
        <v>41858</v>
      </c>
      <c r="B348" s="64">
        <v>1684.73</v>
      </c>
      <c r="C348" s="99">
        <f t="shared" si="10"/>
        <v>-3.6333476333476326E-2</v>
      </c>
      <c r="D348" s="64">
        <f t="shared" si="11"/>
        <v>36.333476333476327</v>
      </c>
    </row>
    <row r="349" spans="1:4" s="21" customFormat="1" ht="14.25" customHeight="1" x14ac:dyDescent="0.3">
      <c r="A349" s="76">
        <v>41857</v>
      </c>
      <c r="B349" s="64">
        <v>1693.15</v>
      </c>
      <c r="C349" s="99">
        <f t="shared" si="10"/>
        <v>-3.5945293461179244E-2</v>
      </c>
      <c r="D349" s="64">
        <f t="shared" si="11"/>
        <v>35.945293461179247</v>
      </c>
    </row>
    <row r="350" spans="1:4" s="21" customFormat="1" ht="14.25" customHeight="1" x14ac:dyDescent="0.3">
      <c r="A350" s="76">
        <v>41856</v>
      </c>
      <c r="B350" s="64">
        <v>1698.24</v>
      </c>
      <c r="C350" s="99">
        <f t="shared" si="10"/>
        <v>-3.1856429434702238E-2</v>
      </c>
      <c r="D350" s="64">
        <f t="shared" si="11"/>
        <v>31.856429434702239</v>
      </c>
    </row>
    <row r="351" spans="1:4" s="21" customFormat="1" ht="14.25" customHeight="1" x14ac:dyDescent="0.3">
      <c r="A351" s="76">
        <v>41855</v>
      </c>
      <c r="B351" s="64">
        <v>1710.16</v>
      </c>
      <c r="C351" s="99">
        <f t="shared" si="10"/>
        <v>-2.3201087515278843E-2</v>
      </c>
      <c r="D351" s="64">
        <f t="shared" si="11"/>
        <v>23.201087515278843</v>
      </c>
    </row>
    <row r="352" spans="1:4" s="21" customFormat="1" ht="14.25" customHeight="1" x14ac:dyDescent="0.3">
      <c r="A352" s="76">
        <v>41852</v>
      </c>
      <c r="B352" s="64">
        <v>1705.76</v>
      </c>
      <c r="C352" s="99">
        <f t="shared" si="10"/>
        <v>-1.9751397884066199E-2</v>
      </c>
      <c r="D352" s="64">
        <f t="shared" si="11"/>
        <v>19.751397884066201</v>
      </c>
    </row>
    <row r="353" spans="1:4" s="21" customFormat="1" ht="14.25" customHeight="1" x14ac:dyDescent="0.3">
      <c r="A353" s="76">
        <v>41851</v>
      </c>
      <c r="B353" s="64">
        <v>1714.35</v>
      </c>
      <c r="C353" s="99">
        <f t="shared" si="10"/>
        <v>-1.7175846036541691E-2</v>
      </c>
      <c r="D353" s="64">
        <f t="shared" si="11"/>
        <v>17.175846036541692</v>
      </c>
    </row>
    <row r="354" spans="1:4" s="21" customFormat="1" ht="14.25" customHeight="1" x14ac:dyDescent="0.3">
      <c r="A354" s="76">
        <v>41850</v>
      </c>
      <c r="B354" s="64">
        <v>1740.22</v>
      </c>
      <c r="C354" s="99">
        <f t="shared" si="10"/>
        <v>2.9450582383826543E-3</v>
      </c>
      <c r="D354" s="64">
        <f t="shared" si="11"/>
        <v>-2.9450582383826545</v>
      </c>
    </row>
    <row r="355" spans="1:4" s="21" customFormat="1" ht="14.25" customHeight="1" x14ac:dyDescent="0.3">
      <c r="A355" s="76">
        <v>41849</v>
      </c>
      <c r="B355" s="64">
        <v>1744.22</v>
      </c>
      <c r="C355" s="99">
        <f t="shared" si="10"/>
        <v>-4.1621229681817196E-3</v>
      </c>
      <c r="D355" s="64">
        <f t="shared" si="11"/>
        <v>4.1621229681817198</v>
      </c>
    </row>
    <row r="356" spans="1:4" s="21" customFormat="1" ht="14.25" customHeight="1" x14ac:dyDescent="0.3">
      <c r="A356" s="76">
        <v>41848</v>
      </c>
      <c r="B356" s="64">
        <v>1748.26</v>
      </c>
      <c r="C356" s="99">
        <f t="shared" si="10"/>
        <v>3.9047695611727829E-3</v>
      </c>
      <c r="D356" s="64">
        <f t="shared" si="11"/>
        <v>-3.9047695611727828</v>
      </c>
    </row>
    <row r="357" spans="1:4" s="21" customFormat="1" ht="14.25" customHeight="1" x14ac:dyDescent="0.3">
      <c r="A357" s="76">
        <v>41845</v>
      </c>
      <c r="B357" s="64">
        <v>1748.25</v>
      </c>
      <c r="C357" s="99">
        <f t="shared" si="10"/>
        <v>6.8114432246176699E-4</v>
      </c>
      <c r="D357" s="64">
        <f t="shared" si="11"/>
        <v>-0.68114432246176704</v>
      </c>
    </row>
    <row r="358" spans="1:4" s="21" customFormat="1" ht="14.25" customHeight="1" x14ac:dyDescent="0.3">
      <c r="A358" s="76">
        <v>41844</v>
      </c>
      <c r="B358" s="64">
        <v>1756.28</v>
      </c>
      <c r="C358" s="99">
        <f t="shared" si="10"/>
        <v>1.1670372461146756E-2</v>
      </c>
      <c r="D358" s="64">
        <f t="shared" si="11"/>
        <v>-11.670372461146757</v>
      </c>
    </row>
    <row r="359" spans="1:4" s="21" customFormat="1" ht="14.25" customHeight="1" x14ac:dyDescent="0.3">
      <c r="A359" s="76">
        <v>41843</v>
      </c>
      <c r="B359" s="64">
        <v>1754.12</v>
      </c>
      <c r="C359" s="99">
        <f t="shared" si="10"/>
        <v>1.1311617180743668E-2</v>
      </c>
      <c r="D359" s="64">
        <f t="shared" si="11"/>
        <v>-11.311617180743667</v>
      </c>
    </row>
    <row r="360" spans="1:4" s="21" customFormat="1" ht="14.25" customHeight="1" x14ac:dyDescent="0.3">
      <c r="A360" s="76">
        <v>41842</v>
      </c>
      <c r="B360" s="64">
        <v>1750.78</v>
      </c>
      <c r="C360" s="99">
        <f t="shared" si="10"/>
        <v>2.6974863550716962E-3</v>
      </c>
      <c r="D360" s="64">
        <f t="shared" si="11"/>
        <v>-2.6974863550716961</v>
      </c>
    </row>
    <row r="361" spans="1:4" s="21" customFormat="1" ht="14.25" customHeight="1" x14ac:dyDescent="0.3">
      <c r="A361" s="76">
        <v>41841</v>
      </c>
      <c r="B361" s="64">
        <v>1740.13</v>
      </c>
      <c r="C361" s="99">
        <f t="shared" si="10"/>
        <v>-8.6699892055763002E-4</v>
      </c>
      <c r="D361" s="64">
        <f t="shared" si="11"/>
        <v>0.86699892055763006</v>
      </c>
    </row>
    <row r="362" spans="1:4" s="21" customFormat="1" ht="14.25" customHeight="1" x14ac:dyDescent="0.3">
      <c r="A362" s="76">
        <v>41838</v>
      </c>
      <c r="B362" s="64">
        <v>1744.31</v>
      </c>
      <c r="C362" s="99">
        <f t="shared" si="10"/>
        <v>-5.9778892181445234E-3</v>
      </c>
      <c r="D362" s="64">
        <f t="shared" si="11"/>
        <v>5.9778892181445231</v>
      </c>
    </row>
    <row r="363" spans="1:4" s="21" customFormat="1" ht="14.25" customHeight="1" x14ac:dyDescent="0.3">
      <c r="A363" s="76">
        <v>41837</v>
      </c>
      <c r="B363" s="64">
        <v>1735.11</v>
      </c>
      <c r="C363" s="99">
        <f t="shared" si="10"/>
        <v>-1.6065190763507778E-2</v>
      </c>
      <c r="D363" s="64">
        <f t="shared" si="11"/>
        <v>16.065190763507779</v>
      </c>
    </row>
    <row r="364" spans="1:4" s="21" customFormat="1" ht="14.25" customHeight="1" x14ac:dyDescent="0.3">
      <c r="A364" s="76">
        <v>41836</v>
      </c>
      <c r="B364" s="64">
        <v>1751.51</v>
      </c>
      <c r="C364" s="99">
        <f t="shared" si="10"/>
        <v>-7.1480398158854843E-3</v>
      </c>
      <c r="D364" s="64">
        <f t="shared" si="11"/>
        <v>7.1480398158854843</v>
      </c>
    </row>
    <row r="365" spans="1:4" s="21" customFormat="1" ht="14.25" customHeight="1" x14ac:dyDescent="0.3">
      <c r="A365" s="76">
        <v>41835</v>
      </c>
      <c r="B365" s="64">
        <v>1741.46</v>
      </c>
      <c r="C365" s="99">
        <f t="shared" si="10"/>
        <v>-8.8220562790274105E-3</v>
      </c>
      <c r="D365" s="64">
        <f t="shared" si="11"/>
        <v>8.8220562790274109</v>
      </c>
    </row>
    <row r="366" spans="1:4" s="21" customFormat="1" ht="14.25" customHeight="1" x14ac:dyDescent="0.3">
      <c r="A366" s="76">
        <v>41834</v>
      </c>
      <c r="B366" s="64">
        <v>1747.06</v>
      </c>
      <c r="C366" s="99">
        <f t="shared" si="10"/>
        <v>-4.3880644646561613E-3</v>
      </c>
      <c r="D366" s="64">
        <f t="shared" si="11"/>
        <v>4.3880644646561615</v>
      </c>
    </row>
    <row r="367" spans="1:4" s="21" customFormat="1" ht="14.25" customHeight="1" x14ac:dyDescent="0.3">
      <c r="A367" s="76">
        <v>41831</v>
      </c>
      <c r="B367" s="64">
        <v>1736.02</v>
      </c>
      <c r="C367" s="99">
        <f t="shared" si="10"/>
        <v>-4.2445308646224611E-3</v>
      </c>
      <c r="D367" s="64">
        <f t="shared" si="11"/>
        <v>4.2445308646224609</v>
      </c>
    </row>
    <row r="368" spans="1:4" s="21" customFormat="1" ht="14.25" customHeight="1" x14ac:dyDescent="0.3">
      <c r="A368" s="76">
        <v>41830</v>
      </c>
      <c r="B368" s="64">
        <v>1734.5</v>
      </c>
      <c r="C368" s="99">
        <f t="shared" si="10"/>
        <v>-3.6533667267901497E-3</v>
      </c>
      <c r="D368" s="64">
        <f t="shared" si="11"/>
        <v>3.6533667267901495</v>
      </c>
    </row>
    <row r="369" spans="1:4" s="21" customFormat="1" ht="14.25" customHeight="1" x14ac:dyDescent="0.3">
      <c r="A369" s="76">
        <v>41829</v>
      </c>
      <c r="B369" s="64">
        <v>1746.07</v>
      </c>
      <c r="C369" s="99">
        <f t="shared" si="10"/>
        <v>5.0654187316881974E-3</v>
      </c>
      <c r="D369" s="64">
        <f t="shared" si="11"/>
        <v>-5.0654187316881973</v>
      </c>
    </row>
    <row r="370" spans="1:4" s="21" customFormat="1" ht="14.25" customHeight="1" x14ac:dyDescent="0.3">
      <c r="A370" s="76">
        <v>41828</v>
      </c>
      <c r="B370" s="64">
        <v>1741.64</v>
      </c>
      <c r="C370" s="99">
        <f t="shared" si="10"/>
        <v>2.0021171813872246E-3</v>
      </c>
      <c r="D370" s="64">
        <f t="shared" si="11"/>
        <v>-2.0021171813872245</v>
      </c>
    </row>
    <row r="371" spans="1:4" s="21" customFormat="1" ht="14.25" customHeight="1" x14ac:dyDescent="0.3">
      <c r="A371" s="76">
        <v>41827</v>
      </c>
      <c r="B371" s="64">
        <v>1754.8</v>
      </c>
      <c r="C371" s="99">
        <f t="shared" si="10"/>
        <v>9.7708623447768008E-3</v>
      </c>
      <c r="D371" s="64">
        <f t="shared" si="11"/>
        <v>-9.7708623447768002</v>
      </c>
    </row>
    <row r="372" spans="1:4" s="21" customFormat="1" ht="14.25" customHeight="1" x14ac:dyDescent="0.3">
      <c r="A372" s="76">
        <v>41824</v>
      </c>
      <c r="B372" s="64">
        <v>1763.44</v>
      </c>
      <c r="C372" s="99">
        <f t="shared" si="10"/>
        <v>9.8208201386940832E-3</v>
      </c>
      <c r="D372" s="64">
        <f t="shared" si="11"/>
        <v>-9.8208201386940832</v>
      </c>
    </row>
    <row r="373" spans="1:4" s="21" customFormat="1" ht="14.25" customHeight="1" x14ac:dyDescent="0.3">
      <c r="A373" s="76">
        <v>41823</v>
      </c>
      <c r="B373" s="64">
        <v>1764.12</v>
      </c>
      <c r="C373" s="99">
        <f t="shared" si="10"/>
        <v>9.5511694316795671E-3</v>
      </c>
      <c r="D373" s="64">
        <f t="shared" si="11"/>
        <v>-9.5511694316795666</v>
      </c>
    </row>
    <row r="374" spans="1:4" s="21" customFormat="1" ht="14.25" customHeight="1" x14ac:dyDescent="0.3">
      <c r="A374" s="76">
        <v>41822</v>
      </c>
      <c r="B374" s="64">
        <v>1756.96</v>
      </c>
      <c r="C374" s="99">
        <f t="shared" si="10"/>
        <v>4.8901573429572893E-3</v>
      </c>
      <c r="D374" s="64">
        <f t="shared" si="11"/>
        <v>-4.8901573429572895</v>
      </c>
    </row>
    <row r="375" spans="1:4" s="21" customFormat="1" ht="14.25" customHeight="1" x14ac:dyDescent="0.3">
      <c r="A375" s="76">
        <v>41821</v>
      </c>
      <c r="B375" s="64">
        <v>1754.76</v>
      </c>
      <c r="C375" s="99">
        <f t="shared" si="10"/>
        <v>9.7768979784436435E-3</v>
      </c>
      <c r="D375" s="64">
        <f t="shared" si="11"/>
        <v>-9.7768979784436443</v>
      </c>
    </row>
    <row r="376" spans="1:4" s="21" customFormat="1" ht="14.25" customHeight="1" x14ac:dyDescent="0.3">
      <c r="A376" s="76">
        <v>41820</v>
      </c>
      <c r="B376" s="64">
        <v>1743.42</v>
      </c>
      <c r="C376" s="99">
        <f t="shared" si="10"/>
        <v>8.4917338639703271E-3</v>
      </c>
      <c r="D376" s="64">
        <f t="shared" si="11"/>
        <v>-8.4917338639703264</v>
      </c>
    </row>
    <row r="377" spans="1:4" s="21" customFormat="1" ht="14.25" customHeight="1" x14ac:dyDescent="0.3">
      <c r="A377" s="76">
        <v>41817</v>
      </c>
      <c r="B377" s="64">
        <v>1740.86</v>
      </c>
      <c r="C377" s="99">
        <f t="shared" si="10"/>
        <v>8.0313145993896259E-3</v>
      </c>
      <c r="D377" s="64">
        <f t="shared" si="11"/>
        <v>-8.031314599389626</v>
      </c>
    </row>
    <row r="378" spans="1:4" s="21" customFormat="1" ht="14.25" customHeight="1" x14ac:dyDescent="0.3">
      <c r="A378" s="76">
        <v>41816</v>
      </c>
      <c r="B378" s="64">
        <v>1737.27</v>
      </c>
      <c r="C378" s="99">
        <f t="shared" si="10"/>
        <v>5.8244220448005427E-3</v>
      </c>
      <c r="D378" s="64">
        <f t="shared" si="11"/>
        <v>-5.824422044800543</v>
      </c>
    </row>
    <row r="379" spans="1:4" s="21" customFormat="1" ht="14.25" customHeight="1" x14ac:dyDescent="0.3">
      <c r="A379" s="76">
        <v>41815</v>
      </c>
      <c r="B379" s="64">
        <v>1738.16</v>
      </c>
      <c r="C379" s="99">
        <f t="shared" si="10"/>
        <v>7.3428417435047856E-3</v>
      </c>
      <c r="D379" s="64">
        <f t="shared" si="11"/>
        <v>-7.3428417435047857</v>
      </c>
    </row>
    <row r="380" spans="1:4" s="21" customFormat="1" ht="14.25" customHeight="1" x14ac:dyDescent="0.3">
      <c r="A380" s="76">
        <v>41814</v>
      </c>
      <c r="B380" s="64">
        <v>1737.82</v>
      </c>
      <c r="C380" s="99">
        <f t="shared" si="10"/>
        <v>3.82393715341953E-3</v>
      </c>
      <c r="D380" s="64">
        <f t="shared" si="11"/>
        <v>-3.8239371534195299</v>
      </c>
    </row>
    <row r="381" spans="1:4" s="21" customFormat="1" ht="14.25" customHeight="1" x14ac:dyDescent="0.3">
      <c r="A381" s="76">
        <v>41813</v>
      </c>
      <c r="B381" s="64">
        <v>1746.29</v>
      </c>
      <c r="C381" s="99">
        <f t="shared" si="10"/>
        <v>6.3216006269737153E-3</v>
      </c>
      <c r="D381" s="64">
        <f t="shared" si="11"/>
        <v>-6.3216006269737148</v>
      </c>
    </row>
    <row r="382" spans="1:4" s="21" customFormat="1" ht="14.25" customHeight="1" x14ac:dyDescent="0.3">
      <c r="A382" s="76">
        <v>41810</v>
      </c>
      <c r="B382" s="64">
        <v>1747.43</v>
      </c>
      <c r="C382" s="99">
        <f t="shared" si="10"/>
        <v>6.5956981071210756E-3</v>
      </c>
      <c r="D382" s="64">
        <f t="shared" si="11"/>
        <v>-6.5956981071210752</v>
      </c>
    </row>
    <row r="383" spans="1:4" s="21" customFormat="1" ht="14.25" customHeight="1" x14ac:dyDescent="0.3">
      <c r="A383" s="76">
        <v>41809</v>
      </c>
      <c r="B383" s="64">
        <v>1748.41</v>
      </c>
      <c r="C383" s="99">
        <f t="shared" si="10"/>
        <v>8.0370372505722525E-3</v>
      </c>
      <c r="D383" s="64">
        <f t="shared" si="11"/>
        <v>-8.0370372505722525</v>
      </c>
    </row>
    <row r="384" spans="1:4" s="21" customFormat="1" ht="14.25" customHeight="1" x14ac:dyDescent="0.3">
      <c r="A384" s="76">
        <v>41808</v>
      </c>
      <c r="B384" s="64">
        <v>1737.77</v>
      </c>
      <c r="C384" s="99">
        <f t="shared" si="10"/>
        <v>7.0526193787668482E-3</v>
      </c>
      <c r="D384" s="64">
        <f t="shared" si="11"/>
        <v>-7.0526193787668481</v>
      </c>
    </row>
    <row r="385" spans="1:4" s="21" customFormat="1" ht="14.25" customHeight="1" x14ac:dyDescent="0.3">
      <c r="A385" s="76">
        <v>41807</v>
      </c>
      <c r="B385" s="64">
        <v>1728.74</v>
      </c>
      <c r="C385" s="99">
        <f t="shared" si="10"/>
        <v>6.3920454545454653E-3</v>
      </c>
      <c r="D385" s="64">
        <f t="shared" si="11"/>
        <v>-6.3920454545454657</v>
      </c>
    </row>
    <row r="386" spans="1:4" s="21" customFormat="1" ht="14.25" customHeight="1" x14ac:dyDescent="0.3">
      <c r="A386" s="76">
        <v>41806</v>
      </c>
      <c r="B386" s="64">
        <v>1726.99</v>
      </c>
      <c r="C386" s="99">
        <f t="shared" si="10"/>
        <v>6.5100068771783018E-3</v>
      </c>
      <c r="D386" s="64">
        <f t="shared" si="11"/>
        <v>-6.5100068771783022</v>
      </c>
    </row>
    <row r="387" spans="1:4" s="21" customFormat="1" ht="14.25" customHeight="1" x14ac:dyDescent="0.3">
      <c r="A387" s="76">
        <v>41803</v>
      </c>
      <c r="B387" s="64">
        <v>1727.21</v>
      </c>
      <c r="C387" s="99">
        <f t="shared" si="10"/>
        <v>5.7882569427056049E-3</v>
      </c>
      <c r="D387" s="64">
        <f t="shared" si="11"/>
        <v>-5.7882569427056048</v>
      </c>
    </row>
    <row r="388" spans="1:4" s="21" customFormat="1" ht="14.25" customHeight="1" x14ac:dyDescent="0.3">
      <c r="A388" s="76">
        <v>41802</v>
      </c>
      <c r="B388" s="64">
        <v>1725.49</v>
      </c>
      <c r="C388" s="99">
        <f t="shared" si="10"/>
        <v>6.0110309122074334E-3</v>
      </c>
      <c r="D388" s="64">
        <f t="shared" si="11"/>
        <v>-6.011030912207433</v>
      </c>
    </row>
    <row r="389" spans="1:4" s="21" customFormat="1" ht="14.25" customHeight="1" x14ac:dyDescent="0.3">
      <c r="A389" s="76">
        <v>41801</v>
      </c>
      <c r="B389" s="64">
        <v>1731.2</v>
      </c>
      <c r="C389" s="99">
        <f t="shared" si="10"/>
        <v>1.0477163286152077E-2</v>
      </c>
      <c r="D389" s="64">
        <f t="shared" si="11"/>
        <v>-10.477163286152077</v>
      </c>
    </row>
    <row r="390" spans="1:4" s="21" customFormat="1" ht="14.25" customHeight="1" x14ac:dyDescent="0.3">
      <c r="A390" s="76">
        <v>41800</v>
      </c>
      <c r="B390" s="64">
        <v>1735.32</v>
      </c>
      <c r="C390" s="99">
        <f t="shared" ref="C390:C453" si="12">(B390-B399)/B399</f>
        <v>1.7096972716349586E-2</v>
      </c>
      <c r="D390" s="64">
        <f t="shared" ref="D390:D453" si="13">C390*-1000</f>
        <v>-17.096972716349587</v>
      </c>
    </row>
    <row r="391" spans="1:4" s="21" customFormat="1" ht="14.25" customHeight="1" x14ac:dyDescent="0.3">
      <c r="A391" s="76">
        <v>41799</v>
      </c>
      <c r="B391" s="64">
        <v>1735.98</v>
      </c>
      <c r="C391" s="99">
        <f t="shared" si="12"/>
        <v>1.6578144489274829E-2</v>
      </c>
      <c r="D391" s="64">
        <f t="shared" si="13"/>
        <v>-16.578144489274827</v>
      </c>
    </row>
    <row r="392" spans="1:4" s="21" customFormat="1" ht="14.25" customHeight="1" x14ac:dyDescent="0.3">
      <c r="A392" s="76">
        <v>41796</v>
      </c>
      <c r="B392" s="64">
        <v>1734.47</v>
      </c>
      <c r="C392" s="99">
        <f t="shared" si="12"/>
        <v>1.8371516809732362E-2</v>
      </c>
      <c r="D392" s="64">
        <f t="shared" si="13"/>
        <v>-18.371516809732363</v>
      </c>
    </row>
    <row r="393" spans="1:4" s="21" customFormat="1" ht="14.25" customHeight="1" x14ac:dyDescent="0.3">
      <c r="A393" s="76">
        <v>41795</v>
      </c>
      <c r="B393" s="64">
        <v>1725.6</v>
      </c>
      <c r="C393" s="99">
        <f t="shared" si="12"/>
        <v>1.6290328280151155E-2</v>
      </c>
      <c r="D393" s="64">
        <f t="shared" si="13"/>
        <v>-16.290328280151154</v>
      </c>
    </row>
    <row r="394" spans="1:4" s="21" customFormat="1" ht="14.25" customHeight="1" x14ac:dyDescent="0.3">
      <c r="A394" s="76">
        <v>41794</v>
      </c>
      <c r="B394" s="64">
        <v>1717.76</v>
      </c>
      <c r="C394" s="99">
        <f t="shared" si="12"/>
        <v>1.5008627006074412E-2</v>
      </c>
      <c r="D394" s="64">
        <f t="shared" si="13"/>
        <v>-15.008627006074413</v>
      </c>
    </row>
    <row r="395" spans="1:4" s="21" customFormat="1" ht="14.25" customHeight="1" x14ac:dyDescent="0.3">
      <c r="A395" s="76">
        <v>41793</v>
      </c>
      <c r="B395" s="64">
        <v>1715.82</v>
      </c>
      <c r="C395" s="99">
        <f t="shared" si="12"/>
        <v>1.7379084618531729E-2</v>
      </c>
      <c r="D395" s="64">
        <f t="shared" si="13"/>
        <v>-17.379084618531728</v>
      </c>
    </row>
    <row r="396" spans="1:4" s="21" customFormat="1" ht="14.25" customHeight="1" x14ac:dyDescent="0.3">
      <c r="A396" s="76">
        <v>41792</v>
      </c>
      <c r="B396" s="64">
        <v>1717.27</v>
      </c>
      <c r="C396" s="99">
        <f t="shared" si="12"/>
        <v>2.3396761640276275E-2</v>
      </c>
      <c r="D396" s="64">
        <f t="shared" si="13"/>
        <v>-23.396761640276274</v>
      </c>
    </row>
    <row r="397" spans="1:4" s="21" customFormat="1" ht="14.25" customHeight="1" x14ac:dyDescent="0.3">
      <c r="A397" s="76">
        <v>41789</v>
      </c>
      <c r="B397" s="64">
        <v>1715.18</v>
      </c>
      <c r="C397" s="99">
        <f t="shared" si="12"/>
        <v>1.7379647424490444E-2</v>
      </c>
      <c r="D397" s="64">
        <f t="shared" si="13"/>
        <v>-17.379647424490443</v>
      </c>
    </row>
    <row r="398" spans="1:4" s="21" customFormat="1" ht="14.25" customHeight="1" x14ac:dyDescent="0.3">
      <c r="A398" s="76">
        <v>41788</v>
      </c>
      <c r="B398" s="64">
        <v>1713.25</v>
      </c>
      <c r="C398" s="99">
        <f t="shared" si="12"/>
        <v>1.7556676110210279E-2</v>
      </c>
      <c r="D398" s="64">
        <f t="shared" si="13"/>
        <v>-17.55667611021028</v>
      </c>
    </row>
    <row r="399" spans="1:4" s="21" customFormat="1" ht="14.25" customHeight="1" x14ac:dyDescent="0.3">
      <c r="A399" s="76">
        <v>41787</v>
      </c>
      <c r="B399" s="64">
        <v>1706.15</v>
      </c>
      <c r="C399" s="99">
        <f t="shared" si="12"/>
        <v>1.4152906071305546E-2</v>
      </c>
      <c r="D399" s="64">
        <f t="shared" si="13"/>
        <v>-14.152906071305546</v>
      </c>
    </row>
    <row r="400" spans="1:4" s="21" customFormat="1" ht="14.25" customHeight="1" x14ac:dyDescent="0.3">
      <c r="A400" s="76">
        <v>41786</v>
      </c>
      <c r="B400" s="64">
        <v>1707.67</v>
      </c>
      <c r="C400" s="99">
        <f t="shared" si="12"/>
        <v>7.5938163795138767E-3</v>
      </c>
      <c r="D400" s="64">
        <f t="shared" si="13"/>
        <v>-7.5938163795138767</v>
      </c>
    </row>
    <row r="401" spans="1:4" s="21" customFormat="1" ht="14.25" customHeight="1" x14ac:dyDescent="0.3">
      <c r="A401" s="76">
        <v>41785</v>
      </c>
      <c r="B401" s="64">
        <v>1703.18</v>
      </c>
      <c r="C401" s="99">
        <f t="shared" si="12"/>
        <v>3.0565551033869777E-3</v>
      </c>
      <c r="D401" s="64">
        <f t="shared" si="13"/>
        <v>-3.0565551033869776</v>
      </c>
    </row>
    <row r="402" spans="1:4" s="21" customFormat="1" ht="14.25" customHeight="1" x14ac:dyDescent="0.3">
      <c r="A402" s="76">
        <v>41782</v>
      </c>
      <c r="B402" s="64">
        <v>1697.94</v>
      </c>
      <c r="C402" s="99">
        <f t="shared" si="12"/>
        <v>1.8054375531010721E-3</v>
      </c>
      <c r="D402" s="64">
        <f t="shared" si="13"/>
        <v>-1.805437553101072</v>
      </c>
    </row>
    <row r="403" spans="1:4" s="21" customFormat="1" ht="14.25" customHeight="1" x14ac:dyDescent="0.3">
      <c r="A403" s="76">
        <v>41781</v>
      </c>
      <c r="B403" s="64">
        <v>1692.36</v>
      </c>
      <c r="C403" s="99">
        <f t="shared" si="12"/>
        <v>5.3464499572284004E-3</v>
      </c>
      <c r="D403" s="64">
        <f t="shared" si="13"/>
        <v>-5.3464499572284003</v>
      </c>
    </row>
    <row r="404" spans="1:4" s="21" customFormat="1" ht="14.25" customHeight="1" x14ac:dyDescent="0.3">
      <c r="A404" s="76">
        <v>41780</v>
      </c>
      <c r="B404" s="64">
        <v>1686.51</v>
      </c>
      <c r="C404" s="99">
        <f t="shared" si="12"/>
        <v>-1.6599576710792257E-4</v>
      </c>
      <c r="D404" s="64">
        <f t="shared" si="13"/>
        <v>0.16599576710792258</v>
      </c>
    </row>
    <row r="405" spans="1:4" s="21" customFormat="1" ht="14.25" customHeight="1" x14ac:dyDescent="0.3">
      <c r="A405" s="76">
        <v>41779</v>
      </c>
      <c r="B405" s="64">
        <v>1678.01</v>
      </c>
      <c r="C405" s="99">
        <f t="shared" si="12"/>
        <v>-3.580675043348123E-3</v>
      </c>
      <c r="D405" s="64">
        <f t="shared" si="13"/>
        <v>3.5806750433481231</v>
      </c>
    </row>
    <row r="406" spans="1:4" s="21" customFormat="1" ht="14.25" customHeight="1" x14ac:dyDescent="0.3">
      <c r="A406" s="76">
        <v>41778</v>
      </c>
      <c r="B406" s="64">
        <v>1685.88</v>
      </c>
      <c r="C406" s="99">
        <f t="shared" si="12"/>
        <v>1.4018247481468158E-3</v>
      </c>
      <c r="D406" s="64">
        <f t="shared" si="13"/>
        <v>-1.4018247481468158</v>
      </c>
    </row>
    <row r="407" spans="1:4" s="21" customFormat="1" ht="14.25" customHeight="1" x14ac:dyDescent="0.3">
      <c r="A407" s="76">
        <v>41775</v>
      </c>
      <c r="B407" s="64">
        <v>1683.69</v>
      </c>
      <c r="C407" s="99">
        <f t="shared" si="12"/>
        <v>-3.5981228214490299E-3</v>
      </c>
      <c r="D407" s="64">
        <f t="shared" si="13"/>
        <v>3.5981228214490297</v>
      </c>
    </row>
    <row r="408" spans="1:4" s="21" customFormat="1" ht="14.25" customHeight="1" x14ac:dyDescent="0.3">
      <c r="A408" s="76">
        <v>41774</v>
      </c>
      <c r="B408" s="64">
        <v>1682.34</v>
      </c>
      <c r="C408" s="99">
        <f t="shared" si="12"/>
        <v>-3.9372642822042116E-3</v>
      </c>
      <c r="D408" s="64">
        <f t="shared" si="13"/>
        <v>3.9372642822042114</v>
      </c>
    </row>
    <row r="409" spans="1:4" s="21" customFormat="1" ht="14.25" customHeight="1" x14ac:dyDescent="0.3">
      <c r="A409" s="76">
        <v>41773</v>
      </c>
      <c r="B409" s="64">
        <v>1694.8</v>
      </c>
      <c r="C409" s="99">
        <f t="shared" si="12"/>
        <v>2.6088654097574252E-3</v>
      </c>
      <c r="D409" s="64">
        <f t="shared" si="13"/>
        <v>-2.6088654097574251</v>
      </c>
    </row>
    <row r="410" spans="1:4" s="21" customFormat="1" ht="14.25" customHeight="1" x14ac:dyDescent="0.3">
      <c r="A410" s="76">
        <v>41772</v>
      </c>
      <c r="B410" s="64">
        <v>1697.99</v>
      </c>
      <c r="C410" s="99">
        <f t="shared" si="12"/>
        <v>6.073210328605117E-3</v>
      </c>
      <c r="D410" s="64">
        <f t="shared" si="13"/>
        <v>-6.0732103286051169</v>
      </c>
    </row>
    <row r="411" spans="1:4" s="21" customFormat="1" ht="14.25" customHeight="1" x14ac:dyDescent="0.3">
      <c r="A411" s="76">
        <v>41771</v>
      </c>
      <c r="B411" s="64">
        <v>1694.88</v>
      </c>
      <c r="C411" s="99">
        <f t="shared" si="12"/>
        <v>7.4299504273707484E-3</v>
      </c>
      <c r="D411" s="64">
        <f t="shared" si="13"/>
        <v>-7.4299504273707484</v>
      </c>
    </row>
    <row r="412" spans="1:4" s="21" customFormat="1" ht="14.25" customHeight="1" x14ac:dyDescent="0.3">
      <c r="A412" s="76">
        <v>41768</v>
      </c>
      <c r="B412" s="64">
        <v>1683.36</v>
      </c>
      <c r="C412" s="99">
        <f t="shared" si="12"/>
        <v>6.403013182674085E-3</v>
      </c>
      <c r="D412" s="64">
        <f t="shared" si="13"/>
        <v>-6.4030131826740853</v>
      </c>
    </row>
    <row r="413" spans="1:4" s="21" customFormat="1" ht="14.25" customHeight="1" x14ac:dyDescent="0.3">
      <c r="A413" s="76">
        <v>41767</v>
      </c>
      <c r="B413" s="64">
        <v>1686.79</v>
      </c>
      <c r="C413" s="99">
        <f t="shared" si="12"/>
        <v>9.5944360650242842E-3</v>
      </c>
      <c r="D413" s="64">
        <f t="shared" si="13"/>
        <v>-9.5944360650242846</v>
      </c>
    </row>
    <row r="414" spans="1:4" s="21" customFormat="1" ht="14.25" customHeight="1" x14ac:dyDescent="0.3">
      <c r="A414" s="76">
        <v>41766</v>
      </c>
      <c r="B414" s="64">
        <v>1684.04</v>
      </c>
      <c r="C414" s="99">
        <f t="shared" si="12"/>
        <v>1.7131028575506683E-3</v>
      </c>
      <c r="D414" s="64">
        <f t="shared" si="13"/>
        <v>-1.7131028575506682</v>
      </c>
    </row>
    <row r="415" spans="1:4" s="21" customFormat="1" ht="14.25" customHeight="1" x14ac:dyDescent="0.3">
      <c r="A415" s="76">
        <v>41765</v>
      </c>
      <c r="B415" s="64">
        <v>1683.52</v>
      </c>
      <c r="C415" s="99">
        <f t="shared" si="12"/>
        <v>2.5428018460622193E-3</v>
      </c>
      <c r="D415" s="64">
        <f t="shared" si="13"/>
        <v>-2.5428018460622193</v>
      </c>
    </row>
    <row r="416" spans="1:4" s="21" customFormat="1" ht="14.25" customHeight="1" x14ac:dyDescent="0.3">
      <c r="A416" s="76">
        <v>41764</v>
      </c>
      <c r="B416" s="64">
        <v>1689.77</v>
      </c>
      <c r="C416" s="99">
        <f t="shared" si="12"/>
        <v>4.6314462716560024E-3</v>
      </c>
      <c r="D416" s="64">
        <f t="shared" si="13"/>
        <v>-4.6314462716560021</v>
      </c>
    </row>
    <row r="417" spans="1:4" s="21" customFormat="1" ht="14.25" customHeight="1" x14ac:dyDescent="0.3">
      <c r="A417" s="76">
        <v>41761</v>
      </c>
      <c r="B417" s="64">
        <v>1688.99</v>
      </c>
      <c r="C417" s="99">
        <f t="shared" si="12"/>
        <v>9.9198756278401808E-3</v>
      </c>
      <c r="D417" s="64">
        <f t="shared" si="13"/>
        <v>-9.919875627840181</v>
      </c>
    </row>
    <row r="418" spans="1:4" s="21" customFormat="1" ht="14.25" customHeight="1" x14ac:dyDescent="0.3">
      <c r="A418" s="76">
        <v>41760</v>
      </c>
      <c r="B418" s="64">
        <v>1690.39</v>
      </c>
      <c r="C418" s="99">
        <f t="shared" si="12"/>
        <v>1.1846043337723088E-2</v>
      </c>
      <c r="D418" s="64">
        <f t="shared" si="13"/>
        <v>-11.846043337723088</v>
      </c>
    </row>
    <row r="419" spans="1:4" s="21" customFormat="1" ht="14.25" customHeight="1" x14ac:dyDescent="0.3">
      <c r="A419" s="76">
        <v>41759</v>
      </c>
      <c r="B419" s="64">
        <v>1687.74</v>
      </c>
      <c r="C419" s="99">
        <f t="shared" si="12"/>
        <v>1.073774860612888E-2</v>
      </c>
      <c r="D419" s="64">
        <f t="shared" si="13"/>
        <v>-10.73774860612888</v>
      </c>
    </row>
    <row r="420" spans="1:4" s="21" customFormat="1" ht="14.25" customHeight="1" x14ac:dyDescent="0.3">
      <c r="A420" s="76">
        <v>41758</v>
      </c>
      <c r="B420" s="64">
        <v>1682.38</v>
      </c>
      <c r="C420" s="99">
        <f t="shared" si="12"/>
        <v>1.0529477130071898E-2</v>
      </c>
      <c r="D420" s="64">
        <f t="shared" si="13"/>
        <v>-10.529477130071898</v>
      </c>
    </row>
    <row r="421" spans="1:4" s="21" customFormat="1" ht="14.25" customHeight="1" x14ac:dyDescent="0.3">
      <c r="A421" s="76">
        <v>41757</v>
      </c>
      <c r="B421" s="64">
        <v>1672.65</v>
      </c>
      <c r="C421" s="99">
        <f t="shared" si="12"/>
        <v>1.5777295997376532E-2</v>
      </c>
      <c r="D421" s="64">
        <f t="shared" si="13"/>
        <v>-15.777295997376532</v>
      </c>
    </row>
    <row r="422" spans="1:4" s="21" customFormat="1" ht="14.25" customHeight="1" x14ac:dyDescent="0.3">
      <c r="A422" s="76">
        <v>41754</v>
      </c>
      <c r="B422" s="64">
        <v>1670.76</v>
      </c>
      <c r="C422" s="99">
        <f t="shared" si="12"/>
        <v>1.6054878493760548E-2</v>
      </c>
      <c r="D422" s="64">
        <f t="shared" si="13"/>
        <v>-16.054878493760548</v>
      </c>
    </row>
    <row r="423" spans="1:4" s="21" customFormat="1" ht="14.25" customHeight="1" x14ac:dyDescent="0.3">
      <c r="A423" s="76">
        <v>41753</v>
      </c>
      <c r="B423" s="64">
        <v>1681.16</v>
      </c>
      <c r="C423" s="99">
        <f t="shared" si="12"/>
        <v>2.60798447294056E-2</v>
      </c>
      <c r="D423" s="64">
        <f t="shared" si="13"/>
        <v>-26.0798447294056</v>
      </c>
    </row>
    <row r="424" spans="1:4" s="21" customFormat="1" ht="14.25" customHeight="1" x14ac:dyDescent="0.3">
      <c r="A424" s="76">
        <v>41752</v>
      </c>
      <c r="B424" s="64">
        <v>1679.25</v>
      </c>
      <c r="C424" s="99">
        <f t="shared" si="12"/>
        <v>1.3984747205767853E-2</v>
      </c>
      <c r="D424" s="64">
        <f t="shared" si="13"/>
        <v>-13.984747205767853</v>
      </c>
    </row>
    <row r="425" spans="1:4" s="21" customFormat="1" ht="14.25" customHeight="1" x14ac:dyDescent="0.3">
      <c r="A425" s="76">
        <v>41751</v>
      </c>
      <c r="B425" s="64">
        <v>1681.98</v>
      </c>
      <c r="C425" s="99">
        <f t="shared" si="12"/>
        <v>3.9753599312370661E-3</v>
      </c>
      <c r="D425" s="64">
        <f t="shared" si="13"/>
        <v>-3.9753599312370662</v>
      </c>
    </row>
    <row r="426" spans="1:4" s="21" customFormat="1" ht="14.25" customHeight="1" x14ac:dyDescent="0.3">
      <c r="A426" s="76">
        <v>41750</v>
      </c>
      <c r="B426" s="64">
        <v>1672.4</v>
      </c>
      <c r="C426" s="99">
        <f t="shared" si="12"/>
        <v>5.1870150321259006E-3</v>
      </c>
      <c r="D426" s="64">
        <f t="shared" si="13"/>
        <v>-5.1870150321259008</v>
      </c>
    </row>
    <row r="427" spans="1:4" s="21" customFormat="1" ht="14.25" customHeight="1" x14ac:dyDescent="0.3">
      <c r="A427" s="76">
        <v>41747</v>
      </c>
      <c r="B427" s="64">
        <v>1670.6</v>
      </c>
      <c r="C427" s="99">
        <f t="shared" si="12"/>
        <v>6.81616836116649E-3</v>
      </c>
      <c r="D427" s="64">
        <f t="shared" si="13"/>
        <v>-6.8161683611664898</v>
      </c>
    </row>
    <row r="428" spans="1:4" s="21" customFormat="1" ht="14.25" customHeight="1" x14ac:dyDescent="0.3">
      <c r="A428" s="76">
        <v>41746</v>
      </c>
      <c r="B428" s="64">
        <v>1669.81</v>
      </c>
      <c r="C428" s="99">
        <f t="shared" si="12"/>
        <v>-3.8419090231171095E-3</v>
      </c>
      <c r="D428" s="64">
        <f t="shared" si="13"/>
        <v>3.8419090231171094</v>
      </c>
    </row>
    <row r="429" spans="1:4" s="21" customFormat="1" ht="14.25" customHeight="1" x14ac:dyDescent="0.3">
      <c r="A429" s="76">
        <v>41745</v>
      </c>
      <c r="B429" s="64">
        <v>1664.85</v>
      </c>
      <c r="C429" s="99">
        <f t="shared" si="12"/>
        <v>-1.2040542625538643E-2</v>
      </c>
      <c r="D429" s="64">
        <f t="shared" si="13"/>
        <v>12.040542625538643</v>
      </c>
    </row>
    <row r="430" spans="1:4" s="21" customFormat="1" ht="14.25" customHeight="1" x14ac:dyDescent="0.3">
      <c r="A430" s="76">
        <v>41744</v>
      </c>
      <c r="B430" s="64">
        <v>1646.67</v>
      </c>
      <c r="C430" s="99">
        <f t="shared" si="12"/>
        <v>-2.417242482784775E-2</v>
      </c>
      <c r="D430" s="64">
        <f t="shared" si="13"/>
        <v>24.172424827847749</v>
      </c>
    </row>
    <row r="431" spans="1:4" s="21" customFormat="1" ht="14.25" customHeight="1" x14ac:dyDescent="0.3">
      <c r="A431" s="76">
        <v>41743</v>
      </c>
      <c r="B431" s="64">
        <v>1644.36</v>
      </c>
      <c r="C431" s="99">
        <f t="shared" si="12"/>
        <v>-2.3365207578547334E-2</v>
      </c>
      <c r="D431" s="64">
        <f t="shared" si="13"/>
        <v>23.365207578547334</v>
      </c>
    </row>
    <row r="432" spans="1:4" s="21" customFormat="1" ht="14.25" customHeight="1" x14ac:dyDescent="0.3">
      <c r="A432" s="76">
        <v>41740</v>
      </c>
      <c r="B432" s="64">
        <v>1638.43</v>
      </c>
      <c r="C432" s="99">
        <f t="shared" si="12"/>
        <v>-2.1172492487469056E-2</v>
      </c>
      <c r="D432" s="64">
        <f t="shared" si="13"/>
        <v>21.172492487469057</v>
      </c>
    </row>
    <row r="433" spans="1:4" s="21" customFormat="1" ht="14.25" customHeight="1" x14ac:dyDescent="0.3">
      <c r="A433" s="76">
        <v>41739</v>
      </c>
      <c r="B433" s="64">
        <v>1656.09</v>
      </c>
      <c r="C433" s="99">
        <f t="shared" si="12"/>
        <v>-3.4600202185529295E-3</v>
      </c>
      <c r="D433" s="64">
        <f t="shared" si="13"/>
        <v>3.4600202185529296</v>
      </c>
    </row>
    <row r="434" spans="1:4" s="21" customFormat="1" ht="14.25" customHeight="1" x14ac:dyDescent="0.3">
      <c r="A434" s="76">
        <v>41738</v>
      </c>
      <c r="B434" s="64">
        <v>1675.32</v>
      </c>
      <c r="C434" s="99">
        <f t="shared" si="12"/>
        <v>1.3429152148664372E-2</v>
      </c>
      <c r="D434" s="64">
        <f t="shared" si="13"/>
        <v>-13.429152148664372</v>
      </c>
    </row>
    <row r="435" spans="1:4" s="21" customFormat="1" ht="14.25" customHeight="1" x14ac:dyDescent="0.3">
      <c r="A435" s="76">
        <v>41737</v>
      </c>
      <c r="B435" s="64">
        <v>1663.77</v>
      </c>
      <c r="C435" s="99">
        <f t="shared" si="12"/>
        <v>5.7001583713142791E-3</v>
      </c>
      <c r="D435" s="64">
        <f t="shared" si="13"/>
        <v>-5.7001583713142789</v>
      </c>
    </row>
    <row r="436" spans="1:4" s="21" customFormat="1" ht="14.25" customHeight="1" x14ac:dyDescent="0.3">
      <c r="A436" s="76">
        <v>41736</v>
      </c>
      <c r="B436" s="64">
        <v>1659.29</v>
      </c>
      <c r="C436" s="99">
        <f t="shared" si="12"/>
        <v>2.1743200719940986E-3</v>
      </c>
      <c r="D436" s="64">
        <f t="shared" si="13"/>
        <v>-2.1743200719940985</v>
      </c>
    </row>
    <row r="437" spans="1:4" s="21" customFormat="1" ht="14.25" customHeight="1" x14ac:dyDescent="0.3">
      <c r="A437" s="76">
        <v>41733</v>
      </c>
      <c r="B437" s="64">
        <v>1676.25</v>
      </c>
      <c r="C437" s="99">
        <f t="shared" si="12"/>
        <v>1.8396447079837404E-2</v>
      </c>
      <c r="D437" s="64">
        <f t="shared" si="13"/>
        <v>-18.396447079837404</v>
      </c>
    </row>
    <row r="438" spans="1:4" s="21" customFormat="1" ht="14.25" customHeight="1" x14ac:dyDescent="0.3">
      <c r="A438" s="76">
        <v>41732</v>
      </c>
      <c r="B438" s="64">
        <v>1685.14</v>
      </c>
      <c r="C438" s="99">
        <f t="shared" si="12"/>
        <v>1.9209135226021839E-2</v>
      </c>
      <c r="D438" s="64">
        <f t="shared" si="13"/>
        <v>-19.209135226021839</v>
      </c>
    </row>
    <row r="439" spans="1:4" s="21" customFormat="1" ht="14.25" customHeight="1" x14ac:dyDescent="0.3">
      <c r="A439" s="76">
        <v>41731</v>
      </c>
      <c r="B439" s="64">
        <v>1687.46</v>
      </c>
      <c r="C439" s="99">
        <f t="shared" si="12"/>
        <v>2.0032400019343356E-2</v>
      </c>
      <c r="D439" s="64">
        <f t="shared" si="13"/>
        <v>-20.032400019343356</v>
      </c>
    </row>
    <row r="440" spans="1:4" s="21" customFormat="1" ht="14.25" customHeight="1" x14ac:dyDescent="0.3">
      <c r="A440" s="76">
        <v>41730</v>
      </c>
      <c r="B440" s="64">
        <v>1683.7</v>
      </c>
      <c r="C440" s="99">
        <f t="shared" si="12"/>
        <v>1.5469979795543012E-2</v>
      </c>
      <c r="D440" s="64">
        <f t="shared" si="13"/>
        <v>-15.469979795543011</v>
      </c>
    </row>
    <row r="441" spans="1:4" s="21" customFormat="1" ht="14.25" customHeight="1" x14ac:dyDescent="0.3">
      <c r="A441" s="76">
        <v>41729</v>
      </c>
      <c r="B441" s="64">
        <v>1673.87</v>
      </c>
      <c r="C441" s="99">
        <f t="shared" si="12"/>
        <v>5.0315522759067192E-3</v>
      </c>
      <c r="D441" s="64">
        <f t="shared" si="13"/>
        <v>-5.0315522759067193</v>
      </c>
    </row>
    <row r="442" spans="1:4" s="21" customFormat="1" ht="14.25" customHeight="1" x14ac:dyDescent="0.3">
      <c r="A442" s="76">
        <v>41726</v>
      </c>
      <c r="B442" s="64">
        <v>1661.84</v>
      </c>
      <c r="C442" s="99">
        <f t="shared" si="12"/>
        <v>4.776473148965418E-3</v>
      </c>
      <c r="D442" s="64">
        <f t="shared" si="13"/>
        <v>-4.776473148965418</v>
      </c>
    </row>
    <row r="443" spans="1:4" s="21" customFormat="1" ht="14.25" customHeight="1" x14ac:dyDescent="0.3">
      <c r="A443" s="76">
        <v>41725</v>
      </c>
      <c r="B443" s="64">
        <v>1653.12</v>
      </c>
      <c r="C443" s="99">
        <f t="shared" si="12"/>
        <v>7.3059416377738396E-3</v>
      </c>
      <c r="D443" s="64">
        <f t="shared" si="13"/>
        <v>-7.3059416377738398</v>
      </c>
    </row>
    <row r="444" spans="1:4" s="21" customFormat="1" ht="14.25" customHeight="1" x14ac:dyDescent="0.3">
      <c r="A444" s="76">
        <v>41724</v>
      </c>
      <c r="B444" s="64">
        <v>1654.34</v>
      </c>
      <c r="C444" s="99">
        <f t="shared" si="12"/>
        <v>1.6104814491910385E-3</v>
      </c>
      <c r="D444" s="64">
        <f t="shared" si="13"/>
        <v>-1.6104814491910384</v>
      </c>
    </row>
    <row r="445" spans="1:4" s="21" customFormat="1" ht="14.25" customHeight="1" x14ac:dyDescent="0.3">
      <c r="A445" s="76">
        <v>41723</v>
      </c>
      <c r="B445" s="64">
        <v>1655.69</v>
      </c>
      <c r="C445" s="99">
        <f t="shared" si="12"/>
        <v>-5.9199663774728468E-3</v>
      </c>
      <c r="D445" s="64">
        <f t="shared" si="13"/>
        <v>5.9199663774728473</v>
      </c>
    </row>
    <row r="446" spans="1:4" s="21" customFormat="1" ht="14.25" customHeight="1" x14ac:dyDescent="0.3">
      <c r="A446" s="76">
        <v>41722</v>
      </c>
      <c r="B446" s="64">
        <v>1645.97</v>
      </c>
      <c r="C446" s="99">
        <f t="shared" si="12"/>
        <v>-1.5680036359504618E-2</v>
      </c>
      <c r="D446" s="64">
        <f t="shared" si="13"/>
        <v>15.680036359504619</v>
      </c>
    </row>
    <row r="447" spans="1:4" s="21" customFormat="1" ht="14.25" customHeight="1" x14ac:dyDescent="0.3">
      <c r="A447" s="76">
        <v>41719</v>
      </c>
      <c r="B447" s="64">
        <v>1653.38</v>
      </c>
      <c r="C447" s="99">
        <f t="shared" si="12"/>
        <v>-1.380828258366976E-2</v>
      </c>
      <c r="D447" s="64">
        <f t="shared" si="13"/>
        <v>13.80828258366976</v>
      </c>
    </row>
    <row r="448" spans="1:4" s="21" customFormat="1" ht="14.25" customHeight="1" x14ac:dyDescent="0.3">
      <c r="A448" s="76">
        <v>41718</v>
      </c>
      <c r="B448" s="64">
        <v>1654.32</v>
      </c>
      <c r="C448" s="99">
        <f t="shared" si="12"/>
        <v>-1.597102018237307E-2</v>
      </c>
      <c r="D448" s="64">
        <f t="shared" si="13"/>
        <v>15.971020182373071</v>
      </c>
    </row>
    <row r="449" spans="1:4" s="21" customFormat="1" ht="14.25" customHeight="1" x14ac:dyDescent="0.3">
      <c r="A449" s="76">
        <v>41717</v>
      </c>
      <c r="B449" s="64">
        <v>1658.05</v>
      </c>
      <c r="C449" s="99">
        <f t="shared" si="12"/>
        <v>-1.6641856106659678E-2</v>
      </c>
      <c r="D449" s="64">
        <f t="shared" si="13"/>
        <v>16.641856106659677</v>
      </c>
    </row>
    <row r="450" spans="1:4" s="21" customFormat="1" ht="14.25" customHeight="1" x14ac:dyDescent="0.3">
      <c r="A450" s="76">
        <v>41716</v>
      </c>
      <c r="B450" s="64">
        <v>1665.49</v>
      </c>
      <c r="C450" s="99">
        <f t="shared" si="12"/>
        <v>-8.0819029695186218E-3</v>
      </c>
      <c r="D450" s="64">
        <f t="shared" si="13"/>
        <v>8.0819029695186213</v>
      </c>
    </row>
    <row r="451" spans="1:4" s="21" customFormat="1" ht="14.25" customHeight="1" x14ac:dyDescent="0.3">
      <c r="A451" s="76">
        <v>41715</v>
      </c>
      <c r="B451" s="64">
        <v>1653.94</v>
      </c>
      <c r="C451" s="99">
        <f t="shared" si="12"/>
        <v>-1.4250379950531845E-2</v>
      </c>
      <c r="D451" s="64">
        <f t="shared" si="13"/>
        <v>14.250379950531844</v>
      </c>
    </row>
    <row r="452" spans="1:4" s="21" customFormat="1" ht="14.25" customHeight="1" x14ac:dyDescent="0.3">
      <c r="A452" s="76">
        <v>41712</v>
      </c>
      <c r="B452" s="64">
        <v>1641.13</v>
      </c>
      <c r="C452" s="99">
        <f t="shared" si="12"/>
        <v>-8.6322504258737748E-3</v>
      </c>
      <c r="D452" s="64">
        <f t="shared" si="13"/>
        <v>8.6322504258737744</v>
      </c>
    </row>
    <row r="453" spans="1:4" s="21" customFormat="1" ht="14.25" customHeight="1" x14ac:dyDescent="0.3">
      <c r="A453" s="76">
        <v>41711</v>
      </c>
      <c r="B453" s="64">
        <v>1651.68</v>
      </c>
      <c r="C453" s="99">
        <f t="shared" si="12"/>
        <v>-1.415781305956788E-2</v>
      </c>
      <c r="D453" s="64">
        <f t="shared" si="13"/>
        <v>14.15781305956788</v>
      </c>
    </row>
    <row r="454" spans="1:4" s="21" customFormat="1" ht="14.25" customHeight="1" x14ac:dyDescent="0.3">
      <c r="A454" s="76">
        <v>41710</v>
      </c>
      <c r="B454" s="64">
        <v>1665.55</v>
      </c>
      <c r="C454" s="99">
        <f t="shared" ref="C454:C517" si="14">(B454-B463)/B463</f>
        <v>-1.7082234476145626E-3</v>
      </c>
      <c r="D454" s="64">
        <f t="shared" ref="D454:D517" si="15">C454*-1000</f>
        <v>1.7082234476145626</v>
      </c>
    </row>
    <row r="455" spans="1:4" s="21" customFormat="1" ht="14.25" customHeight="1" x14ac:dyDescent="0.3">
      <c r="A455" s="76">
        <v>41709</v>
      </c>
      <c r="B455" s="64">
        <v>1672.19</v>
      </c>
      <c r="C455" s="99">
        <f t="shared" si="14"/>
        <v>4.4088055981020184E-3</v>
      </c>
      <c r="D455" s="64">
        <f t="shared" si="15"/>
        <v>-4.4088055981020187</v>
      </c>
    </row>
    <row r="456" spans="1:4" s="21" customFormat="1" ht="14.25" customHeight="1" x14ac:dyDescent="0.3">
      <c r="A456" s="76">
        <v>41708</v>
      </c>
      <c r="B456" s="64">
        <v>1676.53</v>
      </c>
      <c r="C456" s="99">
        <f t="shared" si="14"/>
        <v>4.2649798431780633E-3</v>
      </c>
      <c r="D456" s="64">
        <f t="shared" si="15"/>
        <v>-4.2649798431780637</v>
      </c>
    </row>
    <row r="457" spans="1:4" s="21" customFormat="1" ht="14.25" customHeight="1" x14ac:dyDescent="0.3">
      <c r="A457" s="76">
        <v>41705</v>
      </c>
      <c r="B457" s="64">
        <v>1681.17</v>
      </c>
      <c r="C457" s="99">
        <f t="shared" si="14"/>
        <v>7.708399518075254E-3</v>
      </c>
      <c r="D457" s="64">
        <f t="shared" si="15"/>
        <v>-7.7083995180752538</v>
      </c>
    </row>
    <row r="458" spans="1:4" s="21" customFormat="1" ht="14.25" customHeight="1" x14ac:dyDescent="0.3">
      <c r="A458" s="76">
        <v>41704</v>
      </c>
      <c r="B458" s="64">
        <v>1686.11</v>
      </c>
      <c r="C458" s="99">
        <f t="shared" si="14"/>
        <v>1.5820706690363583E-2</v>
      </c>
      <c r="D458" s="64">
        <f t="shared" si="15"/>
        <v>-15.820706690363583</v>
      </c>
    </row>
    <row r="459" spans="1:4" s="21" customFormat="1" ht="14.25" customHeight="1" x14ac:dyDescent="0.3">
      <c r="A459" s="76">
        <v>41703</v>
      </c>
      <c r="B459" s="64">
        <v>1679.06</v>
      </c>
      <c r="C459" s="99">
        <f t="shared" si="14"/>
        <v>1.3918998073683103E-2</v>
      </c>
      <c r="D459" s="64">
        <f t="shared" si="15"/>
        <v>-13.918998073683102</v>
      </c>
    </row>
    <row r="460" spans="1:4" s="21" customFormat="1" ht="14.25" customHeight="1" x14ac:dyDescent="0.3">
      <c r="A460" s="76">
        <v>41702</v>
      </c>
      <c r="B460" s="64">
        <v>1677.85</v>
      </c>
      <c r="C460" s="99">
        <f t="shared" si="14"/>
        <v>1.3782144238205691E-2</v>
      </c>
      <c r="D460" s="64">
        <f t="shared" si="15"/>
        <v>-13.78214423820569</v>
      </c>
    </row>
    <row r="461" spans="1:4" s="21" customFormat="1" ht="14.25" customHeight="1" x14ac:dyDescent="0.3">
      <c r="A461" s="76">
        <v>41701</v>
      </c>
      <c r="B461" s="64">
        <v>1655.42</v>
      </c>
      <c r="C461" s="99">
        <f t="shared" si="14"/>
        <v>-3.0833343370228307E-3</v>
      </c>
      <c r="D461" s="64">
        <f t="shared" si="15"/>
        <v>3.0833343370228308</v>
      </c>
    </row>
    <row r="462" spans="1:4" s="21" customFormat="1" ht="14.25" customHeight="1" x14ac:dyDescent="0.3">
      <c r="A462" s="76">
        <v>41698</v>
      </c>
      <c r="B462" s="64">
        <v>1675.4</v>
      </c>
      <c r="C462" s="99">
        <f t="shared" si="14"/>
        <v>1.321399413383335E-2</v>
      </c>
      <c r="D462" s="64">
        <f t="shared" si="15"/>
        <v>-13.213994133833351</v>
      </c>
    </row>
    <row r="463" spans="1:4" s="21" customFormat="1" ht="14.25" customHeight="1" x14ac:dyDescent="0.3">
      <c r="A463" s="76">
        <v>41697</v>
      </c>
      <c r="B463" s="64">
        <v>1668.4</v>
      </c>
      <c r="C463" s="99">
        <f t="shared" si="14"/>
        <v>1.1077982207354739E-2</v>
      </c>
      <c r="D463" s="64">
        <f t="shared" si="15"/>
        <v>-11.07798220735474</v>
      </c>
    </row>
    <row r="464" spans="1:4" s="21" customFormat="1" ht="14.25" customHeight="1" x14ac:dyDescent="0.3">
      <c r="A464" s="76">
        <v>41696</v>
      </c>
      <c r="B464" s="64">
        <v>1664.85</v>
      </c>
      <c r="C464" s="99">
        <f t="shared" si="14"/>
        <v>1.3181677103682383E-2</v>
      </c>
      <c r="D464" s="64">
        <f t="shared" si="15"/>
        <v>-13.181677103682382</v>
      </c>
    </row>
    <row r="465" spans="1:4" s="21" customFormat="1" ht="14.25" customHeight="1" x14ac:dyDescent="0.3">
      <c r="A465" s="76">
        <v>41695</v>
      </c>
      <c r="B465" s="64">
        <v>1669.41</v>
      </c>
      <c r="C465" s="99">
        <f t="shared" si="14"/>
        <v>1.9356296291773295E-2</v>
      </c>
      <c r="D465" s="64">
        <f t="shared" si="15"/>
        <v>-19.356296291773294</v>
      </c>
    </row>
    <row r="466" spans="1:4" s="21" customFormat="1" ht="14.25" customHeight="1" x14ac:dyDescent="0.3">
      <c r="A466" s="76">
        <v>41694</v>
      </c>
      <c r="B466" s="64">
        <v>1668.31</v>
      </c>
      <c r="C466" s="99">
        <f t="shared" si="14"/>
        <v>2.0703959081537084E-2</v>
      </c>
      <c r="D466" s="64">
        <f t="shared" si="15"/>
        <v>-20.703959081537082</v>
      </c>
    </row>
    <row r="467" spans="1:4" s="21" customFormat="1" ht="14.25" customHeight="1" x14ac:dyDescent="0.3">
      <c r="A467" s="76">
        <v>41691</v>
      </c>
      <c r="B467" s="64">
        <v>1659.85</v>
      </c>
      <c r="C467" s="99">
        <f t="shared" si="14"/>
        <v>2.6639369611202474E-2</v>
      </c>
      <c r="D467" s="64">
        <f t="shared" si="15"/>
        <v>-26.639369611202472</v>
      </c>
    </row>
    <row r="468" spans="1:4" s="21" customFormat="1" ht="14.25" customHeight="1" x14ac:dyDescent="0.3">
      <c r="A468" s="76">
        <v>41690</v>
      </c>
      <c r="B468" s="64">
        <v>1656.01</v>
      </c>
      <c r="C468" s="99">
        <f t="shared" si="14"/>
        <v>2.7441710407127534E-2</v>
      </c>
      <c r="D468" s="64">
        <f t="shared" si="15"/>
        <v>-27.441710407127534</v>
      </c>
    </row>
    <row r="469" spans="1:4" s="21" customFormat="1" ht="14.25" customHeight="1" x14ac:dyDescent="0.3">
      <c r="A469" s="76">
        <v>41689</v>
      </c>
      <c r="B469" s="64">
        <v>1655.04</v>
      </c>
      <c r="C469" s="99">
        <f t="shared" si="14"/>
        <v>3.9147605623190897E-2</v>
      </c>
      <c r="D469" s="64">
        <f t="shared" si="15"/>
        <v>-39.147605623190898</v>
      </c>
    </row>
    <row r="470" spans="1:4" s="21" customFormat="1" ht="14.25" customHeight="1" x14ac:dyDescent="0.3">
      <c r="A470" s="76">
        <v>41688</v>
      </c>
      <c r="B470" s="64">
        <v>1660.54</v>
      </c>
      <c r="C470" s="99">
        <f t="shared" si="14"/>
        <v>5.6074588042254736E-2</v>
      </c>
      <c r="D470" s="64">
        <f t="shared" si="15"/>
        <v>-56.074588042254739</v>
      </c>
    </row>
    <row r="471" spans="1:4" s="21" customFormat="1" ht="14.25" customHeight="1" x14ac:dyDescent="0.3">
      <c r="A471" s="76">
        <v>41687</v>
      </c>
      <c r="B471" s="64">
        <v>1653.55</v>
      </c>
      <c r="C471" s="99">
        <f t="shared" si="14"/>
        <v>5.3263521303497534E-2</v>
      </c>
      <c r="D471" s="64">
        <f t="shared" si="15"/>
        <v>-53.263521303497534</v>
      </c>
    </row>
    <row r="472" spans="1:4" s="21" customFormat="1" ht="14.25" customHeight="1" x14ac:dyDescent="0.3">
      <c r="A472" s="76">
        <v>41684</v>
      </c>
      <c r="B472" s="64">
        <v>1650.12</v>
      </c>
      <c r="C472" s="99">
        <f t="shared" si="14"/>
        <v>4.9748078782635131E-2</v>
      </c>
      <c r="D472" s="64">
        <f t="shared" si="15"/>
        <v>-49.748078782635133</v>
      </c>
    </row>
    <row r="473" spans="1:4" s="21" customFormat="1" ht="14.25" customHeight="1" x14ac:dyDescent="0.3">
      <c r="A473" s="76">
        <v>41683</v>
      </c>
      <c r="B473" s="64">
        <v>1643.19</v>
      </c>
      <c r="C473" s="99">
        <f t="shared" si="14"/>
        <v>2.798318381442139E-2</v>
      </c>
      <c r="D473" s="64">
        <f t="shared" si="15"/>
        <v>-27.983183814421391</v>
      </c>
    </row>
    <row r="474" spans="1:4" s="21" customFormat="1" ht="14.25" customHeight="1" x14ac:dyDescent="0.3">
      <c r="A474" s="76">
        <v>41682</v>
      </c>
      <c r="B474" s="64">
        <v>1637.71</v>
      </c>
      <c r="C474" s="99">
        <f t="shared" si="14"/>
        <v>1.8818508703171463E-2</v>
      </c>
      <c r="D474" s="64">
        <f t="shared" si="15"/>
        <v>-18.818508703171464</v>
      </c>
    </row>
    <row r="475" spans="1:4" s="21" customFormat="1" ht="14.25" customHeight="1" x14ac:dyDescent="0.3">
      <c r="A475" s="76">
        <v>41681</v>
      </c>
      <c r="B475" s="64">
        <v>1634.47</v>
      </c>
      <c r="C475" s="99">
        <f t="shared" si="14"/>
        <v>1.9205946360535492E-2</v>
      </c>
      <c r="D475" s="64">
        <f t="shared" si="15"/>
        <v>-19.205946360535492</v>
      </c>
    </row>
    <row r="476" spans="1:4" s="21" customFormat="1" ht="14.25" customHeight="1" x14ac:dyDescent="0.3">
      <c r="A476" s="76">
        <v>41680</v>
      </c>
      <c r="B476" s="64">
        <v>1616.78</v>
      </c>
      <c r="C476" s="99">
        <f t="shared" si="14"/>
        <v>3.3698451608899769E-3</v>
      </c>
      <c r="D476" s="64">
        <f t="shared" si="15"/>
        <v>-3.3698451608899771</v>
      </c>
    </row>
    <row r="477" spans="1:4" s="21" customFormat="1" ht="14.25" customHeight="1" x14ac:dyDescent="0.3">
      <c r="A477" s="76">
        <v>41677</v>
      </c>
      <c r="B477" s="64">
        <v>1611.78</v>
      </c>
      <c r="C477" s="99">
        <f t="shared" si="14"/>
        <v>4.2743563542107389E-3</v>
      </c>
      <c r="D477" s="64">
        <f t="shared" si="15"/>
        <v>-4.274356354210739</v>
      </c>
    </row>
    <row r="478" spans="1:4" s="21" customFormat="1" ht="14.25" customHeight="1" x14ac:dyDescent="0.3">
      <c r="A478" s="76">
        <v>41676</v>
      </c>
      <c r="B478" s="64">
        <v>1592.69</v>
      </c>
      <c r="C478" s="99">
        <f t="shared" si="14"/>
        <v>-1.5861736572826718E-2</v>
      </c>
      <c r="D478" s="64">
        <f t="shared" si="15"/>
        <v>15.861736572826718</v>
      </c>
    </row>
    <row r="479" spans="1:4" s="21" customFormat="1" ht="14.25" customHeight="1" x14ac:dyDescent="0.3">
      <c r="A479" s="76">
        <v>41675</v>
      </c>
      <c r="B479" s="64">
        <v>1572.37</v>
      </c>
      <c r="C479" s="99">
        <f t="shared" si="14"/>
        <v>-4.7308309854888153E-2</v>
      </c>
      <c r="D479" s="64">
        <f t="shared" si="15"/>
        <v>47.308309854888151</v>
      </c>
    </row>
    <row r="480" spans="1:4" s="21" customFormat="1" ht="14.25" customHeight="1" x14ac:dyDescent="0.3">
      <c r="A480" s="76">
        <v>41674</v>
      </c>
      <c r="B480" s="64">
        <v>1569.93</v>
      </c>
      <c r="C480" s="99">
        <f t="shared" si="14"/>
        <v>-5.5249316980995791E-2</v>
      </c>
      <c r="D480" s="64">
        <f t="shared" si="15"/>
        <v>55.249316980995793</v>
      </c>
    </row>
    <row r="481" spans="1:4" s="21" customFormat="1" ht="14.25" customHeight="1" x14ac:dyDescent="0.3">
      <c r="A481" s="76">
        <v>41673</v>
      </c>
      <c r="B481" s="64">
        <v>1571.92</v>
      </c>
      <c r="C481" s="99">
        <f t="shared" si="14"/>
        <v>-5.2769224279748561E-2</v>
      </c>
      <c r="D481" s="64">
        <f t="shared" si="15"/>
        <v>52.769224279748563</v>
      </c>
    </row>
    <row r="482" spans="1:4" s="21" customFormat="1" ht="14.25" customHeight="1" x14ac:dyDescent="0.3">
      <c r="A482" s="76">
        <v>41670</v>
      </c>
      <c r="B482" s="64">
        <v>1598.46</v>
      </c>
      <c r="C482" s="99">
        <f t="shared" si="14"/>
        <v>-3.5392943135941407E-2</v>
      </c>
      <c r="D482" s="64">
        <f t="shared" si="15"/>
        <v>35.392943135941408</v>
      </c>
    </row>
    <row r="483" spans="1:4" s="21" customFormat="1" ht="14.25" customHeight="1" x14ac:dyDescent="0.3">
      <c r="A483" s="76">
        <v>41669</v>
      </c>
      <c r="B483" s="64">
        <v>1607.46</v>
      </c>
      <c r="C483" s="99">
        <f t="shared" si="14"/>
        <v>-3.0084715082180812E-2</v>
      </c>
      <c r="D483" s="64">
        <f t="shared" si="15"/>
        <v>30.084715082180811</v>
      </c>
    </row>
    <row r="484" spans="1:4" s="21" customFormat="1" ht="14.25" customHeight="1" x14ac:dyDescent="0.3">
      <c r="A484" s="76">
        <v>41668</v>
      </c>
      <c r="B484" s="64">
        <v>1603.67</v>
      </c>
      <c r="C484" s="99">
        <f t="shared" si="14"/>
        <v>-3.3549483529596011E-2</v>
      </c>
      <c r="D484" s="64">
        <f t="shared" si="15"/>
        <v>33.54948352959601</v>
      </c>
    </row>
    <row r="485" spans="1:4" s="21" customFormat="1" ht="14.25" customHeight="1" x14ac:dyDescent="0.3">
      <c r="A485" s="76">
        <v>41667</v>
      </c>
      <c r="B485" s="64">
        <v>1611.35</v>
      </c>
      <c r="C485" s="99">
        <f t="shared" si="14"/>
        <v>-2.9307228915662707E-2</v>
      </c>
      <c r="D485" s="64">
        <f t="shared" si="15"/>
        <v>29.307228915662705</v>
      </c>
    </row>
    <row r="486" spans="1:4" s="21" customFormat="1" ht="14.25" customHeight="1" x14ac:dyDescent="0.3">
      <c r="A486" s="76">
        <v>41666</v>
      </c>
      <c r="B486" s="64">
        <v>1604.92</v>
      </c>
      <c r="C486" s="99">
        <f t="shared" si="14"/>
        <v>-2.8339982926991667E-2</v>
      </c>
      <c r="D486" s="64">
        <f t="shared" si="15"/>
        <v>28.339982926991667</v>
      </c>
    </row>
    <row r="487" spans="1:4" s="21" customFormat="1" ht="14.25" customHeight="1" x14ac:dyDescent="0.3">
      <c r="A487" s="76">
        <v>41663</v>
      </c>
      <c r="B487" s="64">
        <v>1618.36</v>
      </c>
      <c r="C487" s="99">
        <f t="shared" si="14"/>
        <v>-1.6439671571219443E-2</v>
      </c>
      <c r="D487" s="64">
        <f t="shared" si="15"/>
        <v>16.439671571219442</v>
      </c>
    </row>
    <row r="488" spans="1:4" s="21" customFormat="1" ht="14.25" customHeight="1" x14ac:dyDescent="0.3">
      <c r="A488" s="76">
        <v>41662</v>
      </c>
      <c r="B488" s="64">
        <v>1650.45</v>
      </c>
      <c r="C488" s="99">
        <f t="shared" si="14"/>
        <v>-2.8155228353401616E-3</v>
      </c>
      <c r="D488" s="64">
        <f t="shared" si="15"/>
        <v>2.8155228353401616</v>
      </c>
    </row>
    <row r="489" spans="1:4" s="21" customFormat="1" ht="14.25" customHeight="1" x14ac:dyDescent="0.3">
      <c r="A489" s="76">
        <v>41661</v>
      </c>
      <c r="B489" s="64">
        <v>1661.74</v>
      </c>
      <c r="C489" s="99">
        <f t="shared" si="14"/>
        <v>9.3356900332246823E-3</v>
      </c>
      <c r="D489" s="64">
        <f t="shared" si="15"/>
        <v>-9.335690033224683</v>
      </c>
    </row>
    <row r="490" spans="1:4" s="21" customFormat="1" ht="14.25" customHeight="1" x14ac:dyDescent="0.3">
      <c r="A490" s="76">
        <v>41660</v>
      </c>
      <c r="B490" s="64">
        <v>1659.49</v>
      </c>
      <c r="C490" s="99">
        <f t="shared" si="14"/>
        <v>5.647902943333072E-3</v>
      </c>
      <c r="D490" s="64">
        <f t="shared" si="15"/>
        <v>-5.6479029433330723</v>
      </c>
    </row>
    <row r="491" spans="1:4" s="21" customFormat="1" ht="14.25" customHeight="1" x14ac:dyDescent="0.3">
      <c r="A491" s="76">
        <v>41659</v>
      </c>
      <c r="B491" s="64">
        <v>1657.11</v>
      </c>
      <c r="C491" s="99">
        <f t="shared" si="14"/>
        <v>5.741510636360761E-3</v>
      </c>
      <c r="D491" s="64">
        <f t="shared" si="15"/>
        <v>-5.7415106363607613</v>
      </c>
    </row>
    <row r="492" spans="1:4" s="21" customFormat="1" ht="14.25" customHeight="1" x14ac:dyDescent="0.3">
      <c r="A492" s="76">
        <v>41656</v>
      </c>
      <c r="B492" s="64">
        <v>1657.32</v>
      </c>
      <c r="C492" s="99">
        <f t="shared" si="14"/>
        <v>9.8466938019448769E-3</v>
      </c>
      <c r="D492" s="64">
        <f t="shared" si="15"/>
        <v>-9.8466938019448769</v>
      </c>
    </row>
    <row r="493" spans="1:4" s="21" customFormat="1" ht="14.25" customHeight="1" x14ac:dyDescent="0.3">
      <c r="A493" s="76">
        <v>41655</v>
      </c>
      <c r="B493" s="64">
        <v>1659.34</v>
      </c>
      <c r="C493" s="99">
        <f t="shared" si="14"/>
        <v>8.073873819142775E-3</v>
      </c>
      <c r="D493" s="64">
        <f t="shared" si="15"/>
        <v>-8.0738738191427757</v>
      </c>
    </row>
    <row r="494" spans="1:4" s="21" customFormat="1" ht="14.25" customHeight="1" x14ac:dyDescent="0.3">
      <c r="A494" s="76">
        <v>41654</v>
      </c>
      <c r="B494" s="64">
        <v>1660</v>
      </c>
      <c r="C494" s="99">
        <f t="shared" si="14"/>
        <v>8.9836009773768682E-3</v>
      </c>
      <c r="D494" s="64">
        <f t="shared" si="15"/>
        <v>-8.9836009773768684</v>
      </c>
    </row>
    <row r="495" spans="1:4" s="21" customFormat="1" ht="14.25" customHeight="1" x14ac:dyDescent="0.3">
      <c r="A495" s="76">
        <v>41653</v>
      </c>
      <c r="B495" s="64">
        <v>1651.73</v>
      </c>
      <c r="C495" s="99">
        <f t="shared" si="14"/>
        <v>-5.6348542222275132E-3</v>
      </c>
      <c r="D495" s="64">
        <f t="shared" si="15"/>
        <v>5.6348542222275135</v>
      </c>
    </row>
    <row r="496" spans="1:4" s="21" customFormat="1" ht="14.25" customHeight="1" x14ac:dyDescent="0.3">
      <c r="A496" s="76">
        <v>41652</v>
      </c>
      <c r="B496" s="64">
        <v>1645.41</v>
      </c>
      <c r="C496" s="99">
        <f t="shared" si="14"/>
        <v>-9.4276580758185114E-3</v>
      </c>
      <c r="D496" s="64">
        <f t="shared" si="15"/>
        <v>9.4276580758185116</v>
      </c>
    </row>
    <row r="497" spans="1:4" s="21" customFormat="1" ht="14.25" customHeight="1" x14ac:dyDescent="0.3">
      <c r="A497" s="76">
        <v>41649</v>
      </c>
      <c r="B497" s="64">
        <v>1655.11</v>
      </c>
      <c r="C497" s="99">
        <f t="shared" si="14"/>
        <v>-6.2796244301554268E-4</v>
      </c>
      <c r="D497" s="64">
        <f t="shared" si="15"/>
        <v>0.62796244301554272</v>
      </c>
    </row>
    <row r="498" spans="1:4" s="21" customFormat="1" ht="14.25" customHeight="1" x14ac:dyDescent="0.3">
      <c r="A498" s="76">
        <v>41648</v>
      </c>
      <c r="B498" s="64">
        <v>1646.37</v>
      </c>
      <c r="C498" s="99">
        <f t="shared" si="14"/>
        <v>-4.7093388789477379E-3</v>
      </c>
      <c r="D498" s="64">
        <f t="shared" si="15"/>
        <v>4.7093388789477375</v>
      </c>
    </row>
    <row r="499" spans="1:4" s="21" customFormat="1" ht="14.25" customHeight="1" x14ac:dyDescent="0.3">
      <c r="A499" s="76">
        <v>41647</v>
      </c>
      <c r="B499" s="64">
        <v>1650.17</v>
      </c>
      <c r="C499" s="99">
        <f t="shared" si="14"/>
        <v>2.3629030298613239E-3</v>
      </c>
      <c r="D499" s="64">
        <f t="shared" si="15"/>
        <v>-2.3629030298613238</v>
      </c>
    </row>
    <row r="500" spans="1:4" s="21" customFormat="1" ht="14.25" customHeight="1" x14ac:dyDescent="0.3">
      <c r="A500" s="76">
        <v>41646</v>
      </c>
      <c r="B500" s="64">
        <v>1647.65</v>
      </c>
      <c r="C500" s="99">
        <f t="shared" si="14"/>
        <v>4.8300634860617741E-3</v>
      </c>
      <c r="D500" s="64">
        <f t="shared" si="15"/>
        <v>-4.8300634860617739</v>
      </c>
    </row>
    <row r="501" spans="1:4" s="21" customFormat="1" ht="14.25" customHeight="1" x14ac:dyDescent="0.3">
      <c r="A501" s="76">
        <v>41645</v>
      </c>
      <c r="B501" s="64">
        <v>1641.16</v>
      </c>
      <c r="C501" s="99">
        <f t="shared" si="14"/>
        <v>9.2092824688195087E-4</v>
      </c>
      <c r="D501" s="64">
        <f t="shared" si="15"/>
        <v>-0.92092824688195085</v>
      </c>
    </row>
    <row r="502" spans="1:4" s="21" customFormat="1" ht="14.25" customHeight="1" x14ac:dyDescent="0.3">
      <c r="A502" s="76">
        <v>41642</v>
      </c>
      <c r="B502" s="64">
        <v>1646.05</v>
      </c>
      <c r="C502" s="99">
        <f t="shared" si="14"/>
        <v>5.3564448353366446E-3</v>
      </c>
      <c r="D502" s="64">
        <f t="shared" si="15"/>
        <v>-5.3564448353366449</v>
      </c>
    </row>
    <row r="503" spans="1:4" s="21" customFormat="1" ht="14.25" customHeight="1" x14ac:dyDescent="0.3">
      <c r="A503" s="76">
        <v>41641</v>
      </c>
      <c r="B503" s="64">
        <v>1645.22</v>
      </c>
      <c r="C503" s="99">
        <f t="shared" si="14"/>
        <v>1.1409882827388603E-2</v>
      </c>
      <c r="D503" s="64">
        <f t="shared" si="15"/>
        <v>-11.409882827388603</v>
      </c>
    </row>
    <row r="504" spans="1:4" s="21" customFormat="1" ht="14.25" customHeight="1" x14ac:dyDescent="0.3">
      <c r="A504" s="76">
        <v>41640</v>
      </c>
      <c r="B504" s="64">
        <v>1661.09</v>
      </c>
      <c r="C504" s="99">
        <f t="shared" si="14"/>
        <v>2.6390588118983063E-2</v>
      </c>
      <c r="D504" s="64">
        <f t="shared" si="15"/>
        <v>-26.390588118983061</v>
      </c>
    </row>
    <row r="505" spans="1:4" s="21" customFormat="1" ht="14.25" customHeight="1" x14ac:dyDescent="0.3">
      <c r="A505" s="76">
        <v>41639</v>
      </c>
      <c r="B505" s="64">
        <v>1661.07</v>
      </c>
      <c r="C505" s="99">
        <f t="shared" si="14"/>
        <v>2.9323005422153329E-2</v>
      </c>
      <c r="D505" s="64">
        <f t="shared" si="15"/>
        <v>-29.323005422153329</v>
      </c>
    </row>
    <row r="506" spans="1:4" s="21" customFormat="1" ht="14.25" customHeight="1" x14ac:dyDescent="0.3">
      <c r="A506" s="76">
        <v>41638</v>
      </c>
      <c r="B506" s="64">
        <v>1656.15</v>
      </c>
      <c r="C506" s="99">
        <f t="shared" si="14"/>
        <v>3.9779255269056263E-2</v>
      </c>
      <c r="D506" s="64">
        <f t="shared" si="15"/>
        <v>-39.779255269056264</v>
      </c>
    </row>
    <row r="507" spans="1:4" s="21" customFormat="1" ht="14.25" customHeight="1" x14ac:dyDescent="0.3">
      <c r="A507" s="76">
        <v>41635</v>
      </c>
      <c r="B507" s="64">
        <v>1654.16</v>
      </c>
      <c r="C507" s="99">
        <f t="shared" si="14"/>
        <v>3.5007915105023775E-2</v>
      </c>
      <c r="D507" s="64">
        <f t="shared" si="15"/>
        <v>-35.007915105023777</v>
      </c>
    </row>
    <row r="508" spans="1:4" s="21" customFormat="1" ht="14.25" customHeight="1" x14ac:dyDescent="0.3">
      <c r="A508" s="76">
        <v>41634</v>
      </c>
      <c r="B508" s="64">
        <v>1646.28</v>
      </c>
      <c r="C508" s="99">
        <f t="shared" si="14"/>
        <v>3.6902669916671335E-2</v>
      </c>
      <c r="D508" s="64">
        <f t="shared" si="15"/>
        <v>-36.902669916671336</v>
      </c>
    </row>
    <row r="509" spans="1:4" s="21" customFormat="1" ht="14.25" customHeight="1" x14ac:dyDescent="0.3">
      <c r="A509" s="76">
        <v>41633</v>
      </c>
      <c r="B509" s="64">
        <v>1639.73</v>
      </c>
      <c r="C509" s="99">
        <f t="shared" si="14"/>
        <v>3.2114105154496406E-2</v>
      </c>
      <c r="D509" s="64">
        <f t="shared" si="15"/>
        <v>-32.114105154496407</v>
      </c>
    </row>
    <row r="510" spans="1:4" s="21" customFormat="1" ht="14.25" customHeight="1" x14ac:dyDescent="0.3">
      <c r="A510" s="76">
        <v>41632</v>
      </c>
      <c r="B510" s="64">
        <v>1639.65</v>
      </c>
      <c r="C510" s="99">
        <f t="shared" si="14"/>
        <v>2.4704397170212361E-2</v>
      </c>
      <c r="D510" s="64">
        <f t="shared" si="15"/>
        <v>-24.70439717021236</v>
      </c>
    </row>
    <row r="511" spans="1:4" s="21" customFormat="1" ht="14.25" customHeight="1" x14ac:dyDescent="0.3">
      <c r="A511" s="76">
        <v>41631</v>
      </c>
      <c r="B511" s="64">
        <v>1637.28</v>
      </c>
      <c r="C511" s="99">
        <f t="shared" si="14"/>
        <v>1.4279253885753551E-2</v>
      </c>
      <c r="D511" s="64">
        <f t="shared" si="15"/>
        <v>-14.279253885753551</v>
      </c>
    </row>
    <row r="512" spans="1:4" s="21" customFormat="1" ht="14.25" customHeight="1" x14ac:dyDescent="0.3">
      <c r="A512" s="76">
        <v>41628</v>
      </c>
      <c r="B512" s="64">
        <v>1626.66</v>
      </c>
      <c r="C512" s="99">
        <f t="shared" si="14"/>
        <v>5.6008902077152407E-3</v>
      </c>
      <c r="D512" s="64">
        <f t="shared" si="15"/>
        <v>-5.6008902077152403</v>
      </c>
    </row>
    <row r="513" spans="1:4" s="21" customFormat="1" ht="14.25" customHeight="1" x14ac:dyDescent="0.3">
      <c r="A513" s="76">
        <v>41627</v>
      </c>
      <c r="B513" s="64">
        <v>1618.38</v>
      </c>
      <c r="C513" s="99">
        <f t="shared" si="14"/>
        <v>3.5780504895791352E-3</v>
      </c>
      <c r="D513" s="64">
        <f t="shared" si="15"/>
        <v>-3.5780504895791352</v>
      </c>
    </row>
    <row r="514" spans="1:4" s="21" customFormat="1" ht="14.25" customHeight="1" x14ac:dyDescent="0.3">
      <c r="A514" s="76">
        <v>41626</v>
      </c>
      <c r="B514" s="64">
        <v>1613.75</v>
      </c>
      <c r="C514" s="99">
        <f t="shared" si="14"/>
        <v>9.3002601821274202E-3</v>
      </c>
      <c r="D514" s="64">
        <f t="shared" si="15"/>
        <v>-9.3002601821274204</v>
      </c>
    </row>
    <row r="515" spans="1:4" s="21" customFormat="1" ht="14.25" customHeight="1" x14ac:dyDescent="0.3">
      <c r="A515" s="76">
        <v>41625</v>
      </c>
      <c r="B515" s="64">
        <v>1592.79</v>
      </c>
      <c r="C515" s="99">
        <f t="shared" si="14"/>
        <v>-7.4466891832945187E-3</v>
      </c>
      <c r="D515" s="64">
        <f t="shared" si="15"/>
        <v>7.4466891832945183</v>
      </c>
    </row>
    <row r="516" spans="1:4" s="21" customFormat="1" ht="14.25" customHeight="1" x14ac:dyDescent="0.3">
      <c r="A516" s="76">
        <v>41624</v>
      </c>
      <c r="B516" s="64">
        <v>1598.21</v>
      </c>
      <c r="C516" s="99">
        <f t="shared" si="14"/>
        <v>-9.3596394989183176E-3</v>
      </c>
      <c r="D516" s="64">
        <f t="shared" si="15"/>
        <v>9.3596394989183178</v>
      </c>
    </row>
    <row r="517" spans="1:4" s="21" customFormat="1" ht="14.25" customHeight="1" x14ac:dyDescent="0.3">
      <c r="A517" s="76">
        <v>41621</v>
      </c>
      <c r="B517" s="64">
        <v>1587.69</v>
      </c>
      <c r="C517" s="99">
        <f t="shared" si="14"/>
        <v>-2.0754437687344952E-2</v>
      </c>
      <c r="D517" s="64">
        <f t="shared" si="15"/>
        <v>20.754437687344954</v>
      </c>
    </row>
    <row r="518" spans="1:4" s="21" customFormat="1" ht="14.25" customHeight="1" x14ac:dyDescent="0.3">
      <c r="A518" s="76">
        <v>41620</v>
      </c>
      <c r="B518" s="64">
        <v>1588.71</v>
      </c>
      <c r="C518" s="99">
        <f t="shared" ref="C518:C581" si="16">(B518-B527)/B527</f>
        <v>-2.4385600766387072E-2</v>
      </c>
      <c r="D518" s="64">
        <f t="shared" ref="D518:D581" si="17">C518*-1000</f>
        <v>24.385600766387071</v>
      </c>
    </row>
    <row r="519" spans="1:4" s="21" customFormat="1" ht="14.25" customHeight="1" x14ac:dyDescent="0.3">
      <c r="A519" s="76">
        <v>41619</v>
      </c>
      <c r="B519" s="64">
        <v>1600.12</v>
      </c>
      <c r="C519" s="99">
        <f t="shared" si="16"/>
        <v>-1.7656303717892181E-2</v>
      </c>
      <c r="D519" s="64">
        <f t="shared" si="17"/>
        <v>17.656303717892182</v>
      </c>
    </row>
    <row r="520" spans="1:4" s="21" customFormat="1" ht="14.25" customHeight="1" x14ac:dyDescent="0.3">
      <c r="A520" s="76">
        <v>41618</v>
      </c>
      <c r="B520" s="64">
        <v>1614.23</v>
      </c>
      <c r="C520" s="99">
        <f t="shared" si="16"/>
        <v>-6.5176450314495876E-3</v>
      </c>
      <c r="D520" s="64">
        <f t="shared" si="17"/>
        <v>6.5176450314495877</v>
      </c>
    </row>
    <row r="521" spans="1:4" s="21" customFormat="1" ht="14.25" customHeight="1" x14ac:dyDescent="0.3">
      <c r="A521" s="76">
        <v>41617</v>
      </c>
      <c r="B521" s="64">
        <v>1617.6</v>
      </c>
      <c r="C521" s="99">
        <f t="shared" si="16"/>
        <v>-2.6573607660105511E-3</v>
      </c>
      <c r="D521" s="64">
        <f t="shared" si="17"/>
        <v>2.6573607660105512</v>
      </c>
    </row>
    <row r="522" spans="1:4" s="21" customFormat="1" ht="14.25" customHeight="1" x14ac:dyDescent="0.3">
      <c r="A522" s="76">
        <v>41614</v>
      </c>
      <c r="B522" s="64">
        <v>1612.61</v>
      </c>
      <c r="C522" s="99">
        <f t="shared" si="16"/>
        <v>-6.8300794481740128E-3</v>
      </c>
      <c r="D522" s="64">
        <f t="shared" si="17"/>
        <v>6.830079448174013</v>
      </c>
    </row>
    <row r="523" spans="1:4" s="21" customFormat="1" ht="14.25" customHeight="1" x14ac:dyDescent="0.3">
      <c r="A523" s="76">
        <v>41613</v>
      </c>
      <c r="B523" s="64">
        <v>1598.88</v>
      </c>
      <c r="C523" s="99">
        <f t="shared" si="16"/>
        <v>-1.4952407356066896E-2</v>
      </c>
      <c r="D523" s="64">
        <f t="shared" si="17"/>
        <v>14.952407356066896</v>
      </c>
    </row>
    <row r="524" spans="1:4" s="21" customFormat="1" ht="14.25" customHeight="1" x14ac:dyDescent="0.3">
      <c r="A524" s="76">
        <v>41612</v>
      </c>
      <c r="B524" s="64">
        <v>1604.74</v>
      </c>
      <c r="C524" s="99">
        <f t="shared" si="16"/>
        <v>-7.1767078708686967E-3</v>
      </c>
      <c r="D524" s="64">
        <f t="shared" si="17"/>
        <v>7.1767078708686967</v>
      </c>
    </row>
    <row r="525" spans="1:4" s="21" customFormat="1" ht="14.25" customHeight="1" x14ac:dyDescent="0.3">
      <c r="A525" s="76">
        <v>41611</v>
      </c>
      <c r="B525" s="64">
        <v>1613.31</v>
      </c>
      <c r="C525" s="99">
        <f t="shared" si="16"/>
        <v>1.2225849293135075E-3</v>
      </c>
      <c r="D525" s="64">
        <f t="shared" si="17"/>
        <v>-1.2225849293135076</v>
      </c>
    </row>
    <row r="526" spans="1:4" s="21" customFormat="1" ht="14.25" customHeight="1" x14ac:dyDescent="0.3">
      <c r="A526" s="76">
        <v>41610</v>
      </c>
      <c r="B526" s="64">
        <v>1621.34</v>
      </c>
      <c r="C526" s="99">
        <f t="shared" si="16"/>
        <v>3.0313528494715939E-3</v>
      </c>
      <c r="D526" s="64">
        <f t="shared" si="17"/>
        <v>-3.031352849471594</v>
      </c>
    </row>
    <row r="527" spans="1:4" s="21" customFormat="1" ht="14.25" customHeight="1" x14ac:dyDescent="0.3">
      <c r="A527" s="76">
        <v>41607</v>
      </c>
      <c r="B527" s="64">
        <v>1628.42</v>
      </c>
      <c r="C527" s="99">
        <f t="shared" si="16"/>
        <v>3.4507832045452586E-3</v>
      </c>
      <c r="D527" s="64">
        <f t="shared" si="17"/>
        <v>-3.4507832045452584</v>
      </c>
    </row>
    <row r="528" spans="1:4" s="21" customFormat="1" ht="14.25" customHeight="1" x14ac:dyDescent="0.3">
      <c r="A528" s="76">
        <v>41606</v>
      </c>
      <c r="B528" s="64">
        <v>1628.88</v>
      </c>
      <c r="C528" s="99">
        <f t="shared" si="16"/>
        <v>4.5513413506013626E-3</v>
      </c>
      <c r="D528" s="64">
        <f t="shared" si="17"/>
        <v>-4.5513413506013629</v>
      </c>
    </row>
    <row r="529" spans="1:4" s="21" customFormat="1" ht="14.25" customHeight="1" x14ac:dyDescent="0.3">
      <c r="A529" s="76">
        <v>41605</v>
      </c>
      <c r="B529" s="64">
        <v>1624.82</v>
      </c>
      <c r="C529" s="99">
        <f t="shared" si="16"/>
        <v>7.4153987326860587E-3</v>
      </c>
      <c r="D529" s="64">
        <f t="shared" si="17"/>
        <v>-7.4153987326860591</v>
      </c>
    </row>
    <row r="530" spans="1:4" s="21" customFormat="1" ht="14.25" customHeight="1" x14ac:dyDescent="0.3">
      <c r="A530" s="76">
        <v>41604</v>
      </c>
      <c r="B530" s="64">
        <v>1621.91</v>
      </c>
      <c r="C530" s="99">
        <f t="shared" si="16"/>
        <v>1.2706361297734795E-2</v>
      </c>
      <c r="D530" s="64">
        <f t="shared" si="17"/>
        <v>-12.706361297734794</v>
      </c>
    </row>
    <row r="531" spans="1:4" s="21" customFormat="1" ht="14.25" customHeight="1" x14ac:dyDescent="0.3">
      <c r="A531" s="76">
        <v>41603</v>
      </c>
      <c r="B531" s="64">
        <v>1623.7</v>
      </c>
      <c r="C531" s="99">
        <f t="shared" si="16"/>
        <v>1.573300803853498E-2</v>
      </c>
      <c r="D531" s="64">
        <f t="shared" si="17"/>
        <v>-15.733008038534981</v>
      </c>
    </row>
    <row r="532" spans="1:4" s="21" customFormat="1" ht="14.25" customHeight="1" x14ac:dyDescent="0.3">
      <c r="A532" s="76">
        <v>41600</v>
      </c>
      <c r="B532" s="64">
        <v>1623.15</v>
      </c>
      <c r="C532" s="99">
        <f t="shared" si="16"/>
        <v>1.3936433372479557E-2</v>
      </c>
      <c r="D532" s="64">
        <f t="shared" si="17"/>
        <v>-13.936433372479557</v>
      </c>
    </row>
    <row r="533" spans="1:4" s="21" customFormat="1" ht="14.25" customHeight="1" x14ac:dyDescent="0.3">
      <c r="A533" s="76">
        <v>41599</v>
      </c>
      <c r="B533" s="64">
        <v>1616.34</v>
      </c>
      <c r="C533" s="99">
        <f t="shared" si="16"/>
        <v>1.2566717618462892E-2</v>
      </c>
      <c r="D533" s="64">
        <f t="shared" si="17"/>
        <v>-12.566717618462892</v>
      </c>
    </row>
    <row r="534" spans="1:4" s="21" customFormat="1" ht="14.25" customHeight="1" x14ac:dyDescent="0.3">
      <c r="A534" s="76">
        <v>41598</v>
      </c>
      <c r="B534" s="64">
        <v>1611.34</v>
      </c>
      <c r="C534" s="99">
        <f t="shared" si="16"/>
        <v>1.4397501998778629E-2</v>
      </c>
      <c r="D534" s="64">
        <f t="shared" si="17"/>
        <v>-14.39750199877863</v>
      </c>
    </row>
    <row r="535" spans="1:4" s="21" customFormat="1" ht="14.25" customHeight="1" x14ac:dyDescent="0.3">
      <c r="A535" s="76">
        <v>41597</v>
      </c>
      <c r="B535" s="64">
        <v>1616.44</v>
      </c>
      <c r="C535" s="99">
        <f t="shared" si="16"/>
        <v>5.4238300201527798E-3</v>
      </c>
      <c r="D535" s="64">
        <f t="shared" si="17"/>
        <v>-5.4238300201527796</v>
      </c>
    </row>
    <row r="536" spans="1:4" s="21" customFormat="1" ht="14.25" customHeight="1" x14ac:dyDescent="0.3">
      <c r="A536" s="76">
        <v>41596</v>
      </c>
      <c r="B536" s="64">
        <v>1622.82</v>
      </c>
      <c r="C536" s="99">
        <f t="shared" si="16"/>
        <v>1.4623959785673567E-2</v>
      </c>
      <c r="D536" s="64">
        <f t="shared" si="17"/>
        <v>-14.623959785673566</v>
      </c>
    </row>
    <row r="537" spans="1:4" s="21" customFormat="1" ht="14.25" customHeight="1" x14ac:dyDescent="0.3">
      <c r="A537" s="76">
        <v>41593</v>
      </c>
      <c r="B537" s="64">
        <v>1621.5</v>
      </c>
      <c r="C537" s="99">
        <f t="shared" si="16"/>
        <v>1.1029984848579356E-2</v>
      </c>
      <c r="D537" s="64">
        <f t="shared" si="17"/>
        <v>-11.029984848579355</v>
      </c>
    </row>
    <row r="538" spans="1:4" s="21" customFormat="1" ht="14.25" customHeight="1" x14ac:dyDescent="0.3">
      <c r="A538" s="76">
        <v>41592</v>
      </c>
      <c r="B538" s="64">
        <v>1612.86</v>
      </c>
      <c r="C538" s="99">
        <f t="shared" si="16"/>
        <v>9.3875558559573438E-3</v>
      </c>
      <c r="D538" s="64">
        <f t="shared" si="17"/>
        <v>-9.3875558559573431</v>
      </c>
    </row>
    <row r="539" spans="1:4" s="21" customFormat="1" ht="14.25" customHeight="1" x14ac:dyDescent="0.3">
      <c r="A539" s="76">
        <v>41591</v>
      </c>
      <c r="B539" s="64">
        <v>1601.56</v>
      </c>
      <c r="C539" s="99">
        <f t="shared" si="16"/>
        <v>-8.1105024768223964E-4</v>
      </c>
      <c r="D539" s="64">
        <f t="shared" si="17"/>
        <v>0.81105024768223966</v>
      </c>
    </row>
    <row r="540" spans="1:4" s="21" customFormat="1" ht="14.25" customHeight="1" x14ac:dyDescent="0.3">
      <c r="A540" s="76">
        <v>41590</v>
      </c>
      <c r="B540" s="64">
        <v>1598.55</v>
      </c>
      <c r="C540" s="99">
        <f t="shared" si="16"/>
        <v>-8.2575409775042172E-3</v>
      </c>
      <c r="D540" s="64">
        <f t="shared" si="17"/>
        <v>8.2575409775042168</v>
      </c>
    </row>
    <row r="541" spans="1:4" s="21" customFormat="1" ht="14.25" customHeight="1" x14ac:dyDescent="0.3">
      <c r="A541" s="76">
        <v>41589</v>
      </c>
      <c r="B541" s="64">
        <v>1600.84</v>
      </c>
      <c r="C541" s="99">
        <f t="shared" si="16"/>
        <v>-8.3564079215526013E-3</v>
      </c>
      <c r="D541" s="64">
        <f t="shared" si="17"/>
        <v>8.3564079215526021</v>
      </c>
    </row>
    <row r="542" spans="1:4" s="21" customFormat="1" ht="14.25" customHeight="1" x14ac:dyDescent="0.3">
      <c r="A542" s="76">
        <v>41586</v>
      </c>
      <c r="B542" s="64">
        <v>1596.28</v>
      </c>
      <c r="C542" s="99">
        <f t="shared" si="16"/>
        <v>-8.657202121449277E-3</v>
      </c>
      <c r="D542" s="64">
        <f t="shared" si="17"/>
        <v>8.6572021214492771</v>
      </c>
    </row>
    <row r="543" spans="1:4" s="21" customFormat="1" ht="14.25" customHeight="1" x14ac:dyDescent="0.3">
      <c r="A543" s="76">
        <v>41585</v>
      </c>
      <c r="B543" s="64">
        <v>1588.47</v>
      </c>
      <c r="C543" s="99">
        <f t="shared" si="16"/>
        <v>-1.2120948282295586E-2</v>
      </c>
      <c r="D543" s="64">
        <f t="shared" si="17"/>
        <v>12.120948282295586</v>
      </c>
    </row>
    <row r="544" spans="1:4" s="21" customFormat="1" ht="14.25" customHeight="1" x14ac:dyDescent="0.3">
      <c r="A544" s="76">
        <v>41584</v>
      </c>
      <c r="B544" s="64">
        <v>1607.72</v>
      </c>
      <c r="C544" s="99">
        <f t="shared" si="16"/>
        <v>-1.243842977262833E-4</v>
      </c>
      <c r="D544" s="64">
        <f t="shared" si="17"/>
        <v>0.1243842977262833</v>
      </c>
    </row>
    <row r="545" spans="1:4" s="21" customFormat="1" ht="14.25" customHeight="1" x14ac:dyDescent="0.3">
      <c r="A545" s="76">
        <v>41583</v>
      </c>
      <c r="B545" s="64">
        <v>1599.43</v>
      </c>
      <c r="C545" s="99">
        <f t="shared" si="16"/>
        <v>-1.3798356684398719E-3</v>
      </c>
      <c r="D545" s="64">
        <f t="shared" si="17"/>
        <v>1.3798356684398718</v>
      </c>
    </row>
    <row r="546" spans="1:4" s="21" customFormat="1" ht="14.25" customHeight="1" x14ac:dyDescent="0.3">
      <c r="A546" s="76">
        <v>41582</v>
      </c>
      <c r="B546" s="64">
        <v>1603.81</v>
      </c>
      <c r="C546" s="99">
        <f t="shared" si="16"/>
        <v>-4.3332774601282714E-3</v>
      </c>
      <c r="D546" s="64">
        <f t="shared" si="17"/>
        <v>4.3332774601282713</v>
      </c>
    </row>
    <row r="547" spans="1:4" s="21" customFormat="1" ht="14.25" customHeight="1" x14ac:dyDescent="0.3">
      <c r="A547" s="76">
        <v>41579</v>
      </c>
      <c r="B547" s="64">
        <v>1597.86</v>
      </c>
      <c r="C547" s="99">
        <f t="shared" si="16"/>
        <v>-1.1689472598501735E-3</v>
      </c>
      <c r="D547" s="64">
        <f t="shared" si="17"/>
        <v>1.1689472598501736</v>
      </c>
    </row>
    <row r="548" spans="1:4" s="21" customFormat="1" ht="14.25" customHeight="1" x14ac:dyDescent="0.3">
      <c r="A548" s="76">
        <v>41578</v>
      </c>
      <c r="B548" s="64">
        <v>1602.86</v>
      </c>
      <c r="C548" s="99">
        <f t="shared" si="16"/>
        <v>2.9534333662881848E-3</v>
      </c>
      <c r="D548" s="64">
        <f t="shared" si="17"/>
        <v>-2.9534333662881846</v>
      </c>
    </row>
    <row r="549" spans="1:4" s="21" customFormat="1" ht="14.25" customHeight="1" x14ac:dyDescent="0.3">
      <c r="A549" s="76">
        <v>41577</v>
      </c>
      <c r="B549" s="64">
        <v>1611.86</v>
      </c>
      <c r="C549" s="99">
        <f t="shared" si="16"/>
        <v>1.5895225129833986E-2</v>
      </c>
      <c r="D549" s="64">
        <f t="shared" si="17"/>
        <v>-15.895225129833987</v>
      </c>
    </row>
    <row r="550" spans="1:4" s="21" customFormat="1" ht="14.25" customHeight="1" x14ac:dyDescent="0.3">
      <c r="A550" s="76">
        <v>41576</v>
      </c>
      <c r="B550" s="64">
        <v>1614.33</v>
      </c>
      <c r="C550" s="99">
        <f t="shared" si="16"/>
        <v>2.8013041761656719E-2</v>
      </c>
      <c r="D550" s="64">
        <f t="shared" si="17"/>
        <v>-28.013041761656719</v>
      </c>
    </row>
    <row r="551" spans="1:4" s="21" customFormat="1" ht="14.25" customHeight="1" x14ac:dyDescent="0.3">
      <c r="A551" s="76">
        <v>41575</v>
      </c>
      <c r="B551" s="64">
        <v>1610.22</v>
      </c>
      <c r="C551" s="99">
        <f t="shared" si="16"/>
        <v>3.3391306580070446E-2</v>
      </c>
      <c r="D551" s="64">
        <f t="shared" si="17"/>
        <v>-33.391306580070449</v>
      </c>
    </row>
    <row r="552" spans="1:4" s="21" customFormat="1" ht="14.25" customHeight="1" x14ac:dyDescent="0.3">
      <c r="A552" s="76">
        <v>41572</v>
      </c>
      <c r="B552" s="64">
        <v>1607.96</v>
      </c>
      <c r="C552" s="99">
        <f t="shared" si="16"/>
        <v>2.8916603210965182E-2</v>
      </c>
      <c r="D552" s="64">
        <f t="shared" si="17"/>
        <v>-28.916603210965182</v>
      </c>
    </row>
    <row r="553" spans="1:4" s="21" customFormat="1" ht="14.25" customHeight="1" x14ac:dyDescent="0.3">
      <c r="A553" s="76">
        <v>41571</v>
      </c>
      <c r="B553" s="64">
        <v>1607.92</v>
      </c>
      <c r="C553" s="99">
        <f t="shared" si="16"/>
        <v>3.2471827142260996E-2</v>
      </c>
      <c r="D553" s="64">
        <f t="shared" si="17"/>
        <v>-32.471827142260999</v>
      </c>
    </row>
    <row r="554" spans="1:4" s="21" customFormat="1" ht="14.25" customHeight="1" x14ac:dyDescent="0.3">
      <c r="A554" s="76">
        <v>41570</v>
      </c>
      <c r="B554" s="64">
        <v>1601.64</v>
      </c>
      <c r="C554" s="99">
        <f t="shared" si="16"/>
        <v>3.6029858856100522E-2</v>
      </c>
      <c r="D554" s="64">
        <f t="shared" si="17"/>
        <v>-36.029858856100525</v>
      </c>
    </row>
    <row r="555" spans="1:4" s="21" customFormat="1" ht="14.25" customHeight="1" x14ac:dyDescent="0.3">
      <c r="A555" s="76">
        <v>41569</v>
      </c>
      <c r="B555" s="64">
        <v>1610.79</v>
      </c>
      <c r="C555" s="99">
        <f t="shared" si="16"/>
        <v>5.9883667372909233E-2</v>
      </c>
      <c r="D555" s="64">
        <f t="shared" si="17"/>
        <v>-59.88366737290923</v>
      </c>
    </row>
    <row r="556" spans="1:4" s="21" customFormat="1" ht="14.25" customHeight="1" x14ac:dyDescent="0.3">
      <c r="A556" s="76">
        <v>41568</v>
      </c>
      <c r="B556" s="64">
        <v>1599.73</v>
      </c>
      <c r="C556" s="99">
        <f t="shared" si="16"/>
        <v>5.0291176721619237E-2</v>
      </c>
      <c r="D556" s="64">
        <f t="shared" si="17"/>
        <v>-50.291176721619237</v>
      </c>
    </row>
    <row r="557" spans="1:4" s="21" customFormat="1" ht="14.25" customHeight="1" x14ac:dyDescent="0.3">
      <c r="A557" s="76">
        <v>41565</v>
      </c>
      <c r="B557" s="64">
        <v>1598.14</v>
      </c>
      <c r="C557" s="99">
        <f t="shared" si="16"/>
        <v>4.0184847695912525E-2</v>
      </c>
      <c r="D557" s="64">
        <f t="shared" si="17"/>
        <v>-40.184847695912524</v>
      </c>
    </row>
    <row r="558" spans="1:4" s="21" customFormat="1" ht="14.25" customHeight="1" x14ac:dyDescent="0.3">
      <c r="A558" s="76">
        <v>41564</v>
      </c>
      <c r="B558" s="64">
        <v>1586.64</v>
      </c>
      <c r="C558" s="99">
        <f t="shared" si="16"/>
        <v>2.529240710823916E-2</v>
      </c>
      <c r="D558" s="64">
        <f t="shared" si="17"/>
        <v>-25.292407108239161</v>
      </c>
    </row>
    <row r="559" spans="1:4" s="21" customFormat="1" ht="14.25" customHeight="1" x14ac:dyDescent="0.3">
      <c r="A559" s="76">
        <v>41563</v>
      </c>
      <c r="B559" s="64">
        <v>1570.34</v>
      </c>
      <c r="C559" s="99">
        <f t="shared" si="16"/>
        <v>1.7857258602920655E-2</v>
      </c>
      <c r="D559" s="64">
        <f t="shared" si="17"/>
        <v>-17.857258602920655</v>
      </c>
    </row>
    <row r="560" spans="1:4" s="21" customFormat="1" ht="14.25" customHeight="1" x14ac:dyDescent="0.3">
      <c r="A560" s="76">
        <v>41562</v>
      </c>
      <c r="B560" s="64">
        <v>1558.19</v>
      </c>
      <c r="C560" s="99">
        <f t="shared" si="16"/>
        <v>4.6227643744117244E-3</v>
      </c>
      <c r="D560" s="64">
        <f t="shared" si="17"/>
        <v>-4.6227643744117248</v>
      </c>
    </row>
    <row r="561" spans="1:4" s="21" customFormat="1" ht="14.25" customHeight="1" x14ac:dyDescent="0.3">
      <c r="A561" s="76">
        <v>41561</v>
      </c>
      <c r="B561" s="64">
        <v>1562.77</v>
      </c>
      <c r="C561" s="99">
        <f t="shared" si="16"/>
        <v>5.9606954573835965E-3</v>
      </c>
      <c r="D561" s="64">
        <f t="shared" si="17"/>
        <v>-5.9606954573835962</v>
      </c>
    </row>
    <row r="562" spans="1:4" s="21" customFormat="1" ht="14.25" customHeight="1" x14ac:dyDescent="0.3">
      <c r="A562" s="76">
        <v>41558</v>
      </c>
      <c r="B562" s="64">
        <v>1557.35</v>
      </c>
      <c r="C562" s="99">
        <f t="shared" si="16"/>
        <v>8.8619977067636441E-3</v>
      </c>
      <c r="D562" s="64">
        <f t="shared" si="17"/>
        <v>-8.8619977067636437</v>
      </c>
    </row>
    <row r="563" spans="1:4" s="21" customFormat="1" ht="14.25" customHeight="1" x14ac:dyDescent="0.3">
      <c r="A563" s="76">
        <v>41557</v>
      </c>
      <c r="B563" s="64">
        <v>1545.94</v>
      </c>
      <c r="C563" s="99">
        <f t="shared" si="16"/>
        <v>-5.8199731187981623E-3</v>
      </c>
      <c r="D563" s="64">
        <f t="shared" si="17"/>
        <v>5.8199731187981625</v>
      </c>
    </row>
    <row r="564" spans="1:4" s="21" customFormat="1" ht="14.25" customHeight="1" x14ac:dyDescent="0.3">
      <c r="A564" s="76">
        <v>41556</v>
      </c>
      <c r="B564" s="64">
        <v>1519.78</v>
      </c>
      <c r="C564" s="99">
        <f t="shared" si="16"/>
        <v>-2.3741922222079496E-2</v>
      </c>
      <c r="D564" s="64">
        <f t="shared" si="17"/>
        <v>23.741922222079495</v>
      </c>
    </row>
    <row r="565" spans="1:4" s="21" customFormat="1" ht="14.25" customHeight="1" x14ac:dyDescent="0.3">
      <c r="A565" s="76">
        <v>41555</v>
      </c>
      <c r="B565" s="64">
        <v>1523.13</v>
      </c>
      <c r="C565" s="99">
        <f t="shared" si="16"/>
        <v>-1.9707160096540558E-2</v>
      </c>
      <c r="D565" s="64">
        <f t="shared" si="17"/>
        <v>19.707160096540559</v>
      </c>
    </row>
    <row r="566" spans="1:4" s="21" customFormat="1" ht="14.25" customHeight="1" x14ac:dyDescent="0.3">
      <c r="A566" s="76">
        <v>41554</v>
      </c>
      <c r="B566" s="64">
        <v>1536.4</v>
      </c>
      <c r="C566" s="99">
        <f t="shared" si="16"/>
        <v>-1.2323456996470647E-2</v>
      </c>
      <c r="D566" s="64">
        <f t="shared" si="17"/>
        <v>12.323456996470647</v>
      </c>
    </row>
    <row r="567" spans="1:4" s="21" customFormat="1" ht="14.25" customHeight="1" x14ac:dyDescent="0.3">
      <c r="A567" s="76">
        <v>41551</v>
      </c>
      <c r="B567" s="64">
        <v>1547.5</v>
      </c>
      <c r="C567" s="99">
        <f t="shared" si="16"/>
        <v>-6.6565246137353512E-3</v>
      </c>
      <c r="D567" s="64">
        <f t="shared" si="17"/>
        <v>6.6565246137353515</v>
      </c>
    </row>
    <row r="568" spans="1:4" s="21" customFormat="1" ht="14.25" customHeight="1" x14ac:dyDescent="0.3">
      <c r="A568" s="76">
        <v>41550</v>
      </c>
      <c r="B568" s="64">
        <v>1542.79</v>
      </c>
      <c r="C568" s="99">
        <f t="shared" si="16"/>
        <v>-1.309443086882542E-2</v>
      </c>
      <c r="D568" s="64">
        <f t="shared" si="17"/>
        <v>13.09443086882542</v>
      </c>
    </row>
    <row r="569" spans="1:4" s="21" customFormat="1" ht="14.25" customHeight="1" x14ac:dyDescent="0.3">
      <c r="A569" s="76">
        <v>41549</v>
      </c>
      <c r="B569" s="64">
        <v>1551.02</v>
      </c>
      <c r="C569" s="99">
        <f t="shared" si="16"/>
        <v>-1.4054782503671105E-2</v>
      </c>
      <c r="D569" s="64">
        <f t="shared" si="17"/>
        <v>14.054782503671104</v>
      </c>
    </row>
    <row r="570" spans="1:4" s="21" customFormat="1" ht="14.25" customHeight="1" x14ac:dyDescent="0.3">
      <c r="A570" s="76">
        <v>41548</v>
      </c>
      <c r="B570" s="64">
        <v>1553.51</v>
      </c>
      <c r="C570" s="99">
        <f t="shared" si="16"/>
        <v>-5.1359884216121256E-3</v>
      </c>
      <c r="D570" s="64">
        <f t="shared" si="17"/>
        <v>5.1359884216121259</v>
      </c>
    </row>
    <row r="571" spans="1:4" s="21" customFormat="1" ht="14.25" customHeight="1" x14ac:dyDescent="0.3">
      <c r="A571" s="76">
        <v>41547</v>
      </c>
      <c r="B571" s="64">
        <v>1543.67</v>
      </c>
      <c r="C571" s="99">
        <f t="shared" si="16"/>
        <v>-2.3073343501977305E-3</v>
      </c>
      <c r="D571" s="64">
        <f t="shared" si="17"/>
        <v>2.3073343501977304</v>
      </c>
    </row>
    <row r="572" spans="1:4" s="21" customFormat="1" ht="14.25" customHeight="1" x14ac:dyDescent="0.3">
      <c r="A572" s="76">
        <v>41544</v>
      </c>
      <c r="B572" s="64">
        <v>1554.99</v>
      </c>
      <c r="C572" s="99">
        <f t="shared" si="16"/>
        <v>5.4768124563536373E-3</v>
      </c>
      <c r="D572" s="64">
        <f t="shared" si="17"/>
        <v>-5.4768124563536373</v>
      </c>
    </row>
    <row r="573" spans="1:4" s="21" customFormat="1" ht="14.25" customHeight="1" x14ac:dyDescent="0.3">
      <c r="A573" s="76">
        <v>41543</v>
      </c>
      <c r="B573" s="64">
        <v>1556.74</v>
      </c>
      <c r="C573" s="99">
        <f t="shared" si="16"/>
        <v>1.5009258534804254E-2</v>
      </c>
      <c r="D573" s="64">
        <f t="shared" si="17"/>
        <v>-15.009258534804253</v>
      </c>
    </row>
    <row r="574" spans="1:4" s="21" customFormat="1" ht="14.25" customHeight="1" x14ac:dyDescent="0.3">
      <c r="A574" s="76">
        <v>41542</v>
      </c>
      <c r="B574" s="64">
        <v>1553.75</v>
      </c>
      <c r="C574" s="99">
        <f t="shared" si="16"/>
        <v>1.3581833482285515E-2</v>
      </c>
      <c r="D574" s="64">
        <f t="shared" si="17"/>
        <v>-13.581833482285514</v>
      </c>
    </row>
    <row r="575" spans="1:4" s="21" customFormat="1" ht="14.25" customHeight="1" x14ac:dyDescent="0.3">
      <c r="A575" s="76">
        <v>41541</v>
      </c>
      <c r="B575" s="64">
        <v>1555.57</v>
      </c>
      <c r="C575" s="99">
        <f t="shared" si="16"/>
        <v>1.2918937573661983E-2</v>
      </c>
      <c r="D575" s="64">
        <f t="shared" si="17"/>
        <v>-12.918937573661983</v>
      </c>
    </row>
    <row r="576" spans="1:4" s="21" customFormat="1" ht="14.25" customHeight="1" x14ac:dyDescent="0.3">
      <c r="A576" s="76">
        <v>41540</v>
      </c>
      <c r="B576" s="64">
        <v>1557.87</v>
      </c>
      <c r="C576" s="99">
        <f t="shared" si="16"/>
        <v>1.8788338543233314E-2</v>
      </c>
      <c r="D576" s="64">
        <f t="shared" si="17"/>
        <v>-18.788338543233316</v>
      </c>
    </row>
    <row r="577" spans="1:4" s="21" customFormat="1" ht="14.25" customHeight="1" x14ac:dyDescent="0.3">
      <c r="A577" s="76">
        <v>41537</v>
      </c>
      <c r="B577" s="64">
        <v>1563.26</v>
      </c>
      <c r="C577" s="99">
        <f t="shared" si="16"/>
        <v>3.1235363576993296E-2</v>
      </c>
      <c r="D577" s="64">
        <f t="shared" si="17"/>
        <v>-31.235363576993297</v>
      </c>
    </row>
    <row r="578" spans="1:4" s="21" customFormat="1" ht="14.25" customHeight="1" x14ac:dyDescent="0.3">
      <c r="A578" s="76">
        <v>41536</v>
      </c>
      <c r="B578" s="64">
        <v>1573.13</v>
      </c>
      <c r="C578" s="99">
        <f t="shared" si="16"/>
        <v>4.7078008519701821E-2</v>
      </c>
      <c r="D578" s="64">
        <f t="shared" si="17"/>
        <v>-47.078008519701818</v>
      </c>
    </row>
    <row r="579" spans="1:4" s="21" customFormat="1" ht="14.25" customHeight="1" x14ac:dyDescent="0.3">
      <c r="A579" s="76">
        <v>41535</v>
      </c>
      <c r="B579" s="64">
        <v>1561.53</v>
      </c>
      <c r="C579" s="99">
        <f t="shared" si="16"/>
        <v>4.2702226258363528E-2</v>
      </c>
      <c r="D579" s="64">
        <f t="shared" si="17"/>
        <v>-42.702226258363531</v>
      </c>
    </row>
    <row r="580" spans="1:4" s="21" customFormat="1" ht="14.25" customHeight="1" x14ac:dyDescent="0.3">
      <c r="A580" s="76">
        <v>41534</v>
      </c>
      <c r="B580" s="64">
        <v>1547.24</v>
      </c>
      <c r="C580" s="99">
        <f t="shared" si="16"/>
        <v>3.4050885857688049E-2</v>
      </c>
      <c r="D580" s="64">
        <f t="shared" si="17"/>
        <v>-34.050885857688051</v>
      </c>
    </row>
    <row r="581" spans="1:4" s="21" customFormat="1" ht="14.25" customHeight="1" x14ac:dyDescent="0.3">
      <c r="A581" s="76">
        <v>41533</v>
      </c>
      <c r="B581" s="64">
        <v>1546.52</v>
      </c>
      <c r="C581" s="99">
        <f t="shared" si="16"/>
        <v>4.0684763737668758E-2</v>
      </c>
      <c r="D581" s="64">
        <f t="shared" si="17"/>
        <v>-40.68476373766876</v>
      </c>
    </row>
    <row r="582" spans="1:4" s="21" customFormat="1" ht="14.25" customHeight="1" x14ac:dyDescent="0.3">
      <c r="A582" s="76">
        <v>41530</v>
      </c>
      <c r="B582" s="64">
        <v>1533.72</v>
      </c>
      <c r="C582" s="99">
        <f t="shared" ref="C582:C645" si="18">(B582-B591)/B591</f>
        <v>3.5471718494713651E-2</v>
      </c>
      <c r="D582" s="64">
        <f t="shared" ref="D582:D645" si="19">C582*-1000</f>
        <v>-35.471718494713649</v>
      </c>
    </row>
    <row r="583" spans="1:4" s="21" customFormat="1" ht="14.25" customHeight="1" x14ac:dyDescent="0.3">
      <c r="A583" s="76">
        <v>41529</v>
      </c>
      <c r="B583" s="64">
        <v>1532.93</v>
      </c>
      <c r="C583" s="99">
        <f t="shared" si="18"/>
        <v>4.0869399894075023E-2</v>
      </c>
      <c r="D583" s="64">
        <f t="shared" si="19"/>
        <v>-40.869399894075023</v>
      </c>
    </row>
    <row r="584" spans="1:4" s="21" customFormat="1" ht="14.25" customHeight="1" x14ac:dyDescent="0.3">
      <c r="A584" s="76">
        <v>41528</v>
      </c>
      <c r="B584" s="64">
        <v>1535.73</v>
      </c>
      <c r="C584" s="99">
        <f t="shared" si="18"/>
        <v>3.6877747095084172E-2</v>
      </c>
      <c r="D584" s="64">
        <f t="shared" si="19"/>
        <v>-36.877747095084175</v>
      </c>
    </row>
    <row r="585" spans="1:4" s="21" customFormat="1" ht="14.25" customHeight="1" x14ac:dyDescent="0.3">
      <c r="A585" s="76">
        <v>41527</v>
      </c>
      <c r="B585" s="64">
        <v>1529.14</v>
      </c>
      <c r="C585" s="99">
        <f t="shared" si="18"/>
        <v>3.318175982919274E-2</v>
      </c>
      <c r="D585" s="64">
        <f t="shared" si="19"/>
        <v>-33.181759829192742</v>
      </c>
    </row>
    <row r="586" spans="1:4" s="21" customFormat="1" ht="14.25" customHeight="1" x14ac:dyDescent="0.3">
      <c r="A586" s="76">
        <v>41526</v>
      </c>
      <c r="B586" s="64">
        <v>1515.91</v>
      </c>
      <c r="C586" s="99">
        <f t="shared" si="18"/>
        <v>2.1227431959040682E-2</v>
      </c>
      <c r="D586" s="64">
        <f t="shared" si="19"/>
        <v>-21.227431959040683</v>
      </c>
    </row>
    <row r="587" spans="1:4" s="21" customFormat="1" ht="14.25" customHeight="1" x14ac:dyDescent="0.3">
      <c r="A587" s="76">
        <v>41523</v>
      </c>
      <c r="B587" s="64">
        <v>1502.4</v>
      </c>
      <c r="C587" s="99">
        <f t="shared" si="18"/>
        <v>-1.3360719484714876E-3</v>
      </c>
      <c r="D587" s="64">
        <f t="shared" si="19"/>
        <v>1.3360719484714876</v>
      </c>
    </row>
    <row r="588" spans="1:4" s="21" customFormat="1" ht="14.25" customHeight="1" x14ac:dyDescent="0.3">
      <c r="A588" s="76">
        <v>41522</v>
      </c>
      <c r="B588" s="64">
        <v>1497.58</v>
      </c>
      <c r="C588" s="99">
        <f t="shared" si="18"/>
        <v>-7.2323979608748361E-3</v>
      </c>
      <c r="D588" s="64">
        <f t="shared" si="19"/>
        <v>7.2323979608748363</v>
      </c>
    </row>
    <row r="589" spans="1:4" s="21" customFormat="1" ht="14.25" customHeight="1" x14ac:dyDescent="0.3">
      <c r="A589" s="76">
        <v>41521</v>
      </c>
      <c r="B589" s="64">
        <v>1496.29</v>
      </c>
      <c r="C589" s="99">
        <f t="shared" si="18"/>
        <v>-1.008145279743618E-3</v>
      </c>
      <c r="D589" s="64">
        <f t="shared" si="19"/>
        <v>1.0081452797436181</v>
      </c>
    </row>
    <row r="590" spans="1:4" s="21" customFormat="1" ht="14.25" customHeight="1" x14ac:dyDescent="0.3">
      <c r="A590" s="76">
        <v>41520</v>
      </c>
      <c r="B590" s="64">
        <v>1486.06</v>
      </c>
      <c r="C590" s="99">
        <f t="shared" si="18"/>
        <v>-2.4099620716276611E-3</v>
      </c>
      <c r="D590" s="64">
        <f t="shared" si="19"/>
        <v>2.4099620716276613</v>
      </c>
    </row>
    <row r="591" spans="1:4" s="21" customFormat="1" ht="14.25" customHeight="1" x14ac:dyDescent="0.3">
      <c r="A591" s="76">
        <v>41519</v>
      </c>
      <c r="B591" s="64">
        <v>1481.18</v>
      </c>
      <c r="C591" s="99">
        <f t="shared" si="18"/>
        <v>-1.2934912267841219E-2</v>
      </c>
      <c r="D591" s="64">
        <f t="shared" si="19"/>
        <v>12.93491226784122</v>
      </c>
    </row>
    <row r="592" spans="1:4" s="21" customFormat="1" ht="14.25" customHeight="1" x14ac:dyDescent="0.3">
      <c r="A592" s="76">
        <v>41516</v>
      </c>
      <c r="B592" s="64">
        <v>1472.74</v>
      </c>
      <c r="C592" s="99">
        <f t="shared" si="18"/>
        <v>-1.9082317052864405E-2</v>
      </c>
      <c r="D592" s="64">
        <f t="shared" si="19"/>
        <v>19.082317052864404</v>
      </c>
    </row>
    <row r="593" spans="1:4" s="21" customFormat="1" ht="14.25" customHeight="1" x14ac:dyDescent="0.3">
      <c r="A593" s="76">
        <v>41515</v>
      </c>
      <c r="B593" s="64">
        <v>1481.11</v>
      </c>
      <c r="C593" s="99">
        <f t="shared" si="18"/>
        <v>-1.8352332979851574E-2</v>
      </c>
      <c r="D593" s="64">
        <f t="shared" si="19"/>
        <v>18.352332979851575</v>
      </c>
    </row>
    <row r="594" spans="1:4" s="21" customFormat="1" ht="14.25" customHeight="1" x14ac:dyDescent="0.3">
      <c r="A594" s="76">
        <v>41514</v>
      </c>
      <c r="B594" s="64">
        <v>1480.03</v>
      </c>
      <c r="C594" s="99">
        <f t="shared" si="18"/>
        <v>-1.863885315686881E-2</v>
      </c>
      <c r="D594" s="64">
        <f t="shared" si="19"/>
        <v>18.638853156868809</v>
      </c>
    </row>
    <row r="595" spans="1:4" s="21" customFormat="1" ht="14.25" customHeight="1" x14ac:dyDescent="0.3">
      <c r="A595" s="76">
        <v>41513</v>
      </c>
      <c r="B595" s="64">
        <v>1484.4</v>
      </c>
      <c r="C595" s="99">
        <f t="shared" si="18"/>
        <v>-2.7923302598491115E-2</v>
      </c>
      <c r="D595" s="64">
        <f t="shared" si="19"/>
        <v>27.923302598491116</v>
      </c>
    </row>
    <row r="596" spans="1:4" s="21" customFormat="1" ht="14.25" customHeight="1" x14ac:dyDescent="0.3">
      <c r="A596" s="76">
        <v>41512</v>
      </c>
      <c r="B596" s="64">
        <v>1504.41</v>
      </c>
      <c r="C596" s="99">
        <f t="shared" si="18"/>
        <v>-1.4916284155867949E-2</v>
      </c>
      <c r="D596" s="64">
        <f t="shared" si="19"/>
        <v>14.916284155867949</v>
      </c>
    </row>
    <row r="597" spans="1:4" s="21" customFormat="1" ht="14.25" customHeight="1" x14ac:dyDescent="0.3">
      <c r="A597" s="76">
        <v>41509</v>
      </c>
      <c r="B597" s="64">
        <v>1508.49</v>
      </c>
      <c r="C597" s="99">
        <f t="shared" si="18"/>
        <v>-1.0216133223101411E-2</v>
      </c>
      <c r="D597" s="64">
        <f t="shared" si="19"/>
        <v>10.21613322310141</v>
      </c>
    </row>
    <row r="598" spans="1:4" s="21" customFormat="1" ht="14.25" customHeight="1" x14ac:dyDescent="0.3">
      <c r="A598" s="76">
        <v>41508</v>
      </c>
      <c r="B598" s="64">
        <v>1497.8</v>
      </c>
      <c r="C598" s="99">
        <f t="shared" si="18"/>
        <v>-1.9058222542406272E-2</v>
      </c>
      <c r="D598" s="64">
        <f t="shared" si="19"/>
        <v>19.058222542406273</v>
      </c>
    </row>
    <row r="599" spans="1:4" s="21" customFormat="1" ht="14.25" customHeight="1" x14ac:dyDescent="0.3">
      <c r="A599" s="76">
        <v>41507</v>
      </c>
      <c r="B599" s="64">
        <v>1489.65</v>
      </c>
      <c r="C599" s="99">
        <f t="shared" si="18"/>
        <v>-2.4983309552172275E-2</v>
      </c>
      <c r="D599" s="64">
        <f t="shared" si="19"/>
        <v>24.983309552172276</v>
      </c>
    </row>
    <row r="600" spans="1:4" s="21" customFormat="1" ht="14.25" customHeight="1" x14ac:dyDescent="0.3">
      <c r="A600" s="76">
        <v>41506</v>
      </c>
      <c r="B600" s="64">
        <v>1500.59</v>
      </c>
      <c r="C600" s="99">
        <f t="shared" si="18"/>
        <v>-1.2334384235156292E-2</v>
      </c>
      <c r="D600" s="64">
        <f t="shared" si="19"/>
        <v>12.334384235156293</v>
      </c>
    </row>
    <row r="601" spans="1:4" s="21" customFormat="1" ht="14.25" customHeight="1" x14ac:dyDescent="0.3">
      <c r="A601" s="76">
        <v>41505</v>
      </c>
      <c r="B601" s="64">
        <v>1501.39</v>
      </c>
      <c r="C601" s="99">
        <f t="shared" si="18"/>
        <v>-1.7453503134693564E-2</v>
      </c>
      <c r="D601" s="64">
        <f t="shared" si="19"/>
        <v>17.453503134693563</v>
      </c>
    </row>
    <row r="602" spans="1:4" s="21" customFormat="1" ht="14.25" customHeight="1" x14ac:dyDescent="0.3">
      <c r="A602" s="76">
        <v>41502</v>
      </c>
      <c r="B602" s="64">
        <v>1508.8</v>
      </c>
      <c r="C602" s="99">
        <f t="shared" si="18"/>
        <v>-1.4152607712713879E-2</v>
      </c>
      <c r="D602" s="64">
        <f t="shared" si="19"/>
        <v>14.152607712713879</v>
      </c>
    </row>
    <row r="603" spans="1:4" s="21" customFormat="1" ht="14.25" customHeight="1" x14ac:dyDescent="0.3">
      <c r="A603" s="76">
        <v>41501</v>
      </c>
      <c r="B603" s="64">
        <v>1508.14</v>
      </c>
      <c r="C603" s="99">
        <f t="shared" si="18"/>
        <v>-1.6761743325618417E-2</v>
      </c>
      <c r="D603" s="64">
        <f t="shared" si="19"/>
        <v>16.761743325618419</v>
      </c>
    </row>
    <row r="604" spans="1:4" s="21" customFormat="1" ht="14.25" customHeight="1" x14ac:dyDescent="0.3">
      <c r="A604" s="76">
        <v>41500</v>
      </c>
      <c r="B604" s="64">
        <v>1527.04</v>
      </c>
      <c r="C604" s="99">
        <f t="shared" si="18"/>
        <v>1.3968037457947561E-3</v>
      </c>
      <c r="D604" s="64">
        <f t="shared" si="19"/>
        <v>-1.3968037457947562</v>
      </c>
    </row>
    <row r="605" spans="1:4" s="21" customFormat="1" ht="14.25" customHeight="1" x14ac:dyDescent="0.3">
      <c r="A605" s="76">
        <v>41499</v>
      </c>
      <c r="B605" s="64">
        <v>1527.19</v>
      </c>
      <c r="C605" s="99">
        <f t="shared" si="18"/>
        <v>1.2785908973347197E-2</v>
      </c>
      <c r="D605" s="64">
        <f t="shared" si="19"/>
        <v>-12.785908973347196</v>
      </c>
    </row>
    <row r="606" spans="1:4" s="21" customFormat="1" ht="14.25" customHeight="1" x14ac:dyDescent="0.3">
      <c r="A606" s="76">
        <v>41498</v>
      </c>
      <c r="B606" s="64">
        <v>1524.06</v>
      </c>
      <c r="C606" s="99">
        <f t="shared" si="18"/>
        <v>9.0974098204354113E-3</v>
      </c>
      <c r="D606" s="64">
        <f t="shared" si="19"/>
        <v>-9.097409820435411</v>
      </c>
    </row>
    <row r="607" spans="1:4" s="21" customFormat="1" ht="14.25" customHeight="1" x14ac:dyDescent="0.3">
      <c r="A607" s="76">
        <v>41495</v>
      </c>
      <c r="B607" s="64">
        <v>1526.9</v>
      </c>
      <c r="C607" s="99">
        <f t="shared" si="18"/>
        <v>1.1956046286600608E-2</v>
      </c>
      <c r="D607" s="64">
        <f t="shared" si="19"/>
        <v>-11.956046286600607</v>
      </c>
    </row>
    <row r="608" spans="1:4" s="21" customFormat="1" ht="14.25" customHeight="1" x14ac:dyDescent="0.3">
      <c r="A608" s="76">
        <v>41494</v>
      </c>
      <c r="B608" s="64">
        <v>1527.82</v>
      </c>
      <c r="C608" s="99">
        <f t="shared" si="18"/>
        <v>7.6572506446995463E-3</v>
      </c>
      <c r="D608" s="64">
        <f t="shared" si="19"/>
        <v>-7.6572506446995465</v>
      </c>
    </row>
    <row r="609" spans="1:4" s="21" customFormat="1" ht="14.25" customHeight="1" x14ac:dyDescent="0.3">
      <c r="A609" s="76">
        <v>41493</v>
      </c>
      <c r="B609" s="64">
        <v>1519.33</v>
      </c>
      <c r="C609" s="99">
        <f t="shared" si="18"/>
        <v>1.0608017289090873E-3</v>
      </c>
      <c r="D609" s="64">
        <f t="shared" si="19"/>
        <v>-1.0608017289090872</v>
      </c>
    </row>
    <row r="610" spans="1:4" s="21" customFormat="1" ht="14.25" customHeight="1" x14ac:dyDescent="0.3">
      <c r="A610" s="76">
        <v>41492</v>
      </c>
      <c r="B610" s="64">
        <v>1528.06</v>
      </c>
      <c r="C610" s="99">
        <f t="shared" si="18"/>
        <v>6.3752156904067726E-3</v>
      </c>
      <c r="D610" s="64">
        <f t="shared" si="19"/>
        <v>-6.3752156904067725</v>
      </c>
    </row>
    <row r="611" spans="1:4" s="21" customFormat="1" ht="14.25" customHeight="1" x14ac:dyDescent="0.3">
      <c r="A611" s="76">
        <v>41491</v>
      </c>
      <c r="B611" s="64">
        <v>1530.46</v>
      </c>
      <c r="C611" s="99">
        <f t="shared" si="18"/>
        <v>7.0339590859143522E-3</v>
      </c>
      <c r="D611" s="64">
        <f t="shared" si="19"/>
        <v>-7.0339590859143524</v>
      </c>
    </row>
    <row r="612" spans="1:4" s="21" customFormat="1" ht="14.25" customHeight="1" x14ac:dyDescent="0.3">
      <c r="A612" s="76">
        <v>41488</v>
      </c>
      <c r="B612" s="64">
        <v>1533.85</v>
      </c>
      <c r="C612" s="99">
        <f t="shared" si="18"/>
        <v>8.7003985216556525E-3</v>
      </c>
      <c r="D612" s="64">
        <f t="shared" si="19"/>
        <v>-8.7003985216556519</v>
      </c>
    </row>
    <row r="613" spans="1:4" s="21" customFormat="1" ht="14.25" customHeight="1" x14ac:dyDescent="0.3">
      <c r="A613" s="76">
        <v>41487</v>
      </c>
      <c r="B613" s="64">
        <v>1524.91</v>
      </c>
      <c r="C613" s="99">
        <f t="shared" si="18"/>
        <v>7.525503462128086E-3</v>
      </c>
      <c r="D613" s="64">
        <f t="shared" si="19"/>
        <v>-7.5255034621280856</v>
      </c>
    </row>
    <row r="614" spans="1:4" s="21" customFormat="1" ht="14.25" customHeight="1" x14ac:dyDescent="0.3">
      <c r="A614" s="76">
        <v>41486</v>
      </c>
      <c r="B614" s="64">
        <v>1507.91</v>
      </c>
      <c r="C614" s="99">
        <f t="shared" si="18"/>
        <v>-2.130855717244729E-3</v>
      </c>
      <c r="D614" s="64">
        <f t="shared" si="19"/>
        <v>2.1308557172447289</v>
      </c>
    </row>
    <row r="615" spans="1:4" s="21" customFormat="1" ht="14.25" customHeight="1" x14ac:dyDescent="0.3">
      <c r="A615" s="76">
        <v>41485</v>
      </c>
      <c r="B615" s="64">
        <v>1510.32</v>
      </c>
      <c r="C615" s="99">
        <f t="shared" si="18"/>
        <v>4.6162646835795516E-3</v>
      </c>
      <c r="D615" s="64">
        <f t="shared" si="19"/>
        <v>-4.6162646835795513</v>
      </c>
    </row>
    <row r="616" spans="1:4" s="21" customFormat="1" ht="14.25" customHeight="1" x14ac:dyDescent="0.3">
      <c r="A616" s="76">
        <v>41484</v>
      </c>
      <c r="B616" s="64">
        <v>1508.86</v>
      </c>
      <c r="C616" s="99">
        <f t="shared" si="18"/>
        <v>5.5513718486134419E-3</v>
      </c>
      <c r="D616" s="64">
        <f t="shared" si="19"/>
        <v>-5.5513718486134422</v>
      </c>
    </row>
    <row r="617" spans="1:4" s="21" customFormat="1" ht="14.25" customHeight="1" x14ac:dyDescent="0.3">
      <c r="A617" s="76">
        <v>41481</v>
      </c>
      <c r="B617" s="64">
        <v>1516.21</v>
      </c>
      <c r="C617" s="99">
        <f t="shared" si="18"/>
        <v>1.0173624528628713E-2</v>
      </c>
      <c r="D617" s="64">
        <f t="shared" si="19"/>
        <v>-10.173624528628713</v>
      </c>
    </row>
    <row r="618" spans="1:4" s="21" customFormat="1" ht="14.25" customHeight="1" x14ac:dyDescent="0.3">
      <c r="A618" s="76">
        <v>41480</v>
      </c>
      <c r="B618" s="64">
        <v>1517.72</v>
      </c>
      <c r="C618" s="99">
        <f t="shared" si="18"/>
        <v>1.2954595510942383E-2</v>
      </c>
      <c r="D618" s="64">
        <f t="shared" si="19"/>
        <v>-12.954595510942383</v>
      </c>
    </row>
    <row r="619" spans="1:4" s="21" customFormat="1" ht="14.25" customHeight="1" x14ac:dyDescent="0.3">
      <c r="A619" s="76">
        <v>41479</v>
      </c>
      <c r="B619" s="64">
        <v>1518.38</v>
      </c>
      <c r="C619" s="99">
        <f t="shared" si="18"/>
        <v>1.4505535622415118E-2</v>
      </c>
      <c r="D619" s="64">
        <f t="shared" si="19"/>
        <v>-14.505535622415117</v>
      </c>
    </row>
    <row r="620" spans="1:4" s="21" customFormat="1" ht="14.25" customHeight="1" x14ac:dyDescent="0.3">
      <c r="A620" s="76">
        <v>41478</v>
      </c>
      <c r="B620" s="64">
        <v>1519.77</v>
      </c>
      <c r="C620" s="99">
        <f t="shared" si="18"/>
        <v>3.1534436065729574E-2</v>
      </c>
      <c r="D620" s="64">
        <f t="shared" si="19"/>
        <v>-31.534436065729572</v>
      </c>
    </row>
    <row r="621" spans="1:4" s="21" customFormat="1" ht="14.25" customHeight="1" x14ac:dyDescent="0.3">
      <c r="A621" s="76">
        <v>41477</v>
      </c>
      <c r="B621" s="64">
        <v>1520.62</v>
      </c>
      <c r="C621" s="99">
        <f t="shared" si="18"/>
        <v>3.5513153145791107E-2</v>
      </c>
      <c r="D621" s="64">
        <f t="shared" si="19"/>
        <v>-35.513153145791108</v>
      </c>
    </row>
    <row r="622" spans="1:4" s="21" customFormat="1" ht="14.25" customHeight="1" x14ac:dyDescent="0.3">
      <c r="A622" s="76">
        <v>41474</v>
      </c>
      <c r="B622" s="64">
        <v>1513.52</v>
      </c>
      <c r="C622" s="99">
        <f t="shared" si="18"/>
        <v>3.8421428179373183E-2</v>
      </c>
      <c r="D622" s="64">
        <f t="shared" si="19"/>
        <v>-38.42142817937318</v>
      </c>
    </row>
    <row r="623" spans="1:4" s="21" customFormat="1" ht="14.25" customHeight="1" x14ac:dyDescent="0.3">
      <c r="A623" s="76">
        <v>41473</v>
      </c>
      <c r="B623" s="64">
        <v>1511.13</v>
      </c>
      <c r="C623" s="99">
        <f t="shared" si="18"/>
        <v>4.2841861909527039E-2</v>
      </c>
      <c r="D623" s="64">
        <f t="shared" si="19"/>
        <v>-42.84186190952704</v>
      </c>
    </row>
    <row r="624" spans="1:4" s="21" customFormat="1" ht="14.25" customHeight="1" x14ac:dyDescent="0.3">
      <c r="A624" s="76">
        <v>41472</v>
      </c>
      <c r="B624" s="64">
        <v>1503.38</v>
      </c>
      <c r="C624" s="99">
        <f t="shared" si="18"/>
        <v>3.8088135780475395E-2</v>
      </c>
      <c r="D624" s="64">
        <f t="shared" si="19"/>
        <v>-38.088135780475397</v>
      </c>
    </row>
    <row r="625" spans="1:4" s="21" customFormat="1" ht="14.25" customHeight="1" x14ac:dyDescent="0.3">
      <c r="A625" s="76">
        <v>41471</v>
      </c>
      <c r="B625" s="64">
        <v>1500.53</v>
      </c>
      <c r="C625" s="99">
        <f t="shared" si="18"/>
        <v>4.1607952297322663E-2</v>
      </c>
      <c r="D625" s="64">
        <f t="shared" si="19"/>
        <v>-41.607952297322662</v>
      </c>
    </row>
    <row r="626" spans="1:4" s="21" customFormat="1" ht="14.25" customHeight="1" x14ac:dyDescent="0.3">
      <c r="A626" s="76">
        <v>41470</v>
      </c>
      <c r="B626" s="64">
        <v>1500.94</v>
      </c>
      <c r="C626" s="99">
        <f t="shared" si="18"/>
        <v>3.8813449053887686E-2</v>
      </c>
      <c r="D626" s="64">
        <f t="shared" si="19"/>
        <v>-38.813449053887688</v>
      </c>
    </row>
    <row r="627" spans="1:4" s="21" customFormat="1" ht="14.25" customHeight="1" x14ac:dyDescent="0.3">
      <c r="A627" s="76">
        <v>41467</v>
      </c>
      <c r="B627" s="64">
        <v>1498.31</v>
      </c>
      <c r="C627" s="99">
        <f t="shared" si="18"/>
        <v>3.7373730380176287E-2</v>
      </c>
      <c r="D627" s="64">
        <f t="shared" si="19"/>
        <v>-37.373730380176291</v>
      </c>
    </row>
    <row r="628" spans="1:4" s="21" customFormat="1" ht="14.25" customHeight="1" x14ac:dyDescent="0.3">
      <c r="A628" s="76">
        <v>41466</v>
      </c>
      <c r="B628" s="64">
        <v>1496.67</v>
      </c>
      <c r="C628" s="99">
        <f t="shared" si="18"/>
        <v>4.4030553520979468E-2</v>
      </c>
      <c r="D628" s="64">
        <f t="shared" si="19"/>
        <v>-44.030553520979467</v>
      </c>
    </row>
    <row r="629" spans="1:4" s="21" customFormat="1" ht="14.25" customHeight="1" x14ac:dyDescent="0.3">
      <c r="A629" s="76">
        <v>41465</v>
      </c>
      <c r="B629" s="64">
        <v>1473.31</v>
      </c>
      <c r="C629" s="99">
        <f t="shared" si="18"/>
        <v>2.5960460436063294E-2</v>
      </c>
      <c r="D629" s="64">
        <f t="shared" si="19"/>
        <v>-25.960460436063293</v>
      </c>
    </row>
    <row r="630" spans="1:4" s="21" customFormat="1" ht="14.25" customHeight="1" x14ac:dyDescent="0.3">
      <c r="A630" s="76">
        <v>41464</v>
      </c>
      <c r="B630" s="64">
        <v>1468.47</v>
      </c>
      <c r="C630" s="99">
        <f t="shared" si="18"/>
        <v>3.0136582696719094E-2</v>
      </c>
      <c r="D630" s="64">
        <f t="shared" si="19"/>
        <v>-30.136582696719096</v>
      </c>
    </row>
    <row r="631" spans="1:4" s="21" customFormat="1" ht="14.25" customHeight="1" x14ac:dyDescent="0.3">
      <c r="A631" s="76">
        <v>41463</v>
      </c>
      <c r="B631" s="64">
        <v>1457.52</v>
      </c>
      <c r="C631" s="99">
        <f t="shared" si="18"/>
        <v>3.1850650959625644E-2</v>
      </c>
      <c r="D631" s="64">
        <f t="shared" si="19"/>
        <v>-31.850650959625643</v>
      </c>
    </row>
    <row r="632" spans="1:4" s="21" customFormat="1" ht="14.25" customHeight="1" x14ac:dyDescent="0.3">
      <c r="A632" s="76">
        <v>41460</v>
      </c>
      <c r="B632" s="64">
        <v>1449.05</v>
      </c>
      <c r="C632" s="99">
        <f t="shared" si="18"/>
        <v>3.4311696098445331E-2</v>
      </c>
      <c r="D632" s="64">
        <f t="shared" si="19"/>
        <v>-34.311696098445331</v>
      </c>
    </row>
    <row r="633" spans="1:4" s="21" customFormat="1" ht="14.25" customHeight="1" x14ac:dyDescent="0.3">
      <c r="A633" s="76">
        <v>41459</v>
      </c>
      <c r="B633" s="64">
        <v>1448.22</v>
      </c>
      <c r="C633" s="99">
        <f t="shared" si="18"/>
        <v>1.9019272581428218E-2</v>
      </c>
      <c r="D633" s="64">
        <f t="shared" si="19"/>
        <v>-19.019272581428218</v>
      </c>
    </row>
    <row r="634" spans="1:4" s="21" customFormat="1" ht="14.25" customHeight="1" x14ac:dyDescent="0.3">
      <c r="A634" s="76">
        <v>41458</v>
      </c>
      <c r="B634" s="64">
        <v>1440.59</v>
      </c>
      <c r="C634" s="99">
        <f t="shared" si="18"/>
        <v>1.1742645044842596E-2</v>
      </c>
      <c r="D634" s="64">
        <f t="shared" si="19"/>
        <v>-11.742645044842597</v>
      </c>
    </row>
    <row r="635" spans="1:4" s="21" customFormat="1" ht="14.25" customHeight="1" x14ac:dyDescent="0.3">
      <c r="A635" s="76">
        <v>41457</v>
      </c>
      <c r="B635" s="64">
        <v>1444.86</v>
      </c>
      <c r="C635" s="99">
        <f t="shared" si="18"/>
        <v>-2.0354198307659069E-2</v>
      </c>
      <c r="D635" s="64">
        <f t="shared" si="19"/>
        <v>20.354198307659068</v>
      </c>
    </row>
    <row r="636" spans="1:4" s="21" customFormat="1" ht="14.25" customHeight="1" x14ac:dyDescent="0.3">
      <c r="A636" s="76">
        <v>41456</v>
      </c>
      <c r="B636" s="64">
        <v>1444.33</v>
      </c>
      <c r="C636" s="99">
        <f t="shared" si="18"/>
        <v>-2.6101790915956439E-2</v>
      </c>
      <c r="D636" s="64">
        <f t="shared" si="19"/>
        <v>26.101790915956439</v>
      </c>
    </row>
    <row r="637" spans="1:4" s="21" customFormat="1" ht="14.25" customHeight="1" x14ac:dyDescent="0.3">
      <c r="A637" s="76">
        <v>41453</v>
      </c>
      <c r="B637" s="64">
        <v>1433.55</v>
      </c>
      <c r="C637" s="99">
        <f t="shared" si="18"/>
        <v>-2.939802433360195E-2</v>
      </c>
      <c r="D637" s="64">
        <f t="shared" si="19"/>
        <v>29.398024333601949</v>
      </c>
    </row>
    <row r="638" spans="1:4" s="21" customFormat="1" ht="14.25" customHeight="1" x14ac:dyDescent="0.3">
      <c r="A638" s="76">
        <v>41452</v>
      </c>
      <c r="B638" s="64">
        <v>1436.03</v>
      </c>
      <c r="C638" s="99">
        <f t="shared" si="18"/>
        <v>-1.8991276309407484E-2</v>
      </c>
      <c r="D638" s="64">
        <f t="shared" si="19"/>
        <v>18.991276309407482</v>
      </c>
    </row>
    <row r="639" spans="1:4" s="21" customFormat="1" ht="14.25" customHeight="1" x14ac:dyDescent="0.3">
      <c r="A639" s="76">
        <v>41451</v>
      </c>
      <c r="B639" s="64">
        <v>1425.51</v>
      </c>
      <c r="C639" s="99">
        <f t="shared" si="18"/>
        <v>-2.6463879365686421E-2</v>
      </c>
      <c r="D639" s="64">
        <f t="shared" si="19"/>
        <v>26.46387936568642</v>
      </c>
    </row>
    <row r="640" spans="1:4" s="21" customFormat="1" ht="14.25" customHeight="1" x14ac:dyDescent="0.3">
      <c r="A640" s="76">
        <v>41450</v>
      </c>
      <c r="B640" s="64">
        <v>1412.53</v>
      </c>
      <c r="C640" s="99">
        <f t="shared" si="18"/>
        <v>-3.0900745761781572E-2</v>
      </c>
      <c r="D640" s="64">
        <f t="shared" si="19"/>
        <v>30.900745761781572</v>
      </c>
    </row>
    <row r="641" spans="1:4" s="21" customFormat="1" ht="14.25" customHeight="1" x14ac:dyDescent="0.3">
      <c r="A641" s="76">
        <v>41449</v>
      </c>
      <c r="B641" s="64">
        <v>1400.98</v>
      </c>
      <c r="C641" s="99">
        <f t="shared" si="18"/>
        <v>-4.2667176887018113E-2</v>
      </c>
      <c r="D641" s="64">
        <f t="shared" si="19"/>
        <v>42.667176887018115</v>
      </c>
    </row>
    <row r="642" spans="1:4" s="21" customFormat="1" ht="14.25" customHeight="1" x14ac:dyDescent="0.3">
      <c r="A642" s="76">
        <v>41446</v>
      </c>
      <c r="B642" s="64">
        <v>1421.19</v>
      </c>
      <c r="C642" s="99">
        <f t="shared" si="18"/>
        <v>-3.5258259624065799E-2</v>
      </c>
      <c r="D642" s="64">
        <f t="shared" si="19"/>
        <v>35.258259624065801</v>
      </c>
    </row>
    <row r="643" spans="1:4" s="21" customFormat="1" ht="14.25" customHeight="1" x14ac:dyDescent="0.3">
      <c r="A643" s="76">
        <v>41445</v>
      </c>
      <c r="B643" s="64">
        <v>1423.87</v>
      </c>
      <c r="C643" s="99">
        <f t="shared" si="18"/>
        <v>-3.1525894083878694E-2</v>
      </c>
      <c r="D643" s="64">
        <f t="shared" si="19"/>
        <v>31.525894083878693</v>
      </c>
    </row>
    <row r="644" spans="1:4" s="21" customFormat="1" ht="14.25" customHeight="1" x14ac:dyDescent="0.3">
      <c r="A644" s="76">
        <v>41444</v>
      </c>
      <c r="B644" s="64">
        <v>1474.88</v>
      </c>
      <c r="C644" s="99">
        <f t="shared" si="18"/>
        <v>1.3725934937556293E-2</v>
      </c>
      <c r="D644" s="64">
        <f t="shared" si="19"/>
        <v>-13.725934937556293</v>
      </c>
    </row>
    <row r="645" spans="1:4" s="21" customFormat="1" ht="14.25" customHeight="1" x14ac:dyDescent="0.3">
      <c r="A645" s="76">
        <v>41443</v>
      </c>
      <c r="B645" s="64">
        <v>1483.04</v>
      </c>
      <c r="C645" s="99">
        <f t="shared" si="18"/>
        <v>2.2116544333023135E-2</v>
      </c>
      <c r="D645" s="64">
        <f t="shared" si="19"/>
        <v>-22.116544333023135</v>
      </c>
    </row>
    <row r="646" spans="1:4" s="21" customFormat="1" ht="14.25" customHeight="1" x14ac:dyDescent="0.3">
      <c r="A646" s="76">
        <v>41442</v>
      </c>
      <c r="B646" s="64">
        <v>1476.97</v>
      </c>
      <c r="C646" s="99">
        <f t="shared" ref="C646:C709" si="20">(B646-B655)/B655</f>
        <v>2.3685424980318761E-3</v>
      </c>
      <c r="D646" s="64">
        <f t="shared" ref="D646:D709" si="21">C646*-1000</f>
        <v>-2.3685424980318763</v>
      </c>
    </row>
    <row r="647" spans="1:4" s="21" customFormat="1" ht="14.25" customHeight="1" x14ac:dyDescent="0.3">
      <c r="A647" s="76">
        <v>41439</v>
      </c>
      <c r="B647" s="64">
        <v>1463.83</v>
      </c>
      <c r="C647" s="99">
        <f t="shared" si="20"/>
        <v>-6.0499477165012706E-3</v>
      </c>
      <c r="D647" s="64">
        <f t="shared" si="21"/>
        <v>6.0499477165012703</v>
      </c>
    </row>
    <row r="648" spans="1:4" s="21" customFormat="1" ht="14.25" customHeight="1" x14ac:dyDescent="0.3">
      <c r="A648" s="76">
        <v>41438</v>
      </c>
      <c r="B648" s="64">
        <v>1464.26</v>
      </c>
      <c r="C648" s="99">
        <f t="shared" si="20"/>
        <v>-5.2108456244522993E-3</v>
      </c>
      <c r="D648" s="64">
        <f t="shared" si="21"/>
        <v>5.2108456244522996</v>
      </c>
    </row>
    <row r="649" spans="1:4" s="21" customFormat="1" ht="14.25" customHeight="1" x14ac:dyDescent="0.3">
      <c r="A649" s="76">
        <v>41437</v>
      </c>
      <c r="B649" s="64">
        <v>1457.57</v>
      </c>
      <c r="C649" s="99">
        <f t="shared" si="20"/>
        <v>-2.2938885499969853E-2</v>
      </c>
      <c r="D649" s="64">
        <f t="shared" si="21"/>
        <v>22.938885499969853</v>
      </c>
    </row>
    <row r="650" spans="1:4" s="21" customFormat="1" ht="14.25" customHeight="1" x14ac:dyDescent="0.3">
      <c r="A650" s="76">
        <v>41436</v>
      </c>
      <c r="B650" s="64">
        <v>1463.42</v>
      </c>
      <c r="C650" s="99">
        <f t="shared" si="20"/>
        <v>-1.7469653023955298E-2</v>
      </c>
      <c r="D650" s="64">
        <f t="shared" si="21"/>
        <v>17.469653023955299</v>
      </c>
    </row>
    <row r="651" spans="1:4" s="21" customFormat="1" ht="14.25" customHeight="1" x14ac:dyDescent="0.3">
      <c r="A651" s="76">
        <v>41435</v>
      </c>
      <c r="B651" s="64">
        <v>1473.13</v>
      </c>
      <c r="C651" s="99">
        <f t="shared" si="20"/>
        <v>-1.6030672019129933E-2</v>
      </c>
      <c r="D651" s="64">
        <f t="shared" si="21"/>
        <v>16.030672019129934</v>
      </c>
    </row>
    <row r="652" spans="1:4" s="21" customFormat="1" ht="14.25" customHeight="1" x14ac:dyDescent="0.3">
      <c r="A652" s="76">
        <v>41432</v>
      </c>
      <c r="B652" s="64">
        <v>1470.22</v>
      </c>
      <c r="C652" s="99">
        <f t="shared" si="20"/>
        <v>-1.2996952161011762E-2</v>
      </c>
      <c r="D652" s="64">
        <f t="shared" si="21"/>
        <v>12.996952161011762</v>
      </c>
    </row>
    <row r="653" spans="1:4" s="21" customFormat="1" ht="14.25" customHeight="1" x14ac:dyDescent="0.3">
      <c r="A653" s="76">
        <v>41431</v>
      </c>
      <c r="B653" s="64">
        <v>1454.91</v>
      </c>
      <c r="C653" s="99">
        <f t="shared" si="20"/>
        <v>-2.5342658466980136E-2</v>
      </c>
      <c r="D653" s="64">
        <f t="shared" si="21"/>
        <v>25.342658466980136</v>
      </c>
    </row>
    <row r="654" spans="1:4" s="21" customFormat="1" ht="14.25" customHeight="1" x14ac:dyDescent="0.3">
      <c r="A654" s="76">
        <v>41430</v>
      </c>
      <c r="B654" s="64">
        <v>1450.95</v>
      </c>
      <c r="C654" s="99">
        <f t="shared" si="20"/>
        <v>-2.8451092779087212E-2</v>
      </c>
      <c r="D654" s="64">
        <f t="shared" si="21"/>
        <v>28.451092779087212</v>
      </c>
    </row>
    <row r="655" spans="1:4" s="21" customFormat="1" ht="14.25" customHeight="1" x14ac:dyDescent="0.3">
      <c r="A655" s="76">
        <v>41429</v>
      </c>
      <c r="B655" s="64">
        <v>1473.48</v>
      </c>
      <c r="C655" s="99">
        <f t="shared" si="20"/>
        <v>-2.605591909577637E-2</v>
      </c>
      <c r="D655" s="64">
        <f t="shared" si="21"/>
        <v>26.055919095776371</v>
      </c>
    </row>
    <row r="656" spans="1:4" s="21" customFormat="1" ht="14.25" customHeight="1" x14ac:dyDescent="0.3">
      <c r="A656" s="76">
        <v>41428</v>
      </c>
      <c r="B656" s="64">
        <v>1472.74</v>
      </c>
      <c r="C656" s="99">
        <f t="shared" si="20"/>
        <v>-3.1499894781144837E-2</v>
      </c>
      <c r="D656" s="64">
        <f t="shared" si="21"/>
        <v>31.499894781144835</v>
      </c>
    </row>
    <row r="657" spans="1:4" s="21" customFormat="1" ht="14.25" customHeight="1" x14ac:dyDescent="0.3">
      <c r="A657" s="76">
        <v>41425</v>
      </c>
      <c r="B657" s="64">
        <v>1471.93</v>
      </c>
      <c r="C657" s="99">
        <f t="shared" si="20"/>
        <v>-3.0610968052107147E-2</v>
      </c>
      <c r="D657" s="64">
        <f t="shared" si="21"/>
        <v>30.610968052107147</v>
      </c>
    </row>
    <row r="658" spans="1:4" s="21" customFormat="1" ht="14.25" customHeight="1" x14ac:dyDescent="0.3">
      <c r="A658" s="76">
        <v>41424</v>
      </c>
      <c r="B658" s="64">
        <v>1491.79</v>
      </c>
      <c r="C658" s="99">
        <f t="shared" si="20"/>
        <v>-1.4005472643392546E-2</v>
      </c>
      <c r="D658" s="64">
        <f t="shared" si="21"/>
        <v>14.005472643392546</v>
      </c>
    </row>
    <row r="659" spans="1:4" s="21" customFormat="1" ht="14.25" customHeight="1" x14ac:dyDescent="0.3">
      <c r="A659" s="76">
        <v>41423</v>
      </c>
      <c r="B659" s="64">
        <v>1489.44</v>
      </c>
      <c r="C659" s="99">
        <f t="shared" si="20"/>
        <v>-1.2320791501438924E-2</v>
      </c>
      <c r="D659" s="64">
        <f t="shared" si="21"/>
        <v>12.320791501438924</v>
      </c>
    </row>
    <row r="660" spans="1:4" s="21" customFormat="1" ht="14.25" customHeight="1" x14ac:dyDescent="0.3">
      <c r="A660" s="76">
        <v>41422</v>
      </c>
      <c r="B660" s="64">
        <v>1497.13</v>
      </c>
      <c r="C660" s="99">
        <f t="shared" si="20"/>
        <v>-9.0940981024176682E-3</v>
      </c>
      <c r="D660" s="64">
        <f t="shared" si="21"/>
        <v>9.0940981024176679</v>
      </c>
    </row>
    <row r="661" spans="1:4" s="21" customFormat="1" ht="14.25" customHeight="1" x14ac:dyDescent="0.3">
      <c r="A661" s="76">
        <v>41421</v>
      </c>
      <c r="B661" s="64">
        <v>1489.58</v>
      </c>
      <c r="C661" s="99">
        <f t="shared" si="20"/>
        <v>-1.0883350929965471E-2</v>
      </c>
      <c r="D661" s="64">
        <f t="shared" si="21"/>
        <v>10.88335092996547</v>
      </c>
    </row>
    <row r="662" spans="1:4" s="21" customFormat="1" ht="14.25" customHeight="1" x14ac:dyDescent="0.3">
      <c r="A662" s="76">
        <v>41418</v>
      </c>
      <c r="B662" s="64">
        <v>1492.74</v>
      </c>
      <c r="C662" s="99">
        <f t="shared" si="20"/>
        <v>-3.1120609055697085E-3</v>
      </c>
      <c r="D662" s="64">
        <f t="shared" si="21"/>
        <v>3.1120609055697086</v>
      </c>
    </row>
    <row r="663" spans="1:4" s="21" customFormat="1" ht="14.25" customHeight="1" x14ac:dyDescent="0.3">
      <c r="A663" s="76">
        <v>41417</v>
      </c>
      <c r="B663" s="64">
        <v>1493.44</v>
      </c>
      <c r="C663" s="99">
        <f t="shared" si="20"/>
        <v>-1.6044496737618085E-3</v>
      </c>
      <c r="D663" s="64">
        <f t="shared" si="21"/>
        <v>1.6044496737618086</v>
      </c>
    </row>
    <row r="664" spans="1:4" s="21" customFormat="1" ht="14.25" customHeight="1" x14ac:dyDescent="0.3">
      <c r="A664" s="76">
        <v>41416</v>
      </c>
      <c r="B664" s="64">
        <v>1512.9</v>
      </c>
      <c r="C664" s="99">
        <f t="shared" si="20"/>
        <v>1.1472582133258509E-2</v>
      </c>
      <c r="D664" s="64">
        <f t="shared" si="21"/>
        <v>-11.472582133258509</v>
      </c>
    </row>
    <row r="665" spans="1:4" s="21" customFormat="1" ht="14.25" customHeight="1" x14ac:dyDescent="0.3">
      <c r="A665" s="76">
        <v>41415</v>
      </c>
      <c r="B665" s="64">
        <v>1520.64</v>
      </c>
      <c r="C665" s="99">
        <f t="shared" si="20"/>
        <v>1.1292446430709081E-2</v>
      </c>
      <c r="D665" s="64">
        <f t="shared" si="21"/>
        <v>-11.292446430709081</v>
      </c>
    </row>
    <row r="666" spans="1:4" s="21" customFormat="1" ht="14.25" customHeight="1" x14ac:dyDescent="0.3">
      <c r="A666" s="76">
        <v>41414</v>
      </c>
      <c r="B666" s="64">
        <v>1518.41</v>
      </c>
      <c r="C666" s="99">
        <f t="shared" si="20"/>
        <v>1.7660147715239424E-2</v>
      </c>
      <c r="D666" s="64">
        <f t="shared" si="21"/>
        <v>-17.660147715239425</v>
      </c>
    </row>
    <row r="667" spans="1:4" s="21" customFormat="1" ht="14.25" customHeight="1" x14ac:dyDescent="0.3">
      <c r="A667" s="76">
        <v>41411</v>
      </c>
      <c r="B667" s="64">
        <v>1512.98</v>
      </c>
      <c r="C667" s="99">
        <f t="shared" si="20"/>
        <v>2.1007524378310969E-2</v>
      </c>
      <c r="D667" s="64">
        <f t="shared" si="21"/>
        <v>-21.007524378310968</v>
      </c>
    </row>
    <row r="668" spans="1:4" s="21" customFormat="1" ht="14.25" customHeight="1" x14ac:dyDescent="0.3">
      <c r="A668" s="76">
        <v>41410</v>
      </c>
      <c r="B668" s="64">
        <v>1508.02</v>
      </c>
      <c r="C668" s="99">
        <f t="shared" si="20"/>
        <v>1.7241611915329889E-2</v>
      </c>
      <c r="D668" s="64">
        <f t="shared" si="21"/>
        <v>-17.241611915329887</v>
      </c>
    </row>
    <row r="669" spans="1:4" s="21" customFormat="1" ht="14.25" customHeight="1" x14ac:dyDescent="0.3">
      <c r="A669" s="76">
        <v>41409</v>
      </c>
      <c r="B669" s="64">
        <v>1510.87</v>
      </c>
      <c r="C669" s="99">
        <f t="shared" si="20"/>
        <v>2.7998530332308102E-2</v>
      </c>
      <c r="D669" s="64">
        <f t="shared" si="21"/>
        <v>-27.998530332308103</v>
      </c>
    </row>
    <row r="670" spans="1:4" s="21" customFormat="1" ht="14.25" customHeight="1" x14ac:dyDescent="0.3">
      <c r="A670" s="76">
        <v>41408</v>
      </c>
      <c r="B670" s="64">
        <v>1505.97</v>
      </c>
      <c r="C670" s="99">
        <f t="shared" si="20"/>
        <v>2.6893415068222303E-2</v>
      </c>
      <c r="D670" s="64">
        <f t="shared" si="21"/>
        <v>-26.893415068222303</v>
      </c>
    </row>
    <row r="671" spans="1:4" s="21" customFormat="1" ht="14.25" customHeight="1" x14ac:dyDescent="0.3">
      <c r="A671" s="76">
        <v>41407</v>
      </c>
      <c r="B671" s="64">
        <v>1497.4</v>
      </c>
      <c r="C671" s="99">
        <f t="shared" si="20"/>
        <v>1.4402427953988097E-2</v>
      </c>
      <c r="D671" s="64">
        <f t="shared" si="21"/>
        <v>-14.402427953988097</v>
      </c>
    </row>
    <row r="672" spans="1:4" s="21" customFormat="1" ht="14.25" customHeight="1" x14ac:dyDescent="0.3">
      <c r="A672" s="76">
        <v>41404</v>
      </c>
      <c r="B672" s="64">
        <v>1495.84</v>
      </c>
      <c r="C672" s="99">
        <f t="shared" si="20"/>
        <v>1.8659257443273038E-2</v>
      </c>
      <c r="D672" s="64">
        <f t="shared" si="21"/>
        <v>-18.659257443273038</v>
      </c>
    </row>
    <row r="673" spans="1:4" s="21" customFormat="1" ht="14.25" customHeight="1" x14ac:dyDescent="0.3">
      <c r="A673" s="76">
        <v>41403</v>
      </c>
      <c r="B673" s="64">
        <v>1495.74</v>
      </c>
      <c r="C673" s="99">
        <f t="shared" si="20"/>
        <v>2.602551790369053E-2</v>
      </c>
      <c r="D673" s="64">
        <f t="shared" si="21"/>
        <v>-26.025517903690531</v>
      </c>
    </row>
    <row r="674" spans="1:4" s="21" customFormat="1" ht="14.25" customHeight="1" x14ac:dyDescent="0.3">
      <c r="A674" s="76">
        <v>41402</v>
      </c>
      <c r="B674" s="64">
        <v>1503.66</v>
      </c>
      <c r="C674" s="99">
        <f t="shared" si="20"/>
        <v>3.0426380494223162E-2</v>
      </c>
      <c r="D674" s="64">
        <f t="shared" si="21"/>
        <v>-30.42638049422316</v>
      </c>
    </row>
    <row r="675" spans="1:4" s="21" customFormat="1" ht="14.25" customHeight="1" x14ac:dyDescent="0.3">
      <c r="A675" s="76">
        <v>41401</v>
      </c>
      <c r="B675" s="64">
        <v>1492.06</v>
      </c>
      <c r="C675" s="99">
        <f t="shared" si="20"/>
        <v>2.8446570489181745E-2</v>
      </c>
      <c r="D675" s="64">
        <f t="shared" si="21"/>
        <v>-28.446570489181745</v>
      </c>
    </row>
    <row r="676" spans="1:4" s="21" customFormat="1" ht="14.25" customHeight="1" x14ac:dyDescent="0.3">
      <c r="A676" s="76">
        <v>41400</v>
      </c>
      <c r="B676" s="64">
        <v>1481.85</v>
      </c>
      <c r="C676" s="99">
        <f t="shared" si="20"/>
        <v>2.6311415234163985E-2</v>
      </c>
      <c r="D676" s="64">
        <f t="shared" si="21"/>
        <v>-26.311415234163984</v>
      </c>
    </row>
    <row r="677" spans="1:4" s="21" customFormat="1" ht="14.25" customHeight="1" x14ac:dyDescent="0.3">
      <c r="A677" s="76">
        <v>41397</v>
      </c>
      <c r="B677" s="64">
        <v>1482.46</v>
      </c>
      <c r="C677" s="99">
        <f t="shared" si="20"/>
        <v>3.8806514000616722E-2</v>
      </c>
      <c r="D677" s="64">
        <f t="shared" si="21"/>
        <v>-38.806514000616723</v>
      </c>
    </row>
    <row r="678" spans="1:4" s="21" customFormat="1" ht="14.25" customHeight="1" x14ac:dyDescent="0.3">
      <c r="A678" s="76">
        <v>41396</v>
      </c>
      <c r="B678" s="64">
        <v>1469.72</v>
      </c>
      <c r="C678" s="99">
        <f t="shared" si="20"/>
        <v>3.3376691861487097E-2</v>
      </c>
      <c r="D678" s="64">
        <f t="shared" si="21"/>
        <v>-33.376691861487096</v>
      </c>
    </row>
    <row r="679" spans="1:4" s="21" customFormat="1" ht="14.25" customHeight="1" x14ac:dyDescent="0.3">
      <c r="A679" s="76">
        <v>41395</v>
      </c>
      <c r="B679" s="64">
        <v>1466.53</v>
      </c>
      <c r="C679" s="99">
        <f t="shared" si="20"/>
        <v>3.7355346178875551E-2</v>
      </c>
      <c r="D679" s="64">
        <f t="shared" si="21"/>
        <v>-37.35534617887555</v>
      </c>
    </row>
    <row r="680" spans="1:4" s="21" customFormat="1" ht="14.25" customHeight="1" x14ac:dyDescent="0.3">
      <c r="A680" s="76">
        <v>41394</v>
      </c>
      <c r="B680" s="64">
        <v>1476.14</v>
      </c>
      <c r="C680" s="99">
        <f t="shared" si="20"/>
        <v>3.9023016822693074E-2</v>
      </c>
      <c r="D680" s="64">
        <f t="shared" si="21"/>
        <v>-39.023016822693073</v>
      </c>
    </row>
    <row r="681" spans="1:4" s="21" customFormat="1" ht="14.25" customHeight="1" x14ac:dyDescent="0.3">
      <c r="A681" s="76">
        <v>41393</v>
      </c>
      <c r="B681" s="64">
        <v>1468.44</v>
      </c>
      <c r="C681" s="99">
        <f t="shared" si="20"/>
        <v>2.0593407051660823E-2</v>
      </c>
      <c r="D681" s="64">
        <f t="shared" si="21"/>
        <v>-20.593407051660822</v>
      </c>
    </row>
    <row r="682" spans="1:4" s="21" customFormat="1" ht="14.25" customHeight="1" x14ac:dyDescent="0.3">
      <c r="A682" s="76">
        <v>41390</v>
      </c>
      <c r="B682" s="64">
        <v>1457.8</v>
      </c>
      <c r="C682" s="99">
        <f t="shared" si="20"/>
        <v>1.8664095200162142E-2</v>
      </c>
      <c r="D682" s="64">
        <f t="shared" si="21"/>
        <v>-18.664095200162141</v>
      </c>
    </row>
    <row r="683" spans="1:4" s="21" customFormat="1" ht="14.25" customHeight="1" x14ac:dyDescent="0.3">
      <c r="A683" s="76">
        <v>41389</v>
      </c>
      <c r="B683" s="64">
        <v>1459.26</v>
      </c>
      <c r="C683" s="99">
        <f t="shared" si="20"/>
        <v>1.8674392738956894E-3</v>
      </c>
      <c r="D683" s="64">
        <f t="shared" si="21"/>
        <v>-1.8674392738956893</v>
      </c>
    </row>
    <row r="684" spans="1:4" s="21" customFormat="1" ht="14.25" customHeight="1" x14ac:dyDescent="0.3">
      <c r="A684" s="76">
        <v>41388</v>
      </c>
      <c r="B684" s="64">
        <v>1450.79</v>
      </c>
      <c r="C684" s="99">
        <f t="shared" si="20"/>
        <v>-8.2238416209786391E-3</v>
      </c>
      <c r="D684" s="64">
        <f t="shared" si="21"/>
        <v>8.2238416209786394</v>
      </c>
    </row>
    <row r="685" spans="1:4" s="21" customFormat="1" ht="14.25" customHeight="1" x14ac:dyDescent="0.3">
      <c r="A685" s="76">
        <v>41387</v>
      </c>
      <c r="B685" s="64">
        <v>1443.86</v>
      </c>
      <c r="C685" s="99">
        <f t="shared" si="20"/>
        <v>-5.8867675105515535E-3</v>
      </c>
      <c r="D685" s="64">
        <f t="shared" si="21"/>
        <v>5.8867675105515538</v>
      </c>
    </row>
    <row r="686" spans="1:4" s="21" customFormat="1" ht="14.25" customHeight="1" x14ac:dyDescent="0.3">
      <c r="A686" s="76">
        <v>41386</v>
      </c>
      <c r="B686" s="64">
        <v>1427.08</v>
      </c>
      <c r="C686" s="99">
        <f t="shared" si="20"/>
        <v>-4.1381427903504258E-3</v>
      </c>
      <c r="D686" s="64">
        <f t="shared" si="21"/>
        <v>4.1381427903504262</v>
      </c>
    </row>
    <row r="687" spans="1:4" s="21" customFormat="1" ht="14.25" customHeight="1" x14ac:dyDescent="0.3">
      <c r="A687" s="76">
        <v>41383</v>
      </c>
      <c r="B687" s="64">
        <v>1422.25</v>
      </c>
      <c r="C687" s="99">
        <f t="shared" si="20"/>
        <v>-2.944372393003642E-3</v>
      </c>
      <c r="D687" s="64">
        <f t="shared" si="21"/>
        <v>2.9443723930036421</v>
      </c>
    </row>
    <row r="688" spans="1:4" s="21" customFormat="1" ht="14.25" customHeight="1" x14ac:dyDescent="0.3">
      <c r="A688" s="76">
        <v>41382</v>
      </c>
      <c r="B688" s="64">
        <v>1413.72</v>
      </c>
      <c r="C688" s="99">
        <f t="shared" si="20"/>
        <v>-3.7981551817687655E-3</v>
      </c>
      <c r="D688" s="64">
        <f t="shared" si="21"/>
        <v>3.7981551817687653</v>
      </c>
    </row>
    <row r="689" spans="1:4" s="21" customFormat="1" ht="14.25" customHeight="1" x14ac:dyDescent="0.3">
      <c r="A689" s="76">
        <v>41381</v>
      </c>
      <c r="B689" s="64">
        <v>1420.7</v>
      </c>
      <c r="C689" s="99">
        <f t="shared" si="20"/>
        <v>-1.0687516699244715E-3</v>
      </c>
      <c r="D689" s="64">
        <f t="shared" si="21"/>
        <v>1.0687516699244715</v>
      </c>
    </row>
    <row r="690" spans="1:4" s="21" customFormat="1" ht="14.25" customHeight="1" x14ac:dyDescent="0.3">
      <c r="A690" s="76">
        <v>41380</v>
      </c>
      <c r="B690" s="64">
        <v>1438.81</v>
      </c>
      <c r="C690" s="99">
        <f t="shared" si="20"/>
        <v>9.2733534887310017E-3</v>
      </c>
      <c r="D690" s="64">
        <f t="shared" si="21"/>
        <v>-9.2733534887310025</v>
      </c>
    </row>
    <row r="691" spans="1:4" s="21" customFormat="1" ht="14.25" customHeight="1" x14ac:dyDescent="0.3">
      <c r="A691" s="76">
        <v>41379</v>
      </c>
      <c r="B691" s="64">
        <v>1431.09</v>
      </c>
      <c r="C691" s="99">
        <f t="shared" si="20"/>
        <v>-3.0095930779360344E-3</v>
      </c>
      <c r="D691" s="64">
        <f t="shared" si="21"/>
        <v>3.0095930779360343</v>
      </c>
    </row>
    <row r="692" spans="1:4" s="21" customFormat="1" ht="14.25" customHeight="1" x14ac:dyDescent="0.3">
      <c r="A692" s="76">
        <v>41376</v>
      </c>
      <c r="B692" s="64">
        <v>1456.54</v>
      </c>
      <c r="C692" s="99">
        <f t="shared" si="20"/>
        <v>1.9957424161788185E-2</v>
      </c>
      <c r="D692" s="64">
        <f t="shared" si="21"/>
        <v>-19.957424161788186</v>
      </c>
    </row>
    <row r="693" spans="1:4" s="21" customFormat="1" ht="14.25" customHeight="1" x14ac:dyDescent="0.3">
      <c r="A693" s="76">
        <v>41375</v>
      </c>
      <c r="B693" s="64">
        <v>1462.82</v>
      </c>
      <c r="C693" s="99">
        <f t="shared" si="20"/>
        <v>1.9734961763947234E-2</v>
      </c>
      <c r="D693" s="64">
        <f t="shared" si="21"/>
        <v>-19.734961763947233</v>
      </c>
    </row>
    <row r="694" spans="1:4" s="21" customFormat="1" ht="14.25" customHeight="1" x14ac:dyDescent="0.3">
      <c r="A694" s="76">
        <v>41374</v>
      </c>
      <c r="B694" s="64">
        <v>1452.41</v>
      </c>
      <c r="C694" s="99">
        <f t="shared" si="20"/>
        <v>1.2400496298671558E-2</v>
      </c>
      <c r="D694" s="64">
        <f t="shared" si="21"/>
        <v>-12.400496298671559</v>
      </c>
    </row>
    <row r="695" spans="1:4" s="21" customFormat="1" ht="14.25" customHeight="1" x14ac:dyDescent="0.3">
      <c r="A695" s="76">
        <v>41373</v>
      </c>
      <c r="B695" s="64">
        <v>1433.01</v>
      </c>
      <c r="C695" s="99">
        <f t="shared" si="20"/>
        <v>2.8412470695265372E-3</v>
      </c>
      <c r="D695" s="64">
        <f t="shared" si="21"/>
        <v>-2.8412470695265371</v>
      </c>
    </row>
    <row r="696" spans="1:4" s="21" customFormat="1" ht="14.25" customHeight="1" x14ac:dyDescent="0.3">
      <c r="A696" s="76">
        <v>41372</v>
      </c>
      <c r="B696" s="64">
        <v>1426.45</v>
      </c>
      <c r="C696" s="99">
        <f t="shared" si="20"/>
        <v>-4.3206946616037899E-3</v>
      </c>
      <c r="D696" s="64">
        <f t="shared" si="21"/>
        <v>4.32069466160379</v>
      </c>
    </row>
    <row r="697" spans="1:4" s="21" customFormat="1" ht="14.25" customHeight="1" x14ac:dyDescent="0.3">
      <c r="A697" s="76">
        <v>41369</v>
      </c>
      <c r="B697" s="64">
        <v>1419.11</v>
      </c>
      <c r="C697" s="99">
        <f t="shared" si="20"/>
        <v>-5.3269410041284744E-3</v>
      </c>
      <c r="D697" s="64">
        <f t="shared" si="21"/>
        <v>5.3269410041284742</v>
      </c>
    </row>
    <row r="698" spans="1:4" s="21" customFormat="1" ht="14.25" customHeight="1" x14ac:dyDescent="0.3">
      <c r="A698" s="76">
        <v>41368</v>
      </c>
      <c r="B698" s="64">
        <v>1422.22</v>
      </c>
      <c r="C698" s="99">
        <f t="shared" si="20"/>
        <v>-7.0584292725837626E-3</v>
      </c>
      <c r="D698" s="64">
        <f t="shared" si="21"/>
        <v>7.058429272583763</v>
      </c>
    </row>
    <row r="699" spans="1:4" s="21" customFormat="1" ht="14.25" customHeight="1" x14ac:dyDescent="0.3">
      <c r="A699" s="76">
        <v>41367</v>
      </c>
      <c r="B699" s="64">
        <v>1425.59</v>
      </c>
      <c r="C699" s="99">
        <f t="shared" si="20"/>
        <v>-7.5000350468938898E-4</v>
      </c>
      <c r="D699" s="64">
        <f t="shared" si="21"/>
        <v>0.75000350468938892</v>
      </c>
    </row>
    <row r="700" spans="1:4" s="21" customFormat="1" ht="14.25" customHeight="1" x14ac:dyDescent="0.3">
      <c r="A700" s="76">
        <v>41366</v>
      </c>
      <c r="B700" s="64">
        <v>1435.41</v>
      </c>
      <c r="C700" s="99">
        <f t="shared" si="20"/>
        <v>7.3901070171169723E-4</v>
      </c>
      <c r="D700" s="64">
        <f t="shared" si="21"/>
        <v>-0.73901070171169725</v>
      </c>
    </row>
    <row r="701" spans="1:4" s="21" customFormat="1" ht="14.25" customHeight="1" x14ac:dyDescent="0.3">
      <c r="A701" s="76">
        <v>41365</v>
      </c>
      <c r="B701" s="64">
        <v>1428.04</v>
      </c>
      <c r="C701" s="99">
        <f t="shared" si="20"/>
        <v>9.0415279481336158E-4</v>
      </c>
      <c r="D701" s="64">
        <f t="shared" si="21"/>
        <v>-0.90415279481336164</v>
      </c>
    </row>
    <row r="702" spans="1:4" s="21" customFormat="1" ht="14.25" customHeight="1" x14ac:dyDescent="0.3">
      <c r="A702" s="76">
        <v>41362</v>
      </c>
      <c r="B702" s="64">
        <v>1434.51</v>
      </c>
      <c r="C702" s="99">
        <f t="shared" si="20"/>
        <v>2.4738464118744374E-3</v>
      </c>
      <c r="D702" s="64">
        <f t="shared" si="21"/>
        <v>-2.4738464118744372</v>
      </c>
    </row>
    <row r="703" spans="1:4" s="21" customFormat="1" ht="14.25" customHeight="1" x14ac:dyDescent="0.3">
      <c r="A703" s="76">
        <v>41361</v>
      </c>
      <c r="B703" s="64">
        <v>1434.62</v>
      </c>
      <c r="C703" s="99">
        <f t="shared" si="20"/>
        <v>-6.825985821887549E-3</v>
      </c>
      <c r="D703" s="64">
        <f t="shared" si="21"/>
        <v>6.8259858218875493</v>
      </c>
    </row>
    <row r="704" spans="1:4" s="21" customFormat="1" ht="14.25" customHeight="1" x14ac:dyDescent="0.3">
      <c r="A704" s="76">
        <v>41360</v>
      </c>
      <c r="B704" s="64">
        <v>1428.95</v>
      </c>
      <c r="C704" s="99">
        <f t="shared" si="20"/>
        <v>-7.8183042750709902E-3</v>
      </c>
      <c r="D704" s="64">
        <f t="shared" si="21"/>
        <v>7.8183042750709904</v>
      </c>
    </row>
    <row r="705" spans="1:4" s="21" customFormat="1" ht="14.25" customHeight="1" x14ac:dyDescent="0.3">
      <c r="A705" s="76">
        <v>41359</v>
      </c>
      <c r="B705" s="64">
        <v>1432.64</v>
      </c>
      <c r="C705" s="99">
        <f t="shared" si="20"/>
        <v>1.9582610641751398E-3</v>
      </c>
      <c r="D705" s="64">
        <f t="shared" si="21"/>
        <v>-1.9582610641751399</v>
      </c>
    </row>
    <row r="706" spans="1:4" s="21" customFormat="1" ht="14.25" customHeight="1" x14ac:dyDescent="0.3">
      <c r="A706" s="76">
        <v>41358</v>
      </c>
      <c r="B706" s="64">
        <v>1426.71</v>
      </c>
      <c r="C706" s="99">
        <f t="shared" si="20"/>
        <v>-4.5838914936369279E-3</v>
      </c>
      <c r="D706" s="64">
        <f t="shared" si="21"/>
        <v>4.5838914936369282</v>
      </c>
    </row>
    <row r="707" spans="1:4" s="21" customFormat="1" ht="14.25" customHeight="1" x14ac:dyDescent="0.3">
      <c r="A707" s="76">
        <v>41355</v>
      </c>
      <c r="B707" s="64">
        <v>1432.33</v>
      </c>
      <c r="C707" s="99">
        <f t="shared" si="20"/>
        <v>-1.7423666915244317E-3</v>
      </c>
      <c r="D707" s="64">
        <f t="shared" si="21"/>
        <v>1.7423666915244316</v>
      </c>
    </row>
    <row r="708" spans="1:4" s="21" customFormat="1" ht="14.25" customHeight="1" x14ac:dyDescent="0.3">
      <c r="A708" s="76">
        <v>41354</v>
      </c>
      <c r="B708" s="64">
        <v>1426.66</v>
      </c>
      <c r="C708" s="99">
        <f t="shared" si="20"/>
        <v>-1.4418500475950119E-3</v>
      </c>
      <c r="D708" s="64">
        <f t="shared" si="21"/>
        <v>1.4418500475950118</v>
      </c>
    </row>
    <row r="709" spans="1:4" s="21" customFormat="1" ht="14.25" customHeight="1" x14ac:dyDescent="0.3">
      <c r="A709" s="76">
        <v>41353</v>
      </c>
      <c r="B709" s="64">
        <v>1434.35</v>
      </c>
      <c r="C709" s="99">
        <f t="shared" si="20"/>
        <v>6.6461737128739257E-3</v>
      </c>
      <c r="D709" s="64">
        <f t="shared" si="21"/>
        <v>-6.6461737128739253</v>
      </c>
    </row>
    <row r="710" spans="1:4" s="21" customFormat="1" ht="14.25" customHeight="1" x14ac:dyDescent="0.3">
      <c r="A710" s="76">
        <v>41352</v>
      </c>
      <c r="B710" s="64">
        <v>1426.75</v>
      </c>
      <c r="C710" s="99">
        <f t="shared" ref="C710:C773" si="22">(B710-B719)/B719</f>
        <v>3.1569473935848641E-3</v>
      </c>
      <c r="D710" s="64">
        <f t="shared" ref="D710:D773" si="23">C710*-1000</f>
        <v>-3.156947393584864</v>
      </c>
    </row>
    <row r="711" spans="1:4" s="21" customFormat="1" ht="14.25" customHeight="1" x14ac:dyDescent="0.3">
      <c r="A711" s="76">
        <v>41351</v>
      </c>
      <c r="B711" s="64">
        <v>1430.97</v>
      </c>
      <c r="C711" s="99">
        <f t="shared" si="22"/>
        <v>7.5479669072346612E-3</v>
      </c>
      <c r="D711" s="64">
        <f t="shared" si="23"/>
        <v>-7.5479669072346613</v>
      </c>
    </row>
    <row r="712" spans="1:4" s="21" customFormat="1" ht="14.25" customHeight="1" x14ac:dyDescent="0.3">
      <c r="A712" s="76">
        <v>41348</v>
      </c>
      <c r="B712" s="64">
        <v>1444.48</v>
      </c>
      <c r="C712" s="99">
        <f t="shared" si="22"/>
        <v>2.8143550614261079E-2</v>
      </c>
      <c r="D712" s="64">
        <f t="shared" si="23"/>
        <v>-28.143550614261081</v>
      </c>
    </row>
    <row r="713" spans="1:4" s="21" customFormat="1" ht="14.25" customHeight="1" x14ac:dyDescent="0.3">
      <c r="A713" s="76">
        <v>41347</v>
      </c>
      <c r="B713" s="64">
        <v>1440.21</v>
      </c>
      <c r="C713" s="99">
        <f t="shared" si="22"/>
        <v>2.7437132156233307E-2</v>
      </c>
      <c r="D713" s="64">
        <f t="shared" si="23"/>
        <v>-27.437132156233307</v>
      </c>
    </row>
    <row r="714" spans="1:4" s="21" customFormat="1" ht="14.25" customHeight="1" x14ac:dyDescent="0.3">
      <c r="A714" s="76">
        <v>41346</v>
      </c>
      <c r="B714" s="64">
        <v>1429.84</v>
      </c>
      <c r="C714" s="99">
        <f t="shared" si="22"/>
        <v>1.7549353107786797E-2</v>
      </c>
      <c r="D714" s="64">
        <f t="shared" si="23"/>
        <v>-17.549353107786796</v>
      </c>
    </row>
    <row r="715" spans="1:4" s="21" customFormat="1" ht="14.25" customHeight="1" x14ac:dyDescent="0.3">
      <c r="A715" s="76">
        <v>41345</v>
      </c>
      <c r="B715" s="64">
        <v>1433.28</v>
      </c>
      <c r="C715" s="99">
        <f t="shared" si="22"/>
        <v>2.4188419570825199E-2</v>
      </c>
      <c r="D715" s="64">
        <f t="shared" si="23"/>
        <v>-24.1884195708252</v>
      </c>
    </row>
    <row r="716" spans="1:4" s="21" customFormat="1" ht="14.25" customHeight="1" x14ac:dyDescent="0.3">
      <c r="A716" s="76">
        <v>41344</v>
      </c>
      <c r="B716" s="64">
        <v>1434.83</v>
      </c>
      <c r="C716" s="99">
        <f t="shared" si="22"/>
        <v>3.5186066981227351E-2</v>
      </c>
      <c r="D716" s="64">
        <f t="shared" si="23"/>
        <v>-35.186066981227349</v>
      </c>
    </row>
    <row r="717" spans="1:4" s="21" customFormat="1" ht="14.25" customHeight="1" x14ac:dyDescent="0.3">
      <c r="A717" s="76">
        <v>41341</v>
      </c>
      <c r="B717" s="64">
        <v>1428.72</v>
      </c>
      <c r="C717" s="99">
        <f t="shared" si="22"/>
        <v>2.6954759132272393E-2</v>
      </c>
      <c r="D717" s="64">
        <f t="shared" si="23"/>
        <v>-26.954759132272393</v>
      </c>
    </row>
    <row r="718" spans="1:4" s="21" customFormat="1" ht="14.25" customHeight="1" x14ac:dyDescent="0.3">
      <c r="A718" s="76">
        <v>41340</v>
      </c>
      <c r="B718" s="64">
        <v>1424.88</v>
      </c>
      <c r="C718" s="99">
        <f t="shared" si="22"/>
        <v>1.6283299454370497E-2</v>
      </c>
      <c r="D718" s="64">
        <f t="shared" si="23"/>
        <v>-16.283299454370496</v>
      </c>
    </row>
    <row r="719" spans="1:4" s="21" customFormat="1" ht="14.25" customHeight="1" x14ac:dyDescent="0.3">
      <c r="A719" s="76">
        <v>41339</v>
      </c>
      <c r="B719" s="64">
        <v>1422.26</v>
      </c>
      <c r="C719" s="99">
        <f t="shared" si="22"/>
        <v>2.1657771296808508E-2</v>
      </c>
      <c r="D719" s="64">
        <f t="shared" si="23"/>
        <v>-21.657771296808509</v>
      </c>
    </row>
    <row r="720" spans="1:4" s="21" customFormat="1" ht="14.25" customHeight="1" x14ac:dyDescent="0.3">
      <c r="A720" s="76">
        <v>41338</v>
      </c>
      <c r="B720" s="64">
        <v>1420.25</v>
      </c>
      <c r="C720" s="99">
        <f t="shared" si="22"/>
        <v>7.2623598414195707E-3</v>
      </c>
      <c r="D720" s="64">
        <f t="shared" si="23"/>
        <v>-7.2623598414195705</v>
      </c>
    </row>
    <row r="721" spans="1:4" s="21" customFormat="1" ht="14.25" customHeight="1" x14ac:dyDescent="0.3">
      <c r="A721" s="76">
        <v>41337</v>
      </c>
      <c r="B721" s="64">
        <v>1404.94</v>
      </c>
      <c r="C721" s="99">
        <f t="shared" si="22"/>
        <v>-1.0473232333903756E-2</v>
      </c>
      <c r="D721" s="64">
        <f t="shared" si="23"/>
        <v>10.473232333903756</v>
      </c>
    </row>
    <row r="722" spans="1:4" s="21" customFormat="1" ht="14.25" customHeight="1" x14ac:dyDescent="0.3">
      <c r="A722" s="76">
        <v>41334</v>
      </c>
      <c r="B722" s="64">
        <v>1401.75</v>
      </c>
      <c r="C722" s="99">
        <f t="shared" si="22"/>
        <v>-4.7640685571475484E-3</v>
      </c>
      <c r="D722" s="64">
        <f t="shared" si="23"/>
        <v>4.7640685571475485</v>
      </c>
    </row>
    <row r="723" spans="1:4" s="21" customFormat="1" ht="14.25" customHeight="1" x14ac:dyDescent="0.3">
      <c r="A723" s="76">
        <v>41333</v>
      </c>
      <c r="B723" s="64">
        <v>1405.18</v>
      </c>
      <c r="C723" s="99">
        <f t="shared" si="22"/>
        <v>-1.2367440934808013E-3</v>
      </c>
      <c r="D723" s="64">
        <f t="shared" si="23"/>
        <v>1.2367440934808014</v>
      </c>
    </row>
    <row r="724" spans="1:4" s="21" customFormat="1" ht="14.25" customHeight="1" x14ac:dyDescent="0.3">
      <c r="A724" s="76">
        <v>41332</v>
      </c>
      <c r="B724" s="64">
        <v>1399.43</v>
      </c>
      <c r="C724" s="99">
        <f t="shared" si="22"/>
        <v>-8.6143993652546807E-3</v>
      </c>
      <c r="D724" s="64">
        <f t="shared" si="23"/>
        <v>8.6143993652546804</v>
      </c>
    </row>
    <row r="725" spans="1:4" s="21" customFormat="1" ht="14.25" customHeight="1" x14ac:dyDescent="0.3">
      <c r="A725" s="76">
        <v>41331</v>
      </c>
      <c r="B725" s="64">
        <v>1386.06</v>
      </c>
      <c r="C725" s="99">
        <f t="shared" si="22"/>
        <v>-1.9627814204171708E-2</v>
      </c>
      <c r="D725" s="64">
        <f t="shared" si="23"/>
        <v>19.627814204171706</v>
      </c>
    </row>
    <row r="726" spans="1:4" s="21" customFormat="1" ht="14.25" customHeight="1" x14ac:dyDescent="0.3">
      <c r="A726" s="76">
        <v>41330</v>
      </c>
      <c r="B726" s="64">
        <v>1391.22</v>
      </c>
      <c r="C726" s="99">
        <f t="shared" si="22"/>
        <v>-1.5992021671629476E-2</v>
      </c>
      <c r="D726" s="64">
        <f t="shared" si="23"/>
        <v>15.992021671629477</v>
      </c>
    </row>
    <row r="727" spans="1:4" s="21" customFormat="1" ht="14.25" customHeight="1" x14ac:dyDescent="0.3">
      <c r="A727" s="76">
        <v>41327</v>
      </c>
      <c r="B727" s="64">
        <v>1402.05</v>
      </c>
      <c r="C727" s="99">
        <f t="shared" si="22"/>
        <v>-2.5965711033649362E-3</v>
      </c>
      <c r="D727" s="64">
        <f t="shared" si="23"/>
        <v>2.5965711033649361</v>
      </c>
    </row>
    <row r="728" spans="1:4" s="21" customFormat="1" ht="14.25" customHeight="1" x14ac:dyDescent="0.3">
      <c r="A728" s="76">
        <v>41326</v>
      </c>
      <c r="B728" s="64">
        <v>1392.11</v>
      </c>
      <c r="C728" s="99">
        <f t="shared" si="22"/>
        <v>-1.2995944527948835E-2</v>
      </c>
      <c r="D728" s="64">
        <f t="shared" si="23"/>
        <v>12.995944527948835</v>
      </c>
    </row>
    <row r="729" spans="1:4" s="21" customFormat="1" ht="14.25" customHeight="1" x14ac:dyDescent="0.3">
      <c r="A729" s="76">
        <v>41325</v>
      </c>
      <c r="B729" s="64">
        <v>1410.01</v>
      </c>
      <c r="C729" s="99">
        <f t="shared" si="22"/>
        <v>5.7706573841588091E-3</v>
      </c>
      <c r="D729" s="64">
        <f t="shared" si="23"/>
        <v>-5.7706573841588096</v>
      </c>
    </row>
    <row r="730" spans="1:4" s="21" customFormat="1" ht="14.25" customHeight="1" x14ac:dyDescent="0.3">
      <c r="A730" s="76">
        <v>41324</v>
      </c>
      <c r="B730" s="64">
        <v>1419.81</v>
      </c>
      <c r="C730" s="99">
        <f t="shared" si="22"/>
        <v>8.1371818084993337E-3</v>
      </c>
      <c r="D730" s="64">
        <f t="shared" si="23"/>
        <v>-8.1371818084993333</v>
      </c>
    </row>
    <row r="731" spans="1:4" s="21" customFormat="1" ht="14.25" customHeight="1" x14ac:dyDescent="0.3">
      <c r="A731" s="76">
        <v>41323</v>
      </c>
      <c r="B731" s="64">
        <v>1408.46</v>
      </c>
      <c r="C731" s="99">
        <f t="shared" si="22"/>
        <v>2.355620396398922E-3</v>
      </c>
      <c r="D731" s="64">
        <f t="shared" si="23"/>
        <v>-2.3556203963989222</v>
      </c>
    </row>
    <row r="732" spans="1:4" s="21" customFormat="1" ht="14.25" customHeight="1" x14ac:dyDescent="0.3">
      <c r="A732" s="76">
        <v>41320</v>
      </c>
      <c r="B732" s="64">
        <v>1406.92</v>
      </c>
      <c r="C732" s="99">
        <f t="shared" si="22"/>
        <v>5.1726108824874323E-3</v>
      </c>
      <c r="D732" s="64">
        <f t="shared" si="23"/>
        <v>-5.1726108824874322</v>
      </c>
    </row>
    <row r="733" spans="1:4" s="21" customFormat="1" ht="14.25" customHeight="1" x14ac:dyDescent="0.3">
      <c r="A733" s="76">
        <v>41319</v>
      </c>
      <c r="B733" s="64">
        <v>1411.59</v>
      </c>
      <c r="C733" s="99">
        <f t="shared" si="22"/>
        <v>-3.6702687060185669E-3</v>
      </c>
      <c r="D733" s="64">
        <f t="shared" si="23"/>
        <v>3.6702687060185668</v>
      </c>
    </row>
    <row r="734" spans="1:4" s="21" customFormat="1" ht="14.25" customHeight="1" x14ac:dyDescent="0.3">
      <c r="A734" s="76">
        <v>41318</v>
      </c>
      <c r="B734" s="64">
        <v>1413.81</v>
      </c>
      <c r="C734" s="99">
        <f t="shared" si="22"/>
        <v>5.9339580353902381E-3</v>
      </c>
      <c r="D734" s="64">
        <f t="shared" si="23"/>
        <v>-5.9339580353902379</v>
      </c>
    </row>
    <row r="735" spans="1:4" s="21" customFormat="1" ht="14.25" customHeight="1" x14ac:dyDescent="0.3">
      <c r="A735" s="76">
        <v>41317</v>
      </c>
      <c r="B735" s="64">
        <v>1413.83</v>
      </c>
      <c r="C735" s="99">
        <f t="shared" si="22"/>
        <v>3.0933613344022218E-3</v>
      </c>
      <c r="D735" s="64">
        <f t="shared" si="23"/>
        <v>-3.0933613344022217</v>
      </c>
    </row>
    <row r="736" spans="1:4" s="21" customFormat="1" ht="14.25" customHeight="1" x14ac:dyDescent="0.3">
      <c r="A736" s="76">
        <v>41316</v>
      </c>
      <c r="B736" s="64">
        <v>1405.7</v>
      </c>
      <c r="C736" s="99">
        <f t="shared" si="22"/>
        <v>-3.5302123798451939E-3</v>
      </c>
      <c r="D736" s="64">
        <f t="shared" si="23"/>
        <v>3.5302123798451941</v>
      </c>
    </row>
    <row r="737" spans="1:4" s="21" customFormat="1" ht="14.25" customHeight="1" x14ac:dyDescent="0.3">
      <c r="A737" s="76">
        <v>41313</v>
      </c>
      <c r="B737" s="64">
        <v>1410.44</v>
      </c>
      <c r="C737" s="99">
        <f t="shared" si="22"/>
        <v>5.2742616033755923E-3</v>
      </c>
      <c r="D737" s="64">
        <f t="shared" si="23"/>
        <v>-5.2742616033755922</v>
      </c>
    </row>
    <row r="738" spans="1:4" s="21" customFormat="1" ht="14.25" customHeight="1" x14ac:dyDescent="0.3">
      <c r="A738" s="76">
        <v>41312</v>
      </c>
      <c r="B738" s="64">
        <v>1401.92</v>
      </c>
      <c r="C738" s="99">
        <f t="shared" si="22"/>
        <v>-2.5258454467188586E-3</v>
      </c>
      <c r="D738" s="64">
        <f t="shared" si="23"/>
        <v>2.5258454467188587</v>
      </c>
    </row>
    <row r="739" spans="1:4" s="21" customFormat="1" ht="14.25" customHeight="1" x14ac:dyDescent="0.3">
      <c r="A739" s="76">
        <v>41311</v>
      </c>
      <c r="B739" s="64">
        <v>1408.35</v>
      </c>
      <c r="C739" s="99">
        <f t="shared" si="22"/>
        <v>8.7455412780951831E-3</v>
      </c>
      <c r="D739" s="64">
        <f t="shared" si="23"/>
        <v>-8.7455412780951836</v>
      </c>
    </row>
    <row r="740" spans="1:4" s="21" customFormat="1" ht="14.25" customHeight="1" x14ac:dyDescent="0.3">
      <c r="A740" s="76">
        <v>41310</v>
      </c>
      <c r="B740" s="64">
        <v>1405.15</v>
      </c>
      <c r="C740" s="99">
        <f t="shared" si="22"/>
        <v>8.6932177109057367E-3</v>
      </c>
      <c r="D740" s="64">
        <f t="shared" si="23"/>
        <v>-8.6932177109057367</v>
      </c>
    </row>
    <row r="741" spans="1:4" s="21" customFormat="1" ht="14.25" customHeight="1" x14ac:dyDescent="0.3">
      <c r="A741" s="76">
        <v>41309</v>
      </c>
      <c r="B741" s="64">
        <v>1399.68</v>
      </c>
      <c r="C741" s="99">
        <f t="shared" si="22"/>
        <v>4.3483876523013254E-3</v>
      </c>
      <c r="D741" s="64">
        <f t="shared" si="23"/>
        <v>-4.3483876523013256</v>
      </c>
    </row>
    <row r="742" spans="1:4" s="21" customFormat="1" ht="14.25" customHeight="1" x14ac:dyDescent="0.3">
      <c r="A742" s="76">
        <v>41306</v>
      </c>
      <c r="B742" s="64">
        <v>1416.79</v>
      </c>
      <c r="C742" s="99">
        <f t="shared" si="22"/>
        <v>1.9581456267361387E-2</v>
      </c>
      <c r="D742" s="64">
        <f t="shared" si="23"/>
        <v>-19.581456267361386</v>
      </c>
    </row>
    <row r="743" spans="1:4" s="21" customFormat="1" ht="14.25" customHeight="1" x14ac:dyDescent="0.3">
      <c r="A743" s="76">
        <v>41305</v>
      </c>
      <c r="B743" s="64">
        <v>1405.47</v>
      </c>
      <c r="C743" s="99">
        <f t="shared" si="22"/>
        <v>1.2506213484522213E-2</v>
      </c>
      <c r="D743" s="64">
        <f t="shared" si="23"/>
        <v>-12.506213484522213</v>
      </c>
    </row>
    <row r="744" spans="1:4" s="21" customFormat="1" ht="14.25" customHeight="1" x14ac:dyDescent="0.3">
      <c r="A744" s="76">
        <v>41304</v>
      </c>
      <c r="B744" s="64">
        <v>1409.47</v>
      </c>
      <c r="C744" s="99">
        <f t="shared" si="22"/>
        <v>1.6816240549431483E-2</v>
      </c>
      <c r="D744" s="64">
        <f t="shared" si="23"/>
        <v>-16.816240549431484</v>
      </c>
    </row>
    <row r="745" spans="1:4" s="21" customFormat="1" ht="14.25" customHeight="1" x14ac:dyDescent="0.3">
      <c r="A745" s="76">
        <v>41303</v>
      </c>
      <c r="B745" s="64">
        <v>1410.68</v>
      </c>
      <c r="C745" s="99">
        <f t="shared" si="22"/>
        <v>2.3032518202651342E-2</v>
      </c>
      <c r="D745" s="64">
        <f t="shared" si="23"/>
        <v>-23.032518202651342</v>
      </c>
    </row>
    <row r="746" spans="1:4" s="21" customFormat="1" ht="14.25" customHeight="1" x14ac:dyDescent="0.3">
      <c r="A746" s="76">
        <v>41302</v>
      </c>
      <c r="B746" s="64">
        <v>1403.04</v>
      </c>
      <c r="C746" s="99">
        <f t="shared" si="22"/>
        <v>1.4680995704181519E-2</v>
      </c>
      <c r="D746" s="64">
        <f t="shared" si="23"/>
        <v>-14.68099570418152</v>
      </c>
    </row>
    <row r="747" spans="1:4" s="21" customFormat="1" ht="14.25" customHeight="1" x14ac:dyDescent="0.3">
      <c r="A747" s="76">
        <v>41299</v>
      </c>
      <c r="B747" s="64">
        <v>1405.47</v>
      </c>
      <c r="C747" s="99">
        <f t="shared" si="22"/>
        <v>1.8301562805660001E-2</v>
      </c>
      <c r="D747" s="64">
        <f t="shared" si="23"/>
        <v>-18.301562805660001</v>
      </c>
    </row>
    <row r="748" spans="1:4" s="21" customFormat="1" ht="14.25" customHeight="1" x14ac:dyDescent="0.3">
      <c r="A748" s="76">
        <v>41298</v>
      </c>
      <c r="B748" s="64">
        <v>1396.14</v>
      </c>
      <c r="C748" s="99">
        <f t="shared" si="22"/>
        <v>1.0275409930966645E-2</v>
      </c>
      <c r="D748" s="64">
        <f t="shared" si="23"/>
        <v>-10.275409930966646</v>
      </c>
    </row>
    <row r="749" spans="1:4" s="21" customFormat="1" ht="14.25" customHeight="1" x14ac:dyDescent="0.3">
      <c r="A749" s="76">
        <v>41297</v>
      </c>
      <c r="B749" s="64">
        <v>1393.04</v>
      </c>
      <c r="C749" s="99">
        <f t="shared" si="22"/>
        <v>1.0562358539840945E-2</v>
      </c>
      <c r="D749" s="64">
        <f t="shared" si="23"/>
        <v>-10.562358539840945</v>
      </c>
    </row>
    <row r="750" spans="1:4" s="21" customFormat="1" ht="14.25" customHeight="1" x14ac:dyDescent="0.3">
      <c r="A750" s="76">
        <v>41296</v>
      </c>
      <c r="B750" s="64">
        <v>1393.62</v>
      </c>
      <c r="C750" s="99">
        <f t="shared" si="22"/>
        <v>1.9361445342500675E-2</v>
      </c>
      <c r="D750" s="64">
        <f t="shared" si="23"/>
        <v>-19.361445342500677</v>
      </c>
    </row>
    <row r="751" spans="1:4" s="21" customFormat="1" ht="14.25" customHeight="1" x14ac:dyDescent="0.3">
      <c r="A751" s="76">
        <v>41295</v>
      </c>
      <c r="B751" s="64">
        <v>1389.58</v>
      </c>
      <c r="C751" s="99">
        <f t="shared" si="22"/>
        <v>2.0062396770049496E-2</v>
      </c>
      <c r="D751" s="64">
        <f t="shared" si="23"/>
        <v>-20.062396770049496</v>
      </c>
    </row>
    <row r="752" spans="1:4" s="21" customFormat="1" ht="14.25" customHeight="1" x14ac:dyDescent="0.3">
      <c r="A752" s="76">
        <v>41292</v>
      </c>
      <c r="B752" s="64">
        <v>1388.11</v>
      </c>
      <c r="C752" s="99">
        <f t="shared" si="22"/>
        <v>1.5509433686197201E-2</v>
      </c>
      <c r="D752" s="64">
        <f t="shared" si="23"/>
        <v>-15.509433686197202</v>
      </c>
    </row>
    <row r="753" spans="1:4" s="21" customFormat="1" ht="14.25" customHeight="1" x14ac:dyDescent="0.3">
      <c r="A753" s="76">
        <v>41291</v>
      </c>
      <c r="B753" s="64">
        <v>1386.16</v>
      </c>
      <c r="C753" s="99">
        <f t="shared" si="22"/>
        <v>1.1714387895862509E-2</v>
      </c>
      <c r="D753" s="64">
        <f t="shared" si="23"/>
        <v>-11.714387895862508</v>
      </c>
    </row>
    <row r="754" spans="1:4" s="21" customFormat="1" ht="14.25" customHeight="1" x14ac:dyDescent="0.3">
      <c r="A754" s="76">
        <v>41290</v>
      </c>
      <c r="B754" s="64">
        <v>1378.92</v>
      </c>
      <c r="C754" s="99">
        <f t="shared" si="22"/>
        <v>1.0649447738549808E-2</v>
      </c>
      <c r="D754" s="64">
        <f t="shared" si="23"/>
        <v>-10.649447738549808</v>
      </c>
    </row>
    <row r="755" spans="1:4" s="21" customFormat="1" ht="14.25" customHeight="1" x14ac:dyDescent="0.3">
      <c r="A755" s="76">
        <v>41289</v>
      </c>
      <c r="B755" s="64">
        <v>1382.74</v>
      </c>
      <c r="C755" s="99">
        <f t="shared" si="22"/>
        <v>1.1233161228041876E-2</v>
      </c>
      <c r="D755" s="64">
        <f t="shared" si="23"/>
        <v>-11.233161228041876</v>
      </c>
    </row>
    <row r="756" spans="1:4" s="21" customFormat="1" ht="14.25" customHeight="1" x14ac:dyDescent="0.3">
      <c r="A756" s="76">
        <v>41288</v>
      </c>
      <c r="B756" s="64">
        <v>1380.21</v>
      </c>
      <c r="C756" s="99">
        <f t="shared" si="22"/>
        <v>3.1123230361211823E-2</v>
      </c>
      <c r="D756" s="64">
        <f t="shared" si="23"/>
        <v>-31.123230361211821</v>
      </c>
    </row>
    <row r="757" spans="1:4" s="21" customFormat="1" ht="14.25" customHeight="1" x14ac:dyDescent="0.3">
      <c r="A757" s="76">
        <v>41285</v>
      </c>
      <c r="B757" s="64">
        <v>1381.94</v>
      </c>
      <c r="C757" s="99">
        <f t="shared" si="22"/>
        <v>3.2454239820694848E-2</v>
      </c>
      <c r="D757" s="64">
        <f t="shared" si="23"/>
        <v>-32.454239820694845</v>
      </c>
    </row>
    <row r="758" spans="1:4" s="21" customFormat="1" ht="14.25" customHeight="1" x14ac:dyDescent="0.3">
      <c r="A758" s="76">
        <v>41284</v>
      </c>
      <c r="B758" s="64">
        <v>1378.48</v>
      </c>
      <c r="C758" s="99">
        <f t="shared" si="22"/>
        <v>3.8919538150794443E-2</v>
      </c>
      <c r="D758" s="64">
        <f t="shared" si="23"/>
        <v>-38.919538150794445</v>
      </c>
    </row>
    <row r="759" spans="1:4" s="21" customFormat="1" ht="14.25" customHeight="1" x14ac:dyDescent="0.3">
      <c r="A759" s="76">
        <v>41283</v>
      </c>
      <c r="B759" s="64">
        <v>1367.15</v>
      </c>
      <c r="C759" s="99">
        <f t="shared" si="22"/>
        <v>2.3086133353289035E-2</v>
      </c>
      <c r="D759" s="64">
        <f t="shared" si="23"/>
        <v>-23.086133353289036</v>
      </c>
    </row>
    <row r="760" spans="1:4" s="21" customFormat="1" ht="14.25" customHeight="1" x14ac:dyDescent="0.3">
      <c r="A760" s="76">
        <v>41282</v>
      </c>
      <c r="B760" s="64">
        <v>1362.25</v>
      </c>
      <c r="C760" s="99">
        <f t="shared" si="22"/>
        <v>1.9663468015988249E-2</v>
      </c>
      <c r="D760" s="64">
        <f t="shared" si="23"/>
        <v>-19.663468015988247</v>
      </c>
    </row>
    <row r="761" spans="1:4" s="21" customFormat="1" ht="14.25" customHeight="1" x14ac:dyDescent="0.3">
      <c r="A761" s="76">
        <v>41281</v>
      </c>
      <c r="B761" s="64">
        <v>1366.91</v>
      </c>
      <c r="C761" s="99">
        <f t="shared" si="22"/>
        <v>2.0813418568526795E-2</v>
      </c>
      <c r="D761" s="64">
        <f t="shared" si="23"/>
        <v>-20.813418568526796</v>
      </c>
    </row>
    <row r="762" spans="1:4" s="21" customFormat="1" ht="14.25" customHeight="1" x14ac:dyDescent="0.3">
      <c r="A762" s="76">
        <v>41278</v>
      </c>
      <c r="B762" s="64">
        <v>1370.11</v>
      </c>
      <c r="C762" s="99">
        <f t="shared" si="22"/>
        <v>2.3738362449003979E-2</v>
      </c>
      <c r="D762" s="64">
        <f t="shared" si="23"/>
        <v>-23.738362449003979</v>
      </c>
    </row>
    <row r="763" spans="1:4" s="21" customFormat="1" ht="14.25" customHeight="1" x14ac:dyDescent="0.3">
      <c r="A763" s="76">
        <v>41277</v>
      </c>
      <c r="B763" s="64">
        <v>1364.39</v>
      </c>
      <c r="C763" s="99">
        <f t="shared" si="22"/>
        <v>1.7396686203451119E-2</v>
      </c>
      <c r="D763" s="64">
        <f t="shared" si="23"/>
        <v>-17.396686203451118</v>
      </c>
    </row>
    <row r="764" spans="1:4" s="21" customFormat="1" ht="14.25" customHeight="1" x14ac:dyDescent="0.3">
      <c r="A764" s="76">
        <v>41276</v>
      </c>
      <c r="B764" s="64">
        <v>1367.38</v>
      </c>
      <c r="C764" s="99">
        <f t="shared" si="22"/>
        <v>1.1487960942412398E-2</v>
      </c>
      <c r="D764" s="64">
        <f t="shared" si="23"/>
        <v>-11.487960942412398</v>
      </c>
    </row>
    <row r="765" spans="1:4" s="21" customFormat="1" ht="14.25" customHeight="1" x14ac:dyDescent="0.3">
      <c r="A765" s="76">
        <v>41275</v>
      </c>
      <c r="B765" s="64">
        <v>1338.55</v>
      </c>
      <c r="C765" s="99">
        <f t="shared" si="22"/>
        <v>-7.6729186744755994E-3</v>
      </c>
      <c r="D765" s="64">
        <f t="shared" si="23"/>
        <v>7.6729186744755991</v>
      </c>
    </row>
    <row r="766" spans="1:4" s="21" customFormat="1" ht="14.25" customHeight="1" x14ac:dyDescent="0.3">
      <c r="A766" s="76">
        <v>41274</v>
      </c>
      <c r="B766" s="64">
        <v>1338.5</v>
      </c>
      <c r="C766" s="99">
        <f t="shared" si="22"/>
        <v>-6.9885453142620275E-3</v>
      </c>
      <c r="D766" s="64">
        <f t="shared" si="23"/>
        <v>6.9885453142620273</v>
      </c>
    </row>
    <row r="767" spans="1:4" s="21" customFormat="1" ht="14.25" customHeight="1" x14ac:dyDescent="0.3">
      <c r="A767" s="76">
        <v>41271</v>
      </c>
      <c r="B767" s="64">
        <v>1326.84</v>
      </c>
      <c r="C767" s="99">
        <f t="shared" si="22"/>
        <v>-6.2612342720192683E-3</v>
      </c>
      <c r="D767" s="64">
        <f t="shared" si="23"/>
        <v>6.2612342720192684</v>
      </c>
    </row>
    <row r="768" spans="1:4" s="21" customFormat="1" ht="14.25" customHeight="1" x14ac:dyDescent="0.3">
      <c r="A768" s="76">
        <v>41270</v>
      </c>
      <c r="B768" s="64">
        <v>1336.3</v>
      </c>
      <c r="C768" s="99">
        <f t="shared" si="22"/>
        <v>8.1554745792121741E-3</v>
      </c>
      <c r="D768" s="64">
        <f t="shared" si="23"/>
        <v>-8.155474579212175</v>
      </c>
    </row>
    <row r="769" spans="1:4" s="21" customFormat="1" ht="14.25" customHeight="1" x14ac:dyDescent="0.3">
      <c r="A769" s="76">
        <v>41269</v>
      </c>
      <c r="B769" s="64">
        <v>1335.98</v>
      </c>
      <c r="C769" s="99">
        <f t="shared" si="22"/>
        <v>6.2969825703138912E-3</v>
      </c>
      <c r="D769" s="64">
        <f t="shared" si="23"/>
        <v>-6.2969825703138911</v>
      </c>
    </row>
    <row r="770" spans="1:4" s="21" customFormat="1" ht="14.25" customHeight="1" x14ac:dyDescent="0.3">
      <c r="A770" s="76">
        <v>41268</v>
      </c>
      <c r="B770" s="64">
        <v>1339.04</v>
      </c>
      <c r="C770" s="99">
        <f t="shared" si="22"/>
        <v>5.0815525381491602E-3</v>
      </c>
      <c r="D770" s="64">
        <f t="shared" si="23"/>
        <v>-5.0815525381491602</v>
      </c>
    </row>
    <row r="771" spans="1:4" s="21" customFormat="1" ht="14.25" customHeight="1" x14ac:dyDescent="0.3">
      <c r="A771" s="76">
        <v>41267</v>
      </c>
      <c r="B771" s="64">
        <v>1338.34</v>
      </c>
      <c r="C771" s="99">
        <f t="shared" si="22"/>
        <v>6.3160744093717488E-3</v>
      </c>
      <c r="D771" s="64">
        <f t="shared" si="23"/>
        <v>-6.3160744093717485</v>
      </c>
    </row>
    <row r="772" spans="1:4" s="21" customFormat="1" ht="14.25" customHeight="1" x14ac:dyDescent="0.3">
      <c r="A772" s="76">
        <v>41264</v>
      </c>
      <c r="B772" s="64">
        <v>1341.06</v>
      </c>
      <c r="C772" s="99">
        <f t="shared" si="22"/>
        <v>1.4448243517201661E-2</v>
      </c>
      <c r="D772" s="64">
        <f t="shared" si="23"/>
        <v>-14.448243517201661</v>
      </c>
    </row>
    <row r="773" spans="1:4" s="21" customFormat="1" ht="14.25" customHeight="1" x14ac:dyDescent="0.3">
      <c r="A773" s="76">
        <v>41263</v>
      </c>
      <c r="B773" s="64">
        <v>1351.85</v>
      </c>
      <c r="C773" s="99">
        <f t="shared" si="22"/>
        <v>2.35549767554552E-2</v>
      </c>
      <c r="D773" s="64">
        <f t="shared" si="23"/>
        <v>-23.554976755455201</v>
      </c>
    </row>
    <row r="774" spans="1:4" s="21" customFormat="1" ht="14.25" customHeight="1" x14ac:dyDescent="0.3">
      <c r="A774" s="76">
        <v>41262</v>
      </c>
      <c r="B774" s="64">
        <v>1348.9</v>
      </c>
      <c r="C774" s="99">
        <f t="shared" ref="C774:C837" si="24">(B774-B783)/B783</f>
        <v>2.2567904603791877E-2</v>
      </c>
      <c r="D774" s="64">
        <f t="shared" ref="D774:D837" si="25">C774*-1000</f>
        <v>-22.567904603791877</v>
      </c>
    </row>
    <row r="775" spans="1:4" s="21" customFormat="1" ht="14.25" customHeight="1" x14ac:dyDescent="0.3">
      <c r="A775" s="76">
        <v>41261</v>
      </c>
      <c r="B775" s="64">
        <v>1347.92</v>
      </c>
      <c r="C775" s="99">
        <f t="shared" si="24"/>
        <v>2.4722517865288111E-2</v>
      </c>
      <c r="D775" s="64">
        <f t="shared" si="25"/>
        <v>-24.722517865288111</v>
      </c>
    </row>
    <row r="776" spans="1:4" s="21" customFormat="1" ht="14.25" customHeight="1" x14ac:dyDescent="0.3">
      <c r="A776" s="76">
        <v>41260</v>
      </c>
      <c r="B776" s="64">
        <v>1335.2</v>
      </c>
      <c r="C776" s="99">
        <f t="shared" si="24"/>
        <v>1.6118476126695227E-2</v>
      </c>
      <c r="D776" s="64">
        <f t="shared" si="25"/>
        <v>-16.118476126695228</v>
      </c>
    </row>
    <row r="777" spans="1:4" s="21" customFormat="1" ht="14.25" customHeight="1" x14ac:dyDescent="0.3">
      <c r="A777" s="76">
        <v>41257</v>
      </c>
      <c r="B777" s="64">
        <v>1325.49</v>
      </c>
      <c r="C777" s="99">
        <f t="shared" si="24"/>
        <v>8.514037890892532E-3</v>
      </c>
      <c r="D777" s="64">
        <f t="shared" si="25"/>
        <v>-8.5140378908925314</v>
      </c>
    </row>
    <row r="778" spans="1:4" s="21" customFormat="1" ht="14.25" customHeight="1" x14ac:dyDescent="0.3">
      <c r="A778" s="76">
        <v>41256</v>
      </c>
      <c r="B778" s="64">
        <v>1327.62</v>
      </c>
      <c r="C778" s="99">
        <f t="shared" si="24"/>
        <v>9.2208986765386896E-3</v>
      </c>
      <c r="D778" s="64">
        <f t="shared" si="25"/>
        <v>-9.22089867653869</v>
      </c>
    </row>
    <row r="779" spans="1:4" s="21" customFormat="1" ht="14.25" customHeight="1" x14ac:dyDescent="0.3">
      <c r="A779" s="76">
        <v>41255</v>
      </c>
      <c r="B779" s="64">
        <v>1332.27</v>
      </c>
      <c r="C779" s="99">
        <f t="shared" si="24"/>
        <v>1.3387389991404618E-2</v>
      </c>
      <c r="D779" s="64">
        <f t="shared" si="25"/>
        <v>-13.387389991404618</v>
      </c>
    </row>
    <row r="780" spans="1:4" s="21" customFormat="1" ht="14.25" customHeight="1" x14ac:dyDescent="0.3">
      <c r="A780" s="76">
        <v>41254</v>
      </c>
      <c r="B780" s="64">
        <v>1329.94</v>
      </c>
      <c r="C780" s="99">
        <f t="shared" si="24"/>
        <v>2.0009970472063616E-2</v>
      </c>
      <c r="D780" s="64">
        <f t="shared" si="25"/>
        <v>-20.009970472063618</v>
      </c>
    </row>
    <row r="781" spans="1:4" s="21" customFormat="1" ht="14.25" customHeight="1" x14ac:dyDescent="0.3">
      <c r="A781" s="76">
        <v>41253</v>
      </c>
      <c r="B781" s="64">
        <v>1321.96</v>
      </c>
      <c r="C781" s="99">
        <f t="shared" si="24"/>
        <v>1.7393178180027197E-2</v>
      </c>
      <c r="D781" s="64">
        <f t="shared" si="25"/>
        <v>-17.393178180027196</v>
      </c>
    </row>
    <row r="782" spans="1:4" s="21" customFormat="1" ht="14.25" customHeight="1" x14ac:dyDescent="0.3">
      <c r="A782" s="76">
        <v>41250</v>
      </c>
      <c r="B782" s="64">
        <v>1320.74</v>
      </c>
      <c r="C782" s="99">
        <f t="shared" si="24"/>
        <v>1.3902643114314809E-2</v>
      </c>
      <c r="D782" s="64">
        <f t="shared" si="25"/>
        <v>-13.902643114314809</v>
      </c>
    </row>
    <row r="783" spans="1:4" s="21" customFormat="1" ht="14.25" customHeight="1" x14ac:dyDescent="0.3">
      <c r="A783" s="76">
        <v>41249</v>
      </c>
      <c r="B783" s="64">
        <v>1319.13</v>
      </c>
      <c r="C783" s="99">
        <f t="shared" si="24"/>
        <v>1.094378664214293E-2</v>
      </c>
      <c r="D783" s="64">
        <f t="shared" si="25"/>
        <v>-10.94378664214293</v>
      </c>
    </row>
    <row r="784" spans="1:4" s="21" customFormat="1" ht="14.25" customHeight="1" x14ac:dyDescent="0.3">
      <c r="A784" s="76">
        <v>41248</v>
      </c>
      <c r="B784" s="64">
        <v>1315.4</v>
      </c>
      <c r="C784" s="99">
        <f t="shared" si="24"/>
        <v>1.929484695854327E-2</v>
      </c>
      <c r="D784" s="64">
        <f t="shared" si="25"/>
        <v>-19.294846958543271</v>
      </c>
    </row>
    <row r="785" spans="1:4" s="21" customFormat="1" ht="14.25" customHeight="1" x14ac:dyDescent="0.3">
      <c r="A785" s="76">
        <v>41247</v>
      </c>
      <c r="B785" s="64">
        <v>1314.02</v>
      </c>
      <c r="C785" s="99">
        <f t="shared" si="24"/>
        <v>2.3125077862215061E-2</v>
      </c>
      <c r="D785" s="64">
        <f t="shared" si="25"/>
        <v>-23.125077862215061</v>
      </c>
    </row>
    <row r="786" spans="1:4" s="21" customFormat="1" ht="14.25" customHeight="1" x14ac:dyDescent="0.3">
      <c r="A786" s="76">
        <v>41246</v>
      </c>
      <c r="B786" s="64">
        <v>1314.3</v>
      </c>
      <c r="C786" s="99">
        <f t="shared" si="24"/>
        <v>2.5763098127668204E-2</v>
      </c>
      <c r="D786" s="64">
        <f t="shared" si="25"/>
        <v>-25.763098127668204</v>
      </c>
    </row>
    <row r="787" spans="1:4" s="21" customFormat="1" ht="14.25" customHeight="1" x14ac:dyDescent="0.3">
      <c r="A787" s="76">
        <v>41243</v>
      </c>
      <c r="B787" s="64">
        <v>1315.49</v>
      </c>
      <c r="C787" s="99">
        <f t="shared" si="24"/>
        <v>2.7036522336555215E-2</v>
      </c>
      <c r="D787" s="64">
        <f t="shared" si="25"/>
        <v>-27.036522336555215</v>
      </c>
    </row>
    <row r="788" spans="1:4" s="21" customFormat="1" ht="14.25" customHeight="1" x14ac:dyDescent="0.3">
      <c r="A788" s="76">
        <v>41242</v>
      </c>
      <c r="B788" s="64">
        <v>1314.67</v>
      </c>
      <c r="C788" s="99">
        <f t="shared" si="24"/>
        <v>4.8958358267308273E-2</v>
      </c>
      <c r="D788" s="64">
        <f t="shared" si="25"/>
        <v>-48.95835826730827</v>
      </c>
    </row>
    <row r="789" spans="1:4" s="21" customFormat="1" ht="14.25" customHeight="1" x14ac:dyDescent="0.3">
      <c r="A789" s="76">
        <v>41241</v>
      </c>
      <c r="B789" s="64">
        <v>1303.8499999999999</v>
      </c>
      <c r="C789" s="99">
        <f t="shared" si="24"/>
        <v>3.9868884883479824E-2</v>
      </c>
      <c r="D789" s="64">
        <f t="shared" si="25"/>
        <v>-39.868884883479822</v>
      </c>
    </row>
    <row r="790" spans="1:4" s="21" customFormat="1" ht="14.25" customHeight="1" x14ac:dyDescent="0.3">
      <c r="A790" s="76">
        <v>41240</v>
      </c>
      <c r="B790" s="64">
        <v>1299.3599999999999</v>
      </c>
      <c r="C790" s="99">
        <f t="shared" si="24"/>
        <v>3.3600610920198559E-2</v>
      </c>
      <c r="D790" s="64">
        <f t="shared" si="25"/>
        <v>-33.600610920198562</v>
      </c>
    </row>
    <row r="791" spans="1:4" s="21" customFormat="1" ht="14.25" customHeight="1" x14ac:dyDescent="0.3">
      <c r="A791" s="76">
        <v>41239</v>
      </c>
      <c r="B791" s="64">
        <v>1302.6300000000001</v>
      </c>
      <c r="C791" s="99">
        <f t="shared" si="24"/>
        <v>2.4200967095176478E-2</v>
      </c>
      <c r="D791" s="64">
        <f t="shared" si="25"/>
        <v>-24.200967095176477</v>
      </c>
    </row>
    <row r="792" spans="1:4" s="21" customFormat="1" ht="14.25" customHeight="1" x14ac:dyDescent="0.3">
      <c r="A792" s="76">
        <v>41236</v>
      </c>
      <c r="B792" s="64">
        <v>1304.8499999999999</v>
      </c>
      <c r="C792" s="99">
        <f t="shared" si="24"/>
        <v>2.3957875572854521E-2</v>
      </c>
      <c r="D792" s="64">
        <f t="shared" si="25"/>
        <v>-23.957875572854523</v>
      </c>
    </row>
    <row r="793" spans="1:4" s="21" customFormat="1" ht="14.25" customHeight="1" x14ac:dyDescent="0.3">
      <c r="A793" s="76">
        <v>41235</v>
      </c>
      <c r="B793" s="64">
        <v>1290.5</v>
      </c>
      <c r="C793" s="99">
        <f t="shared" si="24"/>
        <v>1.1347784517484066E-2</v>
      </c>
      <c r="D793" s="64">
        <f t="shared" si="25"/>
        <v>-11.347784517484065</v>
      </c>
    </row>
    <row r="794" spans="1:4" s="21" customFormat="1" ht="14.25" customHeight="1" x14ac:dyDescent="0.3">
      <c r="A794" s="76">
        <v>41234</v>
      </c>
      <c r="B794" s="64">
        <v>1284.32</v>
      </c>
      <c r="C794" s="99">
        <f t="shared" si="24"/>
        <v>5.9527539319505522E-3</v>
      </c>
      <c r="D794" s="64">
        <f t="shared" si="25"/>
        <v>-5.9527539319505518</v>
      </c>
    </row>
    <row r="795" spans="1:4" s="21" customFormat="1" ht="14.25" customHeight="1" x14ac:dyDescent="0.3">
      <c r="A795" s="76">
        <v>41233</v>
      </c>
      <c r="B795" s="64">
        <v>1281.29</v>
      </c>
      <c r="C795" s="99">
        <f t="shared" si="24"/>
        <v>-6.0662007121191647E-3</v>
      </c>
      <c r="D795" s="64">
        <f t="shared" si="25"/>
        <v>6.0662007121191648</v>
      </c>
    </row>
    <row r="796" spans="1:4" s="21" customFormat="1" ht="14.25" customHeight="1" x14ac:dyDescent="0.3">
      <c r="A796" s="76">
        <v>41232</v>
      </c>
      <c r="B796" s="64">
        <v>1280.8599999999999</v>
      </c>
      <c r="C796" s="99">
        <f t="shared" si="24"/>
        <v>-2.3302984551097413E-2</v>
      </c>
      <c r="D796" s="64">
        <f t="shared" si="25"/>
        <v>23.302984551097413</v>
      </c>
    </row>
    <row r="797" spans="1:4" s="21" customFormat="1" ht="14.25" customHeight="1" x14ac:dyDescent="0.3">
      <c r="A797" s="76">
        <v>41229</v>
      </c>
      <c r="B797" s="64">
        <v>1253.31</v>
      </c>
      <c r="C797" s="99">
        <f t="shared" si="24"/>
        <v>-3.8408126625593612E-2</v>
      </c>
      <c r="D797" s="64">
        <f t="shared" si="25"/>
        <v>38.40812662559361</v>
      </c>
    </row>
    <row r="798" spans="1:4" s="21" customFormat="1" ht="14.25" customHeight="1" x14ac:dyDescent="0.3">
      <c r="A798" s="76">
        <v>41228</v>
      </c>
      <c r="B798" s="64">
        <v>1253.8599999999999</v>
      </c>
      <c r="C798" s="99">
        <f t="shared" si="24"/>
        <v>-3.9754321205112755E-2</v>
      </c>
      <c r="D798" s="64">
        <f t="shared" si="25"/>
        <v>39.754321205112753</v>
      </c>
    </row>
    <row r="799" spans="1:4" s="21" customFormat="1" ht="14.25" customHeight="1" x14ac:dyDescent="0.3">
      <c r="A799" s="76">
        <v>41227</v>
      </c>
      <c r="B799" s="64">
        <v>1257.1199999999999</v>
      </c>
      <c r="C799" s="99">
        <f t="shared" si="24"/>
        <v>-4.2697553286272484E-2</v>
      </c>
      <c r="D799" s="64">
        <f t="shared" si="25"/>
        <v>42.697553286272488</v>
      </c>
    </row>
    <row r="800" spans="1:4" s="21" customFormat="1" ht="14.25" customHeight="1" x14ac:dyDescent="0.3">
      <c r="A800" s="76">
        <v>41226</v>
      </c>
      <c r="B800" s="64">
        <v>1271.8499999999999</v>
      </c>
      <c r="C800" s="99">
        <f t="shared" si="24"/>
        <v>-2.2796422644292883E-2</v>
      </c>
      <c r="D800" s="64">
        <f t="shared" si="25"/>
        <v>22.796422644292882</v>
      </c>
    </row>
    <row r="801" spans="1:4" s="21" customFormat="1" ht="14.25" customHeight="1" x14ac:dyDescent="0.3">
      <c r="A801" s="76">
        <v>41225</v>
      </c>
      <c r="B801" s="64">
        <v>1274.32</v>
      </c>
      <c r="C801" s="99">
        <f t="shared" si="24"/>
        <v>-2.1394891643244502E-2</v>
      </c>
      <c r="D801" s="64">
        <f t="shared" si="25"/>
        <v>21.394891643244502</v>
      </c>
    </row>
    <row r="802" spans="1:4" s="21" customFormat="1" ht="14.25" customHeight="1" x14ac:dyDescent="0.3">
      <c r="A802" s="76">
        <v>41222</v>
      </c>
      <c r="B802" s="64">
        <v>1276.02</v>
      </c>
      <c r="C802" s="99">
        <f t="shared" si="24"/>
        <v>-1.6145447816432314E-2</v>
      </c>
      <c r="D802" s="64">
        <f t="shared" si="25"/>
        <v>16.145447816432313</v>
      </c>
    </row>
    <row r="803" spans="1:4" s="21" customFormat="1" ht="14.25" customHeight="1" x14ac:dyDescent="0.3">
      <c r="A803" s="76">
        <v>41221</v>
      </c>
      <c r="B803" s="64">
        <v>1276.72</v>
      </c>
      <c r="C803" s="99">
        <f t="shared" si="24"/>
        <v>-1.8081416364796991E-2</v>
      </c>
      <c r="D803" s="64">
        <f t="shared" si="25"/>
        <v>18.08141636479699</v>
      </c>
    </row>
    <row r="804" spans="1:4" s="21" customFormat="1" ht="14.25" customHeight="1" x14ac:dyDescent="0.3">
      <c r="A804" s="76">
        <v>41220</v>
      </c>
      <c r="B804" s="64">
        <v>1289.1099999999999</v>
      </c>
      <c r="C804" s="99">
        <f t="shared" si="24"/>
        <v>-1.0485350445589077E-2</v>
      </c>
      <c r="D804" s="64">
        <f t="shared" si="25"/>
        <v>10.485350445589077</v>
      </c>
    </row>
    <row r="805" spans="1:4" s="21" customFormat="1" ht="14.25" customHeight="1" x14ac:dyDescent="0.3">
      <c r="A805" s="76">
        <v>41219</v>
      </c>
      <c r="B805" s="64">
        <v>1311.42</v>
      </c>
      <c r="C805" s="99">
        <f t="shared" si="24"/>
        <v>9.7477594012751259E-3</v>
      </c>
      <c r="D805" s="64">
        <f t="shared" si="25"/>
        <v>-9.7477594012751254</v>
      </c>
    </row>
    <row r="806" spans="1:4" s="21" customFormat="1" ht="14.25" customHeight="1" x14ac:dyDescent="0.3">
      <c r="A806" s="76">
        <v>41218</v>
      </c>
      <c r="B806" s="64">
        <v>1303.3699999999999</v>
      </c>
      <c r="C806" s="99">
        <f t="shared" si="24"/>
        <v>2.6000200001537565E-3</v>
      </c>
      <c r="D806" s="64">
        <f t="shared" si="25"/>
        <v>-2.6000200001537563</v>
      </c>
    </row>
    <row r="807" spans="1:4" s="21" customFormat="1" ht="14.25" customHeight="1" x14ac:dyDescent="0.3">
      <c r="A807" s="76">
        <v>41215</v>
      </c>
      <c r="B807" s="64">
        <v>1305.77</v>
      </c>
      <c r="C807" s="99">
        <f t="shared" si="24"/>
        <v>-1.1424375028390533E-2</v>
      </c>
      <c r="D807" s="64">
        <f t="shared" si="25"/>
        <v>11.424375028390534</v>
      </c>
    </row>
    <row r="808" spans="1:4" s="21" customFormat="1" ht="14.25" customHeight="1" x14ac:dyDescent="0.3">
      <c r="A808" s="76">
        <v>41214</v>
      </c>
      <c r="B808" s="64">
        <v>1313.19</v>
      </c>
      <c r="C808" s="99">
        <f t="shared" si="24"/>
        <v>-6.8744895181050295E-3</v>
      </c>
      <c r="D808" s="64">
        <f t="shared" si="25"/>
        <v>6.8744895181050296</v>
      </c>
    </row>
    <row r="809" spans="1:4" s="21" customFormat="1" ht="14.25" customHeight="1" x14ac:dyDescent="0.3">
      <c r="A809" s="76">
        <v>41213</v>
      </c>
      <c r="B809" s="64">
        <v>1301.52</v>
      </c>
      <c r="C809" s="99">
        <f t="shared" si="24"/>
        <v>-2.8390131014146523E-2</v>
      </c>
      <c r="D809" s="64">
        <f t="shared" si="25"/>
        <v>28.390131014146522</v>
      </c>
    </row>
    <row r="810" spans="1:4" s="21" customFormat="1" ht="14.25" customHeight="1" x14ac:dyDescent="0.3">
      <c r="A810" s="76">
        <v>41212</v>
      </c>
      <c r="B810" s="64">
        <v>1302.18</v>
      </c>
      <c r="C810" s="99">
        <f t="shared" si="24"/>
        <v>-2.7969992162131918E-2</v>
      </c>
      <c r="D810" s="64">
        <f t="shared" si="25"/>
        <v>27.969992162131916</v>
      </c>
    </row>
    <row r="811" spans="1:4" s="21" customFormat="1" ht="14.25" customHeight="1" x14ac:dyDescent="0.3">
      <c r="A811" s="76">
        <v>41211</v>
      </c>
      <c r="B811" s="64">
        <v>1296.96</v>
      </c>
      <c r="C811" s="99">
        <f t="shared" si="24"/>
        <v>-2.44240012636995E-2</v>
      </c>
      <c r="D811" s="64">
        <f t="shared" si="25"/>
        <v>24.424001263699502</v>
      </c>
    </row>
    <row r="812" spans="1:4" s="21" customFormat="1" ht="14.25" customHeight="1" x14ac:dyDescent="0.3">
      <c r="A812" s="76">
        <v>41208</v>
      </c>
      <c r="B812" s="64">
        <v>1300.23</v>
      </c>
      <c r="C812" s="99">
        <f t="shared" si="24"/>
        <v>-9.5598653239689479E-3</v>
      </c>
      <c r="D812" s="64">
        <f t="shared" si="25"/>
        <v>9.5598653239689479</v>
      </c>
    </row>
    <row r="813" spans="1:4" s="21" customFormat="1" ht="14.25" customHeight="1" x14ac:dyDescent="0.3">
      <c r="A813" s="76">
        <v>41207</v>
      </c>
      <c r="B813" s="64">
        <v>1302.77</v>
      </c>
      <c r="C813" s="99">
        <f t="shared" si="24"/>
        <v>-2.4884764398707526E-3</v>
      </c>
      <c r="D813" s="64">
        <f t="shared" si="25"/>
        <v>2.4884764398707526</v>
      </c>
    </row>
    <row r="814" spans="1:4" s="21" customFormat="1" ht="14.25" customHeight="1" x14ac:dyDescent="0.3">
      <c r="A814" s="76">
        <v>41206</v>
      </c>
      <c r="B814" s="64">
        <v>1298.76</v>
      </c>
      <c r="C814" s="99">
        <f t="shared" si="24"/>
        <v>-7.6938945470381463E-3</v>
      </c>
      <c r="D814" s="64">
        <f t="shared" si="25"/>
        <v>7.6938945470381466</v>
      </c>
    </row>
    <row r="815" spans="1:4" s="21" customFormat="1" ht="14.25" customHeight="1" x14ac:dyDescent="0.3">
      <c r="A815" s="76">
        <v>41205</v>
      </c>
      <c r="B815" s="64">
        <v>1299.99</v>
      </c>
      <c r="C815" s="99">
        <f t="shared" si="24"/>
        <v>-3.9459368343626663E-3</v>
      </c>
      <c r="D815" s="64">
        <f t="shared" si="25"/>
        <v>3.9459368343626662</v>
      </c>
    </row>
    <row r="816" spans="1:4" s="21" customFormat="1" ht="14.25" customHeight="1" x14ac:dyDescent="0.3">
      <c r="A816" s="76">
        <v>41204</v>
      </c>
      <c r="B816" s="64">
        <v>1320.86</v>
      </c>
      <c r="C816" s="99">
        <f t="shared" si="24"/>
        <v>5.6339743882568658E-3</v>
      </c>
      <c r="D816" s="64">
        <f t="shared" si="25"/>
        <v>-5.633974388256866</v>
      </c>
    </row>
    <row r="817" spans="1:4" s="21" customFormat="1" ht="14.25" customHeight="1" x14ac:dyDescent="0.3">
      <c r="A817" s="76">
        <v>41201</v>
      </c>
      <c r="B817" s="64">
        <v>1322.28</v>
      </c>
      <c r="C817" s="99">
        <f t="shared" si="24"/>
        <v>-3.0836041225298511E-3</v>
      </c>
      <c r="D817" s="64">
        <f t="shared" si="25"/>
        <v>3.0836041225298509</v>
      </c>
    </row>
    <row r="818" spans="1:4" s="21" customFormat="1" ht="14.25" customHeight="1" x14ac:dyDescent="0.3">
      <c r="A818" s="76">
        <v>41200</v>
      </c>
      <c r="B818" s="64">
        <v>1339.55</v>
      </c>
      <c r="C818" s="99">
        <f t="shared" si="24"/>
        <v>3.6864149614498735E-3</v>
      </c>
      <c r="D818" s="64">
        <f t="shared" si="25"/>
        <v>-3.6864149614498736</v>
      </c>
    </row>
    <row r="819" spans="1:4" s="21" customFormat="1" ht="14.25" customHeight="1" x14ac:dyDescent="0.3">
      <c r="A819" s="76">
        <v>41199</v>
      </c>
      <c r="B819" s="64">
        <v>1339.65</v>
      </c>
      <c r="C819" s="99">
        <f t="shared" si="24"/>
        <v>8.0135440180587585E-3</v>
      </c>
      <c r="D819" s="64">
        <f t="shared" si="25"/>
        <v>-8.0135440180587594</v>
      </c>
    </row>
    <row r="820" spans="1:4" s="21" customFormat="1" ht="14.25" customHeight="1" x14ac:dyDescent="0.3">
      <c r="A820" s="76">
        <v>41198</v>
      </c>
      <c r="B820" s="64">
        <v>1329.43</v>
      </c>
      <c r="C820" s="99">
        <f t="shared" si="24"/>
        <v>7.9762834461790267E-3</v>
      </c>
      <c r="D820" s="64">
        <f t="shared" si="25"/>
        <v>-7.9762834461790266</v>
      </c>
    </row>
    <row r="821" spans="1:4" s="21" customFormat="1" ht="14.25" customHeight="1" x14ac:dyDescent="0.3">
      <c r="A821" s="76">
        <v>41197</v>
      </c>
      <c r="B821" s="64">
        <v>1312.78</v>
      </c>
      <c r="C821" s="99">
        <f t="shared" si="24"/>
        <v>-5.107918030799085E-3</v>
      </c>
      <c r="D821" s="64">
        <f t="shared" si="25"/>
        <v>5.1079180307990848</v>
      </c>
    </row>
    <row r="822" spans="1:4" s="21" customFormat="1" ht="14.25" customHeight="1" x14ac:dyDescent="0.3">
      <c r="A822" s="76">
        <v>41194</v>
      </c>
      <c r="B822" s="64">
        <v>1306.02</v>
      </c>
      <c r="C822" s="99">
        <f t="shared" si="24"/>
        <v>-9.6981369568019376E-3</v>
      </c>
      <c r="D822" s="64">
        <f t="shared" si="25"/>
        <v>9.6981369568019371</v>
      </c>
    </row>
    <row r="823" spans="1:4" s="21" customFormat="1" ht="14.25" customHeight="1" x14ac:dyDescent="0.3">
      <c r="A823" s="76">
        <v>41193</v>
      </c>
      <c r="B823" s="64">
        <v>1308.83</v>
      </c>
      <c r="C823" s="99">
        <f t="shared" si="24"/>
        <v>-2.0358368280595294E-3</v>
      </c>
      <c r="D823" s="64">
        <f t="shared" si="25"/>
        <v>2.0358368280595296</v>
      </c>
    </row>
    <row r="824" spans="1:4" s="21" customFormat="1" ht="14.25" customHeight="1" x14ac:dyDescent="0.3">
      <c r="A824" s="76">
        <v>41192</v>
      </c>
      <c r="B824" s="64">
        <v>1305.1400000000001</v>
      </c>
      <c r="C824" s="99">
        <f t="shared" si="24"/>
        <v>-1.1384897399577307E-2</v>
      </c>
      <c r="D824" s="64">
        <f t="shared" si="25"/>
        <v>11.384897399577307</v>
      </c>
    </row>
    <row r="825" spans="1:4" s="21" customFormat="1" ht="14.25" customHeight="1" x14ac:dyDescent="0.3">
      <c r="A825" s="76">
        <v>41191</v>
      </c>
      <c r="B825" s="64">
        <v>1313.46</v>
      </c>
      <c r="C825" s="99">
        <f t="shared" si="24"/>
        <v>3.100656789369135E-3</v>
      </c>
      <c r="D825" s="64">
        <f t="shared" si="25"/>
        <v>-3.1006567893691348</v>
      </c>
    </row>
    <row r="826" spans="1:4" s="21" customFormat="1" ht="14.25" customHeight="1" x14ac:dyDescent="0.3">
      <c r="A826" s="76">
        <v>41190</v>
      </c>
      <c r="B826" s="64">
        <v>1326.37</v>
      </c>
      <c r="C826" s="99">
        <f t="shared" si="24"/>
        <v>-6.6302505179891436E-4</v>
      </c>
      <c r="D826" s="64">
        <f t="shared" si="25"/>
        <v>0.66302505179891436</v>
      </c>
    </row>
    <row r="827" spans="1:4" s="21" customFormat="1" ht="14.25" customHeight="1" x14ac:dyDescent="0.3">
      <c r="A827" s="76">
        <v>41187</v>
      </c>
      <c r="B827" s="64">
        <v>1334.63</v>
      </c>
      <c r="C827" s="99">
        <f t="shared" si="24"/>
        <v>2.1174191513805753E-3</v>
      </c>
      <c r="D827" s="64">
        <f t="shared" si="25"/>
        <v>-2.1174191513805751</v>
      </c>
    </row>
    <row r="828" spans="1:4" s="21" customFormat="1" ht="14.25" customHeight="1" x14ac:dyDescent="0.3">
      <c r="A828" s="76">
        <v>41186</v>
      </c>
      <c r="B828" s="64">
        <v>1329</v>
      </c>
      <c r="C828" s="99">
        <f t="shared" si="24"/>
        <v>-6.7635738574791339E-3</v>
      </c>
      <c r="D828" s="64">
        <f t="shared" si="25"/>
        <v>6.763573857479134</v>
      </c>
    </row>
    <row r="829" spans="1:4" s="21" customFormat="1" ht="14.25" customHeight="1" x14ac:dyDescent="0.3">
      <c r="A829" s="76">
        <v>41185</v>
      </c>
      <c r="B829" s="64">
        <v>1318.91</v>
      </c>
      <c r="C829" s="99">
        <f t="shared" si="24"/>
        <v>-1.166746597925779E-2</v>
      </c>
      <c r="D829" s="64">
        <f t="shared" si="25"/>
        <v>11.667465979257789</v>
      </c>
    </row>
    <row r="830" spans="1:4" s="21" customFormat="1" ht="14.25" customHeight="1" x14ac:dyDescent="0.3">
      <c r="A830" s="76">
        <v>41184</v>
      </c>
      <c r="B830" s="64">
        <v>1319.52</v>
      </c>
      <c r="C830" s="99">
        <f t="shared" si="24"/>
        <v>-1.6384644055162146E-2</v>
      </c>
      <c r="D830" s="64">
        <f t="shared" si="25"/>
        <v>16.384644055162145</v>
      </c>
    </row>
    <row r="831" spans="1:4" s="21" customFormat="1" ht="14.25" customHeight="1" x14ac:dyDescent="0.3">
      <c r="A831" s="76">
        <v>41183</v>
      </c>
      <c r="B831" s="64">
        <v>1318.81</v>
      </c>
      <c r="C831" s="99">
        <f t="shared" si="24"/>
        <v>-1.3723114660923252E-2</v>
      </c>
      <c r="D831" s="64">
        <f t="shared" si="25"/>
        <v>13.723114660923251</v>
      </c>
    </row>
    <row r="832" spans="1:4" s="21" customFormat="1" ht="14.25" customHeight="1" x14ac:dyDescent="0.3">
      <c r="A832" s="76">
        <v>41180</v>
      </c>
      <c r="B832" s="64">
        <v>1311.5</v>
      </c>
      <c r="C832" s="99">
        <f t="shared" si="24"/>
        <v>-2.2952969135296576E-2</v>
      </c>
      <c r="D832" s="64">
        <f t="shared" si="25"/>
        <v>22.952969135296577</v>
      </c>
    </row>
    <row r="833" spans="1:4" s="21" customFormat="1" ht="14.25" customHeight="1" x14ac:dyDescent="0.3">
      <c r="A833" s="76">
        <v>41179</v>
      </c>
      <c r="B833" s="64">
        <v>1320.17</v>
      </c>
      <c r="C833" s="99">
        <f t="shared" si="24"/>
        <v>-2.0361974161663857E-2</v>
      </c>
      <c r="D833" s="64">
        <f t="shared" si="25"/>
        <v>20.361974161663856</v>
      </c>
    </row>
    <row r="834" spans="1:4" s="21" customFormat="1" ht="14.25" customHeight="1" x14ac:dyDescent="0.3">
      <c r="A834" s="76">
        <v>41178</v>
      </c>
      <c r="B834" s="64">
        <v>1309.4000000000001</v>
      </c>
      <c r="C834" s="99">
        <f t="shared" si="24"/>
        <v>-1.5103649547191329E-2</v>
      </c>
      <c r="D834" s="64">
        <f t="shared" si="25"/>
        <v>15.103649547191329</v>
      </c>
    </row>
    <row r="835" spans="1:4" s="21" customFormat="1" ht="14.25" customHeight="1" x14ac:dyDescent="0.3">
      <c r="A835" s="76">
        <v>41177</v>
      </c>
      <c r="B835" s="64">
        <v>1327.25</v>
      </c>
      <c r="C835" s="99">
        <f t="shared" si="24"/>
        <v>8.0124553808763981E-3</v>
      </c>
      <c r="D835" s="64">
        <f t="shared" si="25"/>
        <v>-8.0124553808763981</v>
      </c>
    </row>
    <row r="836" spans="1:4" s="21" customFormat="1" ht="14.25" customHeight="1" x14ac:dyDescent="0.3">
      <c r="A836" s="76">
        <v>41176</v>
      </c>
      <c r="B836" s="64">
        <v>1331.81</v>
      </c>
      <c r="C836" s="99">
        <f t="shared" si="24"/>
        <v>1.5323509007326245E-2</v>
      </c>
      <c r="D836" s="64">
        <f t="shared" si="25"/>
        <v>-15.323509007326244</v>
      </c>
    </row>
    <row r="837" spans="1:4" s="21" customFormat="1" ht="14.25" customHeight="1" x14ac:dyDescent="0.3">
      <c r="A837" s="76">
        <v>41173</v>
      </c>
      <c r="B837" s="64">
        <v>1338.05</v>
      </c>
      <c r="C837" s="99">
        <f t="shared" si="24"/>
        <v>2.4297448538248969E-2</v>
      </c>
      <c r="D837" s="64">
        <f t="shared" si="25"/>
        <v>-24.297448538248968</v>
      </c>
    </row>
    <row r="838" spans="1:4" s="21" customFormat="1" ht="14.25" customHeight="1" x14ac:dyDescent="0.3">
      <c r="A838" s="76">
        <v>41172</v>
      </c>
      <c r="B838" s="64">
        <v>1334.48</v>
      </c>
      <c r="C838" s="99">
        <f t="shared" ref="C838:C901" si="26">(B838-B847)/B847</f>
        <v>1.7072129748186157E-2</v>
      </c>
      <c r="D838" s="64">
        <f t="shared" ref="D838:D901" si="27">C838*-1000</f>
        <v>-17.072129748186157</v>
      </c>
    </row>
    <row r="839" spans="1:4" s="21" customFormat="1" ht="14.25" customHeight="1" x14ac:dyDescent="0.3">
      <c r="A839" s="76">
        <v>41171</v>
      </c>
      <c r="B839" s="64">
        <v>1341.5</v>
      </c>
      <c r="C839" s="99">
        <f t="shared" si="26"/>
        <v>3.3831689272503157E-2</v>
      </c>
      <c r="D839" s="64">
        <f t="shared" si="27"/>
        <v>-33.831689272503155</v>
      </c>
    </row>
    <row r="840" spans="1:4" s="21" customFormat="1" ht="14.25" customHeight="1" x14ac:dyDescent="0.3">
      <c r="A840" s="76">
        <v>41170</v>
      </c>
      <c r="B840" s="64">
        <v>1337.16</v>
      </c>
      <c r="C840" s="99">
        <f t="shared" si="26"/>
        <v>5.0227378044470312E-2</v>
      </c>
      <c r="D840" s="64">
        <f t="shared" si="27"/>
        <v>-50.227378044470314</v>
      </c>
    </row>
    <row r="841" spans="1:4" s="21" customFormat="1" ht="14.25" customHeight="1" x14ac:dyDescent="0.3">
      <c r="A841" s="76">
        <v>41169</v>
      </c>
      <c r="B841" s="64">
        <v>1342.31</v>
      </c>
      <c r="C841" s="99">
        <f t="shared" si="26"/>
        <v>5.3081237986898247E-2</v>
      </c>
      <c r="D841" s="64">
        <f t="shared" si="27"/>
        <v>-53.081237986898245</v>
      </c>
    </row>
    <row r="842" spans="1:4" s="21" customFormat="1" ht="14.25" customHeight="1" x14ac:dyDescent="0.3">
      <c r="A842" s="76">
        <v>41166</v>
      </c>
      <c r="B842" s="64">
        <v>1347.61</v>
      </c>
      <c r="C842" s="99">
        <f t="shared" si="26"/>
        <v>5.2195571379493357E-2</v>
      </c>
      <c r="D842" s="64">
        <f t="shared" si="27"/>
        <v>-52.195571379493359</v>
      </c>
    </row>
    <row r="843" spans="1:4" s="21" customFormat="1" ht="14.25" customHeight="1" x14ac:dyDescent="0.3">
      <c r="A843" s="76">
        <v>41165</v>
      </c>
      <c r="B843" s="64">
        <v>1329.48</v>
      </c>
      <c r="C843" s="99">
        <f t="shared" si="26"/>
        <v>3.9297691543999799E-2</v>
      </c>
      <c r="D843" s="64">
        <f t="shared" si="27"/>
        <v>-39.297691543999797</v>
      </c>
    </row>
    <row r="844" spans="1:4" s="21" customFormat="1" ht="14.25" customHeight="1" x14ac:dyDescent="0.3">
      <c r="A844" s="76">
        <v>41164</v>
      </c>
      <c r="B844" s="64">
        <v>1316.7</v>
      </c>
      <c r="C844" s="99">
        <f t="shared" si="26"/>
        <v>3.5125233879970491E-2</v>
      </c>
      <c r="D844" s="64">
        <f t="shared" si="27"/>
        <v>-35.125233879970494</v>
      </c>
    </row>
    <row r="845" spans="1:4" s="21" customFormat="1" ht="14.25" customHeight="1" x14ac:dyDescent="0.3">
      <c r="A845" s="76">
        <v>41163</v>
      </c>
      <c r="B845" s="64">
        <v>1311.71</v>
      </c>
      <c r="C845" s="99">
        <f t="shared" si="26"/>
        <v>2.2193994841143067E-2</v>
      </c>
      <c r="D845" s="64">
        <f t="shared" si="27"/>
        <v>-22.193994841143066</v>
      </c>
    </row>
    <row r="846" spans="1:4" s="21" customFormat="1" ht="14.25" customHeight="1" x14ac:dyDescent="0.3">
      <c r="A846" s="76">
        <v>41162</v>
      </c>
      <c r="B846" s="64">
        <v>1306.31</v>
      </c>
      <c r="C846" s="99">
        <f t="shared" si="26"/>
        <v>1.7177340860424328E-2</v>
      </c>
      <c r="D846" s="64">
        <f t="shared" si="27"/>
        <v>-17.17734086042433</v>
      </c>
    </row>
    <row r="847" spans="1:4" s="21" customFormat="1" ht="14.25" customHeight="1" x14ac:dyDescent="0.3">
      <c r="A847" s="76">
        <v>41159</v>
      </c>
      <c r="B847" s="64">
        <v>1312.08</v>
      </c>
      <c r="C847" s="99">
        <f t="shared" si="26"/>
        <v>1.9843768217325385E-2</v>
      </c>
      <c r="D847" s="64">
        <f t="shared" si="27"/>
        <v>-19.843768217325383</v>
      </c>
    </row>
    <row r="848" spans="1:4" s="21" customFormat="1" ht="14.25" customHeight="1" x14ac:dyDescent="0.3">
      <c r="A848" s="76">
        <v>41158</v>
      </c>
      <c r="B848" s="64">
        <v>1297.5999999999999</v>
      </c>
      <c r="C848" s="99">
        <f t="shared" si="26"/>
        <v>9.14577241336402E-3</v>
      </c>
      <c r="D848" s="64">
        <f t="shared" si="27"/>
        <v>-9.1457724133640195</v>
      </c>
    </row>
    <row r="849" spans="1:4" s="21" customFormat="1" ht="14.25" customHeight="1" x14ac:dyDescent="0.3">
      <c r="A849" s="76">
        <v>41157</v>
      </c>
      <c r="B849" s="64">
        <v>1273.21</v>
      </c>
      <c r="C849" s="99">
        <f t="shared" si="26"/>
        <v>-9.3909498319431853E-3</v>
      </c>
      <c r="D849" s="64">
        <f t="shared" si="27"/>
        <v>9.3909498319431854</v>
      </c>
    </row>
    <row r="850" spans="1:4" s="21" customFormat="1" ht="14.25" customHeight="1" x14ac:dyDescent="0.3">
      <c r="A850" s="76">
        <v>41156</v>
      </c>
      <c r="B850" s="64">
        <v>1274.6500000000001</v>
      </c>
      <c r="C850" s="99">
        <f t="shared" si="26"/>
        <v>-1.0241955522425012E-2</v>
      </c>
      <c r="D850" s="64">
        <f t="shared" si="27"/>
        <v>10.241955522425013</v>
      </c>
    </row>
    <row r="851" spans="1:4" s="21" customFormat="1" ht="14.25" customHeight="1" x14ac:dyDescent="0.3">
      <c r="A851" s="76">
        <v>41155</v>
      </c>
      <c r="B851" s="64">
        <v>1280.76</v>
      </c>
      <c r="C851" s="99">
        <f t="shared" si="26"/>
        <v>-9.7956596027617051E-3</v>
      </c>
      <c r="D851" s="64">
        <f t="shared" si="27"/>
        <v>9.7956596027617042</v>
      </c>
    </row>
    <row r="852" spans="1:4" s="21" customFormat="1" ht="14.25" customHeight="1" x14ac:dyDescent="0.3">
      <c r="A852" s="76">
        <v>41152</v>
      </c>
      <c r="B852" s="64">
        <v>1279.21</v>
      </c>
      <c r="C852" s="99">
        <f t="shared" si="26"/>
        <v>-8.1721263810815761E-3</v>
      </c>
      <c r="D852" s="64">
        <f t="shared" si="27"/>
        <v>8.1721263810815756</v>
      </c>
    </row>
    <row r="853" spans="1:4" s="21" customFormat="1" ht="14.25" customHeight="1" x14ac:dyDescent="0.3">
      <c r="A853" s="76">
        <v>41151</v>
      </c>
      <c r="B853" s="64">
        <v>1272.02</v>
      </c>
      <c r="C853" s="99">
        <f t="shared" si="26"/>
        <v>-1.4113762662471061E-2</v>
      </c>
      <c r="D853" s="64">
        <f t="shared" si="27"/>
        <v>14.113762662471061</v>
      </c>
    </row>
    <row r="854" spans="1:4" s="21" customFormat="1" ht="14.25" customHeight="1" x14ac:dyDescent="0.3">
      <c r="A854" s="76">
        <v>41150</v>
      </c>
      <c r="B854" s="64">
        <v>1283.23</v>
      </c>
      <c r="C854" s="99">
        <f t="shared" si="26"/>
        <v>-3.4093909693852791E-3</v>
      </c>
      <c r="D854" s="64">
        <f t="shared" si="27"/>
        <v>3.4093909693852789</v>
      </c>
    </row>
    <row r="855" spans="1:4" s="21" customFormat="1" ht="14.25" customHeight="1" x14ac:dyDescent="0.3">
      <c r="A855" s="76">
        <v>41149</v>
      </c>
      <c r="B855" s="64">
        <v>1284.25</v>
      </c>
      <c r="C855" s="99">
        <f t="shared" si="26"/>
        <v>5.819144436960624E-3</v>
      </c>
      <c r="D855" s="64">
        <f t="shared" si="27"/>
        <v>-5.8191444369606238</v>
      </c>
    </row>
    <row r="856" spans="1:4" s="21" customFormat="1" ht="14.25" customHeight="1" x14ac:dyDescent="0.3">
      <c r="A856" s="76">
        <v>41148</v>
      </c>
      <c r="B856" s="64">
        <v>1286.55</v>
      </c>
      <c r="C856" s="99">
        <f t="shared" si="26"/>
        <v>7.0762655478234723E-3</v>
      </c>
      <c r="D856" s="64">
        <f t="shared" si="27"/>
        <v>-7.0762655478234722</v>
      </c>
    </row>
    <row r="857" spans="1:4" s="21" customFormat="1" ht="14.25" customHeight="1" x14ac:dyDescent="0.3">
      <c r="A857" s="76">
        <v>41145</v>
      </c>
      <c r="B857" s="64">
        <v>1285.8399999999999</v>
      </c>
      <c r="C857" s="99">
        <f t="shared" si="26"/>
        <v>7.506307492203726E-3</v>
      </c>
      <c r="D857" s="64">
        <f t="shared" si="27"/>
        <v>-7.5063074922037263</v>
      </c>
    </row>
    <row r="858" spans="1:4" s="21" customFormat="1" ht="14.25" customHeight="1" x14ac:dyDescent="0.3">
      <c r="A858" s="76">
        <v>41144</v>
      </c>
      <c r="B858" s="64">
        <v>1285.28</v>
      </c>
      <c r="C858" s="99">
        <f t="shared" si="26"/>
        <v>5.4131856441065685E-3</v>
      </c>
      <c r="D858" s="64">
        <f t="shared" si="27"/>
        <v>-5.4131856441065684</v>
      </c>
    </row>
    <row r="859" spans="1:4" s="21" customFormat="1" ht="14.25" customHeight="1" x14ac:dyDescent="0.3">
      <c r="A859" s="76">
        <v>41143</v>
      </c>
      <c r="B859" s="64">
        <v>1287.8399999999999</v>
      </c>
      <c r="C859" s="99">
        <f t="shared" si="26"/>
        <v>7.8651421595097425E-3</v>
      </c>
      <c r="D859" s="64">
        <f t="shared" si="27"/>
        <v>-7.8651421595097428</v>
      </c>
    </row>
    <row r="860" spans="1:4" s="21" customFormat="1" ht="14.25" customHeight="1" x14ac:dyDescent="0.3">
      <c r="A860" s="76">
        <v>41142</v>
      </c>
      <c r="B860" s="64">
        <v>1293.43</v>
      </c>
      <c r="C860" s="99">
        <f t="shared" si="26"/>
        <v>1.3588383264503403E-2</v>
      </c>
      <c r="D860" s="64">
        <f t="shared" si="27"/>
        <v>-13.588383264503403</v>
      </c>
    </row>
    <row r="861" spans="1:4" s="21" customFormat="1" ht="14.25" customHeight="1" x14ac:dyDescent="0.3">
      <c r="A861" s="76">
        <v>41141</v>
      </c>
      <c r="B861" s="64">
        <v>1289.75</v>
      </c>
      <c r="C861" s="99">
        <f t="shared" si="26"/>
        <v>1.0459103729238412E-2</v>
      </c>
      <c r="D861" s="64">
        <f t="shared" si="27"/>
        <v>-10.459103729238413</v>
      </c>
    </row>
    <row r="862" spans="1:4" s="21" customFormat="1" ht="14.25" customHeight="1" x14ac:dyDescent="0.3">
      <c r="A862" s="76">
        <v>41138</v>
      </c>
      <c r="B862" s="64">
        <v>1290.23</v>
      </c>
      <c r="C862" s="99">
        <f t="shared" si="26"/>
        <v>1.765193043341098E-2</v>
      </c>
      <c r="D862" s="64">
        <f t="shared" si="27"/>
        <v>-17.651930433410982</v>
      </c>
    </row>
    <row r="863" spans="1:4" s="21" customFormat="1" ht="14.25" customHeight="1" x14ac:dyDescent="0.3">
      <c r="A863" s="76">
        <v>41137</v>
      </c>
      <c r="B863" s="64">
        <v>1287.6199999999999</v>
      </c>
      <c r="C863" s="99">
        <f t="shared" si="26"/>
        <v>2.2204580637478506E-2</v>
      </c>
      <c r="D863" s="64">
        <f t="shared" si="27"/>
        <v>-22.204580637478507</v>
      </c>
    </row>
    <row r="864" spans="1:4" s="21" customFormat="1" ht="14.25" customHeight="1" x14ac:dyDescent="0.3">
      <c r="A864" s="76">
        <v>41136</v>
      </c>
      <c r="B864" s="64">
        <v>1276.82</v>
      </c>
      <c r="C864" s="99">
        <f t="shared" si="26"/>
        <v>3.3887462853348593E-2</v>
      </c>
      <c r="D864" s="64">
        <f t="shared" si="27"/>
        <v>-33.887462853348595</v>
      </c>
    </row>
    <row r="865" spans="1:4" s="21" customFormat="1" ht="14.25" customHeight="1" x14ac:dyDescent="0.3">
      <c r="A865" s="76">
        <v>41135</v>
      </c>
      <c r="B865" s="64">
        <v>1277.51</v>
      </c>
      <c r="C865" s="99">
        <f t="shared" si="26"/>
        <v>2.3563817001842867E-2</v>
      </c>
      <c r="D865" s="64">
        <f t="shared" si="27"/>
        <v>-23.563817001842867</v>
      </c>
    </row>
    <row r="866" spans="1:4" s="21" customFormat="1" ht="14.25" customHeight="1" x14ac:dyDescent="0.3">
      <c r="A866" s="76">
        <v>41134</v>
      </c>
      <c r="B866" s="64">
        <v>1276.26</v>
      </c>
      <c r="C866" s="99">
        <f t="shared" si="26"/>
        <v>2.0542632559552888E-2</v>
      </c>
      <c r="D866" s="64">
        <f t="shared" si="27"/>
        <v>-20.542632559552889</v>
      </c>
    </row>
    <row r="867" spans="1:4" s="21" customFormat="1" ht="14.25" customHeight="1" x14ac:dyDescent="0.3">
      <c r="A867" s="76">
        <v>41131</v>
      </c>
      <c r="B867" s="64">
        <v>1278.3599999999999</v>
      </c>
      <c r="C867" s="99">
        <f t="shared" si="26"/>
        <v>1.9507137730281367E-2</v>
      </c>
      <c r="D867" s="64">
        <f t="shared" si="27"/>
        <v>-19.507137730281368</v>
      </c>
    </row>
    <row r="868" spans="1:4" s="21" customFormat="1" ht="14.25" customHeight="1" x14ac:dyDescent="0.3">
      <c r="A868" s="76">
        <v>41130</v>
      </c>
      <c r="B868" s="64">
        <v>1277.79</v>
      </c>
      <c r="C868" s="99">
        <f t="shared" si="26"/>
        <v>2.2215644549687191E-2</v>
      </c>
      <c r="D868" s="64">
        <f t="shared" si="27"/>
        <v>-22.215644549687191</v>
      </c>
    </row>
    <row r="869" spans="1:4" s="21" customFormat="1" ht="14.25" customHeight="1" x14ac:dyDescent="0.3">
      <c r="A869" s="76">
        <v>41129</v>
      </c>
      <c r="B869" s="64">
        <v>1276.0899999999999</v>
      </c>
      <c r="C869" s="99">
        <f t="shared" si="26"/>
        <v>3.9313580166473898E-2</v>
      </c>
      <c r="D869" s="64">
        <f t="shared" si="27"/>
        <v>-39.313580166473898</v>
      </c>
    </row>
    <row r="870" spans="1:4" s="21" customFormat="1" ht="14.25" customHeight="1" x14ac:dyDescent="0.3">
      <c r="A870" s="76">
        <v>41128</v>
      </c>
      <c r="B870" s="64">
        <v>1276.4000000000001</v>
      </c>
      <c r="C870" s="99">
        <f t="shared" si="26"/>
        <v>6.2126583121141082E-2</v>
      </c>
      <c r="D870" s="64">
        <f t="shared" si="27"/>
        <v>-62.126583121141081</v>
      </c>
    </row>
    <row r="871" spans="1:4" s="21" customFormat="1" ht="14.25" customHeight="1" x14ac:dyDescent="0.3">
      <c r="A871" s="76">
        <v>41127</v>
      </c>
      <c r="B871" s="64">
        <v>1267.8499999999999</v>
      </c>
      <c r="C871" s="99">
        <f t="shared" si="26"/>
        <v>5.4012037776004086E-2</v>
      </c>
      <c r="D871" s="64">
        <f t="shared" si="27"/>
        <v>-54.012037776004085</v>
      </c>
    </row>
    <row r="872" spans="1:4" s="21" customFormat="1" ht="14.25" customHeight="1" x14ac:dyDescent="0.3">
      <c r="A872" s="76">
        <v>41124</v>
      </c>
      <c r="B872" s="64">
        <v>1259.6500000000001</v>
      </c>
      <c r="C872" s="99">
        <f t="shared" si="26"/>
        <v>3.927230724805094E-2</v>
      </c>
      <c r="D872" s="64">
        <f t="shared" si="27"/>
        <v>-39.272307248050943</v>
      </c>
    </row>
    <row r="873" spans="1:4" s="21" customFormat="1" ht="14.25" customHeight="1" x14ac:dyDescent="0.3">
      <c r="A873" s="76">
        <v>41123</v>
      </c>
      <c r="B873" s="64">
        <v>1234.97</v>
      </c>
      <c r="C873" s="99">
        <f t="shared" si="26"/>
        <v>2.939862752263872E-3</v>
      </c>
      <c r="D873" s="64">
        <f t="shared" si="27"/>
        <v>-2.9398627522638718</v>
      </c>
    </row>
    <row r="874" spans="1:4" s="21" customFormat="1" ht="14.25" customHeight="1" x14ac:dyDescent="0.3">
      <c r="A874" s="76">
        <v>41122</v>
      </c>
      <c r="B874" s="64">
        <v>1248.0999999999999</v>
      </c>
      <c r="C874" s="99">
        <f t="shared" si="26"/>
        <v>2.2439133849431225E-4</v>
      </c>
      <c r="D874" s="64">
        <f t="shared" si="27"/>
        <v>-0.22439133849431225</v>
      </c>
    </row>
    <row r="875" spans="1:4" s="21" customFormat="1" ht="14.25" customHeight="1" x14ac:dyDescent="0.3">
      <c r="A875" s="76">
        <v>41121</v>
      </c>
      <c r="B875" s="64">
        <v>1250.57</v>
      </c>
      <c r="C875" s="99">
        <f t="shared" si="26"/>
        <v>9.2811544141977453E-3</v>
      </c>
      <c r="D875" s="64">
        <f t="shared" si="27"/>
        <v>-9.2811544141977453</v>
      </c>
    </row>
    <row r="876" spans="1:4" s="21" customFormat="1" ht="14.25" customHeight="1" x14ac:dyDescent="0.3">
      <c r="A876" s="76">
        <v>41120</v>
      </c>
      <c r="B876" s="64">
        <v>1253.9000000000001</v>
      </c>
      <c r="C876" s="99">
        <f t="shared" si="26"/>
        <v>2.0160765425670562E-2</v>
      </c>
      <c r="D876" s="64">
        <f t="shared" si="27"/>
        <v>-20.160765425670562</v>
      </c>
    </row>
    <row r="877" spans="1:4" s="21" customFormat="1" ht="14.25" customHeight="1" x14ac:dyDescent="0.3">
      <c r="A877" s="76">
        <v>41117</v>
      </c>
      <c r="B877" s="64">
        <v>1250.02</v>
      </c>
      <c r="C877" s="99">
        <f t="shared" si="26"/>
        <v>2.0133023217856184E-2</v>
      </c>
      <c r="D877" s="64">
        <f t="shared" si="27"/>
        <v>-20.133023217856184</v>
      </c>
    </row>
    <row r="878" spans="1:4" s="21" customFormat="1" ht="14.25" customHeight="1" x14ac:dyDescent="0.3">
      <c r="A878" s="76">
        <v>41116</v>
      </c>
      <c r="B878" s="64">
        <v>1227.82</v>
      </c>
      <c r="C878" s="99">
        <f t="shared" si="26"/>
        <v>1.852229611194959E-3</v>
      </c>
      <c r="D878" s="64">
        <f t="shared" si="27"/>
        <v>-1.852229611194959</v>
      </c>
    </row>
    <row r="879" spans="1:4" s="21" customFormat="1" ht="14.25" customHeight="1" x14ac:dyDescent="0.3">
      <c r="A879" s="76">
        <v>41115</v>
      </c>
      <c r="B879" s="64">
        <v>1201.74</v>
      </c>
      <c r="C879" s="99">
        <f t="shared" si="26"/>
        <v>-4.7454595145221146E-3</v>
      </c>
      <c r="D879" s="64">
        <f t="shared" si="27"/>
        <v>4.745459514522115</v>
      </c>
    </row>
    <row r="880" spans="1:4" s="21" customFormat="1" ht="14.25" customHeight="1" x14ac:dyDescent="0.3">
      <c r="A880" s="76">
        <v>41114</v>
      </c>
      <c r="B880" s="64">
        <v>1202.8800000000001</v>
      </c>
      <c r="C880" s="99">
        <f t="shared" si="26"/>
        <v>-1.3070125778423083E-2</v>
      </c>
      <c r="D880" s="64">
        <f t="shared" si="27"/>
        <v>13.070125778423083</v>
      </c>
    </row>
    <row r="881" spans="1:4" s="21" customFormat="1" ht="14.25" customHeight="1" x14ac:dyDescent="0.3">
      <c r="A881" s="76">
        <v>41113</v>
      </c>
      <c r="B881" s="64">
        <v>1212.05</v>
      </c>
      <c r="C881" s="99">
        <f t="shared" si="26"/>
        <v>-5.5463936134426128E-3</v>
      </c>
      <c r="D881" s="64">
        <f t="shared" si="27"/>
        <v>5.5463936134426124</v>
      </c>
    </row>
    <row r="882" spans="1:4" s="21" customFormat="1" ht="14.25" customHeight="1" x14ac:dyDescent="0.3">
      <c r="A882" s="76">
        <v>41110</v>
      </c>
      <c r="B882" s="64">
        <v>1231.3499999999999</v>
      </c>
      <c r="C882" s="99">
        <f t="shared" si="26"/>
        <v>5.8898492002547164E-3</v>
      </c>
      <c r="D882" s="64">
        <f t="shared" si="27"/>
        <v>-5.8898492002547167</v>
      </c>
    </row>
    <row r="883" spans="1:4" s="21" customFormat="1" ht="14.25" customHeight="1" x14ac:dyDescent="0.3">
      <c r="A883" s="76">
        <v>41109</v>
      </c>
      <c r="B883" s="64">
        <v>1247.82</v>
      </c>
      <c r="C883" s="99">
        <f t="shared" si="26"/>
        <v>1.5015943255027036E-2</v>
      </c>
      <c r="D883" s="64">
        <f t="shared" si="27"/>
        <v>-15.015943255027036</v>
      </c>
    </row>
    <row r="884" spans="1:4" s="21" customFormat="1" ht="14.25" customHeight="1" x14ac:dyDescent="0.3">
      <c r="A884" s="76">
        <v>41108</v>
      </c>
      <c r="B884" s="64">
        <v>1239.07</v>
      </c>
      <c r="C884" s="99">
        <f t="shared" si="26"/>
        <v>-2.6722687722858067E-3</v>
      </c>
      <c r="D884" s="64">
        <f t="shared" si="27"/>
        <v>2.6722687722858067</v>
      </c>
    </row>
    <row r="885" spans="1:4" s="21" customFormat="1" ht="14.25" customHeight="1" x14ac:dyDescent="0.3">
      <c r="A885" s="76">
        <v>41107</v>
      </c>
      <c r="B885" s="64">
        <v>1229.1199999999999</v>
      </c>
      <c r="C885" s="99">
        <f t="shared" si="26"/>
        <v>-1.683771007143043E-2</v>
      </c>
      <c r="D885" s="64">
        <f t="shared" si="27"/>
        <v>16.837710071430429</v>
      </c>
    </row>
    <row r="886" spans="1:4" s="21" customFormat="1" ht="14.25" customHeight="1" x14ac:dyDescent="0.3">
      <c r="A886" s="76">
        <v>41106</v>
      </c>
      <c r="B886" s="64">
        <v>1225.3499999999999</v>
      </c>
      <c r="C886" s="99">
        <f t="shared" si="26"/>
        <v>-2.0816685312450199E-2</v>
      </c>
      <c r="D886" s="64">
        <f t="shared" si="27"/>
        <v>20.8166853124502</v>
      </c>
    </row>
    <row r="887" spans="1:4" s="21" customFormat="1" ht="14.25" customHeight="1" x14ac:dyDescent="0.3">
      <c r="A887" s="76">
        <v>41103</v>
      </c>
      <c r="B887" s="64">
        <v>1225.55</v>
      </c>
      <c r="C887" s="99">
        <f t="shared" si="26"/>
        <v>-1.205159209995973E-2</v>
      </c>
      <c r="D887" s="64">
        <f t="shared" si="27"/>
        <v>12.051592099959729</v>
      </c>
    </row>
    <row r="888" spans="1:4" s="21" customFormat="1" ht="14.25" customHeight="1" x14ac:dyDescent="0.3">
      <c r="A888" s="76">
        <v>41102</v>
      </c>
      <c r="B888" s="64">
        <v>1207.47</v>
      </c>
      <c r="C888" s="99">
        <f t="shared" si="26"/>
        <v>-2.2861165959926197E-2</v>
      </c>
      <c r="D888" s="64">
        <f t="shared" si="27"/>
        <v>22.861165959926197</v>
      </c>
    </row>
    <row r="889" spans="1:4" s="21" customFormat="1" ht="14.25" customHeight="1" x14ac:dyDescent="0.3">
      <c r="A889" s="76">
        <v>41101</v>
      </c>
      <c r="B889" s="64">
        <v>1218.81</v>
      </c>
      <c r="C889" s="99">
        <f t="shared" si="26"/>
        <v>1.5734251164651172E-2</v>
      </c>
      <c r="D889" s="64">
        <f t="shared" si="27"/>
        <v>-15.734251164651173</v>
      </c>
    </row>
    <row r="890" spans="1:4" s="21" customFormat="1" ht="14.25" customHeight="1" x14ac:dyDescent="0.3">
      <c r="A890" s="76">
        <v>41100</v>
      </c>
      <c r="B890" s="64">
        <v>1218.81</v>
      </c>
      <c r="C890" s="99">
        <f t="shared" si="26"/>
        <v>1.422972264523047E-2</v>
      </c>
      <c r="D890" s="64">
        <f t="shared" si="27"/>
        <v>-14.229722645230471</v>
      </c>
    </row>
    <row r="891" spans="1:4" s="21" customFormat="1" ht="14.25" customHeight="1" x14ac:dyDescent="0.3">
      <c r="A891" s="76">
        <v>41099</v>
      </c>
      <c r="B891" s="64">
        <v>1224.1400000000001</v>
      </c>
      <c r="C891" s="99">
        <f t="shared" si="26"/>
        <v>2.8317498718950323E-2</v>
      </c>
      <c r="D891" s="64">
        <f t="shared" si="27"/>
        <v>-28.317498718950322</v>
      </c>
    </row>
    <row r="892" spans="1:4" s="21" customFormat="1" ht="14.25" customHeight="1" x14ac:dyDescent="0.3">
      <c r="A892" s="76">
        <v>41096</v>
      </c>
      <c r="B892" s="64">
        <v>1229.3599999999999</v>
      </c>
      <c r="C892" s="99">
        <f t="shared" si="26"/>
        <v>3.4579683068662777E-2</v>
      </c>
      <c r="D892" s="64">
        <f t="shared" si="27"/>
        <v>-34.579683068662774</v>
      </c>
    </row>
    <row r="893" spans="1:4" s="21" customFormat="1" ht="14.25" customHeight="1" x14ac:dyDescent="0.3">
      <c r="A893" s="76">
        <v>41095</v>
      </c>
      <c r="B893" s="64">
        <v>1242.3900000000001</v>
      </c>
      <c r="C893" s="99">
        <f t="shared" si="26"/>
        <v>3.0456094951354869E-2</v>
      </c>
      <c r="D893" s="64">
        <f t="shared" si="27"/>
        <v>-30.456094951354871</v>
      </c>
    </row>
    <row r="894" spans="1:4" s="21" customFormat="1" ht="14.25" customHeight="1" x14ac:dyDescent="0.3">
      <c r="A894" s="76">
        <v>41094</v>
      </c>
      <c r="B894" s="64">
        <v>1250.17</v>
      </c>
      <c r="C894" s="99">
        <f t="shared" si="26"/>
        <v>3.5886515420181446E-2</v>
      </c>
      <c r="D894" s="64">
        <f t="shared" si="27"/>
        <v>-35.886515420181446</v>
      </c>
    </row>
    <row r="895" spans="1:4" s="21" customFormat="1" ht="14.25" customHeight="1" x14ac:dyDescent="0.3">
      <c r="A895" s="76">
        <v>41093</v>
      </c>
      <c r="B895" s="64">
        <v>1251.4000000000001</v>
      </c>
      <c r="C895" s="99">
        <f t="shared" si="26"/>
        <v>1.7812118747458389E-2</v>
      </c>
      <c r="D895" s="64">
        <f t="shared" si="27"/>
        <v>-17.812118747458388</v>
      </c>
    </row>
    <row r="896" spans="1:4" s="21" customFormat="1" ht="14.25" customHeight="1" x14ac:dyDescent="0.3">
      <c r="A896" s="76">
        <v>41092</v>
      </c>
      <c r="B896" s="64">
        <v>1240.5</v>
      </c>
      <c r="C896" s="99">
        <f t="shared" si="26"/>
        <v>1.1051885177759258E-2</v>
      </c>
      <c r="D896" s="64">
        <f t="shared" si="27"/>
        <v>-11.051885177759258</v>
      </c>
    </row>
    <row r="897" spans="1:4" s="21" customFormat="1" ht="14.25" customHeight="1" x14ac:dyDescent="0.3">
      <c r="A897" s="76">
        <v>41089</v>
      </c>
      <c r="B897" s="64">
        <v>1235.72</v>
      </c>
      <c r="C897" s="99">
        <f t="shared" si="26"/>
        <v>1.9814972229328792E-2</v>
      </c>
      <c r="D897" s="64">
        <f t="shared" si="27"/>
        <v>-19.814972229328792</v>
      </c>
    </row>
    <row r="898" spans="1:4" s="21" customFormat="1" ht="14.25" customHeight="1" x14ac:dyDescent="0.3">
      <c r="A898" s="76">
        <v>41088</v>
      </c>
      <c r="B898" s="64">
        <v>1199.93</v>
      </c>
      <c r="C898" s="99">
        <f t="shared" si="26"/>
        <v>-7.1160831754279244E-3</v>
      </c>
      <c r="D898" s="64">
        <f t="shared" si="27"/>
        <v>7.1160831754279243</v>
      </c>
    </row>
    <row r="899" spans="1:4" s="21" customFormat="1" ht="14.25" customHeight="1" x14ac:dyDescent="0.3">
      <c r="A899" s="76">
        <v>41087</v>
      </c>
      <c r="B899" s="64">
        <v>1201.71</v>
      </c>
      <c r="C899" s="99">
        <f t="shared" si="26"/>
        <v>4.7742474916388266E-3</v>
      </c>
      <c r="D899" s="64">
        <f t="shared" si="27"/>
        <v>-4.7742474916388264</v>
      </c>
    </row>
    <row r="900" spans="1:4" s="21" customFormat="1" ht="14.25" customHeight="1" x14ac:dyDescent="0.3">
      <c r="A900" s="76">
        <v>41086</v>
      </c>
      <c r="B900" s="64">
        <v>1190.43</v>
      </c>
      <c r="C900" s="99">
        <f t="shared" si="26"/>
        <v>2.1845618693127106E-4</v>
      </c>
      <c r="D900" s="64">
        <f t="shared" si="27"/>
        <v>-0.21845618693127106</v>
      </c>
    </row>
    <row r="901" spans="1:4" s="21" customFormat="1" ht="14.25" customHeight="1" x14ac:dyDescent="0.3">
      <c r="A901" s="76">
        <v>41085</v>
      </c>
      <c r="B901" s="64">
        <v>1188.27</v>
      </c>
      <c r="C901" s="99">
        <f t="shared" si="26"/>
        <v>-3.0622860594671543E-3</v>
      </c>
      <c r="D901" s="64">
        <f t="shared" si="27"/>
        <v>3.0622860594671542</v>
      </c>
    </row>
    <row r="902" spans="1:4" s="21" customFormat="1" ht="14.25" customHeight="1" x14ac:dyDescent="0.3">
      <c r="A902" s="76">
        <v>41082</v>
      </c>
      <c r="B902" s="64">
        <v>1205.67</v>
      </c>
      <c r="C902" s="99">
        <f t="shared" ref="C902:C965" si="28">(B902-B911)/B911</f>
        <v>1.8216366860907159E-2</v>
      </c>
      <c r="D902" s="64">
        <f t="shared" ref="D902:D965" si="29">C902*-1000</f>
        <v>-18.216366860907158</v>
      </c>
    </row>
    <row r="903" spans="1:4" s="21" customFormat="1" ht="14.25" customHeight="1" x14ac:dyDescent="0.3">
      <c r="A903" s="76">
        <v>41081</v>
      </c>
      <c r="B903" s="64">
        <v>1206.8599999999999</v>
      </c>
      <c r="C903" s="99">
        <f t="shared" si="28"/>
        <v>1.5140554817219858E-2</v>
      </c>
      <c r="D903" s="64">
        <f t="shared" si="29"/>
        <v>-15.140554817219858</v>
      </c>
    </row>
    <row r="904" spans="1:4" s="21" customFormat="1" ht="14.25" customHeight="1" x14ac:dyDescent="0.3">
      <c r="A904" s="76">
        <v>41080</v>
      </c>
      <c r="B904" s="64">
        <v>1229.5</v>
      </c>
      <c r="C904" s="99">
        <f t="shared" si="28"/>
        <v>3.2551186657036796E-2</v>
      </c>
      <c r="D904" s="64">
        <f t="shared" si="29"/>
        <v>-32.551186657036794</v>
      </c>
    </row>
    <row r="905" spans="1:4" s="21" customFormat="1" ht="14.25" customHeight="1" x14ac:dyDescent="0.3">
      <c r="A905" s="76">
        <v>41079</v>
      </c>
      <c r="B905" s="64">
        <v>1226.94</v>
      </c>
      <c r="C905" s="99">
        <f t="shared" si="28"/>
        <v>3.6617100371747341E-2</v>
      </c>
      <c r="D905" s="64">
        <f t="shared" si="29"/>
        <v>-36.617100371747341</v>
      </c>
    </row>
    <row r="906" spans="1:4" s="21" customFormat="1" ht="14.25" customHeight="1" x14ac:dyDescent="0.3">
      <c r="A906" s="76">
        <v>41078</v>
      </c>
      <c r="B906" s="64">
        <v>1211.71</v>
      </c>
      <c r="C906" s="99">
        <f t="shared" si="28"/>
        <v>4.6110679444012849E-2</v>
      </c>
      <c r="D906" s="64">
        <f t="shared" si="29"/>
        <v>-46.110679444012852</v>
      </c>
    </row>
    <row r="907" spans="1:4" s="21" customFormat="1" ht="14.25" customHeight="1" x14ac:dyDescent="0.3">
      <c r="A907" s="76">
        <v>41075</v>
      </c>
      <c r="B907" s="64">
        <v>1208.53</v>
      </c>
      <c r="C907" s="99">
        <f t="shared" si="28"/>
        <v>4.9791089375526565E-2</v>
      </c>
      <c r="D907" s="64">
        <f t="shared" si="29"/>
        <v>-49.791089375526568</v>
      </c>
    </row>
    <row r="908" spans="1:4" s="21" customFormat="1" ht="14.25" customHeight="1" x14ac:dyDescent="0.3">
      <c r="A908" s="76">
        <v>41074</v>
      </c>
      <c r="B908" s="64">
        <v>1196</v>
      </c>
      <c r="C908" s="99">
        <f t="shared" si="28"/>
        <v>3.7321005750366419E-2</v>
      </c>
      <c r="D908" s="64">
        <f t="shared" si="29"/>
        <v>-37.321005750366417</v>
      </c>
    </row>
    <row r="909" spans="1:4" s="21" customFormat="1" ht="14.25" customHeight="1" x14ac:dyDescent="0.3">
      <c r="A909" s="76">
        <v>41073</v>
      </c>
      <c r="B909" s="64">
        <v>1190.17</v>
      </c>
      <c r="C909" s="99">
        <f t="shared" si="28"/>
        <v>1.0639923915627842E-2</v>
      </c>
      <c r="D909" s="64">
        <f t="shared" si="29"/>
        <v>-10.639923915627842</v>
      </c>
    </row>
    <row r="910" spans="1:4" s="21" customFormat="1" ht="14.25" customHeight="1" x14ac:dyDescent="0.3">
      <c r="A910" s="76">
        <v>41072</v>
      </c>
      <c r="B910" s="64">
        <v>1191.92</v>
      </c>
      <c r="C910" s="99">
        <f t="shared" si="28"/>
        <v>8.9303097251497692E-3</v>
      </c>
      <c r="D910" s="64">
        <f t="shared" si="29"/>
        <v>-8.930309725149769</v>
      </c>
    </row>
    <row r="911" spans="1:4" s="21" customFormat="1" ht="14.25" customHeight="1" x14ac:dyDescent="0.3">
      <c r="A911" s="76">
        <v>41071</v>
      </c>
      <c r="B911" s="64">
        <v>1184.0999999999999</v>
      </c>
      <c r="C911" s="99">
        <f t="shared" si="28"/>
        <v>-1.449009995755348E-2</v>
      </c>
      <c r="D911" s="64">
        <f t="shared" si="29"/>
        <v>14.490099957553481</v>
      </c>
    </row>
    <row r="912" spans="1:4" s="21" customFormat="1" ht="14.25" customHeight="1" x14ac:dyDescent="0.3">
      <c r="A912" s="76">
        <v>41068</v>
      </c>
      <c r="B912" s="64">
        <v>1188.8599999999999</v>
      </c>
      <c r="C912" s="99">
        <f t="shared" si="28"/>
        <v>-1.0587167680569951E-3</v>
      </c>
      <c r="D912" s="64">
        <f t="shared" si="29"/>
        <v>1.0587167680569951</v>
      </c>
    </row>
    <row r="913" spans="1:4" s="21" customFormat="1" ht="14.25" customHeight="1" x14ac:dyDescent="0.3">
      <c r="A913" s="76">
        <v>41067</v>
      </c>
      <c r="B913" s="64">
        <v>1190.74</v>
      </c>
      <c r="C913" s="99">
        <f t="shared" si="28"/>
        <v>1.8341522514640101E-3</v>
      </c>
      <c r="D913" s="64">
        <f t="shared" si="29"/>
        <v>-1.8341522514640101</v>
      </c>
    </row>
    <row r="914" spans="1:4" s="21" customFormat="1" ht="14.25" customHeight="1" x14ac:dyDescent="0.3">
      <c r="A914" s="76">
        <v>41066</v>
      </c>
      <c r="B914" s="64">
        <v>1183.5999999999999</v>
      </c>
      <c r="C914" s="99">
        <f t="shared" si="28"/>
        <v>-6.5969482819399116E-3</v>
      </c>
      <c r="D914" s="64">
        <f t="shared" si="29"/>
        <v>6.5969482819399117</v>
      </c>
    </row>
    <row r="915" spans="1:4" s="21" customFormat="1" ht="14.25" customHeight="1" x14ac:dyDescent="0.3">
      <c r="A915" s="76">
        <v>41065</v>
      </c>
      <c r="B915" s="64">
        <v>1158.3</v>
      </c>
      <c r="C915" s="99">
        <f t="shared" si="28"/>
        <v>-2.4474464357903205E-2</v>
      </c>
      <c r="D915" s="64">
        <f t="shared" si="29"/>
        <v>24.474464357903205</v>
      </c>
    </row>
    <row r="916" spans="1:4" s="21" customFormat="1" ht="14.25" customHeight="1" x14ac:dyDescent="0.3">
      <c r="A916" s="76">
        <v>41064</v>
      </c>
      <c r="B916" s="64">
        <v>1151.21</v>
      </c>
      <c r="C916" s="99">
        <f t="shared" si="28"/>
        <v>-4.0562389572290622E-2</v>
      </c>
      <c r="D916" s="64">
        <f t="shared" si="29"/>
        <v>40.56238957229062</v>
      </c>
    </row>
    <row r="917" spans="1:4" s="21" customFormat="1" ht="14.25" customHeight="1" x14ac:dyDescent="0.3">
      <c r="A917" s="76">
        <v>41061</v>
      </c>
      <c r="B917" s="64">
        <v>1152.97</v>
      </c>
      <c r="C917" s="99">
        <f t="shared" si="28"/>
        <v>-3.229678123295146E-2</v>
      </c>
      <c r="D917" s="64">
        <f t="shared" si="29"/>
        <v>32.29678123295146</v>
      </c>
    </row>
    <row r="918" spans="1:4" s="21" customFormat="1" ht="14.25" customHeight="1" x14ac:dyDescent="0.3">
      <c r="A918" s="76">
        <v>41060</v>
      </c>
      <c r="B918" s="64">
        <v>1177.6400000000001</v>
      </c>
      <c r="C918" s="99">
        <f t="shared" si="28"/>
        <v>-6.7038347632015778E-4</v>
      </c>
      <c r="D918" s="64">
        <f t="shared" si="29"/>
        <v>0.67038347632015782</v>
      </c>
    </row>
    <row r="919" spans="1:4" s="21" customFormat="1" ht="14.25" customHeight="1" x14ac:dyDescent="0.3">
      <c r="A919" s="76">
        <v>41059</v>
      </c>
      <c r="B919" s="64">
        <v>1181.3699999999999</v>
      </c>
      <c r="C919" s="99">
        <f t="shared" si="28"/>
        <v>-8.4852452412127171E-3</v>
      </c>
      <c r="D919" s="64">
        <f t="shared" si="29"/>
        <v>8.4852452412127164</v>
      </c>
    </row>
    <row r="920" spans="1:4" s="21" customFormat="1" ht="14.25" customHeight="1" x14ac:dyDescent="0.3">
      <c r="A920" s="76">
        <v>41058</v>
      </c>
      <c r="B920" s="64">
        <v>1201.51</v>
      </c>
      <c r="C920" s="99">
        <f t="shared" si="28"/>
        <v>-2.59000689008253E-3</v>
      </c>
      <c r="D920" s="64">
        <f t="shared" si="29"/>
        <v>2.5900068900825302</v>
      </c>
    </row>
    <row r="921" spans="1:4" s="21" customFormat="1" ht="14.25" customHeight="1" x14ac:dyDescent="0.3">
      <c r="A921" s="76">
        <v>41057</v>
      </c>
      <c r="B921" s="64">
        <v>1190.1199999999999</v>
      </c>
      <c r="C921" s="99">
        <f t="shared" si="28"/>
        <v>-1.966243544016023E-2</v>
      </c>
      <c r="D921" s="64">
        <f t="shared" si="29"/>
        <v>19.66243544016023</v>
      </c>
    </row>
    <row r="922" spans="1:4" s="21" customFormat="1" ht="14.25" customHeight="1" x14ac:dyDescent="0.3">
      <c r="A922" s="76">
        <v>41054</v>
      </c>
      <c r="B922" s="64">
        <v>1188.56</v>
      </c>
      <c r="C922" s="99">
        <f t="shared" si="28"/>
        <v>-2.9223908391459868E-2</v>
      </c>
      <c r="D922" s="64">
        <f t="shared" si="29"/>
        <v>29.223908391459869</v>
      </c>
    </row>
    <row r="923" spans="1:4" s="21" customFormat="1" ht="14.25" customHeight="1" x14ac:dyDescent="0.3">
      <c r="A923" s="76">
        <v>41053</v>
      </c>
      <c r="B923" s="64">
        <v>1191.46</v>
      </c>
      <c r="C923" s="99">
        <f t="shared" si="28"/>
        <v>-4.1001287830006478E-2</v>
      </c>
      <c r="D923" s="64">
        <f t="shared" si="29"/>
        <v>41.001287830006476</v>
      </c>
    </row>
    <row r="924" spans="1:4" s="21" customFormat="1" ht="14.25" customHeight="1" x14ac:dyDescent="0.3">
      <c r="A924" s="76">
        <v>41052</v>
      </c>
      <c r="B924" s="64">
        <v>1187.3599999999999</v>
      </c>
      <c r="C924" s="99">
        <f t="shared" si="28"/>
        <v>-4.6327828824776769E-2</v>
      </c>
      <c r="D924" s="64">
        <f t="shared" si="29"/>
        <v>46.327828824776766</v>
      </c>
    </row>
    <row r="925" spans="1:4" s="21" customFormat="1" ht="14.25" customHeight="1" x14ac:dyDescent="0.3">
      <c r="A925" s="76">
        <v>41051</v>
      </c>
      <c r="B925" s="64">
        <v>1199.8800000000001</v>
      </c>
      <c r="C925" s="99">
        <f t="shared" si="28"/>
        <v>-3.3017689487045011E-2</v>
      </c>
      <c r="D925" s="64">
        <f t="shared" si="29"/>
        <v>33.017689487045011</v>
      </c>
    </row>
    <row r="926" spans="1:4" s="21" customFormat="1" ht="14.25" customHeight="1" x14ac:dyDescent="0.3">
      <c r="A926" s="76">
        <v>41050</v>
      </c>
      <c r="B926" s="64">
        <v>1191.45</v>
      </c>
      <c r="C926" s="99">
        <f t="shared" si="28"/>
        <v>-4.7282061123638537E-2</v>
      </c>
      <c r="D926" s="64">
        <f t="shared" si="29"/>
        <v>47.282061123638535</v>
      </c>
    </row>
    <row r="927" spans="1:4" s="21" customFormat="1" ht="14.25" customHeight="1" x14ac:dyDescent="0.3">
      <c r="A927" s="76">
        <v>41047</v>
      </c>
      <c r="B927" s="64">
        <v>1178.43</v>
      </c>
      <c r="C927" s="99">
        <f t="shared" si="28"/>
        <v>-6.5427898455901592E-2</v>
      </c>
      <c r="D927" s="64">
        <f t="shared" si="29"/>
        <v>65.427898455901598</v>
      </c>
    </row>
    <row r="928" spans="1:4" s="21" customFormat="1" ht="14.25" customHeight="1" x14ac:dyDescent="0.3">
      <c r="A928" s="76">
        <v>41046</v>
      </c>
      <c r="B928" s="64">
        <v>1191.48</v>
      </c>
      <c r="C928" s="99">
        <f t="shared" si="28"/>
        <v>-5.8111131313291008E-2</v>
      </c>
      <c r="D928" s="64">
        <f t="shared" si="29"/>
        <v>58.111131313291004</v>
      </c>
    </row>
    <row r="929" spans="1:4" s="21" customFormat="1" ht="14.25" customHeight="1" x14ac:dyDescent="0.3">
      <c r="A929" s="76">
        <v>41045</v>
      </c>
      <c r="B929" s="64">
        <v>1204.6300000000001</v>
      </c>
      <c r="C929" s="99">
        <f t="shared" si="28"/>
        <v>-6.2136028152346499E-2</v>
      </c>
      <c r="D929" s="64">
        <f t="shared" si="29"/>
        <v>62.136028152346498</v>
      </c>
    </row>
    <row r="930" spans="1:4" s="21" customFormat="1" ht="14.25" customHeight="1" x14ac:dyDescent="0.3">
      <c r="A930" s="76">
        <v>41044</v>
      </c>
      <c r="B930" s="64">
        <v>1213.99</v>
      </c>
      <c r="C930" s="99">
        <f t="shared" si="28"/>
        <v>-6.0015485869144396E-2</v>
      </c>
      <c r="D930" s="64">
        <f t="shared" si="29"/>
        <v>60.015485869144399</v>
      </c>
    </row>
    <row r="931" spans="1:4" s="21" customFormat="1" ht="14.25" customHeight="1" x14ac:dyDescent="0.3">
      <c r="A931" s="76">
        <v>41043</v>
      </c>
      <c r="B931" s="64">
        <v>1224.3399999999999</v>
      </c>
      <c r="C931" s="99">
        <f t="shared" si="28"/>
        <v>-5.6007031719841553E-2</v>
      </c>
      <c r="D931" s="64">
        <f t="shared" si="29"/>
        <v>56.007031719841557</v>
      </c>
    </row>
    <row r="932" spans="1:4" s="21" customFormat="1" ht="14.25" customHeight="1" x14ac:dyDescent="0.3">
      <c r="A932" s="76">
        <v>41040</v>
      </c>
      <c r="B932" s="64">
        <v>1242.4000000000001</v>
      </c>
      <c r="C932" s="99">
        <f t="shared" si="28"/>
        <v>-3.9868932526526416E-2</v>
      </c>
      <c r="D932" s="64">
        <f t="shared" si="29"/>
        <v>39.868932526526415</v>
      </c>
    </row>
    <row r="933" spans="1:4" s="21" customFormat="1" ht="14.25" customHeight="1" x14ac:dyDescent="0.3">
      <c r="A933" s="76">
        <v>41039</v>
      </c>
      <c r="B933" s="64">
        <v>1245.04</v>
      </c>
      <c r="C933" s="99">
        <f t="shared" si="28"/>
        <v>-4.1325623118325161E-2</v>
      </c>
      <c r="D933" s="64">
        <f t="shared" si="29"/>
        <v>41.325623118325161</v>
      </c>
    </row>
    <row r="934" spans="1:4" s="21" customFormat="1" ht="14.25" customHeight="1" x14ac:dyDescent="0.3">
      <c r="A934" s="76">
        <v>41038</v>
      </c>
      <c r="B934" s="64">
        <v>1240.8499999999999</v>
      </c>
      <c r="C934" s="99">
        <f t="shared" si="28"/>
        <v>-4.0651600782415864E-2</v>
      </c>
      <c r="D934" s="64">
        <f t="shared" si="29"/>
        <v>40.651600782415862</v>
      </c>
    </row>
    <row r="935" spans="1:4" s="21" customFormat="1" ht="14.25" customHeight="1" x14ac:dyDescent="0.3">
      <c r="A935" s="76">
        <v>41037</v>
      </c>
      <c r="B935" s="64">
        <v>1250.58</v>
      </c>
      <c r="C935" s="99">
        <f t="shared" si="28"/>
        <v>-2.7179662704586514E-2</v>
      </c>
      <c r="D935" s="64">
        <f t="shared" si="29"/>
        <v>27.179662704586516</v>
      </c>
    </row>
    <row r="936" spans="1:4" s="21" customFormat="1" ht="14.25" customHeight="1" x14ac:dyDescent="0.3">
      <c r="A936" s="76">
        <v>41036</v>
      </c>
      <c r="B936" s="64">
        <v>1260.93</v>
      </c>
      <c r="C936" s="99">
        <f t="shared" si="28"/>
        <v>-8.5469413429783703E-3</v>
      </c>
      <c r="D936" s="64">
        <f t="shared" si="29"/>
        <v>8.5469413429783696</v>
      </c>
    </row>
    <row r="937" spans="1:4" s="21" customFormat="1" ht="14.25" customHeight="1" x14ac:dyDescent="0.3">
      <c r="A937" s="76">
        <v>41033</v>
      </c>
      <c r="B937" s="64">
        <v>1264.99</v>
      </c>
      <c r="C937" s="99">
        <f t="shared" si="28"/>
        <v>6.1698610199252709E-4</v>
      </c>
      <c r="D937" s="64">
        <f t="shared" si="29"/>
        <v>-0.61698610199252713</v>
      </c>
    </row>
    <row r="938" spans="1:4" s="21" customFormat="1" ht="14.25" customHeight="1" x14ac:dyDescent="0.3">
      <c r="A938" s="76">
        <v>41032</v>
      </c>
      <c r="B938" s="64">
        <v>1284.44</v>
      </c>
      <c r="C938" s="99">
        <f t="shared" si="28"/>
        <v>2.1299669972146729E-3</v>
      </c>
      <c r="D938" s="64">
        <f t="shared" si="29"/>
        <v>-2.1299669972146731</v>
      </c>
    </row>
    <row r="939" spans="1:4" s="21" customFormat="1" ht="14.25" customHeight="1" x14ac:dyDescent="0.3">
      <c r="A939" s="76">
        <v>41031</v>
      </c>
      <c r="B939" s="64">
        <v>1291.5</v>
      </c>
      <c r="C939" s="99">
        <f t="shared" si="28"/>
        <v>1.0784835488213358E-2</v>
      </c>
      <c r="D939" s="64">
        <f t="shared" si="29"/>
        <v>-10.784835488213359</v>
      </c>
    </row>
    <row r="940" spans="1:4" s="21" customFormat="1" ht="14.25" customHeight="1" x14ac:dyDescent="0.3">
      <c r="A940" s="76">
        <v>41030</v>
      </c>
      <c r="B940" s="64">
        <v>1296.98</v>
      </c>
      <c r="C940" s="99">
        <f t="shared" si="28"/>
        <v>1.0211314229633941E-2</v>
      </c>
      <c r="D940" s="64">
        <f t="shared" si="29"/>
        <v>-10.211314229633942</v>
      </c>
    </row>
    <row r="941" spans="1:4" s="21" customFormat="1" ht="14.25" customHeight="1" x14ac:dyDescent="0.3">
      <c r="A941" s="76">
        <v>41029</v>
      </c>
      <c r="B941" s="64">
        <v>1293.99</v>
      </c>
      <c r="C941" s="99">
        <f t="shared" si="28"/>
        <v>5.3609304710627009E-3</v>
      </c>
      <c r="D941" s="64">
        <f t="shared" si="29"/>
        <v>-5.3609304710627006</v>
      </c>
    </row>
    <row r="942" spans="1:4" s="21" customFormat="1" ht="14.25" customHeight="1" x14ac:dyDescent="0.3">
      <c r="A942" s="76">
        <v>41026</v>
      </c>
      <c r="B942" s="64">
        <v>1298.71</v>
      </c>
      <c r="C942" s="99">
        <f t="shared" si="28"/>
        <v>2.5076167774322367E-2</v>
      </c>
      <c r="D942" s="64">
        <f t="shared" si="29"/>
        <v>-25.076167774322368</v>
      </c>
    </row>
    <row r="943" spans="1:4" s="21" customFormat="1" ht="14.25" customHeight="1" x14ac:dyDescent="0.3">
      <c r="A943" s="76">
        <v>41025</v>
      </c>
      <c r="B943" s="64">
        <v>1293.43</v>
      </c>
      <c r="C943" s="99">
        <f t="shared" si="28"/>
        <v>1.9773721764497303E-2</v>
      </c>
      <c r="D943" s="64">
        <f t="shared" si="29"/>
        <v>-19.773721764497303</v>
      </c>
    </row>
    <row r="944" spans="1:4" s="21" customFormat="1" ht="14.25" customHeight="1" x14ac:dyDescent="0.3">
      <c r="A944" s="76">
        <v>41024</v>
      </c>
      <c r="B944" s="64">
        <v>1285.52</v>
      </c>
      <c r="C944" s="99">
        <f t="shared" si="28"/>
        <v>9.8890402958924021E-4</v>
      </c>
      <c r="D944" s="64">
        <f t="shared" si="29"/>
        <v>-0.98890402958924017</v>
      </c>
    </row>
    <row r="945" spans="1:4" s="21" customFormat="1" ht="14.25" customHeight="1" x14ac:dyDescent="0.3">
      <c r="A945" s="76">
        <v>41023</v>
      </c>
      <c r="B945" s="64">
        <v>1271.8</v>
      </c>
      <c r="C945" s="99">
        <f t="shared" si="28"/>
        <v>4.105479235749286E-3</v>
      </c>
      <c r="D945" s="64">
        <f t="shared" si="29"/>
        <v>-4.1054792357492857</v>
      </c>
    </row>
    <row r="946" spans="1:4" s="21" customFormat="1" ht="14.25" customHeight="1" x14ac:dyDescent="0.3">
      <c r="A946" s="76">
        <v>41022</v>
      </c>
      <c r="B946" s="64">
        <v>1264.21</v>
      </c>
      <c r="C946" s="99">
        <f t="shared" si="28"/>
        <v>3.8671049915035799E-3</v>
      </c>
      <c r="D946" s="64">
        <f t="shared" si="29"/>
        <v>-3.86710499150358</v>
      </c>
    </row>
    <row r="947" spans="1:4" s="21" customFormat="1" ht="14.25" customHeight="1" x14ac:dyDescent="0.3">
      <c r="A947" s="76">
        <v>41019</v>
      </c>
      <c r="B947" s="64">
        <v>1281.71</v>
      </c>
      <c r="C947" s="99">
        <f t="shared" si="28"/>
        <v>1.2264283593981409E-3</v>
      </c>
      <c r="D947" s="64">
        <f t="shared" si="29"/>
        <v>-1.2264283593981409</v>
      </c>
    </row>
    <row r="948" spans="1:4" s="21" customFormat="1" ht="14.25" customHeight="1" x14ac:dyDescent="0.3">
      <c r="A948" s="76">
        <v>41018</v>
      </c>
      <c r="B948" s="64">
        <v>1277.72</v>
      </c>
      <c r="C948" s="99">
        <f t="shared" si="28"/>
        <v>-8.7740393939628597E-3</v>
      </c>
      <c r="D948" s="64">
        <f t="shared" si="29"/>
        <v>8.7740393939628589</v>
      </c>
    </row>
    <row r="949" spans="1:4" s="21" customFormat="1" ht="14.25" customHeight="1" x14ac:dyDescent="0.3">
      <c r="A949" s="76">
        <v>41017</v>
      </c>
      <c r="B949" s="64">
        <v>1283.8699999999999</v>
      </c>
      <c r="C949" s="99">
        <f t="shared" si="28"/>
        <v>-4.8213690517716033E-3</v>
      </c>
      <c r="D949" s="64">
        <f t="shared" si="29"/>
        <v>4.8213690517716037</v>
      </c>
    </row>
    <row r="950" spans="1:4" s="21" customFormat="1" ht="14.25" customHeight="1" x14ac:dyDescent="0.3">
      <c r="A950" s="76">
        <v>41016</v>
      </c>
      <c r="B950" s="64">
        <v>1287.0899999999999</v>
      </c>
      <c r="C950" s="99">
        <f t="shared" si="28"/>
        <v>-3.6537880957726193E-3</v>
      </c>
      <c r="D950" s="64">
        <f t="shared" si="29"/>
        <v>3.6537880957726192</v>
      </c>
    </row>
    <row r="951" spans="1:4" s="21" customFormat="1" ht="14.25" customHeight="1" x14ac:dyDescent="0.3">
      <c r="A951" s="76">
        <v>41015</v>
      </c>
      <c r="B951" s="64">
        <v>1266.94</v>
      </c>
      <c r="C951" s="99">
        <f t="shared" si="28"/>
        <v>-3.7922969442925739E-2</v>
      </c>
      <c r="D951" s="64">
        <f t="shared" si="29"/>
        <v>37.922969442925741</v>
      </c>
    </row>
    <row r="952" spans="1:4" s="21" customFormat="1" ht="14.25" customHeight="1" x14ac:dyDescent="0.3">
      <c r="A952" s="76">
        <v>41012</v>
      </c>
      <c r="B952" s="64">
        <v>1268.3499999999999</v>
      </c>
      <c r="C952" s="99">
        <f t="shared" si="28"/>
        <v>-4.2219805778321538E-2</v>
      </c>
      <c r="D952" s="64">
        <f t="shared" si="29"/>
        <v>42.219805778321536</v>
      </c>
    </row>
    <row r="953" spans="1:4" s="21" customFormat="1" ht="14.25" customHeight="1" x14ac:dyDescent="0.3">
      <c r="A953" s="76">
        <v>41011</v>
      </c>
      <c r="B953" s="64">
        <v>1284.25</v>
      </c>
      <c r="C953" s="99">
        <f t="shared" si="28"/>
        <v>-2.1158375317261294E-2</v>
      </c>
      <c r="D953" s="64">
        <f t="shared" si="29"/>
        <v>21.158375317261292</v>
      </c>
    </row>
    <row r="954" spans="1:4" s="21" customFormat="1" ht="14.25" customHeight="1" x14ac:dyDescent="0.3">
      <c r="A954" s="76">
        <v>41010</v>
      </c>
      <c r="B954" s="64">
        <v>1266.5999999999999</v>
      </c>
      <c r="C954" s="99">
        <f t="shared" si="28"/>
        <v>-2.9737555729190727E-2</v>
      </c>
      <c r="D954" s="64">
        <f t="shared" si="29"/>
        <v>29.737555729190728</v>
      </c>
    </row>
    <row r="955" spans="1:4" s="21" customFormat="1" ht="14.25" customHeight="1" x14ac:dyDescent="0.3">
      <c r="A955" s="76">
        <v>41009</v>
      </c>
      <c r="B955" s="64">
        <v>1259.3399999999999</v>
      </c>
      <c r="C955" s="99">
        <f t="shared" si="28"/>
        <v>-4.0466303478227834E-2</v>
      </c>
      <c r="D955" s="64">
        <f t="shared" si="29"/>
        <v>40.466303478227836</v>
      </c>
    </row>
    <row r="956" spans="1:4" s="21" customFormat="1" ht="14.25" customHeight="1" x14ac:dyDescent="0.3">
      <c r="A956" s="76">
        <v>41008</v>
      </c>
      <c r="B956" s="64">
        <v>1280.1400000000001</v>
      </c>
      <c r="C956" s="99">
        <f t="shared" si="28"/>
        <v>-3.1898481456833321E-2</v>
      </c>
      <c r="D956" s="64">
        <f t="shared" si="29"/>
        <v>31.89848145683332</v>
      </c>
    </row>
    <row r="957" spans="1:4" s="21" customFormat="1" ht="14.25" customHeight="1" x14ac:dyDescent="0.3">
      <c r="A957" s="76">
        <v>41005</v>
      </c>
      <c r="B957" s="64">
        <v>1289.03</v>
      </c>
      <c r="C957" s="99">
        <f t="shared" si="28"/>
        <v>-2.5956263507080454E-2</v>
      </c>
      <c r="D957" s="64">
        <f t="shared" si="29"/>
        <v>25.956263507080454</v>
      </c>
    </row>
    <row r="958" spans="1:4" s="21" customFormat="1" ht="14.25" customHeight="1" x14ac:dyDescent="0.3">
      <c r="A958" s="76">
        <v>41004</v>
      </c>
      <c r="B958" s="64">
        <v>1290.0899999999999</v>
      </c>
      <c r="C958" s="99">
        <f t="shared" si="28"/>
        <v>-1.3881138926046307E-2</v>
      </c>
      <c r="D958" s="64">
        <f t="shared" si="29"/>
        <v>13.881138926046306</v>
      </c>
    </row>
    <row r="959" spans="1:4" s="21" customFormat="1" ht="14.25" customHeight="1" x14ac:dyDescent="0.3">
      <c r="A959" s="76">
        <v>41003</v>
      </c>
      <c r="B959" s="64">
        <v>1291.81</v>
      </c>
      <c r="C959" s="99">
        <f t="shared" si="28"/>
        <v>-9.5987978502372739E-3</v>
      </c>
      <c r="D959" s="64">
        <f t="shared" si="29"/>
        <v>9.5987978502372737</v>
      </c>
    </row>
    <row r="960" spans="1:4" s="21" customFormat="1" ht="14.25" customHeight="1" x14ac:dyDescent="0.3">
      <c r="A960" s="76">
        <v>41002</v>
      </c>
      <c r="B960" s="64">
        <v>1316.88</v>
      </c>
      <c r="C960" s="99">
        <f t="shared" si="28"/>
        <v>3.4212391133733181E-3</v>
      </c>
      <c r="D960" s="64">
        <f t="shared" si="29"/>
        <v>-3.4212391133733182</v>
      </c>
    </row>
    <row r="961" spans="1:4" s="21" customFormat="1" ht="14.25" customHeight="1" x14ac:dyDescent="0.3">
      <c r="A961" s="76">
        <v>41001</v>
      </c>
      <c r="B961" s="64">
        <v>1324.26</v>
      </c>
      <c r="C961" s="99">
        <f t="shared" si="28"/>
        <v>5.7339885016442146E-3</v>
      </c>
      <c r="D961" s="64">
        <f t="shared" si="29"/>
        <v>-5.7339885016442143</v>
      </c>
    </row>
    <row r="962" spans="1:4" s="21" customFormat="1" ht="14.25" customHeight="1" x14ac:dyDescent="0.3">
      <c r="A962" s="76">
        <v>40998</v>
      </c>
      <c r="B962" s="64">
        <v>1312.01</v>
      </c>
      <c r="C962" s="99">
        <f t="shared" si="28"/>
        <v>-1.028929204541176E-2</v>
      </c>
      <c r="D962" s="64">
        <f t="shared" si="29"/>
        <v>10.289292045411759</v>
      </c>
    </row>
    <row r="963" spans="1:4" s="21" customFormat="1" ht="14.25" customHeight="1" x14ac:dyDescent="0.3">
      <c r="A963" s="76">
        <v>40997</v>
      </c>
      <c r="B963" s="64">
        <v>1305.42</v>
      </c>
      <c r="C963" s="99">
        <f t="shared" si="28"/>
        <v>-1.1764171511627879E-2</v>
      </c>
      <c r="D963" s="64">
        <f t="shared" si="29"/>
        <v>11.764171511627879</v>
      </c>
    </row>
    <row r="964" spans="1:4" s="21" customFormat="1" ht="14.25" customHeight="1" x14ac:dyDescent="0.3">
      <c r="A964" s="76">
        <v>40996</v>
      </c>
      <c r="B964" s="64">
        <v>1312.45</v>
      </c>
      <c r="C964" s="99">
        <f t="shared" si="28"/>
        <v>-1.5215489368176802E-3</v>
      </c>
      <c r="D964" s="64">
        <f t="shared" si="29"/>
        <v>1.5215489368176802</v>
      </c>
    </row>
    <row r="965" spans="1:4" s="21" customFormat="1" ht="14.25" customHeight="1" x14ac:dyDescent="0.3">
      <c r="A965" s="76">
        <v>40995</v>
      </c>
      <c r="B965" s="64">
        <v>1322.32</v>
      </c>
      <c r="C965" s="99">
        <f t="shared" si="28"/>
        <v>1.2721048318539261E-2</v>
      </c>
      <c r="D965" s="64">
        <f t="shared" si="29"/>
        <v>-12.721048318539262</v>
      </c>
    </row>
    <row r="966" spans="1:4" s="21" customFormat="1" ht="14.25" customHeight="1" x14ac:dyDescent="0.3">
      <c r="A966" s="76">
        <v>40994</v>
      </c>
      <c r="B966" s="64">
        <v>1323.38</v>
      </c>
      <c r="C966" s="99">
        <f t="shared" ref="C966:C1029" si="30">(B966-B975)/B975</f>
        <v>1.1302241343736535E-2</v>
      </c>
      <c r="D966" s="64">
        <f t="shared" ref="D966:D1029" si="31">C966*-1000</f>
        <v>-11.302241343736535</v>
      </c>
    </row>
    <row r="967" spans="1:4" s="21" customFormat="1" ht="14.25" customHeight="1" x14ac:dyDescent="0.3">
      <c r="A967" s="76">
        <v>40991</v>
      </c>
      <c r="B967" s="64">
        <v>1308.25</v>
      </c>
      <c r="C967" s="99">
        <f t="shared" si="30"/>
        <v>1.4453982211676477E-2</v>
      </c>
      <c r="D967" s="64">
        <f t="shared" si="31"/>
        <v>-14.453982211676477</v>
      </c>
    </row>
    <row r="968" spans="1:4" s="21" customFormat="1" ht="14.25" customHeight="1" x14ac:dyDescent="0.3">
      <c r="A968" s="76">
        <v>40990</v>
      </c>
      <c r="B968" s="64">
        <v>1304.33</v>
      </c>
      <c r="C968" s="99">
        <f t="shared" si="30"/>
        <v>9.6527487498645585E-3</v>
      </c>
      <c r="D968" s="64">
        <f t="shared" si="31"/>
        <v>-9.6527487498645588</v>
      </c>
    </row>
    <row r="969" spans="1:4" s="21" customFormat="1" ht="14.25" customHeight="1" x14ac:dyDescent="0.3">
      <c r="A969" s="76">
        <v>40989</v>
      </c>
      <c r="B969" s="64">
        <v>1312.39</v>
      </c>
      <c r="C969" s="99">
        <f t="shared" si="30"/>
        <v>1.7056990963902098E-2</v>
      </c>
      <c r="D969" s="64">
        <f t="shared" si="31"/>
        <v>-17.056990963902098</v>
      </c>
    </row>
    <row r="970" spans="1:4" s="21" customFormat="1" ht="14.25" customHeight="1" x14ac:dyDescent="0.3">
      <c r="A970" s="76">
        <v>40988</v>
      </c>
      <c r="B970" s="64">
        <v>1316.71</v>
      </c>
      <c r="C970" s="99">
        <f t="shared" si="30"/>
        <v>3.6151309835768905E-2</v>
      </c>
      <c r="D970" s="64">
        <f t="shared" si="31"/>
        <v>-36.151309835768906</v>
      </c>
    </row>
    <row r="971" spans="1:4" s="21" customFormat="1" ht="14.25" customHeight="1" x14ac:dyDescent="0.3">
      <c r="A971" s="76">
        <v>40987</v>
      </c>
      <c r="B971" s="64">
        <v>1325.65</v>
      </c>
      <c r="C971" s="99">
        <f t="shared" si="30"/>
        <v>4.7547175775199978E-2</v>
      </c>
      <c r="D971" s="64">
        <f t="shared" si="31"/>
        <v>-47.547175775199975</v>
      </c>
    </row>
    <row r="972" spans="1:4" s="21" customFormat="1" ht="14.25" customHeight="1" x14ac:dyDescent="0.3">
      <c r="A972" s="76">
        <v>40984</v>
      </c>
      <c r="B972" s="64">
        <v>1320.96</v>
      </c>
      <c r="C972" s="99">
        <f t="shared" si="30"/>
        <v>2.237529507372012E-2</v>
      </c>
      <c r="D972" s="64">
        <f t="shared" si="31"/>
        <v>-22.375295073720121</v>
      </c>
    </row>
    <row r="973" spans="1:4" s="21" customFormat="1" ht="14.25" customHeight="1" x14ac:dyDescent="0.3">
      <c r="A973" s="76">
        <v>40983</v>
      </c>
      <c r="B973" s="64">
        <v>1314.45</v>
      </c>
      <c r="C973" s="99">
        <f t="shared" si="30"/>
        <v>1.2283403927608814E-2</v>
      </c>
      <c r="D973" s="64">
        <f t="shared" si="31"/>
        <v>-12.283403927608814</v>
      </c>
    </row>
    <row r="974" spans="1:4" s="21" customFormat="1" ht="14.25" customHeight="1" x14ac:dyDescent="0.3">
      <c r="A974" s="76">
        <v>40982</v>
      </c>
      <c r="B974" s="64">
        <v>1305.71</v>
      </c>
      <c r="C974" s="99">
        <f t="shared" si="30"/>
        <v>9.4290445234884257E-4</v>
      </c>
      <c r="D974" s="64">
        <f t="shared" si="31"/>
        <v>-0.94290445234884257</v>
      </c>
    </row>
    <row r="975" spans="1:4" s="21" customFormat="1" ht="14.25" customHeight="1" x14ac:dyDescent="0.3">
      <c r="A975" s="76">
        <v>40981</v>
      </c>
      <c r="B975" s="64">
        <v>1308.5899999999999</v>
      </c>
      <c r="C975" s="99">
        <f t="shared" si="30"/>
        <v>7.599790563015808E-3</v>
      </c>
      <c r="D975" s="64">
        <f t="shared" si="31"/>
        <v>-7.5997905630158078</v>
      </c>
    </row>
    <row r="976" spans="1:4" s="21" customFormat="1" ht="14.25" customHeight="1" x14ac:dyDescent="0.3">
      <c r="A976" s="76">
        <v>40980</v>
      </c>
      <c r="B976" s="64">
        <v>1289.6099999999999</v>
      </c>
      <c r="C976" s="99">
        <f t="shared" si="30"/>
        <v>-1.0276285495011589E-2</v>
      </c>
      <c r="D976" s="64">
        <f t="shared" si="31"/>
        <v>10.276285495011589</v>
      </c>
    </row>
    <row r="977" spans="1:4" s="21" customFormat="1" ht="14.25" customHeight="1" x14ac:dyDescent="0.3">
      <c r="A977" s="76">
        <v>40977</v>
      </c>
      <c r="B977" s="64">
        <v>1291.8599999999999</v>
      </c>
      <c r="C977" s="99">
        <f t="shared" si="30"/>
        <v>-4.7916923456181653E-3</v>
      </c>
      <c r="D977" s="64">
        <f t="shared" si="31"/>
        <v>4.7916923456181655</v>
      </c>
    </row>
    <row r="978" spans="1:4" s="21" customFormat="1" ht="14.25" customHeight="1" x14ac:dyDescent="0.3">
      <c r="A978" s="76">
        <v>40976</v>
      </c>
      <c r="B978" s="64">
        <v>1290.3800000000001</v>
      </c>
      <c r="C978" s="99">
        <f t="shared" si="30"/>
        <v>-7.8350261808282744E-3</v>
      </c>
      <c r="D978" s="64">
        <f t="shared" si="31"/>
        <v>7.8350261808282742</v>
      </c>
    </row>
    <row r="979" spans="1:4" s="21" customFormat="1" ht="14.25" customHeight="1" x14ac:dyDescent="0.3">
      <c r="A979" s="76">
        <v>40975</v>
      </c>
      <c r="B979" s="64">
        <v>1270.77</v>
      </c>
      <c r="C979" s="99">
        <f t="shared" si="30"/>
        <v>-1.8210052999984499E-2</v>
      </c>
      <c r="D979" s="64">
        <f t="shared" si="31"/>
        <v>18.210052999984498</v>
      </c>
    </row>
    <row r="980" spans="1:4" s="21" customFormat="1" ht="14.25" customHeight="1" x14ac:dyDescent="0.3">
      <c r="A980" s="76">
        <v>40974</v>
      </c>
      <c r="B980" s="64">
        <v>1265.48</v>
      </c>
      <c r="C980" s="99">
        <f t="shared" si="30"/>
        <v>-1.8231469844373072E-2</v>
      </c>
      <c r="D980" s="64">
        <f t="shared" si="31"/>
        <v>18.231469844373073</v>
      </c>
    </row>
    <row r="981" spans="1:4" s="21" customFormat="1" ht="14.25" customHeight="1" x14ac:dyDescent="0.3">
      <c r="A981" s="76">
        <v>40973</v>
      </c>
      <c r="B981" s="64">
        <v>1292.05</v>
      </c>
      <c r="C981" s="99">
        <f t="shared" si="30"/>
        <v>-1.9851384962382293E-3</v>
      </c>
      <c r="D981" s="64">
        <f t="shared" si="31"/>
        <v>1.9851384962382292</v>
      </c>
    </row>
    <row r="982" spans="1:4" s="21" customFormat="1" ht="14.25" customHeight="1" x14ac:dyDescent="0.3">
      <c r="A982" s="76">
        <v>40970</v>
      </c>
      <c r="B982" s="64">
        <v>1298.5</v>
      </c>
      <c r="C982" s="99">
        <f t="shared" si="30"/>
        <v>1.6044183212230042E-3</v>
      </c>
      <c r="D982" s="64">
        <f t="shared" si="31"/>
        <v>-1.6044183212230041</v>
      </c>
    </row>
    <row r="983" spans="1:4" s="21" customFormat="1" ht="14.25" customHeight="1" x14ac:dyDescent="0.3">
      <c r="A983" s="76">
        <v>40969</v>
      </c>
      <c r="B983" s="64">
        <v>1304.48</v>
      </c>
      <c r="C983" s="99">
        <f t="shared" si="30"/>
        <v>1.2755716004813528E-2</v>
      </c>
      <c r="D983" s="64">
        <f t="shared" si="31"/>
        <v>-12.755716004813529</v>
      </c>
    </row>
    <row r="984" spans="1:4" s="21" customFormat="1" ht="14.25" customHeight="1" x14ac:dyDescent="0.3">
      <c r="A984" s="76">
        <v>40968</v>
      </c>
      <c r="B984" s="64">
        <v>1298.72</v>
      </c>
      <c r="C984" s="99">
        <f t="shared" si="30"/>
        <v>1.4498187726534139E-2</v>
      </c>
      <c r="D984" s="64">
        <f t="shared" si="31"/>
        <v>-14.498187726534139</v>
      </c>
    </row>
    <row r="985" spans="1:4" s="21" customFormat="1" ht="14.25" customHeight="1" x14ac:dyDescent="0.3">
      <c r="A985" s="76">
        <v>40967</v>
      </c>
      <c r="B985" s="64">
        <v>1303</v>
      </c>
      <c r="C985" s="99">
        <f t="shared" si="30"/>
        <v>2.230556187576992E-2</v>
      </c>
      <c r="D985" s="64">
        <f t="shared" si="31"/>
        <v>-22.305561875769921</v>
      </c>
    </row>
    <row r="986" spans="1:4" s="21" customFormat="1" ht="14.25" customHeight="1" x14ac:dyDescent="0.3">
      <c r="A986" s="76">
        <v>40966</v>
      </c>
      <c r="B986" s="64">
        <v>1298.08</v>
      </c>
      <c r="C986" s="99">
        <f t="shared" si="30"/>
        <v>1.8973082870846328E-2</v>
      </c>
      <c r="D986" s="64">
        <f t="shared" si="31"/>
        <v>-18.973082870846326</v>
      </c>
    </row>
    <row r="987" spans="1:4" s="21" customFormat="1" ht="14.25" customHeight="1" x14ac:dyDescent="0.3">
      <c r="A987" s="76">
        <v>40963</v>
      </c>
      <c r="B987" s="64">
        <v>1300.57</v>
      </c>
      <c r="C987" s="99">
        <f t="shared" si="30"/>
        <v>1.6705753595997411E-2</v>
      </c>
      <c r="D987" s="64">
        <f t="shared" si="31"/>
        <v>-16.705753595997411</v>
      </c>
    </row>
    <row r="988" spans="1:4" s="21" customFormat="1" ht="14.25" customHeight="1" x14ac:dyDescent="0.3">
      <c r="A988" s="76">
        <v>40962</v>
      </c>
      <c r="B988" s="64">
        <v>1294.3399999999999</v>
      </c>
      <c r="C988" s="99">
        <f t="shared" si="30"/>
        <v>1.943827481372953E-2</v>
      </c>
      <c r="D988" s="64">
        <f t="shared" si="31"/>
        <v>-19.438274813729532</v>
      </c>
    </row>
    <row r="989" spans="1:4" s="21" customFormat="1" ht="14.25" customHeight="1" x14ac:dyDescent="0.3">
      <c r="A989" s="76">
        <v>40961</v>
      </c>
      <c r="B989" s="64">
        <v>1288.98</v>
      </c>
      <c r="C989" s="99">
        <f t="shared" si="30"/>
        <v>3.6908988974023618E-3</v>
      </c>
      <c r="D989" s="64">
        <f t="shared" si="31"/>
        <v>-3.690898897402362</v>
      </c>
    </row>
    <row r="990" spans="1:4" s="21" customFormat="1" ht="14.25" customHeight="1" x14ac:dyDescent="0.3">
      <c r="A990" s="76">
        <v>40960</v>
      </c>
      <c r="B990" s="64">
        <v>1294.6199999999999</v>
      </c>
      <c r="C990" s="99">
        <f t="shared" si="30"/>
        <v>1.0450894843236478E-2</v>
      </c>
      <c r="D990" s="64">
        <f t="shared" si="31"/>
        <v>-10.450894843236478</v>
      </c>
    </row>
    <row r="991" spans="1:4" s="21" customFormat="1" ht="14.25" customHeight="1" x14ac:dyDescent="0.3">
      <c r="A991" s="76">
        <v>40959</v>
      </c>
      <c r="B991" s="64">
        <v>1296.42</v>
      </c>
      <c r="C991" s="99">
        <f t="shared" si="30"/>
        <v>1.4198878171278439E-2</v>
      </c>
      <c r="D991" s="64">
        <f t="shared" si="31"/>
        <v>-14.198878171278439</v>
      </c>
    </row>
    <row r="992" spans="1:4" s="21" customFormat="1" ht="14.25" customHeight="1" x14ac:dyDescent="0.3">
      <c r="A992" s="76">
        <v>40956</v>
      </c>
      <c r="B992" s="64">
        <v>1288.05</v>
      </c>
      <c r="C992" s="99">
        <f t="shared" si="30"/>
        <v>1.1456975484114082E-2</v>
      </c>
      <c r="D992" s="64">
        <f t="shared" si="31"/>
        <v>-11.456975484114082</v>
      </c>
    </row>
    <row r="993" spans="1:4" s="21" customFormat="1" ht="14.25" customHeight="1" x14ac:dyDescent="0.3">
      <c r="A993" s="76">
        <v>40955</v>
      </c>
      <c r="B993" s="64">
        <v>1280.1600000000001</v>
      </c>
      <c r="C993" s="99">
        <f t="shared" si="30"/>
        <v>5.0402750953884405E-3</v>
      </c>
      <c r="D993" s="64">
        <f t="shared" si="31"/>
        <v>-5.0402750953884405</v>
      </c>
    </row>
    <row r="994" spans="1:4" s="21" customFormat="1" ht="14.25" customHeight="1" x14ac:dyDescent="0.3">
      <c r="A994" s="76">
        <v>40954</v>
      </c>
      <c r="B994" s="64">
        <v>1274.57</v>
      </c>
      <c r="C994" s="99">
        <f t="shared" si="30"/>
        <v>1.1635751760046236E-2</v>
      </c>
      <c r="D994" s="64">
        <f t="shared" si="31"/>
        <v>-11.635751760046237</v>
      </c>
    </row>
    <row r="995" spans="1:4" s="21" customFormat="1" ht="14.25" customHeight="1" x14ac:dyDescent="0.3">
      <c r="A995" s="76">
        <v>40953</v>
      </c>
      <c r="B995" s="64">
        <v>1273.9100000000001</v>
      </c>
      <c r="C995" s="99">
        <f t="shared" si="30"/>
        <v>1.2985257399131788E-2</v>
      </c>
      <c r="D995" s="64">
        <f t="shared" si="31"/>
        <v>-12.985257399131788</v>
      </c>
    </row>
    <row r="996" spans="1:4" s="21" customFormat="1" ht="14.25" customHeight="1" x14ac:dyDescent="0.3">
      <c r="A996" s="76">
        <v>40952</v>
      </c>
      <c r="B996" s="64">
        <v>1279.2</v>
      </c>
      <c r="C996" s="99">
        <f t="shared" si="30"/>
        <v>3.087300244179576E-2</v>
      </c>
      <c r="D996" s="64">
        <f t="shared" si="31"/>
        <v>-30.873002441795759</v>
      </c>
    </row>
    <row r="997" spans="1:4" s="21" customFormat="1" ht="14.25" customHeight="1" x14ac:dyDescent="0.3">
      <c r="A997" s="76">
        <v>40949</v>
      </c>
      <c r="B997" s="64">
        <v>1269.6600000000001</v>
      </c>
      <c r="C997" s="99">
        <f t="shared" si="30"/>
        <v>2.4836749025337182E-2</v>
      </c>
      <c r="D997" s="64">
        <f t="shared" si="31"/>
        <v>-24.836749025337181</v>
      </c>
    </row>
    <row r="998" spans="1:4" s="21" customFormat="1" ht="14.25" customHeight="1" x14ac:dyDescent="0.3">
      <c r="A998" s="76">
        <v>40948</v>
      </c>
      <c r="B998" s="64">
        <v>1284.24</v>
      </c>
      <c r="C998" s="99">
        <f t="shared" si="30"/>
        <v>3.0657121761741235E-2</v>
      </c>
      <c r="D998" s="64">
        <f t="shared" si="31"/>
        <v>-30.657121761741234</v>
      </c>
    </row>
    <row r="999" spans="1:4" s="21" customFormat="1" ht="14.25" customHeight="1" x14ac:dyDescent="0.3">
      <c r="A999" s="76">
        <v>40947</v>
      </c>
      <c r="B999" s="64">
        <v>1281.23</v>
      </c>
      <c r="C999" s="99">
        <f t="shared" si="30"/>
        <v>2.4467668295179153E-2</v>
      </c>
      <c r="D999" s="64">
        <f t="shared" si="31"/>
        <v>-24.467668295179152</v>
      </c>
    </row>
    <row r="1000" spans="1:4" s="21" customFormat="1" ht="14.25" customHeight="1" x14ac:dyDescent="0.3">
      <c r="A1000" s="76">
        <v>40946</v>
      </c>
      <c r="B1000" s="64">
        <v>1278.27</v>
      </c>
      <c r="C1000" s="99">
        <f t="shared" si="30"/>
        <v>2.8085414404632705E-2</v>
      </c>
      <c r="D1000" s="64">
        <f t="shared" si="31"/>
        <v>-28.085414404632704</v>
      </c>
    </row>
    <row r="1001" spans="1:4" s="21" customFormat="1" ht="14.25" customHeight="1" x14ac:dyDescent="0.3">
      <c r="A1001" s="76">
        <v>40945</v>
      </c>
      <c r="B1001" s="64">
        <v>1273.46</v>
      </c>
      <c r="C1001" s="99">
        <f t="shared" si="30"/>
        <v>2.9374676668391223E-2</v>
      </c>
      <c r="D1001" s="64">
        <f t="shared" si="31"/>
        <v>-29.374676668391224</v>
      </c>
    </row>
    <row r="1002" spans="1:4" s="21" customFormat="1" ht="14.25" customHeight="1" x14ac:dyDescent="0.3">
      <c r="A1002" s="76">
        <v>40942</v>
      </c>
      <c r="B1002" s="64">
        <v>1273.74</v>
      </c>
      <c r="C1002" s="99">
        <f t="shared" si="30"/>
        <v>2.4986118822876144E-2</v>
      </c>
      <c r="D1002" s="64">
        <f t="shared" si="31"/>
        <v>-24.986118822876143</v>
      </c>
    </row>
    <row r="1003" spans="1:4" s="21" customFormat="1" ht="14.25" customHeight="1" x14ac:dyDescent="0.3">
      <c r="A1003" s="76">
        <v>40941</v>
      </c>
      <c r="B1003" s="64">
        <v>1259.9100000000001</v>
      </c>
      <c r="C1003" s="99">
        <f t="shared" si="30"/>
        <v>1.9641643197047667E-2</v>
      </c>
      <c r="D1003" s="64">
        <f t="shared" si="31"/>
        <v>-19.641643197047667</v>
      </c>
    </row>
    <row r="1004" spans="1:4" s="21" customFormat="1" ht="14.25" customHeight="1" x14ac:dyDescent="0.3">
      <c r="A1004" s="76">
        <v>40940</v>
      </c>
      <c r="B1004" s="64">
        <v>1257.58</v>
      </c>
      <c r="C1004" s="99">
        <f t="shared" si="30"/>
        <v>1.9935117599351116E-2</v>
      </c>
      <c r="D1004" s="64">
        <f t="shared" si="31"/>
        <v>-19.935117599351116</v>
      </c>
    </row>
    <row r="1005" spans="1:4" s="21" customFormat="1" ht="14.25" customHeight="1" x14ac:dyDescent="0.3">
      <c r="A1005" s="76">
        <v>40939</v>
      </c>
      <c r="B1005" s="64">
        <v>1240.8900000000001</v>
      </c>
      <c r="C1005" s="99">
        <f t="shared" si="30"/>
        <v>1.5317018090772992E-2</v>
      </c>
      <c r="D1005" s="64">
        <f t="shared" si="31"/>
        <v>-15.317018090772992</v>
      </c>
    </row>
    <row r="1006" spans="1:4" s="21" customFormat="1" ht="14.25" customHeight="1" x14ac:dyDescent="0.3">
      <c r="A1006" s="76">
        <v>40938</v>
      </c>
      <c r="B1006" s="64">
        <v>1238.8900000000001</v>
      </c>
      <c r="C1006" s="99">
        <f t="shared" si="30"/>
        <v>2.2490178600904558E-2</v>
      </c>
      <c r="D1006" s="64">
        <f t="shared" si="31"/>
        <v>-22.490178600904557</v>
      </c>
    </row>
    <row r="1007" spans="1:4" s="21" customFormat="1" ht="14.25" customHeight="1" x14ac:dyDescent="0.3">
      <c r="A1007" s="76">
        <v>40935</v>
      </c>
      <c r="B1007" s="64">
        <v>1246.04</v>
      </c>
      <c r="C1007" s="99">
        <f t="shared" si="30"/>
        <v>3.6225134721575368E-2</v>
      </c>
      <c r="D1007" s="64">
        <f t="shared" si="31"/>
        <v>-36.225134721575365</v>
      </c>
    </row>
    <row r="1008" spans="1:4" s="21" customFormat="1" ht="14.25" customHeight="1" x14ac:dyDescent="0.3">
      <c r="A1008" s="76">
        <v>40934</v>
      </c>
      <c r="B1008" s="64">
        <v>1250.6300000000001</v>
      </c>
      <c r="C1008" s="99">
        <f t="shared" si="30"/>
        <v>4.1271876509083781E-2</v>
      </c>
      <c r="D1008" s="64">
        <f t="shared" si="31"/>
        <v>-41.271876509083782</v>
      </c>
    </row>
    <row r="1009" spans="1:4" s="21" customFormat="1" ht="14.25" customHeight="1" x14ac:dyDescent="0.3">
      <c r="A1009" s="76">
        <v>40933</v>
      </c>
      <c r="B1009" s="64">
        <v>1243.3499999999999</v>
      </c>
      <c r="C1009" s="99">
        <f t="shared" si="30"/>
        <v>2.9800309764198233E-2</v>
      </c>
      <c r="D1009" s="64">
        <f t="shared" si="31"/>
        <v>-29.800309764198232</v>
      </c>
    </row>
    <row r="1010" spans="1:4" s="21" customFormat="1" ht="14.25" customHeight="1" x14ac:dyDescent="0.3">
      <c r="A1010" s="76">
        <v>40932</v>
      </c>
      <c r="B1010" s="64">
        <v>1237.1199999999999</v>
      </c>
      <c r="C1010" s="99">
        <f t="shared" si="30"/>
        <v>2.725234576102295E-2</v>
      </c>
      <c r="D1010" s="64">
        <f t="shared" si="31"/>
        <v>-27.252345761022951</v>
      </c>
    </row>
    <row r="1011" spans="1:4" s="21" customFormat="1" ht="14.25" customHeight="1" x14ac:dyDescent="0.3">
      <c r="A1011" s="76">
        <v>40931</v>
      </c>
      <c r="B1011" s="64">
        <v>1242.69</v>
      </c>
      <c r="C1011" s="99">
        <f t="shared" si="30"/>
        <v>2.9100244296302515E-2</v>
      </c>
      <c r="D1011" s="64">
        <f t="shared" si="31"/>
        <v>-29.100244296302513</v>
      </c>
    </row>
    <row r="1012" spans="1:4" s="21" customFormat="1" ht="14.25" customHeight="1" x14ac:dyDescent="0.3">
      <c r="A1012" s="76">
        <v>40928</v>
      </c>
      <c r="B1012" s="64">
        <v>1235.6400000000001</v>
      </c>
      <c r="C1012" s="99">
        <f t="shared" si="30"/>
        <v>3.6193479135918492E-2</v>
      </c>
      <c r="D1012" s="64">
        <f t="shared" si="31"/>
        <v>-36.193479135918494</v>
      </c>
    </row>
    <row r="1013" spans="1:4" s="21" customFormat="1" ht="14.25" customHeight="1" x14ac:dyDescent="0.3">
      <c r="A1013" s="76">
        <v>40927</v>
      </c>
      <c r="B1013" s="64">
        <v>1233</v>
      </c>
      <c r="C1013" s="99">
        <f t="shared" si="30"/>
        <v>3.4682420468753868E-2</v>
      </c>
      <c r="D1013" s="64">
        <f t="shared" si="31"/>
        <v>-34.682420468753868</v>
      </c>
    </row>
    <row r="1014" spans="1:4" s="21" customFormat="1" ht="14.25" customHeight="1" x14ac:dyDescent="0.3">
      <c r="A1014" s="76">
        <v>40926</v>
      </c>
      <c r="B1014" s="64">
        <v>1222.17</v>
      </c>
      <c r="C1014" s="99">
        <f t="shared" si="30"/>
        <v>2.1001979900253209E-2</v>
      </c>
      <c r="D1014" s="64">
        <f t="shared" si="31"/>
        <v>-21.001979900253211</v>
      </c>
    </row>
    <row r="1015" spans="1:4" s="21" customFormat="1" ht="14.25" customHeight="1" x14ac:dyDescent="0.3">
      <c r="A1015" s="76">
        <v>40925</v>
      </c>
      <c r="B1015" s="64">
        <v>1211.6400000000001</v>
      </c>
      <c r="C1015" s="99">
        <f t="shared" si="30"/>
        <v>6.66323258171201E-3</v>
      </c>
      <c r="D1015" s="64">
        <f t="shared" si="31"/>
        <v>-6.6632325817120099</v>
      </c>
    </row>
    <row r="1016" spans="1:4" s="21" customFormat="1" ht="14.25" customHeight="1" x14ac:dyDescent="0.3">
      <c r="A1016" s="76">
        <v>40924</v>
      </c>
      <c r="B1016" s="64">
        <v>1202.48</v>
      </c>
      <c r="C1016" s="99">
        <f t="shared" si="30"/>
        <v>-2.9931431319386616E-3</v>
      </c>
      <c r="D1016" s="64">
        <f t="shared" si="31"/>
        <v>2.9931431319386617</v>
      </c>
    </row>
    <row r="1017" spans="1:4" s="21" customFormat="1" ht="14.25" customHeight="1" x14ac:dyDescent="0.3">
      <c r="A1017" s="76">
        <v>40921</v>
      </c>
      <c r="B1017" s="64">
        <v>1201.06</v>
      </c>
      <c r="C1017" s="99">
        <f t="shared" si="30"/>
        <v>1.2638377161550338E-2</v>
      </c>
      <c r="D1017" s="64">
        <f t="shared" si="31"/>
        <v>-12.638377161550338</v>
      </c>
    </row>
    <row r="1018" spans="1:4" s="21" customFormat="1" ht="14.25" customHeight="1" x14ac:dyDescent="0.3">
      <c r="A1018" s="76">
        <v>40920</v>
      </c>
      <c r="B1018" s="64">
        <v>1207.3699999999999</v>
      </c>
      <c r="C1018" s="99">
        <f t="shared" si="30"/>
        <v>2.0954007728798633E-2</v>
      </c>
      <c r="D1018" s="64">
        <f t="shared" si="31"/>
        <v>-20.954007728798633</v>
      </c>
    </row>
    <row r="1019" spans="1:4" s="21" customFormat="1" ht="14.25" customHeight="1" x14ac:dyDescent="0.3">
      <c r="A1019" s="76">
        <v>40919</v>
      </c>
      <c r="B1019" s="64">
        <v>1204.3</v>
      </c>
      <c r="C1019" s="99">
        <f t="shared" si="30"/>
        <v>2.2707972417541366E-2</v>
      </c>
      <c r="D1019" s="64">
        <f t="shared" si="31"/>
        <v>-22.707972417541367</v>
      </c>
    </row>
    <row r="1020" spans="1:4" s="21" customFormat="1" ht="14.25" customHeight="1" x14ac:dyDescent="0.3">
      <c r="A1020" s="76">
        <v>40918</v>
      </c>
      <c r="B1020" s="64">
        <v>1207.55</v>
      </c>
      <c r="C1020" s="99">
        <f t="shared" si="30"/>
        <v>3.3896708791396897E-2</v>
      </c>
      <c r="D1020" s="64">
        <f t="shared" si="31"/>
        <v>-33.896708791396897</v>
      </c>
    </row>
    <row r="1021" spans="1:4" s="21" customFormat="1" ht="14.25" customHeight="1" x14ac:dyDescent="0.3">
      <c r="A1021" s="76">
        <v>40917</v>
      </c>
      <c r="B1021" s="64">
        <v>1192.48</v>
      </c>
      <c r="C1021" s="99">
        <f t="shared" si="30"/>
        <v>7.511046899686632E-3</v>
      </c>
      <c r="D1021" s="64">
        <f t="shared" si="31"/>
        <v>-7.5110468996866322</v>
      </c>
    </row>
    <row r="1022" spans="1:4" s="21" customFormat="1" ht="14.25" customHeight="1" x14ac:dyDescent="0.3">
      <c r="A1022" s="76">
        <v>40914</v>
      </c>
      <c r="B1022" s="64">
        <v>1191.67</v>
      </c>
      <c r="C1022" s="99">
        <f t="shared" si="30"/>
        <v>7.4565667667076674E-3</v>
      </c>
      <c r="D1022" s="64">
        <f t="shared" si="31"/>
        <v>-7.4565667667076676</v>
      </c>
    </row>
    <row r="1023" spans="1:4" s="21" customFormat="1" ht="14.25" customHeight="1" x14ac:dyDescent="0.3">
      <c r="A1023" s="76">
        <v>40913</v>
      </c>
      <c r="B1023" s="64">
        <v>1197.03</v>
      </c>
      <c r="C1023" s="99">
        <f t="shared" si="30"/>
        <v>1.2510150223304883E-2</v>
      </c>
      <c r="D1023" s="64">
        <f t="shared" si="31"/>
        <v>-12.510150223304883</v>
      </c>
    </row>
    <row r="1024" spans="1:4" s="21" customFormat="1" ht="14.25" customHeight="1" x14ac:dyDescent="0.3">
      <c r="A1024" s="76">
        <v>40912</v>
      </c>
      <c r="B1024" s="64">
        <v>1203.6199999999999</v>
      </c>
      <c r="C1024" s="99">
        <f t="shared" si="30"/>
        <v>2.5701770831557832E-2</v>
      </c>
      <c r="D1024" s="64">
        <f t="shared" si="31"/>
        <v>-25.70177083155783</v>
      </c>
    </row>
    <row r="1025" spans="1:4" s="21" customFormat="1" ht="14.25" customHeight="1" x14ac:dyDescent="0.3">
      <c r="A1025" s="76">
        <v>40911</v>
      </c>
      <c r="B1025" s="64">
        <v>1206.0899999999999</v>
      </c>
      <c r="C1025" s="99">
        <f t="shared" si="30"/>
        <v>3.6017385926333009E-2</v>
      </c>
      <c r="D1025" s="64">
        <f t="shared" si="31"/>
        <v>-36.017385926333006</v>
      </c>
    </row>
    <row r="1026" spans="1:4" s="21" customFormat="1" ht="14.25" customHeight="1" x14ac:dyDescent="0.3">
      <c r="A1026" s="76">
        <v>40910</v>
      </c>
      <c r="B1026" s="64">
        <v>1186.07</v>
      </c>
      <c r="C1026" s="99">
        <f t="shared" si="30"/>
        <v>1.9048028181115083E-2</v>
      </c>
      <c r="D1026" s="64">
        <f t="shared" si="31"/>
        <v>-19.048028181115082</v>
      </c>
    </row>
    <row r="1027" spans="1:4" s="21" customFormat="1" ht="14.25" customHeight="1" x14ac:dyDescent="0.3">
      <c r="A1027" s="76">
        <v>40907</v>
      </c>
      <c r="B1027" s="64">
        <v>1182.5899999999999</v>
      </c>
      <c r="C1027" s="99">
        <f t="shared" si="30"/>
        <v>4.1654188320267738E-2</v>
      </c>
      <c r="D1027" s="64">
        <f t="shared" si="31"/>
        <v>-41.654188320267735</v>
      </c>
    </row>
    <row r="1028" spans="1:4" s="21" customFormat="1" ht="14.25" customHeight="1" x14ac:dyDescent="0.3">
      <c r="A1028" s="76">
        <v>40906</v>
      </c>
      <c r="B1028" s="64">
        <v>1177.56</v>
      </c>
      <c r="C1028" s="99">
        <f t="shared" si="30"/>
        <v>2.710906426627584E-2</v>
      </c>
      <c r="D1028" s="64">
        <f t="shared" si="31"/>
        <v>-27.109064266275841</v>
      </c>
    </row>
    <row r="1029" spans="1:4" s="21" customFormat="1" ht="14.25" customHeight="1" x14ac:dyDescent="0.3">
      <c r="A1029" s="76">
        <v>40905</v>
      </c>
      <c r="B1029" s="64">
        <v>1167.96</v>
      </c>
      <c r="C1029" s="99">
        <f t="shared" si="30"/>
        <v>2.197138732117087E-2</v>
      </c>
      <c r="D1029" s="64">
        <f t="shared" si="31"/>
        <v>-21.971387321170869</v>
      </c>
    </row>
    <row r="1030" spans="1:4" s="21" customFormat="1" ht="14.25" customHeight="1" x14ac:dyDescent="0.3">
      <c r="A1030" s="76">
        <v>40904</v>
      </c>
      <c r="B1030" s="64">
        <v>1183.5899999999999</v>
      </c>
      <c r="C1030" s="99">
        <f t="shared" ref="C1030:C1093" si="32">(B1030-B1039)/B1039</f>
        <v>3.9111883691529674E-2</v>
      </c>
      <c r="D1030" s="64">
        <f t="shared" ref="D1030:D1093" si="33">C1030*-1000</f>
        <v>-39.111883691529677</v>
      </c>
    </row>
    <row r="1031" spans="1:4" s="21" customFormat="1" ht="14.25" customHeight="1" x14ac:dyDescent="0.3">
      <c r="A1031" s="76">
        <v>40903</v>
      </c>
      <c r="B1031" s="64">
        <v>1182.8499999999999</v>
      </c>
      <c r="C1031" s="99">
        <f t="shared" si="32"/>
        <v>2.0234778633591636E-2</v>
      </c>
      <c r="D1031" s="64">
        <f t="shared" si="33"/>
        <v>-20.234778633591635</v>
      </c>
    </row>
    <row r="1032" spans="1:4" s="21" customFormat="1" ht="14.25" customHeight="1" x14ac:dyDescent="0.3">
      <c r="A1032" s="76">
        <v>40900</v>
      </c>
      <c r="B1032" s="64">
        <v>1182.24</v>
      </c>
      <c r="C1032" s="99">
        <f t="shared" si="32"/>
        <v>1.1395133969818238E-2</v>
      </c>
      <c r="D1032" s="64">
        <f t="shared" si="33"/>
        <v>-11.395133969818238</v>
      </c>
    </row>
    <row r="1033" spans="1:4" s="21" customFormat="1" ht="14.25" customHeight="1" x14ac:dyDescent="0.3">
      <c r="A1033" s="76">
        <v>40899</v>
      </c>
      <c r="B1033" s="64">
        <v>1173.46</v>
      </c>
      <c r="C1033" s="99">
        <f t="shared" si="32"/>
        <v>-1.1648375712757564E-2</v>
      </c>
      <c r="D1033" s="64">
        <f t="shared" si="33"/>
        <v>11.648375712757563</v>
      </c>
    </row>
    <row r="1034" spans="1:4" s="21" customFormat="1" ht="14.25" customHeight="1" x14ac:dyDescent="0.3">
      <c r="A1034" s="76">
        <v>40898</v>
      </c>
      <c r="B1034" s="64">
        <v>1164.1600000000001</v>
      </c>
      <c r="C1034" s="99">
        <f t="shared" si="32"/>
        <v>-8.8881321300866914E-3</v>
      </c>
      <c r="D1034" s="64">
        <f t="shared" si="33"/>
        <v>8.8881321300866922</v>
      </c>
    </row>
    <row r="1035" spans="1:4" s="21" customFormat="1" ht="14.25" customHeight="1" x14ac:dyDescent="0.3">
      <c r="A1035" s="76">
        <v>40897</v>
      </c>
      <c r="B1035" s="64">
        <v>1163.9000000000001</v>
      </c>
      <c r="C1035" s="99">
        <f t="shared" si="32"/>
        <v>-2.7904218623414034E-2</v>
      </c>
      <c r="D1035" s="64">
        <f t="shared" si="33"/>
        <v>27.904218623414035</v>
      </c>
    </row>
    <row r="1036" spans="1:4" s="21" customFormat="1" ht="14.25" customHeight="1" x14ac:dyDescent="0.3">
      <c r="A1036" s="76">
        <v>40896</v>
      </c>
      <c r="B1036" s="64">
        <v>1135.3</v>
      </c>
      <c r="C1036" s="99">
        <f t="shared" si="32"/>
        <v>-4.8907579920916919E-2</v>
      </c>
      <c r="D1036" s="64">
        <f t="shared" si="33"/>
        <v>48.907579920916916</v>
      </c>
    </row>
    <row r="1037" spans="1:4" s="21" customFormat="1" ht="14.25" customHeight="1" x14ac:dyDescent="0.3">
      <c r="A1037" s="76">
        <v>40893</v>
      </c>
      <c r="B1037" s="64">
        <v>1146.48</v>
      </c>
      <c r="C1037" s="99">
        <f t="shared" si="32"/>
        <v>-4.4066270334269894E-2</v>
      </c>
      <c r="D1037" s="64">
        <f t="shared" si="33"/>
        <v>44.066270334269895</v>
      </c>
    </row>
    <row r="1038" spans="1:4" s="21" customFormat="1" ht="14.25" customHeight="1" x14ac:dyDescent="0.3">
      <c r="A1038" s="76">
        <v>40892</v>
      </c>
      <c r="B1038" s="64">
        <v>1142.8499999999999</v>
      </c>
      <c r="C1038" s="99">
        <f t="shared" si="32"/>
        <v>-3.7713448519753619E-2</v>
      </c>
      <c r="D1038" s="64">
        <f t="shared" si="33"/>
        <v>37.713448519753619</v>
      </c>
    </row>
    <row r="1039" spans="1:4" s="21" customFormat="1" ht="14.25" customHeight="1" x14ac:dyDescent="0.3">
      <c r="A1039" s="76">
        <v>40891</v>
      </c>
      <c r="B1039" s="64">
        <v>1139.04</v>
      </c>
      <c r="C1039" s="99">
        <f t="shared" si="32"/>
        <v>-3.834658831872758E-2</v>
      </c>
      <c r="D1039" s="64">
        <f t="shared" si="33"/>
        <v>38.346588318727576</v>
      </c>
    </row>
    <row r="1040" spans="1:4" s="21" customFormat="1" ht="14.25" customHeight="1" x14ac:dyDescent="0.3">
      <c r="A1040" s="76">
        <v>40890</v>
      </c>
      <c r="B1040" s="64">
        <v>1159.3900000000001</v>
      </c>
      <c r="C1040" s="99">
        <f t="shared" si="32"/>
        <v>-2.1281445213574043E-2</v>
      </c>
      <c r="D1040" s="64">
        <f t="shared" si="33"/>
        <v>21.281445213574042</v>
      </c>
    </row>
    <row r="1041" spans="1:4" s="21" customFormat="1" ht="14.25" customHeight="1" x14ac:dyDescent="0.3">
      <c r="A1041" s="76">
        <v>40889</v>
      </c>
      <c r="B1041" s="64">
        <v>1168.92</v>
      </c>
      <c r="C1041" s="99">
        <f t="shared" si="32"/>
        <v>2.5638325875230347E-2</v>
      </c>
      <c r="D1041" s="64">
        <f t="shared" si="33"/>
        <v>-25.638325875230347</v>
      </c>
    </row>
    <row r="1042" spans="1:4" s="21" customFormat="1" ht="14.25" customHeight="1" x14ac:dyDescent="0.3">
      <c r="A1042" s="76">
        <v>40886</v>
      </c>
      <c r="B1042" s="64">
        <v>1187.29</v>
      </c>
      <c r="C1042" s="99">
        <f t="shared" si="32"/>
        <v>4.8518567580695067E-2</v>
      </c>
      <c r="D1042" s="64">
        <f t="shared" si="33"/>
        <v>-48.51856758069507</v>
      </c>
    </row>
    <row r="1043" spans="1:4" s="21" customFormat="1" ht="14.25" customHeight="1" x14ac:dyDescent="0.3">
      <c r="A1043" s="76">
        <v>40885</v>
      </c>
      <c r="B1043" s="64">
        <v>1174.5999999999999</v>
      </c>
      <c r="C1043" s="99">
        <f t="shared" si="32"/>
        <v>6.9948351718421189E-2</v>
      </c>
      <c r="D1043" s="64">
        <f t="shared" si="33"/>
        <v>-69.948351718421193</v>
      </c>
    </row>
    <row r="1044" spans="1:4" s="21" customFormat="1" ht="14.25" customHeight="1" x14ac:dyDescent="0.3">
      <c r="A1044" s="76">
        <v>40884</v>
      </c>
      <c r="B1044" s="64">
        <v>1197.31</v>
      </c>
      <c r="C1044" s="99">
        <f t="shared" si="32"/>
        <v>8.8621981379109718E-2</v>
      </c>
      <c r="D1044" s="64">
        <f t="shared" si="33"/>
        <v>-88.621981379109712</v>
      </c>
    </row>
    <row r="1045" spans="1:4" s="21" customFormat="1" ht="14.25" customHeight="1" x14ac:dyDescent="0.3">
      <c r="A1045" s="76">
        <v>40883</v>
      </c>
      <c r="B1045" s="64">
        <v>1193.68</v>
      </c>
      <c r="C1045" s="99">
        <f t="shared" si="32"/>
        <v>8.2320086318671812E-2</v>
      </c>
      <c r="D1045" s="64">
        <f t="shared" si="33"/>
        <v>-82.320086318671812</v>
      </c>
    </row>
    <row r="1046" spans="1:4" s="21" customFormat="1" ht="14.25" customHeight="1" x14ac:dyDescent="0.3">
      <c r="A1046" s="76">
        <v>40882</v>
      </c>
      <c r="B1046" s="64">
        <v>1199.33</v>
      </c>
      <c r="C1046" s="99">
        <f t="shared" si="32"/>
        <v>6.3943224661787465E-2</v>
      </c>
      <c r="D1046" s="64">
        <f t="shared" si="33"/>
        <v>-63.943224661787468</v>
      </c>
    </row>
    <row r="1047" spans="1:4" s="21" customFormat="1" ht="14.25" customHeight="1" x14ac:dyDescent="0.3">
      <c r="A1047" s="76">
        <v>40879</v>
      </c>
      <c r="B1047" s="64">
        <v>1187.6400000000001</v>
      </c>
      <c r="C1047" s="99">
        <f t="shared" si="32"/>
        <v>5.009814497161761E-2</v>
      </c>
      <c r="D1047" s="64">
        <f t="shared" si="33"/>
        <v>-50.098144971617607</v>
      </c>
    </row>
    <row r="1048" spans="1:4" s="21" customFormat="1" ht="14.25" customHeight="1" x14ac:dyDescent="0.3">
      <c r="A1048" s="76">
        <v>40878</v>
      </c>
      <c r="B1048" s="64">
        <v>1184.46</v>
      </c>
      <c r="C1048" s="99">
        <f t="shared" si="32"/>
        <v>2.329157667386612E-2</v>
      </c>
      <c r="D1048" s="64">
        <f t="shared" si="33"/>
        <v>-23.291576673866121</v>
      </c>
    </row>
    <row r="1049" spans="1:4" s="21" customFormat="1" ht="14.25" customHeight="1" x14ac:dyDescent="0.3">
      <c r="A1049" s="76">
        <v>40877</v>
      </c>
      <c r="B1049" s="64">
        <v>1184.5999999999999</v>
      </c>
      <c r="C1049" s="99">
        <f t="shared" si="32"/>
        <v>1.8861757850464737E-2</v>
      </c>
      <c r="D1049" s="64">
        <f t="shared" si="33"/>
        <v>-18.861757850464738</v>
      </c>
    </row>
    <row r="1050" spans="1:4" s="21" customFormat="1" ht="14.25" customHeight="1" x14ac:dyDescent="0.3">
      <c r="A1050" s="76">
        <v>40876</v>
      </c>
      <c r="B1050" s="64">
        <v>1139.7</v>
      </c>
      <c r="C1050" s="99">
        <f t="shared" si="32"/>
        <v>-3.3292336401034815E-2</v>
      </c>
      <c r="D1050" s="64">
        <f t="shared" si="33"/>
        <v>33.292336401034817</v>
      </c>
    </row>
    <row r="1051" spans="1:4" s="21" customFormat="1" ht="14.25" customHeight="1" x14ac:dyDescent="0.3">
      <c r="A1051" s="76">
        <v>40875</v>
      </c>
      <c r="B1051" s="64">
        <v>1132.3499999999999</v>
      </c>
      <c r="C1051" s="99">
        <f t="shared" si="32"/>
        <v>-4.9403962390866467E-2</v>
      </c>
      <c r="D1051" s="64">
        <f t="shared" si="33"/>
        <v>49.403962390866468</v>
      </c>
    </row>
    <row r="1052" spans="1:4" s="21" customFormat="1" ht="14.25" customHeight="1" x14ac:dyDescent="0.3">
      <c r="A1052" s="76">
        <v>40872</v>
      </c>
      <c r="B1052" s="64">
        <v>1097.81</v>
      </c>
      <c r="C1052" s="99">
        <f t="shared" si="32"/>
        <v>-8.099216447897134E-2</v>
      </c>
      <c r="D1052" s="64">
        <f t="shared" si="33"/>
        <v>80.992164478971347</v>
      </c>
    </row>
    <row r="1053" spans="1:4" s="21" customFormat="1" ht="14.25" customHeight="1" x14ac:dyDescent="0.3">
      <c r="A1053" s="76">
        <v>40871</v>
      </c>
      <c r="B1053" s="64">
        <v>1099.8399999999999</v>
      </c>
      <c r="C1053" s="99">
        <f t="shared" si="32"/>
        <v>-8.7618004745076666E-2</v>
      </c>
      <c r="D1053" s="64">
        <f t="shared" si="33"/>
        <v>87.618004745076661</v>
      </c>
    </row>
    <row r="1054" spans="1:4" s="21" customFormat="1" ht="14.25" customHeight="1" x14ac:dyDescent="0.3">
      <c r="A1054" s="76">
        <v>40870</v>
      </c>
      <c r="B1054" s="64">
        <v>1102.8900000000001</v>
      </c>
      <c r="C1054" s="99">
        <f t="shared" si="32"/>
        <v>-6.4491229260679239E-2</v>
      </c>
      <c r="D1054" s="64">
        <f t="shared" si="33"/>
        <v>64.491229260679233</v>
      </c>
    </row>
    <row r="1055" spans="1:4" s="21" customFormat="1" ht="14.25" customHeight="1" x14ac:dyDescent="0.3">
      <c r="A1055" s="76">
        <v>40869</v>
      </c>
      <c r="B1055" s="64">
        <v>1127.25</v>
      </c>
      <c r="C1055" s="99">
        <f t="shared" si="32"/>
        <v>-4.5180799430793013E-2</v>
      </c>
      <c r="D1055" s="64">
        <f t="shared" si="33"/>
        <v>45.180799430793016</v>
      </c>
    </row>
    <row r="1056" spans="1:4" s="21" customFormat="1" ht="14.25" customHeight="1" x14ac:dyDescent="0.3">
      <c r="A1056" s="76">
        <v>40868</v>
      </c>
      <c r="B1056" s="64">
        <v>1130.98</v>
      </c>
      <c r="C1056" s="99">
        <f t="shared" si="32"/>
        <v>-6.968059291431207E-2</v>
      </c>
      <c r="D1056" s="64">
        <f t="shared" si="33"/>
        <v>69.680592914312072</v>
      </c>
    </row>
    <row r="1057" spans="1:4" s="21" customFormat="1" ht="14.25" customHeight="1" x14ac:dyDescent="0.3">
      <c r="A1057" s="76">
        <v>40865</v>
      </c>
      <c r="B1057" s="64">
        <v>1157.5</v>
      </c>
      <c r="C1057" s="99">
        <f t="shared" si="32"/>
        <v>-3.9395171664024856E-2</v>
      </c>
      <c r="D1057" s="64">
        <f t="shared" si="33"/>
        <v>39.395171664024858</v>
      </c>
    </row>
    <row r="1058" spans="1:4" s="21" customFormat="1" ht="14.25" customHeight="1" x14ac:dyDescent="0.3">
      <c r="A1058" s="76">
        <v>40864</v>
      </c>
      <c r="B1058" s="64">
        <v>1162.67</v>
      </c>
      <c r="C1058" s="99">
        <f t="shared" si="32"/>
        <v>-3.3580755899490361E-2</v>
      </c>
      <c r="D1058" s="64">
        <f t="shared" si="33"/>
        <v>33.580755899490363</v>
      </c>
    </row>
    <row r="1059" spans="1:4" s="21" customFormat="1" ht="14.25" customHeight="1" x14ac:dyDescent="0.3">
      <c r="A1059" s="76">
        <v>40863</v>
      </c>
      <c r="B1059" s="64">
        <v>1178.95</v>
      </c>
      <c r="C1059" s="99">
        <f t="shared" si="32"/>
        <v>-2.3045178825947119E-2</v>
      </c>
      <c r="D1059" s="64">
        <f t="shared" si="33"/>
        <v>23.045178825947119</v>
      </c>
    </row>
    <row r="1060" spans="1:4" s="21" customFormat="1" ht="14.25" customHeight="1" x14ac:dyDescent="0.3">
      <c r="A1060" s="76">
        <v>40862</v>
      </c>
      <c r="B1060" s="64">
        <v>1191.2</v>
      </c>
      <c r="C1060" s="99">
        <f t="shared" si="32"/>
        <v>1.5975784074666534E-3</v>
      </c>
      <c r="D1060" s="64">
        <f t="shared" si="33"/>
        <v>-1.5975784074666535</v>
      </c>
    </row>
    <row r="1061" spans="1:4" s="21" customFormat="1" ht="14.25" customHeight="1" x14ac:dyDescent="0.3">
      <c r="A1061" s="76">
        <v>40861</v>
      </c>
      <c r="B1061" s="64">
        <v>1194.56</v>
      </c>
      <c r="C1061" s="99">
        <f t="shared" si="32"/>
        <v>1.6845850677153794E-2</v>
      </c>
      <c r="D1061" s="64">
        <f t="shared" si="33"/>
        <v>-16.845850677153795</v>
      </c>
    </row>
    <row r="1062" spans="1:4" s="21" customFormat="1" ht="14.25" customHeight="1" x14ac:dyDescent="0.3">
      <c r="A1062" s="76">
        <v>40858</v>
      </c>
      <c r="B1062" s="64">
        <v>1205.46</v>
      </c>
      <c r="C1062" s="99">
        <f t="shared" si="32"/>
        <v>-9.7264437689968935E-3</v>
      </c>
      <c r="D1062" s="64">
        <f t="shared" si="33"/>
        <v>9.7264437689968943</v>
      </c>
    </row>
    <row r="1063" spans="1:4" s="21" customFormat="1" ht="14.25" customHeight="1" x14ac:dyDescent="0.3">
      <c r="A1063" s="76">
        <v>40857</v>
      </c>
      <c r="B1063" s="64">
        <v>1178.92</v>
      </c>
      <c r="C1063" s="99">
        <f t="shared" si="32"/>
        <v>-6.0022324988040159E-2</v>
      </c>
      <c r="D1063" s="64">
        <f t="shared" si="33"/>
        <v>60.022324988040161</v>
      </c>
    </row>
    <row r="1064" spans="1:4" s="21" customFormat="1" ht="14.25" customHeight="1" x14ac:dyDescent="0.3">
      <c r="A1064" s="76">
        <v>40856</v>
      </c>
      <c r="B1064" s="64">
        <v>1180.5899999999999</v>
      </c>
      <c r="C1064" s="99">
        <f t="shared" si="32"/>
        <v>-5.6147167458147476E-2</v>
      </c>
      <c r="D1064" s="64">
        <f t="shared" si="33"/>
        <v>56.147167458147479</v>
      </c>
    </row>
    <row r="1065" spans="1:4" s="21" customFormat="1" ht="14.25" customHeight="1" x14ac:dyDescent="0.3">
      <c r="A1065" s="76">
        <v>40855</v>
      </c>
      <c r="B1065" s="64">
        <v>1215.69</v>
      </c>
      <c r="C1065" s="99">
        <f t="shared" si="32"/>
        <v>1.271211149338153E-2</v>
      </c>
      <c r="D1065" s="64">
        <f t="shared" si="33"/>
        <v>-12.71211149338153</v>
      </c>
    </row>
    <row r="1066" spans="1:4" s="21" customFormat="1" ht="14.25" customHeight="1" x14ac:dyDescent="0.3">
      <c r="A1066" s="76">
        <v>40854</v>
      </c>
      <c r="B1066" s="64">
        <v>1204.97</v>
      </c>
      <c r="C1066" s="99">
        <f t="shared" si="32"/>
        <v>7.6600797785602078E-3</v>
      </c>
      <c r="D1066" s="64">
        <f t="shared" si="33"/>
        <v>-7.6600797785602079</v>
      </c>
    </row>
    <row r="1067" spans="1:4" s="21" customFormat="1" ht="14.25" customHeight="1" x14ac:dyDescent="0.3">
      <c r="A1067" s="76">
        <v>40851</v>
      </c>
      <c r="B1067" s="64">
        <v>1203.07</v>
      </c>
      <c r="C1067" s="99">
        <f t="shared" si="32"/>
        <v>-7.2778882571851921E-3</v>
      </c>
      <c r="D1067" s="64">
        <f t="shared" si="33"/>
        <v>7.2778882571851922</v>
      </c>
    </row>
    <row r="1068" spans="1:4" s="21" customFormat="1" ht="14.25" customHeight="1" x14ac:dyDescent="0.3">
      <c r="A1068" s="76">
        <v>40850</v>
      </c>
      <c r="B1068" s="64">
        <v>1206.76</v>
      </c>
      <c r="C1068" s="99">
        <f t="shared" si="32"/>
        <v>1.0407508812472318E-2</v>
      </c>
      <c r="D1068" s="64">
        <f t="shared" si="33"/>
        <v>-10.407508812472319</v>
      </c>
    </row>
    <row r="1069" spans="1:4" s="21" customFormat="1" ht="14.25" customHeight="1" x14ac:dyDescent="0.3">
      <c r="A1069" s="76">
        <v>40849</v>
      </c>
      <c r="B1069" s="64">
        <v>1189.3</v>
      </c>
      <c r="C1069" s="99">
        <f t="shared" si="32"/>
        <v>1.9178692626743803E-2</v>
      </c>
      <c r="D1069" s="64">
        <f t="shared" si="33"/>
        <v>-19.178692626743803</v>
      </c>
    </row>
    <row r="1070" spans="1:4" s="21" customFormat="1" ht="14.25" customHeight="1" x14ac:dyDescent="0.3">
      <c r="A1070" s="76">
        <v>40848</v>
      </c>
      <c r="B1070" s="64">
        <v>1174.77</v>
      </c>
      <c r="C1070" s="99">
        <f t="shared" si="32"/>
        <v>-1.7021711192630065E-4</v>
      </c>
      <c r="D1070" s="64">
        <f t="shared" si="33"/>
        <v>0.17021711192630065</v>
      </c>
    </row>
    <row r="1071" spans="1:4" s="21" customFormat="1" ht="14.25" customHeight="1" x14ac:dyDescent="0.3">
      <c r="A1071" s="76">
        <v>40847</v>
      </c>
      <c r="B1071" s="64">
        <v>1217.3</v>
      </c>
      <c r="C1071" s="99">
        <f t="shared" si="32"/>
        <v>3.3765307335631906E-2</v>
      </c>
      <c r="D1071" s="64">
        <f t="shared" si="33"/>
        <v>-33.765307335631903</v>
      </c>
    </row>
    <row r="1072" spans="1:4" s="21" customFormat="1" ht="14.25" customHeight="1" x14ac:dyDescent="0.3">
      <c r="A1072" s="76">
        <v>40844</v>
      </c>
      <c r="B1072" s="64">
        <v>1254.2</v>
      </c>
      <c r="C1072" s="99">
        <f t="shared" si="32"/>
        <v>7.0282632441289031E-2</v>
      </c>
      <c r="D1072" s="64">
        <f t="shared" si="33"/>
        <v>-70.282632441289024</v>
      </c>
    </row>
    <row r="1073" spans="1:4" s="21" customFormat="1" ht="14.25" customHeight="1" x14ac:dyDescent="0.3">
      <c r="A1073" s="76">
        <v>40843</v>
      </c>
      <c r="B1073" s="64">
        <v>1250.82</v>
      </c>
      <c r="C1073" s="99">
        <f t="shared" si="32"/>
        <v>5.4298718813216316E-2</v>
      </c>
      <c r="D1073" s="64">
        <f t="shared" si="33"/>
        <v>-54.298718813216318</v>
      </c>
    </row>
    <row r="1074" spans="1:4" s="21" customFormat="1" ht="14.25" customHeight="1" x14ac:dyDescent="0.3">
      <c r="A1074" s="76">
        <v>40842</v>
      </c>
      <c r="B1074" s="64">
        <v>1200.43</v>
      </c>
      <c r="C1074" s="99">
        <f t="shared" si="32"/>
        <v>2.6701790097587282E-2</v>
      </c>
      <c r="D1074" s="64">
        <f t="shared" si="33"/>
        <v>-26.701790097587281</v>
      </c>
    </row>
    <row r="1075" spans="1:4" s="21" customFormat="1" ht="14.25" customHeight="1" x14ac:dyDescent="0.3">
      <c r="A1075" s="76">
        <v>40841</v>
      </c>
      <c r="B1075" s="64">
        <v>1195.81</v>
      </c>
      <c r="C1075" s="99">
        <f t="shared" si="32"/>
        <v>1.7096052598004532E-2</v>
      </c>
      <c r="D1075" s="64">
        <f t="shared" si="33"/>
        <v>-17.096052598004533</v>
      </c>
    </row>
    <row r="1076" spans="1:4" s="21" customFormat="1" ht="14.25" customHeight="1" x14ac:dyDescent="0.3">
      <c r="A1076" s="76">
        <v>40840</v>
      </c>
      <c r="B1076" s="64">
        <v>1211.8900000000001</v>
      </c>
      <c r="C1076" s="99">
        <f t="shared" si="32"/>
        <v>4.5381616175557353E-2</v>
      </c>
      <c r="D1076" s="64">
        <f t="shared" si="33"/>
        <v>-45.381616175557355</v>
      </c>
    </row>
    <row r="1077" spans="1:4" s="21" customFormat="1" ht="14.25" customHeight="1" x14ac:dyDescent="0.3">
      <c r="A1077" s="76">
        <v>40837</v>
      </c>
      <c r="B1077" s="64">
        <v>1194.33</v>
      </c>
      <c r="C1077" s="99">
        <f t="shared" si="32"/>
        <v>3.267504798796407E-2</v>
      </c>
      <c r="D1077" s="64">
        <f t="shared" si="33"/>
        <v>-32.675047987964071</v>
      </c>
    </row>
    <row r="1078" spans="1:4" s="21" customFormat="1" ht="14.25" customHeight="1" x14ac:dyDescent="0.3">
      <c r="A1078" s="76">
        <v>40836</v>
      </c>
      <c r="B1078" s="64">
        <v>1166.92</v>
      </c>
      <c r="C1078" s="99">
        <f t="shared" si="32"/>
        <v>3.6202992496559054E-2</v>
      </c>
      <c r="D1078" s="64">
        <f t="shared" si="33"/>
        <v>-36.202992496559055</v>
      </c>
    </row>
    <row r="1079" spans="1:4" s="21" customFormat="1" ht="14.25" customHeight="1" x14ac:dyDescent="0.3">
      <c r="A1079" s="76">
        <v>40835</v>
      </c>
      <c r="B1079" s="64">
        <v>1174.97</v>
      </c>
      <c r="C1079" s="99">
        <f t="shared" si="32"/>
        <v>4.5486497308359762E-2</v>
      </c>
      <c r="D1079" s="64">
        <f t="shared" si="33"/>
        <v>-45.486497308359759</v>
      </c>
    </row>
    <row r="1080" spans="1:4" s="21" customFormat="1" ht="14.25" customHeight="1" x14ac:dyDescent="0.3">
      <c r="A1080" s="76">
        <v>40834</v>
      </c>
      <c r="B1080" s="64">
        <v>1177.54</v>
      </c>
      <c r="C1080" s="99">
        <f t="shared" si="32"/>
        <v>7.4240986717267435E-2</v>
      </c>
      <c r="D1080" s="64">
        <f t="shared" si="33"/>
        <v>-74.240986717267432</v>
      </c>
    </row>
    <row r="1081" spans="1:4" s="21" customFormat="1" ht="14.25" customHeight="1" x14ac:dyDescent="0.3">
      <c r="A1081" s="76">
        <v>40833</v>
      </c>
      <c r="B1081" s="64">
        <v>1171.8399999999999</v>
      </c>
      <c r="C1081" s="99">
        <f t="shared" si="32"/>
        <v>9.0590972545369866E-2</v>
      </c>
      <c r="D1081" s="64">
        <f t="shared" si="33"/>
        <v>-90.590972545369866</v>
      </c>
    </row>
    <row r="1082" spans="1:4" s="21" customFormat="1" ht="14.25" customHeight="1" x14ac:dyDescent="0.3">
      <c r="A1082" s="76">
        <v>40830</v>
      </c>
      <c r="B1082" s="64">
        <v>1186.4000000000001</v>
      </c>
      <c r="C1082" s="99">
        <f t="shared" si="32"/>
        <v>0.10382300127464403</v>
      </c>
      <c r="D1082" s="64">
        <f t="shared" si="33"/>
        <v>-103.82300127464403</v>
      </c>
    </row>
    <row r="1083" spans="1:4" s="21" customFormat="1" ht="14.25" customHeight="1" x14ac:dyDescent="0.3">
      <c r="A1083" s="76">
        <v>40829</v>
      </c>
      <c r="B1083" s="64">
        <v>1169.21</v>
      </c>
      <c r="C1083" s="99">
        <f t="shared" si="32"/>
        <v>5.9009474122783269E-2</v>
      </c>
      <c r="D1083" s="64">
        <f t="shared" si="33"/>
        <v>-59.009474122783267</v>
      </c>
    </row>
    <row r="1084" spans="1:4" s="21" customFormat="1" ht="14.25" customHeight="1" x14ac:dyDescent="0.3">
      <c r="A1084" s="76">
        <v>40828</v>
      </c>
      <c r="B1084" s="64">
        <v>1175.71</v>
      </c>
      <c r="C1084" s="99">
        <f t="shared" si="32"/>
        <v>4.072762680357616E-2</v>
      </c>
      <c r="D1084" s="64">
        <f t="shared" si="33"/>
        <v>-40.727626803576157</v>
      </c>
    </row>
    <row r="1085" spans="1:4" s="21" customFormat="1" ht="14.25" customHeight="1" x14ac:dyDescent="0.3">
      <c r="A1085" s="76">
        <v>40827</v>
      </c>
      <c r="B1085" s="64">
        <v>1159.28</v>
      </c>
      <c r="C1085" s="99">
        <f t="shared" si="32"/>
        <v>3.2812151988952674E-2</v>
      </c>
      <c r="D1085" s="64">
        <f t="shared" si="33"/>
        <v>-32.812151988952671</v>
      </c>
    </row>
    <row r="1086" spans="1:4" s="21" customFormat="1" ht="14.25" customHeight="1" x14ac:dyDescent="0.3">
      <c r="A1086" s="76">
        <v>40826</v>
      </c>
      <c r="B1086" s="64">
        <v>1156.54</v>
      </c>
      <c r="C1086" s="99">
        <f t="shared" si="32"/>
        <v>1.4366404715127597E-2</v>
      </c>
      <c r="D1086" s="64">
        <f t="shared" si="33"/>
        <v>-14.366404715127597</v>
      </c>
    </row>
    <row r="1087" spans="1:4" s="21" customFormat="1" ht="14.25" customHeight="1" x14ac:dyDescent="0.3">
      <c r="A1087" s="76">
        <v>40823</v>
      </c>
      <c r="B1087" s="64">
        <v>1126.1500000000001</v>
      </c>
      <c r="C1087" s="99">
        <f t="shared" si="32"/>
        <v>1.507080212361305E-2</v>
      </c>
      <c r="D1087" s="64">
        <f t="shared" si="33"/>
        <v>-15.070802123613049</v>
      </c>
    </row>
    <row r="1088" spans="1:4" s="21" customFormat="1" ht="14.25" customHeight="1" x14ac:dyDescent="0.3">
      <c r="A1088" s="76">
        <v>40822</v>
      </c>
      <c r="B1088" s="64">
        <v>1123.8499999999999</v>
      </c>
      <c r="C1088" s="99">
        <f t="shared" si="32"/>
        <v>2.642202170021539E-2</v>
      </c>
      <c r="D1088" s="64">
        <f t="shared" si="33"/>
        <v>-26.422021700215389</v>
      </c>
    </row>
    <row r="1089" spans="1:4" s="21" customFormat="1" ht="14.25" customHeight="1" x14ac:dyDescent="0.3">
      <c r="A1089" s="76">
        <v>40821</v>
      </c>
      <c r="B1089" s="64">
        <v>1096.1600000000001</v>
      </c>
      <c r="C1089" s="99">
        <f t="shared" si="32"/>
        <v>6.2699090266495503E-3</v>
      </c>
      <c r="D1089" s="64">
        <f t="shared" si="33"/>
        <v>-6.2699090266495503</v>
      </c>
    </row>
    <row r="1090" spans="1:4" s="21" customFormat="1" ht="14.25" customHeight="1" x14ac:dyDescent="0.3">
      <c r="A1090" s="76">
        <v>40820</v>
      </c>
      <c r="B1090" s="64">
        <v>1074.5</v>
      </c>
      <c r="C1090" s="99">
        <f t="shared" si="32"/>
        <v>-5.5118802652174732E-2</v>
      </c>
      <c r="D1090" s="64">
        <f t="shared" si="33"/>
        <v>55.118802652174729</v>
      </c>
    </row>
    <row r="1091" spans="1:4" s="21" customFormat="1" ht="14.25" customHeight="1" x14ac:dyDescent="0.3">
      <c r="A1091" s="76">
        <v>40819</v>
      </c>
      <c r="B1091" s="64">
        <v>1074.81</v>
      </c>
      <c r="C1091" s="99">
        <f t="shared" si="32"/>
        <v>-7.4986660240632136E-2</v>
      </c>
      <c r="D1091" s="64">
        <f t="shared" si="33"/>
        <v>74.986660240632133</v>
      </c>
    </row>
    <row r="1092" spans="1:4" s="21" customFormat="1" ht="14.25" customHeight="1" x14ac:dyDescent="0.3">
      <c r="A1092" s="76">
        <v>40816</v>
      </c>
      <c r="B1092" s="64">
        <v>1104.06</v>
      </c>
      <c r="C1092" s="99">
        <f t="shared" si="32"/>
        <v>-4.5368472931960287E-2</v>
      </c>
      <c r="D1092" s="64">
        <f t="shared" si="33"/>
        <v>45.368472931960284</v>
      </c>
    </row>
    <row r="1093" spans="1:4" s="21" customFormat="1" ht="14.25" customHeight="1" x14ac:dyDescent="0.3">
      <c r="A1093" s="76">
        <v>40815</v>
      </c>
      <c r="B1093" s="64">
        <v>1129.7</v>
      </c>
      <c r="C1093" s="99">
        <f t="shared" si="32"/>
        <v>-3.9395253522444093E-2</v>
      </c>
      <c r="D1093" s="64">
        <f t="shared" si="33"/>
        <v>39.395253522444094</v>
      </c>
    </row>
    <row r="1094" spans="1:4" s="21" customFormat="1" ht="14.25" customHeight="1" x14ac:dyDescent="0.3">
      <c r="A1094" s="76">
        <v>40814</v>
      </c>
      <c r="B1094" s="64">
        <v>1122.45</v>
      </c>
      <c r="C1094" s="99">
        <f t="shared" ref="C1094:C1157" si="34">(B1094-B1103)/B1103</f>
        <v>-4.0206247274406338E-2</v>
      </c>
      <c r="D1094" s="64">
        <f t="shared" ref="D1094:D1157" si="35">C1094*-1000</f>
        <v>40.206247274406337</v>
      </c>
    </row>
    <row r="1095" spans="1:4" s="21" customFormat="1" ht="14.25" customHeight="1" x14ac:dyDescent="0.3">
      <c r="A1095" s="76">
        <v>40813</v>
      </c>
      <c r="B1095" s="64">
        <v>1140.1600000000001</v>
      </c>
      <c r="C1095" s="99">
        <f t="shared" si="34"/>
        <v>-4.2879474617271039E-3</v>
      </c>
      <c r="D1095" s="64">
        <f t="shared" si="35"/>
        <v>4.2879474617271036</v>
      </c>
    </row>
    <row r="1096" spans="1:4" s="21" customFormat="1" ht="14.25" customHeight="1" x14ac:dyDescent="0.3">
      <c r="A1096" s="76">
        <v>40812</v>
      </c>
      <c r="B1096" s="64">
        <v>1109.43</v>
      </c>
      <c r="C1096" s="99">
        <f t="shared" si="34"/>
        <v>-2.2227118494690015E-2</v>
      </c>
      <c r="D1096" s="64">
        <f t="shared" si="35"/>
        <v>22.227118494690014</v>
      </c>
    </row>
    <row r="1097" spans="1:4" s="21" customFormat="1" ht="14.25" customHeight="1" x14ac:dyDescent="0.3">
      <c r="A1097" s="76">
        <v>40809</v>
      </c>
      <c r="B1097" s="64">
        <v>1094.92</v>
      </c>
      <c r="C1097" s="99">
        <f t="shared" si="34"/>
        <v>-2.4726547190650934E-2</v>
      </c>
      <c r="D1097" s="64">
        <f t="shared" si="35"/>
        <v>24.726547190650933</v>
      </c>
    </row>
    <row r="1098" spans="1:4" s="21" customFormat="1" ht="14.25" customHeight="1" x14ac:dyDescent="0.3">
      <c r="A1098" s="76">
        <v>40808</v>
      </c>
      <c r="B1098" s="64">
        <v>1089.33</v>
      </c>
      <c r="C1098" s="99">
        <f t="shared" si="34"/>
        <v>-3.9967215426375838E-2</v>
      </c>
      <c r="D1098" s="64">
        <f t="shared" si="35"/>
        <v>39.967215426375837</v>
      </c>
    </row>
    <row r="1099" spans="1:4" s="21" customFormat="1" ht="14.25" customHeight="1" x14ac:dyDescent="0.3">
      <c r="A1099" s="76">
        <v>40807</v>
      </c>
      <c r="B1099" s="64">
        <v>1137.18</v>
      </c>
      <c r="C1099" s="99">
        <f t="shared" si="34"/>
        <v>-2.7735503838853499E-2</v>
      </c>
      <c r="D1099" s="64">
        <f t="shared" si="35"/>
        <v>27.7355038388535</v>
      </c>
    </row>
    <row r="1100" spans="1:4" s="21" customFormat="1" ht="14.25" customHeight="1" x14ac:dyDescent="0.3">
      <c r="A1100" s="76">
        <v>40806</v>
      </c>
      <c r="B1100" s="64">
        <v>1161.94</v>
      </c>
      <c r="C1100" s="99">
        <f t="shared" si="34"/>
        <v>-9.8002454322334322E-3</v>
      </c>
      <c r="D1100" s="64">
        <f t="shared" si="35"/>
        <v>9.8002454322334316</v>
      </c>
    </row>
    <row r="1101" spans="1:4" s="21" customFormat="1" ht="14.25" customHeight="1" x14ac:dyDescent="0.3">
      <c r="A1101" s="76">
        <v>40805</v>
      </c>
      <c r="B1101" s="64">
        <v>1156.53</v>
      </c>
      <c r="C1101" s="99">
        <f t="shared" si="34"/>
        <v>1.2803110577891332E-2</v>
      </c>
      <c r="D1101" s="64">
        <f t="shared" si="35"/>
        <v>-12.803110577891331</v>
      </c>
    </row>
    <row r="1102" spans="1:4" s="21" customFormat="1" ht="14.25" customHeight="1" x14ac:dyDescent="0.3">
      <c r="A1102" s="76">
        <v>40802</v>
      </c>
      <c r="B1102" s="64">
        <v>1176.03</v>
      </c>
      <c r="C1102" s="99">
        <f t="shared" si="34"/>
        <v>1.9469993151694339E-2</v>
      </c>
      <c r="D1102" s="64">
        <f t="shared" si="35"/>
        <v>-19.469993151694339</v>
      </c>
    </row>
    <row r="1103" spans="1:4" s="21" customFormat="1" ht="14.25" customHeight="1" x14ac:dyDescent="0.3">
      <c r="A1103" s="76">
        <v>40801</v>
      </c>
      <c r="B1103" s="64">
        <v>1169.47</v>
      </c>
      <c r="C1103" s="99">
        <f t="shared" si="34"/>
        <v>-4.9265694399536816E-3</v>
      </c>
      <c r="D1103" s="64">
        <f t="shared" si="35"/>
        <v>4.9265694399536812</v>
      </c>
    </row>
    <row r="1104" spans="1:4" s="21" customFormat="1" ht="14.25" customHeight="1" x14ac:dyDescent="0.3">
      <c r="A1104" s="76">
        <v>40800</v>
      </c>
      <c r="B1104" s="64">
        <v>1145.07</v>
      </c>
      <c r="C1104" s="99">
        <f t="shared" si="34"/>
        <v>-4.8289102953032514E-2</v>
      </c>
      <c r="D1104" s="64">
        <f t="shared" si="35"/>
        <v>48.289102953032511</v>
      </c>
    </row>
    <row r="1105" spans="1:4" s="21" customFormat="1" ht="14.25" customHeight="1" x14ac:dyDescent="0.3">
      <c r="A1105" s="76">
        <v>40799</v>
      </c>
      <c r="B1105" s="64">
        <v>1134.6500000000001</v>
      </c>
      <c r="C1105" s="99">
        <f t="shared" si="34"/>
        <v>-6.3217252026881929E-2</v>
      </c>
      <c r="D1105" s="64">
        <f t="shared" si="35"/>
        <v>63.21725202688193</v>
      </c>
    </row>
    <row r="1106" spans="1:4" s="21" customFormat="1" ht="14.25" customHeight="1" x14ac:dyDescent="0.3">
      <c r="A1106" s="76">
        <v>40798</v>
      </c>
      <c r="B1106" s="64">
        <v>1122.68</v>
      </c>
      <c r="C1106" s="99">
        <f t="shared" si="34"/>
        <v>-6.144560183250012E-2</v>
      </c>
      <c r="D1106" s="64">
        <f t="shared" si="35"/>
        <v>61.445601832500117</v>
      </c>
    </row>
    <row r="1107" spans="1:4" s="21" customFormat="1" ht="14.25" customHeight="1" x14ac:dyDescent="0.3">
      <c r="A1107" s="76">
        <v>40795</v>
      </c>
      <c r="B1107" s="64">
        <v>1134.68</v>
      </c>
      <c r="C1107" s="99">
        <f t="shared" si="34"/>
        <v>-4.7223994894703261E-2</v>
      </c>
      <c r="D1107" s="64">
        <f t="shared" si="35"/>
        <v>47.22399489470326</v>
      </c>
    </row>
    <row r="1108" spans="1:4" s="21" customFormat="1" ht="14.25" customHeight="1" x14ac:dyDescent="0.3">
      <c r="A1108" s="76">
        <v>40794</v>
      </c>
      <c r="B1108" s="64">
        <v>1169.6199999999999</v>
      </c>
      <c r="C1108" s="99">
        <f t="shared" si="34"/>
        <v>5.6748809134837827E-3</v>
      </c>
      <c r="D1108" s="64">
        <f t="shared" si="35"/>
        <v>-5.6748809134837828</v>
      </c>
    </row>
    <row r="1109" spans="1:4" s="21" customFormat="1" ht="14.25" customHeight="1" x14ac:dyDescent="0.3">
      <c r="A1109" s="76">
        <v>40793</v>
      </c>
      <c r="B1109" s="64">
        <v>1173.44</v>
      </c>
      <c r="C1109" s="99">
        <f t="shared" si="34"/>
        <v>1.6282131227049083E-2</v>
      </c>
      <c r="D1109" s="64">
        <f t="shared" si="35"/>
        <v>-16.282131227049081</v>
      </c>
    </row>
    <row r="1110" spans="1:4" s="21" customFormat="1" ht="14.25" customHeight="1" x14ac:dyDescent="0.3">
      <c r="A1110" s="76">
        <v>40792</v>
      </c>
      <c r="B1110" s="64">
        <v>1141.9100000000001</v>
      </c>
      <c r="C1110" s="99">
        <f t="shared" si="34"/>
        <v>-2.2822570983586785E-2</v>
      </c>
      <c r="D1110" s="64">
        <f t="shared" si="35"/>
        <v>22.822570983586786</v>
      </c>
    </row>
    <row r="1111" spans="1:4" s="21" customFormat="1" ht="14.25" customHeight="1" x14ac:dyDescent="0.3">
      <c r="A1111" s="76">
        <v>40791</v>
      </c>
      <c r="B1111" s="64">
        <v>1153.57</v>
      </c>
      <c r="C1111" s="99">
        <f t="shared" si="34"/>
        <v>-3.6104513064133567E-3</v>
      </c>
      <c r="D1111" s="64">
        <f t="shared" si="35"/>
        <v>3.6104513064133568</v>
      </c>
    </row>
    <row r="1112" spans="1:4" s="21" customFormat="1" ht="14.25" customHeight="1" x14ac:dyDescent="0.3">
      <c r="A1112" s="76">
        <v>40788</v>
      </c>
      <c r="B1112" s="64">
        <v>1175.26</v>
      </c>
      <c r="C1112" s="99">
        <f t="shared" si="34"/>
        <v>3.8830403153810179E-2</v>
      </c>
      <c r="D1112" s="64">
        <f t="shared" si="35"/>
        <v>-38.830403153810181</v>
      </c>
    </row>
    <row r="1113" spans="1:4" s="21" customFormat="1" ht="14.25" customHeight="1" x14ac:dyDescent="0.3">
      <c r="A1113" s="76">
        <v>40787</v>
      </c>
      <c r="B1113" s="64">
        <v>1203.17</v>
      </c>
      <c r="C1113" s="99">
        <f t="shared" si="34"/>
        <v>6.3162173386704851E-2</v>
      </c>
      <c r="D1113" s="64">
        <f t="shared" si="35"/>
        <v>-63.16217338670485</v>
      </c>
    </row>
    <row r="1114" spans="1:4" s="21" customFormat="1" ht="14.25" customHeight="1" x14ac:dyDescent="0.3">
      <c r="A1114" s="76">
        <v>40786</v>
      </c>
      <c r="B1114" s="64">
        <v>1211.22</v>
      </c>
      <c r="C1114" s="99">
        <f t="shared" si="34"/>
        <v>5.5198369139093734E-2</v>
      </c>
      <c r="D1114" s="64">
        <f t="shared" si="35"/>
        <v>-55.198369139093735</v>
      </c>
    </row>
    <row r="1115" spans="1:4" s="21" customFormat="1" ht="14.25" customHeight="1" x14ac:dyDescent="0.3">
      <c r="A1115" s="76">
        <v>40785</v>
      </c>
      <c r="B1115" s="64">
        <v>1196.18</v>
      </c>
      <c r="C1115" s="99">
        <f t="shared" si="34"/>
        <v>-3.4656847226617916E-3</v>
      </c>
      <c r="D1115" s="64">
        <f t="shared" si="35"/>
        <v>3.4656847226617917</v>
      </c>
    </row>
    <row r="1116" spans="1:4" s="21" customFormat="1" ht="14.25" customHeight="1" x14ac:dyDescent="0.3">
      <c r="A1116" s="76">
        <v>40784</v>
      </c>
      <c r="B1116" s="64">
        <v>1190.92</v>
      </c>
      <c r="C1116" s="99">
        <f t="shared" si="34"/>
        <v>-4.7301475872903228E-3</v>
      </c>
      <c r="D1116" s="64">
        <f t="shared" si="35"/>
        <v>4.7301475872903227</v>
      </c>
    </row>
    <row r="1117" spans="1:4" s="21" customFormat="1" ht="14.25" customHeight="1" x14ac:dyDescent="0.3">
      <c r="A1117" s="76">
        <v>40781</v>
      </c>
      <c r="B1117" s="64">
        <v>1163.02</v>
      </c>
      <c r="C1117" s="99">
        <f t="shared" si="34"/>
        <v>-3.4677954847277537E-2</v>
      </c>
      <c r="D1117" s="64">
        <f t="shared" si="35"/>
        <v>34.677954847277533</v>
      </c>
    </row>
    <row r="1118" spans="1:4" s="21" customFormat="1" ht="14.25" customHeight="1" x14ac:dyDescent="0.3">
      <c r="A1118" s="76">
        <v>40780</v>
      </c>
      <c r="B1118" s="64">
        <v>1154.6400000000001</v>
      </c>
      <c r="C1118" s="99">
        <f t="shared" si="34"/>
        <v>-2.2171033688453648E-2</v>
      </c>
      <c r="D1118" s="64">
        <f t="shared" si="35"/>
        <v>22.171033688453647</v>
      </c>
    </row>
    <row r="1119" spans="1:4" s="21" customFormat="1" ht="14.25" customHeight="1" x14ac:dyDescent="0.3">
      <c r="A1119" s="76">
        <v>40779</v>
      </c>
      <c r="B1119" s="64">
        <v>1168.58</v>
      </c>
      <c r="C1119" s="99">
        <f t="shared" si="34"/>
        <v>1.7487612940833264E-3</v>
      </c>
      <c r="D1119" s="64">
        <f t="shared" si="35"/>
        <v>-1.7487612940833264</v>
      </c>
    </row>
    <row r="1120" spans="1:4" s="21" customFormat="1" ht="14.25" customHeight="1" x14ac:dyDescent="0.3">
      <c r="A1120" s="76">
        <v>40778</v>
      </c>
      <c r="B1120" s="64">
        <v>1157.75</v>
      </c>
      <c r="C1120" s="99">
        <f t="shared" si="34"/>
        <v>2.4258402413454543E-2</v>
      </c>
      <c r="D1120" s="64">
        <f t="shared" si="35"/>
        <v>-24.258402413454544</v>
      </c>
    </row>
    <row r="1121" spans="1:4" s="21" customFormat="1" ht="14.25" customHeight="1" x14ac:dyDescent="0.3">
      <c r="A1121" s="76">
        <v>40777</v>
      </c>
      <c r="B1121" s="64">
        <v>1131.33</v>
      </c>
      <c r="C1121" s="99">
        <f t="shared" si="34"/>
        <v>-2.8826261256234519E-2</v>
      </c>
      <c r="D1121" s="64">
        <f t="shared" si="35"/>
        <v>28.826261256234517</v>
      </c>
    </row>
    <row r="1122" spans="1:4" s="21" customFormat="1" ht="14.25" customHeight="1" x14ac:dyDescent="0.3">
      <c r="A1122" s="76">
        <v>40774</v>
      </c>
      <c r="B1122" s="64">
        <v>1131.69</v>
      </c>
      <c r="C1122" s="99">
        <f t="shared" si="34"/>
        <v>-1.076872831910767E-3</v>
      </c>
      <c r="D1122" s="64">
        <f t="shared" si="35"/>
        <v>1.076872831910767</v>
      </c>
    </row>
    <row r="1123" spans="1:4" s="21" customFormat="1" ht="14.25" customHeight="1" x14ac:dyDescent="0.3">
      <c r="A1123" s="76">
        <v>40773</v>
      </c>
      <c r="B1123" s="64">
        <v>1147.8599999999999</v>
      </c>
      <c r="C1123" s="99">
        <f t="shared" si="34"/>
        <v>-3.8683472216406396E-2</v>
      </c>
      <c r="D1123" s="64">
        <f t="shared" si="35"/>
        <v>38.683472216406393</v>
      </c>
    </row>
    <row r="1124" spans="1:4" s="21" customFormat="1" ht="14.25" customHeight="1" x14ac:dyDescent="0.3">
      <c r="A1124" s="76">
        <v>40772</v>
      </c>
      <c r="B1124" s="64">
        <v>1200.3399999999999</v>
      </c>
      <c r="C1124" s="99">
        <f t="shared" si="34"/>
        <v>-6.6699768288647565E-3</v>
      </c>
      <c r="D1124" s="64">
        <f t="shared" si="35"/>
        <v>6.6699768288647565</v>
      </c>
    </row>
    <row r="1125" spans="1:4" s="21" customFormat="1" ht="14.25" customHeight="1" x14ac:dyDescent="0.3">
      <c r="A1125" s="76">
        <v>40771</v>
      </c>
      <c r="B1125" s="64">
        <v>1196.58</v>
      </c>
      <c r="C1125" s="99">
        <f t="shared" si="34"/>
        <v>-5.2371486723000613E-2</v>
      </c>
      <c r="D1125" s="64">
        <f t="shared" si="35"/>
        <v>52.371486723000615</v>
      </c>
    </row>
    <row r="1126" spans="1:4" s="21" customFormat="1" ht="14.25" customHeight="1" x14ac:dyDescent="0.3">
      <c r="A1126" s="76">
        <v>40770</v>
      </c>
      <c r="B1126" s="64">
        <v>1204.8</v>
      </c>
      <c r="C1126" s="99">
        <f t="shared" si="34"/>
        <v>-5.0920090748676657E-2</v>
      </c>
      <c r="D1126" s="64">
        <f t="shared" si="35"/>
        <v>50.920090748676657</v>
      </c>
    </row>
    <row r="1127" spans="1:4" s="21" customFormat="1" ht="14.25" customHeight="1" x14ac:dyDescent="0.3">
      <c r="A1127" s="76">
        <v>40767</v>
      </c>
      <c r="B1127" s="64">
        <v>1180.82</v>
      </c>
      <c r="C1127" s="99">
        <f t="shared" si="34"/>
        <v>-8.973736345906283E-2</v>
      </c>
      <c r="D1127" s="64">
        <f t="shared" si="35"/>
        <v>89.737363459062834</v>
      </c>
    </row>
    <row r="1128" spans="1:4" s="21" customFormat="1" ht="14.25" customHeight="1" x14ac:dyDescent="0.3">
      <c r="A1128" s="76">
        <v>40766</v>
      </c>
      <c r="B1128" s="64">
        <v>1166.54</v>
      </c>
      <c r="C1128" s="99">
        <f t="shared" si="34"/>
        <v>-0.10681826882584892</v>
      </c>
      <c r="D1128" s="64">
        <f t="shared" si="35"/>
        <v>106.81826882584892</v>
      </c>
    </row>
    <row r="1129" spans="1:4" s="21" customFormat="1" ht="14.25" customHeight="1" x14ac:dyDescent="0.3">
      <c r="A1129" s="76">
        <v>40765</v>
      </c>
      <c r="B1129" s="64">
        <v>1130.33</v>
      </c>
      <c r="C1129" s="99">
        <f t="shared" si="34"/>
        <v>-0.13887492191190137</v>
      </c>
      <c r="D1129" s="64">
        <f t="shared" si="35"/>
        <v>138.87492191190137</v>
      </c>
    </row>
    <row r="1130" spans="1:4" s="21" customFormat="1" ht="14.25" customHeight="1" x14ac:dyDescent="0.3">
      <c r="A1130" s="76">
        <v>40764</v>
      </c>
      <c r="B1130" s="64">
        <v>1164.9100000000001</v>
      </c>
      <c r="C1130" s="99">
        <f t="shared" si="34"/>
        <v>-0.11679656699217561</v>
      </c>
      <c r="D1130" s="64">
        <f t="shared" si="35"/>
        <v>116.79656699217561</v>
      </c>
    </row>
    <row r="1131" spans="1:4" s="21" customFormat="1" ht="14.25" customHeight="1" x14ac:dyDescent="0.3">
      <c r="A1131" s="76">
        <v>40763</v>
      </c>
      <c r="B1131" s="64">
        <v>1132.9100000000001</v>
      </c>
      <c r="C1131" s="99">
        <f t="shared" si="34"/>
        <v>-0.15605631704410011</v>
      </c>
      <c r="D1131" s="64">
        <f t="shared" si="35"/>
        <v>156.05631704410013</v>
      </c>
    </row>
    <row r="1132" spans="1:4" s="21" customFormat="1" ht="14.25" customHeight="1" x14ac:dyDescent="0.3">
      <c r="A1132" s="76">
        <v>40760</v>
      </c>
      <c r="B1132" s="64">
        <v>1194.05</v>
      </c>
      <c r="C1132" s="99">
        <f t="shared" si="34"/>
        <v>-0.1095425596969291</v>
      </c>
      <c r="D1132" s="64">
        <f t="shared" si="35"/>
        <v>109.54255969692909</v>
      </c>
    </row>
    <row r="1133" spans="1:4" s="21" customFormat="1" ht="14.25" customHeight="1" x14ac:dyDescent="0.3">
      <c r="A1133" s="76">
        <v>40759</v>
      </c>
      <c r="B1133" s="64">
        <v>1208.4000000000001</v>
      </c>
      <c r="C1133" s="99">
        <f t="shared" si="34"/>
        <v>-0.10401945591648189</v>
      </c>
      <c r="D1133" s="64">
        <f t="shared" si="35"/>
        <v>104.01945591648189</v>
      </c>
    </row>
    <row r="1134" spans="1:4" s="21" customFormat="1" ht="14.25" customHeight="1" x14ac:dyDescent="0.3">
      <c r="A1134" s="76">
        <v>40758</v>
      </c>
      <c r="B1134" s="64">
        <v>1262.71</v>
      </c>
      <c r="C1134" s="99">
        <f t="shared" si="34"/>
        <v>-6.0287857589378734E-2</v>
      </c>
      <c r="D1134" s="64">
        <f t="shared" si="35"/>
        <v>60.287857589378731</v>
      </c>
    </row>
    <row r="1135" spans="1:4" s="21" customFormat="1" ht="14.25" customHeight="1" x14ac:dyDescent="0.3">
      <c r="A1135" s="76">
        <v>40757</v>
      </c>
      <c r="B1135" s="64">
        <v>1269.44</v>
      </c>
      <c r="C1135" s="99">
        <f t="shared" si="34"/>
        <v>-4.1295350874542974E-2</v>
      </c>
      <c r="D1135" s="64">
        <f t="shared" si="35"/>
        <v>41.295350874542976</v>
      </c>
    </row>
    <row r="1136" spans="1:4" s="21" customFormat="1" ht="14.25" customHeight="1" x14ac:dyDescent="0.3">
      <c r="A1136" s="76">
        <v>40756</v>
      </c>
      <c r="B1136" s="64">
        <v>1297.23</v>
      </c>
      <c r="C1136" s="99">
        <f t="shared" si="34"/>
        <v>-1.4667233809834829E-2</v>
      </c>
      <c r="D1136" s="64">
        <f t="shared" si="35"/>
        <v>14.66723380983483</v>
      </c>
    </row>
    <row r="1137" spans="1:4" s="21" customFormat="1" ht="14.25" customHeight="1" x14ac:dyDescent="0.3">
      <c r="A1137" s="76">
        <v>40753</v>
      </c>
      <c r="B1137" s="64">
        <v>1306.05</v>
      </c>
      <c r="C1137" s="99">
        <f t="shared" si="34"/>
        <v>6.9465860729044527E-3</v>
      </c>
      <c r="D1137" s="64">
        <f t="shared" si="35"/>
        <v>-6.9465860729044531</v>
      </c>
    </row>
    <row r="1138" spans="1:4" s="21" customFormat="1" ht="14.25" customHeight="1" x14ac:dyDescent="0.3">
      <c r="A1138" s="76">
        <v>40752</v>
      </c>
      <c r="B1138" s="64">
        <v>1312.62</v>
      </c>
      <c r="C1138" s="99">
        <f t="shared" si="34"/>
        <v>-4.1883381435776164E-4</v>
      </c>
      <c r="D1138" s="64">
        <f t="shared" si="35"/>
        <v>0.41883381435776162</v>
      </c>
    </row>
    <row r="1139" spans="1:4" s="21" customFormat="1" ht="14.25" customHeight="1" x14ac:dyDescent="0.3">
      <c r="A1139" s="76">
        <v>40751</v>
      </c>
      <c r="B1139" s="64">
        <v>1318.96</v>
      </c>
      <c r="C1139" s="99">
        <f t="shared" si="34"/>
        <v>6.2021772464775065E-3</v>
      </c>
      <c r="D1139" s="64">
        <f t="shared" si="35"/>
        <v>-6.2021772464775067</v>
      </c>
    </row>
    <row r="1140" spans="1:4" s="21" customFormat="1" ht="14.25" customHeight="1" x14ac:dyDescent="0.3">
      <c r="A1140" s="76">
        <v>40750</v>
      </c>
      <c r="B1140" s="64">
        <v>1342.4</v>
      </c>
      <c r="C1140" s="99">
        <f t="shared" si="34"/>
        <v>1.6707817683324123E-2</v>
      </c>
      <c r="D1140" s="64">
        <f t="shared" si="35"/>
        <v>-16.707817683324123</v>
      </c>
    </row>
    <row r="1141" spans="1:4" s="21" customFormat="1" ht="14.25" customHeight="1" x14ac:dyDescent="0.3">
      <c r="A1141" s="76">
        <v>40749</v>
      </c>
      <c r="B1141" s="64">
        <v>1340.94</v>
      </c>
      <c r="C1141" s="99">
        <f t="shared" si="34"/>
        <v>2.5748118230218532E-2</v>
      </c>
      <c r="D1141" s="64">
        <f t="shared" si="35"/>
        <v>-25.748118230218534</v>
      </c>
    </row>
    <row r="1142" spans="1:4" s="21" customFormat="1" ht="14.25" customHeight="1" x14ac:dyDescent="0.3">
      <c r="A1142" s="76">
        <v>40746</v>
      </c>
      <c r="B1142" s="64">
        <v>1348.69</v>
      </c>
      <c r="C1142" s="99">
        <f t="shared" si="34"/>
        <v>2.5767981685566821E-2</v>
      </c>
      <c r="D1142" s="64">
        <f t="shared" si="35"/>
        <v>-25.76798168556682</v>
      </c>
    </row>
    <row r="1143" spans="1:4" s="21" customFormat="1" ht="14.25" customHeight="1" x14ac:dyDescent="0.3">
      <c r="A1143" s="76">
        <v>40745</v>
      </c>
      <c r="B1143" s="64">
        <v>1343.72</v>
      </c>
      <c r="C1143" s="99">
        <f t="shared" si="34"/>
        <v>4.3927244570512021E-4</v>
      </c>
      <c r="D1143" s="64">
        <f t="shared" si="35"/>
        <v>-0.4392724457051202</v>
      </c>
    </row>
    <row r="1144" spans="1:4" s="21" customFormat="1" ht="14.25" customHeight="1" x14ac:dyDescent="0.3">
      <c r="A1144" s="76">
        <v>40744</v>
      </c>
      <c r="B1144" s="64">
        <v>1324.12</v>
      </c>
      <c r="C1144" s="99">
        <f t="shared" si="34"/>
        <v>-2.0903733390516203E-2</v>
      </c>
      <c r="D1144" s="64">
        <f t="shared" si="35"/>
        <v>20.903733390516205</v>
      </c>
    </row>
    <row r="1145" spans="1:4" s="21" customFormat="1" ht="14.25" customHeight="1" x14ac:dyDescent="0.3">
      <c r="A1145" s="76">
        <v>40743</v>
      </c>
      <c r="B1145" s="64">
        <v>1316.54</v>
      </c>
      <c r="C1145" s="99">
        <f t="shared" si="34"/>
        <v>-1.8957063443568498E-2</v>
      </c>
      <c r="D1145" s="64">
        <f t="shared" si="35"/>
        <v>18.957063443568497</v>
      </c>
    </row>
    <row r="1146" spans="1:4" s="21" customFormat="1" ht="14.25" customHeight="1" x14ac:dyDescent="0.3">
      <c r="A1146" s="76">
        <v>40742</v>
      </c>
      <c r="B1146" s="64">
        <v>1297.04</v>
      </c>
      <c r="C1146" s="99">
        <f t="shared" si="34"/>
        <v>-3.6324325930769133E-2</v>
      </c>
      <c r="D1146" s="64">
        <f t="shared" si="35"/>
        <v>36.324325930769135</v>
      </c>
    </row>
    <row r="1147" spans="1:4" s="21" customFormat="1" ht="14.25" customHeight="1" x14ac:dyDescent="0.3">
      <c r="A1147" s="76">
        <v>40739</v>
      </c>
      <c r="B1147" s="64">
        <v>1313.17</v>
      </c>
      <c r="C1147" s="99">
        <f t="shared" si="34"/>
        <v>-2.5968342506193526E-2</v>
      </c>
      <c r="D1147" s="64">
        <f t="shared" si="35"/>
        <v>25.968342506193526</v>
      </c>
    </row>
    <row r="1148" spans="1:4" s="21" customFormat="1" ht="14.25" customHeight="1" x14ac:dyDescent="0.3">
      <c r="A1148" s="76">
        <v>40738</v>
      </c>
      <c r="B1148" s="64">
        <v>1310.83</v>
      </c>
      <c r="C1148" s="99">
        <f t="shared" si="34"/>
        <v>-2.4542159977973092E-2</v>
      </c>
      <c r="D1148" s="64">
        <f t="shared" si="35"/>
        <v>24.542159977973093</v>
      </c>
    </row>
    <row r="1149" spans="1:4" s="21" customFormat="1" ht="14.25" customHeight="1" x14ac:dyDescent="0.3">
      <c r="A1149" s="76">
        <v>40737</v>
      </c>
      <c r="B1149" s="64">
        <v>1320.34</v>
      </c>
      <c r="C1149" s="99">
        <f t="shared" si="34"/>
        <v>-8.1431511891706197E-3</v>
      </c>
      <c r="D1149" s="64">
        <f t="shared" si="35"/>
        <v>8.1431511891706201</v>
      </c>
    </row>
    <row r="1150" spans="1:4" s="21" customFormat="1" ht="14.25" customHeight="1" x14ac:dyDescent="0.3">
      <c r="A1150" s="76">
        <v>40736</v>
      </c>
      <c r="B1150" s="64">
        <v>1307.28</v>
      </c>
      <c r="C1150" s="99">
        <f t="shared" si="34"/>
        <v>-5.1141552511415733E-3</v>
      </c>
      <c r="D1150" s="64">
        <f t="shared" si="35"/>
        <v>5.1141552511415735</v>
      </c>
    </row>
    <row r="1151" spans="1:4" s="21" customFormat="1" ht="14.25" customHeight="1" x14ac:dyDescent="0.3">
      <c r="A1151" s="76">
        <v>40735</v>
      </c>
      <c r="B1151" s="64">
        <v>1314.81</v>
      </c>
      <c r="C1151" s="99">
        <f t="shared" si="34"/>
        <v>1.4177394845845808E-2</v>
      </c>
      <c r="D1151" s="64">
        <f t="shared" si="35"/>
        <v>-14.177394845845807</v>
      </c>
    </row>
    <row r="1152" spans="1:4" s="21" customFormat="1" ht="14.25" customHeight="1" x14ac:dyDescent="0.3">
      <c r="A1152" s="76">
        <v>40732</v>
      </c>
      <c r="B1152" s="64">
        <v>1343.13</v>
      </c>
      <c r="C1152" s="99">
        <f t="shared" si="34"/>
        <v>4.787130296387037E-2</v>
      </c>
      <c r="D1152" s="64">
        <f t="shared" si="35"/>
        <v>-47.87130296387037</v>
      </c>
    </row>
    <row r="1153" spans="1:4" s="21" customFormat="1" ht="14.25" customHeight="1" x14ac:dyDescent="0.3">
      <c r="A1153" s="76">
        <v>40731</v>
      </c>
      <c r="B1153" s="64">
        <v>1352.39</v>
      </c>
      <c r="C1153" s="99">
        <f t="shared" si="34"/>
        <v>6.0323807283703831E-2</v>
      </c>
      <c r="D1153" s="64">
        <f t="shared" si="35"/>
        <v>-60.323807283703829</v>
      </c>
    </row>
    <row r="1154" spans="1:4" s="21" customFormat="1" ht="14.25" customHeight="1" x14ac:dyDescent="0.3">
      <c r="A1154" s="76">
        <v>40730</v>
      </c>
      <c r="B1154" s="64">
        <v>1341.98</v>
      </c>
      <c r="C1154" s="99">
        <f t="shared" si="34"/>
        <v>4.7137495415779149E-2</v>
      </c>
      <c r="D1154" s="64">
        <f t="shared" si="35"/>
        <v>-47.137495415779149</v>
      </c>
    </row>
    <row r="1155" spans="1:4" s="21" customFormat="1" ht="14.25" customHeight="1" x14ac:dyDescent="0.3">
      <c r="A1155" s="76">
        <v>40729</v>
      </c>
      <c r="B1155" s="64">
        <v>1345.93</v>
      </c>
      <c r="C1155" s="99">
        <f t="shared" si="34"/>
        <v>3.5705216501350556E-2</v>
      </c>
      <c r="D1155" s="64">
        <f t="shared" si="35"/>
        <v>-35.705216501350556</v>
      </c>
    </row>
    <row r="1156" spans="1:4" s="21" customFormat="1" ht="14.25" customHeight="1" x14ac:dyDescent="0.3">
      <c r="A1156" s="76">
        <v>40728</v>
      </c>
      <c r="B1156" s="64">
        <v>1348.18</v>
      </c>
      <c r="C1156" s="99">
        <f t="shared" si="34"/>
        <v>3.5651459167134039E-2</v>
      </c>
      <c r="D1156" s="64">
        <f t="shared" si="35"/>
        <v>-35.651459167134043</v>
      </c>
    </row>
    <row r="1157" spans="1:4" s="21" customFormat="1" ht="14.25" customHeight="1" x14ac:dyDescent="0.3">
      <c r="A1157" s="76">
        <v>40725</v>
      </c>
      <c r="B1157" s="64">
        <v>1343.81</v>
      </c>
      <c r="C1157" s="99">
        <f t="shared" si="34"/>
        <v>4.8581795482033473E-2</v>
      </c>
      <c r="D1157" s="64">
        <f t="shared" si="35"/>
        <v>-48.581795482033471</v>
      </c>
    </row>
    <row r="1158" spans="1:4" s="21" customFormat="1" ht="14.25" customHeight="1" x14ac:dyDescent="0.3">
      <c r="A1158" s="76">
        <v>40724</v>
      </c>
      <c r="B1158" s="64">
        <v>1331.18</v>
      </c>
      <c r="C1158" s="99">
        <f t="shared" ref="C1158:C1221" si="36">(B1158-B1167)/B1167</f>
        <v>3.9513345515313485E-2</v>
      </c>
      <c r="D1158" s="64">
        <f t="shared" ref="D1158:D1221" si="37">C1158*-1000</f>
        <v>-39.513345515313482</v>
      </c>
    </row>
    <row r="1159" spans="1:4" s="21" customFormat="1" ht="14.25" customHeight="1" x14ac:dyDescent="0.3">
      <c r="A1159" s="76">
        <v>40723</v>
      </c>
      <c r="B1159" s="64">
        <v>1314</v>
      </c>
      <c r="C1159" s="99">
        <f t="shared" si="36"/>
        <v>3.1753509846414819E-2</v>
      </c>
      <c r="D1159" s="64">
        <f t="shared" si="37"/>
        <v>-31.753509846414818</v>
      </c>
    </row>
    <row r="1160" spans="1:4" s="21" customFormat="1" ht="14.25" customHeight="1" x14ac:dyDescent="0.3">
      <c r="A1160" s="76">
        <v>40722</v>
      </c>
      <c r="B1160" s="64">
        <v>1296.43</v>
      </c>
      <c r="C1160" s="99">
        <f t="shared" si="36"/>
        <v>9.7042765796708924E-3</v>
      </c>
      <c r="D1160" s="64">
        <f t="shared" si="37"/>
        <v>-9.7042765796708927</v>
      </c>
    </row>
    <row r="1161" spans="1:4" s="21" customFormat="1" ht="14.25" customHeight="1" x14ac:dyDescent="0.3">
      <c r="A1161" s="76">
        <v>40721</v>
      </c>
      <c r="B1161" s="64">
        <v>1281.77</v>
      </c>
      <c r="C1161" s="99">
        <f t="shared" si="36"/>
        <v>-1.8432579795380703E-2</v>
      </c>
      <c r="D1161" s="64">
        <f t="shared" si="37"/>
        <v>18.432579795380704</v>
      </c>
    </row>
    <row r="1162" spans="1:4" s="21" customFormat="1" ht="14.25" customHeight="1" x14ac:dyDescent="0.3">
      <c r="A1162" s="76">
        <v>40718</v>
      </c>
      <c r="B1162" s="64">
        <v>1275.45</v>
      </c>
      <c r="C1162" s="99">
        <f t="shared" si="36"/>
        <v>-1.0120373460407115E-2</v>
      </c>
      <c r="D1162" s="64">
        <f t="shared" si="37"/>
        <v>10.120373460407116</v>
      </c>
    </row>
    <row r="1163" spans="1:4" s="21" customFormat="1" ht="14.25" customHeight="1" x14ac:dyDescent="0.3">
      <c r="A1163" s="76">
        <v>40717</v>
      </c>
      <c r="B1163" s="64">
        <v>1281.57</v>
      </c>
      <c r="C1163" s="99">
        <f t="shared" si="36"/>
        <v>-5.3706276338970991E-3</v>
      </c>
      <c r="D1163" s="64">
        <f t="shared" si="37"/>
        <v>5.3706276338970991</v>
      </c>
    </row>
    <row r="1164" spans="1:4" s="21" customFormat="1" ht="14.25" customHeight="1" x14ac:dyDescent="0.3">
      <c r="A1164" s="76">
        <v>40716</v>
      </c>
      <c r="B1164" s="64">
        <v>1299.53</v>
      </c>
      <c r="C1164" s="99">
        <f t="shared" si="36"/>
        <v>-6.4223620530151392E-3</v>
      </c>
      <c r="D1164" s="64">
        <f t="shared" si="37"/>
        <v>6.4223620530151395</v>
      </c>
    </row>
    <row r="1165" spans="1:4" s="21" customFormat="1" ht="14.25" customHeight="1" x14ac:dyDescent="0.3">
      <c r="A1165" s="76">
        <v>40715</v>
      </c>
      <c r="B1165" s="64">
        <v>1301.77</v>
      </c>
      <c r="C1165" s="99">
        <f t="shared" si="36"/>
        <v>-5.3770048546623503E-5</v>
      </c>
      <c r="D1165" s="64">
        <f t="shared" si="37"/>
        <v>5.3770048546623504E-2</v>
      </c>
    </row>
    <row r="1166" spans="1:4" s="21" customFormat="1" ht="14.25" customHeight="1" x14ac:dyDescent="0.3">
      <c r="A1166" s="76">
        <v>40714</v>
      </c>
      <c r="B1166" s="64">
        <v>1281.55</v>
      </c>
      <c r="C1166" s="99">
        <f t="shared" si="36"/>
        <v>-2.3134385242777753E-2</v>
      </c>
      <c r="D1166" s="64">
        <f t="shared" si="37"/>
        <v>23.134385242777753</v>
      </c>
    </row>
    <row r="1167" spans="1:4" s="21" customFormat="1" ht="14.25" customHeight="1" x14ac:dyDescent="0.3">
      <c r="A1167" s="76">
        <v>40711</v>
      </c>
      <c r="B1167" s="64">
        <v>1280.58</v>
      </c>
      <c r="C1167" s="99">
        <f t="shared" si="36"/>
        <v>-2.2293820336239709E-2</v>
      </c>
      <c r="D1167" s="64">
        <f t="shared" si="37"/>
        <v>22.293820336239708</v>
      </c>
    </row>
    <row r="1168" spans="1:4" s="21" customFormat="1" ht="14.25" customHeight="1" x14ac:dyDescent="0.3">
      <c r="A1168" s="76">
        <v>40710</v>
      </c>
      <c r="B1168" s="64">
        <v>1273.56</v>
      </c>
      <c r="C1168" s="99">
        <f t="shared" si="36"/>
        <v>-3.5262212997401697E-2</v>
      </c>
      <c r="D1168" s="64">
        <f t="shared" si="37"/>
        <v>35.262212997401697</v>
      </c>
    </row>
    <row r="1169" spans="1:4" s="21" customFormat="1" ht="14.25" customHeight="1" x14ac:dyDescent="0.3">
      <c r="A1169" s="76">
        <v>40709</v>
      </c>
      <c r="B1169" s="64">
        <v>1283.97</v>
      </c>
      <c r="C1169" s="99">
        <f t="shared" si="36"/>
        <v>-3.1229250920504523E-2</v>
      </c>
      <c r="D1169" s="64">
        <f t="shared" si="37"/>
        <v>31.229250920504523</v>
      </c>
    </row>
    <row r="1170" spans="1:4" s="21" customFormat="1" ht="14.25" customHeight="1" x14ac:dyDescent="0.3">
      <c r="A1170" s="76">
        <v>40708</v>
      </c>
      <c r="B1170" s="64">
        <v>1305.8399999999999</v>
      </c>
      <c r="C1170" s="99">
        <f t="shared" si="36"/>
        <v>-2.2274799901167274E-2</v>
      </c>
      <c r="D1170" s="64">
        <f t="shared" si="37"/>
        <v>22.274799901167274</v>
      </c>
    </row>
    <row r="1171" spans="1:4" s="21" customFormat="1" ht="14.25" customHeight="1" x14ac:dyDescent="0.3">
      <c r="A1171" s="76">
        <v>40707</v>
      </c>
      <c r="B1171" s="64">
        <v>1288.49</v>
      </c>
      <c r="C1171" s="99">
        <f t="shared" si="36"/>
        <v>-4.8811096920884901E-2</v>
      </c>
      <c r="D1171" s="64">
        <f t="shared" si="37"/>
        <v>48.8110969208849</v>
      </c>
    </row>
    <row r="1172" spans="1:4" s="21" customFormat="1" ht="14.25" customHeight="1" x14ac:dyDescent="0.3">
      <c r="A1172" s="76">
        <v>40704</v>
      </c>
      <c r="B1172" s="64">
        <v>1288.49</v>
      </c>
      <c r="C1172" s="99">
        <f t="shared" si="36"/>
        <v>-3.7211665633009254E-2</v>
      </c>
      <c r="D1172" s="64">
        <f t="shared" si="37"/>
        <v>37.211665633009254</v>
      </c>
    </row>
    <row r="1173" spans="1:4" s="21" customFormat="1" ht="14.25" customHeight="1" x14ac:dyDescent="0.3">
      <c r="A1173" s="76">
        <v>40703</v>
      </c>
      <c r="B1173" s="64">
        <v>1307.93</v>
      </c>
      <c r="C1173" s="99">
        <f t="shared" si="36"/>
        <v>-2.2817097133293957E-2</v>
      </c>
      <c r="D1173" s="64">
        <f t="shared" si="37"/>
        <v>22.817097133293956</v>
      </c>
    </row>
    <row r="1174" spans="1:4" s="21" customFormat="1" ht="14.25" customHeight="1" x14ac:dyDescent="0.3">
      <c r="A1174" s="76">
        <v>40702</v>
      </c>
      <c r="B1174" s="64">
        <v>1301.8399999999999</v>
      </c>
      <c r="C1174" s="99">
        <f t="shared" si="36"/>
        <v>-1.8930487731355968E-2</v>
      </c>
      <c r="D1174" s="64">
        <f t="shared" si="37"/>
        <v>18.930487731355967</v>
      </c>
    </row>
    <row r="1175" spans="1:4" s="21" customFormat="1" ht="14.25" customHeight="1" x14ac:dyDescent="0.3">
      <c r="A1175" s="76">
        <v>40701</v>
      </c>
      <c r="B1175" s="64">
        <v>1311.9</v>
      </c>
      <c r="C1175" s="99">
        <f t="shared" si="36"/>
        <v>-6.3320861042521171E-3</v>
      </c>
      <c r="D1175" s="64">
        <f t="shared" si="37"/>
        <v>6.3320861042521175</v>
      </c>
    </row>
    <row r="1176" spans="1:4" s="21" customFormat="1" ht="14.25" customHeight="1" x14ac:dyDescent="0.3">
      <c r="A1176" s="76">
        <v>40700</v>
      </c>
      <c r="B1176" s="64">
        <v>1309.78</v>
      </c>
      <c r="C1176" s="99">
        <f t="shared" si="36"/>
        <v>-4.5449018058004642E-3</v>
      </c>
      <c r="D1176" s="64">
        <f t="shared" si="37"/>
        <v>4.544901805800464</v>
      </c>
    </row>
    <row r="1177" spans="1:4" s="21" customFormat="1" ht="14.25" customHeight="1" x14ac:dyDescent="0.3">
      <c r="A1177" s="76">
        <v>40697</v>
      </c>
      <c r="B1177" s="64">
        <v>1320.11</v>
      </c>
      <c r="C1177" s="99">
        <f t="shared" si="36"/>
        <v>4.8869976935196624E-3</v>
      </c>
      <c r="D1177" s="64">
        <f t="shared" si="37"/>
        <v>-4.8869976935196622</v>
      </c>
    </row>
    <row r="1178" spans="1:4" s="21" customFormat="1" ht="14.25" customHeight="1" x14ac:dyDescent="0.3">
      <c r="A1178" s="76">
        <v>40696</v>
      </c>
      <c r="B1178" s="64">
        <v>1325.36</v>
      </c>
      <c r="C1178" s="99">
        <f t="shared" si="36"/>
        <v>-8.4464893577228077E-3</v>
      </c>
      <c r="D1178" s="64">
        <f t="shared" si="37"/>
        <v>8.4464893577228075</v>
      </c>
    </row>
    <row r="1179" spans="1:4" s="21" customFormat="1" ht="14.25" customHeight="1" x14ac:dyDescent="0.3">
      <c r="A1179" s="76">
        <v>40695</v>
      </c>
      <c r="B1179" s="64">
        <v>1335.59</v>
      </c>
      <c r="C1179" s="99">
        <f t="shared" si="36"/>
        <v>-7.5349438594666833E-3</v>
      </c>
      <c r="D1179" s="64">
        <f t="shared" si="37"/>
        <v>7.5349438594666829</v>
      </c>
    </row>
    <row r="1180" spans="1:4" s="21" customFormat="1" ht="14.25" customHeight="1" x14ac:dyDescent="0.3">
      <c r="A1180" s="76">
        <v>40694</v>
      </c>
      <c r="B1180" s="64">
        <v>1354.61</v>
      </c>
      <c r="C1180" s="99">
        <f t="shared" si="36"/>
        <v>9.4114666388469877E-3</v>
      </c>
      <c r="D1180" s="64">
        <f t="shared" si="37"/>
        <v>-9.4114666388469885</v>
      </c>
    </row>
    <row r="1181" spans="1:4" s="21" customFormat="1" ht="14.25" customHeight="1" x14ac:dyDescent="0.3">
      <c r="A1181" s="76">
        <v>40693</v>
      </c>
      <c r="B1181" s="64">
        <v>1338.29</v>
      </c>
      <c r="C1181" s="99">
        <f t="shared" si="36"/>
        <v>6.7402375632837873E-3</v>
      </c>
      <c r="D1181" s="64">
        <f t="shared" si="37"/>
        <v>-6.7402375632837872</v>
      </c>
    </row>
    <row r="1182" spans="1:4" s="21" customFormat="1" ht="14.25" customHeight="1" x14ac:dyDescent="0.3">
      <c r="A1182" s="76">
        <v>40690</v>
      </c>
      <c r="B1182" s="64">
        <v>1338.47</v>
      </c>
      <c r="C1182" s="99">
        <f t="shared" si="36"/>
        <v>1.3616129876930657E-3</v>
      </c>
      <c r="D1182" s="64">
        <f t="shared" si="37"/>
        <v>-1.3616129876930656</v>
      </c>
    </row>
    <row r="1183" spans="1:4" s="21" customFormat="1" ht="14.25" customHeight="1" x14ac:dyDescent="0.3">
      <c r="A1183" s="76">
        <v>40689</v>
      </c>
      <c r="B1183" s="64">
        <v>1326.96</v>
      </c>
      <c r="C1183" s="99">
        <f t="shared" si="36"/>
        <v>-1.2068464900198811E-2</v>
      </c>
      <c r="D1183" s="64">
        <f t="shared" si="37"/>
        <v>12.06846490019881</v>
      </c>
    </row>
    <row r="1184" spans="1:4" s="21" customFormat="1" ht="14.25" customHeight="1" x14ac:dyDescent="0.3">
      <c r="A1184" s="76">
        <v>40688</v>
      </c>
      <c r="B1184" s="64">
        <v>1320.26</v>
      </c>
      <c r="C1184" s="99">
        <f t="shared" si="36"/>
        <v>-2.2854774486729804E-2</v>
      </c>
      <c r="D1184" s="64">
        <f t="shared" si="37"/>
        <v>22.854774486729802</v>
      </c>
    </row>
    <row r="1185" spans="1:4" s="21" customFormat="1" ht="14.25" customHeight="1" x14ac:dyDescent="0.3">
      <c r="A1185" s="76">
        <v>40687</v>
      </c>
      <c r="B1185" s="64">
        <v>1315.76</v>
      </c>
      <c r="C1185" s="99">
        <f t="shared" si="36"/>
        <v>-3.0640586436806956E-2</v>
      </c>
      <c r="D1185" s="64">
        <f t="shared" si="37"/>
        <v>30.640586436806956</v>
      </c>
    </row>
    <row r="1186" spans="1:4" s="21" customFormat="1" ht="14.25" customHeight="1" x14ac:dyDescent="0.3">
      <c r="A1186" s="76">
        <v>40686</v>
      </c>
      <c r="B1186" s="64">
        <v>1313.69</v>
      </c>
      <c r="C1186" s="99">
        <f t="shared" si="36"/>
        <v>-3.8547674112239708E-2</v>
      </c>
      <c r="D1186" s="64">
        <f t="shared" si="37"/>
        <v>38.547674112239704</v>
      </c>
    </row>
    <row r="1187" spans="1:4" s="21" customFormat="1" ht="14.25" customHeight="1" x14ac:dyDescent="0.3">
      <c r="A1187" s="76">
        <v>40683</v>
      </c>
      <c r="B1187" s="64">
        <v>1336.65</v>
      </c>
      <c r="C1187" s="99">
        <f t="shared" si="36"/>
        <v>-1.2646165892285906E-2</v>
      </c>
      <c r="D1187" s="64">
        <f t="shared" si="37"/>
        <v>12.646165892285905</v>
      </c>
    </row>
    <row r="1188" spans="1:4" s="21" customFormat="1" ht="14.25" customHeight="1" x14ac:dyDescent="0.3">
      <c r="A1188" s="76">
        <v>40682</v>
      </c>
      <c r="B1188" s="64">
        <v>1345.73</v>
      </c>
      <c r="C1188" s="99">
        <f t="shared" si="36"/>
        <v>-9.9612291891971166E-3</v>
      </c>
      <c r="D1188" s="64">
        <f t="shared" si="37"/>
        <v>9.9612291891971161</v>
      </c>
    </row>
    <row r="1189" spans="1:4" s="21" customFormat="1" ht="14.25" customHeight="1" x14ac:dyDescent="0.3">
      <c r="A1189" s="76">
        <v>40681</v>
      </c>
      <c r="B1189" s="64">
        <v>1341.98</v>
      </c>
      <c r="C1189" s="99">
        <f t="shared" si="36"/>
        <v>-9.9376590800103488E-3</v>
      </c>
      <c r="D1189" s="64">
        <f t="shared" si="37"/>
        <v>9.9376590800103486</v>
      </c>
    </row>
    <row r="1190" spans="1:4" s="21" customFormat="1" ht="14.25" customHeight="1" x14ac:dyDescent="0.3">
      <c r="A1190" s="76">
        <v>40680</v>
      </c>
      <c r="B1190" s="64">
        <v>1329.33</v>
      </c>
      <c r="C1190" s="99">
        <f t="shared" si="36"/>
        <v>-3.0648407420371001E-2</v>
      </c>
      <c r="D1190" s="64">
        <f t="shared" si="37"/>
        <v>30.648407420371001</v>
      </c>
    </row>
    <row r="1191" spans="1:4" s="21" customFormat="1" ht="14.25" customHeight="1" x14ac:dyDescent="0.3">
      <c r="A1191" s="76">
        <v>40679</v>
      </c>
      <c r="B1191" s="64">
        <v>1336.65</v>
      </c>
      <c r="C1191" s="99">
        <f t="shared" si="36"/>
        <v>-3.3507111403553114E-2</v>
      </c>
      <c r="D1191" s="64">
        <f t="shared" si="37"/>
        <v>33.507111403553111</v>
      </c>
    </row>
    <row r="1192" spans="1:4" s="21" customFormat="1" ht="14.25" customHeight="1" x14ac:dyDescent="0.3">
      <c r="A1192" s="76">
        <v>40676</v>
      </c>
      <c r="B1192" s="64">
        <v>1343.17</v>
      </c>
      <c r="C1192" s="99">
        <f t="shared" si="36"/>
        <v>-3.498196657709815E-2</v>
      </c>
      <c r="D1192" s="64">
        <f t="shared" si="37"/>
        <v>34.981966577098149</v>
      </c>
    </row>
    <row r="1193" spans="1:4" s="21" customFormat="1" ht="14.25" customHeight="1" x14ac:dyDescent="0.3">
      <c r="A1193" s="76">
        <v>40675</v>
      </c>
      <c r="B1193" s="64">
        <v>1351.14</v>
      </c>
      <c r="C1193" s="99">
        <f t="shared" si="36"/>
        <v>-2.6990825423801899E-2</v>
      </c>
      <c r="D1193" s="64">
        <f t="shared" si="37"/>
        <v>26.990825423801898</v>
      </c>
    </row>
    <row r="1194" spans="1:4" s="21" customFormat="1" ht="14.25" customHeight="1" x14ac:dyDescent="0.3">
      <c r="A1194" s="76">
        <v>40674</v>
      </c>
      <c r="B1194" s="64">
        <v>1357.35</v>
      </c>
      <c r="C1194" s="99">
        <f t="shared" si="36"/>
        <v>-1.9921440640027831E-2</v>
      </c>
      <c r="D1194" s="64">
        <f t="shared" si="37"/>
        <v>19.921440640027832</v>
      </c>
    </row>
    <row r="1195" spans="1:4" s="21" customFormat="1" ht="14.25" customHeight="1" x14ac:dyDescent="0.3">
      <c r="A1195" s="76">
        <v>40673</v>
      </c>
      <c r="B1195" s="64">
        <v>1366.36</v>
      </c>
      <c r="C1195" s="99">
        <f t="shared" si="36"/>
        <v>-3.6605463110153339E-3</v>
      </c>
      <c r="D1195" s="64">
        <f t="shared" si="37"/>
        <v>3.660546311015334</v>
      </c>
    </row>
    <row r="1196" spans="1:4" s="21" customFormat="1" ht="14.25" customHeight="1" x14ac:dyDescent="0.3">
      <c r="A1196" s="76">
        <v>40672</v>
      </c>
      <c r="B1196" s="64">
        <v>1353.77</v>
      </c>
      <c r="C1196" s="99">
        <f t="shared" si="36"/>
        <v>-9.4534971354148147E-3</v>
      </c>
      <c r="D1196" s="64">
        <f t="shared" si="37"/>
        <v>9.4534971354148141</v>
      </c>
    </row>
    <row r="1197" spans="1:4" s="21" customFormat="1" ht="14.25" customHeight="1" x14ac:dyDescent="0.3">
      <c r="A1197" s="76">
        <v>40669</v>
      </c>
      <c r="B1197" s="64">
        <v>1359.27</v>
      </c>
      <c r="C1197" s="99">
        <f t="shared" si="36"/>
        <v>1.3038674033149038E-3</v>
      </c>
      <c r="D1197" s="64">
        <f t="shared" si="37"/>
        <v>-1.3038674033149038</v>
      </c>
    </row>
    <row r="1198" spans="1:4" s="21" customFormat="1" ht="14.25" customHeight="1" x14ac:dyDescent="0.3">
      <c r="A1198" s="76">
        <v>40668</v>
      </c>
      <c r="B1198" s="64">
        <v>1355.45</v>
      </c>
      <c r="C1198" s="99">
        <f t="shared" si="36"/>
        <v>-4.0998361535013392E-3</v>
      </c>
      <c r="D1198" s="64">
        <f t="shared" si="37"/>
        <v>4.0998361535013395</v>
      </c>
    </row>
    <row r="1199" spans="1:4" s="21" customFormat="1" ht="14.25" customHeight="1" x14ac:dyDescent="0.3">
      <c r="A1199" s="76">
        <v>40667</v>
      </c>
      <c r="B1199" s="64">
        <v>1371.36</v>
      </c>
      <c r="C1199" s="99">
        <f t="shared" si="36"/>
        <v>7.649068665270476E-3</v>
      </c>
      <c r="D1199" s="64">
        <f t="shared" si="37"/>
        <v>-7.6490686652704758</v>
      </c>
    </row>
    <row r="1200" spans="1:4" s="21" customFormat="1" ht="14.25" customHeight="1" x14ac:dyDescent="0.3">
      <c r="A1200" s="76">
        <v>40666</v>
      </c>
      <c r="B1200" s="64">
        <v>1382.99</v>
      </c>
      <c r="C1200" s="99">
        <f t="shared" si="36"/>
        <v>2.4270118943579552E-2</v>
      </c>
      <c r="D1200" s="64">
        <f t="shared" si="37"/>
        <v>-24.270118943579551</v>
      </c>
    </row>
    <row r="1201" spans="1:4" s="21" customFormat="1" ht="14.25" customHeight="1" x14ac:dyDescent="0.3">
      <c r="A1201" s="76">
        <v>40665</v>
      </c>
      <c r="B1201" s="64">
        <v>1391.86</v>
      </c>
      <c r="C1201" s="99">
        <f t="shared" si="36"/>
        <v>5.0896598588093062E-2</v>
      </c>
      <c r="D1201" s="64">
        <f t="shared" si="37"/>
        <v>-50.896598588093063</v>
      </c>
    </row>
    <row r="1202" spans="1:4" s="21" customFormat="1" ht="14.25" customHeight="1" x14ac:dyDescent="0.3">
      <c r="A1202" s="76">
        <v>40662</v>
      </c>
      <c r="B1202" s="64">
        <v>1388.62</v>
      </c>
      <c r="C1202" s="99">
        <f t="shared" si="36"/>
        <v>5.4453227631348994E-2</v>
      </c>
      <c r="D1202" s="64">
        <f t="shared" si="37"/>
        <v>-54.453227631348994</v>
      </c>
    </row>
    <row r="1203" spans="1:4" s="21" customFormat="1" ht="14.25" customHeight="1" x14ac:dyDescent="0.3">
      <c r="A1203" s="76">
        <v>40661</v>
      </c>
      <c r="B1203" s="64">
        <v>1384.94</v>
      </c>
      <c r="C1203" s="99">
        <f t="shared" si="36"/>
        <v>3.5051269020358204E-2</v>
      </c>
      <c r="D1203" s="64">
        <f t="shared" si="37"/>
        <v>-35.051269020358205</v>
      </c>
    </row>
    <row r="1204" spans="1:4" s="21" customFormat="1" ht="14.25" customHeight="1" x14ac:dyDescent="0.3">
      <c r="A1204" s="76">
        <v>40660</v>
      </c>
      <c r="B1204" s="64">
        <v>1371.38</v>
      </c>
      <c r="C1204" s="99">
        <f t="shared" si="36"/>
        <v>2.606730812396198E-2</v>
      </c>
      <c r="D1204" s="64">
        <f t="shared" si="37"/>
        <v>-26.067308123961979</v>
      </c>
    </row>
    <row r="1205" spans="1:4" s="21" customFormat="1" ht="14.25" customHeight="1" x14ac:dyDescent="0.3">
      <c r="A1205" s="76">
        <v>40659</v>
      </c>
      <c r="B1205" s="64">
        <v>1366.69</v>
      </c>
      <c r="C1205" s="99">
        <f t="shared" si="36"/>
        <v>2.0870214752567735E-2</v>
      </c>
      <c r="D1205" s="64">
        <f t="shared" si="37"/>
        <v>-20.870214752567737</v>
      </c>
    </row>
    <row r="1206" spans="1:4" s="21" customFormat="1" ht="14.25" customHeight="1" x14ac:dyDescent="0.3">
      <c r="A1206" s="76">
        <v>40658</v>
      </c>
      <c r="B1206" s="64">
        <v>1357.5</v>
      </c>
      <c r="C1206" s="99">
        <f t="shared" si="36"/>
        <v>1.7730629381114887E-2</v>
      </c>
      <c r="D1206" s="64">
        <f t="shared" si="37"/>
        <v>-17.730629381114888</v>
      </c>
    </row>
    <row r="1207" spans="1:4" s="21" customFormat="1" ht="14.25" customHeight="1" x14ac:dyDescent="0.3">
      <c r="A1207" s="76">
        <v>40655</v>
      </c>
      <c r="B1207" s="64">
        <v>1361.03</v>
      </c>
      <c r="C1207" s="99">
        <f t="shared" si="36"/>
        <v>9.1795499202905733E-3</v>
      </c>
      <c r="D1207" s="64">
        <f t="shared" si="37"/>
        <v>-9.1795499202905741</v>
      </c>
    </row>
    <row r="1208" spans="1:4" s="21" customFormat="1" ht="14.25" customHeight="1" x14ac:dyDescent="0.3">
      <c r="A1208" s="76">
        <v>40654</v>
      </c>
      <c r="B1208" s="64">
        <v>1360.95</v>
      </c>
      <c r="C1208" s="99">
        <f t="shared" si="36"/>
        <v>7.0443900165010256E-3</v>
      </c>
      <c r="D1208" s="64">
        <f t="shared" si="37"/>
        <v>-7.0443900165010254</v>
      </c>
    </row>
    <row r="1209" spans="1:4" s="21" customFormat="1" ht="14.25" customHeight="1" x14ac:dyDescent="0.3">
      <c r="A1209" s="76">
        <v>40653</v>
      </c>
      <c r="B1209" s="64">
        <v>1350.22</v>
      </c>
      <c r="C1209" s="99">
        <f t="shared" si="36"/>
        <v>3.7317870948557698E-3</v>
      </c>
      <c r="D1209" s="64">
        <f t="shared" si="37"/>
        <v>-3.7317870948557696</v>
      </c>
    </row>
    <row r="1210" spans="1:4" s="21" customFormat="1" ht="14.25" customHeight="1" x14ac:dyDescent="0.3">
      <c r="A1210" s="76">
        <v>40652</v>
      </c>
      <c r="B1210" s="64">
        <v>1324.45</v>
      </c>
      <c r="C1210" s="99">
        <f t="shared" si="36"/>
        <v>-1.8096763192621813E-2</v>
      </c>
      <c r="D1210" s="64">
        <f t="shared" si="37"/>
        <v>18.096763192621811</v>
      </c>
    </row>
    <row r="1211" spans="1:4" s="21" customFormat="1" ht="14.25" customHeight="1" x14ac:dyDescent="0.3">
      <c r="A1211" s="76">
        <v>40651</v>
      </c>
      <c r="B1211" s="64">
        <v>1316.91</v>
      </c>
      <c r="C1211" s="99">
        <f t="shared" si="36"/>
        <v>-1.9893721532553376E-2</v>
      </c>
      <c r="D1211" s="64">
        <f t="shared" si="37"/>
        <v>19.893721532553375</v>
      </c>
    </row>
    <row r="1212" spans="1:4" s="21" customFormat="1" ht="14.25" customHeight="1" x14ac:dyDescent="0.3">
      <c r="A1212" s="76">
        <v>40648</v>
      </c>
      <c r="B1212" s="64">
        <v>1338.04</v>
      </c>
      <c r="C1212" s="99">
        <f t="shared" si="36"/>
        <v>-5.6330910658283374E-3</v>
      </c>
      <c r="D1212" s="64">
        <f t="shared" si="37"/>
        <v>5.6330910658283377</v>
      </c>
    </row>
    <row r="1213" spans="1:4" s="21" customFormat="1" ht="14.25" customHeight="1" x14ac:dyDescent="0.3">
      <c r="A1213" s="76">
        <v>40647</v>
      </c>
      <c r="B1213" s="64">
        <v>1336.54</v>
      </c>
      <c r="C1213" s="99">
        <f t="shared" si="36"/>
        <v>-3.6602184203660829E-3</v>
      </c>
      <c r="D1213" s="64">
        <f t="shared" si="37"/>
        <v>3.6602184203660828</v>
      </c>
    </row>
    <row r="1214" spans="1:4" s="21" customFormat="1" ht="14.25" customHeight="1" x14ac:dyDescent="0.3">
      <c r="A1214" s="76">
        <v>40646</v>
      </c>
      <c r="B1214" s="64">
        <v>1338.75</v>
      </c>
      <c r="C1214" s="99">
        <f t="shared" si="36"/>
        <v>2.8615732660139006E-3</v>
      </c>
      <c r="D1214" s="64">
        <f t="shared" si="37"/>
        <v>-2.8615732660139006</v>
      </c>
    </row>
    <row r="1215" spans="1:4" s="21" customFormat="1" ht="14.25" customHeight="1" x14ac:dyDescent="0.3">
      <c r="A1215" s="76">
        <v>40645</v>
      </c>
      <c r="B1215" s="64">
        <v>1333.85</v>
      </c>
      <c r="C1215" s="99">
        <f t="shared" si="36"/>
        <v>-1.5943352445396705E-3</v>
      </c>
      <c r="D1215" s="64">
        <f t="shared" si="37"/>
        <v>1.5943352445396706</v>
      </c>
    </row>
    <row r="1216" spans="1:4" s="21" customFormat="1" ht="14.25" customHeight="1" x14ac:dyDescent="0.3">
      <c r="A1216" s="76">
        <v>40644</v>
      </c>
      <c r="B1216" s="64">
        <v>1348.65</v>
      </c>
      <c r="C1216" s="99">
        <f t="shared" si="36"/>
        <v>1.8764022027330317E-2</v>
      </c>
      <c r="D1216" s="64">
        <f t="shared" si="37"/>
        <v>-18.764022027330316</v>
      </c>
    </row>
    <row r="1217" spans="1:4" s="21" customFormat="1" ht="14.25" customHeight="1" x14ac:dyDescent="0.3">
      <c r="A1217" s="76">
        <v>40641</v>
      </c>
      <c r="B1217" s="64">
        <v>1351.43</v>
      </c>
      <c r="C1217" s="99">
        <f t="shared" si="36"/>
        <v>2.2563388594214757E-2</v>
      </c>
      <c r="D1217" s="64">
        <f t="shared" si="37"/>
        <v>-22.563388594214757</v>
      </c>
    </row>
    <row r="1218" spans="1:4" s="21" customFormat="1" ht="14.25" customHeight="1" x14ac:dyDescent="0.3">
      <c r="A1218" s="76">
        <v>40640</v>
      </c>
      <c r="B1218" s="64">
        <v>1345.2</v>
      </c>
      <c r="C1218" s="99">
        <f t="shared" si="36"/>
        <v>1.4594411132481154E-2</v>
      </c>
      <c r="D1218" s="64">
        <f t="shared" si="37"/>
        <v>-14.594411132481154</v>
      </c>
    </row>
    <row r="1219" spans="1:4" s="21" customFormat="1" ht="14.25" customHeight="1" x14ac:dyDescent="0.3">
      <c r="A1219" s="76">
        <v>40639</v>
      </c>
      <c r="B1219" s="64">
        <v>1348.86</v>
      </c>
      <c r="C1219" s="99">
        <f t="shared" si="36"/>
        <v>1.8745657230899319E-2</v>
      </c>
      <c r="D1219" s="64">
        <f t="shared" si="37"/>
        <v>-18.745657230899319</v>
      </c>
    </row>
    <row r="1220" spans="1:4" s="21" customFormat="1" ht="14.25" customHeight="1" x14ac:dyDescent="0.3">
      <c r="A1220" s="76">
        <v>40638</v>
      </c>
      <c r="B1220" s="64">
        <v>1343.64</v>
      </c>
      <c r="C1220" s="99">
        <f t="shared" si="36"/>
        <v>2.4412558515423836E-2</v>
      </c>
      <c r="D1220" s="64">
        <f t="shared" si="37"/>
        <v>-24.412558515423836</v>
      </c>
    </row>
    <row r="1221" spans="1:4" s="21" customFormat="1" ht="14.25" customHeight="1" x14ac:dyDescent="0.3">
      <c r="A1221" s="76">
        <v>40637</v>
      </c>
      <c r="B1221" s="64">
        <v>1345.62</v>
      </c>
      <c r="C1221" s="99">
        <f t="shared" si="36"/>
        <v>2.6399493520262926E-2</v>
      </c>
      <c r="D1221" s="64">
        <f t="shared" si="37"/>
        <v>-26.399493520262926</v>
      </c>
    </row>
    <row r="1222" spans="1:4" s="21" customFormat="1" ht="14.25" customHeight="1" x14ac:dyDescent="0.3">
      <c r="A1222" s="76">
        <v>40634</v>
      </c>
      <c r="B1222" s="64">
        <v>1341.45</v>
      </c>
      <c r="C1222" s="99">
        <f t="shared" ref="C1222:C1285" si="38">(B1222-B1231)/B1231</f>
        <v>2.6028361199920431E-2</v>
      </c>
      <c r="D1222" s="64">
        <f t="shared" ref="D1222:D1285" si="39">C1222*-1000</f>
        <v>-26.028361199920433</v>
      </c>
    </row>
    <row r="1223" spans="1:4" s="21" customFormat="1" ht="14.25" customHeight="1" x14ac:dyDescent="0.3">
      <c r="A1223" s="76">
        <v>40633</v>
      </c>
      <c r="B1223" s="64">
        <v>1334.93</v>
      </c>
      <c r="C1223" s="99">
        <f t="shared" si="38"/>
        <v>3.7136885940037098E-2</v>
      </c>
      <c r="D1223" s="64">
        <f t="shared" si="39"/>
        <v>-37.136885940037097</v>
      </c>
    </row>
    <row r="1224" spans="1:4" s="21" customFormat="1" ht="14.25" customHeight="1" x14ac:dyDescent="0.3">
      <c r="A1224" s="76">
        <v>40632</v>
      </c>
      <c r="B1224" s="64">
        <v>1335.98</v>
      </c>
      <c r="C1224" s="99">
        <f t="shared" si="38"/>
        <v>4.3987215653791122E-2</v>
      </c>
      <c r="D1224" s="64">
        <f t="shared" si="39"/>
        <v>-43.987215653791118</v>
      </c>
    </row>
    <row r="1225" spans="1:4" s="21" customFormat="1" ht="14.25" customHeight="1" x14ac:dyDescent="0.3">
      <c r="A1225" s="76">
        <v>40631</v>
      </c>
      <c r="B1225" s="64">
        <v>1323.81</v>
      </c>
      <c r="C1225" s="99">
        <f t="shared" si="38"/>
        <v>5.0517795500535534E-2</v>
      </c>
      <c r="D1225" s="64">
        <f t="shared" si="39"/>
        <v>-50.517795500535534</v>
      </c>
    </row>
    <row r="1226" spans="1:4" s="21" customFormat="1" ht="14.25" customHeight="1" x14ac:dyDescent="0.3">
      <c r="A1226" s="76">
        <v>40630</v>
      </c>
      <c r="B1226" s="64">
        <v>1321.61</v>
      </c>
      <c r="C1226" s="99">
        <f t="shared" si="38"/>
        <v>3.9107770448237641E-2</v>
      </c>
      <c r="D1226" s="64">
        <f t="shared" si="39"/>
        <v>-39.107770448237645</v>
      </c>
    </row>
    <row r="1227" spans="1:4" s="21" customFormat="1" ht="14.25" customHeight="1" x14ac:dyDescent="0.3">
      <c r="A1227" s="76">
        <v>40627</v>
      </c>
      <c r="B1227" s="64">
        <v>1325.85</v>
      </c>
      <c r="C1227" s="99">
        <f t="shared" si="38"/>
        <v>1.8857920095903331E-2</v>
      </c>
      <c r="D1227" s="64">
        <f t="shared" si="39"/>
        <v>-18.857920095903332</v>
      </c>
    </row>
    <row r="1228" spans="1:4" s="21" customFormat="1" ht="14.25" customHeight="1" x14ac:dyDescent="0.3">
      <c r="A1228" s="76">
        <v>40626</v>
      </c>
      <c r="B1228" s="64">
        <v>1324.04</v>
      </c>
      <c r="C1228" s="99">
        <f t="shared" si="38"/>
        <v>6.8209296843514244E-3</v>
      </c>
      <c r="D1228" s="64">
        <f t="shared" si="39"/>
        <v>-6.820929684351424</v>
      </c>
    </row>
    <row r="1229" spans="1:4" s="21" customFormat="1" ht="14.25" customHeight="1" x14ac:dyDescent="0.3">
      <c r="A1229" s="76">
        <v>40625</v>
      </c>
      <c r="B1229" s="64">
        <v>1311.62</v>
      </c>
      <c r="C1229" s="99">
        <f t="shared" si="38"/>
        <v>-1.4693007498763379E-3</v>
      </c>
      <c r="D1229" s="64">
        <f t="shared" si="39"/>
        <v>1.469300749876338</v>
      </c>
    </row>
    <row r="1230" spans="1:4" s="21" customFormat="1" ht="14.25" customHeight="1" x14ac:dyDescent="0.3">
      <c r="A1230" s="76">
        <v>40624</v>
      </c>
      <c r="B1230" s="64">
        <v>1311.01</v>
      </c>
      <c r="C1230" s="99">
        <f t="shared" si="38"/>
        <v>-2.1327580286358363E-2</v>
      </c>
      <c r="D1230" s="64">
        <f t="shared" si="39"/>
        <v>21.327580286358362</v>
      </c>
    </row>
    <row r="1231" spans="1:4" s="21" customFormat="1" ht="14.25" customHeight="1" x14ac:dyDescent="0.3">
      <c r="A1231" s="76">
        <v>40623</v>
      </c>
      <c r="B1231" s="64">
        <v>1307.42</v>
      </c>
      <c r="C1231" s="99">
        <f t="shared" si="38"/>
        <v>-2.5077364751500603E-2</v>
      </c>
      <c r="D1231" s="64">
        <f t="shared" si="39"/>
        <v>25.077364751500603</v>
      </c>
    </row>
    <row r="1232" spans="1:4" s="21" customFormat="1" ht="14.25" customHeight="1" x14ac:dyDescent="0.3">
      <c r="A1232" s="76">
        <v>40620</v>
      </c>
      <c r="B1232" s="64">
        <v>1287.1300000000001</v>
      </c>
      <c r="C1232" s="99">
        <f t="shared" si="38"/>
        <v>-3.8644528595009067E-2</v>
      </c>
      <c r="D1232" s="64">
        <f t="shared" si="39"/>
        <v>38.644528595009071</v>
      </c>
    </row>
    <row r="1233" spans="1:4" s="21" customFormat="1" ht="14.25" customHeight="1" x14ac:dyDescent="0.3">
      <c r="A1233" s="76">
        <v>40619</v>
      </c>
      <c r="B1233" s="64">
        <v>1279.69</v>
      </c>
      <c r="C1233" s="99">
        <f t="shared" si="38"/>
        <v>-5.0984841743051228E-2</v>
      </c>
      <c r="D1233" s="64">
        <f t="shared" si="39"/>
        <v>50.984841743051227</v>
      </c>
    </row>
    <row r="1234" spans="1:4" s="21" customFormat="1" ht="14.25" customHeight="1" x14ac:dyDescent="0.3">
      <c r="A1234" s="76">
        <v>40618</v>
      </c>
      <c r="B1234" s="64">
        <v>1260.1500000000001</v>
      </c>
      <c r="C1234" s="99">
        <f t="shared" si="38"/>
        <v>-6.7970859065862851E-2</v>
      </c>
      <c r="D1234" s="64">
        <f t="shared" si="39"/>
        <v>67.970859065862854</v>
      </c>
    </row>
    <row r="1235" spans="1:4" s="21" customFormat="1" ht="14.25" customHeight="1" x14ac:dyDescent="0.3">
      <c r="A1235" s="76">
        <v>40617</v>
      </c>
      <c r="B1235" s="64">
        <v>1271.8699999999999</v>
      </c>
      <c r="C1235" s="99">
        <f t="shared" si="38"/>
        <v>-4.9381885585302897E-2</v>
      </c>
      <c r="D1235" s="64">
        <f t="shared" si="39"/>
        <v>49.381885585302896</v>
      </c>
    </row>
    <row r="1236" spans="1:4" s="21" customFormat="1" ht="14.25" customHeight="1" x14ac:dyDescent="0.3">
      <c r="A1236" s="76">
        <v>40616</v>
      </c>
      <c r="B1236" s="64">
        <v>1301.31</v>
      </c>
      <c r="C1236" s="99">
        <f t="shared" si="38"/>
        <v>-2.9517708387712751E-2</v>
      </c>
      <c r="D1236" s="64">
        <f t="shared" si="39"/>
        <v>29.517708387712752</v>
      </c>
    </row>
    <row r="1237" spans="1:4" s="21" customFormat="1" ht="14.25" customHeight="1" x14ac:dyDescent="0.3">
      <c r="A1237" s="76">
        <v>40613</v>
      </c>
      <c r="B1237" s="64">
        <v>1315.07</v>
      </c>
      <c r="C1237" s="99">
        <f t="shared" si="38"/>
        <v>-2.7063219028594793E-2</v>
      </c>
      <c r="D1237" s="64">
        <f t="shared" si="39"/>
        <v>27.063219028594794</v>
      </c>
    </row>
    <row r="1238" spans="1:4" s="21" customFormat="1" ht="14.25" customHeight="1" x14ac:dyDescent="0.3">
      <c r="A1238" s="76">
        <v>40612</v>
      </c>
      <c r="B1238" s="64">
        <v>1313.55</v>
      </c>
      <c r="C1238" s="99">
        <f t="shared" si="38"/>
        <v>-2.0688883918586448E-2</v>
      </c>
      <c r="D1238" s="64">
        <f t="shared" si="39"/>
        <v>20.688883918586448</v>
      </c>
    </row>
    <row r="1239" spans="1:4" s="21" customFormat="1" ht="14.25" customHeight="1" x14ac:dyDescent="0.3">
      <c r="A1239" s="76">
        <v>40611</v>
      </c>
      <c r="B1239" s="64">
        <v>1339.58</v>
      </c>
      <c r="C1239" s="99">
        <f t="shared" si="38"/>
        <v>9.434388799300697E-3</v>
      </c>
      <c r="D1239" s="64">
        <f t="shared" si="39"/>
        <v>-9.434388799300697</v>
      </c>
    </row>
    <row r="1240" spans="1:4" s="21" customFormat="1" ht="14.25" customHeight="1" x14ac:dyDescent="0.3">
      <c r="A1240" s="76">
        <v>40610</v>
      </c>
      <c r="B1240" s="64">
        <v>1341.05</v>
      </c>
      <c r="C1240" s="99">
        <f t="shared" si="38"/>
        <v>8.3840890292502159E-3</v>
      </c>
      <c r="D1240" s="64">
        <f t="shared" si="39"/>
        <v>-8.3840890292502159</v>
      </c>
    </row>
    <row r="1241" spans="1:4" s="21" customFormat="1" ht="14.25" customHeight="1" x14ac:dyDescent="0.3">
      <c r="A1241" s="76">
        <v>40609</v>
      </c>
      <c r="B1241" s="64">
        <v>1338.87</v>
      </c>
      <c r="C1241" s="99">
        <f t="shared" si="38"/>
        <v>5.6048784862344184E-4</v>
      </c>
      <c r="D1241" s="64">
        <f t="shared" si="39"/>
        <v>-0.56048784862344181</v>
      </c>
    </row>
    <row r="1242" spans="1:4" s="21" customFormat="1" ht="14.25" customHeight="1" x14ac:dyDescent="0.3">
      <c r="A1242" s="76">
        <v>40606</v>
      </c>
      <c r="B1242" s="64">
        <v>1348.44</v>
      </c>
      <c r="C1242" s="99">
        <f t="shared" si="38"/>
        <v>-7.1128782858404056E-3</v>
      </c>
      <c r="D1242" s="64">
        <f t="shared" si="39"/>
        <v>7.1128782858404058</v>
      </c>
    </row>
    <row r="1243" spans="1:4" s="21" customFormat="1" ht="14.25" customHeight="1" x14ac:dyDescent="0.3">
      <c r="A1243" s="76">
        <v>40605</v>
      </c>
      <c r="B1243" s="64">
        <v>1352.05</v>
      </c>
      <c r="C1243" s="99">
        <f t="shared" si="38"/>
        <v>-7.7571149696906965E-3</v>
      </c>
      <c r="D1243" s="64">
        <f t="shared" si="39"/>
        <v>7.7571149696906962</v>
      </c>
    </row>
    <row r="1244" spans="1:4" s="21" customFormat="1" ht="14.25" customHeight="1" x14ac:dyDescent="0.3">
      <c r="A1244" s="76">
        <v>40604</v>
      </c>
      <c r="B1244" s="64">
        <v>1337.94</v>
      </c>
      <c r="C1244" s="99">
        <f t="shared" si="38"/>
        <v>-1.598905624852907E-2</v>
      </c>
      <c r="D1244" s="64">
        <f t="shared" si="39"/>
        <v>15.989056248529071</v>
      </c>
    </row>
    <row r="1245" spans="1:4" s="21" customFormat="1" ht="14.25" customHeight="1" x14ac:dyDescent="0.3">
      <c r="A1245" s="76">
        <v>40603</v>
      </c>
      <c r="B1245" s="64">
        <v>1340.89</v>
      </c>
      <c r="C1245" s="99">
        <f t="shared" si="38"/>
        <v>-8.2394621421121375E-3</v>
      </c>
      <c r="D1245" s="64">
        <f t="shared" si="39"/>
        <v>8.2394621421121368</v>
      </c>
    </row>
    <row r="1246" spans="1:4" s="21" customFormat="1" ht="14.25" customHeight="1" x14ac:dyDescent="0.3">
      <c r="A1246" s="76">
        <v>40602</v>
      </c>
      <c r="B1246" s="64">
        <v>1351.65</v>
      </c>
      <c r="C1246" s="99">
        <f t="shared" si="38"/>
        <v>5.4899685331072697E-3</v>
      </c>
      <c r="D1246" s="64">
        <f t="shared" si="39"/>
        <v>-5.4899685331072696</v>
      </c>
    </row>
    <row r="1247" spans="1:4" s="21" customFormat="1" ht="14.25" customHeight="1" x14ac:dyDescent="0.3">
      <c r="A1247" s="76">
        <v>40599</v>
      </c>
      <c r="B1247" s="64">
        <v>1341.3</v>
      </c>
      <c r="C1247" s="99">
        <f t="shared" si="38"/>
        <v>-2.6248670835718811E-3</v>
      </c>
      <c r="D1247" s="64">
        <f t="shared" si="39"/>
        <v>2.624867083571881</v>
      </c>
    </row>
    <row r="1248" spans="1:4" s="21" customFormat="1" ht="14.25" customHeight="1" x14ac:dyDescent="0.3">
      <c r="A1248" s="76">
        <v>40598</v>
      </c>
      <c r="B1248" s="64">
        <v>1327.06</v>
      </c>
      <c r="C1248" s="99">
        <f t="shared" si="38"/>
        <v>-1.0387847784099855E-2</v>
      </c>
      <c r="D1248" s="64">
        <f t="shared" si="39"/>
        <v>10.387847784099854</v>
      </c>
    </row>
    <row r="1249" spans="1:4" s="21" customFormat="1" ht="14.25" customHeight="1" x14ac:dyDescent="0.3">
      <c r="A1249" s="76">
        <v>40597</v>
      </c>
      <c r="B1249" s="64">
        <v>1329.9</v>
      </c>
      <c r="C1249" s="99">
        <f t="shared" si="38"/>
        <v>-5.942370220876644E-3</v>
      </c>
      <c r="D1249" s="64">
        <f t="shared" si="39"/>
        <v>5.9423702208766436</v>
      </c>
    </row>
    <row r="1250" spans="1:4" s="21" customFormat="1" ht="14.25" customHeight="1" x14ac:dyDescent="0.3">
      <c r="A1250" s="76">
        <v>40596</v>
      </c>
      <c r="B1250" s="64">
        <v>1338.12</v>
      </c>
      <c r="C1250" s="99">
        <f t="shared" si="38"/>
        <v>-3.1437638750242318E-3</v>
      </c>
      <c r="D1250" s="64">
        <f t="shared" si="39"/>
        <v>3.143763875024232</v>
      </c>
    </row>
    <row r="1251" spans="1:4" s="21" customFormat="1" ht="14.25" customHeight="1" x14ac:dyDescent="0.3">
      <c r="A1251" s="76">
        <v>40595</v>
      </c>
      <c r="B1251" s="64">
        <v>1358.1</v>
      </c>
      <c r="C1251" s="99">
        <f t="shared" si="38"/>
        <v>7.9711435696473171E-3</v>
      </c>
      <c r="D1251" s="64">
        <f t="shared" si="39"/>
        <v>-7.9711435696473174</v>
      </c>
    </row>
    <row r="1252" spans="1:4" s="21" customFormat="1" ht="14.25" customHeight="1" x14ac:dyDescent="0.3">
      <c r="A1252" s="76">
        <v>40592</v>
      </c>
      <c r="B1252" s="64">
        <v>1362.62</v>
      </c>
      <c r="C1252" s="99">
        <f t="shared" si="38"/>
        <v>1.7305739712118375E-2</v>
      </c>
      <c r="D1252" s="64">
        <f t="shared" si="39"/>
        <v>-17.305739712118374</v>
      </c>
    </row>
    <row r="1253" spans="1:4" s="21" customFormat="1" ht="14.25" customHeight="1" x14ac:dyDescent="0.3">
      <c r="A1253" s="76">
        <v>40591</v>
      </c>
      <c r="B1253" s="64">
        <v>1359.68</v>
      </c>
      <c r="C1253" s="99">
        <f t="shared" si="38"/>
        <v>2.104907445650131E-2</v>
      </c>
      <c r="D1253" s="64">
        <f t="shared" si="39"/>
        <v>-21.049074456501309</v>
      </c>
    </row>
    <row r="1254" spans="1:4" s="21" customFormat="1" ht="14.25" customHeight="1" x14ac:dyDescent="0.3">
      <c r="A1254" s="76">
        <v>40590</v>
      </c>
      <c r="B1254" s="64">
        <v>1352.03</v>
      </c>
      <c r="C1254" s="99">
        <f t="shared" si="38"/>
        <v>1.6617415954223086E-2</v>
      </c>
      <c r="D1254" s="64">
        <f t="shared" si="39"/>
        <v>-16.617415954223087</v>
      </c>
    </row>
    <row r="1255" spans="1:4" s="21" customFormat="1" ht="14.25" customHeight="1" x14ac:dyDescent="0.3">
      <c r="A1255" s="76">
        <v>40589</v>
      </c>
      <c r="B1255" s="64">
        <v>1344.27</v>
      </c>
      <c r="C1255" s="99">
        <f t="shared" si="38"/>
        <v>8.6286456027671685E-3</v>
      </c>
      <c r="D1255" s="64">
        <f t="shared" si="39"/>
        <v>-8.6286456027671683</v>
      </c>
    </row>
    <row r="1256" spans="1:4" s="21" customFormat="1" ht="14.25" customHeight="1" x14ac:dyDescent="0.3">
      <c r="A1256" s="76">
        <v>40588</v>
      </c>
      <c r="B1256" s="64">
        <v>1344.83</v>
      </c>
      <c r="C1256" s="99">
        <f t="shared" si="38"/>
        <v>1.0945146474024029E-2</v>
      </c>
      <c r="D1256" s="64">
        <f t="shared" si="39"/>
        <v>-10.94514647402403</v>
      </c>
    </row>
    <row r="1257" spans="1:4" s="21" customFormat="1" ht="14.25" customHeight="1" x14ac:dyDescent="0.3">
      <c r="A1257" s="76">
        <v>40585</v>
      </c>
      <c r="B1257" s="64">
        <v>1340.99</v>
      </c>
      <c r="C1257" s="99">
        <f t="shared" si="38"/>
        <v>2.51590116812428E-2</v>
      </c>
      <c r="D1257" s="64">
        <f t="shared" si="39"/>
        <v>-25.159011681242799</v>
      </c>
    </row>
    <row r="1258" spans="1:4" s="21" customFormat="1" ht="14.25" customHeight="1" x14ac:dyDescent="0.3">
      <c r="A1258" s="76">
        <v>40584</v>
      </c>
      <c r="B1258" s="64">
        <v>1337.85</v>
      </c>
      <c r="C1258" s="99">
        <f t="shared" si="38"/>
        <v>2.7431976837949974E-2</v>
      </c>
      <c r="D1258" s="64">
        <f t="shared" si="39"/>
        <v>-27.431976837949975</v>
      </c>
    </row>
    <row r="1259" spans="1:4" s="21" customFormat="1" ht="14.25" customHeight="1" x14ac:dyDescent="0.3">
      <c r="A1259" s="76">
        <v>40583</v>
      </c>
      <c r="B1259" s="64">
        <v>1342.34</v>
      </c>
      <c r="C1259" s="99">
        <f t="shared" si="38"/>
        <v>1.6046747505941698E-2</v>
      </c>
      <c r="D1259" s="64">
        <f t="shared" si="39"/>
        <v>-16.046747505941699</v>
      </c>
    </row>
    <row r="1260" spans="1:4" s="21" customFormat="1" ht="14.25" customHeight="1" x14ac:dyDescent="0.3">
      <c r="A1260" s="76">
        <v>40582</v>
      </c>
      <c r="B1260" s="64">
        <v>1347.36</v>
      </c>
      <c r="C1260" s="99">
        <f t="shared" si="38"/>
        <v>2.2028035681776779E-2</v>
      </c>
      <c r="D1260" s="64">
        <f t="shared" si="39"/>
        <v>-22.028035681776778</v>
      </c>
    </row>
    <row r="1261" spans="1:4" s="21" customFormat="1" ht="14.25" customHeight="1" x14ac:dyDescent="0.3">
      <c r="A1261" s="76">
        <v>40581</v>
      </c>
      <c r="B1261" s="64">
        <v>1339.44</v>
      </c>
      <c r="C1261" s="99">
        <f t="shared" si="38"/>
        <v>2.1747919415987117E-2</v>
      </c>
      <c r="D1261" s="64">
        <f t="shared" si="39"/>
        <v>-21.747919415987116</v>
      </c>
    </row>
    <row r="1262" spans="1:4" s="21" customFormat="1" ht="14.25" customHeight="1" x14ac:dyDescent="0.3">
      <c r="A1262" s="76">
        <v>40578</v>
      </c>
      <c r="B1262" s="64">
        <v>1331.65</v>
      </c>
      <c r="C1262" s="99">
        <f t="shared" si="38"/>
        <v>1.4837903336432522E-2</v>
      </c>
      <c r="D1262" s="64">
        <f t="shared" si="39"/>
        <v>-14.837903336432522</v>
      </c>
    </row>
    <row r="1263" spans="1:4" s="21" customFormat="1" ht="14.25" customHeight="1" x14ac:dyDescent="0.3">
      <c r="A1263" s="76">
        <v>40577</v>
      </c>
      <c r="B1263" s="64">
        <v>1329.93</v>
      </c>
      <c r="C1263" s="99">
        <f t="shared" si="38"/>
        <v>2.1028145008982528E-2</v>
      </c>
      <c r="D1263" s="64">
        <f t="shared" si="39"/>
        <v>-21.028145008982527</v>
      </c>
    </row>
    <row r="1264" spans="1:4" s="21" customFormat="1" ht="14.25" customHeight="1" x14ac:dyDescent="0.3">
      <c r="A1264" s="76">
        <v>40576</v>
      </c>
      <c r="B1264" s="64">
        <v>1332.77</v>
      </c>
      <c r="C1264" s="99">
        <f t="shared" si="38"/>
        <v>2.9094503084727753E-2</v>
      </c>
      <c r="D1264" s="64">
        <f t="shared" si="39"/>
        <v>-29.094503084727755</v>
      </c>
    </row>
    <row r="1265" spans="1:4" s="21" customFormat="1" ht="14.25" customHeight="1" x14ac:dyDescent="0.3">
      <c r="A1265" s="76">
        <v>40575</v>
      </c>
      <c r="B1265" s="64">
        <v>1330.27</v>
      </c>
      <c r="C1265" s="99">
        <f t="shared" si="38"/>
        <v>1.6396573987056972E-2</v>
      </c>
      <c r="D1265" s="64">
        <f t="shared" si="39"/>
        <v>-16.396573987056971</v>
      </c>
    </row>
    <row r="1266" spans="1:4" s="21" customFormat="1" ht="14.25" customHeight="1" x14ac:dyDescent="0.3">
      <c r="A1266" s="76">
        <v>40574</v>
      </c>
      <c r="B1266" s="64">
        <v>1308.08</v>
      </c>
      <c r="C1266" s="99">
        <f t="shared" si="38"/>
        <v>-6.1466223968029551E-3</v>
      </c>
      <c r="D1266" s="64">
        <f t="shared" si="39"/>
        <v>6.1466223968029547</v>
      </c>
    </row>
    <row r="1267" spans="1:4" s="21" customFormat="1" ht="14.25" customHeight="1" x14ac:dyDescent="0.3">
      <c r="A1267" s="76">
        <v>40571</v>
      </c>
      <c r="B1267" s="64">
        <v>1302.1300000000001</v>
      </c>
      <c r="C1267" s="99">
        <f t="shared" si="38"/>
        <v>-4.0461366661057379E-3</v>
      </c>
      <c r="D1267" s="64">
        <f t="shared" si="39"/>
        <v>4.0461366661057383</v>
      </c>
    </row>
    <row r="1268" spans="1:4" s="21" customFormat="1" ht="14.25" customHeight="1" x14ac:dyDescent="0.3">
      <c r="A1268" s="76">
        <v>40570</v>
      </c>
      <c r="B1268" s="64">
        <v>1321.14</v>
      </c>
      <c r="C1268" s="99">
        <f t="shared" si="38"/>
        <v>9.2742551566081747E-3</v>
      </c>
      <c r="D1268" s="64">
        <f t="shared" si="39"/>
        <v>-9.2742551566081755</v>
      </c>
    </row>
    <row r="1269" spans="1:4" s="21" customFormat="1" ht="14.25" customHeight="1" x14ac:dyDescent="0.3">
      <c r="A1269" s="76">
        <v>40569</v>
      </c>
      <c r="B1269" s="64">
        <v>1318.32</v>
      </c>
      <c r="C1269" s="99">
        <f t="shared" si="38"/>
        <v>9.9437694393797928E-3</v>
      </c>
      <c r="D1269" s="64">
        <f t="shared" si="39"/>
        <v>-9.9437694393797926</v>
      </c>
    </row>
    <row r="1270" spans="1:4" s="21" customFormat="1" ht="14.25" customHeight="1" x14ac:dyDescent="0.3">
      <c r="A1270" s="76">
        <v>40568</v>
      </c>
      <c r="B1270" s="64">
        <v>1310.93</v>
      </c>
      <c r="C1270" s="99">
        <f t="shared" si="38"/>
        <v>9.6036843645549552E-3</v>
      </c>
      <c r="D1270" s="64">
        <f t="shared" si="39"/>
        <v>-9.6036843645549546</v>
      </c>
    </row>
    <row r="1271" spans="1:4" s="21" customFormat="1" ht="14.25" customHeight="1" x14ac:dyDescent="0.3">
      <c r="A1271" s="76">
        <v>40567</v>
      </c>
      <c r="B1271" s="64">
        <v>1312.18</v>
      </c>
      <c r="C1271" s="99">
        <f t="shared" si="38"/>
        <v>2.3357743930496125E-2</v>
      </c>
      <c r="D1271" s="64">
        <f t="shared" si="39"/>
        <v>-23.357743930496124</v>
      </c>
    </row>
    <row r="1272" spans="1:4" s="21" customFormat="1" ht="14.25" customHeight="1" x14ac:dyDescent="0.3">
      <c r="A1272" s="76">
        <v>40564</v>
      </c>
      <c r="B1272" s="64">
        <v>1302.54</v>
      </c>
      <c r="C1272" s="99">
        <f t="shared" si="38"/>
        <v>2.1111468238725055E-2</v>
      </c>
      <c r="D1272" s="64">
        <f t="shared" si="39"/>
        <v>-21.111468238725056</v>
      </c>
    </row>
    <row r="1273" spans="1:4" s="21" customFormat="1" ht="14.25" customHeight="1" x14ac:dyDescent="0.3">
      <c r="A1273" s="76">
        <v>40563</v>
      </c>
      <c r="B1273" s="64">
        <v>1295.0899999999999</v>
      </c>
      <c r="C1273" s="99">
        <f t="shared" si="38"/>
        <v>1.0675740005150447E-2</v>
      </c>
      <c r="D1273" s="64">
        <f t="shared" si="39"/>
        <v>-10.675740005150447</v>
      </c>
    </row>
    <row r="1274" spans="1:4" s="21" customFormat="1" ht="14.25" customHeight="1" x14ac:dyDescent="0.3">
      <c r="A1274" s="76">
        <v>40562</v>
      </c>
      <c r="B1274" s="64">
        <v>1308.81</v>
      </c>
      <c r="C1274" s="99">
        <f t="shared" si="38"/>
        <v>1.9592415437109406E-2</v>
      </c>
      <c r="D1274" s="64">
        <f t="shared" si="39"/>
        <v>-19.592415437109405</v>
      </c>
    </row>
    <row r="1275" spans="1:4" s="21" customFormat="1" ht="14.25" customHeight="1" x14ac:dyDescent="0.3">
      <c r="A1275" s="76">
        <v>40561</v>
      </c>
      <c r="B1275" s="64">
        <v>1316.17</v>
      </c>
      <c r="C1275" s="99">
        <f t="shared" si="38"/>
        <v>2.4145229313537801E-2</v>
      </c>
      <c r="D1275" s="64">
        <f t="shared" si="39"/>
        <v>-24.145229313537801</v>
      </c>
    </row>
    <row r="1276" spans="1:4" s="21" customFormat="1" ht="14.25" customHeight="1" x14ac:dyDescent="0.3">
      <c r="A1276" s="76">
        <v>40560</v>
      </c>
      <c r="B1276" s="64">
        <v>1307.42</v>
      </c>
      <c r="C1276" s="99">
        <f t="shared" si="38"/>
        <v>1.4085599491181051E-2</v>
      </c>
      <c r="D1276" s="64">
        <f t="shared" si="39"/>
        <v>-14.085599491181052</v>
      </c>
    </row>
    <row r="1277" spans="1:4" s="21" customFormat="1" ht="14.25" customHeight="1" x14ac:dyDescent="0.3">
      <c r="A1277" s="76">
        <v>40557</v>
      </c>
      <c r="B1277" s="64">
        <v>1309</v>
      </c>
      <c r="C1277" s="99">
        <f t="shared" si="38"/>
        <v>1.6351693401866502E-2</v>
      </c>
      <c r="D1277" s="64">
        <f t="shared" si="39"/>
        <v>-16.351693401866502</v>
      </c>
    </row>
    <row r="1278" spans="1:4" s="21" customFormat="1" ht="14.25" customHeight="1" x14ac:dyDescent="0.3">
      <c r="A1278" s="76">
        <v>40556</v>
      </c>
      <c r="B1278" s="64">
        <v>1305.3399999999999</v>
      </c>
      <c r="C1278" s="99">
        <f t="shared" si="38"/>
        <v>1.9741107908161259E-2</v>
      </c>
      <c r="D1278" s="64">
        <f t="shared" si="39"/>
        <v>-19.741107908161258</v>
      </c>
    </row>
    <row r="1279" spans="1:4" s="21" customFormat="1" ht="14.25" customHeight="1" x14ac:dyDescent="0.3">
      <c r="A1279" s="76">
        <v>40555</v>
      </c>
      <c r="B1279" s="64">
        <v>1298.46</v>
      </c>
      <c r="C1279" s="99">
        <f t="shared" si="38"/>
        <v>1.7051907667483868E-2</v>
      </c>
      <c r="D1279" s="64">
        <f t="shared" si="39"/>
        <v>-17.051907667483867</v>
      </c>
    </row>
    <row r="1280" spans="1:4" s="21" customFormat="1" ht="14.25" customHeight="1" x14ac:dyDescent="0.3">
      <c r="A1280" s="76">
        <v>40554</v>
      </c>
      <c r="B1280" s="64">
        <v>1282.23</v>
      </c>
      <c r="C1280" s="99">
        <f t="shared" si="38"/>
        <v>2.4548702593250671E-3</v>
      </c>
      <c r="D1280" s="64">
        <f t="shared" si="39"/>
        <v>-2.4548702593250673</v>
      </c>
    </row>
    <row r="1281" spans="1:4" s="21" customFormat="1" ht="14.25" customHeight="1" x14ac:dyDescent="0.3">
      <c r="A1281" s="76">
        <v>40553</v>
      </c>
      <c r="B1281" s="64">
        <v>1275.6099999999999</v>
      </c>
      <c r="C1281" s="99">
        <f t="shared" si="38"/>
        <v>5.4878718033096833E-5</v>
      </c>
      <c r="D1281" s="64">
        <f t="shared" si="39"/>
        <v>-5.4878718033096831E-2</v>
      </c>
    </row>
    <row r="1282" spans="1:4" s="21" customFormat="1" ht="14.25" customHeight="1" x14ac:dyDescent="0.3">
      <c r="A1282" s="76">
        <v>40550</v>
      </c>
      <c r="B1282" s="64">
        <v>1281.4100000000001</v>
      </c>
      <c r="C1282" s="99">
        <f t="shared" si="38"/>
        <v>6.6538878501736353E-3</v>
      </c>
      <c r="D1282" s="64">
        <f t="shared" si="39"/>
        <v>-6.6538878501736356</v>
      </c>
    </row>
    <row r="1283" spans="1:4" s="21" customFormat="1" ht="14.25" customHeight="1" x14ac:dyDescent="0.3">
      <c r="A1283" s="76">
        <v>40549</v>
      </c>
      <c r="B1283" s="64">
        <v>1283.6600000000001</v>
      </c>
      <c r="C1283" s="99">
        <f t="shared" si="38"/>
        <v>7.2503570251565485E-3</v>
      </c>
      <c r="D1283" s="64">
        <f t="shared" si="39"/>
        <v>-7.2503570251565481</v>
      </c>
    </row>
    <row r="1284" spans="1:4" s="21" customFormat="1" ht="14.25" customHeight="1" x14ac:dyDescent="0.3">
      <c r="A1284" s="76">
        <v>40548</v>
      </c>
      <c r="B1284" s="64">
        <v>1285.1400000000001</v>
      </c>
      <c r="C1284" s="99">
        <f t="shared" si="38"/>
        <v>9.1560134434777781E-3</v>
      </c>
      <c r="D1284" s="64">
        <f t="shared" si="39"/>
        <v>-9.1560134434777787</v>
      </c>
    </row>
    <row r="1285" spans="1:4" s="21" customFormat="1" ht="14.25" customHeight="1" x14ac:dyDescent="0.3">
      <c r="A1285" s="76">
        <v>40547</v>
      </c>
      <c r="B1285" s="64">
        <v>1289.26</v>
      </c>
      <c r="C1285" s="99">
        <f t="shared" si="38"/>
        <v>1.2192536879872479E-2</v>
      </c>
      <c r="D1285" s="64">
        <f t="shared" si="39"/>
        <v>-12.192536879872479</v>
      </c>
    </row>
    <row r="1286" spans="1:4" s="21" customFormat="1" ht="14.25" customHeight="1" x14ac:dyDescent="0.3">
      <c r="A1286" s="76">
        <v>40546</v>
      </c>
      <c r="B1286" s="64">
        <v>1287.94</v>
      </c>
      <c r="C1286" s="99">
        <f t="shared" ref="C1286:C1349" si="40">(B1286-B1295)/B1295</f>
        <v>1.3104902145868796E-2</v>
      </c>
      <c r="D1286" s="64">
        <f t="shared" ref="D1286:D1349" si="41">C1286*-1000</f>
        <v>-13.104902145868795</v>
      </c>
    </row>
    <row r="1287" spans="1:4" s="21" customFormat="1" ht="14.25" customHeight="1" x14ac:dyDescent="0.3">
      <c r="A1287" s="76">
        <v>40543</v>
      </c>
      <c r="B1287" s="64">
        <v>1280.07</v>
      </c>
      <c r="C1287" s="99">
        <f t="shared" si="40"/>
        <v>1.607372481783112E-2</v>
      </c>
      <c r="D1287" s="64">
        <f t="shared" si="41"/>
        <v>-16.073724817831121</v>
      </c>
    </row>
    <row r="1288" spans="1:4" s="21" customFormat="1" ht="14.25" customHeight="1" x14ac:dyDescent="0.3">
      <c r="A1288" s="76">
        <v>40542</v>
      </c>
      <c r="B1288" s="64">
        <v>1276.69</v>
      </c>
      <c r="C1288" s="99">
        <f t="shared" si="40"/>
        <v>1.4986007759333571E-2</v>
      </c>
      <c r="D1288" s="64">
        <f t="shared" si="41"/>
        <v>-14.986007759333571</v>
      </c>
    </row>
    <row r="1289" spans="1:4" s="21" customFormat="1" ht="14.25" customHeight="1" x14ac:dyDescent="0.3">
      <c r="A1289" s="76">
        <v>40541</v>
      </c>
      <c r="B1289" s="64">
        <v>1279.0899999999999</v>
      </c>
      <c r="C1289" s="99">
        <f t="shared" si="40"/>
        <v>1.5118567664518551E-2</v>
      </c>
      <c r="D1289" s="64">
        <f t="shared" si="41"/>
        <v>-15.118567664518551</v>
      </c>
    </row>
    <row r="1290" spans="1:4" s="21" customFormat="1" ht="14.25" customHeight="1" x14ac:dyDescent="0.3">
      <c r="A1290" s="76">
        <v>40540</v>
      </c>
      <c r="B1290" s="64">
        <v>1275.54</v>
      </c>
      <c r="C1290" s="99">
        <f t="shared" si="40"/>
        <v>1.2590499174393416E-2</v>
      </c>
      <c r="D1290" s="64">
        <f t="shared" si="41"/>
        <v>-12.590499174393416</v>
      </c>
    </row>
    <row r="1291" spans="1:4" s="21" customFormat="1" ht="14.25" customHeight="1" x14ac:dyDescent="0.3">
      <c r="A1291" s="76">
        <v>40539</v>
      </c>
      <c r="B1291" s="64">
        <v>1272.94</v>
      </c>
      <c r="C1291" s="99">
        <f t="shared" si="40"/>
        <v>4.1334700638952504E-3</v>
      </c>
      <c r="D1291" s="64">
        <f t="shared" si="41"/>
        <v>-4.1334700638952508</v>
      </c>
    </row>
    <row r="1292" spans="1:4" s="21" customFormat="1" ht="14.25" customHeight="1" x14ac:dyDescent="0.3">
      <c r="A1292" s="76">
        <v>40536</v>
      </c>
      <c r="B1292" s="64">
        <v>1274.42</v>
      </c>
      <c r="C1292" s="99">
        <f t="shared" si="40"/>
        <v>7.1918566054437905E-3</v>
      </c>
      <c r="D1292" s="64">
        <f t="shared" si="41"/>
        <v>-7.1918566054437907</v>
      </c>
    </row>
    <row r="1293" spans="1:4" s="21" customFormat="1" ht="14.25" customHeight="1" x14ac:dyDescent="0.3">
      <c r="A1293" s="76">
        <v>40535</v>
      </c>
      <c r="B1293" s="64">
        <v>1273.48</v>
      </c>
      <c r="C1293" s="99">
        <f t="shared" si="40"/>
        <v>1.3497596536465824E-2</v>
      </c>
      <c r="D1293" s="64">
        <f t="shared" si="41"/>
        <v>-13.497596536465824</v>
      </c>
    </row>
    <row r="1294" spans="1:4" s="21" customFormat="1" ht="14.25" customHeight="1" x14ac:dyDescent="0.3">
      <c r="A1294" s="76">
        <v>40534</v>
      </c>
      <c r="B1294" s="64">
        <v>1273.73</v>
      </c>
      <c r="C1294" s="99">
        <f t="shared" si="40"/>
        <v>1.799044132926263E-2</v>
      </c>
      <c r="D1294" s="64">
        <f t="shared" si="41"/>
        <v>-17.99044132926263</v>
      </c>
    </row>
    <row r="1295" spans="1:4" s="21" customFormat="1" ht="14.25" customHeight="1" x14ac:dyDescent="0.3">
      <c r="A1295" s="76">
        <v>40533</v>
      </c>
      <c r="B1295" s="64">
        <v>1271.28</v>
      </c>
      <c r="C1295" s="99">
        <f t="shared" si="40"/>
        <v>1.9830573738929557E-2</v>
      </c>
      <c r="D1295" s="64">
        <f t="shared" si="41"/>
        <v>-19.830573738929559</v>
      </c>
    </row>
    <row r="1296" spans="1:4" s="21" customFormat="1" ht="14.25" customHeight="1" x14ac:dyDescent="0.3">
      <c r="A1296" s="76">
        <v>40532</v>
      </c>
      <c r="B1296" s="64">
        <v>1259.82</v>
      </c>
      <c r="C1296" s="99">
        <f t="shared" si="40"/>
        <v>8.3722866107447304E-3</v>
      </c>
      <c r="D1296" s="64">
        <f t="shared" si="41"/>
        <v>-8.3722866107447302</v>
      </c>
    </row>
    <row r="1297" spans="1:4" s="21" customFormat="1" ht="14.25" customHeight="1" x14ac:dyDescent="0.3">
      <c r="A1297" s="76">
        <v>40529</v>
      </c>
      <c r="B1297" s="64">
        <v>1257.8399999999999</v>
      </c>
      <c r="C1297" s="99">
        <f t="shared" si="40"/>
        <v>1.0516167905201781E-2</v>
      </c>
      <c r="D1297" s="64">
        <f t="shared" si="41"/>
        <v>-10.516167905201781</v>
      </c>
    </row>
    <row r="1298" spans="1:4" s="21" customFormat="1" ht="14.25" customHeight="1" x14ac:dyDescent="0.3">
      <c r="A1298" s="76">
        <v>40528</v>
      </c>
      <c r="B1298" s="64">
        <v>1260.04</v>
      </c>
      <c r="C1298" s="99">
        <f t="shared" si="40"/>
        <v>1.0335565088401453E-2</v>
      </c>
      <c r="D1298" s="64">
        <f t="shared" si="41"/>
        <v>-10.335565088401452</v>
      </c>
    </row>
    <row r="1299" spans="1:4" s="21" customFormat="1" ht="14.25" customHeight="1" x14ac:dyDescent="0.3">
      <c r="A1299" s="76">
        <v>40527</v>
      </c>
      <c r="B1299" s="64">
        <v>1259.68</v>
      </c>
      <c r="C1299" s="99">
        <f t="shared" si="40"/>
        <v>1.7997268488213269E-2</v>
      </c>
      <c r="D1299" s="64">
        <f t="shared" si="41"/>
        <v>-17.997268488213269</v>
      </c>
    </row>
    <row r="1300" spans="1:4" s="21" customFormat="1" ht="14.25" customHeight="1" x14ac:dyDescent="0.3">
      <c r="A1300" s="76">
        <v>40526</v>
      </c>
      <c r="B1300" s="64">
        <v>1267.7</v>
      </c>
      <c r="C1300" s="99">
        <f t="shared" si="40"/>
        <v>4.1933787026991465E-2</v>
      </c>
      <c r="D1300" s="64">
        <f t="shared" si="41"/>
        <v>-41.933787026991467</v>
      </c>
    </row>
    <row r="1301" spans="1:4" s="21" customFormat="1" ht="14.25" customHeight="1" x14ac:dyDescent="0.3">
      <c r="A1301" s="76">
        <v>40525</v>
      </c>
      <c r="B1301" s="64">
        <v>1265.32</v>
      </c>
      <c r="C1301" s="99">
        <f t="shared" si="40"/>
        <v>6.0122658266027675E-2</v>
      </c>
      <c r="D1301" s="64">
        <f t="shared" si="41"/>
        <v>-60.122658266027678</v>
      </c>
    </row>
    <row r="1302" spans="1:4" s="21" customFormat="1" ht="14.25" customHeight="1" x14ac:dyDescent="0.3">
      <c r="A1302" s="76">
        <v>40522</v>
      </c>
      <c r="B1302" s="64">
        <v>1256.52</v>
      </c>
      <c r="C1302" s="99">
        <f t="shared" si="40"/>
        <v>4.6350115750378965E-2</v>
      </c>
      <c r="D1302" s="64">
        <f t="shared" si="41"/>
        <v>-46.350115750378961</v>
      </c>
    </row>
    <row r="1303" spans="1:4" s="21" customFormat="1" ht="14.25" customHeight="1" x14ac:dyDescent="0.3">
      <c r="A1303" s="76">
        <v>40521</v>
      </c>
      <c r="B1303" s="64">
        <v>1251.22</v>
      </c>
      <c r="C1303" s="99">
        <f t="shared" si="40"/>
        <v>3.3758551174857175E-2</v>
      </c>
      <c r="D1303" s="64">
        <f t="shared" si="41"/>
        <v>-33.758551174857175</v>
      </c>
    </row>
    <row r="1304" spans="1:4" s="21" customFormat="1" ht="14.25" customHeight="1" x14ac:dyDescent="0.3">
      <c r="A1304" s="76">
        <v>40520</v>
      </c>
      <c r="B1304" s="64">
        <v>1246.56</v>
      </c>
      <c r="C1304" s="99">
        <f t="shared" si="40"/>
        <v>1.8656076095217022E-2</v>
      </c>
      <c r="D1304" s="64">
        <f t="shared" si="41"/>
        <v>-18.656076095217024</v>
      </c>
    </row>
    <row r="1305" spans="1:4" s="21" customFormat="1" ht="14.25" customHeight="1" x14ac:dyDescent="0.3">
      <c r="A1305" s="76">
        <v>40519</v>
      </c>
      <c r="B1305" s="64">
        <v>1249.3599999999999</v>
      </c>
      <c r="C1305" s="99">
        <f t="shared" si="40"/>
        <v>2.2464829651938207E-2</v>
      </c>
      <c r="D1305" s="64">
        <f t="shared" si="41"/>
        <v>-22.464829651938206</v>
      </c>
    </row>
    <row r="1306" spans="1:4" s="21" customFormat="1" ht="14.25" customHeight="1" x14ac:dyDescent="0.3">
      <c r="A1306" s="76">
        <v>40518</v>
      </c>
      <c r="B1306" s="64">
        <v>1244.75</v>
      </c>
      <c r="C1306" s="99">
        <f t="shared" si="40"/>
        <v>2.8166687316730606E-2</v>
      </c>
      <c r="D1306" s="64">
        <f t="shared" si="41"/>
        <v>-28.166687316730606</v>
      </c>
    </row>
    <row r="1307" spans="1:4" s="21" customFormat="1" ht="14.25" customHeight="1" x14ac:dyDescent="0.3">
      <c r="A1307" s="76">
        <v>40515</v>
      </c>
      <c r="B1307" s="64">
        <v>1247.1500000000001</v>
      </c>
      <c r="C1307" s="99">
        <f t="shared" si="40"/>
        <v>1.2773870815806157E-2</v>
      </c>
      <c r="D1307" s="64">
        <f t="shared" si="41"/>
        <v>-12.773870815806157</v>
      </c>
    </row>
    <row r="1308" spans="1:4" s="21" customFormat="1" ht="14.25" customHeight="1" x14ac:dyDescent="0.3">
      <c r="A1308" s="76">
        <v>40514</v>
      </c>
      <c r="B1308" s="64">
        <v>1237.4100000000001</v>
      </c>
      <c r="C1308" s="99">
        <f t="shared" si="40"/>
        <v>1.6837606145727495E-3</v>
      </c>
      <c r="D1308" s="64">
        <f t="shared" si="41"/>
        <v>-1.6837606145727495</v>
      </c>
    </row>
    <row r="1309" spans="1:4" s="21" customFormat="1" ht="14.25" customHeight="1" x14ac:dyDescent="0.3">
      <c r="A1309" s="76">
        <v>40513</v>
      </c>
      <c r="B1309" s="64">
        <v>1216.68</v>
      </c>
      <c r="C1309" s="99">
        <f t="shared" si="40"/>
        <v>-1.4131526917965698E-2</v>
      </c>
      <c r="D1309" s="64">
        <f t="shared" si="41"/>
        <v>14.131526917965699</v>
      </c>
    </row>
    <row r="1310" spans="1:4" s="21" customFormat="1" ht="14.25" customHeight="1" x14ac:dyDescent="0.3">
      <c r="A1310" s="76">
        <v>40512</v>
      </c>
      <c r="B1310" s="64">
        <v>1193.56</v>
      </c>
      <c r="C1310" s="99">
        <f t="shared" si="40"/>
        <v>-1.7298303103155842E-2</v>
      </c>
      <c r="D1310" s="64">
        <f t="shared" si="41"/>
        <v>17.298303103155842</v>
      </c>
    </row>
    <row r="1311" spans="1:4" s="21" customFormat="1" ht="14.25" customHeight="1" x14ac:dyDescent="0.3">
      <c r="A1311" s="76">
        <v>40511</v>
      </c>
      <c r="B1311" s="64">
        <v>1200.8599999999999</v>
      </c>
      <c r="C1311" s="99">
        <f t="shared" si="40"/>
        <v>-9.6490070594445199E-3</v>
      </c>
      <c r="D1311" s="64">
        <f t="shared" si="41"/>
        <v>9.6490070594445196</v>
      </c>
    </row>
    <row r="1312" spans="1:4" s="21" customFormat="1" ht="14.25" customHeight="1" x14ac:dyDescent="0.3">
      <c r="A1312" s="76">
        <v>40508</v>
      </c>
      <c r="B1312" s="64">
        <v>1210.3599999999999</v>
      </c>
      <c r="C1312" s="99">
        <f t="shared" si="40"/>
        <v>-2.0244946858026334E-2</v>
      </c>
      <c r="D1312" s="64">
        <f t="shared" si="41"/>
        <v>20.244946858026335</v>
      </c>
    </row>
    <row r="1313" spans="1:4" s="21" customFormat="1" ht="14.25" customHeight="1" x14ac:dyDescent="0.3">
      <c r="A1313" s="76">
        <v>40507</v>
      </c>
      <c r="B1313" s="64">
        <v>1223.73</v>
      </c>
      <c r="C1313" s="99">
        <f t="shared" si="40"/>
        <v>-1.0207465523516717E-2</v>
      </c>
      <c r="D1313" s="64">
        <f t="shared" si="41"/>
        <v>10.207465523516717</v>
      </c>
    </row>
    <row r="1314" spans="1:4" s="21" customFormat="1" ht="14.25" customHeight="1" x14ac:dyDescent="0.3">
      <c r="A1314" s="76">
        <v>40506</v>
      </c>
      <c r="B1314" s="64">
        <v>1221.9100000000001</v>
      </c>
      <c r="C1314" s="99">
        <f t="shared" si="40"/>
        <v>-2.1007427110958012E-2</v>
      </c>
      <c r="D1314" s="64">
        <f t="shared" si="41"/>
        <v>21.007427110958012</v>
      </c>
    </row>
    <row r="1315" spans="1:4" s="21" customFormat="1" ht="14.25" customHeight="1" x14ac:dyDescent="0.3">
      <c r="A1315" s="76">
        <v>40505</v>
      </c>
      <c r="B1315" s="64">
        <v>1210.6500000000001</v>
      </c>
      <c r="C1315" s="99">
        <f t="shared" si="40"/>
        <v>-3.1797570396909801E-2</v>
      </c>
      <c r="D1315" s="64">
        <f t="shared" si="41"/>
        <v>31.797570396909801</v>
      </c>
    </row>
    <row r="1316" spans="1:4" s="21" customFormat="1" ht="14.25" customHeight="1" x14ac:dyDescent="0.3">
      <c r="A1316" s="76">
        <v>40504</v>
      </c>
      <c r="B1316" s="64">
        <v>1231.42</v>
      </c>
      <c r="C1316" s="99">
        <f t="shared" si="40"/>
        <v>-2.1727559442948203E-2</v>
      </c>
      <c r="D1316" s="64">
        <f t="shared" si="41"/>
        <v>21.727559442948202</v>
      </c>
    </row>
    <row r="1317" spans="1:4" s="21" customFormat="1" ht="14.25" customHeight="1" x14ac:dyDescent="0.3">
      <c r="A1317" s="76">
        <v>40501</v>
      </c>
      <c r="B1317" s="64">
        <v>1235.33</v>
      </c>
      <c r="C1317" s="99">
        <f t="shared" si="40"/>
        <v>-2.0644220173303602E-2</v>
      </c>
      <c r="D1317" s="64">
        <f t="shared" si="41"/>
        <v>20.644220173303601</v>
      </c>
    </row>
    <row r="1318" spans="1:4" s="21" customFormat="1" ht="14.25" customHeight="1" x14ac:dyDescent="0.3">
      <c r="A1318" s="76">
        <v>40500</v>
      </c>
      <c r="B1318" s="64">
        <v>1234.1199999999999</v>
      </c>
      <c r="C1318" s="99">
        <f t="shared" si="40"/>
        <v>-2.4202794272295373E-2</v>
      </c>
      <c r="D1318" s="64">
        <f t="shared" si="41"/>
        <v>24.202794272295375</v>
      </c>
    </row>
    <row r="1319" spans="1:4" s="21" customFormat="1" ht="14.25" customHeight="1" x14ac:dyDescent="0.3">
      <c r="A1319" s="76">
        <v>40499</v>
      </c>
      <c r="B1319" s="64">
        <v>1214.57</v>
      </c>
      <c r="C1319" s="99">
        <f t="shared" si="40"/>
        <v>-3.8657284650271996E-2</v>
      </c>
      <c r="D1319" s="64">
        <f t="shared" si="41"/>
        <v>38.657284650271997</v>
      </c>
    </row>
    <row r="1320" spans="1:4" s="21" customFormat="1" ht="14.25" customHeight="1" x14ac:dyDescent="0.3">
      <c r="A1320" s="76">
        <v>40498</v>
      </c>
      <c r="B1320" s="64">
        <v>1212.56</v>
      </c>
      <c r="C1320" s="99">
        <f t="shared" si="40"/>
        <v>-1.7326612315023509E-2</v>
      </c>
      <c r="D1320" s="64">
        <f t="shared" si="41"/>
        <v>17.32661231502351</v>
      </c>
    </row>
    <row r="1321" spans="1:4" s="21" customFormat="1" ht="14.25" customHeight="1" x14ac:dyDescent="0.3">
      <c r="A1321" s="76">
        <v>40497</v>
      </c>
      <c r="B1321" s="64">
        <v>1235.3699999999999</v>
      </c>
      <c r="C1321" s="99">
        <f t="shared" si="40"/>
        <v>1.1264364090178712E-3</v>
      </c>
      <c r="D1321" s="64">
        <f t="shared" si="41"/>
        <v>-1.1264364090178711</v>
      </c>
    </row>
    <row r="1322" spans="1:4" s="21" customFormat="1" ht="14.25" customHeight="1" x14ac:dyDescent="0.3">
      <c r="A1322" s="76">
        <v>40494</v>
      </c>
      <c r="B1322" s="64">
        <v>1236.3499999999999</v>
      </c>
      <c r="C1322" s="99">
        <f t="shared" si="40"/>
        <v>1.0659603861654007E-2</v>
      </c>
      <c r="D1322" s="64">
        <f t="shared" si="41"/>
        <v>-10.659603861654007</v>
      </c>
    </row>
    <row r="1323" spans="1:4" s="21" customFormat="1" ht="14.25" customHeight="1" x14ac:dyDescent="0.3">
      <c r="A1323" s="76">
        <v>40493</v>
      </c>
      <c r="B1323" s="64">
        <v>1248.1300000000001</v>
      </c>
      <c r="C1323" s="99">
        <f t="shared" si="40"/>
        <v>2.1190774240527635E-2</v>
      </c>
      <c r="D1323" s="64">
        <f t="shared" si="41"/>
        <v>-21.190774240527634</v>
      </c>
    </row>
    <row r="1324" spans="1:4" s="21" customFormat="1" ht="14.25" customHeight="1" x14ac:dyDescent="0.3">
      <c r="A1324" s="76">
        <v>40492</v>
      </c>
      <c r="B1324" s="64">
        <v>1250.4100000000001</v>
      </c>
      <c r="C1324" s="99">
        <f t="shared" si="40"/>
        <v>2.3793343431448951E-2</v>
      </c>
      <c r="D1324" s="64">
        <f t="shared" si="41"/>
        <v>-23.79334343144895</v>
      </c>
    </row>
    <row r="1325" spans="1:4" s="21" customFormat="1" ht="14.25" customHeight="1" x14ac:dyDescent="0.3">
      <c r="A1325" s="76">
        <v>40491</v>
      </c>
      <c r="B1325" s="64">
        <v>1258.77</v>
      </c>
      <c r="C1325" s="99">
        <f t="shared" si="40"/>
        <v>3.6972048538170571E-2</v>
      </c>
      <c r="D1325" s="64">
        <f t="shared" si="41"/>
        <v>-36.972048538170569</v>
      </c>
    </row>
    <row r="1326" spans="1:4" s="21" customFormat="1" ht="14.25" customHeight="1" x14ac:dyDescent="0.3">
      <c r="A1326" s="76">
        <v>40490</v>
      </c>
      <c r="B1326" s="64">
        <v>1261.3699999999999</v>
      </c>
      <c r="C1326" s="99">
        <f t="shared" si="40"/>
        <v>3.0699460696192137E-2</v>
      </c>
      <c r="D1326" s="64">
        <f t="shared" si="41"/>
        <v>-30.699460696192137</v>
      </c>
    </row>
    <row r="1327" spans="1:4" s="21" customFormat="1" ht="14.25" customHeight="1" x14ac:dyDescent="0.3">
      <c r="A1327" s="76">
        <v>40487</v>
      </c>
      <c r="B1327" s="64">
        <v>1264.73</v>
      </c>
      <c r="C1327" s="99">
        <f t="shared" si="40"/>
        <v>2.8494986541323392E-2</v>
      </c>
      <c r="D1327" s="64">
        <f t="shared" si="41"/>
        <v>-28.494986541323392</v>
      </c>
    </row>
    <row r="1328" spans="1:4" s="21" customFormat="1" ht="14.25" customHeight="1" x14ac:dyDescent="0.3">
      <c r="A1328" s="76">
        <v>40486</v>
      </c>
      <c r="B1328" s="64">
        <v>1263.4100000000001</v>
      </c>
      <c r="C1328" s="99">
        <f t="shared" si="40"/>
        <v>3.307548897756267E-2</v>
      </c>
      <c r="D1328" s="64">
        <f t="shared" si="41"/>
        <v>-33.075488977562671</v>
      </c>
    </row>
    <row r="1329" spans="1:4" s="21" customFormat="1" ht="14.25" customHeight="1" x14ac:dyDescent="0.3">
      <c r="A1329" s="76">
        <v>40485</v>
      </c>
      <c r="B1329" s="64">
        <v>1233.94</v>
      </c>
      <c r="C1329" s="99">
        <f t="shared" si="40"/>
        <v>7.3637462038337043E-3</v>
      </c>
      <c r="D1329" s="64">
        <f t="shared" si="41"/>
        <v>-7.3637462038337045</v>
      </c>
    </row>
    <row r="1330" spans="1:4" s="21" customFormat="1" ht="14.25" customHeight="1" x14ac:dyDescent="0.3">
      <c r="A1330" s="76">
        <v>40484</v>
      </c>
      <c r="B1330" s="64">
        <v>1233.98</v>
      </c>
      <c r="C1330" s="99">
        <f t="shared" si="40"/>
        <v>9.9193033571768601E-3</v>
      </c>
      <c r="D1330" s="64">
        <f t="shared" si="41"/>
        <v>-9.9193033571768598</v>
      </c>
    </row>
    <row r="1331" spans="1:4" s="21" customFormat="1" ht="14.25" customHeight="1" x14ac:dyDescent="0.3">
      <c r="A1331" s="76">
        <v>40483</v>
      </c>
      <c r="B1331" s="64">
        <v>1223.31</v>
      </c>
      <c r="C1331" s="99">
        <f t="shared" si="40"/>
        <v>1.1961781858791444E-2</v>
      </c>
      <c r="D1331" s="64">
        <f t="shared" si="41"/>
        <v>-11.961781858791444</v>
      </c>
    </row>
    <row r="1332" spans="1:4" s="21" customFormat="1" ht="14.25" customHeight="1" x14ac:dyDescent="0.3">
      <c r="A1332" s="76">
        <v>40480</v>
      </c>
      <c r="B1332" s="64">
        <v>1222.23</v>
      </c>
      <c r="C1332" s="99">
        <f t="shared" si="40"/>
        <v>-4.5852132979328931E-3</v>
      </c>
      <c r="D1332" s="64">
        <f t="shared" si="41"/>
        <v>4.585213297932893</v>
      </c>
    </row>
    <row r="1333" spans="1:4" s="21" customFormat="1" ht="14.25" customHeight="1" x14ac:dyDescent="0.3">
      <c r="A1333" s="76">
        <v>40479</v>
      </c>
      <c r="B1333" s="64">
        <v>1221.3499999999999</v>
      </c>
      <c r="C1333" s="99">
        <f t="shared" si="40"/>
        <v>-1.7001381362236946E-3</v>
      </c>
      <c r="D1333" s="64">
        <f t="shared" si="41"/>
        <v>1.7001381362236945</v>
      </c>
    </row>
    <row r="1334" spans="1:4" s="21" customFormat="1" ht="14.25" customHeight="1" x14ac:dyDescent="0.3">
      <c r="A1334" s="76">
        <v>40478</v>
      </c>
      <c r="B1334" s="64">
        <v>1213.8900000000001</v>
      </c>
      <c r="C1334" s="99">
        <f t="shared" si="40"/>
        <v>-9.9341799407862818E-3</v>
      </c>
      <c r="D1334" s="64">
        <f t="shared" si="41"/>
        <v>9.9341799407862812</v>
      </c>
    </row>
    <row r="1335" spans="1:4" s="21" customFormat="1" ht="14.25" customHeight="1" x14ac:dyDescent="0.3">
      <c r="A1335" s="76">
        <v>40477</v>
      </c>
      <c r="B1335" s="64">
        <v>1223.8</v>
      </c>
      <c r="C1335" s="99">
        <f t="shared" si="40"/>
        <v>1.4238253440911324E-3</v>
      </c>
      <c r="D1335" s="64">
        <f t="shared" si="41"/>
        <v>-1.4238253440911324</v>
      </c>
    </row>
    <row r="1336" spans="1:4" s="21" customFormat="1" ht="14.25" customHeight="1" x14ac:dyDescent="0.3">
      <c r="A1336" s="76">
        <v>40476</v>
      </c>
      <c r="B1336" s="64">
        <v>1229.69</v>
      </c>
      <c r="C1336" s="99">
        <f t="shared" si="40"/>
        <v>1.8107002699077775E-2</v>
      </c>
      <c r="D1336" s="64">
        <f t="shared" si="41"/>
        <v>-18.107002699077775</v>
      </c>
    </row>
    <row r="1337" spans="1:4" s="21" customFormat="1" ht="14.25" customHeight="1" x14ac:dyDescent="0.3">
      <c r="A1337" s="76">
        <v>40473</v>
      </c>
      <c r="B1337" s="64">
        <v>1222.96</v>
      </c>
      <c r="C1337" s="99">
        <f t="shared" si="40"/>
        <v>1.0343346221208801E-2</v>
      </c>
      <c r="D1337" s="64">
        <f t="shared" si="41"/>
        <v>-10.343346221208801</v>
      </c>
    </row>
    <row r="1338" spans="1:4" s="21" customFormat="1" ht="14.25" customHeight="1" x14ac:dyDescent="0.3">
      <c r="A1338" s="76">
        <v>40472</v>
      </c>
      <c r="B1338" s="64">
        <v>1224.92</v>
      </c>
      <c r="C1338" s="99">
        <f t="shared" si="40"/>
        <v>1.2523041569885261E-2</v>
      </c>
      <c r="D1338" s="64">
        <f t="shared" si="41"/>
        <v>-12.523041569885262</v>
      </c>
    </row>
    <row r="1339" spans="1:4" s="21" customFormat="1" ht="14.25" customHeight="1" x14ac:dyDescent="0.3">
      <c r="A1339" s="76">
        <v>40471</v>
      </c>
      <c r="B1339" s="64">
        <v>1221.8599999999999</v>
      </c>
      <c r="C1339" s="99">
        <f t="shared" si="40"/>
        <v>1.2848569249643556E-2</v>
      </c>
      <c r="D1339" s="64">
        <f t="shared" si="41"/>
        <v>-12.848569249643557</v>
      </c>
    </row>
    <row r="1340" spans="1:4" s="21" customFormat="1" ht="14.25" customHeight="1" x14ac:dyDescent="0.3">
      <c r="A1340" s="76">
        <v>40470</v>
      </c>
      <c r="B1340" s="64">
        <v>1208.8499999999999</v>
      </c>
      <c r="C1340" s="99">
        <f t="shared" si="40"/>
        <v>2.9203620585233768E-3</v>
      </c>
      <c r="D1340" s="64">
        <f t="shared" si="41"/>
        <v>-2.9203620585233767</v>
      </c>
    </row>
    <row r="1341" spans="1:4" s="21" customFormat="1" ht="14.25" customHeight="1" x14ac:dyDescent="0.3">
      <c r="A1341" s="76">
        <v>40469</v>
      </c>
      <c r="B1341" s="64">
        <v>1227.8599999999999</v>
      </c>
      <c r="C1341" s="99">
        <f t="shared" si="40"/>
        <v>2.4070058381984904E-2</v>
      </c>
      <c r="D1341" s="64">
        <f t="shared" si="41"/>
        <v>-24.070058381984904</v>
      </c>
    </row>
    <row r="1342" spans="1:4" s="21" customFormat="1" ht="14.25" customHeight="1" x14ac:dyDescent="0.3">
      <c r="A1342" s="76">
        <v>40466</v>
      </c>
      <c r="B1342" s="64">
        <v>1223.43</v>
      </c>
      <c r="C1342" s="99">
        <f t="shared" si="40"/>
        <v>4.0915820103119227E-2</v>
      </c>
      <c r="D1342" s="64">
        <f t="shared" si="41"/>
        <v>-40.915820103119231</v>
      </c>
    </row>
    <row r="1343" spans="1:4" s="21" customFormat="1" ht="14.25" customHeight="1" x14ac:dyDescent="0.3">
      <c r="A1343" s="76">
        <v>40465</v>
      </c>
      <c r="B1343" s="64">
        <v>1226.07</v>
      </c>
      <c r="C1343" s="99">
        <f t="shared" si="40"/>
        <v>3.5365946343069846E-2</v>
      </c>
      <c r="D1343" s="64">
        <f t="shared" si="41"/>
        <v>-35.365946343069844</v>
      </c>
    </row>
    <row r="1344" spans="1:4" s="21" customFormat="1" ht="14.25" customHeight="1" x14ac:dyDescent="0.3">
      <c r="A1344" s="76">
        <v>40464</v>
      </c>
      <c r="B1344" s="64">
        <v>1222.06</v>
      </c>
      <c r="C1344" s="99">
        <f t="shared" si="40"/>
        <v>3.6355464344168358E-2</v>
      </c>
      <c r="D1344" s="64">
        <f t="shared" si="41"/>
        <v>-36.355464344168361</v>
      </c>
    </row>
    <row r="1345" spans="1:4" s="21" customFormat="1" ht="14.25" customHeight="1" x14ac:dyDescent="0.3">
      <c r="A1345" s="76">
        <v>40463</v>
      </c>
      <c r="B1345" s="64">
        <v>1207.82</v>
      </c>
      <c r="C1345" s="99">
        <f t="shared" si="40"/>
        <v>2.0152707861752002E-2</v>
      </c>
      <c r="D1345" s="64">
        <f t="shared" si="41"/>
        <v>-20.152707861752003</v>
      </c>
    </row>
    <row r="1346" spans="1:4" s="21" customFormat="1" ht="14.25" customHeight="1" x14ac:dyDescent="0.3">
      <c r="A1346" s="76">
        <v>40462</v>
      </c>
      <c r="B1346" s="64">
        <v>1210.44</v>
      </c>
      <c r="C1346" s="99">
        <f t="shared" si="40"/>
        <v>2.2218844214739887E-2</v>
      </c>
      <c r="D1346" s="64">
        <f t="shared" si="41"/>
        <v>-22.218844214739889</v>
      </c>
    </row>
    <row r="1347" spans="1:4" s="21" customFormat="1" ht="14.25" customHeight="1" x14ac:dyDescent="0.3">
      <c r="A1347" s="76">
        <v>40459</v>
      </c>
      <c r="B1347" s="64">
        <v>1209.77</v>
      </c>
      <c r="C1347" s="99">
        <f t="shared" si="40"/>
        <v>2.4707775707267555E-2</v>
      </c>
      <c r="D1347" s="64">
        <f t="shared" si="41"/>
        <v>-24.707775707267555</v>
      </c>
    </row>
    <row r="1348" spans="1:4" s="21" customFormat="1" ht="14.25" customHeight="1" x14ac:dyDescent="0.3">
      <c r="A1348" s="76">
        <v>40458</v>
      </c>
      <c r="B1348" s="64">
        <v>1206.3599999999999</v>
      </c>
      <c r="C1348" s="99">
        <f t="shared" si="40"/>
        <v>1.9720548084156724E-2</v>
      </c>
      <c r="D1348" s="64">
        <f t="shared" si="41"/>
        <v>-19.720548084156725</v>
      </c>
    </row>
    <row r="1349" spans="1:4" s="21" customFormat="1" ht="14.25" customHeight="1" x14ac:dyDescent="0.3">
      <c r="A1349" s="76">
        <v>40457</v>
      </c>
      <c r="B1349" s="64">
        <v>1205.33</v>
      </c>
      <c r="C1349" s="99">
        <f t="shared" si="40"/>
        <v>3.6103255310187141E-2</v>
      </c>
      <c r="D1349" s="64">
        <f t="shared" si="41"/>
        <v>-36.103255310187137</v>
      </c>
    </row>
    <row r="1350" spans="1:4" s="21" customFormat="1" ht="14.25" customHeight="1" x14ac:dyDescent="0.3">
      <c r="A1350" s="76">
        <v>40456</v>
      </c>
      <c r="B1350" s="64">
        <v>1199</v>
      </c>
      <c r="C1350" s="99">
        <f t="shared" ref="C1350:C1413" si="42">(B1350-B1359)/B1359</f>
        <v>2.4304813976335951E-2</v>
      </c>
      <c r="D1350" s="64">
        <f t="shared" ref="D1350:D1413" si="43">C1350*-1000</f>
        <v>-24.30481397633595</v>
      </c>
    </row>
    <row r="1351" spans="1:4" s="21" customFormat="1" ht="14.25" customHeight="1" x14ac:dyDescent="0.3">
      <c r="A1351" s="76">
        <v>40455</v>
      </c>
      <c r="B1351" s="64">
        <v>1175.3399999999999</v>
      </c>
      <c r="C1351" s="99">
        <f t="shared" si="42"/>
        <v>5.0193677477830901E-3</v>
      </c>
      <c r="D1351" s="64">
        <f t="shared" si="43"/>
        <v>-5.0193677477830905</v>
      </c>
    </row>
    <row r="1352" spans="1:4" s="21" customFormat="1" ht="14.25" customHeight="1" x14ac:dyDescent="0.3">
      <c r="A1352" s="76">
        <v>40452</v>
      </c>
      <c r="B1352" s="64">
        <v>1184.19</v>
      </c>
      <c r="C1352" s="99">
        <f t="shared" si="42"/>
        <v>1.0780497797808144E-2</v>
      </c>
      <c r="D1352" s="64">
        <f t="shared" si="43"/>
        <v>-10.780497797808144</v>
      </c>
    </row>
    <row r="1353" spans="1:4" s="21" customFormat="1" ht="14.25" customHeight="1" x14ac:dyDescent="0.3">
      <c r="A1353" s="76">
        <v>40451</v>
      </c>
      <c r="B1353" s="64">
        <v>1179.19</v>
      </c>
      <c r="C1353" s="99">
        <f t="shared" si="42"/>
        <v>1.9972320733500689E-2</v>
      </c>
      <c r="D1353" s="64">
        <f t="shared" si="43"/>
        <v>-19.972320733500688</v>
      </c>
    </row>
    <row r="1354" spans="1:4" s="21" customFormat="1" ht="14.25" customHeight="1" x14ac:dyDescent="0.3">
      <c r="A1354" s="76">
        <v>40450</v>
      </c>
      <c r="B1354" s="64">
        <v>1183.96</v>
      </c>
      <c r="C1354" s="99">
        <f t="shared" si="42"/>
        <v>2.3239734847502833E-2</v>
      </c>
      <c r="D1354" s="64">
        <f t="shared" si="43"/>
        <v>-23.239734847502834</v>
      </c>
    </row>
    <row r="1355" spans="1:4" s="21" customFormat="1" ht="14.25" customHeight="1" x14ac:dyDescent="0.3">
      <c r="A1355" s="76">
        <v>40449</v>
      </c>
      <c r="B1355" s="64">
        <v>1184.1300000000001</v>
      </c>
      <c r="C1355" s="99">
        <f t="shared" si="42"/>
        <v>2.149739909076015E-2</v>
      </c>
      <c r="D1355" s="64">
        <f t="shared" si="43"/>
        <v>-21.497399090760151</v>
      </c>
    </row>
    <row r="1356" spans="1:4" s="21" customFormat="1" ht="14.25" customHeight="1" x14ac:dyDescent="0.3">
      <c r="A1356" s="76">
        <v>40448</v>
      </c>
      <c r="B1356" s="64">
        <v>1180.5999999999999</v>
      </c>
      <c r="C1356" s="99">
        <f t="shared" si="42"/>
        <v>1.9384362992703724E-2</v>
      </c>
      <c r="D1356" s="64">
        <f t="shared" si="43"/>
        <v>-19.384362992703725</v>
      </c>
    </row>
    <row r="1357" spans="1:4" s="21" customFormat="1" ht="14.25" customHeight="1" x14ac:dyDescent="0.3">
      <c r="A1357" s="76">
        <v>40445</v>
      </c>
      <c r="B1357" s="64">
        <v>1183.03</v>
      </c>
      <c r="C1357" s="99">
        <f t="shared" si="42"/>
        <v>2.4729748458180267E-2</v>
      </c>
      <c r="D1357" s="64">
        <f t="shared" si="43"/>
        <v>-24.729748458180268</v>
      </c>
    </row>
    <row r="1358" spans="1:4" s="21" customFormat="1" ht="14.25" customHeight="1" x14ac:dyDescent="0.3">
      <c r="A1358" s="76">
        <v>40444</v>
      </c>
      <c r="B1358" s="64">
        <v>1163.33</v>
      </c>
      <c r="C1358" s="99">
        <f t="shared" si="42"/>
        <v>2.1342908816350852E-2</v>
      </c>
      <c r="D1358" s="64">
        <f t="shared" si="43"/>
        <v>-21.342908816350853</v>
      </c>
    </row>
    <row r="1359" spans="1:4" s="21" customFormat="1" ht="14.25" customHeight="1" x14ac:dyDescent="0.3">
      <c r="A1359" s="76">
        <v>40443</v>
      </c>
      <c r="B1359" s="64">
        <v>1170.55</v>
      </c>
      <c r="C1359" s="99">
        <f t="shared" si="42"/>
        <v>2.977012606557514E-2</v>
      </c>
      <c r="D1359" s="64">
        <f t="shared" si="43"/>
        <v>-29.770126065575141</v>
      </c>
    </row>
    <row r="1360" spans="1:4" s="21" customFormat="1" ht="14.25" customHeight="1" x14ac:dyDescent="0.3">
      <c r="A1360" s="76">
        <v>40442</v>
      </c>
      <c r="B1360" s="64">
        <v>1169.47</v>
      </c>
      <c r="C1360" s="99">
        <f t="shared" si="42"/>
        <v>3.6231370394655321E-2</v>
      </c>
      <c r="D1360" s="64">
        <f t="shared" si="43"/>
        <v>-36.231370394655322</v>
      </c>
    </row>
    <row r="1361" spans="1:4" s="21" customFormat="1" ht="14.25" customHeight="1" x14ac:dyDescent="0.3">
      <c r="A1361" s="76">
        <v>40441</v>
      </c>
      <c r="B1361" s="64">
        <v>1171.56</v>
      </c>
      <c r="C1361" s="99">
        <f t="shared" si="42"/>
        <v>4.2609995728321123E-2</v>
      </c>
      <c r="D1361" s="64">
        <f t="shared" si="43"/>
        <v>-42.609995728321124</v>
      </c>
    </row>
    <row r="1362" spans="1:4" s="21" customFormat="1" ht="14.25" customHeight="1" x14ac:dyDescent="0.3">
      <c r="A1362" s="76">
        <v>40438</v>
      </c>
      <c r="B1362" s="64">
        <v>1156.0999999999999</v>
      </c>
      <c r="C1362" s="99">
        <f t="shared" si="42"/>
        <v>1.7496611571702559E-2</v>
      </c>
      <c r="D1362" s="64">
        <f t="shared" si="43"/>
        <v>-17.496611571702559</v>
      </c>
    </row>
    <row r="1363" spans="1:4" s="21" customFormat="1" ht="14.25" customHeight="1" x14ac:dyDescent="0.3">
      <c r="A1363" s="76">
        <v>40437</v>
      </c>
      <c r="B1363" s="64">
        <v>1157.07</v>
      </c>
      <c r="C1363" s="99">
        <f t="shared" si="42"/>
        <v>2.2607358438872571E-2</v>
      </c>
      <c r="D1363" s="64">
        <f t="shared" si="43"/>
        <v>-22.60735843887257</v>
      </c>
    </row>
    <row r="1364" spans="1:4" s="21" customFormat="1" ht="14.25" customHeight="1" x14ac:dyDescent="0.3">
      <c r="A1364" s="76">
        <v>40436</v>
      </c>
      <c r="B1364" s="64">
        <v>1159.21</v>
      </c>
      <c r="C1364" s="99">
        <f t="shared" si="42"/>
        <v>3.5795023008533211E-2</v>
      </c>
      <c r="D1364" s="64">
        <f t="shared" si="43"/>
        <v>-35.795023008533214</v>
      </c>
    </row>
    <row r="1365" spans="1:4" s="21" customFormat="1" ht="14.25" customHeight="1" x14ac:dyDescent="0.3">
      <c r="A1365" s="76">
        <v>40435</v>
      </c>
      <c r="B1365" s="64">
        <v>1158.1500000000001</v>
      </c>
      <c r="C1365" s="99">
        <f t="shared" si="42"/>
        <v>4.195156182524841E-2</v>
      </c>
      <c r="D1365" s="64">
        <f t="shared" si="43"/>
        <v>-41.951561825248412</v>
      </c>
    </row>
    <row r="1366" spans="1:4" s="21" customFormat="1" ht="14.25" customHeight="1" x14ac:dyDescent="0.3">
      <c r="A1366" s="76">
        <v>40434</v>
      </c>
      <c r="B1366" s="64">
        <v>1154.48</v>
      </c>
      <c r="C1366" s="99">
        <f t="shared" si="42"/>
        <v>6.8270565374294406E-2</v>
      </c>
      <c r="D1366" s="64">
        <f t="shared" si="43"/>
        <v>-68.270565374294407</v>
      </c>
    </row>
    <row r="1367" spans="1:4" s="21" customFormat="1" ht="14.25" customHeight="1" x14ac:dyDescent="0.3">
      <c r="A1367" s="76">
        <v>40431</v>
      </c>
      <c r="B1367" s="64">
        <v>1139.02</v>
      </c>
      <c r="C1367" s="99">
        <f t="shared" si="42"/>
        <v>5.1124933094627359E-2</v>
      </c>
      <c r="D1367" s="64">
        <f t="shared" si="43"/>
        <v>-51.124933094627359</v>
      </c>
    </row>
    <row r="1368" spans="1:4" s="21" customFormat="1" ht="14.25" customHeight="1" x14ac:dyDescent="0.3">
      <c r="A1368" s="76">
        <v>40430</v>
      </c>
      <c r="B1368" s="64">
        <v>1136.71</v>
      </c>
      <c r="C1368" s="99">
        <f t="shared" si="42"/>
        <v>4.3580845360067594E-2</v>
      </c>
      <c r="D1368" s="64">
        <f t="shared" si="43"/>
        <v>-43.580845360067592</v>
      </c>
    </row>
    <row r="1369" spans="1:4" s="21" customFormat="1" ht="14.25" customHeight="1" x14ac:dyDescent="0.3">
      <c r="A1369" s="76">
        <v>40429</v>
      </c>
      <c r="B1369" s="64">
        <v>1128.58</v>
      </c>
      <c r="C1369" s="99">
        <f t="shared" si="42"/>
        <v>4.7561586871368383E-2</v>
      </c>
      <c r="D1369" s="64">
        <f t="shared" si="43"/>
        <v>-47.561586871368384</v>
      </c>
    </row>
    <row r="1370" spans="1:4" s="21" customFormat="1" ht="14.25" customHeight="1" x14ac:dyDescent="0.3">
      <c r="A1370" s="76">
        <v>40428</v>
      </c>
      <c r="B1370" s="64">
        <v>1123.68</v>
      </c>
      <c r="C1370" s="99">
        <f t="shared" si="42"/>
        <v>4.6422618105286813E-2</v>
      </c>
      <c r="D1370" s="64">
        <f t="shared" si="43"/>
        <v>-46.422618105286816</v>
      </c>
    </row>
    <row r="1371" spans="1:4" s="21" customFormat="1" ht="14.25" customHeight="1" x14ac:dyDescent="0.3">
      <c r="A1371" s="76">
        <v>40427</v>
      </c>
      <c r="B1371" s="64">
        <v>1136.22</v>
      </c>
      <c r="C1371" s="99">
        <f t="shared" si="42"/>
        <v>5.2991548042704686E-2</v>
      </c>
      <c r="D1371" s="64">
        <f t="shared" si="43"/>
        <v>-52.991548042704686</v>
      </c>
    </row>
    <row r="1372" spans="1:4" s="21" customFormat="1" ht="14.25" customHeight="1" x14ac:dyDescent="0.3">
      <c r="A1372" s="76">
        <v>40424</v>
      </c>
      <c r="B1372" s="64">
        <v>1131.49</v>
      </c>
      <c r="C1372" s="99">
        <f t="shared" si="42"/>
        <v>3.4987742856097473E-2</v>
      </c>
      <c r="D1372" s="64">
        <f t="shared" si="43"/>
        <v>-34.987742856097476</v>
      </c>
    </row>
    <row r="1373" spans="1:4" s="21" customFormat="1" ht="14.25" customHeight="1" x14ac:dyDescent="0.3">
      <c r="A1373" s="76">
        <v>40423</v>
      </c>
      <c r="B1373" s="64">
        <v>1119.1500000000001</v>
      </c>
      <c r="C1373" s="99">
        <f t="shared" si="42"/>
        <v>2.3204147124166973E-2</v>
      </c>
      <c r="D1373" s="64">
        <f t="shared" si="43"/>
        <v>-23.204147124166973</v>
      </c>
    </row>
    <row r="1374" spans="1:4" s="21" customFormat="1" ht="14.25" customHeight="1" x14ac:dyDescent="0.3">
      <c r="A1374" s="76">
        <v>40422</v>
      </c>
      <c r="B1374" s="64">
        <v>1111.52</v>
      </c>
      <c r="C1374" s="99">
        <f t="shared" si="42"/>
        <v>4.1647469080592818E-3</v>
      </c>
      <c r="D1374" s="64">
        <f t="shared" si="43"/>
        <v>-4.164746908059282</v>
      </c>
    </row>
    <row r="1375" spans="1:4" s="21" customFormat="1" ht="14.25" customHeight="1" x14ac:dyDescent="0.3">
      <c r="A1375" s="76">
        <v>40421</v>
      </c>
      <c r="B1375" s="64">
        <v>1080.7</v>
      </c>
      <c r="C1375" s="99">
        <f t="shared" si="42"/>
        <v>-3.4796277441366159E-2</v>
      </c>
      <c r="D1375" s="64">
        <f t="shared" si="43"/>
        <v>34.796277441366158</v>
      </c>
    </row>
    <row r="1376" spans="1:4" s="21" customFormat="1" ht="14.25" customHeight="1" x14ac:dyDescent="0.3">
      <c r="A1376" s="76">
        <v>40420</v>
      </c>
      <c r="B1376" s="64">
        <v>1083.6199999999999</v>
      </c>
      <c r="C1376" s="99">
        <f t="shared" si="42"/>
        <v>-3.152231229164637E-2</v>
      </c>
      <c r="D1376" s="64">
        <f t="shared" si="43"/>
        <v>31.522312291646372</v>
      </c>
    </row>
    <row r="1377" spans="1:4" s="21" customFormat="1" ht="14.25" customHeight="1" x14ac:dyDescent="0.3">
      <c r="A1377" s="76">
        <v>40417</v>
      </c>
      <c r="B1377" s="64">
        <v>1089.24</v>
      </c>
      <c r="C1377" s="99">
        <f t="shared" si="42"/>
        <v>-1.5340667685159261E-2</v>
      </c>
      <c r="D1377" s="64">
        <f t="shared" si="43"/>
        <v>15.340667685159261</v>
      </c>
    </row>
    <row r="1378" spans="1:4" s="21" customFormat="1" ht="14.25" customHeight="1" x14ac:dyDescent="0.3">
      <c r="A1378" s="76">
        <v>40416</v>
      </c>
      <c r="B1378" s="64">
        <v>1077.3399999999999</v>
      </c>
      <c r="C1378" s="99">
        <f t="shared" si="42"/>
        <v>-2.3759469353727962E-2</v>
      </c>
      <c r="D1378" s="64">
        <f t="shared" si="43"/>
        <v>23.759469353727962</v>
      </c>
    </row>
    <row r="1379" spans="1:4" s="21" customFormat="1" ht="14.25" customHeight="1" x14ac:dyDescent="0.3">
      <c r="A1379" s="76">
        <v>40415</v>
      </c>
      <c r="B1379" s="64">
        <v>1073.83</v>
      </c>
      <c r="C1379" s="99">
        <f t="shared" si="42"/>
        <v>-2.9148245590242941E-2</v>
      </c>
      <c r="D1379" s="64">
        <f t="shared" si="43"/>
        <v>29.14824559024294</v>
      </c>
    </row>
    <row r="1380" spans="1:4" s="21" customFormat="1" ht="14.25" customHeight="1" x14ac:dyDescent="0.3">
      <c r="A1380" s="76">
        <v>40414</v>
      </c>
      <c r="B1380" s="64">
        <v>1079.04</v>
      </c>
      <c r="C1380" s="99">
        <f t="shared" si="42"/>
        <v>-3.0364026850462304E-2</v>
      </c>
      <c r="D1380" s="64">
        <f t="shared" si="43"/>
        <v>30.364026850462302</v>
      </c>
    </row>
    <row r="1381" spans="1:4" s="21" customFormat="1" ht="14.25" customHeight="1" x14ac:dyDescent="0.3">
      <c r="A1381" s="76">
        <v>40413</v>
      </c>
      <c r="B1381" s="64">
        <v>1093.24</v>
      </c>
      <c r="C1381" s="99">
        <f t="shared" si="42"/>
        <v>-4.5505343298176903E-2</v>
      </c>
      <c r="D1381" s="64">
        <f t="shared" si="43"/>
        <v>45.505343298176903</v>
      </c>
    </row>
    <row r="1382" spans="1:4" s="21" customFormat="1" ht="14.25" customHeight="1" x14ac:dyDescent="0.3">
      <c r="A1382" s="76">
        <v>40410</v>
      </c>
      <c r="B1382" s="64">
        <v>1093.77</v>
      </c>
      <c r="C1382" s="99">
        <f t="shared" si="42"/>
        <v>-5.5613117132052081E-2</v>
      </c>
      <c r="D1382" s="64">
        <f t="shared" si="43"/>
        <v>55.613117132052082</v>
      </c>
    </row>
    <row r="1383" spans="1:4" s="21" customFormat="1" ht="14.25" customHeight="1" x14ac:dyDescent="0.3">
      <c r="A1383" s="76">
        <v>40409</v>
      </c>
      <c r="B1383" s="64">
        <v>1106.9100000000001</v>
      </c>
      <c r="C1383" s="99">
        <f t="shared" si="42"/>
        <v>-3.9349099587763003E-2</v>
      </c>
      <c r="D1383" s="64">
        <f t="shared" si="43"/>
        <v>39.349099587763007</v>
      </c>
    </row>
    <row r="1384" spans="1:4" s="21" customFormat="1" ht="14.25" customHeight="1" x14ac:dyDescent="0.3">
      <c r="A1384" s="76">
        <v>40408</v>
      </c>
      <c r="B1384" s="64">
        <v>1119.6600000000001</v>
      </c>
      <c r="C1384" s="99">
        <f t="shared" si="42"/>
        <v>-2.8924293804910548E-2</v>
      </c>
      <c r="D1384" s="64">
        <f t="shared" si="43"/>
        <v>28.924293804910548</v>
      </c>
    </row>
    <row r="1385" spans="1:4" s="21" customFormat="1" ht="14.25" customHeight="1" x14ac:dyDescent="0.3">
      <c r="A1385" s="76">
        <v>40407</v>
      </c>
      <c r="B1385" s="64">
        <v>1118.8900000000001</v>
      </c>
      <c r="C1385" s="99">
        <f t="shared" si="42"/>
        <v>-2.9162689804772147E-2</v>
      </c>
      <c r="D1385" s="64">
        <f t="shared" si="43"/>
        <v>29.162689804772146</v>
      </c>
    </row>
    <row r="1386" spans="1:4" s="21" customFormat="1" ht="14.25" customHeight="1" x14ac:dyDescent="0.3">
      <c r="A1386" s="76">
        <v>40406</v>
      </c>
      <c r="B1386" s="64">
        <v>1106.21</v>
      </c>
      <c r="C1386" s="99">
        <f t="shared" si="42"/>
        <v>-4.0572771663240768E-2</v>
      </c>
      <c r="D1386" s="64">
        <f t="shared" si="43"/>
        <v>40.572771663240765</v>
      </c>
    </row>
    <row r="1387" spans="1:4" s="21" customFormat="1" ht="14.25" customHeight="1" x14ac:dyDescent="0.3">
      <c r="A1387" s="76">
        <v>40403</v>
      </c>
      <c r="B1387" s="64">
        <v>1103.56</v>
      </c>
      <c r="C1387" s="99">
        <f t="shared" si="42"/>
        <v>-4.2189954607393117E-2</v>
      </c>
      <c r="D1387" s="64">
        <f t="shared" si="43"/>
        <v>42.189954607393119</v>
      </c>
    </row>
    <row r="1388" spans="1:4" s="21" customFormat="1" ht="14.25" customHeight="1" x14ac:dyDescent="0.3">
      <c r="A1388" s="76">
        <v>40402</v>
      </c>
      <c r="B1388" s="64">
        <v>1106.07</v>
      </c>
      <c r="C1388" s="99">
        <f t="shared" si="42"/>
        <v>-1.6678075798120598E-2</v>
      </c>
      <c r="D1388" s="64">
        <f t="shared" si="43"/>
        <v>16.678075798120599</v>
      </c>
    </row>
    <row r="1389" spans="1:4" s="21" customFormat="1" ht="14.25" customHeight="1" x14ac:dyDescent="0.3">
      <c r="A1389" s="76">
        <v>40401</v>
      </c>
      <c r="B1389" s="64">
        <v>1112.83</v>
      </c>
      <c r="C1389" s="99">
        <f t="shared" si="42"/>
        <v>-1.3649699086179317E-2</v>
      </c>
      <c r="D1389" s="64">
        <f t="shared" si="43"/>
        <v>13.649699086179316</v>
      </c>
    </row>
    <row r="1390" spans="1:4" s="21" customFormat="1" ht="14.25" customHeight="1" x14ac:dyDescent="0.3">
      <c r="A1390" s="76">
        <v>40400</v>
      </c>
      <c r="B1390" s="64">
        <v>1145.3599999999999</v>
      </c>
      <c r="C1390" s="99">
        <f t="shared" si="42"/>
        <v>1.422119897281497E-2</v>
      </c>
      <c r="D1390" s="64">
        <f t="shared" si="43"/>
        <v>-14.221198972814969</v>
      </c>
    </row>
    <row r="1391" spans="1:4" s="21" customFormat="1" ht="14.25" customHeight="1" x14ac:dyDescent="0.3">
      <c r="A1391" s="76">
        <v>40399</v>
      </c>
      <c r="B1391" s="64">
        <v>1158.18</v>
      </c>
      <c r="C1391" s="99">
        <f t="shared" si="42"/>
        <v>2.4104269090651848E-2</v>
      </c>
      <c r="D1391" s="64">
        <f t="shared" si="43"/>
        <v>-24.104269090651847</v>
      </c>
    </row>
    <row r="1392" spans="1:4" s="21" customFormat="1" ht="14.25" customHeight="1" x14ac:dyDescent="0.3">
      <c r="A1392" s="76">
        <v>40396</v>
      </c>
      <c r="B1392" s="64">
        <v>1152.25</v>
      </c>
      <c r="C1392" s="99">
        <f t="shared" si="42"/>
        <v>1.9915910599690195E-2</v>
      </c>
      <c r="D1392" s="64">
        <f t="shared" si="43"/>
        <v>-19.915910599690196</v>
      </c>
    </row>
    <row r="1393" spans="1:4" s="21" customFormat="1" ht="14.25" customHeight="1" x14ac:dyDescent="0.3">
      <c r="A1393" s="76">
        <v>40395</v>
      </c>
      <c r="B1393" s="64">
        <v>1153.01</v>
      </c>
      <c r="C1393" s="99">
        <f t="shared" si="42"/>
        <v>3.1822452906170251E-2</v>
      </c>
      <c r="D1393" s="64">
        <f t="shared" si="43"/>
        <v>-31.822452906170252</v>
      </c>
    </row>
    <row r="1394" spans="1:4" s="21" customFormat="1" ht="14.25" customHeight="1" x14ac:dyDescent="0.3">
      <c r="A1394" s="76">
        <v>40394</v>
      </c>
      <c r="B1394" s="64">
        <v>1152.5</v>
      </c>
      <c r="C1394" s="99">
        <f t="shared" si="42"/>
        <v>3.8194757229078544E-2</v>
      </c>
      <c r="D1394" s="64">
        <f t="shared" si="43"/>
        <v>-38.19475722907854</v>
      </c>
    </row>
    <row r="1395" spans="1:4" s="21" customFormat="1" ht="14.25" customHeight="1" x14ac:dyDescent="0.3">
      <c r="A1395" s="76">
        <v>40393</v>
      </c>
      <c r="B1395" s="64">
        <v>1152.99</v>
      </c>
      <c r="C1395" s="99">
        <f t="shared" si="42"/>
        <v>5.9363457615906112E-2</v>
      </c>
      <c r="D1395" s="64">
        <f t="shared" si="43"/>
        <v>-59.363457615906114</v>
      </c>
    </row>
    <row r="1396" spans="1:4" s="21" customFormat="1" ht="14.25" customHeight="1" x14ac:dyDescent="0.3">
      <c r="A1396" s="76">
        <v>40392</v>
      </c>
      <c r="B1396" s="64">
        <v>1152.17</v>
      </c>
      <c r="C1396" s="99">
        <f t="shared" si="42"/>
        <v>5.3643770976031388E-2</v>
      </c>
      <c r="D1396" s="64">
        <f t="shared" si="43"/>
        <v>-53.643770976031391</v>
      </c>
    </row>
    <row r="1397" spans="1:4" s="21" customFormat="1" ht="14.25" customHeight="1" x14ac:dyDescent="0.3">
      <c r="A1397" s="76">
        <v>40389</v>
      </c>
      <c r="B1397" s="64">
        <v>1124.83</v>
      </c>
      <c r="C1397" s="99">
        <f t="shared" si="42"/>
        <v>3.2607797596643735E-2</v>
      </c>
      <c r="D1397" s="64">
        <f t="shared" si="43"/>
        <v>-32.607797596643735</v>
      </c>
    </row>
    <row r="1398" spans="1:4" s="21" customFormat="1" ht="14.25" customHeight="1" x14ac:dyDescent="0.3">
      <c r="A1398" s="76">
        <v>40388</v>
      </c>
      <c r="B1398" s="64">
        <v>1128.23</v>
      </c>
      <c r="C1398" s="99">
        <f t="shared" si="42"/>
        <v>3.5177861986071909E-2</v>
      </c>
      <c r="D1398" s="64">
        <f t="shared" si="43"/>
        <v>-35.17786198607191</v>
      </c>
    </row>
    <row r="1399" spans="1:4" s="21" customFormat="1" ht="14.25" customHeight="1" x14ac:dyDescent="0.3">
      <c r="A1399" s="76">
        <v>40387</v>
      </c>
      <c r="B1399" s="64">
        <v>1129.3</v>
      </c>
      <c r="C1399" s="99">
        <f t="shared" si="42"/>
        <v>1.4535719419289982E-2</v>
      </c>
      <c r="D1399" s="64">
        <f t="shared" si="43"/>
        <v>-14.535719419289983</v>
      </c>
    </row>
    <row r="1400" spans="1:4" s="21" customFormat="1" ht="14.25" customHeight="1" x14ac:dyDescent="0.3">
      <c r="A1400" s="76">
        <v>40386</v>
      </c>
      <c r="B1400" s="64">
        <v>1130.92</v>
      </c>
      <c r="C1400" s="99">
        <f t="shared" si="42"/>
        <v>1.6027599094404845E-2</v>
      </c>
      <c r="D1400" s="64">
        <f t="shared" si="43"/>
        <v>-16.027599094404845</v>
      </c>
    </row>
    <row r="1401" spans="1:4" s="21" customFormat="1" ht="14.25" customHeight="1" x14ac:dyDescent="0.3">
      <c r="A1401" s="76">
        <v>40385</v>
      </c>
      <c r="B1401" s="64">
        <v>1129.75</v>
      </c>
      <c r="C1401" s="99">
        <f t="shared" si="42"/>
        <v>1.8701364279853212E-2</v>
      </c>
      <c r="D1401" s="64">
        <f t="shared" si="43"/>
        <v>-18.701364279853212</v>
      </c>
    </row>
    <row r="1402" spans="1:4" s="21" customFormat="1" ht="14.25" customHeight="1" x14ac:dyDescent="0.3">
      <c r="A1402" s="76">
        <v>40382</v>
      </c>
      <c r="B1402" s="64">
        <v>1117.45</v>
      </c>
      <c r="C1402" s="99">
        <f t="shared" si="42"/>
        <v>2.3802761413506571E-2</v>
      </c>
      <c r="D1402" s="64">
        <f t="shared" si="43"/>
        <v>-23.80276141350657</v>
      </c>
    </row>
    <row r="1403" spans="1:4" s="21" customFormat="1" ht="14.25" customHeight="1" x14ac:dyDescent="0.3">
      <c r="A1403" s="76">
        <v>40381</v>
      </c>
      <c r="B1403" s="64">
        <v>1110.0999999999999</v>
      </c>
      <c r="C1403" s="99">
        <f t="shared" si="42"/>
        <v>1.7012816871730448E-2</v>
      </c>
      <c r="D1403" s="64">
        <f t="shared" si="43"/>
        <v>-17.012816871730447</v>
      </c>
    </row>
    <row r="1404" spans="1:4" s="21" customFormat="1" ht="14.25" customHeight="1" x14ac:dyDescent="0.3">
      <c r="A1404" s="76">
        <v>40380</v>
      </c>
      <c r="B1404" s="64">
        <v>1088.3800000000001</v>
      </c>
      <c r="C1404" s="99">
        <f t="shared" si="42"/>
        <v>3.2354106943691119E-3</v>
      </c>
      <c r="D1404" s="64">
        <f t="shared" si="43"/>
        <v>-3.2354106943691119</v>
      </c>
    </row>
    <row r="1405" spans="1:4" s="21" customFormat="1" ht="14.25" customHeight="1" x14ac:dyDescent="0.3">
      <c r="A1405" s="76">
        <v>40379</v>
      </c>
      <c r="B1405" s="64">
        <v>1093.51</v>
      </c>
      <c r="C1405" s="99">
        <f t="shared" si="42"/>
        <v>2.0303242360625137E-2</v>
      </c>
      <c r="D1405" s="64">
        <f t="shared" si="43"/>
        <v>-20.303242360625138</v>
      </c>
    </row>
    <row r="1406" spans="1:4" s="21" customFormat="1" ht="14.25" customHeight="1" x14ac:dyDescent="0.3">
      <c r="A1406" s="76">
        <v>40378</v>
      </c>
      <c r="B1406" s="64">
        <v>1089.31</v>
      </c>
      <c r="C1406" s="99">
        <f t="shared" si="42"/>
        <v>3.5859642449600646E-2</v>
      </c>
      <c r="D1406" s="64">
        <f t="shared" si="43"/>
        <v>-35.859642449600642</v>
      </c>
    </row>
    <row r="1407" spans="1:4" s="21" customFormat="1" ht="14.25" customHeight="1" x14ac:dyDescent="0.3">
      <c r="A1407" s="76">
        <v>40375</v>
      </c>
      <c r="B1407" s="64">
        <v>1089.8900000000001</v>
      </c>
      <c r="C1407" s="99">
        <f t="shared" si="42"/>
        <v>5.4317333178555624E-2</v>
      </c>
      <c r="D1407" s="64">
        <f t="shared" si="43"/>
        <v>-54.317333178555621</v>
      </c>
    </row>
    <row r="1408" spans="1:4" s="21" customFormat="1" ht="14.25" customHeight="1" x14ac:dyDescent="0.3">
      <c r="A1408" s="76">
        <v>40374</v>
      </c>
      <c r="B1408" s="64">
        <v>1113.1199999999999</v>
      </c>
      <c r="C1408" s="99">
        <f t="shared" si="42"/>
        <v>7.3797534294148301E-2</v>
      </c>
      <c r="D1408" s="64">
        <f t="shared" si="43"/>
        <v>-73.797534294148306</v>
      </c>
    </row>
    <row r="1409" spans="1:4" s="21" customFormat="1" ht="14.25" customHeight="1" x14ac:dyDescent="0.3">
      <c r="A1409" s="76">
        <v>40373</v>
      </c>
      <c r="B1409" s="64">
        <v>1113.08</v>
      </c>
      <c r="C1409" s="99">
        <f t="shared" si="42"/>
        <v>7.4318585437417969E-2</v>
      </c>
      <c r="D1409" s="64">
        <f t="shared" si="43"/>
        <v>-74.318585437417966</v>
      </c>
    </row>
    <row r="1410" spans="1:4" s="21" customFormat="1" ht="14.25" customHeight="1" x14ac:dyDescent="0.3">
      <c r="A1410" s="76">
        <v>40372</v>
      </c>
      <c r="B1410" s="64">
        <v>1109.01</v>
      </c>
      <c r="C1410" s="99">
        <f t="shared" si="42"/>
        <v>6.5004033342296375E-2</v>
      </c>
      <c r="D1410" s="64">
        <f t="shared" si="43"/>
        <v>-65.004033342296381</v>
      </c>
    </row>
    <row r="1411" spans="1:4" s="21" customFormat="1" ht="14.25" customHeight="1" x14ac:dyDescent="0.3">
      <c r="A1411" s="76">
        <v>40371</v>
      </c>
      <c r="B1411" s="64">
        <v>1091.47</v>
      </c>
      <c r="C1411" s="99">
        <f t="shared" si="42"/>
        <v>4.1389575322730028E-2</v>
      </c>
      <c r="D1411" s="64">
        <f t="shared" si="43"/>
        <v>-41.389575322730025</v>
      </c>
    </row>
    <row r="1412" spans="1:4" s="21" customFormat="1" ht="14.25" customHeight="1" x14ac:dyDescent="0.3">
      <c r="A1412" s="76">
        <v>40368</v>
      </c>
      <c r="B1412" s="64">
        <v>1091.53</v>
      </c>
      <c r="C1412" s="99">
        <f t="shared" si="42"/>
        <v>8.257973932883229E-3</v>
      </c>
      <c r="D1412" s="64">
        <f t="shared" si="43"/>
        <v>-8.2579739328832282</v>
      </c>
    </row>
    <row r="1413" spans="1:4" s="21" customFormat="1" ht="14.25" customHeight="1" x14ac:dyDescent="0.3">
      <c r="A1413" s="76">
        <v>40367</v>
      </c>
      <c r="B1413" s="64">
        <v>1084.8699999999999</v>
      </c>
      <c r="C1413" s="99">
        <f t="shared" si="42"/>
        <v>4.9559063287386148E-3</v>
      </c>
      <c r="D1413" s="64">
        <f t="shared" si="43"/>
        <v>-4.9559063287386147</v>
      </c>
    </row>
    <row r="1414" spans="1:4" s="21" customFormat="1" ht="14.25" customHeight="1" x14ac:dyDescent="0.3">
      <c r="A1414" s="76">
        <v>40366</v>
      </c>
      <c r="B1414" s="64">
        <v>1071.75</v>
      </c>
      <c r="C1414" s="99">
        <f t="shared" ref="C1414:C1477" si="44">(B1414-B1423)/B1423</f>
        <v>-9.8300982085940368E-3</v>
      </c>
      <c r="D1414" s="64">
        <f t="shared" ref="D1414:D1477" si="45">C1414*-1000</f>
        <v>9.8300982085940376</v>
      </c>
    </row>
    <row r="1415" spans="1:4" s="21" customFormat="1" ht="14.25" customHeight="1" x14ac:dyDescent="0.3">
      <c r="A1415" s="76">
        <v>40365</v>
      </c>
      <c r="B1415" s="64">
        <v>1051.5999999999999</v>
      </c>
      <c r="C1415" s="99">
        <f t="shared" si="44"/>
        <v>-4.0388370777289066E-2</v>
      </c>
      <c r="D1415" s="64">
        <f t="shared" si="45"/>
        <v>40.388370777289069</v>
      </c>
    </row>
    <row r="1416" spans="1:4" s="21" customFormat="1" ht="14.25" customHeight="1" x14ac:dyDescent="0.3">
      <c r="A1416" s="76">
        <v>40364</v>
      </c>
      <c r="B1416" s="64">
        <v>1033.74</v>
      </c>
      <c r="C1416" s="99">
        <f t="shared" si="44"/>
        <v>-6.4666443481329369E-2</v>
      </c>
      <c r="D1416" s="64">
        <f t="shared" si="45"/>
        <v>64.666443481329367</v>
      </c>
    </row>
    <row r="1417" spans="1:4" s="21" customFormat="1" ht="14.25" customHeight="1" x14ac:dyDescent="0.3">
      <c r="A1417" s="76">
        <v>40361</v>
      </c>
      <c r="B1417" s="64">
        <v>1036.6199999999999</v>
      </c>
      <c r="C1417" s="99">
        <f t="shared" si="44"/>
        <v>-7.490071839721571E-2</v>
      </c>
      <c r="D1417" s="64">
        <f t="shared" si="45"/>
        <v>74.900718397215712</v>
      </c>
    </row>
    <row r="1418" spans="1:4" s="21" customFormat="1" ht="14.25" customHeight="1" x14ac:dyDescent="0.3">
      <c r="A1418" s="76">
        <v>40360</v>
      </c>
      <c r="B1418" s="64">
        <v>1036.08</v>
      </c>
      <c r="C1418" s="99">
        <f t="shared" si="44"/>
        <v>-7.1071860850853985E-2</v>
      </c>
      <c r="D1418" s="64">
        <f t="shared" si="45"/>
        <v>71.07186085085398</v>
      </c>
    </row>
    <row r="1419" spans="1:4" s="21" customFormat="1" ht="14.25" customHeight="1" x14ac:dyDescent="0.3">
      <c r="A1419" s="76">
        <v>40359</v>
      </c>
      <c r="B1419" s="64">
        <v>1041.32</v>
      </c>
      <c r="C1419" s="99">
        <f t="shared" si="44"/>
        <v>-6.4200726122434354E-2</v>
      </c>
      <c r="D1419" s="64">
        <f t="shared" si="45"/>
        <v>64.200726122434361</v>
      </c>
    </row>
    <row r="1420" spans="1:4" s="21" customFormat="1" ht="14.25" customHeight="1" x14ac:dyDescent="0.3">
      <c r="A1420" s="76">
        <v>40358</v>
      </c>
      <c r="B1420" s="64">
        <v>1048.0899999999999</v>
      </c>
      <c r="C1420" s="99">
        <f t="shared" si="44"/>
        <v>-5.6718056718056707E-2</v>
      </c>
      <c r="D1420" s="64">
        <f t="shared" si="45"/>
        <v>56.718056718056708</v>
      </c>
    </row>
    <row r="1421" spans="1:4" s="21" customFormat="1" ht="14.25" customHeight="1" x14ac:dyDescent="0.3">
      <c r="A1421" s="76">
        <v>40357</v>
      </c>
      <c r="B1421" s="64">
        <v>1082.5899999999999</v>
      </c>
      <c r="C1421" s="99">
        <f t="shared" si="44"/>
        <v>-2.3232942959741598E-2</v>
      </c>
      <c r="D1421" s="64">
        <f t="shared" si="45"/>
        <v>23.2329429597416</v>
      </c>
    </row>
    <row r="1422" spans="1:4" s="21" customFormat="1" ht="14.25" customHeight="1" x14ac:dyDescent="0.3">
      <c r="A1422" s="76">
        <v>40354</v>
      </c>
      <c r="B1422" s="64">
        <v>1079.52</v>
      </c>
      <c r="C1422" s="99">
        <f t="shared" si="44"/>
        <v>-1.0721944245889964E-2</v>
      </c>
      <c r="D1422" s="64">
        <f t="shared" si="45"/>
        <v>10.721944245889963</v>
      </c>
    </row>
    <row r="1423" spans="1:4" s="21" customFormat="1" ht="14.25" customHeight="1" x14ac:dyDescent="0.3">
      <c r="A1423" s="76">
        <v>40353</v>
      </c>
      <c r="B1423" s="64">
        <v>1082.3900000000001</v>
      </c>
      <c r="C1423" s="99">
        <f t="shared" si="44"/>
        <v>1.5823370470444871E-3</v>
      </c>
      <c r="D1423" s="64">
        <f t="shared" si="45"/>
        <v>-1.5823370470444871</v>
      </c>
    </row>
    <row r="1424" spans="1:4" s="21" customFormat="1" ht="14.25" customHeight="1" x14ac:dyDescent="0.3">
      <c r="A1424" s="76">
        <v>40352</v>
      </c>
      <c r="B1424" s="64">
        <v>1095.8599999999999</v>
      </c>
      <c r="C1424" s="99">
        <f t="shared" si="44"/>
        <v>1.9091813675801823E-2</v>
      </c>
      <c r="D1424" s="64">
        <f t="shared" si="45"/>
        <v>-19.091813675801824</v>
      </c>
    </row>
    <row r="1425" spans="1:4" s="21" customFormat="1" ht="14.25" customHeight="1" x14ac:dyDescent="0.3">
      <c r="A1425" s="76">
        <v>40351</v>
      </c>
      <c r="B1425" s="64">
        <v>1105.21</v>
      </c>
      <c r="C1425" s="99">
        <f t="shared" si="44"/>
        <v>5.2230208977959852E-2</v>
      </c>
      <c r="D1425" s="64">
        <f t="shared" si="45"/>
        <v>-52.230208977959855</v>
      </c>
    </row>
    <row r="1426" spans="1:4" s="21" customFormat="1" ht="14.25" customHeight="1" x14ac:dyDescent="0.3">
      <c r="A1426" s="76">
        <v>40350</v>
      </c>
      <c r="B1426" s="64">
        <v>1120.55</v>
      </c>
      <c r="C1426" s="99">
        <f t="shared" si="44"/>
        <v>7.180433867697128E-2</v>
      </c>
      <c r="D1426" s="64">
        <f t="shared" si="45"/>
        <v>-71.804338676971284</v>
      </c>
    </row>
    <row r="1427" spans="1:4" s="21" customFormat="1" ht="14.25" customHeight="1" x14ac:dyDescent="0.3">
      <c r="A1427" s="76">
        <v>40347</v>
      </c>
      <c r="B1427" s="64">
        <v>1115.3499999999999</v>
      </c>
      <c r="C1427" s="99">
        <f t="shared" si="44"/>
        <v>7.1010178605722882E-2</v>
      </c>
      <c r="D1427" s="64">
        <f t="shared" si="45"/>
        <v>-71.010178605722885</v>
      </c>
    </row>
    <row r="1428" spans="1:4" s="21" customFormat="1" ht="14.25" customHeight="1" x14ac:dyDescent="0.3">
      <c r="A1428" s="76">
        <v>40346</v>
      </c>
      <c r="B1428" s="64">
        <v>1112.76</v>
      </c>
      <c r="C1428" s="99">
        <f t="shared" si="44"/>
        <v>4.9506257839984164E-2</v>
      </c>
      <c r="D1428" s="64">
        <f t="shared" si="45"/>
        <v>-49.506257839984166</v>
      </c>
    </row>
    <row r="1429" spans="1:4" s="21" customFormat="1" ht="14.25" customHeight="1" x14ac:dyDescent="0.3">
      <c r="A1429" s="76">
        <v>40345</v>
      </c>
      <c r="B1429" s="64">
        <v>1111.1099999999999</v>
      </c>
      <c r="C1429" s="99">
        <f t="shared" si="44"/>
        <v>1.8432630614115399E-2</v>
      </c>
      <c r="D1429" s="64">
        <f t="shared" si="45"/>
        <v>-18.4326306141154</v>
      </c>
    </row>
    <row r="1430" spans="1:4" s="21" customFormat="1" ht="14.25" customHeight="1" x14ac:dyDescent="0.3">
      <c r="A1430" s="76">
        <v>40344</v>
      </c>
      <c r="B1430" s="64">
        <v>1108.3399999999999</v>
      </c>
      <c r="C1430" s="99">
        <f t="shared" si="44"/>
        <v>2.6982450288170985E-2</v>
      </c>
      <c r="D1430" s="64">
        <f t="shared" si="45"/>
        <v>-26.982450288170984</v>
      </c>
    </row>
    <row r="1431" spans="1:4" s="21" customFormat="1" ht="14.25" customHeight="1" x14ac:dyDescent="0.3">
      <c r="A1431" s="76">
        <v>40343</v>
      </c>
      <c r="B1431" s="64">
        <v>1091.22</v>
      </c>
      <c r="C1431" s="99">
        <f t="shared" si="44"/>
        <v>2.0270396619107341E-2</v>
      </c>
      <c r="D1431" s="64">
        <f t="shared" si="45"/>
        <v>-20.270396619107341</v>
      </c>
    </row>
    <row r="1432" spans="1:4" s="21" customFormat="1" ht="14.25" customHeight="1" x14ac:dyDescent="0.3">
      <c r="A1432" s="76">
        <v>40340</v>
      </c>
      <c r="B1432" s="64">
        <v>1080.68</v>
      </c>
      <c r="C1432" s="99">
        <f t="shared" si="44"/>
        <v>8.1496573439535948E-4</v>
      </c>
      <c r="D1432" s="64">
        <f t="shared" si="45"/>
        <v>-0.81496573439535946</v>
      </c>
    </row>
    <row r="1433" spans="1:4" s="21" customFormat="1" ht="14.25" customHeight="1" x14ac:dyDescent="0.3">
      <c r="A1433" s="76">
        <v>40339</v>
      </c>
      <c r="B1433" s="64">
        <v>1075.33</v>
      </c>
      <c r="C1433" s="99">
        <f t="shared" si="44"/>
        <v>-4.6005739146533628E-3</v>
      </c>
      <c r="D1433" s="64">
        <f t="shared" si="45"/>
        <v>4.6005739146533626</v>
      </c>
    </row>
    <row r="1434" spans="1:4" s="21" customFormat="1" ht="14.25" customHeight="1" x14ac:dyDescent="0.3">
      <c r="A1434" s="76">
        <v>40338</v>
      </c>
      <c r="B1434" s="64">
        <v>1050.3499999999999</v>
      </c>
      <c r="C1434" s="99">
        <f t="shared" si="44"/>
        <v>-3.1640959923294791E-2</v>
      </c>
      <c r="D1434" s="64">
        <f t="shared" si="45"/>
        <v>31.64095992329479</v>
      </c>
    </row>
    <row r="1435" spans="1:4" s="21" customFormat="1" ht="14.25" customHeight="1" x14ac:dyDescent="0.3">
      <c r="A1435" s="76">
        <v>40337</v>
      </c>
      <c r="B1435" s="64">
        <v>1045.48</v>
      </c>
      <c r="C1435" s="99">
        <f t="shared" si="44"/>
        <v>-7.3771659150249054E-3</v>
      </c>
      <c r="D1435" s="64">
        <f t="shared" si="45"/>
        <v>7.3771659150249054</v>
      </c>
    </row>
    <row r="1436" spans="1:4" s="21" customFormat="1" ht="14.25" customHeight="1" x14ac:dyDescent="0.3">
      <c r="A1436" s="76">
        <v>40336</v>
      </c>
      <c r="B1436" s="64">
        <v>1041.4000000000001</v>
      </c>
      <c r="C1436" s="99">
        <f t="shared" si="44"/>
        <v>-6.7999961851352674E-3</v>
      </c>
      <c r="D1436" s="64">
        <f t="shared" si="45"/>
        <v>6.7999961851352673</v>
      </c>
    </row>
    <row r="1437" spans="1:4" s="21" customFormat="1" ht="14.25" customHeight="1" x14ac:dyDescent="0.3">
      <c r="A1437" s="76">
        <v>40333</v>
      </c>
      <c r="B1437" s="64">
        <v>1060.27</v>
      </c>
      <c r="C1437" s="99">
        <f t="shared" si="44"/>
        <v>-3.515004558227845E-3</v>
      </c>
      <c r="D1437" s="64">
        <f t="shared" si="45"/>
        <v>3.5150045582278451</v>
      </c>
    </row>
    <row r="1438" spans="1:4" s="21" customFormat="1" ht="14.25" customHeight="1" x14ac:dyDescent="0.3">
      <c r="A1438" s="76">
        <v>40332</v>
      </c>
      <c r="B1438" s="64">
        <v>1091</v>
      </c>
      <c r="C1438" s="99">
        <f t="shared" si="44"/>
        <v>1.6197688173545423E-2</v>
      </c>
      <c r="D1438" s="64">
        <f t="shared" si="45"/>
        <v>-16.197688173545423</v>
      </c>
    </row>
    <row r="1439" spans="1:4" s="21" customFormat="1" ht="14.25" customHeight="1" x14ac:dyDescent="0.3">
      <c r="A1439" s="76">
        <v>40331</v>
      </c>
      <c r="B1439" s="64">
        <v>1079.22</v>
      </c>
      <c r="C1439" s="99">
        <f t="shared" si="44"/>
        <v>1.4676432150882494E-2</v>
      </c>
      <c r="D1439" s="64">
        <f t="shared" si="45"/>
        <v>-14.676432150882494</v>
      </c>
    </row>
    <row r="1440" spans="1:4" s="21" customFormat="1" ht="14.25" customHeight="1" x14ac:dyDescent="0.3">
      <c r="A1440" s="76">
        <v>40330</v>
      </c>
      <c r="B1440" s="64">
        <v>1069.54</v>
      </c>
      <c r="C1440" s="99">
        <f t="shared" si="44"/>
        <v>-2.3866239538555694E-2</v>
      </c>
      <c r="D1440" s="64">
        <f t="shared" si="45"/>
        <v>23.866239538555693</v>
      </c>
    </row>
    <row r="1441" spans="1:4" s="21" customFormat="1" ht="14.25" customHeight="1" x14ac:dyDescent="0.3">
      <c r="A1441" s="76">
        <v>40329</v>
      </c>
      <c r="B1441" s="64">
        <v>1079.8</v>
      </c>
      <c r="C1441" s="99">
        <f t="shared" si="44"/>
        <v>-2.8878236547922157E-2</v>
      </c>
      <c r="D1441" s="64">
        <f t="shared" si="45"/>
        <v>28.878236547922157</v>
      </c>
    </row>
    <row r="1442" spans="1:4" s="21" customFormat="1" ht="14.25" customHeight="1" x14ac:dyDescent="0.3">
      <c r="A1442" s="76">
        <v>40326</v>
      </c>
      <c r="B1442" s="64">
        <v>1080.3</v>
      </c>
      <c r="C1442" s="99">
        <f t="shared" si="44"/>
        <v>-3.2006594863891354E-2</v>
      </c>
      <c r="D1442" s="64">
        <f t="shared" si="45"/>
        <v>32.006594863891351</v>
      </c>
    </row>
    <row r="1443" spans="1:4" s="21" customFormat="1" ht="14.25" customHeight="1" x14ac:dyDescent="0.3">
      <c r="A1443" s="76">
        <v>40325</v>
      </c>
      <c r="B1443" s="64">
        <v>1084.67</v>
      </c>
      <c r="C1443" s="99">
        <f t="shared" si="44"/>
        <v>-3.4802185481143909E-2</v>
      </c>
      <c r="D1443" s="64">
        <f t="shared" si="45"/>
        <v>34.802185481143908</v>
      </c>
    </row>
    <row r="1444" spans="1:4" s="21" customFormat="1" ht="14.25" customHeight="1" x14ac:dyDescent="0.3">
      <c r="A1444" s="76">
        <v>40324</v>
      </c>
      <c r="B1444" s="64">
        <v>1053.25</v>
      </c>
      <c r="C1444" s="99">
        <f t="shared" si="44"/>
        <v>-8.6228137146030059E-2</v>
      </c>
      <c r="D1444" s="64">
        <f t="shared" si="45"/>
        <v>86.228137146030065</v>
      </c>
    </row>
    <row r="1445" spans="1:4" s="21" customFormat="1" ht="14.25" customHeight="1" x14ac:dyDescent="0.3">
      <c r="A1445" s="76">
        <v>40323</v>
      </c>
      <c r="B1445" s="64">
        <v>1048.53</v>
      </c>
      <c r="C1445" s="99">
        <f t="shared" si="44"/>
        <v>-9.5088503594514637E-2</v>
      </c>
      <c r="D1445" s="64">
        <f t="shared" si="45"/>
        <v>95.088503594514634</v>
      </c>
    </row>
    <row r="1446" spans="1:4" s="21" customFormat="1" ht="14.25" customHeight="1" x14ac:dyDescent="0.3">
      <c r="A1446" s="76">
        <v>40322</v>
      </c>
      <c r="B1446" s="64">
        <v>1064.01</v>
      </c>
      <c r="C1446" s="99">
        <f t="shared" si="44"/>
        <v>-7.0644341377774367E-2</v>
      </c>
      <c r="D1446" s="64">
        <f t="shared" si="45"/>
        <v>70.644341377774367</v>
      </c>
    </row>
    <row r="1447" spans="1:4" s="21" customFormat="1" ht="14.25" customHeight="1" x14ac:dyDescent="0.3">
      <c r="A1447" s="76">
        <v>40319</v>
      </c>
      <c r="B1447" s="64">
        <v>1073.6099999999999</v>
      </c>
      <c r="C1447" s="99">
        <f t="shared" si="44"/>
        <v>-6.9242639664320246E-2</v>
      </c>
      <c r="D1447" s="64">
        <f t="shared" si="45"/>
        <v>69.242639664320251</v>
      </c>
    </row>
    <row r="1448" spans="1:4" s="21" customFormat="1" ht="14.25" customHeight="1" x14ac:dyDescent="0.3">
      <c r="A1448" s="76">
        <v>40318</v>
      </c>
      <c r="B1448" s="64">
        <v>1063.6099999999999</v>
      </c>
      <c r="C1448" s="99">
        <f t="shared" si="44"/>
        <v>-3.2712490223539926E-2</v>
      </c>
      <c r="D1448" s="64">
        <f t="shared" si="45"/>
        <v>32.712490223539923</v>
      </c>
    </row>
    <row r="1449" spans="1:4" s="21" customFormat="1" ht="14.25" customHeight="1" x14ac:dyDescent="0.3">
      <c r="A1449" s="76">
        <v>40317</v>
      </c>
      <c r="B1449" s="64">
        <v>1095.69</v>
      </c>
      <c r="C1449" s="99">
        <f t="shared" si="44"/>
        <v>-2.6364896566431938E-2</v>
      </c>
      <c r="D1449" s="64">
        <f t="shared" si="45"/>
        <v>26.364896566431938</v>
      </c>
    </row>
    <row r="1450" spans="1:4" s="21" customFormat="1" ht="14.25" customHeight="1" x14ac:dyDescent="0.3">
      <c r="A1450" s="76">
        <v>40316</v>
      </c>
      <c r="B1450" s="64">
        <v>1111.9100000000001</v>
      </c>
      <c r="C1450" s="99">
        <f t="shared" si="44"/>
        <v>-3.9685281467534785E-2</v>
      </c>
      <c r="D1450" s="64">
        <f t="shared" si="45"/>
        <v>39.685281467534786</v>
      </c>
    </row>
    <row r="1451" spans="1:4" s="21" customFormat="1" ht="14.25" customHeight="1" x14ac:dyDescent="0.3">
      <c r="A1451" s="76">
        <v>40315</v>
      </c>
      <c r="B1451" s="64">
        <v>1116.02</v>
      </c>
      <c r="C1451" s="99">
        <f t="shared" si="44"/>
        <v>-4.727676284787443E-2</v>
      </c>
      <c r="D1451" s="64">
        <f t="shared" si="45"/>
        <v>47.27676284787443</v>
      </c>
    </row>
    <row r="1452" spans="1:4" s="21" customFormat="1" ht="14.25" customHeight="1" x14ac:dyDescent="0.3">
      <c r="A1452" s="76">
        <v>40312</v>
      </c>
      <c r="B1452" s="64">
        <v>1123.78</v>
      </c>
      <c r="C1452" s="99">
        <f t="shared" si="44"/>
        <v>-6.5323707498835551E-2</v>
      </c>
      <c r="D1452" s="64">
        <f t="shared" si="45"/>
        <v>65.323707498835546</v>
      </c>
    </row>
    <row r="1453" spans="1:4" s="21" customFormat="1" ht="14.25" customHeight="1" x14ac:dyDescent="0.3">
      <c r="A1453" s="76">
        <v>40311</v>
      </c>
      <c r="B1453" s="64">
        <v>1152.6400000000001</v>
      </c>
      <c r="C1453" s="99">
        <f t="shared" si="44"/>
        <v>-3.8312641836870782E-2</v>
      </c>
      <c r="D1453" s="64">
        <f t="shared" si="45"/>
        <v>38.312641836870782</v>
      </c>
    </row>
    <row r="1454" spans="1:4" s="21" customFormat="1" ht="14.25" customHeight="1" x14ac:dyDescent="0.3">
      <c r="A1454" s="76">
        <v>40310</v>
      </c>
      <c r="B1454" s="64">
        <v>1158.71</v>
      </c>
      <c r="C1454" s="99">
        <f t="shared" si="44"/>
        <v>-4.1009385397182685E-2</v>
      </c>
      <c r="D1454" s="64">
        <f t="shared" si="45"/>
        <v>41.009385397182683</v>
      </c>
    </row>
    <row r="1455" spans="1:4" s="21" customFormat="1" ht="14.25" customHeight="1" x14ac:dyDescent="0.3">
      <c r="A1455" s="76">
        <v>40309</v>
      </c>
      <c r="B1455" s="64">
        <v>1144.8900000000001</v>
      </c>
      <c r="C1455" s="99">
        <f t="shared" si="44"/>
        <v>-4.1315324518727478E-2</v>
      </c>
      <c r="D1455" s="64">
        <f t="shared" si="45"/>
        <v>41.315324518727479</v>
      </c>
    </row>
    <row r="1456" spans="1:4" s="21" customFormat="1" ht="14.25" customHeight="1" x14ac:dyDescent="0.3">
      <c r="A1456" s="76">
        <v>40308</v>
      </c>
      <c r="B1456" s="64">
        <v>1153.48</v>
      </c>
      <c r="C1456" s="99">
        <f t="shared" si="44"/>
        <v>-4.0749118488457185E-2</v>
      </c>
      <c r="D1456" s="64">
        <f t="shared" si="45"/>
        <v>40.749118488457185</v>
      </c>
    </row>
    <row r="1457" spans="1:4" s="21" customFormat="1" ht="14.25" customHeight="1" x14ac:dyDescent="0.3">
      <c r="A1457" s="76">
        <v>40305</v>
      </c>
      <c r="B1457" s="64">
        <v>1099.58</v>
      </c>
      <c r="C1457" s="99">
        <f t="shared" si="44"/>
        <v>-0.10500655222653611</v>
      </c>
      <c r="D1457" s="64">
        <f t="shared" si="45"/>
        <v>105.00655222653612</v>
      </c>
    </row>
    <row r="1458" spans="1:4" s="21" customFormat="1" ht="14.25" customHeight="1" x14ac:dyDescent="0.3">
      <c r="A1458" s="76">
        <v>40304</v>
      </c>
      <c r="B1458" s="64">
        <v>1125.3599999999999</v>
      </c>
      <c r="C1458" s="99">
        <f t="shared" si="44"/>
        <v>-8.1623659599471349E-2</v>
      </c>
      <c r="D1458" s="64">
        <f t="shared" si="45"/>
        <v>81.623659599471353</v>
      </c>
    </row>
    <row r="1459" spans="1:4" s="21" customFormat="1" ht="14.25" customHeight="1" x14ac:dyDescent="0.3">
      <c r="A1459" s="76">
        <v>40303</v>
      </c>
      <c r="B1459" s="64">
        <v>1157.8599999999999</v>
      </c>
      <c r="C1459" s="99">
        <f t="shared" si="44"/>
        <v>-4.9945435002010388E-2</v>
      </c>
      <c r="D1459" s="64">
        <f t="shared" si="45"/>
        <v>49.945435002010392</v>
      </c>
    </row>
    <row r="1460" spans="1:4" s="21" customFormat="1" ht="14.25" customHeight="1" x14ac:dyDescent="0.3">
      <c r="A1460" s="76">
        <v>40302</v>
      </c>
      <c r="B1460" s="64">
        <v>1171.4000000000001</v>
      </c>
      <c r="C1460" s="99">
        <f t="shared" si="44"/>
        <v>-4.4043839819809368E-2</v>
      </c>
      <c r="D1460" s="64">
        <f t="shared" si="45"/>
        <v>44.043839819809371</v>
      </c>
    </row>
    <row r="1461" spans="1:4" s="21" customFormat="1" ht="14.25" customHeight="1" x14ac:dyDescent="0.3">
      <c r="A1461" s="76">
        <v>40301</v>
      </c>
      <c r="B1461" s="64">
        <v>1202.32</v>
      </c>
      <c r="C1461" s="99">
        <f t="shared" si="44"/>
        <v>-2.095191563861408E-2</v>
      </c>
      <c r="D1461" s="64">
        <f t="shared" si="45"/>
        <v>20.951915638614079</v>
      </c>
    </row>
    <row r="1462" spans="1:4" s="21" customFormat="1" ht="14.25" customHeight="1" x14ac:dyDescent="0.3">
      <c r="A1462" s="76">
        <v>40298</v>
      </c>
      <c r="B1462" s="64">
        <v>1198.56</v>
      </c>
      <c r="C1462" s="99">
        <f t="shared" si="44"/>
        <v>-1.5564553884567721E-2</v>
      </c>
      <c r="D1462" s="64">
        <f t="shared" si="45"/>
        <v>15.56455388456772</v>
      </c>
    </row>
    <row r="1463" spans="1:4" s="21" customFormat="1" ht="14.25" customHeight="1" x14ac:dyDescent="0.3">
      <c r="A1463" s="76">
        <v>40297</v>
      </c>
      <c r="B1463" s="64">
        <v>1208.26</v>
      </c>
      <c r="C1463" s="99">
        <f t="shared" si="44"/>
        <v>-1.1446103497647788E-2</v>
      </c>
      <c r="D1463" s="64">
        <f t="shared" si="45"/>
        <v>11.446103497647789</v>
      </c>
    </row>
    <row r="1464" spans="1:4" s="21" customFormat="1" ht="14.25" customHeight="1" x14ac:dyDescent="0.3">
      <c r="A1464" s="76">
        <v>40296</v>
      </c>
      <c r="B1464" s="64">
        <v>1194.23</v>
      </c>
      <c r="C1464" s="99">
        <f t="shared" si="44"/>
        <v>-3.8229846178626098E-2</v>
      </c>
      <c r="D1464" s="64">
        <f t="shared" si="45"/>
        <v>38.229846178626097</v>
      </c>
    </row>
    <row r="1465" spans="1:4" s="21" customFormat="1" ht="14.25" customHeight="1" x14ac:dyDescent="0.3">
      <c r="A1465" s="76">
        <v>40295</v>
      </c>
      <c r="B1465" s="64">
        <v>1202.48</v>
      </c>
      <c r="C1465" s="99">
        <f t="shared" si="44"/>
        <v>-2.9718149615511801E-2</v>
      </c>
      <c r="D1465" s="64">
        <f t="shared" si="45"/>
        <v>29.718149615511802</v>
      </c>
    </row>
    <row r="1466" spans="1:4" s="21" customFormat="1" ht="14.25" customHeight="1" x14ac:dyDescent="0.3">
      <c r="A1466" s="76">
        <v>40294</v>
      </c>
      <c r="B1466" s="64">
        <v>1228.5899999999999</v>
      </c>
      <c r="C1466" s="99">
        <f t="shared" si="44"/>
        <v>2.1043874030390675E-3</v>
      </c>
      <c r="D1466" s="64">
        <f t="shared" si="45"/>
        <v>-2.1043874030390675</v>
      </c>
    </row>
    <row r="1467" spans="1:4" s="21" customFormat="1" ht="14.25" customHeight="1" x14ac:dyDescent="0.3">
      <c r="A1467" s="76">
        <v>40291</v>
      </c>
      <c r="B1467" s="64">
        <v>1225.3800000000001</v>
      </c>
      <c r="C1467" s="99">
        <f t="shared" si="44"/>
        <v>-3.2293488428842888E-3</v>
      </c>
      <c r="D1467" s="64">
        <f t="shared" si="45"/>
        <v>3.2293488428842889</v>
      </c>
    </row>
    <row r="1468" spans="1:4" s="21" customFormat="1" ht="14.25" customHeight="1" x14ac:dyDescent="0.3">
      <c r="A1468" s="76">
        <v>40290</v>
      </c>
      <c r="B1468" s="64">
        <v>1218.73</v>
      </c>
      <c r="C1468" s="99">
        <f t="shared" si="44"/>
        <v>-3.7520844913840356E-3</v>
      </c>
      <c r="D1468" s="64">
        <f t="shared" si="45"/>
        <v>3.7520844913840357</v>
      </c>
    </row>
    <row r="1469" spans="1:4" s="21" customFormat="1" ht="14.25" customHeight="1" x14ac:dyDescent="0.3">
      <c r="A1469" s="76">
        <v>40289</v>
      </c>
      <c r="B1469" s="64">
        <v>1225.3699999999999</v>
      </c>
      <c r="C1469" s="99">
        <f t="shared" si="44"/>
        <v>1.1640674663782567E-2</v>
      </c>
      <c r="D1469" s="64">
        <f t="shared" si="45"/>
        <v>-11.640674663782567</v>
      </c>
    </row>
    <row r="1470" spans="1:4" s="21" customFormat="1" ht="14.25" customHeight="1" x14ac:dyDescent="0.3">
      <c r="A1470" s="76">
        <v>40288</v>
      </c>
      <c r="B1470" s="64">
        <v>1228.05</v>
      </c>
      <c r="C1470" s="99">
        <f t="shared" si="44"/>
        <v>1.2131901461267774E-2</v>
      </c>
      <c r="D1470" s="64">
        <f t="shared" si="45"/>
        <v>-12.131901461267775</v>
      </c>
    </row>
    <row r="1471" spans="1:4" s="21" customFormat="1" ht="14.25" customHeight="1" x14ac:dyDescent="0.3">
      <c r="A1471" s="76">
        <v>40287</v>
      </c>
      <c r="B1471" s="64">
        <v>1217.51</v>
      </c>
      <c r="C1471" s="99">
        <f t="shared" si="44"/>
        <v>-5.0077168095089149E-4</v>
      </c>
      <c r="D1471" s="64">
        <f t="shared" si="45"/>
        <v>0.50077168095089153</v>
      </c>
    </row>
    <row r="1472" spans="1:4" s="21" customFormat="1" ht="14.25" customHeight="1" x14ac:dyDescent="0.3">
      <c r="A1472" s="76">
        <v>40284</v>
      </c>
      <c r="B1472" s="64">
        <v>1222.25</v>
      </c>
      <c r="C1472" s="99">
        <f t="shared" si="44"/>
        <v>4.0168890057173728E-3</v>
      </c>
      <c r="D1472" s="64">
        <f t="shared" si="45"/>
        <v>-4.0168890057173732</v>
      </c>
    </row>
    <row r="1473" spans="1:4" s="21" customFormat="1" ht="14.25" customHeight="1" x14ac:dyDescent="0.3">
      <c r="A1473" s="76">
        <v>40283</v>
      </c>
      <c r="B1473" s="64">
        <v>1241.7</v>
      </c>
      <c r="C1473" s="99">
        <f t="shared" si="44"/>
        <v>2.386292423892613E-2</v>
      </c>
      <c r="D1473" s="64">
        <f t="shared" si="45"/>
        <v>-23.86292423892613</v>
      </c>
    </row>
    <row r="1474" spans="1:4" s="21" customFormat="1" ht="14.25" customHeight="1" x14ac:dyDescent="0.3">
      <c r="A1474" s="76">
        <v>40282</v>
      </c>
      <c r="B1474" s="64">
        <v>1239.31</v>
      </c>
      <c r="C1474" s="99">
        <f t="shared" si="44"/>
        <v>2.2414902569010051E-2</v>
      </c>
      <c r="D1474" s="64">
        <f t="shared" si="45"/>
        <v>-22.414902569010053</v>
      </c>
    </row>
    <row r="1475" spans="1:4" s="21" customFormat="1" ht="14.25" customHeight="1" x14ac:dyDescent="0.3">
      <c r="A1475" s="76">
        <v>40281</v>
      </c>
      <c r="B1475" s="64">
        <v>1226.01</v>
      </c>
      <c r="C1475" s="99">
        <f t="shared" si="44"/>
        <v>2.1223959417923766E-2</v>
      </c>
      <c r="D1475" s="64">
        <f t="shared" si="45"/>
        <v>-21.223959417923766</v>
      </c>
    </row>
    <row r="1476" spans="1:4" s="21" customFormat="1" ht="14.25" customHeight="1" x14ac:dyDescent="0.3">
      <c r="A1476" s="76">
        <v>40280</v>
      </c>
      <c r="B1476" s="64">
        <v>1229.3499999999999</v>
      </c>
      <c r="C1476" s="99">
        <f t="shared" si="44"/>
        <v>2.352010656897844E-2</v>
      </c>
      <c r="D1476" s="64">
        <f t="shared" si="45"/>
        <v>-23.520106568978441</v>
      </c>
    </row>
    <row r="1477" spans="1:4" s="21" customFormat="1" ht="14.25" customHeight="1" x14ac:dyDescent="0.3">
      <c r="A1477" s="76">
        <v>40277</v>
      </c>
      <c r="B1477" s="64">
        <v>1223.32</v>
      </c>
      <c r="C1477" s="99">
        <f t="shared" si="44"/>
        <v>1.8906898102647004E-2</v>
      </c>
      <c r="D1477" s="64">
        <f t="shared" si="45"/>
        <v>-18.906898102647006</v>
      </c>
    </row>
    <row r="1478" spans="1:4" s="21" customFormat="1" ht="14.25" customHeight="1" x14ac:dyDescent="0.3">
      <c r="A1478" s="76">
        <v>40276</v>
      </c>
      <c r="B1478" s="64">
        <v>1211.27</v>
      </c>
      <c r="C1478" s="99">
        <f t="shared" ref="C1478:C1541" si="46">(B1478-B1487)/B1487</f>
        <v>1.4965518975037832E-2</v>
      </c>
      <c r="D1478" s="64">
        <f t="shared" ref="D1478:D1541" si="47">C1478*-1000</f>
        <v>-14.965518975037833</v>
      </c>
    </row>
    <row r="1479" spans="1:4" s="21" customFormat="1" ht="14.25" customHeight="1" x14ac:dyDescent="0.3">
      <c r="A1479" s="76">
        <v>40275</v>
      </c>
      <c r="B1479" s="64">
        <v>1213.33</v>
      </c>
      <c r="C1479" s="99">
        <f t="shared" si="46"/>
        <v>1.8107824627648355E-2</v>
      </c>
      <c r="D1479" s="64">
        <f t="shared" si="47"/>
        <v>-18.107824627648355</v>
      </c>
    </row>
    <row r="1480" spans="1:4" s="21" customFormat="1" ht="14.25" customHeight="1" x14ac:dyDescent="0.3">
      <c r="A1480" s="76">
        <v>40274</v>
      </c>
      <c r="B1480" s="64">
        <v>1218.1199999999999</v>
      </c>
      <c r="C1480" s="99">
        <f t="shared" si="46"/>
        <v>2.3346466946140957E-2</v>
      </c>
      <c r="D1480" s="64">
        <f t="shared" si="47"/>
        <v>-23.346466946140957</v>
      </c>
    </row>
    <row r="1481" spans="1:4" s="21" customFormat="1" ht="14.25" customHeight="1" x14ac:dyDescent="0.3">
      <c r="A1481" s="76">
        <v>40273</v>
      </c>
      <c r="B1481" s="64">
        <v>1217.3599999999999</v>
      </c>
      <c r="C1481" s="99">
        <f t="shared" si="46"/>
        <v>1.3740152890428528E-2</v>
      </c>
      <c r="D1481" s="64">
        <f t="shared" si="47"/>
        <v>-13.740152890428527</v>
      </c>
    </row>
    <row r="1482" spans="1:4" s="21" customFormat="1" ht="14.25" customHeight="1" x14ac:dyDescent="0.3">
      <c r="A1482" s="76">
        <v>40270</v>
      </c>
      <c r="B1482" s="64">
        <v>1212.76</v>
      </c>
      <c r="C1482" s="99">
        <f t="shared" si="46"/>
        <v>1.6179982403954875E-2</v>
      </c>
      <c r="D1482" s="64">
        <f t="shared" si="47"/>
        <v>-16.179982403954874</v>
      </c>
    </row>
    <row r="1483" spans="1:4" s="21" customFormat="1" ht="14.25" customHeight="1" x14ac:dyDescent="0.3">
      <c r="A1483" s="76">
        <v>40269</v>
      </c>
      <c r="B1483" s="64">
        <v>1212.1400000000001</v>
      </c>
      <c r="C1483" s="99">
        <f t="shared" si="46"/>
        <v>1.7937822267757374E-2</v>
      </c>
      <c r="D1483" s="64">
        <f t="shared" si="47"/>
        <v>-17.937822267757376</v>
      </c>
    </row>
    <row r="1484" spans="1:4" s="21" customFormat="1" ht="14.25" customHeight="1" x14ac:dyDescent="0.3">
      <c r="A1484" s="76">
        <v>40268</v>
      </c>
      <c r="B1484" s="64">
        <v>1200.53</v>
      </c>
      <c r="C1484" s="99">
        <f t="shared" si="46"/>
        <v>3.1920849662825045E-3</v>
      </c>
      <c r="D1484" s="64">
        <f t="shared" si="47"/>
        <v>-3.1920849662825046</v>
      </c>
    </row>
    <row r="1485" spans="1:4" s="21" customFormat="1" ht="14.25" customHeight="1" x14ac:dyDescent="0.3">
      <c r="A1485" s="76">
        <v>40267</v>
      </c>
      <c r="B1485" s="64">
        <v>1201.0999999999999</v>
      </c>
      <c r="C1485" s="99">
        <f t="shared" si="46"/>
        <v>-1.1725474216431313E-3</v>
      </c>
      <c r="D1485" s="64">
        <f t="shared" si="47"/>
        <v>1.1725474216431313</v>
      </c>
    </row>
    <row r="1486" spans="1:4" s="21" customFormat="1" ht="14.25" customHeight="1" x14ac:dyDescent="0.3">
      <c r="A1486" s="76">
        <v>40266</v>
      </c>
      <c r="B1486" s="64">
        <v>1200.6199999999999</v>
      </c>
      <c r="C1486" s="99">
        <f t="shared" si="46"/>
        <v>5.7718244494147529E-3</v>
      </c>
      <c r="D1486" s="64">
        <f t="shared" si="47"/>
        <v>-5.771824449414753</v>
      </c>
    </row>
    <row r="1487" spans="1:4" s="21" customFormat="1" ht="14.25" customHeight="1" x14ac:dyDescent="0.3">
      <c r="A1487" s="76">
        <v>40263</v>
      </c>
      <c r="B1487" s="64">
        <v>1193.4100000000001</v>
      </c>
      <c r="C1487" s="99">
        <f t="shared" si="46"/>
        <v>9.6616722645708284E-3</v>
      </c>
      <c r="D1487" s="64">
        <f t="shared" si="47"/>
        <v>-9.6616722645708286</v>
      </c>
    </row>
    <row r="1488" spans="1:4" s="21" customFormat="1" ht="14.25" customHeight="1" x14ac:dyDescent="0.3">
      <c r="A1488" s="76">
        <v>40262</v>
      </c>
      <c r="B1488" s="64">
        <v>1191.75</v>
      </c>
      <c r="C1488" s="99">
        <f t="shared" si="46"/>
        <v>3.6888248818818981E-3</v>
      </c>
      <c r="D1488" s="64">
        <f t="shared" si="47"/>
        <v>-3.6888248818818981</v>
      </c>
    </row>
    <row r="1489" spans="1:4" s="21" customFormat="1" ht="14.25" customHeight="1" x14ac:dyDescent="0.3">
      <c r="A1489" s="76">
        <v>40261</v>
      </c>
      <c r="B1489" s="64">
        <v>1190.33</v>
      </c>
      <c r="C1489" s="99">
        <f t="shared" si="46"/>
        <v>6.4598500029592471E-3</v>
      </c>
      <c r="D1489" s="64">
        <f t="shared" si="47"/>
        <v>-6.4598500029592474</v>
      </c>
    </row>
    <row r="1490" spans="1:4" s="21" customFormat="1" ht="14.25" customHeight="1" x14ac:dyDescent="0.3">
      <c r="A1490" s="76">
        <v>40260</v>
      </c>
      <c r="B1490" s="64">
        <v>1200.8599999999999</v>
      </c>
      <c r="C1490" s="99">
        <f t="shared" si="46"/>
        <v>1.7410680245020339E-2</v>
      </c>
      <c r="D1490" s="64">
        <f t="shared" si="47"/>
        <v>-17.410680245020338</v>
      </c>
    </row>
    <row r="1491" spans="1:4" s="21" customFormat="1" ht="14.25" customHeight="1" x14ac:dyDescent="0.3">
      <c r="A1491" s="76">
        <v>40259</v>
      </c>
      <c r="B1491" s="64">
        <v>1193.45</v>
      </c>
      <c r="C1491" s="99">
        <f t="shared" si="46"/>
        <v>1.6472051170674084E-2</v>
      </c>
      <c r="D1491" s="64">
        <f t="shared" si="47"/>
        <v>-16.472051170674085</v>
      </c>
    </row>
    <row r="1492" spans="1:4" s="21" customFormat="1" ht="14.25" customHeight="1" x14ac:dyDescent="0.3">
      <c r="A1492" s="76">
        <v>40256</v>
      </c>
      <c r="B1492" s="64">
        <v>1190.78</v>
      </c>
      <c r="C1492" s="99">
        <f t="shared" si="46"/>
        <v>1.3688601345024198E-2</v>
      </c>
      <c r="D1492" s="64">
        <f t="shared" si="47"/>
        <v>-13.688601345024198</v>
      </c>
    </row>
    <row r="1493" spans="1:4" s="21" customFormat="1" ht="14.25" customHeight="1" x14ac:dyDescent="0.3">
      <c r="A1493" s="76">
        <v>40255</v>
      </c>
      <c r="B1493" s="64">
        <v>1196.71</v>
      </c>
      <c r="C1493" s="99">
        <f t="shared" si="46"/>
        <v>2.242707995147207E-2</v>
      </c>
      <c r="D1493" s="64">
        <f t="shared" si="47"/>
        <v>-22.42707995147207</v>
      </c>
    </row>
    <row r="1494" spans="1:4" s="21" customFormat="1" ht="14.25" customHeight="1" x14ac:dyDescent="0.3">
      <c r="A1494" s="76">
        <v>40254</v>
      </c>
      <c r="B1494" s="64">
        <v>1202.51</v>
      </c>
      <c r="C1494" s="99">
        <f t="shared" si="46"/>
        <v>4.0593631014191833E-2</v>
      </c>
      <c r="D1494" s="64">
        <f t="shared" si="47"/>
        <v>-40.593631014191836</v>
      </c>
    </row>
    <row r="1495" spans="1:4" s="21" customFormat="1" ht="14.25" customHeight="1" x14ac:dyDescent="0.3">
      <c r="A1495" s="76">
        <v>40253</v>
      </c>
      <c r="B1495" s="64">
        <v>1193.73</v>
      </c>
      <c r="C1495" s="99">
        <f t="shared" si="46"/>
        <v>3.141605536690957E-2</v>
      </c>
      <c r="D1495" s="64">
        <f t="shared" si="47"/>
        <v>-31.416055366909571</v>
      </c>
    </row>
    <row r="1496" spans="1:4" s="21" customFormat="1" ht="14.25" customHeight="1" x14ac:dyDescent="0.3">
      <c r="A1496" s="76">
        <v>40252</v>
      </c>
      <c r="B1496" s="64">
        <v>1181.99</v>
      </c>
      <c r="C1496" s="99">
        <f t="shared" si="46"/>
        <v>2.8362870740131642E-2</v>
      </c>
      <c r="D1496" s="64">
        <f t="shared" si="47"/>
        <v>-28.36287074013164</v>
      </c>
    </row>
    <row r="1497" spans="1:4" s="21" customFormat="1" ht="14.25" customHeight="1" x14ac:dyDescent="0.3">
      <c r="A1497" s="76">
        <v>40249</v>
      </c>
      <c r="B1497" s="64">
        <v>1187.3699999999999</v>
      </c>
      <c r="C1497" s="99">
        <f t="shared" si="46"/>
        <v>4.1022988304196081E-2</v>
      </c>
      <c r="D1497" s="64">
        <f t="shared" si="47"/>
        <v>-41.022988304196083</v>
      </c>
    </row>
    <row r="1498" spans="1:4" s="21" customFormat="1" ht="14.25" customHeight="1" x14ac:dyDescent="0.3">
      <c r="A1498" s="76">
        <v>40248</v>
      </c>
      <c r="B1498" s="64">
        <v>1182.69</v>
      </c>
      <c r="C1498" s="99">
        <f t="shared" si="46"/>
        <v>4.3534653902148633E-2</v>
      </c>
      <c r="D1498" s="64">
        <f t="shared" si="47"/>
        <v>-43.534653902148634</v>
      </c>
    </row>
    <row r="1499" spans="1:4" s="21" customFormat="1" ht="14.25" customHeight="1" x14ac:dyDescent="0.3">
      <c r="A1499" s="76">
        <v>40247</v>
      </c>
      <c r="B1499" s="64">
        <v>1180.31</v>
      </c>
      <c r="C1499" s="99">
        <f t="shared" si="46"/>
        <v>5.0079180085763564E-2</v>
      </c>
      <c r="D1499" s="64">
        <f t="shared" si="47"/>
        <v>-50.079180085763561</v>
      </c>
    </row>
    <row r="1500" spans="1:4" s="21" customFormat="1" ht="14.25" customHeight="1" x14ac:dyDescent="0.3">
      <c r="A1500" s="76">
        <v>40246</v>
      </c>
      <c r="B1500" s="64">
        <v>1174.1099999999999</v>
      </c>
      <c r="C1500" s="99">
        <f t="shared" si="46"/>
        <v>3.6101306036004109E-2</v>
      </c>
      <c r="D1500" s="64">
        <f t="shared" si="47"/>
        <v>-36.101306036004111</v>
      </c>
    </row>
    <row r="1501" spans="1:4" s="21" customFormat="1" ht="14.25" customHeight="1" x14ac:dyDescent="0.3">
      <c r="A1501" s="76">
        <v>40245</v>
      </c>
      <c r="B1501" s="64">
        <v>1174.7</v>
      </c>
      <c r="C1501" s="99">
        <f t="shared" si="46"/>
        <v>4.0920852089462362E-2</v>
      </c>
      <c r="D1501" s="64">
        <f t="shared" si="47"/>
        <v>-40.920852089462365</v>
      </c>
    </row>
    <row r="1502" spans="1:4" s="21" customFormat="1" ht="14.25" customHeight="1" x14ac:dyDescent="0.3">
      <c r="A1502" s="76">
        <v>40242</v>
      </c>
      <c r="B1502" s="64">
        <v>1170.46</v>
      </c>
      <c r="C1502" s="99">
        <f t="shared" si="46"/>
        <v>2.6881437419943588E-2</v>
      </c>
      <c r="D1502" s="64">
        <f t="shared" si="47"/>
        <v>-26.881437419943587</v>
      </c>
    </row>
    <row r="1503" spans="1:4" s="21" customFormat="1" ht="14.25" customHeight="1" x14ac:dyDescent="0.3">
      <c r="A1503" s="76">
        <v>40241</v>
      </c>
      <c r="B1503" s="64">
        <v>1155.5999999999999</v>
      </c>
      <c r="C1503" s="99">
        <f t="shared" si="46"/>
        <v>1.8643395477984805E-2</v>
      </c>
      <c r="D1503" s="64">
        <f t="shared" si="47"/>
        <v>-18.643395477984804</v>
      </c>
    </row>
    <row r="1504" spans="1:4" s="21" customFormat="1" ht="14.25" customHeight="1" x14ac:dyDescent="0.3">
      <c r="A1504" s="76">
        <v>40240</v>
      </c>
      <c r="B1504" s="64">
        <v>1157.3699999999999</v>
      </c>
      <c r="C1504" s="99">
        <f t="shared" si="46"/>
        <v>1.6181712820692782E-2</v>
      </c>
      <c r="D1504" s="64">
        <f t="shared" si="47"/>
        <v>-16.18171282069278</v>
      </c>
    </row>
    <row r="1505" spans="1:4" s="21" customFormat="1" ht="14.25" customHeight="1" x14ac:dyDescent="0.3">
      <c r="A1505" s="76">
        <v>40239</v>
      </c>
      <c r="B1505" s="64">
        <v>1149.3900000000001</v>
      </c>
      <c r="C1505" s="99">
        <f t="shared" si="46"/>
        <v>1.3759161749530457E-2</v>
      </c>
      <c r="D1505" s="64">
        <f t="shared" si="47"/>
        <v>-13.759161749530458</v>
      </c>
    </row>
    <row r="1506" spans="1:4" s="21" customFormat="1" ht="14.25" customHeight="1" x14ac:dyDescent="0.3">
      <c r="A1506" s="76">
        <v>40238</v>
      </c>
      <c r="B1506" s="64">
        <v>1140.58</v>
      </c>
      <c r="C1506" s="99">
        <f t="shared" si="46"/>
        <v>1.3975072453460901E-2</v>
      </c>
      <c r="D1506" s="64">
        <f t="shared" si="47"/>
        <v>-13.9750724534609</v>
      </c>
    </row>
    <row r="1507" spans="1:4" s="21" customFormat="1" ht="14.25" customHeight="1" x14ac:dyDescent="0.3">
      <c r="A1507" s="76">
        <v>40235</v>
      </c>
      <c r="B1507" s="64">
        <v>1133.3499999999999</v>
      </c>
      <c r="C1507" s="99">
        <f t="shared" si="46"/>
        <v>2.3414783912156033E-2</v>
      </c>
      <c r="D1507" s="64">
        <f t="shared" si="47"/>
        <v>-23.414783912156032</v>
      </c>
    </row>
    <row r="1508" spans="1:4" s="21" customFormat="1" ht="14.25" customHeight="1" x14ac:dyDescent="0.3">
      <c r="A1508" s="76">
        <v>40234</v>
      </c>
      <c r="B1508" s="64">
        <v>1124.02</v>
      </c>
      <c r="C1508" s="99">
        <f t="shared" si="46"/>
        <v>1.5081457934472462E-2</v>
      </c>
      <c r="D1508" s="64">
        <f t="shared" si="47"/>
        <v>-15.081457934472462</v>
      </c>
    </row>
    <row r="1509" spans="1:4" s="21" customFormat="1" ht="14.25" customHeight="1" x14ac:dyDescent="0.3">
      <c r="A1509" s="76">
        <v>40233</v>
      </c>
      <c r="B1509" s="64">
        <v>1133.2</v>
      </c>
      <c r="C1509" s="99">
        <f t="shared" si="46"/>
        <v>2.2494518483763038E-2</v>
      </c>
      <c r="D1509" s="64">
        <f t="shared" si="47"/>
        <v>-22.494518483763038</v>
      </c>
    </row>
    <row r="1510" spans="1:4" s="21" customFormat="1" ht="14.25" customHeight="1" x14ac:dyDescent="0.3">
      <c r="A1510" s="76">
        <v>40232</v>
      </c>
      <c r="B1510" s="64">
        <v>1128.52</v>
      </c>
      <c r="C1510" s="99">
        <f t="shared" si="46"/>
        <v>2.4585996513654784E-2</v>
      </c>
      <c r="D1510" s="64">
        <f t="shared" si="47"/>
        <v>-24.585996513654784</v>
      </c>
    </row>
    <row r="1511" spans="1:4" s="21" customFormat="1" ht="14.25" customHeight="1" x14ac:dyDescent="0.3">
      <c r="A1511" s="76">
        <v>40231</v>
      </c>
      <c r="B1511" s="64">
        <v>1139.82</v>
      </c>
      <c r="C1511" s="99">
        <f t="shared" si="46"/>
        <v>3.5089631122977055E-2</v>
      </c>
      <c r="D1511" s="64">
        <f t="shared" si="47"/>
        <v>-35.089631122977053</v>
      </c>
    </row>
    <row r="1512" spans="1:4" s="21" customFormat="1" ht="14.25" customHeight="1" x14ac:dyDescent="0.3">
      <c r="A1512" s="76">
        <v>40228</v>
      </c>
      <c r="B1512" s="64">
        <v>1134.45</v>
      </c>
      <c r="C1512" s="99">
        <f t="shared" si="46"/>
        <v>3.8274621784135467E-2</v>
      </c>
      <c r="D1512" s="64">
        <f t="shared" si="47"/>
        <v>-38.274621784135469</v>
      </c>
    </row>
    <row r="1513" spans="1:4" s="21" customFormat="1" ht="14.25" customHeight="1" x14ac:dyDescent="0.3">
      <c r="A1513" s="76">
        <v>40227</v>
      </c>
      <c r="B1513" s="64">
        <v>1138.94</v>
      </c>
      <c r="C1513" s="99">
        <f t="shared" si="46"/>
        <v>3.9672107204147988E-2</v>
      </c>
      <c r="D1513" s="64">
        <f t="shared" si="47"/>
        <v>-39.672107204147991</v>
      </c>
    </row>
    <row r="1514" spans="1:4" s="21" customFormat="1" ht="14.25" customHeight="1" x14ac:dyDescent="0.3">
      <c r="A1514" s="76">
        <v>40226</v>
      </c>
      <c r="B1514" s="64">
        <v>1133.79</v>
      </c>
      <c r="C1514" s="99">
        <f t="shared" si="46"/>
        <v>2.4783752270940169E-2</v>
      </c>
      <c r="D1514" s="64">
        <f t="shared" si="47"/>
        <v>-24.78375227094017</v>
      </c>
    </row>
    <row r="1515" spans="1:4" s="21" customFormat="1" ht="14.25" customHeight="1" x14ac:dyDescent="0.3">
      <c r="A1515" s="76">
        <v>40225</v>
      </c>
      <c r="B1515" s="64">
        <v>1124.8599999999999</v>
      </c>
      <c r="C1515" s="99">
        <f t="shared" si="46"/>
        <v>-1.2327684607955211E-2</v>
      </c>
      <c r="D1515" s="64">
        <f t="shared" si="47"/>
        <v>12.327684607955211</v>
      </c>
    </row>
    <row r="1516" spans="1:4" s="21" customFormat="1" ht="14.25" customHeight="1" x14ac:dyDescent="0.3">
      <c r="A1516" s="76">
        <v>40224</v>
      </c>
      <c r="B1516" s="64">
        <v>1107.42</v>
      </c>
      <c r="C1516" s="99">
        <f t="shared" si="46"/>
        <v>-3.2787171604248148E-2</v>
      </c>
      <c r="D1516" s="64">
        <f t="shared" si="47"/>
        <v>32.787171604248151</v>
      </c>
    </row>
    <row r="1517" spans="1:4" s="21" customFormat="1" ht="14.25" customHeight="1" x14ac:dyDescent="0.3">
      <c r="A1517" s="76">
        <v>40221</v>
      </c>
      <c r="B1517" s="64">
        <v>1107.32</v>
      </c>
      <c r="C1517" s="99">
        <f t="shared" si="46"/>
        <v>-1.9454701626685819E-2</v>
      </c>
      <c r="D1517" s="64">
        <f t="shared" si="47"/>
        <v>19.454701626685818</v>
      </c>
    </row>
    <row r="1518" spans="1:4" s="21" customFormat="1" ht="14.25" customHeight="1" x14ac:dyDescent="0.3">
      <c r="A1518" s="76">
        <v>40220</v>
      </c>
      <c r="B1518" s="64">
        <v>1108.27</v>
      </c>
      <c r="C1518" s="99">
        <f t="shared" si="46"/>
        <v>-1.0066634510602553E-2</v>
      </c>
      <c r="D1518" s="64">
        <f t="shared" si="47"/>
        <v>10.066634510602553</v>
      </c>
    </row>
    <row r="1519" spans="1:4" s="21" customFormat="1" ht="14.25" customHeight="1" x14ac:dyDescent="0.3">
      <c r="A1519" s="76">
        <v>40219</v>
      </c>
      <c r="B1519" s="64">
        <v>1101.44</v>
      </c>
      <c r="C1519" s="99">
        <f t="shared" si="46"/>
        <v>-2.3823028927963594E-2</v>
      </c>
      <c r="D1519" s="64">
        <f t="shared" si="47"/>
        <v>23.823028927963595</v>
      </c>
    </row>
    <row r="1520" spans="1:4" s="21" customFormat="1" ht="14.25" customHeight="1" x14ac:dyDescent="0.3">
      <c r="A1520" s="76">
        <v>40218</v>
      </c>
      <c r="B1520" s="64">
        <v>1101.18</v>
      </c>
      <c r="C1520" s="99">
        <f t="shared" si="46"/>
        <v>-3.4289823552109931E-2</v>
      </c>
      <c r="D1520" s="64">
        <f t="shared" si="47"/>
        <v>34.289823552109929</v>
      </c>
    </row>
    <row r="1521" spans="1:4" s="21" customFormat="1" ht="14.25" customHeight="1" x14ac:dyDescent="0.3">
      <c r="A1521" s="76">
        <v>40217</v>
      </c>
      <c r="B1521" s="64">
        <v>1092.6300000000001</v>
      </c>
      <c r="C1521" s="99">
        <f t="shared" si="46"/>
        <v>-4.4436087595326336E-2</v>
      </c>
      <c r="D1521" s="64">
        <f t="shared" si="47"/>
        <v>44.436087595326335</v>
      </c>
    </row>
    <row r="1522" spans="1:4" s="21" customFormat="1" ht="14.25" customHeight="1" x14ac:dyDescent="0.3">
      <c r="A1522" s="76">
        <v>40214</v>
      </c>
      <c r="B1522" s="64">
        <v>1095.48</v>
      </c>
      <c r="C1522" s="99">
        <f t="shared" si="46"/>
        <v>-4.6571336565157218E-2</v>
      </c>
      <c r="D1522" s="64">
        <f t="shared" si="47"/>
        <v>46.571336565157218</v>
      </c>
    </row>
    <row r="1523" spans="1:4" s="21" customFormat="1" ht="14.25" customHeight="1" x14ac:dyDescent="0.3">
      <c r="A1523" s="76">
        <v>40213</v>
      </c>
      <c r="B1523" s="64">
        <v>1106.3699999999999</v>
      </c>
      <c r="C1523" s="99">
        <f t="shared" si="46"/>
        <v>-3.7847098418109737E-2</v>
      </c>
      <c r="D1523" s="64">
        <f t="shared" si="47"/>
        <v>37.847098418109738</v>
      </c>
    </row>
    <row r="1524" spans="1:4" s="21" customFormat="1" ht="14.25" customHeight="1" x14ac:dyDescent="0.3">
      <c r="A1524" s="76">
        <v>40212</v>
      </c>
      <c r="B1524" s="64">
        <v>1138.9000000000001</v>
      </c>
      <c r="C1524" s="99">
        <f t="shared" si="46"/>
        <v>-2.402029256253586E-2</v>
      </c>
      <c r="D1524" s="64">
        <f t="shared" si="47"/>
        <v>24.020292562535861</v>
      </c>
    </row>
    <row r="1525" spans="1:4" s="21" customFormat="1" ht="14.25" customHeight="1" x14ac:dyDescent="0.3">
      <c r="A1525" s="76">
        <v>40211</v>
      </c>
      <c r="B1525" s="64">
        <v>1144.96</v>
      </c>
      <c r="C1525" s="99">
        <f t="shared" si="46"/>
        <v>-3.3373012857854413E-2</v>
      </c>
      <c r="D1525" s="64">
        <f t="shared" si="47"/>
        <v>33.373012857854413</v>
      </c>
    </row>
    <row r="1526" spans="1:4" s="21" customFormat="1" ht="14.25" customHeight="1" x14ac:dyDescent="0.3">
      <c r="A1526" s="76">
        <v>40210</v>
      </c>
      <c r="B1526" s="64">
        <v>1129.29</v>
      </c>
      <c r="C1526" s="99">
        <f t="shared" si="46"/>
        <v>-6.1529256313729373E-2</v>
      </c>
      <c r="D1526" s="64">
        <f t="shared" si="47"/>
        <v>61.52925631372937</v>
      </c>
    </row>
    <row r="1527" spans="1:4" s="21" customFormat="1" ht="14.25" customHeight="1" x14ac:dyDescent="0.3">
      <c r="A1527" s="76">
        <v>40207</v>
      </c>
      <c r="B1527" s="64">
        <v>1119.54</v>
      </c>
      <c r="C1527" s="99">
        <f t="shared" si="46"/>
        <v>-6.5664068368079365E-2</v>
      </c>
      <c r="D1527" s="64">
        <f t="shared" si="47"/>
        <v>65.66406836807937</v>
      </c>
    </row>
    <row r="1528" spans="1:4" s="21" customFormat="1" ht="14.25" customHeight="1" x14ac:dyDescent="0.3">
      <c r="A1528" s="76">
        <v>40206</v>
      </c>
      <c r="B1528" s="64">
        <v>1128.32</v>
      </c>
      <c r="C1528" s="99">
        <f t="shared" si="46"/>
        <v>-5.6320358630379992E-2</v>
      </c>
      <c r="D1528" s="64">
        <f t="shared" si="47"/>
        <v>56.320358630379992</v>
      </c>
    </row>
    <row r="1529" spans="1:4" s="21" customFormat="1" ht="14.25" customHeight="1" x14ac:dyDescent="0.3">
      <c r="A1529" s="76">
        <v>40205</v>
      </c>
      <c r="B1529" s="64">
        <v>1140.28</v>
      </c>
      <c r="C1529" s="99">
        <f t="shared" si="46"/>
        <v>-5.6043974237984108E-2</v>
      </c>
      <c r="D1529" s="64">
        <f t="shared" si="47"/>
        <v>56.043974237984109</v>
      </c>
    </row>
    <row r="1530" spans="1:4" s="21" customFormat="1" ht="14.25" customHeight="1" x14ac:dyDescent="0.3">
      <c r="A1530" s="76">
        <v>40204</v>
      </c>
      <c r="B1530" s="64">
        <v>1143.44</v>
      </c>
      <c r="C1530" s="99">
        <f t="shared" si="46"/>
        <v>-4.8410049849784746E-2</v>
      </c>
      <c r="D1530" s="64">
        <f t="shared" si="47"/>
        <v>48.410049849784748</v>
      </c>
    </row>
    <row r="1531" spans="1:4" s="21" customFormat="1" ht="14.25" customHeight="1" x14ac:dyDescent="0.3">
      <c r="A1531" s="76">
        <v>40203</v>
      </c>
      <c r="B1531" s="64">
        <v>1148.99</v>
      </c>
      <c r="C1531" s="99">
        <f t="shared" si="46"/>
        <v>-4.1981423116047085E-2</v>
      </c>
      <c r="D1531" s="64">
        <f t="shared" si="47"/>
        <v>41.981423116047083</v>
      </c>
    </row>
    <row r="1532" spans="1:4" s="21" customFormat="1" ht="14.25" customHeight="1" x14ac:dyDescent="0.3">
      <c r="A1532" s="76">
        <v>40200</v>
      </c>
      <c r="B1532" s="64">
        <v>1149.8900000000001</v>
      </c>
      <c r="C1532" s="99">
        <f t="shared" si="46"/>
        <v>-4.7489272874869475E-2</v>
      </c>
      <c r="D1532" s="64">
        <f t="shared" si="47"/>
        <v>47.489272874869478</v>
      </c>
    </row>
    <row r="1533" spans="1:4" s="21" customFormat="1" ht="14.25" customHeight="1" x14ac:dyDescent="0.3">
      <c r="A1533" s="76">
        <v>40199</v>
      </c>
      <c r="B1533" s="64">
        <v>1166.93</v>
      </c>
      <c r="C1533" s="99">
        <f t="shared" si="46"/>
        <v>-2.6146245389147536E-2</v>
      </c>
      <c r="D1533" s="64">
        <f t="shared" si="47"/>
        <v>26.146245389147534</v>
      </c>
    </row>
    <row r="1534" spans="1:4" s="21" customFormat="1" ht="14.25" customHeight="1" x14ac:dyDescent="0.3">
      <c r="A1534" s="76">
        <v>40198</v>
      </c>
      <c r="B1534" s="64">
        <v>1184.49</v>
      </c>
      <c r="C1534" s="99">
        <f t="shared" si="46"/>
        <v>-7.0583698686406118E-3</v>
      </c>
      <c r="D1534" s="64">
        <f t="shared" si="47"/>
        <v>7.0583698686406118</v>
      </c>
    </row>
    <row r="1535" spans="1:4" s="21" customFormat="1" ht="14.25" customHeight="1" x14ac:dyDescent="0.3">
      <c r="A1535" s="76">
        <v>40197</v>
      </c>
      <c r="B1535" s="64">
        <v>1203.33</v>
      </c>
      <c r="C1535" s="99">
        <f t="shared" si="46"/>
        <v>8.2193846772571424E-3</v>
      </c>
      <c r="D1535" s="64">
        <f t="shared" si="47"/>
        <v>-8.2193846772571426</v>
      </c>
    </row>
    <row r="1536" spans="1:4" s="21" customFormat="1" ht="14.25" customHeight="1" x14ac:dyDescent="0.3">
      <c r="A1536" s="76">
        <v>40196</v>
      </c>
      <c r="B1536" s="64">
        <v>1198.22</v>
      </c>
      <c r="C1536" s="99">
        <f t="shared" si="46"/>
        <v>4.4681403985278832E-3</v>
      </c>
      <c r="D1536" s="64">
        <f t="shared" si="47"/>
        <v>-4.4681403985278836</v>
      </c>
    </row>
    <row r="1537" spans="1:4" s="21" customFormat="1" ht="14.25" customHeight="1" x14ac:dyDescent="0.3">
      <c r="A1537" s="76">
        <v>40193</v>
      </c>
      <c r="B1537" s="64">
        <v>1195.6600000000001</v>
      </c>
      <c r="C1537" s="99">
        <f t="shared" si="46"/>
        <v>5.2716098167968298E-3</v>
      </c>
      <c r="D1537" s="64">
        <f t="shared" si="47"/>
        <v>-5.2716098167968299</v>
      </c>
    </row>
    <row r="1538" spans="1:4" s="21" customFormat="1" ht="14.25" customHeight="1" x14ac:dyDescent="0.3">
      <c r="A1538" s="76">
        <v>40192</v>
      </c>
      <c r="B1538" s="64">
        <v>1207.98</v>
      </c>
      <c r="C1538" s="99">
        <f t="shared" si="46"/>
        <v>3.3813448355541856E-2</v>
      </c>
      <c r="D1538" s="64">
        <f t="shared" si="47"/>
        <v>-33.813448355541858</v>
      </c>
    </row>
    <row r="1539" spans="1:4" s="21" customFormat="1" ht="14.25" customHeight="1" x14ac:dyDescent="0.3">
      <c r="A1539" s="76">
        <v>40191</v>
      </c>
      <c r="B1539" s="64">
        <v>1201.6099999999999</v>
      </c>
      <c r="C1539" s="99">
        <f t="shared" si="46"/>
        <v>2.8361874930464517E-2</v>
      </c>
      <c r="D1539" s="64">
        <f t="shared" si="47"/>
        <v>-28.361874930464516</v>
      </c>
    </row>
    <row r="1540" spans="1:4" s="21" customFormat="1" ht="14.25" customHeight="1" x14ac:dyDescent="0.3">
      <c r="A1540" s="76">
        <v>40190</v>
      </c>
      <c r="B1540" s="64">
        <v>1199.3399999999999</v>
      </c>
      <c r="C1540" s="99">
        <f t="shared" si="46"/>
        <v>2.394795481904563E-2</v>
      </c>
      <c r="D1540" s="64">
        <f t="shared" si="47"/>
        <v>-23.947954819045631</v>
      </c>
    </row>
    <row r="1541" spans="1:4" s="21" customFormat="1" ht="14.25" customHeight="1" x14ac:dyDescent="0.3">
      <c r="A1541" s="76">
        <v>40189</v>
      </c>
      <c r="B1541" s="64">
        <v>1207.22</v>
      </c>
      <c r="C1541" s="99">
        <f t="shared" si="46"/>
        <v>2.4830853077752405E-2</v>
      </c>
      <c r="D1541" s="64">
        <f t="shared" si="47"/>
        <v>-24.830853077752405</v>
      </c>
    </row>
    <row r="1542" spans="1:4" s="21" customFormat="1" ht="14.25" customHeight="1" x14ac:dyDescent="0.3">
      <c r="A1542" s="76">
        <v>40186</v>
      </c>
      <c r="B1542" s="64">
        <v>1198.26</v>
      </c>
      <c r="C1542" s="99">
        <f t="shared" ref="C1542:C1605" si="48">(B1542-B1551)/B1551</f>
        <v>1.8625409104433277E-2</v>
      </c>
      <c r="D1542" s="64">
        <f t="shared" ref="D1542:D1605" si="49">C1542*-1000</f>
        <v>-18.625409104433277</v>
      </c>
    </row>
    <row r="1543" spans="1:4" s="21" customFormat="1" ht="14.25" customHeight="1" x14ac:dyDescent="0.3">
      <c r="A1543" s="76">
        <v>40185</v>
      </c>
      <c r="B1543" s="64">
        <v>1192.9100000000001</v>
      </c>
      <c r="C1543" s="99">
        <f t="shared" si="48"/>
        <v>1.8223565160982055E-2</v>
      </c>
      <c r="D1543" s="64">
        <f t="shared" si="49"/>
        <v>-18.223565160982055</v>
      </c>
    </row>
    <row r="1544" spans="1:4" s="21" customFormat="1" ht="14.25" customHeight="1" x14ac:dyDescent="0.3">
      <c r="A1544" s="76">
        <v>40184</v>
      </c>
      <c r="B1544" s="64">
        <v>1193.52</v>
      </c>
      <c r="C1544" s="99">
        <f t="shared" si="48"/>
        <v>1.8222768222768138E-2</v>
      </c>
      <c r="D1544" s="64">
        <f t="shared" si="49"/>
        <v>-18.222768222768138</v>
      </c>
    </row>
    <row r="1545" spans="1:4" s="21" customFormat="1" ht="14.25" customHeight="1" x14ac:dyDescent="0.3">
      <c r="A1545" s="76">
        <v>40183</v>
      </c>
      <c r="B1545" s="64">
        <v>1192.8900000000001</v>
      </c>
      <c r="C1545" s="99">
        <f t="shared" si="48"/>
        <v>2.2781054942040063E-2</v>
      </c>
      <c r="D1545" s="64">
        <f t="shared" si="49"/>
        <v>-22.781054942040061</v>
      </c>
    </row>
    <row r="1546" spans="1:4" s="21" customFormat="1" ht="14.25" customHeight="1" x14ac:dyDescent="0.3">
      <c r="A1546" s="76">
        <v>40182</v>
      </c>
      <c r="B1546" s="64">
        <v>1189.3900000000001</v>
      </c>
      <c r="C1546" s="99">
        <f t="shared" si="48"/>
        <v>2.593761860400939E-2</v>
      </c>
      <c r="D1546" s="64">
        <f t="shared" si="49"/>
        <v>-25.937618604009391</v>
      </c>
    </row>
    <row r="1547" spans="1:4" s="21" customFormat="1" ht="14.25" customHeight="1" x14ac:dyDescent="0.3">
      <c r="A1547" s="76">
        <v>40179</v>
      </c>
      <c r="B1547" s="64">
        <v>1168.47</v>
      </c>
      <c r="C1547" s="99">
        <f t="shared" si="48"/>
        <v>1.0979598193427862E-2</v>
      </c>
      <c r="D1547" s="64">
        <f t="shared" si="49"/>
        <v>-10.979598193427863</v>
      </c>
    </row>
    <row r="1548" spans="1:4" s="21" customFormat="1" ht="14.25" customHeight="1" x14ac:dyDescent="0.3">
      <c r="A1548" s="76">
        <v>40178</v>
      </c>
      <c r="B1548" s="64">
        <v>1168.47</v>
      </c>
      <c r="C1548" s="99">
        <f t="shared" si="48"/>
        <v>2.1291659018800754E-2</v>
      </c>
      <c r="D1548" s="64">
        <f t="shared" si="49"/>
        <v>-21.291659018800754</v>
      </c>
    </row>
    <row r="1549" spans="1:4" s="21" customFormat="1" ht="14.25" customHeight="1" x14ac:dyDescent="0.3">
      <c r="A1549" s="76">
        <v>40177</v>
      </c>
      <c r="B1549" s="64">
        <v>1171.29</v>
      </c>
      <c r="C1549" s="99">
        <f t="shared" si="48"/>
        <v>2.2621313450557765E-2</v>
      </c>
      <c r="D1549" s="64">
        <f t="shared" si="49"/>
        <v>-22.621313450557764</v>
      </c>
    </row>
    <row r="1550" spans="1:4" s="21" customFormat="1" ht="14.25" customHeight="1" x14ac:dyDescent="0.3">
      <c r="A1550" s="76">
        <v>40176</v>
      </c>
      <c r="B1550" s="64">
        <v>1177.97</v>
      </c>
      <c r="C1550" s="99">
        <f t="shared" si="48"/>
        <v>1.0517195528905123E-2</v>
      </c>
      <c r="D1550" s="64">
        <f t="shared" si="49"/>
        <v>-10.517195528905123</v>
      </c>
    </row>
    <row r="1551" spans="1:4" s="21" customFormat="1" ht="14.25" customHeight="1" x14ac:dyDescent="0.3">
      <c r="A1551" s="76">
        <v>40175</v>
      </c>
      <c r="B1551" s="64">
        <v>1176.3499999999999</v>
      </c>
      <c r="C1551" s="99">
        <f t="shared" si="48"/>
        <v>1.5986664824155318E-2</v>
      </c>
      <c r="D1551" s="64">
        <f t="shared" si="49"/>
        <v>-15.986664824155318</v>
      </c>
    </row>
    <row r="1552" spans="1:4" s="21" customFormat="1" ht="14.25" customHeight="1" x14ac:dyDescent="0.3">
      <c r="A1552" s="76">
        <v>40172</v>
      </c>
      <c r="B1552" s="64">
        <v>1171.56</v>
      </c>
      <c r="C1552" s="99">
        <f t="shared" si="48"/>
        <v>5.7431301346931888E-3</v>
      </c>
      <c r="D1552" s="64">
        <f t="shared" si="49"/>
        <v>-5.7431301346931889</v>
      </c>
    </row>
    <row r="1553" spans="1:4" s="21" customFormat="1" ht="14.25" customHeight="1" x14ac:dyDescent="0.3">
      <c r="A1553" s="76">
        <v>40171</v>
      </c>
      <c r="B1553" s="64">
        <v>1172.1600000000001</v>
      </c>
      <c r="C1553" s="99">
        <f t="shared" si="48"/>
        <v>1.4382885923464457E-2</v>
      </c>
      <c r="D1553" s="64">
        <f t="shared" si="49"/>
        <v>-14.382885923464457</v>
      </c>
    </row>
    <row r="1554" spans="1:4" s="21" customFormat="1" ht="14.25" customHeight="1" x14ac:dyDescent="0.3">
      <c r="A1554" s="76">
        <v>40170</v>
      </c>
      <c r="B1554" s="64">
        <v>1166.32</v>
      </c>
      <c r="C1554" s="99">
        <f t="shared" si="48"/>
        <v>1.06146074328247E-2</v>
      </c>
      <c r="D1554" s="64">
        <f t="shared" si="49"/>
        <v>-10.6146074328247</v>
      </c>
    </row>
    <row r="1555" spans="1:4" s="21" customFormat="1" ht="14.25" customHeight="1" x14ac:dyDescent="0.3">
      <c r="A1555" s="76">
        <v>40169</v>
      </c>
      <c r="B1555" s="64">
        <v>1159.32</v>
      </c>
      <c r="C1555" s="99">
        <f t="shared" si="48"/>
        <v>9.0344143297299093E-3</v>
      </c>
      <c r="D1555" s="64">
        <f t="shared" si="49"/>
        <v>-9.0344143297299091</v>
      </c>
    </row>
    <row r="1556" spans="1:4" s="21" customFormat="1" ht="14.25" customHeight="1" x14ac:dyDescent="0.3">
      <c r="A1556" s="76">
        <v>40168</v>
      </c>
      <c r="B1556" s="64">
        <v>1155.78</v>
      </c>
      <c r="C1556" s="99">
        <f t="shared" si="48"/>
        <v>3.8215011551354576E-3</v>
      </c>
      <c r="D1556" s="64">
        <f t="shared" si="49"/>
        <v>-3.8215011551354574</v>
      </c>
    </row>
    <row r="1557" spans="1:4" s="21" customFormat="1" ht="14.25" customHeight="1" x14ac:dyDescent="0.3">
      <c r="A1557" s="76">
        <v>40165</v>
      </c>
      <c r="B1557" s="64">
        <v>1144.1099999999999</v>
      </c>
      <c r="C1557" s="99">
        <f t="shared" si="48"/>
        <v>-1.8209434237512145E-2</v>
      </c>
      <c r="D1557" s="64">
        <f t="shared" si="49"/>
        <v>18.209434237512145</v>
      </c>
    </row>
    <row r="1558" spans="1:4" s="21" customFormat="1" ht="14.25" customHeight="1" x14ac:dyDescent="0.3">
      <c r="A1558" s="76">
        <v>40164</v>
      </c>
      <c r="B1558" s="64">
        <v>1145.3800000000001</v>
      </c>
      <c r="C1558" s="99">
        <f t="shared" si="48"/>
        <v>-2.0121481734964478E-2</v>
      </c>
      <c r="D1558" s="64">
        <f t="shared" si="49"/>
        <v>20.12148173496448</v>
      </c>
    </row>
    <row r="1559" spans="1:4" s="21" customFormat="1" ht="14.25" customHeight="1" x14ac:dyDescent="0.3">
      <c r="A1559" s="76">
        <v>40163</v>
      </c>
      <c r="B1559" s="64">
        <v>1165.71</v>
      </c>
      <c r="C1559" s="99">
        <f t="shared" si="48"/>
        <v>-4.1518234706167936E-3</v>
      </c>
      <c r="D1559" s="64">
        <f t="shared" si="49"/>
        <v>4.1518234706167938</v>
      </c>
    </row>
    <row r="1560" spans="1:4" s="21" customFormat="1" ht="14.25" customHeight="1" x14ac:dyDescent="0.3">
      <c r="A1560" s="76">
        <v>40162</v>
      </c>
      <c r="B1560" s="64">
        <v>1157.8399999999999</v>
      </c>
      <c r="C1560" s="99">
        <f t="shared" si="48"/>
        <v>-1.3647283321690818E-2</v>
      </c>
      <c r="D1560" s="64">
        <f t="shared" si="49"/>
        <v>13.647283321690818</v>
      </c>
    </row>
    <row r="1561" spans="1:4" s="21" customFormat="1" ht="14.25" customHeight="1" x14ac:dyDescent="0.3">
      <c r="A1561" s="76">
        <v>40161</v>
      </c>
      <c r="B1561" s="64">
        <v>1164.8699999999999</v>
      </c>
      <c r="C1561" s="99">
        <f t="shared" si="48"/>
        <v>-6.0327320511290366E-3</v>
      </c>
      <c r="D1561" s="64">
        <f t="shared" si="49"/>
        <v>6.0327320511290363</v>
      </c>
    </row>
    <row r="1562" spans="1:4" s="21" customFormat="1" ht="14.25" customHeight="1" x14ac:dyDescent="0.3">
      <c r="A1562" s="76">
        <v>40158</v>
      </c>
      <c r="B1562" s="64">
        <v>1155.54</v>
      </c>
      <c r="C1562" s="99">
        <f t="shared" si="48"/>
        <v>5.6831533232956834E-3</v>
      </c>
      <c r="D1562" s="64">
        <f t="shared" si="49"/>
        <v>-5.6831533232956835</v>
      </c>
    </row>
    <row r="1563" spans="1:4" s="21" customFormat="1" ht="14.25" customHeight="1" x14ac:dyDescent="0.3">
      <c r="A1563" s="76">
        <v>40157</v>
      </c>
      <c r="B1563" s="64">
        <v>1154.07</v>
      </c>
      <c r="C1563" s="99">
        <f t="shared" si="48"/>
        <v>8.2912509392091514E-3</v>
      </c>
      <c r="D1563" s="64">
        <f t="shared" si="49"/>
        <v>-8.2912509392091511</v>
      </c>
    </row>
    <row r="1564" spans="1:4" s="21" customFormat="1" ht="14.25" customHeight="1" x14ac:dyDescent="0.3">
      <c r="A1564" s="76">
        <v>40156</v>
      </c>
      <c r="B1564" s="64">
        <v>1148.94</v>
      </c>
      <c r="C1564" s="99">
        <f t="shared" si="48"/>
        <v>-5.1347770744757737E-3</v>
      </c>
      <c r="D1564" s="64">
        <f t="shared" si="49"/>
        <v>5.1347770744757737</v>
      </c>
    </row>
    <row r="1565" spans="1:4" s="21" customFormat="1" ht="14.25" customHeight="1" x14ac:dyDescent="0.3">
      <c r="A1565" s="76">
        <v>40155</v>
      </c>
      <c r="B1565" s="64">
        <v>1151.3800000000001</v>
      </c>
      <c r="C1565" s="99">
        <f t="shared" si="48"/>
        <v>-1.6511347814573998E-2</v>
      </c>
      <c r="D1565" s="64">
        <f t="shared" si="49"/>
        <v>16.511347814573998</v>
      </c>
    </row>
    <row r="1566" spans="1:4" s="21" customFormat="1" ht="14.25" customHeight="1" x14ac:dyDescent="0.3">
      <c r="A1566" s="76">
        <v>40154</v>
      </c>
      <c r="B1566" s="64">
        <v>1165.33</v>
      </c>
      <c r="C1566" s="99">
        <f t="shared" si="48"/>
        <v>4.4735980140326401E-3</v>
      </c>
      <c r="D1566" s="64">
        <f t="shared" si="49"/>
        <v>-4.4735980140326399</v>
      </c>
    </row>
    <row r="1567" spans="1:4" s="21" customFormat="1" ht="14.25" customHeight="1" x14ac:dyDescent="0.3">
      <c r="A1567" s="76">
        <v>40151</v>
      </c>
      <c r="B1567" s="64">
        <v>1168.9000000000001</v>
      </c>
      <c r="C1567" s="99">
        <f t="shared" si="48"/>
        <v>2.6333170359316227E-3</v>
      </c>
      <c r="D1567" s="64">
        <f t="shared" si="49"/>
        <v>-2.6333170359316229</v>
      </c>
    </row>
    <row r="1568" spans="1:4" s="21" customFormat="1" ht="14.25" customHeight="1" x14ac:dyDescent="0.3">
      <c r="A1568" s="76">
        <v>40150</v>
      </c>
      <c r="B1568" s="64">
        <v>1170.57</v>
      </c>
      <c r="C1568" s="99">
        <f t="shared" si="48"/>
        <v>2.1689418007890156E-2</v>
      </c>
      <c r="D1568" s="64">
        <f t="shared" si="49"/>
        <v>-21.689418007890154</v>
      </c>
    </row>
    <row r="1569" spans="1:4" s="21" customFormat="1" ht="14.25" customHeight="1" x14ac:dyDescent="0.3">
      <c r="A1569" s="76">
        <v>40149</v>
      </c>
      <c r="B1569" s="64">
        <v>1173.8599999999999</v>
      </c>
      <c r="C1569" s="99">
        <f t="shared" si="48"/>
        <v>1.8993385301828054E-2</v>
      </c>
      <c r="D1569" s="64">
        <f t="shared" si="49"/>
        <v>-18.993385301828052</v>
      </c>
    </row>
    <row r="1570" spans="1:4" s="21" customFormat="1" ht="14.25" customHeight="1" x14ac:dyDescent="0.3">
      <c r="A1570" s="76">
        <v>40148</v>
      </c>
      <c r="B1570" s="64">
        <v>1171.94</v>
      </c>
      <c r="C1570" s="99">
        <f t="shared" si="48"/>
        <v>3.414309370572844E-4</v>
      </c>
      <c r="D1570" s="64">
        <f t="shared" si="49"/>
        <v>-0.34143093705728439</v>
      </c>
    </row>
    <row r="1571" spans="1:4" s="21" customFormat="1" ht="14.25" customHeight="1" x14ac:dyDescent="0.3">
      <c r="A1571" s="76">
        <v>40147</v>
      </c>
      <c r="B1571" s="64">
        <v>1149.01</v>
      </c>
      <c r="C1571" s="99">
        <f t="shared" si="48"/>
        <v>-1.75707103526112E-2</v>
      </c>
      <c r="D1571" s="64">
        <f t="shared" si="49"/>
        <v>17.570710352611201</v>
      </c>
    </row>
    <row r="1572" spans="1:4" s="21" customFormat="1" ht="14.25" customHeight="1" x14ac:dyDescent="0.3">
      <c r="A1572" s="76">
        <v>40144</v>
      </c>
      <c r="B1572" s="64">
        <v>1144.58</v>
      </c>
      <c r="C1572" s="99">
        <f t="shared" si="48"/>
        <v>-2.6220860983495117E-2</v>
      </c>
      <c r="D1572" s="64">
        <f t="shared" si="49"/>
        <v>26.220860983495118</v>
      </c>
    </row>
    <row r="1573" spans="1:4" s="21" customFormat="1" ht="14.25" customHeight="1" x14ac:dyDescent="0.3">
      <c r="A1573" s="76">
        <v>40143</v>
      </c>
      <c r="B1573" s="64">
        <v>1154.8699999999999</v>
      </c>
      <c r="C1573" s="99">
        <f t="shared" si="48"/>
        <v>-2.9268039991021877E-3</v>
      </c>
      <c r="D1573" s="64">
        <f t="shared" si="49"/>
        <v>2.9268039991021877</v>
      </c>
    </row>
    <row r="1574" spans="1:4" s="21" customFormat="1" ht="14.25" customHeight="1" x14ac:dyDescent="0.3">
      <c r="A1574" s="76">
        <v>40142</v>
      </c>
      <c r="B1574" s="64">
        <v>1170.71</v>
      </c>
      <c r="C1574" s="99">
        <f t="shared" si="48"/>
        <v>1.5800433839479423E-2</v>
      </c>
      <c r="D1574" s="64">
        <f t="shared" si="49"/>
        <v>-15.800433839479423</v>
      </c>
    </row>
    <row r="1575" spans="1:4" s="21" customFormat="1" ht="14.25" customHeight="1" x14ac:dyDescent="0.3">
      <c r="A1575" s="76">
        <v>40141</v>
      </c>
      <c r="B1575" s="64">
        <v>1160.1400000000001</v>
      </c>
      <c r="C1575" s="99">
        <f t="shared" si="48"/>
        <v>-1.7381427686376932E-3</v>
      </c>
      <c r="D1575" s="64">
        <f t="shared" si="49"/>
        <v>1.7381427686376933</v>
      </c>
    </row>
    <row r="1576" spans="1:4" s="21" customFormat="1" ht="14.25" customHeight="1" x14ac:dyDescent="0.3">
      <c r="A1576" s="76">
        <v>40140</v>
      </c>
      <c r="B1576" s="64">
        <v>1165.83</v>
      </c>
      <c r="C1576" s="99">
        <f t="shared" si="48"/>
        <v>7.7711697382524892E-3</v>
      </c>
      <c r="D1576" s="64">
        <f t="shared" si="49"/>
        <v>-7.7711697382524889</v>
      </c>
    </row>
    <row r="1577" spans="1:4" s="21" customFormat="1" ht="14.25" customHeight="1" x14ac:dyDescent="0.3">
      <c r="A1577" s="76">
        <v>40137</v>
      </c>
      <c r="B1577" s="64">
        <v>1145.72</v>
      </c>
      <c r="C1577" s="99">
        <f t="shared" si="48"/>
        <v>-1.0356652356807843E-2</v>
      </c>
      <c r="D1577" s="64">
        <f t="shared" si="49"/>
        <v>10.356652356807842</v>
      </c>
    </row>
    <row r="1578" spans="1:4" s="21" customFormat="1" ht="14.25" customHeight="1" x14ac:dyDescent="0.3">
      <c r="A1578" s="76">
        <v>40136</v>
      </c>
      <c r="B1578" s="64">
        <v>1151.98</v>
      </c>
      <c r="C1578" s="99">
        <f t="shared" si="48"/>
        <v>1.7479398334201823E-2</v>
      </c>
      <c r="D1578" s="64">
        <f t="shared" si="49"/>
        <v>-17.479398334201822</v>
      </c>
    </row>
    <row r="1579" spans="1:4" s="21" customFormat="1" ht="14.25" customHeight="1" x14ac:dyDescent="0.3">
      <c r="A1579" s="76">
        <v>40135</v>
      </c>
      <c r="B1579" s="64">
        <v>1171.54</v>
      </c>
      <c r="C1579" s="99">
        <f t="shared" si="48"/>
        <v>3.8286332133931303E-2</v>
      </c>
      <c r="D1579" s="64">
        <f t="shared" si="49"/>
        <v>-38.286332133931303</v>
      </c>
    </row>
    <row r="1580" spans="1:4" s="21" customFormat="1" ht="14.25" customHeight="1" x14ac:dyDescent="0.3">
      <c r="A1580" s="76">
        <v>40134</v>
      </c>
      <c r="B1580" s="64">
        <v>1169.56</v>
      </c>
      <c r="C1580" s="99">
        <f t="shared" si="48"/>
        <v>4.862238082002638E-2</v>
      </c>
      <c r="D1580" s="64">
        <f t="shared" si="49"/>
        <v>-48.622380820026379</v>
      </c>
    </row>
    <row r="1581" spans="1:4" s="21" customFormat="1" ht="14.25" customHeight="1" x14ac:dyDescent="0.3">
      <c r="A1581" s="76">
        <v>40133</v>
      </c>
      <c r="B1581" s="64">
        <v>1175.4000000000001</v>
      </c>
      <c r="C1581" s="99">
        <f t="shared" si="48"/>
        <v>6.458712604950699E-2</v>
      </c>
      <c r="D1581" s="64">
        <f t="shared" si="49"/>
        <v>-64.587126049506992</v>
      </c>
    </row>
    <row r="1582" spans="1:4" s="21" customFormat="1" ht="14.25" customHeight="1" x14ac:dyDescent="0.3">
      <c r="A1582" s="76">
        <v>40130</v>
      </c>
      <c r="B1582" s="64">
        <v>1158.26</v>
      </c>
      <c r="C1582" s="99">
        <f t="shared" si="48"/>
        <v>4.4192420035339498E-2</v>
      </c>
      <c r="D1582" s="64">
        <f t="shared" si="49"/>
        <v>-44.192420035339495</v>
      </c>
    </row>
    <row r="1583" spans="1:4" s="21" customFormat="1" ht="14.25" customHeight="1" x14ac:dyDescent="0.3">
      <c r="A1583" s="76">
        <v>40129</v>
      </c>
      <c r="B1583" s="64">
        <v>1152.5</v>
      </c>
      <c r="C1583" s="99">
        <f t="shared" si="48"/>
        <v>4.1883254834247832E-2</v>
      </c>
      <c r="D1583" s="64">
        <f t="shared" si="49"/>
        <v>-41.883254834247829</v>
      </c>
    </row>
    <row r="1584" spans="1:4" s="21" customFormat="1" ht="14.25" customHeight="1" x14ac:dyDescent="0.3">
      <c r="A1584" s="76">
        <v>40128</v>
      </c>
      <c r="B1584" s="64">
        <v>1162.1600000000001</v>
      </c>
      <c r="C1584" s="99">
        <f t="shared" si="48"/>
        <v>3.0457257871450101E-2</v>
      </c>
      <c r="D1584" s="64">
        <f t="shared" si="49"/>
        <v>-30.4572578714501</v>
      </c>
    </row>
    <row r="1585" spans="1:4" s="21" customFormat="1" ht="14.25" customHeight="1" x14ac:dyDescent="0.3">
      <c r="A1585" s="76">
        <v>40127</v>
      </c>
      <c r="B1585" s="64">
        <v>1156.8399999999999</v>
      </c>
      <c r="C1585" s="99">
        <f t="shared" si="48"/>
        <v>4.3166181231232482E-2</v>
      </c>
      <c r="D1585" s="64">
        <f t="shared" si="49"/>
        <v>-43.166181231232486</v>
      </c>
    </row>
    <row r="1586" spans="1:4" s="21" customFormat="1" ht="14.25" customHeight="1" x14ac:dyDescent="0.3">
      <c r="A1586" s="76">
        <v>40126</v>
      </c>
      <c r="B1586" s="64">
        <v>1157.71</v>
      </c>
      <c r="C1586" s="99">
        <f t="shared" si="48"/>
        <v>2.3218199816163455E-2</v>
      </c>
      <c r="D1586" s="64">
        <f t="shared" si="49"/>
        <v>-23.218199816163455</v>
      </c>
    </row>
    <row r="1587" spans="1:4" s="21" customFormat="1" ht="14.25" customHeight="1" x14ac:dyDescent="0.3">
      <c r="A1587" s="76">
        <v>40123</v>
      </c>
      <c r="B1587" s="64">
        <v>1132.19</v>
      </c>
      <c r="C1587" s="99">
        <f t="shared" si="48"/>
        <v>-6.7376104292593336E-3</v>
      </c>
      <c r="D1587" s="64">
        <f t="shared" si="49"/>
        <v>6.737610429259334</v>
      </c>
    </row>
    <row r="1588" spans="1:4" s="21" customFormat="1" ht="14.25" customHeight="1" x14ac:dyDescent="0.3">
      <c r="A1588" s="76">
        <v>40122</v>
      </c>
      <c r="B1588" s="64">
        <v>1128.3399999999999</v>
      </c>
      <c r="C1588" s="99">
        <f t="shared" si="48"/>
        <v>-2.1744030795373889E-2</v>
      </c>
      <c r="D1588" s="64">
        <f t="shared" si="49"/>
        <v>21.744030795373888</v>
      </c>
    </row>
    <row r="1589" spans="1:4" s="21" customFormat="1" ht="14.25" customHeight="1" x14ac:dyDescent="0.3">
      <c r="A1589" s="76">
        <v>40121</v>
      </c>
      <c r="B1589" s="64">
        <v>1115.33</v>
      </c>
      <c r="C1589" s="99">
        <f t="shared" si="48"/>
        <v>-4.1400945423291854E-2</v>
      </c>
      <c r="D1589" s="64">
        <f t="shared" si="49"/>
        <v>41.400945423291851</v>
      </c>
    </row>
    <row r="1590" spans="1:4" s="21" customFormat="1" ht="14.25" customHeight="1" x14ac:dyDescent="0.3">
      <c r="A1590" s="76">
        <v>40120</v>
      </c>
      <c r="B1590" s="64">
        <v>1104.0899999999999</v>
      </c>
      <c r="C1590" s="99">
        <f t="shared" si="48"/>
        <v>-5.1077764026402697E-2</v>
      </c>
      <c r="D1590" s="64">
        <f t="shared" si="49"/>
        <v>51.077764026402697</v>
      </c>
    </row>
    <row r="1591" spans="1:4" s="21" customFormat="1" ht="14.25" customHeight="1" x14ac:dyDescent="0.3">
      <c r="A1591" s="76">
        <v>40119</v>
      </c>
      <c r="B1591" s="64">
        <v>1109.24</v>
      </c>
      <c r="C1591" s="99">
        <f t="shared" si="48"/>
        <v>-4.8703721173554683E-2</v>
      </c>
      <c r="D1591" s="64">
        <f t="shared" si="49"/>
        <v>48.703721173554683</v>
      </c>
    </row>
    <row r="1592" spans="1:4" s="21" customFormat="1" ht="14.25" customHeight="1" x14ac:dyDescent="0.3">
      <c r="A1592" s="76">
        <v>40116</v>
      </c>
      <c r="B1592" s="64">
        <v>1106.17</v>
      </c>
      <c r="C1592" s="99">
        <f t="shared" si="48"/>
        <v>-5.5072439007722289E-2</v>
      </c>
      <c r="D1592" s="64">
        <f t="shared" si="49"/>
        <v>55.072439007722288</v>
      </c>
    </row>
    <row r="1593" spans="1:4" s="21" customFormat="1" ht="14.25" customHeight="1" x14ac:dyDescent="0.3">
      <c r="A1593" s="76">
        <v>40115</v>
      </c>
      <c r="B1593" s="64">
        <v>1127.81</v>
      </c>
      <c r="C1593" s="99">
        <f t="shared" si="48"/>
        <v>-2.4554575332987459E-2</v>
      </c>
      <c r="D1593" s="64">
        <f t="shared" si="49"/>
        <v>24.554575332987458</v>
      </c>
    </row>
    <row r="1594" spans="1:4" s="21" customFormat="1" ht="14.25" customHeight="1" x14ac:dyDescent="0.3">
      <c r="A1594" s="76">
        <v>40114</v>
      </c>
      <c r="B1594" s="64">
        <v>1108.97</v>
      </c>
      <c r="C1594" s="99">
        <f t="shared" si="48"/>
        <v>-4.9440706295804278E-2</v>
      </c>
      <c r="D1594" s="64">
        <f t="shared" si="49"/>
        <v>49.440706295804276</v>
      </c>
    </row>
    <row r="1595" spans="1:4" s="21" customFormat="1" ht="14.25" customHeight="1" x14ac:dyDescent="0.3">
      <c r="A1595" s="76">
        <v>40113</v>
      </c>
      <c r="B1595" s="64">
        <v>1131.44</v>
      </c>
      <c r="C1595" s="99">
        <f t="shared" si="48"/>
        <v>-2.6776882252251378E-2</v>
      </c>
      <c r="D1595" s="64">
        <f t="shared" si="49"/>
        <v>26.776882252251379</v>
      </c>
    </row>
    <row r="1596" spans="1:4" s="21" customFormat="1" ht="14.25" customHeight="1" x14ac:dyDescent="0.3">
      <c r="A1596" s="76">
        <v>40112</v>
      </c>
      <c r="B1596" s="64">
        <v>1139.8699999999999</v>
      </c>
      <c r="C1596" s="99">
        <f t="shared" si="48"/>
        <v>-1.9962351705119291E-3</v>
      </c>
      <c r="D1596" s="64">
        <f t="shared" si="49"/>
        <v>1.996235170511929</v>
      </c>
    </row>
    <row r="1597" spans="1:4" s="21" customFormat="1" ht="14.25" customHeight="1" x14ac:dyDescent="0.3">
      <c r="A1597" s="76">
        <v>40109</v>
      </c>
      <c r="B1597" s="64">
        <v>1153.42</v>
      </c>
      <c r="C1597" s="99">
        <f t="shared" si="48"/>
        <v>6.5361758571640576E-3</v>
      </c>
      <c r="D1597" s="64">
        <f t="shared" si="49"/>
        <v>-6.536175857164058</v>
      </c>
    </row>
    <row r="1598" spans="1:4" s="21" customFormat="1" ht="14.25" customHeight="1" x14ac:dyDescent="0.3">
      <c r="A1598" s="76">
        <v>40108</v>
      </c>
      <c r="B1598" s="64">
        <v>1163.5</v>
      </c>
      <c r="C1598" s="99">
        <f t="shared" si="48"/>
        <v>2.0757299270073064E-2</v>
      </c>
      <c r="D1598" s="64">
        <f t="shared" si="49"/>
        <v>-20.757299270073066</v>
      </c>
    </row>
    <row r="1599" spans="1:4" s="21" customFormat="1" ht="14.25" customHeight="1" x14ac:dyDescent="0.3">
      <c r="A1599" s="76">
        <v>40107</v>
      </c>
      <c r="B1599" s="64">
        <v>1163.52</v>
      </c>
      <c r="C1599" s="99">
        <f t="shared" si="48"/>
        <v>2.2793800930036363E-2</v>
      </c>
      <c r="D1599" s="64">
        <f t="shared" si="49"/>
        <v>-22.793800930036362</v>
      </c>
    </row>
    <row r="1600" spans="1:4" s="21" customFormat="1" ht="14.25" customHeight="1" x14ac:dyDescent="0.3">
      <c r="A1600" s="76">
        <v>40106</v>
      </c>
      <c r="B1600" s="64">
        <v>1166.03</v>
      </c>
      <c r="C1600" s="99">
        <f t="shared" si="48"/>
        <v>3.834474652038785E-2</v>
      </c>
      <c r="D1600" s="64">
        <f t="shared" si="49"/>
        <v>-38.344746520387851</v>
      </c>
    </row>
    <row r="1601" spans="1:4" s="21" customFormat="1" ht="14.25" customHeight="1" x14ac:dyDescent="0.3">
      <c r="A1601" s="76">
        <v>40105</v>
      </c>
      <c r="B1601" s="64">
        <v>1170.6400000000001</v>
      </c>
      <c r="C1601" s="99">
        <f t="shared" si="48"/>
        <v>4.3695336251705096E-2</v>
      </c>
      <c r="D1601" s="64">
        <f t="shared" si="49"/>
        <v>-43.695336251705093</v>
      </c>
    </row>
    <row r="1602" spans="1:4" s="21" customFormat="1" ht="14.25" customHeight="1" x14ac:dyDescent="0.3">
      <c r="A1602" s="76">
        <v>40102</v>
      </c>
      <c r="B1602" s="64">
        <v>1156.2</v>
      </c>
      <c r="C1602" s="99">
        <f t="shared" si="48"/>
        <v>5.1626282471076174E-2</v>
      </c>
      <c r="D1602" s="64">
        <f t="shared" si="49"/>
        <v>-51.626282471076173</v>
      </c>
    </row>
    <row r="1603" spans="1:4" s="21" customFormat="1" ht="14.25" customHeight="1" x14ac:dyDescent="0.3">
      <c r="A1603" s="76">
        <v>40101</v>
      </c>
      <c r="B1603" s="64">
        <v>1166.6500000000001</v>
      </c>
      <c r="C1603" s="99">
        <f t="shared" si="48"/>
        <v>7.140233262925888E-2</v>
      </c>
      <c r="D1603" s="64">
        <f t="shared" si="49"/>
        <v>-71.402332629258879</v>
      </c>
    </row>
    <row r="1604" spans="1:4" s="21" customFormat="1" ht="14.25" customHeight="1" x14ac:dyDescent="0.3">
      <c r="A1604" s="76">
        <v>40100</v>
      </c>
      <c r="B1604" s="64">
        <v>1162.57</v>
      </c>
      <c r="C1604" s="99">
        <f t="shared" si="48"/>
        <v>5.4925411055860018E-2</v>
      </c>
      <c r="D1604" s="64">
        <f t="shared" si="49"/>
        <v>-54.925411055860017</v>
      </c>
    </row>
    <row r="1605" spans="1:4" s="21" customFormat="1" ht="14.25" customHeight="1" x14ac:dyDescent="0.3">
      <c r="A1605" s="76">
        <v>40099</v>
      </c>
      <c r="B1605" s="64">
        <v>1142.1500000000001</v>
      </c>
      <c r="C1605" s="99">
        <f t="shared" si="48"/>
        <v>1.3460753518252384E-2</v>
      </c>
      <c r="D1605" s="64">
        <f t="shared" si="49"/>
        <v>-13.460753518252384</v>
      </c>
    </row>
    <row r="1606" spans="1:4" s="21" customFormat="1" ht="14.25" customHeight="1" x14ac:dyDescent="0.3">
      <c r="A1606" s="76">
        <v>40098</v>
      </c>
      <c r="B1606" s="64">
        <v>1145.93</v>
      </c>
      <c r="C1606" s="99">
        <f t="shared" ref="C1606:C1669" si="50">(B1606-B1615)/B1615</f>
        <v>1.8088612880585064E-2</v>
      </c>
      <c r="D1606" s="64">
        <f t="shared" ref="D1606:D1669" si="51">C1606*-1000</f>
        <v>-18.088612880585064</v>
      </c>
    </row>
    <row r="1607" spans="1:4" s="21" customFormat="1" ht="14.25" customHeight="1" x14ac:dyDescent="0.3">
      <c r="A1607" s="76">
        <v>40095</v>
      </c>
      <c r="B1607" s="64">
        <v>1139.8399999999999</v>
      </c>
      <c r="C1607" s="99">
        <f t="shared" si="50"/>
        <v>1.0854913089748147E-2</v>
      </c>
      <c r="D1607" s="64">
        <f t="shared" si="51"/>
        <v>-10.854913089748147</v>
      </c>
    </row>
    <row r="1608" spans="1:4" s="21" customFormat="1" ht="14.25" customHeight="1" x14ac:dyDescent="0.3">
      <c r="A1608" s="76">
        <v>40094</v>
      </c>
      <c r="B1608" s="64">
        <v>1137.5899999999999</v>
      </c>
      <c r="C1608" s="99">
        <f t="shared" si="50"/>
        <v>1.9894208355746661E-2</v>
      </c>
      <c r="D1608" s="64">
        <f t="shared" si="51"/>
        <v>-19.89420835574666</v>
      </c>
    </row>
    <row r="1609" spans="1:4" s="21" customFormat="1" ht="14.25" customHeight="1" x14ac:dyDescent="0.3">
      <c r="A1609" s="76">
        <v>40093</v>
      </c>
      <c r="B1609" s="64">
        <v>1122.97</v>
      </c>
      <c r="C1609" s="99">
        <f t="shared" si="50"/>
        <v>4.4526769493779182E-5</v>
      </c>
      <c r="D1609" s="64">
        <f t="shared" si="51"/>
        <v>-4.4526769493779185E-2</v>
      </c>
    </row>
    <row r="1610" spans="1:4" s="21" customFormat="1" ht="14.25" customHeight="1" x14ac:dyDescent="0.3">
      <c r="A1610" s="76">
        <v>40092</v>
      </c>
      <c r="B1610" s="64">
        <v>1121.6300000000001</v>
      </c>
      <c r="C1610" s="99">
        <f t="shared" si="50"/>
        <v>-1.4289606200950874E-2</v>
      </c>
      <c r="D1610" s="64">
        <f t="shared" si="51"/>
        <v>14.289606200950875</v>
      </c>
    </row>
    <row r="1611" spans="1:4" s="21" customFormat="1" ht="14.25" customHeight="1" x14ac:dyDescent="0.3">
      <c r="A1611" s="76">
        <v>40091</v>
      </c>
      <c r="B1611" s="64">
        <v>1099.44</v>
      </c>
      <c r="C1611" s="99">
        <f t="shared" si="50"/>
        <v>-3.8438328129509654E-2</v>
      </c>
      <c r="D1611" s="64">
        <f t="shared" si="51"/>
        <v>38.438328129509657</v>
      </c>
    </row>
    <row r="1612" spans="1:4" s="21" customFormat="1" ht="14.25" customHeight="1" x14ac:dyDescent="0.3">
      <c r="A1612" s="76">
        <v>40088</v>
      </c>
      <c r="B1612" s="64">
        <v>1088.9000000000001</v>
      </c>
      <c r="C1612" s="99">
        <f t="shared" si="50"/>
        <v>-3.7113019179923247E-2</v>
      </c>
      <c r="D1612" s="64">
        <f t="shared" si="51"/>
        <v>37.113019179923249</v>
      </c>
    </row>
    <row r="1613" spans="1:4" s="21" customFormat="1" ht="14.25" customHeight="1" x14ac:dyDescent="0.3">
      <c r="A1613" s="76">
        <v>40087</v>
      </c>
      <c r="B1613" s="64">
        <v>1102.04</v>
      </c>
      <c r="C1613" s="99">
        <f t="shared" si="50"/>
        <v>-3.2814652940505423E-2</v>
      </c>
      <c r="D1613" s="64">
        <f t="shared" si="51"/>
        <v>32.814652940505425</v>
      </c>
    </row>
    <row r="1614" spans="1:4" s="21" customFormat="1" ht="14.25" customHeight="1" x14ac:dyDescent="0.3">
      <c r="A1614" s="76">
        <v>40086</v>
      </c>
      <c r="B1614" s="64">
        <v>1126.98</v>
      </c>
      <c r="C1614" s="99">
        <f t="shared" si="50"/>
        <v>-1.3402901189715349E-2</v>
      </c>
      <c r="D1614" s="64">
        <f t="shared" si="51"/>
        <v>13.402901189715349</v>
      </c>
    </row>
    <row r="1615" spans="1:4" s="21" customFormat="1" ht="14.25" customHeight="1" x14ac:dyDescent="0.3">
      <c r="A1615" s="76">
        <v>40085</v>
      </c>
      <c r="B1615" s="64">
        <v>1125.57</v>
      </c>
      <c r="C1615" s="99">
        <f t="shared" si="50"/>
        <v>-1.1209403248618584E-2</v>
      </c>
      <c r="D1615" s="64">
        <f t="shared" si="51"/>
        <v>11.209403248618584</v>
      </c>
    </row>
    <row r="1616" spans="1:4" s="21" customFormat="1" ht="14.25" customHeight="1" x14ac:dyDescent="0.3">
      <c r="A1616" s="76">
        <v>40084</v>
      </c>
      <c r="B1616" s="64">
        <v>1127.5999999999999</v>
      </c>
      <c r="C1616" s="99">
        <f t="shared" si="50"/>
        <v>6.8756138940975244E-3</v>
      </c>
      <c r="D1616" s="64">
        <f t="shared" si="51"/>
        <v>-6.8756138940975244</v>
      </c>
    </row>
    <row r="1617" spans="1:4" s="21" customFormat="1" ht="14.25" customHeight="1" x14ac:dyDescent="0.3">
      <c r="A1617" s="76">
        <v>40081</v>
      </c>
      <c r="B1617" s="64">
        <v>1115.4000000000001</v>
      </c>
      <c r="C1617" s="99">
        <f t="shared" si="50"/>
        <v>-2.6021407302088463E-3</v>
      </c>
      <c r="D1617" s="64">
        <f t="shared" si="51"/>
        <v>2.6021407302088462</v>
      </c>
    </row>
    <row r="1618" spans="1:4" s="21" customFormat="1" ht="14.25" customHeight="1" x14ac:dyDescent="0.3">
      <c r="A1618" s="76">
        <v>40080</v>
      </c>
      <c r="B1618" s="64">
        <v>1122.92</v>
      </c>
      <c r="C1618" s="99">
        <f t="shared" si="50"/>
        <v>3.2969094824120641E-3</v>
      </c>
      <c r="D1618" s="64">
        <f t="shared" si="51"/>
        <v>-3.2969094824120639</v>
      </c>
    </row>
    <row r="1619" spans="1:4" s="21" customFormat="1" ht="14.25" customHeight="1" x14ac:dyDescent="0.3">
      <c r="A1619" s="76">
        <v>40079</v>
      </c>
      <c r="B1619" s="64">
        <v>1137.8900000000001</v>
      </c>
      <c r="C1619" s="99">
        <f t="shared" si="50"/>
        <v>2.0712235378543369E-2</v>
      </c>
      <c r="D1619" s="64">
        <f t="shared" si="51"/>
        <v>-20.712235378543369</v>
      </c>
    </row>
    <row r="1620" spans="1:4" s="21" customFormat="1" ht="14.25" customHeight="1" x14ac:dyDescent="0.3">
      <c r="A1620" s="76">
        <v>40078</v>
      </c>
      <c r="B1620" s="64">
        <v>1143.3900000000001</v>
      </c>
      <c r="C1620" s="99">
        <f t="shared" si="50"/>
        <v>3.3516826206036424E-2</v>
      </c>
      <c r="D1620" s="64">
        <f t="shared" si="51"/>
        <v>-33.516826206036427</v>
      </c>
    </row>
    <row r="1621" spans="1:4" s="21" customFormat="1" ht="14.25" customHeight="1" x14ac:dyDescent="0.3">
      <c r="A1621" s="76">
        <v>40077</v>
      </c>
      <c r="B1621" s="64">
        <v>1130.8699999999999</v>
      </c>
      <c r="C1621" s="99">
        <f t="shared" si="50"/>
        <v>2.9420599881662134E-2</v>
      </c>
      <c r="D1621" s="64">
        <f t="shared" si="51"/>
        <v>-29.420599881662135</v>
      </c>
    </row>
    <row r="1622" spans="1:4" s="21" customFormat="1" ht="14.25" customHeight="1" x14ac:dyDescent="0.3">
      <c r="A1622" s="76">
        <v>40074</v>
      </c>
      <c r="B1622" s="64">
        <v>1139.43</v>
      </c>
      <c r="C1622" s="99">
        <f t="shared" si="50"/>
        <v>4.9933655228336642E-2</v>
      </c>
      <c r="D1622" s="64">
        <f t="shared" si="51"/>
        <v>-49.93365522833664</v>
      </c>
    </row>
    <row r="1623" spans="1:4" s="21" customFormat="1" ht="14.25" customHeight="1" x14ac:dyDescent="0.3">
      <c r="A1623" s="76">
        <v>40073</v>
      </c>
      <c r="B1623" s="64">
        <v>1142.29</v>
      </c>
      <c r="C1623" s="99">
        <f t="shared" si="50"/>
        <v>6.2190234422220249E-2</v>
      </c>
      <c r="D1623" s="64">
        <f t="shared" si="51"/>
        <v>-62.19023442222025</v>
      </c>
    </row>
    <row r="1624" spans="1:4" s="21" customFormat="1" ht="14.25" customHeight="1" x14ac:dyDescent="0.3">
      <c r="A1624" s="76">
        <v>40072</v>
      </c>
      <c r="B1624" s="64">
        <v>1138.33</v>
      </c>
      <c r="C1624" s="99">
        <f t="shared" si="50"/>
        <v>6.9597654708435847E-2</v>
      </c>
      <c r="D1624" s="64">
        <f t="shared" si="51"/>
        <v>-69.59765470843584</v>
      </c>
    </row>
    <row r="1625" spans="1:4" s="21" customFormat="1" ht="14.25" customHeight="1" x14ac:dyDescent="0.3">
      <c r="A1625" s="76">
        <v>40071</v>
      </c>
      <c r="B1625" s="64">
        <v>1119.9000000000001</v>
      </c>
      <c r="C1625" s="99">
        <f t="shared" si="50"/>
        <v>5.7557014023325033E-2</v>
      </c>
      <c r="D1625" s="64">
        <f t="shared" si="51"/>
        <v>-57.557014023325031</v>
      </c>
    </row>
    <row r="1626" spans="1:4" s="21" customFormat="1" ht="14.25" customHeight="1" x14ac:dyDescent="0.3">
      <c r="A1626" s="76">
        <v>40070</v>
      </c>
      <c r="B1626" s="64">
        <v>1118.31</v>
      </c>
      <c r="C1626" s="99">
        <f t="shared" si="50"/>
        <v>4.8451665526002295E-2</v>
      </c>
      <c r="D1626" s="64">
        <f t="shared" si="51"/>
        <v>-48.451665526002294</v>
      </c>
    </row>
    <row r="1627" spans="1:4" s="21" customFormat="1" ht="14.25" customHeight="1" x14ac:dyDescent="0.3">
      <c r="A1627" s="76">
        <v>40067</v>
      </c>
      <c r="B1627" s="64">
        <v>1119.23</v>
      </c>
      <c r="C1627" s="99">
        <f t="shared" si="50"/>
        <v>3.097826086956532E-2</v>
      </c>
      <c r="D1627" s="64">
        <f t="shared" si="51"/>
        <v>-30.978260869565318</v>
      </c>
    </row>
    <row r="1628" spans="1:4" s="21" customFormat="1" ht="14.25" customHeight="1" x14ac:dyDescent="0.3">
      <c r="A1628" s="76">
        <v>40066</v>
      </c>
      <c r="B1628" s="64">
        <v>1114.8</v>
      </c>
      <c r="C1628" s="99">
        <f t="shared" si="50"/>
        <v>1.8928972936412942E-2</v>
      </c>
      <c r="D1628" s="64">
        <f t="shared" si="51"/>
        <v>-18.928972936412944</v>
      </c>
    </row>
    <row r="1629" spans="1:4" s="21" customFormat="1" ht="14.25" customHeight="1" x14ac:dyDescent="0.3">
      <c r="A1629" s="76">
        <v>40065</v>
      </c>
      <c r="B1629" s="64">
        <v>1106.31</v>
      </c>
      <c r="C1629" s="99">
        <f t="shared" si="50"/>
        <v>1.890806609073659E-2</v>
      </c>
      <c r="D1629" s="64">
        <f t="shared" si="51"/>
        <v>-18.90806609073659</v>
      </c>
    </row>
    <row r="1630" spans="1:4" s="21" customFormat="1" ht="14.25" customHeight="1" x14ac:dyDescent="0.3">
      <c r="A1630" s="76">
        <v>40064</v>
      </c>
      <c r="B1630" s="64">
        <v>1098.55</v>
      </c>
      <c r="C1630" s="99">
        <f t="shared" si="50"/>
        <v>1.0997607215166617E-2</v>
      </c>
      <c r="D1630" s="64">
        <f t="shared" si="51"/>
        <v>-10.997607215166617</v>
      </c>
    </row>
    <row r="1631" spans="1:4" s="21" customFormat="1" ht="14.25" customHeight="1" x14ac:dyDescent="0.3">
      <c r="A1631" s="76">
        <v>40063</v>
      </c>
      <c r="B1631" s="64">
        <v>1085.24</v>
      </c>
      <c r="C1631" s="99">
        <f t="shared" si="50"/>
        <v>-4.9603447485445209E-3</v>
      </c>
      <c r="D1631" s="64">
        <f t="shared" si="51"/>
        <v>4.9603447485445207</v>
      </c>
    </row>
    <row r="1632" spans="1:4" s="21" customFormat="1" ht="14.25" customHeight="1" x14ac:dyDescent="0.3">
      <c r="A1632" s="76">
        <v>40060</v>
      </c>
      <c r="B1632" s="64">
        <v>1075.4100000000001</v>
      </c>
      <c r="C1632" s="99">
        <f t="shared" si="50"/>
        <v>-1.1362696158195115E-2</v>
      </c>
      <c r="D1632" s="64">
        <f t="shared" si="51"/>
        <v>11.362696158195115</v>
      </c>
    </row>
    <row r="1633" spans="1:4" s="21" customFormat="1" ht="14.25" customHeight="1" x14ac:dyDescent="0.3">
      <c r="A1633" s="76">
        <v>40059</v>
      </c>
      <c r="B1633" s="64">
        <v>1064.26</v>
      </c>
      <c r="C1633" s="99">
        <f t="shared" si="50"/>
        <v>-1.5093885634433628E-2</v>
      </c>
      <c r="D1633" s="64">
        <f t="shared" si="51"/>
        <v>15.093885634433628</v>
      </c>
    </row>
    <row r="1634" spans="1:4" s="21" customFormat="1" ht="14.25" customHeight="1" x14ac:dyDescent="0.3">
      <c r="A1634" s="76">
        <v>40058</v>
      </c>
      <c r="B1634" s="64">
        <v>1058.95</v>
      </c>
      <c r="C1634" s="99">
        <f t="shared" si="50"/>
        <v>-3.9224170366467057E-3</v>
      </c>
      <c r="D1634" s="64">
        <f t="shared" si="51"/>
        <v>3.9224170366467059</v>
      </c>
    </row>
    <row r="1635" spans="1:4" s="21" customFormat="1" ht="14.25" customHeight="1" x14ac:dyDescent="0.3">
      <c r="A1635" s="76">
        <v>40057</v>
      </c>
      <c r="B1635" s="64">
        <v>1066.6300000000001</v>
      </c>
      <c r="C1635" s="99">
        <f t="shared" si="50"/>
        <v>1.5209632132489428E-2</v>
      </c>
      <c r="D1635" s="64">
        <f t="shared" si="51"/>
        <v>-15.209632132489428</v>
      </c>
    </row>
    <row r="1636" spans="1:4" s="21" customFormat="1" ht="14.25" customHeight="1" x14ac:dyDescent="0.3">
      <c r="A1636" s="76">
        <v>40056</v>
      </c>
      <c r="B1636" s="64">
        <v>1085.5999999999999</v>
      </c>
      <c r="C1636" s="99">
        <f t="shared" si="50"/>
        <v>3.8732394366197208E-2</v>
      </c>
      <c r="D1636" s="64">
        <f t="shared" si="51"/>
        <v>-38.732394366197205</v>
      </c>
    </row>
    <row r="1637" spans="1:4" s="21" customFormat="1" ht="14.25" customHeight="1" x14ac:dyDescent="0.3">
      <c r="A1637" s="76">
        <v>40053</v>
      </c>
      <c r="B1637" s="64">
        <v>1094.0899999999999</v>
      </c>
      <c r="C1637" s="99">
        <f t="shared" si="50"/>
        <v>5.7827667556174293E-2</v>
      </c>
      <c r="D1637" s="64">
        <f t="shared" si="51"/>
        <v>-57.827667556174291</v>
      </c>
    </row>
    <row r="1638" spans="1:4" s="21" customFormat="1" ht="14.25" customHeight="1" x14ac:dyDescent="0.3">
      <c r="A1638" s="76">
        <v>40052</v>
      </c>
      <c r="B1638" s="64">
        <v>1085.78</v>
      </c>
      <c r="C1638" s="99">
        <f t="shared" si="50"/>
        <v>2.0489106938100299E-2</v>
      </c>
      <c r="D1638" s="64">
        <f t="shared" si="51"/>
        <v>-20.489106938100299</v>
      </c>
    </row>
    <row r="1639" spans="1:4" s="21" customFormat="1" ht="14.25" customHeight="1" x14ac:dyDescent="0.3">
      <c r="A1639" s="76">
        <v>40051</v>
      </c>
      <c r="B1639" s="64">
        <v>1086.5999999999999</v>
      </c>
      <c r="C1639" s="99">
        <f t="shared" si="50"/>
        <v>1.4508991092935937E-2</v>
      </c>
      <c r="D1639" s="64">
        <f t="shared" si="51"/>
        <v>-14.508991092935938</v>
      </c>
    </row>
    <row r="1640" spans="1:4" s="21" customFormat="1" ht="14.25" customHeight="1" x14ac:dyDescent="0.3">
      <c r="A1640" s="76">
        <v>40050</v>
      </c>
      <c r="B1640" s="64">
        <v>1090.6500000000001</v>
      </c>
      <c r="C1640" s="99">
        <f t="shared" si="50"/>
        <v>3.0295301252621594E-2</v>
      </c>
      <c r="D1640" s="64">
        <f t="shared" si="51"/>
        <v>-30.295301252621595</v>
      </c>
    </row>
    <row r="1641" spans="1:4" s="21" customFormat="1" ht="14.25" customHeight="1" x14ac:dyDescent="0.3">
      <c r="A1641" s="76">
        <v>40049</v>
      </c>
      <c r="B1641" s="64">
        <v>1087.77</v>
      </c>
      <c r="C1641" s="99">
        <f t="shared" si="50"/>
        <v>3.6623020184115791E-2</v>
      </c>
      <c r="D1641" s="64">
        <f t="shared" si="51"/>
        <v>-36.623020184115788</v>
      </c>
    </row>
    <row r="1642" spans="1:4" s="21" customFormat="1" ht="14.25" customHeight="1" x14ac:dyDescent="0.3">
      <c r="A1642" s="76">
        <v>40046</v>
      </c>
      <c r="B1642" s="64">
        <v>1080.57</v>
      </c>
      <c r="C1642" s="99">
        <f t="shared" si="50"/>
        <v>1.9261425270008813E-2</v>
      </c>
      <c r="D1642" s="64">
        <f t="shared" si="51"/>
        <v>-19.261425270008811</v>
      </c>
    </row>
    <row r="1643" spans="1:4" s="21" customFormat="1" ht="14.25" customHeight="1" x14ac:dyDescent="0.3">
      <c r="A1643" s="76">
        <v>40045</v>
      </c>
      <c r="B1643" s="64">
        <v>1063.1199999999999</v>
      </c>
      <c r="C1643" s="99">
        <f t="shared" si="50"/>
        <v>-8.4649316692041564E-5</v>
      </c>
      <c r="D1643" s="64">
        <f t="shared" si="51"/>
        <v>8.4649316692041565E-2</v>
      </c>
    </row>
    <row r="1644" spans="1:4" s="21" customFormat="1" ht="14.25" customHeight="1" x14ac:dyDescent="0.3">
      <c r="A1644" s="76">
        <v>40044</v>
      </c>
      <c r="B1644" s="64">
        <v>1050.6500000000001</v>
      </c>
      <c r="C1644" s="99">
        <f t="shared" si="50"/>
        <v>-8.1095880064951456E-3</v>
      </c>
      <c r="D1644" s="64">
        <f t="shared" si="51"/>
        <v>8.1095880064951462</v>
      </c>
    </row>
    <row r="1645" spans="1:4" s="21" customFormat="1" ht="14.25" customHeight="1" x14ac:dyDescent="0.3">
      <c r="A1645" s="76">
        <v>40043</v>
      </c>
      <c r="B1645" s="64">
        <v>1045.1199999999999</v>
      </c>
      <c r="C1645" s="99">
        <f t="shared" si="50"/>
        <v>-1.5560830413322979E-2</v>
      </c>
      <c r="D1645" s="64">
        <f t="shared" si="51"/>
        <v>15.560830413322979</v>
      </c>
    </row>
    <row r="1646" spans="1:4" s="21" customFormat="1" ht="14.25" customHeight="1" x14ac:dyDescent="0.3">
      <c r="A1646" s="76">
        <v>40042</v>
      </c>
      <c r="B1646" s="64">
        <v>1034.28</v>
      </c>
      <c r="C1646" s="99">
        <f t="shared" si="50"/>
        <v>-3.04746013742161E-2</v>
      </c>
      <c r="D1646" s="64">
        <f t="shared" si="51"/>
        <v>30.4746013742161</v>
      </c>
    </row>
    <row r="1647" spans="1:4" s="21" customFormat="1" ht="14.25" customHeight="1" x14ac:dyDescent="0.3">
      <c r="A1647" s="76">
        <v>40039</v>
      </c>
      <c r="B1647" s="64">
        <v>1063.98</v>
      </c>
      <c r="C1647" s="99">
        <f t="shared" si="50"/>
        <v>-1.5109000647527662E-3</v>
      </c>
      <c r="D1647" s="64">
        <f t="shared" si="51"/>
        <v>1.5109000647527662</v>
      </c>
    </row>
    <row r="1648" spans="1:4" s="21" customFormat="1" ht="14.25" customHeight="1" x14ac:dyDescent="0.3">
      <c r="A1648" s="76">
        <v>40038</v>
      </c>
      <c r="B1648" s="64">
        <v>1071.06</v>
      </c>
      <c r="C1648" s="99">
        <f t="shared" si="50"/>
        <v>2.5183058147882215E-2</v>
      </c>
      <c r="D1648" s="64">
        <f t="shared" si="51"/>
        <v>-25.183058147882214</v>
      </c>
    </row>
    <row r="1649" spans="1:4" s="21" customFormat="1" ht="14.25" customHeight="1" x14ac:dyDescent="0.3">
      <c r="A1649" s="76">
        <v>40037</v>
      </c>
      <c r="B1649" s="64">
        <v>1058.58</v>
      </c>
      <c r="C1649" s="99">
        <f t="shared" si="50"/>
        <v>1.905101127273074E-2</v>
      </c>
      <c r="D1649" s="64">
        <f t="shared" si="51"/>
        <v>-19.05101127273074</v>
      </c>
    </row>
    <row r="1650" spans="1:4" s="21" customFormat="1" ht="14.25" customHeight="1" x14ac:dyDescent="0.3">
      <c r="A1650" s="76">
        <v>40036</v>
      </c>
      <c r="B1650" s="64">
        <v>1049.3399999999999</v>
      </c>
      <c r="C1650" s="99">
        <f t="shared" si="50"/>
        <v>2.5326845283461297E-2</v>
      </c>
      <c r="D1650" s="64">
        <f t="shared" si="51"/>
        <v>-25.326845283461296</v>
      </c>
    </row>
    <row r="1651" spans="1:4" s="21" customFormat="1" ht="14.25" customHeight="1" x14ac:dyDescent="0.3">
      <c r="A1651" s="76">
        <v>40035</v>
      </c>
      <c r="B1651" s="64">
        <v>1060.1500000000001</v>
      </c>
      <c r="C1651" s="99">
        <f t="shared" si="50"/>
        <v>3.1063693214421231E-2</v>
      </c>
      <c r="D1651" s="64">
        <f t="shared" si="51"/>
        <v>-31.063693214421232</v>
      </c>
    </row>
    <row r="1652" spans="1:4" s="21" customFormat="1" ht="14.25" customHeight="1" x14ac:dyDescent="0.3">
      <c r="A1652" s="76">
        <v>40032</v>
      </c>
      <c r="B1652" s="64">
        <v>1063.21</v>
      </c>
      <c r="C1652" s="99">
        <f t="shared" si="50"/>
        <v>2.9982756282332015E-2</v>
      </c>
      <c r="D1652" s="64">
        <f t="shared" si="51"/>
        <v>-29.982756282332016</v>
      </c>
    </row>
    <row r="1653" spans="1:4" s="21" customFormat="1" ht="14.25" customHeight="1" x14ac:dyDescent="0.3">
      <c r="A1653" s="76">
        <v>40031</v>
      </c>
      <c r="B1653" s="64">
        <v>1059.24</v>
      </c>
      <c r="C1653" s="99">
        <f t="shared" si="50"/>
        <v>3.0900544044224276E-2</v>
      </c>
      <c r="D1653" s="64">
        <f t="shared" si="51"/>
        <v>-30.900544044224276</v>
      </c>
    </row>
    <row r="1654" spans="1:4" s="21" customFormat="1" ht="14.25" customHeight="1" x14ac:dyDescent="0.3">
      <c r="A1654" s="76">
        <v>40030</v>
      </c>
      <c r="B1654" s="64">
        <v>1061.6400000000001</v>
      </c>
      <c r="C1654" s="99">
        <f t="shared" si="50"/>
        <v>3.603946482419422E-2</v>
      </c>
      <c r="D1654" s="64">
        <f t="shared" si="51"/>
        <v>-36.039464824194219</v>
      </c>
    </row>
    <row r="1655" spans="1:4" s="21" customFormat="1" ht="14.25" customHeight="1" x14ac:dyDescent="0.3">
      <c r="A1655" s="76">
        <v>40029</v>
      </c>
      <c r="B1655" s="64">
        <v>1066.79</v>
      </c>
      <c r="C1655" s="99">
        <f t="shared" si="50"/>
        <v>6.1176376965850654E-2</v>
      </c>
      <c r="D1655" s="64">
        <f t="shared" si="51"/>
        <v>-61.17637696585065</v>
      </c>
    </row>
    <row r="1656" spans="1:4" s="21" customFormat="1" ht="14.25" customHeight="1" x14ac:dyDescent="0.3">
      <c r="A1656" s="76">
        <v>40028</v>
      </c>
      <c r="B1656" s="64">
        <v>1065.5899999999999</v>
      </c>
      <c r="C1656" s="99">
        <f t="shared" si="50"/>
        <v>6.0520711001413194E-2</v>
      </c>
      <c r="D1656" s="64">
        <f t="shared" si="51"/>
        <v>-60.520711001413197</v>
      </c>
    </row>
    <row r="1657" spans="1:4" s="21" customFormat="1" ht="14.25" customHeight="1" x14ac:dyDescent="0.3">
      <c r="A1657" s="76">
        <v>40025</v>
      </c>
      <c r="B1657" s="64">
        <v>1044.75</v>
      </c>
      <c r="C1657" s="99">
        <f t="shared" si="50"/>
        <v>4.9293440597788465E-2</v>
      </c>
      <c r="D1657" s="64">
        <f t="shared" si="51"/>
        <v>-49.293440597788468</v>
      </c>
    </row>
    <row r="1658" spans="1:4" s="21" customFormat="1" ht="14.25" customHeight="1" x14ac:dyDescent="0.3">
      <c r="A1658" s="76">
        <v>40024</v>
      </c>
      <c r="B1658" s="64">
        <v>1038.79</v>
      </c>
      <c r="C1658" s="99">
        <f t="shared" si="50"/>
        <v>5.7292620865139914E-2</v>
      </c>
      <c r="D1658" s="64">
        <f t="shared" si="51"/>
        <v>-57.292620865139916</v>
      </c>
    </row>
    <row r="1659" spans="1:4" s="21" customFormat="1" ht="14.25" customHeight="1" x14ac:dyDescent="0.3">
      <c r="A1659" s="76">
        <v>40023</v>
      </c>
      <c r="B1659" s="64">
        <v>1023.42</v>
      </c>
      <c r="C1659" s="99">
        <f t="shared" si="50"/>
        <v>4.3688429296946621E-2</v>
      </c>
      <c r="D1659" s="64">
        <f t="shared" si="51"/>
        <v>-43.688429296946623</v>
      </c>
    </row>
    <row r="1660" spans="1:4" s="21" customFormat="1" ht="14.25" customHeight="1" x14ac:dyDescent="0.3">
      <c r="A1660" s="76">
        <v>40022</v>
      </c>
      <c r="B1660" s="64">
        <v>1028.21</v>
      </c>
      <c r="C1660" s="99">
        <f t="shared" si="50"/>
        <v>5.7568090183493813E-2</v>
      </c>
      <c r="D1660" s="64">
        <f t="shared" si="51"/>
        <v>-57.568090183493815</v>
      </c>
    </row>
    <row r="1661" spans="1:4" s="21" customFormat="1" ht="14.25" customHeight="1" x14ac:dyDescent="0.3">
      <c r="A1661" s="76">
        <v>40021</v>
      </c>
      <c r="B1661" s="64">
        <v>1032.26</v>
      </c>
      <c r="C1661" s="99">
        <f t="shared" si="50"/>
        <v>9.1506999957704144E-2</v>
      </c>
      <c r="D1661" s="64">
        <f t="shared" si="51"/>
        <v>-91.506999957704139</v>
      </c>
    </row>
    <row r="1662" spans="1:4" s="21" customFormat="1" ht="14.25" customHeight="1" x14ac:dyDescent="0.3">
      <c r="A1662" s="76">
        <v>40018</v>
      </c>
      <c r="B1662" s="64">
        <v>1027.49</v>
      </c>
      <c r="C1662" s="99">
        <f t="shared" si="50"/>
        <v>9.9178416311859516E-2</v>
      </c>
      <c r="D1662" s="64">
        <f t="shared" si="51"/>
        <v>-99.178416311859522</v>
      </c>
    </row>
    <row r="1663" spans="1:4" s="21" customFormat="1" ht="14.25" customHeight="1" x14ac:dyDescent="0.3">
      <c r="A1663" s="76">
        <v>40017</v>
      </c>
      <c r="B1663" s="64">
        <v>1024.71</v>
      </c>
      <c r="C1663" s="99">
        <f t="shared" si="50"/>
        <v>0.11212285652268295</v>
      </c>
      <c r="D1663" s="64">
        <f t="shared" si="51"/>
        <v>-112.12285652268295</v>
      </c>
    </row>
    <row r="1664" spans="1:4" s="21" customFormat="1" ht="14.25" customHeight="1" x14ac:dyDescent="0.3">
      <c r="A1664" s="76">
        <v>40016</v>
      </c>
      <c r="B1664" s="64">
        <v>1005.29</v>
      </c>
      <c r="C1664" s="99">
        <f t="shared" si="50"/>
        <v>8.4923375782430324E-2</v>
      </c>
      <c r="D1664" s="64">
        <f t="shared" si="51"/>
        <v>-84.923375782430327</v>
      </c>
    </row>
    <row r="1665" spans="1:4" s="21" customFormat="1" ht="14.25" customHeight="1" x14ac:dyDescent="0.3">
      <c r="A1665" s="76">
        <v>40015</v>
      </c>
      <c r="B1665" s="64">
        <v>1004.78</v>
      </c>
      <c r="C1665" s="99">
        <f t="shared" si="50"/>
        <v>9.0800529778318151E-2</v>
      </c>
      <c r="D1665" s="64">
        <f t="shared" si="51"/>
        <v>-90.80052977831815</v>
      </c>
    </row>
    <row r="1666" spans="1:4" s="21" customFormat="1" ht="14.25" customHeight="1" x14ac:dyDescent="0.3">
      <c r="A1666" s="76">
        <v>40014</v>
      </c>
      <c r="B1666" s="64">
        <v>995.67</v>
      </c>
      <c r="C1666" s="99">
        <f t="shared" si="50"/>
        <v>7.0728035272609943E-2</v>
      </c>
      <c r="D1666" s="64">
        <f t="shared" si="51"/>
        <v>-70.728035272609944</v>
      </c>
    </row>
    <row r="1667" spans="1:4" s="21" customFormat="1" ht="14.25" customHeight="1" x14ac:dyDescent="0.3">
      <c r="A1667" s="76">
        <v>40011</v>
      </c>
      <c r="B1667" s="64">
        <v>982.5</v>
      </c>
      <c r="C1667" s="99">
        <f t="shared" si="50"/>
        <v>4.4257381544544339E-2</v>
      </c>
      <c r="D1667" s="64">
        <f t="shared" si="51"/>
        <v>-44.257381544544337</v>
      </c>
    </row>
    <row r="1668" spans="1:4" s="21" customFormat="1" ht="14.25" customHeight="1" x14ac:dyDescent="0.3">
      <c r="A1668" s="76">
        <v>40010</v>
      </c>
      <c r="B1668" s="64">
        <v>980.58</v>
      </c>
      <c r="C1668" s="99">
        <f t="shared" si="50"/>
        <v>3.5678073510773227E-2</v>
      </c>
      <c r="D1668" s="64">
        <f t="shared" si="51"/>
        <v>-35.678073510773224</v>
      </c>
    </row>
    <row r="1669" spans="1:4" s="21" customFormat="1" ht="14.25" customHeight="1" x14ac:dyDescent="0.3">
      <c r="A1669" s="76">
        <v>40009</v>
      </c>
      <c r="B1669" s="64">
        <v>972.24</v>
      </c>
      <c r="C1669" s="99">
        <f t="shared" si="50"/>
        <v>2.5883445357757089E-2</v>
      </c>
      <c r="D1669" s="64">
        <f t="shared" si="51"/>
        <v>-25.88344535775709</v>
      </c>
    </row>
    <row r="1670" spans="1:4" s="21" customFormat="1" ht="14.25" customHeight="1" x14ac:dyDescent="0.3">
      <c r="A1670" s="76">
        <v>40008</v>
      </c>
      <c r="B1670" s="64">
        <v>945.72</v>
      </c>
      <c r="C1670" s="99">
        <f t="shared" ref="C1670:C1733" si="52">(B1670-B1679)/B1679</f>
        <v>-2.7887135735210972E-2</v>
      </c>
      <c r="D1670" s="64">
        <f t="shared" ref="D1670:D1733" si="53">C1670*-1000</f>
        <v>27.887135735210972</v>
      </c>
    </row>
    <row r="1671" spans="1:4" s="21" customFormat="1" ht="14.25" customHeight="1" x14ac:dyDescent="0.3">
      <c r="A1671" s="76">
        <v>40007</v>
      </c>
      <c r="B1671" s="64">
        <v>934.78</v>
      </c>
      <c r="C1671" s="99">
        <f t="shared" si="52"/>
        <v>-3.03614957730408E-2</v>
      </c>
      <c r="D1671" s="64">
        <f t="shared" si="53"/>
        <v>30.361495773040801</v>
      </c>
    </row>
    <row r="1672" spans="1:4" s="21" customFormat="1" ht="14.25" customHeight="1" x14ac:dyDescent="0.3">
      <c r="A1672" s="76">
        <v>40004</v>
      </c>
      <c r="B1672" s="64">
        <v>921.4</v>
      </c>
      <c r="C1672" s="99">
        <f t="shared" si="52"/>
        <v>-5.0856536563758672E-2</v>
      </c>
      <c r="D1672" s="64">
        <f t="shared" si="53"/>
        <v>50.856536563758674</v>
      </c>
    </row>
    <row r="1673" spans="1:4" s="21" customFormat="1" ht="14.25" customHeight="1" x14ac:dyDescent="0.3">
      <c r="A1673" s="76">
        <v>40003</v>
      </c>
      <c r="B1673" s="64">
        <v>926.6</v>
      </c>
      <c r="C1673" s="99">
        <f t="shared" si="52"/>
        <v>-3.8567293026344415E-2</v>
      </c>
      <c r="D1673" s="64">
        <f t="shared" si="53"/>
        <v>38.567293026344416</v>
      </c>
    </row>
    <row r="1674" spans="1:4" s="21" customFormat="1" ht="14.25" customHeight="1" x14ac:dyDescent="0.3">
      <c r="A1674" s="76">
        <v>40002</v>
      </c>
      <c r="B1674" s="64">
        <v>921.14</v>
      </c>
      <c r="C1674" s="99">
        <f t="shared" si="52"/>
        <v>-3.8034170182547268E-2</v>
      </c>
      <c r="D1674" s="64">
        <f t="shared" si="53"/>
        <v>38.034170182547271</v>
      </c>
    </row>
    <row r="1675" spans="1:4" s="21" customFormat="1" ht="14.25" customHeight="1" x14ac:dyDescent="0.3">
      <c r="A1675" s="76">
        <v>40001</v>
      </c>
      <c r="B1675" s="64">
        <v>929.9</v>
      </c>
      <c r="C1675" s="99">
        <f t="shared" si="52"/>
        <v>-2.2279700133531057E-2</v>
      </c>
      <c r="D1675" s="64">
        <f t="shared" si="53"/>
        <v>22.279700133531058</v>
      </c>
    </row>
    <row r="1676" spans="1:4" s="21" customFormat="1" ht="14.25" customHeight="1" x14ac:dyDescent="0.3">
      <c r="A1676" s="76">
        <v>40000</v>
      </c>
      <c r="B1676" s="64">
        <v>940.86</v>
      </c>
      <c r="C1676" s="99">
        <f t="shared" si="52"/>
        <v>2.7176519487163821E-3</v>
      </c>
      <c r="D1676" s="64">
        <f t="shared" si="53"/>
        <v>-2.7176519487163819</v>
      </c>
    </row>
    <row r="1677" spans="1:4" s="21" customFormat="1" ht="14.25" customHeight="1" x14ac:dyDescent="0.3">
      <c r="A1677" s="76">
        <v>39997</v>
      </c>
      <c r="B1677" s="64">
        <v>946.8</v>
      </c>
      <c r="C1677" s="99">
        <f t="shared" si="52"/>
        <v>8.1241947677204301E-3</v>
      </c>
      <c r="D1677" s="64">
        <f t="shared" si="53"/>
        <v>-8.1241947677204305</v>
      </c>
    </row>
    <row r="1678" spans="1:4" s="21" customFormat="1" ht="14.25" customHeight="1" x14ac:dyDescent="0.3">
      <c r="A1678" s="76">
        <v>39996</v>
      </c>
      <c r="B1678" s="64">
        <v>947.71</v>
      </c>
      <c r="C1678" s="99">
        <f t="shared" si="52"/>
        <v>-1.7713515754560448E-2</v>
      </c>
      <c r="D1678" s="64">
        <f t="shared" si="53"/>
        <v>17.713515754560447</v>
      </c>
    </row>
    <row r="1679" spans="1:4" s="21" customFormat="1" ht="14.25" customHeight="1" x14ac:dyDescent="0.3">
      <c r="A1679" s="76">
        <v>39995</v>
      </c>
      <c r="B1679" s="64">
        <v>972.85</v>
      </c>
      <c r="C1679" s="99">
        <f t="shared" si="52"/>
        <v>1.4992488106168104E-2</v>
      </c>
      <c r="D1679" s="64">
        <f t="shared" si="53"/>
        <v>-14.992488106168103</v>
      </c>
    </row>
    <row r="1680" spans="1:4" s="21" customFormat="1" ht="14.25" customHeight="1" x14ac:dyDescent="0.3">
      <c r="A1680" s="76">
        <v>39994</v>
      </c>
      <c r="B1680" s="64">
        <v>964.05</v>
      </c>
      <c r="C1680" s="99">
        <f t="shared" si="52"/>
        <v>1.2189744235857272E-2</v>
      </c>
      <c r="D1680" s="64">
        <f t="shared" si="53"/>
        <v>-12.189744235857273</v>
      </c>
    </row>
    <row r="1681" spans="1:4" s="21" customFormat="1" ht="14.25" customHeight="1" x14ac:dyDescent="0.3">
      <c r="A1681" s="76">
        <v>39993</v>
      </c>
      <c r="B1681" s="64">
        <v>970.77</v>
      </c>
      <c r="C1681" s="99">
        <f t="shared" si="52"/>
        <v>1.1197683381596216E-2</v>
      </c>
      <c r="D1681" s="64">
        <f t="shared" si="53"/>
        <v>-11.197683381596216</v>
      </c>
    </row>
    <row r="1682" spans="1:4" s="21" customFormat="1" ht="14.25" customHeight="1" x14ac:dyDescent="0.3">
      <c r="A1682" s="76">
        <v>39990</v>
      </c>
      <c r="B1682" s="64">
        <v>963.77</v>
      </c>
      <c r="C1682" s="99">
        <f t="shared" si="52"/>
        <v>-4.8838409912235602E-3</v>
      </c>
      <c r="D1682" s="64">
        <f t="shared" si="53"/>
        <v>4.8838409912235603</v>
      </c>
    </row>
    <row r="1683" spans="1:4" s="21" customFormat="1" ht="14.25" customHeight="1" x14ac:dyDescent="0.3">
      <c r="A1683" s="76">
        <v>39989</v>
      </c>
      <c r="B1683" s="64">
        <v>957.56</v>
      </c>
      <c r="C1683" s="99">
        <f t="shared" si="52"/>
        <v>-3.7037781956777566E-2</v>
      </c>
      <c r="D1683" s="64">
        <f t="shared" si="53"/>
        <v>37.037781956777565</v>
      </c>
    </row>
    <row r="1684" spans="1:4" s="21" customFormat="1" ht="14.25" customHeight="1" x14ac:dyDescent="0.3">
      <c r="A1684" s="76">
        <v>39988</v>
      </c>
      <c r="B1684" s="64">
        <v>951.09</v>
      </c>
      <c r="C1684" s="99">
        <f t="shared" si="52"/>
        <v>-4.59141704953554E-2</v>
      </c>
      <c r="D1684" s="64">
        <f t="shared" si="53"/>
        <v>45.9141704953554</v>
      </c>
    </row>
    <row r="1685" spans="1:4" s="21" customFormat="1" ht="14.25" customHeight="1" x14ac:dyDescent="0.3">
      <c r="A1685" s="76">
        <v>39987</v>
      </c>
      <c r="B1685" s="64">
        <v>938.31</v>
      </c>
      <c r="C1685" s="99">
        <f t="shared" si="52"/>
        <v>-4.9841523801808583E-2</v>
      </c>
      <c r="D1685" s="64">
        <f t="shared" si="53"/>
        <v>49.841523801808584</v>
      </c>
    </row>
    <row r="1686" spans="1:4" s="21" customFormat="1" ht="14.25" customHeight="1" x14ac:dyDescent="0.3">
      <c r="A1686" s="76">
        <v>39986</v>
      </c>
      <c r="B1686" s="64">
        <v>939.17</v>
      </c>
      <c r="C1686" s="99">
        <f t="shared" si="52"/>
        <v>-4.4237971179679259E-2</v>
      </c>
      <c r="D1686" s="64">
        <f t="shared" si="53"/>
        <v>44.237971179679256</v>
      </c>
    </row>
    <row r="1687" spans="1:4" s="21" customFormat="1" ht="14.25" customHeight="1" x14ac:dyDescent="0.3">
      <c r="A1687" s="76">
        <v>39983</v>
      </c>
      <c r="B1687" s="64">
        <v>964.8</v>
      </c>
      <c r="C1687" s="99">
        <f t="shared" si="52"/>
        <v>-1.0654334027215311E-2</v>
      </c>
      <c r="D1687" s="64">
        <f t="shared" si="53"/>
        <v>10.654334027215311</v>
      </c>
    </row>
    <row r="1688" spans="1:4" s="21" customFormat="1" ht="14.25" customHeight="1" x14ac:dyDescent="0.3">
      <c r="A1688" s="76">
        <v>39982</v>
      </c>
      <c r="B1688" s="64">
        <v>958.48</v>
      </c>
      <c r="C1688" s="99">
        <f t="shared" si="52"/>
        <v>-2.4239277606409457E-2</v>
      </c>
      <c r="D1688" s="64">
        <f t="shared" si="53"/>
        <v>24.239277606409459</v>
      </c>
    </row>
    <row r="1689" spans="1:4" s="21" customFormat="1" ht="14.25" customHeight="1" x14ac:dyDescent="0.3">
      <c r="A1689" s="76">
        <v>39981</v>
      </c>
      <c r="B1689" s="64">
        <v>952.44</v>
      </c>
      <c r="C1689" s="99">
        <f t="shared" si="52"/>
        <v>-3.4065900631826539E-2</v>
      </c>
      <c r="D1689" s="64">
        <f t="shared" si="53"/>
        <v>34.065900631826537</v>
      </c>
    </row>
    <row r="1690" spans="1:4" s="21" customFormat="1" ht="14.25" customHeight="1" x14ac:dyDescent="0.3">
      <c r="A1690" s="76">
        <v>39980</v>
      </c>
      <c r="B1690" s="64">
        <v>960.02</v>
      </c>
      <c r="C1690" s="99">
        <f t="shared" si="52"/>
        <v>-2.3367480849245698E-2</v>
      </c>
      <c r="D1690" s="64">
        <f t="shared" si="53"/>
        <v>23.367480849245698</v>
      </c>
    </row>
    <row r="1691" spans="1:4" s="21" customFormat="1" ht="14.25" customHeight="1" x14ac:dyDescent="0.3">
      <c r="A1691" s="76">
        <v>39979</v>
      </c>
      <c r="B1691" s="64">
        <v>968.5</v>
      </c>
      <c r="C1691" s="99">
        <f t="shared" si="52"/>
        <v>-3.1577473802095871E-2</v>
      </c>
      <c r="D1691" s="64">
        <f t="shared" si="53"/>
        <v>31.57747380209587</v>
      </c>
    </row>
    <row r="1692" spans="1:4" s="21" customFormat="1" ht="14.25" customHeight="1" x14ac:dyDescent="0.3">
      <c r="A1692" s="76">
        <v>39976</v>
      </c>
      <c r="B1692" s="64">
        <v>994.39</v>
      </c>
      <c r="C1692" s="99">
        <f t="shared" si="52"/>
        <v>-1.1060834590247727E-4</v>
      </c>
      <c r="D1692" s="64">
        <f t="shared" si="53"/>
        <v>0.11060834590247727</v>
      </c>
    </row>
    <row r="1693" spans="1:4" s="21" customFormat="1" ht="14.25" customHeight="1" x14ac:dyDescent="0.3">
      <c r="A1693" s="76">
        <v>39975</v>
      </c>
      <c r="B1693" s="64">
        <v>996.86</v>
      </c>
      <c r="C1693" s="99">
        <f t="shared" si="52"/>
        <v>2.7690721649484551E-2</v>
      </c>
      <c r="D1693" s="64">
        <f t="shared" si="53"/>
        <v>-27.690721649484551</v>
      </c>
    </row>
    <row r="1694" spans="1:4" s="21" customFormat="1" ht="14.25" customHeight="1" x14ac:dyDescent="0.3">
      <c r="A1694" s="76">
        <v>39974</v>
      </c>
      <c r="B1694" s="64">
        <v>987.53</v>
      </c>
      <c r="C1694" s="99">
        <f t="shared" si="52"/>
        <v>3.4106140571332766E-2</v>
      </c>
      <c r="D1694" s="64">
        <f t="shared" si="53"/>
        <v>-34.106140571332766</v>
      </c>
    </row>
    <row r="1695" spans="1:4" s="21" customFormat="1" ht="14.25" customHeight="1" x14ac:dyDescent="0.3">
      <c r="A1695" s="76">
        <v>39973</v>
      </c>
      <c r="B1695" s="64">
        <v>982.64</v>
      </c>
      <c r="C1695" s="99">
        <f t="shared" si="52"/>
        <v>3.2033104375406976E-2</v>
      </c>
      <c r="D1695" s="64">
        <f t="shared" si="53"/>
        <v>-32.033104375406978</v>
      </c>
    </row>
    <row r="1696" spans="1:4" s="21" customFormat="1" ht="14.25" customHeight="1" x14ac:dyDescent="0.3">
      <c r="A1696" s="76">
        <v>39972</v>
      </c>
      <c r="B1696" s="64">
        <v>975.19</v>
      </c>
      <c r="C1696" s="99">
        <f t="shared" si="52"/>
        <v>1.7656819059346608E-2</v>
      </c>
      <c r="D1696" s="64">
        <f t="shared" si="53"/>
        <v>-17.65681905934661</v>
      </c>
    </row>
    <row r="1697" spans="1:4" s="21" customFormat="1" ht="14.25" customHeight="1" x14ac:dyDescent="0.3">
      <c r="A1697" s="76">
        <v>39969</v>
      </c>
      <c r="B1697" s="64">
        <v>982.29</v>
      </c>
      <c r="C1697" s="99">
        <f t="shared" si="52"/>
        <v>4.2029554350939358E-2</v>
      </c>
      <c r="D1697" s="64">
        <f t="shared" si="53"/>
        <v>-42.029554350939357</v>
      </c>
    </row>
    <row r="1698" spans="1:4" s="21" customFormat="1" ht="14.25" customHeight="1" x14ac:dyDescent="0.3">
      <c r="A1698" s="76">
        <v>39968</v>
      </c>
      <c r="B1698" s="64">
        <v>986.03</v>
      </c>
      <c r="C1698" s="99">
        <f t="shared" si="52"/>
        <v>4.7575033200531178E-2</v>
      </c>
      <c r="D1698" s="64">
        <f t="shared" si="53"/>
        <v>-47.57503320053118</v>
      </c>
    </row>
    <row r="1699" spans="1:4" s="21" customFormat="1" ht="14.25" customHeight="1" x14ac:dyDescent="0.3">
      <c r="A1699" s="76">
        <v>39967</v>
      </c>
      <c r="B1699" s="64">
        <v>982.99</v>
      </c>
      <c r="C1699" s="99">
        <f t="shared" si="52"/>
        <v>4.8422018152923962E-2</v>
      </c>
      <c r="D1699" s="64">
        <f t="shared" si="53"/>
        <v>-48.422018152923961</v>
      </c>
    </row>
    <row r="1700" spans="1:4" s="21" customFormat="1" ht="14.25" customHeight="1" x14ac:dyDescent="0.3">
      <c r="A1700" s="76">
        <v>39966</v>
      </c>
      <c r="B1700" s="64">
        <v>1000.08</v>
      </c>
      <c r="C1700" s="99">
        <f t="shared" si="52"/>
        <v>4.8884600459374719E-2</v>
      </c>
      <c r="D1700" s="64">
        <f t="shared" si="53"/>
        <v>-48.884600459374717</v>
      </c>
    </row>
    <row r="1701" spans="1:4" s="21" customFormat="1" ht="14.25" customHeight="1" x14ac:dyDescent="0.3">
      <c r="A1701" s="76">
        <v>39965</v>
      </c>
      <c r="B1701" s="64">
        <v>994.5</v>
      </c>
      <c r="C1701" s="99">
        <f t="shared" si="52"/>
        <v>4.9404862400810455E-2</v>
      </c>
      <c r="D1701" s="64">
        <f t="shared" si="53"/>
        <v>-49.404862400810458</v>
      </c>
    </row>
    <row r="1702" spans="1:4" s="21" customFormat="1" ht="14.25" customHeight="1" x14ac:dyDescent="0.3">
      <c r="A1702" s="76">
        <v>39962</v>
      </c>
      <c r="B1702" s="64">
        <v>970</v>
      </c>
      <c r="C1702" s="99">
        <f t="shared" si="52"/>
        <v>3.6014867347374746E-2</v>
      </c>
      <c r="D1702" s="64">
        <f t="shared" si="53"/>
        <v>-36.014867347374746</v>
      </c>
    </row>
    <row r="1703" spans="1:4" s="21" customFormat="1" ht="14.25" customHeight="1" x14ac:dyDescent="0.3">
      <c r="A1703" s="76">
        <v>39961</v>
      </c>
      <c r="B1703" s="64">
        <v>954.96</v>
      </c>
      <c r="C1703" s="99">
        <f t="shared" si="52"/>
        <v>3.704186349568335E-2</v>
      </c>
      <c r="D1703" s="64">
        <f t="shared" si="53"/>
        <v>-37.041863495683351</v>
      </c>
    </row>
    <row r="1704" spans="1:4" s="21" customFormat="1" ht="14.25" customHeight="1" x14ac:dyDescent="0.3">
      <c r="A1704" s="76">
        <v>39960</v>
      </c>
      <c r="B1704" s="64">
        <v>952.14</v>
      </c>
      <c r="C1704" s="99">
        <f t="shared" si="52"/>
        <v>3.3833525157983851E-2</v>
      </c>
      <c r="D1704" s="64">
        <f t="shared" si="53"/>
        <v>-33.83352515798385</v>
      </c>
    </row>
    <row r="1705" spans="1:4" s="21" customFormat="1" ht="14.25" customHeight="1" x14ac:dyDescent="0.3">
      <c r="A1705" s="76">
        <v>39959</v>
      </c>
      <c r="B1705" s="64">
        <v>958.27</v>
      </c>
      <c r="C1705" s="99">
        <f t="shared" si="52"/>
        <v>4.1903602144107467E-2</v>
      </c>
      <c r="D1705" s="64">
        <f t="shared" si="53"/>
        <v>-41.903602144107467</v>
      </c>
    </row>
    <row r="1706" spans="1:4" s="21" customFormat="1" ht="14.25" customHeight="1" x14ac:dyDescent="0.3">
      <c r="A1706" s="76">
        <v>39958</v>
      </c>
      <c r="B1706" s="64">
        <v>942.67</v>
      </c>
      <c r="C1706" s="99">
        <f t="shared" si="52"/>
        <v>1.0938362856292986E-3</v>
      </c>
      <c r="D1706" s="64">
        <f t="shared" si="53"/>
        <v>-1.0938362856292987</v>
      </c>
    </row>
    <row r="1707" spans="1:4" s="21" customFormat="1" ht="14.25" customHeight="1" x14ac:dyDescent="0.3">
      <c r="A1707" s="76">
        <v>39955</v>
      </c>
      <c r="B1707" s="64">
        <v>941.25</v>
      </c>
      <c r="C1707" s="99">
        <f t="shared" si="52"/>
        <v>-2.4058843479735268E-3</v>
      </c>
      <c r="D1707" s="64">
        <f t="shared" si="53"/>
        <v>2.4058843479735268</v>
      </c>
    </row>
    <row r="1708" spans="1:4" s="21" customFormat="1" ht="14.25" customHeight="1" x14ac:dyDescent="0.3">
      <c r="A1708" s="76">
        <v>39954</v>
      </c>
      <c r="B1708" s="64">
        <v>937.59</v>
      </c>
      <c r="C1708" s="99">
        <f t="shared" si="52"/>
        <v>-1.6758077540191089E-2</v>
      </c>
      <c r="D1708" s="64">
        <f t="shared" si="53"/>
        <v>16.758077540191088</v>
      </c>
    </row>
    <row r="1709" spans="1:4" s="21" customFormat="1" ht="14.25" customHeight="1" x14ac:dyDescent="0.3">
      <c r="A1709" s="76">
        <v>39953</v>
      </c>
      <c r="B1709" s="64">
        <v>953.47</v>
      </c>
      <c r="C1709" s="99">
        <f t="shared" si="52"/>
        <v>2.0933270515675936E-2</v>
      </c>
      <c r="D1709" s="64">
        <f t="shared" si="53"/>
        <v>-20.933270515675936</v>
      </c>
    </row>
    <row r="1710" spans="1:4" s="21" customFormat="1" ht="14.25" customHeight="1" x14ac:dyDescent="0.3">
      <c r="A1710" s="76">
        <v>39952</v>
      </c>
      <c r="B1710" s="64">
        <v>947.68</v>
      </c>
      <c r="C1710" s="99">
        <f t="shared" si="52"/>
        <v>1.3810883960760367E-2</v>
      </c>
      <c r="D1710" s="64">
        <f t="shared" si="53"/>
        <v>-13.810883960760366</v>
      </c>
    </row>
    <row r="1711" spans="1:4" s="21" customFormat="1" ht="14.25" customHeight="1" x14ac:dyDescent="0.3">
      <c r="A1711" s="76">
        <v>39951</v>
      </c>
      <c r="B1711" s="64">
        <v>936.28</v>
      </c>
      <c r="C1711" s="99">
        <f t="shared" si="52"/>
        <v>1.4882662186331384E-2</v>
      </c>
      <c r="D1711" s="64">
        <f t="shared" si="53"/>
        <v>-14.882662186331384</v>
      </c>
    </row>
    <row r="1712" spans="1:4" s="21" customFormat="1" ht="14.25" customHeight="1" x14ac:dyDescent="0.3">
      <c r="A1712" s="76">
        <v>39948</v>
      </c>
      <c r="B1712" s="64">
        <v>920.85</v>
      </c>
      <c r="C1712" s="99">
        <f t="shared" si="52"/>
        <v>-7.37903269562521E-4</v>
      </c>
      <c r="D1712" s="64">
        <f t="shared" si="53"/>
        <v>0.73790326956252095</v>
      </c>
    </row>
    <row r="1713" spans="1:4" s="21" customFormat="1" ht="14.25" customHeight="1" x14ac:dyDescent="0.3">
      <c r="A1713" s="76">
        <v>39947</v>
      </c>
      <c r="B1713" s="64">
        <v>920.98</v>
      </c>
      <c r="C1713" s="99">
        <f t="shared" si="52"/>
        <v>2.7627145120617695E-2</v>
      </c>
      <c r="D1713" s="64">
        <f t="shared" si="53"/>
        <v>-27.627145120617694</v>
      </c>
    </row>
    <row r="1714" spans="1:4" s="21" customFormat="1" ht="14.25" customHeight="1" x14ac:dyDescent="0.3">
      <c r="A1714" s="76">
        <v>39946</v>
      </c>
      <c r="B1714" s="64">
        <v>919.73</v>
      </c>
      <c r="C1714" s="99">
        <f t="shared" si="52"/>
        <v>2.990974446261006E-2</v>
      </c>
      <c r="D1714" s="64">
        <f t="shared" si="53"/>
        <v>-29.90974446261006</v>
      </c>
    </row>
    <row r="1715" spans="1:4" s="21" customFormat="1" ht="14.25" customHeight="1" x14ac:dyDescent="0.3">
      <c r="A1715" s="76">
        <v>39945</v>
      </c>
      <c r="B1715" s="64">
        <v>941.64</v>
      </c>
      <c r="C1715" s="99">
        <f t="shared" si="52"/>
        <v>6.2763111858514964E-2</v>
      </c>
      <c r="D1715" s="64">
        <f t="shared" si="53"/>
        <v>-62.763111858514961</v>
      </c>
    </row>
    <row r="1716" spans="1:4" s="21" customFormat="1" ht="14.25" customHeight="1" x14ac:dyDescent="0.3">
      <c r="A1716" s="76">
        <v>39944</v>
      </c>
      <c r="B1716" s="64">
        <v>943.52</v>
      </c>
      <c r="C1716" s="99">
        <f t="shared" si="52"/>
        <v>8.9125139961445721E-2</v>
      </c>
      <c r="D1716" s="64">
        <f t="shared" si="53"/>
        <v>-89.125139961445726</v>
      </c>
    </row>
    <row r="1717" spans="1:4" s="21" customFormat="1" ht="14.25" customHeight="1" x14ac:dyDescent="0.3">
      <c r="A1717" s="76">
        <v>39941</v>
      </c>
      <c r="B1717" s="64">
        <v>953.57</v>
      </c>
      <c r="C1717" s="99">
        <f t="shared" si="52"/>
        <v>8.8016156452882841E-2</v>
      </c>
      <c r="D1717" s="64">
        <f t="shared" si="53"/>
        <v>-88.016156452882839</v>
      </c>
    </row>
    <row r="1718" spans="1:4" s="21" customFormat="1" ht="14.25" customHeight="1" x14ac:dyDescent="0.3">
      <c r="A1718" s="76">
        <v>39940</v>
      </c>
      <c r="B1718" s="64">
        <v>933.92</v>
      </c>
      <c r="C1718" s="99">
        <f t="shared" si="52"/>
        <v>5.8554167705664961E-2</v>
      </c>
      <c r="D1718" s="64">
        <f t="shared" si="53"/>
        <v>-58.554167705664959</v>
      </c>
    </row>
    <row r="1719" spans="1:4" s="21" customFormat="1" ht="14.25" customHeight="1" x14ac:dyDescent="0.3">
      <c r="A1719" s="76">
        <v>39939</v>
      </c>
      <c r="B1719" s="64">
        <v>934.77</v>
      </c>
      <c r="C1719" s="99">
        <f t="shared" si="52"/>
        <v>8.1909722222222203E-2</v>
      </c>
      <c r="D1719" s="64">
        <f t="shared" si="53"/>
        <v>-81.9097222222222</v>
      </c>
    </row>
    <row r="1720" spans="1:4" s="21" customFormat="1" ht="14.25" customHeight="1" x14ac:dyDescent="0.3">
      <c r="A1720" s="76">
        <v>39938</v>
      </c>
      <c r="B1720" s="64">
        <v>922.55</v>
      </c>
      <c r="C1720" s="99">
        <f t="shared" si="52"/>
        <v>7.5872604928337292E-2</v>
      </c>
      <c r="D1720" s="64">
        <f t="shared" si="53"/>
        <v>-75.872604928337296</v>
      </c>
    </row>
    <row r="1721" spans="1:4" s="21" customFormat="1" ht="14.25" customHeight="1" x14ac:dyDescent="0.3">
      <c r="A1721" s="76">
        <v>39937</v>
      </c>
      <c r="B1721" s="64">
        <v>921.53</v>
      </c>
      <c r="C1721" s="99">
        <f t="shared" si="52"/>
        <v>7.6076041009832063E-2</v>
      </c>
      <c r="D1721" s="64">
        <f t="shared" si="53"/>
        <v>-76.076041009832068</v>
      </c>
    </row>
    <row r="1722" spans="1:4" s="21" customFormat="1" ht="14.25" customHeight="1" x14ac:dyDescent="0.3">
      <c r="A1722" s="76">
        <v>39934</v>
      </c>
      <c r="B1722" s="64">
        <v>896.22</v>
      </c>
      <c r="C1722" s="99">
        <f t="shared" si="52"/>
        <v>5.5469191633691378E-2</v>
      </c>
      <c r="D1722" s="64">
        <f t="shared" si="53"/>
        <v>-55.469191633691381</v>
      </c>
    </row>
    <row r="1723" spans="1:4" s="21" customFormat="1" ht="14.25" customHeight="1" x14ac:dyDescent="0.3">
      <c r="A1723" s="76">
        <v>39933</v>
      </c>
      <c r="B1723" s="64">
        <v>893.02</v>
      </c>
      <c r="C1723" s="99">
        <f t="shared" si="52"/>
        <v>1.3333030739727893E-2</v>
      </c>
      <c r="D1723" s="64">
        <f t="shared" si="53"/>
        <v>-13.333030739727892</v>
      </c>
    </row>
    <row r="1724" spans="1:4" s="21" customFormat="1" ht="14.25" customHeight="1" x14ac:dyDescent="0.3">
      <c r="A1724" s="76">
        <v>39932</v>
      </c>
      <c r="B1724" s="64">
        <v>886.03</v>
      </c>
      <c r="C1724" s="99">
        <f t="shared" si="52"/>
        <v>1.1923388800694322E-2</v>
      </c>
      <c r="D1724" s="64">
        <f t="shared" si="53"/>
        <v>-11.923388800694322</v>
      </c>
    </row>
    <row r="1725" spans="1:4" s="21" customFormat="1" ht="14.25" customHeight="1" x14ac:dyDescent="0.3">
      <c r="A1725" s="76">
        <v>39931</v>
      </c>
      <c r="B1725" s="64">
        <v>866.31</v>
      </c>
      <c r="C1725" s="99">
        <f t="shared" si="52"/>
        <v>3.2774354935840174E-3</v>
      </c>
      <c r="D1725" s="64">
        <f t="shared" si="53"/>
        <v>-3.2774354935840173</v>
      </c>
    </row>
    <row r="1726" spans="1:4" s="21" customFormat="1" ht="14.25" customHeight="1" x14ac:dyDescent="0.3">
      <c r="A1726" s="76">
        <v>39930</v>
      </c>
      <c r="B1726" s="64">
        <v>876.43</v>
      </c>
      <c r="C1726" s="99">
        <f t="shared" si="52"/>
        <v>1.6905297844197361E-2</v>
      </c>
      <c r="D1726" s="64">
        <f t="shared" si="53"/>
        <v>-16.90529784419736</v>
      </c>
    </row>
    <row r="1727" spans="1:4" s="21" customFormat="1" ht="14.25" customHeight="1" x14ac:dyDescent="0.3">
      <c r="A1727" s="76">
        <v>39927</v>
      </c>
      <c r="B1727" s="64">
        <v>882.26</v>
      </c>
      <c r="C1727" s="99">
        <f t="shared" si="52"/>
        <v>1.8293879341189534E-2</v>
      </c>
      <c r="D1727" s="64">
        <f t="shared" si="53"/>
        <v>-18.293879341189534</v>
      </c>
    </row>
    <row r="1728" spans="1:4" s="21" customFormat="1" ht="14.25" customHeight="1" x14ac:dyDescent="0.3">
      <c r="A1728" s="76">
        <v>39926</v>
      </c>
      <c r="B1728" s="64">
        <v>864</v>
      </c>
      <c r="C1728" s="99">
        <f t="shared" si="52"/>
        <v>2.3666991507726152E-3</v>
      </c>
      <c r="D1728" s="64">
        <f t="shared" si="53"/>
        <v>-2.3666991507726154</v>
      </c>
    </row>
    <row r="1729" spans="1:4" s="21" customFormat="1" ht="14.25" customHeight="1" x14ac:dyDescent="0.3">
      <c r="A1729" s="76">
        <v>39925</v>
      </c>
      <c r="B1729" s="64">
        <v>857.49</v>
      </c>
      <c r="C1729" s="99">
        <f t="shared" si="52"/>
        <v>-4.5044522098517427E-3</v>
      </c>
      <c r="D1729" s="64">
        <f t="shared" si="53"/>
        <v>4.5044522098517428</v>
      </c>
    </row>
    <row r="1730" spans="1:4" s="21" customFormat="1" ht="14.25" customHeight="1" x14ac:dyDescent="0.3">
      <c r="A1730" s="76">
        <v>39924</v>
      </c>
      <c r="B1730" s="64">
        <v>856.38</v>
      </c>
      <c r="C1730" s="99">
        <f t="shared" si="52"/>
        <v>2.4966487935656853E-2</v>
      </c>
      <c r="D1730" s="64">
        <f t="shared" si="53"/>
        <v>-24.966487935656854</v>
      </c>
    </row>
    <row r="1731" spans="1:4" s="21" customFormat="1" ht="14.25" customHeight="1" x14ac:dyDescent="0.3">
      <c r="A1731" s="76">
        <v>39923</v>
      </c>
      <c r="B1731" s="64">
        <v>849.12</v>
      </c>
      <c r="C1731" s="99">
        <f t="shared" si="52"/>
        <v>1.9608784927772956E-2</v>
      </c>
      <c r="D1731" s="64">
        <f t="shared" si="53"/>
        <v>-19.608784927772955</v>
      </c>
    </row>
    <row r="1732" spans="1:4" s="21" customFormat="1" ht="14.25" customHeight="1" x14ac:dyDescent="0.3">
      <c r="A1732" s="76">
        <v>39920</v>
      </c>
      <c r="B1732" s="64">
        <v>881.27</v>
      </c>
      <c r="C1732" s="99">
        <f t="shared" si="52"/>
        <v>3.8572135668324438E-2</v>
      </c>
      <c r="D1732" s="64">
        <f t="shared" si="53"/>
        <v>-38.572135668324435</v>
      </c>
    </row>
    <row r="1733" spans="1:4" s="21" customFormat="1" ht="14.25" customHeight="1" x14ac:dyDescent="0.3">
      <c r="A1733" s="76">
        <v>39919</v>
      </c>
      <c r="B1733" s="64">
        <v>875.59</v>
      </c>
      <c r="C1733" s="99">
        <f t="shared" si="52"/>
        <v>2.420166101298404E-2</v>
      </c>
      <c r="D1733" s="64">
        <f t="shared" si="53"/>
        <v>-24.20166101298404</v>
      </c>
    </row>
    <row r="1734" spans="1:4" s="21" customFormat="1" ht="14.25" customHeight="1" x14ac:dyDescent="0.3">
      <c r="A1734" s="76">
        <v>39918</v>
      </c>
      <c r="B1734" s="64">
        <v>863.48</v>
      </c>
      <c r="C1734" s="99">
        <f t="shared" ref="C1734:C1797" si="54">(B1734-B1743)/B1743</f>
        <v>1.2570946104413935E-2</v>
      </c>
      <c r="D1734" s="64">
        <f t="shared" ref="D1734:D1797" si="55">C1734*-1000</f>
        <v>-12.570946104413935</v>
      </c>
    </row>
    <row r="1735" spans="1:4" s="21" customFormat="1" ht="14.25" customHeight="1" x14ac:dyDescent="0.3">
      <c r="A1735" s="76">
        <v>39917</v>
      </c>
      <c r="B1735" s="64">
        <v>861.86</v>
      </c>
      <c r="C1735" s="99">
        <f t="shared" si="54"/>
        <v>5.418562551983961E-2</v>
      </c>
      <c r="D1735" s="64">
        <f t="shared" si="55"/>
        <v>-54.185625519839611</v>
      </c>
    </row>
    <row r="1736" spans="1:4" s="21" customFormat="1" ht="14.25" customHeight="1" x14ac:dyDescent="0.3">
      <c r="A1736" s="76">
        <v>39916</v>
      </c>
      <c r="B1736" s="64">
        <v>866.41</v>
      </c>
      <c r="C1736" s="99">
        <f t="shared" si="54"/>
        <v>7.5991654454683116E-2</v>
      </c>
      <c r="D1736" s="64">
        <f t="shared" si="55"/>
        <v>-75.991654454683115</v>
      </c>
    </row>
    <row r="1737" spans="1:4" s="21" customFormat="1" ht="14.25" customHeight="1" x14ac:dyDescent="0.3">
      <c r="A1737" s="76">
        <v>39913</v>
      </c>
      <c r="B1737" s="64">
        <v>861.96</v>
      </c>
      <c r="C1737" s="99">
        <f t="shared" si="54"/>
        <v>8.744086292815248E-2</v>
      </c>
      <c r="D1737" s="64">
        <f t="shared" si="55"/>
        <v>-87.440862928152484</v>
      </c>
    </row>
    <row r="1738" spans="1:4" s="21" customFormat="1" ht="14.25" customHeight="1" x14ac:dyDescent="0.3">
      <c r="A1738" s="76">
        <v>39912</v>
      </c>
      <c r="B1738" s="64">
        <v>861.37</v>
      </c>
      <c r="C1738" s="99">
        <f t="shared" si="54"/>
        <v>4.4477318750075726E-2</v>
      </c>
      <c r="D1738" s="64">
        <f t="shared" si="55"/>
        <v>-44.477318750075725</v>
      </c>
    </row>
    <row r="1739" spans="1:4" s="21" customFormat="1" ht="14.25" customHeight="1" x14ac:dyDescent="0.3">
      <c r="A1739" s="76">
        <v>39911</v>
      </c>
      <c r="B1739" s="64">
        <v>835.52</v>
      </c>
      <c r="C1739" s="99">
        <f t="shared" si="54"/>
        <v>-7.141753710503477E-3</v>
      </c>
      <c r="D1739" s="64">
        <f t="shared" si="55"/>
        <v>7.141753710503477</v>
      </c>
    </row>
    <row r="1740" spans="1:4" s="21" customFormat="1" ht="14.25" customHeight="1" x14ac:dyDescent="0.3">
      <c r="A1740" s="76">
        <v>39910</v>
      </c>
      <c r="B1740" s="64">
        <v>832.79</v>
      </c>
      <c r="C1740" s="99">
        <f t="shared" si="54"/>
        <v>4.0388695987653225E-3</v>
      </c>
      <c r="D1740" s="64">
        <f t="shared" si="55"/>
        <v>-4.0388695987653227</v>
      </c>
    </row>
    <row r="1741" spans="1:4" s="21" customFormat="1" ht="14.25" customHeight="1" x14ac:dyDescent="0.3">
      <c r="A1741" s="76">
        <v>39909</v>
      </c>
      <c r="B1741" s="64">
        <v>848.54</v>
      </c>
      <c r="C1741" s="99">
        <f t="shared" si="54"/>
        <v>2.9694079386459783E-2</v>
      </c>
      <c r="D1741" s="64">
        <f t="shared" si="55"/>
        <v>-29.694079386459784</v>
      </c>
    </row>
    <row r="1742" spans="1:4" s="21" customFormat="1" ht="14.25" customHeight="1" x14ac:dyDescent="0.3">
      <c r="A1742" s="76">
        <v>39906</v>
      </c>
      <c r="B1742" s="64">
        <v>854.9</v>
      </c>
      <c r="C1742" s="99">
        <f t="shared" si="54"/>
        <v>2.9801484051267237E-2</v>
      </c>
      <c r="D1742" s="64">
        <f t="shared" si="55"/>
        <v>-29.801484051267238</v>
      </c>
    </row>
    <row r="1743" spans="1:4" s="21" customFormat="1" ht="14.25" customHeight="1" x14ac:dyDescent="0.3">
      <c r="A1743" s="76">
        <v>39905</v>
      </c>
      <c r="B1743" s="64">
        <v>852.76</v>
      </c>
      <c r="C1743" s="99">
        <f t="shared" si="54"/>
        <v>7.9538693301938204E-2</v>
      </c>
      <c r="D1743" s="64">
        <f t="shared" si="55"/>
        <v>-79.53869330193821</v>
      </c>
    </row>
    <row r="1744" spans="1:4" s="21" customFormat="1" ht="14.25" customHeight="1" x14ac:dyDescent="0.3">
      <c r="A1744" s="76">
        <v>39904</v>
      </c>
      <c r="B1744" s="64">
        <v>817.56</v>
      </c>
      <c r="C1744" s="99">
        <f t="shared" si="54"/>
        <v>1.7992553946532767E-2</v>
      </c>
      <c r="D1744" s="64">
        <f t="shared" si="55"/>
        <v>-17.992553946532766</v>
      </c>
    </row>
    <row r="1745" spans="1:4" s="21" customFormat="1" ht="14.25" customHeight="1" x14ac:dyDescent="0.3">
      <c r="A1745" s="76">
        <v>39903</v>
      </c>
      <c r="B1745" s="64">
        <v>805.22</v>
      </c>
      <c r="C1745" s="99">
        <f t="shared" si="54"/>
        <v>2.0777607342519915E-2</v>
      </c>
      <c r="D1745" s="64">
        <f t="shared" si="55"/>
        <v>-20.777607342519914</v>
      </c>
    </row>
    <row r="1746" spans="1:4" s="21" customFormat="1" ht="14.25" customHeight="1" x14ac:dyDescent="0.3">
      <c r="A1746" s="76">
        <v>39902</v>
      </c>
      <c r="B1746" s="64">
        <v>792.65</v>
      </c>
      <c r="C1746" s="99">
        <f t="shared" si="54"/>
        <v>1.8071360682267636E-2</v>
      </c>
      <c r="D1746" s="64">
        <f t="shared" si="55"/>
        <v>-18.071360682267635</v>
      </c>
    </row>
    <row r="1747" spans="1:4" s="21" customFormat="1" ht="14.25" customHeight="1" x14ac:dyDescent="0.3">
      <c r="A1747" s="76">
        <v>39899</v>
      </c>
      <c r="B1747" s="64">
        <v>824.69</v>
      </c>
      <c r="C1747" s="99">
        <f t="shared" si="54"/>
        <v>7.7758465217789036E-2</v>
      </c>
      <c r="D1747" s="64">
        <f t="shared" si="55"/>
        <v>-77.758465217789038</v>
      </c>
    </row>
    <row r="1748" spans="1:4" s="21" customFormat="1" ht="14.25" customHeight="1" x14ac:dyDescent="0.3">
      <c r="A1748" s="76">
        <v>39898</v>
      </c>
      <c r="B1748" s="64">
        <v>841.53</v>
      </c>
      <c r="C1748" s="99">
        <f t="shared" si="54"/>
        <v>0.11253156357002156</v>
      </c>
      <c r="D1748" s="64">
        <f t="shared" si="55"/>
        <v>-112.53156357002156</v>
      </c>
    </row>
    <row r="1749" spans="1:4" s="21" customFormat="1" ht="14.25" customHeight="1" x14ac:dyDescent="0.3">
      <c r="A1749" s="76">
        <v>39897</v>
      </c>
      <c r="B1749" s="64">
        <v>829.44</v>
      </c>
      <c r="C1749" s="99">
        <f t="shared" si="54"/>
        <v>0.11255080278459631</v>
      </c>
      <c r="D1749" s="64">
        <f t="shared" si="55"/>
        <v>-112.55080278459631</v>
      </c>
    </row>
    <row r="1750" spans="1:4" s="21" customFormat="1" ht="14.25" customHeight="1" x14ac:dyDescent="0.3">
      <c r="A1750" s="76">
        <v>39896</v>
      </c>
      <c r="B1750" s="64">
        <v>824.07</v>
      </c>
      <c r="C1750" s="99">
        <f t="shared" si="54"/>
        <v>0.12739585470962447</v>
      </c>
      <c r="D1750" s="64">
        <f t="shared" si="55"/>
        <v>-127.39585470962447</v>
      </c>
    </row>
    <row r="1751" spans="1:4" s="21" customFormat="1" ht="14.25" customHeight="1" x14ac:dyDescent="0.3">
      <c r="A1751" s="76">
        <v>39895</v>
      </c>
      <c r="B1751" s="64">
        <v>830.16</v>
      </c>
      <c r="C1751" s="99">
        <f t="shared" si="54"/>
        <v>0.14463778507018168</v>
      </c>
      <c r="D1751" s="64">
        <f t="shared" si="55"/>
        <v>-144.63778507018168</v>
      </c>
    </row>
    <row r="1752" spans="1:4" s="21" customFormat="1" ht="14.25" customHeight="1" x14ac:dyDescent="0.3">
      <c r="A1752" s="76">
        <v>39892</v>
      </c>
      <c r="B1752" s="64">
        <v>789.93</v>
      </c>
      <c r="C1752" s="99">
        <f t="shared" si="54"/>
        <v>0.14708701208178435</v>
      </c>
      <c r="D1752" s="64">
        <f t="shared" si="55"/>
        <v>-147.08701208178434</v>
      </c>
    </row>
    <row r="1753" spans="1:4" s="21" customFormat="1" ht="14.25" customHeight="1" x14ac:dyDescent="0.3">
      <c r="A1753" s="76">
        <v>39891</v>
      </c>
      <c r="B1753" s="64">
        <v>803.11</v>
      </c>
      <c r="C1753" s="99">
        <f t="shared" si="54"/>
        <v>0.15141218637992834</v>
      </c>
      <c r="D1753" s="64">
        <f t="shared" si="55"/>
        <v>-151.41218637992833</v>
      </c>
    </row>
    <row r="1754" spans="1:4" s="21" customFormat="1" ht="14.25" customHeight="1" x14ac:dyDescent="0.3">
      <c r="A1754" s="76">
        <v>39890</v>
      </c>
      <c r="B1754" s="64">
        <v>788.83</v>
      </c>
      <c r="C1754" s="99">
        <f t="shared" si="54"/>
        <v>0.12615995203152214</v>
      </c>
      <c r="D1754" s="64">
        <f t="shared" si="55"/>
        <v>-126.15995203152214</v>
      </c>
    </row>
    <row r="1755" spans="1:4" s="21" customFormat="1" ht="14.25" customHeight="1" x14ac:dyDescent="0.3">
      <c r="A1755" s="76">
        <v>39889</v>
      </c>
      <c r="B1755" s="64">
        <v>778.58</v>
      </c>
      <c r="C1755" s="99">
        <f t="shared" si="54"/>
        <v>7.7798388659708256E-2</v>
      </c>
      <c r="D1755" s="64">
        <f t="shared" si="55"/>
        <v>-77.798388659708252</v>
      </c>
    </row>
    <row r="1756" spans="1:4" s="21" customFormat="1" ht="14.25" customHeight="1" x14ac:dyDescent="0.3">
      <c r="A1756" s="76">
        <v>39888</v>
      </c>
      <c r="B1756" s="64">
        <v>765.19</v>
      </c>
      <c r="C1756" s="99">
        <f t="shared" si="54"/>
        <v>8.4837314808251268E-2</v>
      </c>
      <c r="D1756" s="64">
        <f t="shared" si="55"/>
        <v>-84.837314808251264</v>
      </c>
    </row>
    <row r="1757" spans="1:4" s="21" customFormat="1" ht="14.25" customHeight="1" x14ac:dyDescent="0.3">
      <c r="A1757" s="76">
        <v>39885</v>
      </c>
      <c r="B1757" s="64">
        <v>756.41</v>
      </c>
      <c r="C1757" s="99">
        <f t="shared" si="54"/>
        <v>5.9620368424739015E-2</v>
      </c>
      <c r="D1757" s="64">
        <f t="shared" si="55"/>
        <v>-59.620368424739013</v>
      </c>
    </row>
    <row r="1758" spans="1:4" s="21" customFormat="1" ht="14.25" customHeight="1" x14ac:dyDescent="0.3">
      <c r="A1758" s="76">
        <v>39884</v>
      </c>
      <c r="B1758" s="64">
        <v>745.53</v>
      </c>
      <c r="C1758" s="99">
        <f t="shared" si="54"/>
        <v>-7.098527022347762E-3</v>
      </c>
      <c r="D1758" s="64">
        <f t="shared" si="55"/>
        <v>7.0985270223477617</v>
      </c>
    </row>
    <row r="1759" spans="1:4" s="21" customFormat="1" ht="14.25" customHeight="1" x14ac:dyDescent="0.3">
      <c r="A1759" s="76">
        <v>39883</v>
      </c>
      <c r="B1759" s="64">
        <v>730.95</v>
      </c>
      <c r="C1759" s="99">
        <f t="shared" si="54"/>
        <v>-4.2945990180032673E-2</v>
      </c>
      <c r="D1759" s="64">
        <f t="shared" si="55"/>
        <v>42.945990180032673</v>
      </c>
    </row>
    <row r="1760" spans="1:4" s="21" customFormat="1" ht="14.25" customHeight="1" x14ac:dyDescent="0.3">
      <c r="A1760" s="76">
        <v>39882</v>
      </c>
      <c r="B1760" s="64">
        <v>725.26</v>
      </c>
      <c r="C1760" s="99">
        <f t="shared" si="54"/>
        <v>-5.047066678886105E-2</v>
      </c>
      <c r="D1760" s="64">
        <f t="shared" si="55"/>
        <v>50.470666788861053</v>
      </c>
    </row>
    <row r="1761" spans="1:4" s="21" customFormat="1" ht="14.25" customHeight="1" x14ac:dyDescent="0.3">
      <c r="A1761" s="76">
        <v>39881</v>
      </c>
      <c r="B1761" s="64">
        <v>688.64</v>
      </c>
      <c r="C1761" s="99">
        <f t="shared" si="54"/>
        <v>-0.10308808398129694</v>
      </c>
      <c r="D1761" s="64">
        <f t="shared" si="55"/>
        <v>103.08808398129695</v>
      </c>
    </row>
    <row r="1762" spans="1:4" s="21" customFormat="1" ht="14.25" customHeight="1" x14ac:dyDescent="0.3">
      <c r="A1762" s="76">
        <v>39878</v>
      </c>
      <c r="B1762" s="64">
        <v>697.5</v>
      </c>
      <c r="C1762" s="99">
        <f t="shared" si="54"/>
        <v>-7.8952580913520531E-2</v>
      </c>
      <c r="D1762" s="64">
        <f t="shared" si="55"/>
        <v>78.952580913520535</v>
      </c>
    </row>
    <row r="1763" spans="1:4" s="21" customFormat="1" ht="14.25" customHeight="1" x14ac:dyDescent="0.3">
      <c r="A1763" s="76">
        <v>39877</v>
      </c>
      <c r="B1763" s="64">
        <v>700.46</v>
      </c>
      <c r="C1763" s="99">
        <f t="shared" si="54"/>
        <v>-9.3654572744681946E-2</v>
      </c>
      <c r="D1763" s="64">
        <f t="shared" si="55"/>
        <v>93.654572744681943</v>
      </c>
    </row>
    <row r="1764" spans="1:4" s="21" customFormat="1" ht="14.25" customHeight="1" x14ac:dyDescent="0.3">
      <c r="A1764" s="76">
        <v>39876</v>
      </c>
      <c r="B1764" s="64">
        <v>722.38</v>
      </c>
      <c r="C1764" s="99">
        <f t="shared" si="54"/>
        <v>-8.5803234706016293E-2</v>
      </c>
      <c r="D1764" s="64">
        <f t="shared" si="55"/>
        <v>85.803234706016298</v>
      </c>
    </row>
    <row r="1765" spans="1:4" s="21" customFormat="1" ht="14.25" customHeight="1" x14ac:dyDescent="0.3">
      <c r="A1765" s="76">
        <v>39875</v>
      </c>
      <c r="B1765" s="64">
        <v>705.35</v>
      </c>
      <c r="C1765" s="99">
        <f t="shared" si="54"/>
        <v>-0.10870883772650304</v>
      </c>
      <c r="D1765" s="64">
        <f t="shared" si="55"/>
        <v>108.70883772650303</v>
      </c>
    </row>
    <row r="1766" spans="1:4" s="21" customFormat="1" ht="14.25" customHeight="1" x14ac:dyDescent="0.3">
      <c r="A1766" s="76">
        <v>39874</v>
      </c>
      <c r="B1766" s="64">
        <v>713.85</v>
      </c>
      <c r="C1766" s="99">
        <f t="shared" si="54"/>
        <v>-0.10395772402625923</v>
      </c>
      <c r="D1766" s="64">
        <f t="shared" si="55"/>
        <v>103.95772402625923</v>
      </c>
    </row>
    <row r="1767" spans="1:4" s="21" customFormat="1" ht="14.25" customHeight="1" x14ac:dyDescent="0.3">
      <c r="A1767" s="76">
        <v>39871</v>
      </c>
      <c r="B1767" s="64">
        <v>750.86</v>
      </c>
      <c r="C1767" s="99">
        <f t="shared" si="54"/>
        <v>-9.6481517135155889E-2</v>
      </c>
      <c r="D1767" s="64">
        <f t="shared" si="55"/>
        <v>96.481517135155883</v>
      </c>
    </row>
    <row r="1768" spans="1:4" s="21" customFormat="1" ht="14.25" customHeight="1" x14ac:dyDescent="0.3">
      <c r="A1768" s="76">
        <v>39870</v>
      </c>
      <c r="B1768" s="64">
        <v>763.75</v>
      </c>
      <c r="C1768" s="99">
        <f t="shared" si="54"/>
        <v>-8.7536737473417586E-2</v>
      </c>
      <c r="D1768" s="64">
        <f t="shared" si="55"/>
        <v>87.536737473417588</v>
      </c>
    </row>
    <row r="1769" spans="1:4" s="21" customFormat="1" ht="14.25" customHeight="1" x14ac:dyDescent="0.3">
      <c r="A1769" s="76">
        <v>39869</v>
      </c>
      <c r="B1769" s="64">
        <v>763.81</v>
      </c>
      <c r="C1769" s="99">
        <f t="shared" si="54"/>
        <v>-8.8184032088625741E-2</v>
      </c>
      <c r="D1769" s="64">
        <f t="shared" si="55"/>
        <v>88.184032088625742</v>
      </c>
    </row>
    <row r="1770" spans="1:4" s="21" customFormat="1" ht="14.25" customHeight="1" x14ac:dyDescent="0.3">
      <c r="A1770" s="76">
        <v>39868</v>
      </c>
      <c r="B1770" s="64">
        <v>767.79</v>
      </c>
      <c r="C1770" s="99">
        <f t="shared" si="54"/>
        <v>-9.1415790968474867E-2</v>
      </c>
      <c r="D1770" s="64">
        <f t="shared" si="55"/>
        <v>91.415790968474866</v>
      </c>
    </row>
    <row r="1771" spans="1:4" s="21" customFormat="1" ht="14.25" customHeight="1" x14ac:dyDescent="0.3">
      <c r="A1771" s="76">
        <v>39867</v>
      </c>
      <c r="B1771" s="64">
        <v>757.29</v>
      </c>
      <c r="C1771" s="99">
        <f t="shared" si="54"/>
        <v>-0.1053023321755157</v>
      </c>
      <c r="D1771" s="64">
        <f t="shared" si="55"/>
        <v>105.3023321755157</v>
      </c>
    </row>
    <row r="1772" spans="1:4" s="21" customFormat="1" ht="14.25" customHeight="1" x14ac:dyDescent="0.3">
      <c r="A1772" s="76">
        <v>39864</v>
      </c>
      <c r="B1772" s="64">
        <v>772.84</v>
      </c>
      <c r="C1772" s="99">
        <f t="shared" si="54"/>
        <v>-0.11870823545510527</v>
      </c>
      <c r="D1772" s="64">
        <f t="shared" si="55"/>
        <v>118.70823545510527</v>
      </c>
    </row>
    <row r="1773" spans="1:4" s="21" customFormat="1" ht="14.25" customHeight="1" x14ac:dyDescent="0.3">
      <c r="A1773" s="76">
        <v>39863</v>
      </c>
      <c r="B1773" s="64">
        <v>790.18</v>
      </c>
      <c r="C1773" s="99">
        <f t="shared" si="54"/>
        <v>-9.2519006821783836E-2</v>
      </c>
      <c r="D1773" s="64">
        <f t="shared" si="55"/>
        <v>92.519006821783833</v>
      </c>
    </row>
    <row r="1774" spans="1:4" s="21" customFormat="1" ht="14.25" customHeight="1" x14ac:dyDescent="0.3">
      <c r="A1774" s="76">
        <v>39862</v>
      </c>
      <c r="B1774" s="64">
        <v>791.38</v>
      </c>
      <c r="C1774" s="99">
        <f t="shared" si="54"/>
        <v>-7.21738926536451E-2</v>
      </c>
      <c r="D1774" s="64">
        <f t="shared" si="55"/>
        <v>72.173892653645098</v>
      </c>
    </row>
    <row r="1775" spans="1:4" s="21" customFormat="1" ht="14.25" customHeight="1" x14ac:dyDescent="0.3">
      <c r="A1775" s="76">
        <v>39861</v>
      </c>
      <c r="B1775" s="64">
        <v>796.67</v>
      </c>
      <c r="C1775" s="99">
        <f t="shared" si="54"/>
        <v>-6.0475263871690645E-2</v>
      </c>
      <c r="D1775" s="64">
        <f t="shared" si="55"/>
        <v>60.475263871690643</v>
      </c>
    </row>
    <row r="1776" spans="1:4" s="21" customFormat="1" ht="14.25" customHeight="1" x14ac:dyDescent="0.3">
      <c r="A1776" s="76">
        <v>39860</v>
      </c>
      <c r="B1776" s="64">
        <v>831.04</v>
      </c>
      <c r="C1776" s="99">
        <f t="shared" si="54"/>
        <v>-1.5087049788449481E-2</v>
      </c>
      <c r="D1776" s="64">
        <f t="shared" si="55"/>
        <v>15.08704978844948</v>
      </c>
    </row>
    <row r="1777" spans="1:4" s="21" customFormat="1" ht="14.25" customHeight="1" x14ac:dyDescent="0.3">
      <c r="A1777" s="76">
        <v>39857</v>
      </c>
      <c r="B1777" s="64">
        <v>837.02</v>
      </c>
      <c r="C1777" s="99">
        <f t="shared" si="54"/>
        <v>9.8082978441047606E-3</v>
      </c>
      <c r="D1777" s="64">
        <f t="shared" si="55"/>
        <v>-9.8082978441047608</v>
      </c>
    </row>
    <row r="1778" spans="1:4" s="21" customFormat="1" ht="14.25" customHeight="1" x14ac:dyDescent="0.3">
      <c r="A1778" s="76">
        <v>39856</v>
      </c>
      <c r="B1778" s="64">
        <v>837.68</v>
      </c>
      <c r="C1778" s="99">
        <f t="shared" si="54"/>
        <v>-1.3709571665296793E-3</v>
      </c>
      <c r="D1778" s="64">
        <f t="shared" si="55"/>
        <v>1.3709571665296794</v>
      </c>
    </row>
    <row r="1779" spans="1:4" s="21" customFormat="1" ht="14.25" customHeight="1" x14ac:dyDescent="0.3">
      <c r="A1779" s="76">
        <v>39855</v>
      </c>
      <c r="B1779" s="64">
        <v>845.04</v>
      </c>
      <c r="C1779" s="99">
        <f t="shared" si="54"/>
        <v>-1.5024535801289134E-2</v>
      </c>
      <c r="D1779" s="64">
        <f t="shared" si="55"/>
        <v>15.024535801289135</v>
      </c>
    </row>
    <row r="1780" spans="1:4" s="21" customFormat="1" ht="14.25" customHeight="1" x14ac:dyDescent="0.3">
      <c r="A1780" s="76">
        <v>39854</v>
      </c>
      <c r="B1780" s="64">
        <v>846.42</v>
      </c>
      <c r="C1780" s="99">
        <f t="shared" si="54"/>
        <v>-3.6878577199230884E-2</v>
      </c>
      <c r="D1780" s="64">
        <f t="shared" si="55"/>
        <v>36.878577199230882</v>
      </c>
    </row>
    <row r="1781" spans="1:4" s="21" customFormat="1" ht="14.25" customHeight="1" x14ac:dyDescent="0.3">
      <c r="A1781" s="76">
        <v>39853</v>
      </c>
      <c r="B1781" s="64">
        <v>876.94</v>
      </c>
      <c r="C1781" s="99">
        <f t="shared" si="54"/>
        <v>2.6309013880111434E-2</v>
      </c>
      <c r="D1781" s="64">
        <f t="shared" si="55"/>
        <v>-26.309013880111433</v>
      </c>
    </row>
    <row r="1782" spans="1:4" s="21" customFormat="1" ht="14.25" customHeight="1" x14ac:dyDescent="0.3">
      <c r="A1782" s="76">
        <v>39850</v>
      </c>
      <c r="B1782" s="64">
        <v>870.74</v>
      </c>
      <c r="C1782" s="99">
        <f t="shared" si="54"/>
        <v>3.4231280881794057E-2</v>
      </c>
      <c r="D1782" s="64">
        <f t="shared" si="55"/>
        <v>-34.231280881794056</v>
      </c>
    </row>
    <row r="1783" spans="1:4" s="21" customFormat="1" ht="14.25" customHeight="1" x14ac:dyDescent="0.3">
      <c r="A1783" s="76">
        <v>39849</v>
      </c>
      <c r="B1783" s="64">
        <v>852.94</v>
      </c>
      <c r="C1783" s="99">
        <f t="shared" si="54"/>
        <v>3.3390680656182677E-2</v>
      </c>
      <c r="D1783" s="64">
        <f t="shared" si="55"/>
        <v>-33.390680656182674</v>
      </c>
    </row>
    <row r="1784" spans="1:4" s="21" customFormat="1" ht="14.25" customHeight="1" x14ac:dyDescent="0.3">
      <c r="A1784" s="76">
        <v>39848</v>
      </c>
      <c r="B1784" s="64">
        <v>847.95</v>
      </c>
      <c r="C1784" s="99">
        <f t="shared" si="54"/>
        <v>2.1109799860311754E-2</v>
      </c>
      <c r="D1784" s="64">
        <f t="shared" si="55"/>
        <v>-21.109799860311753</v>
      </c>
    </row>
    <row r="1785" spans="1:4" s="21" customFormat="1" ht="14.25" customHeight="1" x14ac:dyDescent="0.3">
      <c r="A1785" s="76">
        <v>39847</v>
      </c>
      <c r="B1785" s="64">
        <v>843.77</v>
      </c>
      <c r="C1785" s="99">
        <f t="shared" si="54"/>
        <v>6.3690469091039585E-3</v>
      </c>
      <c r="D1785" s="64">
        <f t="shared" si="55"/>
        <v>-6.3690469091039583</v>
      </c>
    </row>
    <row r="1786" spans="1:4" s="21" customFormat="1" ht="14.25" customHeight="1" x14ac:dyDescent="0.3">
      <c r="A1786" s="76">
        <v>39846</v>
      </c>
      <c r="B1786" s="64">
        <v>828.89</v>
      </c>
      <c r="C1786" s="99">
        <f t="shared" si="54"/>
        <v>7.6342373664312043E-3</v>
      </c>
      <c r="D1786" s="64">
        <f t="shared" si="55"/>
        <v>-7.6342373664312042</v>
      </c>
    </row>
    <row r="1787" spans="1:4" s="21" customFormat="1" ht="14.25" customHeight="1" x14ac:dyDescent="0.3">
      <c r="A1787" s="76">
        <v>39843</v>
      </c>
      <c r="B1787" s="64">
        <v>838.83</v>
      </c>
      <c r="C1787" s="99">
        <f t="shared" si="54"/>
        <v>-2.4185105046415814E-2</v>
      </c>
      <c r="D1787" s="64">
        <f t="shared" si="55"/>
        <v>24.185105046415813</v>
      </c>
    </row>
    <row r="1788" spans="1:4" s="21" customFormat="1" ht="14.25" customHeight="1" x14ac:dyDescent="0.3">
      <c r="A1788" s="76">
        <v>39842</v>
      </c>
      <c r="B1788" s="64">
        <v>857.93</v>
      </c>
      <c r="C1788" s="99">
        <f t="shared" si="54"/>
        <v>-9.1241929709066343E-3</v>
      </c>
      <c r="D1788" s="64">
        <f t="shared" si="55"/>
        <v>9.1241929709066341</v>
      </c>
    </row>
    <row r="1789" spans="1:4" s="21" customFormat="1" ht="14.25" customHeight="1" x14ac:dyDescent="0.3">
      <c r="A1789" s="76">
        <v>39841</v>
      </c>
      <c r="B1789" s="64">
        <v>878.83</v>
      </c>
      <c r="C1789" s="99">
        <f t="shared" si="54"/>
        <v>2.9858791820472276E-2</v>
      </c>
      <c r="D1789" s="64">
        <f t="shared" si="55"/>
        <v>-29.858791820472277</v>
      </c>
    </row>
    <row r="1790" spans="1:4" s="21" customFormat="1" ht="14.25" customHeight="1" x14ac:dyDescent="0.3">
      <c r="A1790" s="76">
        <v>39840</v>
      </c>
      <c r="B1790" s="64">
        <v>854.46</v>
      </c>
      <c r="C1790" s="99">
        <f t="shared" si="54"/>
        <v>-9.0345027544215285E-3</v>
      </c>
      <c r="D1790" s="64">
        <f t="shared" si="55"/>
        <v>9.0345027544215277</v>
      </c>
    </row>
    <row r="1791" spans="1:4" s="21" customFormat="1" ht="14.25" customHeight="1" x14ac:dyDescent="0.3">
      <c r="A1791" s="76">
        <v>39839</v>
      </c>
      <c r="B1791" s="64">
        <v>841.92</v>
      </c>
      <c r="C1791" s="99">
        <f t="shared" si="54"/>
        <v>-5.3405590159879474E-2</v>
      </c>
      <c r="D1791" s="64">
        <f t="shared" si="55"/>
        <v>53.405590159879473</v>
      </c>
    </row>
    <row r="1792" spans="1:4" s="21" customFormat="1" ht="14.25" customHeight="1" x14ac:dyDescent="0.3">
      <c r="A1792" s="76">
        <v>39836</v>
      </c>
      <c r="B1792" s="64">
        <v>825.38</v>
      </c>
      <c r="C1792" s="99">
        <f t="shared" si="54"/>
        <v>-8.5532584369252637E-2</v>
      </c>
      <c r="D1792" s="64">
        <f t="shared" si="55"/>
        <v>85.532584369252632</v>
      </c>
    </row>
    <row r="1793" spans="1:4" s="21" customFormat="1" ht="14.25" customHeight="1" x14ac:dyDescent="0.3">
      <c r="A1793" s="76">
        <v>39835</v>
      </c>
      <c r="B1793" s="64">
        <v>830.42</v>
      </c>
      <c r="C1793" s="99">
        <f t="shared" si="54"/>
        <v>-9.9942555520631277E-2</v>
      </c>
      <c r="D1793" s="64">
        <f t="shared" si="55"/>
        <v>99.942555520631274</v>
      </c>
    </row>
    <row r="1794" spans="1:4" s="21" customFormat="1" ht="14.25" customHeight="1" x14ac:dyDescent="0.3">
      <c r="A1794" s="76">
        <v>39834</v>
      </c>
      <c r="B1794" s="64">
        <v>838.43</v>
      </c>
      <c r="C1794" s="99">
        <f t="shared" si="54"/>
        <v>-0.1066847084896011</v>
      </c>
      <c r="D1794" s="64">
        <f t="shared" si="55"/>
        <v>106.68470848960109</v>
      </c>
    </row>
    <row r="1795" spans="1:4" s="21" customFormat="1" ht="14.25" customHeight="1" x14ac:dyDescent="0.3">
      <c r="A1795" s="76">
        <v>39833</v>
      </c>
      <c r="B1795" s="64">
        <v>822.61</v>
      </c>
      <c r="C1795" s="99">
        <f t="shared" si="54"/>
        <v>-0.12451042997020009</v>
      </c>
      <c r="D1795" s="64">
        <f t="shared" si="55"/>
        <v>124.51042997020009</v>
      </c>
    </row>
    <row r="1796" spans="1:4" s="21" customFormat="1" ht="14.25" customHeight="1" x14ac:dyDescent="0.3">
      <c r="A1796" s="76">
        <v>39832</v>
      </c>
      <c r="B1796" s="64">
        <v>859.62</v>
      </c>
      <c r="C1796" s="99">
        <f t="shared" si="54"/>
        <v>-9.4841474586444041E-2</v>
      </c>
      <c r="D1796" s="64">
        <f t="shared" si="55"/>
        <v>94.841474586444036</v>
      </c>
    </row>
    <row r="1797" spans="1:4" s="21" customFormat="1" ht="14.25" customHeight="1" x14ac:dyDescent="0.3">
      <c r="A1797" s="76">
        <v>39829</v>
      </c>
      <c r="B1797" s="64">
        <v>865.83</v>
      </c>
      <c r="C1797" s="99">
        <f t="shared" si="54"/>
        <v>-8.4039480783268214E-2</v>
      </c>
      <c r="D1797" s="64">
        <f t="shared" si="55"/>
        <v>84.039480783268218</v>
      </c>
    </row>
    <row r="1798" spans="1:4" s="21" customFormat="1" ht="14.25" customHeight="1" x14ac:dyDescent="0.3">
      <c r="A1798" s="76">
        <v>39828</v>
      </c>
      <c r="B1798" s="64">
        <v>853.35</v>
      </c>
      <c r="C1798" s="99">
        <f t="shared" ref="C1798:C1861" si="56">(B1798-B1807)/B1807</f>
        <v>-9.7910081715064962E-2</v>
      </c>
      <c r="D1798" s="64">
        <f t="shared" ref="D1798:D1861" si="57">C1798*-1000</f>
        <v>97.910081715064962</v>
      </c>
    </row>
    <row r="1799" spans="1:4" s="21" customFormat="1" ht="14.25" customHeight="1" x14ac:dyDescent="0.3">
      <c r="A1799" s="76">
        <v>39827</v>
      </c>
      <c r="B1799" s="64">
        <v>862.25</v>
      </c>
      <c r="C1799" s="99">
        <f t="shared" si="56"/>
        <v>-6.3005987633526425E-2</v>
      </c>
      <c r="D1799" s="64">
        <f t="shared" si="57"/>
        <v>63.005987633526424</v>
      </c>
    </row>
    <row r="1800" spans="1:4" s="21" customFormat="1" ht="14.25" customHeight="1" x14ac:dyDescent="0.3">
      <c r="A1800" s="76">
        <v>39826</v>
      </c>
      <c r="B1800" s="64">
        <v>889.42</v>
      </c>
      <c r="C1800" s="99">
        <f t="shared" si="56"/>
        <v>-3.3480760244721491E-2</v>
      </c>
      <c r="D1800" s="64">
        <f t="shared" si="57"/>
        <v>33.480760244721495</v>
      </c>
    </row>
    <row r="1801" spans="1:4" s="21" customFormat="1" ht="14.25" customHeight="1" x14ac:dyDescent="0.3">
      <c r="A1801" s="76">
        <v>39825</v>
      </c>
      <c r="B1801" s="64">
        <v>902.58</v>
      </c>
      <c r="C1801" s="99">
        <f t="shared" si="56"/>
        <v>-1.4618382698123286E-2</v>
      </c>
      <c r="D1801" s="64">
        <f t="shared" si="57"/>
        <v>14.618382698123286</v>
      </c>
    </row>
    <row r="1802" spans="1:4" s="21" customFormat="1" ht="14.25" customHeight="1" x14ac:dyDescent="0.3">
      <c r="A1802" s="76">
        <v>39822</v>
      </c>
      <c r="B1802" s="64">
        <v>922.63</v>
      </c>
      <c r="C1802" s="99">
        <f t="shared" si="56"/>
        <v>2.3915745549784651E-2</v>
      </c>
      <c r="D1802" s="64">
        <f t="shared" si="57"/>
        <v>-23.915745549784649</v>
      </c>
    </row>
    <row r="1803" spans="1:4" s="21" customFormat="1" ht="14.25" customHeight="1" x14ac:dyDescent="0.3">
      <c r="A1803" s="76">
        <v>39821</v>
      </c>
      <c r="B1803" s="64">
        <v>938.56</v>
      </c>
      <c r="C1803" s="99">
        <f t="shared" si="56"/>
        <v>5.0524949072104933E-2</v>
      </c>
      <c r="D1803" s="64">
        <f t="shared" si="57"/>
        <v>-50.524949072104931</v>
      </c>
    </row>
    <row r="1804" spans="1:4" s="21" customFormat="1" ht="14.25" customHeight="1" x14ac:dyDescent="0.3">
      <c r="A1804" s="76">
        <v>39820</v>
      </c>
      <c r="B1804" s="64">
        <v>939.6</v>
      </c>
      <c r="C1804" s="99">
        <f t="shared" si="56"/>
        <v>5.6763352940514919E-2</v>
      </c>
      <c r="D1804" s="64">
        <f t="shared" si="57"/>
        <v>-56.76335294051492</v>
      </c>
    </row>
    <row r="1805" spans="1:4" s="21" customFormat="1" ht="14.25" customHeight="1" x14ac:dyDescent="0.3">
      <c r="A1805" s="76">
        <v>39819</v>
      </c>
      <c r="B1805" s="64">
        <v>949.69</v>
      </c>
      <c r="C1805" s="99">
        <f t="shared" si="56"/>
        <v>6.9518897247623779E-2</v>
      </c>
      <c r="D1805" s="64">
        <f t="shared" si="57"/>
        <v>-69.518897247623784</v>
      </c>
    </row>
    <row r="1806" spans="1:4" s="21" customFormat="1" ht="14.25" customHeight="1" x14ac:dyDescent="0.3">
      <c r="A1806" s="76">
        <v>39818</v>
      </c>
      <c r="B1806" s="64">
        <v>945.27</v>
      </c>
      <c r="C1806" s="99">
        <f t="shared" si="56"/>
        <v>6.412175929574139E-2</v>
      </c>
      <c r="D1806" s="64">
        <f t="shared" si="57"/>
        <v>-64.121759295741384</v>
      </c>
    </row>
    <row r="1807" spans="1:4" s="21" customFormat="1" ht="14.25" customHeight="1" x14ac:dyDescent="0.3">
      <c r="A1807" s="76">
        <v>39815</v>
      </c>
      <c r="B1807" s="64">
        <v>945.97</v>
      </c>
      <c r="C1807" s="99">
        <f t="shared" si="56"/>
        <v>5.9637292350430714E-2</v>
      </c>
      <c r="D1807" s="64">
        <f t="shared" si="57"/>
        <v>-59.637292350430712</v>
      </c>
    </row>
    <row r="1808" spans="1:4" s="21" customFormat="1" ht="14.25" customHeight="1" x14ac:dyDescent="0.3">
      <c r="A1808" s="76">
        <v>39814</v>
      </c>
      <c r="B1808" s="64">
        <v>920.23</v>
      </c>
      <c r="C1808" s="99">
        <f t="shared" si="56"/>
        <v>1.4676046398800401E-2</v>
      </c>
      <c r="D1808" s="64">
        <f t="shared" si="57"/>
        <v>-14.6760463988004</v>
      </c>
    </row>
    <row r="1809" spans="1:4" s="21" customFormat="1" ht="14.25" customHeight="1" x14ac:dyDescent="0.3">
      <c r="A1809" s="76">
        <v>39813</v>
      </c>
      <c r="B1809" s="64">
        <v>920.23</v>
      </c>
      <c r="C1809" s="99">
        <f t="shared" si="56"/>
        <v>8.5921865483333721E-4</v>
      </c>
      <c r="D1809" s="64">
        <f t="shared" si="57"/>
        <v>-0.85921865483333726</v>
      </c>
    </row>
    <row r="1810" spans="1:4" s="21" customFormat="1" ht="14.25" customHeight="1" x14ac:dyDescent="0.3">
      <c r="A1810" s="76">
        <v>39812</v>
      </c>
      <c r="B1810" s="64">
        <v>915.97</v>
      </c>
      <c r="C1810" s="99">
        <f t="shared" si="56"/>
        <v>-1.309097961470497E-2</v>
      </c>
      <c r="D1810" s="64">
        <f t="shared" si="57"/>
        <v>13.09097961470497</v>
      </c>
    </row>
    <row r="1811" spans="1:4" s="21" customFormat="1" ht="14.25" customHeight="1" x14ac:dyDescent="0.3">
      <c r="A1811" s="76">
        <v>39811</v>
      </c>
      <c r="B1811" s="64">
        <v>901.08</v>
      </c>
      <c r="C1811" s="99">
        <f t="shared" si="56"/>
        <v>-1.7435964539239106E-2</v>
      </c>
      <c r="D1811" s="64">
        <f t="shared" si="57"/>
        <v>17.435964539239105</v>
      </c>
    </row>
    <row r="1812" spans="1:4" s="21" customFormat="1" ht="14.25" customHeight="1" x14ac:dyDescent="0.3">
      <c r="A1812" s="76">
        <v>39808</v>
      </c>
      <c r="B1812" s="64">
        <v>893.42</v>
      </c>
      <c r="C1812" s="99">
        <f t="shared" si="56"/>
        <v>2.4460302499887234E-3</v>
      </c>
      <c r="D1812" s="64">
        <f t="shared" si="57"/>
        <v>-2.4460302499887234</v>
      </c>
    </row>
    <row r="1813" spans="1:4" s="21" customFormat="1" ht="14.25" customHeight="1" x14ac:dyDescent="0.3">
      <c r="A1813" s="76">
        <v>39807</v>
      </c>
      <c r="B1813" s="64">
        <v>889.13</v>
      </c>
      <c r="C1813" s="99">
        <f t="shared" si="56"/>
        <v>4.2468120672712996E-3</v>
      </c>
      <c r="D1813" s="64">
        <f t="shared" si="57"/>
        <v>-4.2468120672712999</v>
      </c>
    </row>
    <row r="1814" spans="1:4" s="21" customFormat="1" ht="14.25" customHeight="1" x14ac:dyDescent="0.3">
      <c r="A1814" s="76">
        <v>39806</v>
      </c>
      <c r="B1814" s="64">
        <v>887.96</v>
      </c>
      <c r="C1814" s="99">
        <f t="shared" si="56"/>
        <v>-4.8526824238755645E-3</v>
      </c>
      <c r="D1814" s="64">
        <f t="shared" si="57"/>
        <v>4.8526824238755646</v>
      </c>
    </row>
    <row r="1815" spans="1:4" s="21" customFormat="1" ht="14.25" customHeight="1" x14ac:dyDescent="0.3">
      <c r="A1815" s="76">
        <v>39805</v>
      </c>
      <c r="B1815" s="64">
        <v>888.31</v>
      </c>
      <c r="C1815" s="99">
        <f t="shared" si="56"/>
        <v>-1.1989900899798782E-2</v>
      </c>
      <c r="D1815" s="64">
        <f t="shared" si="57"/>
        <v>11.989900899798782</v>
      </c>
    </row>
    <row r="1816" spans="1:4" s="21" customFormat="1" ht="14.25" customHeight="1" x14ac:dyDescent="0.3">
      <c r="A1816" s="76">
        <v>39804</v>
      </c>
      <c r="B1816" s="64">
        <v>892.73</v>
      </c>
      <c r="C1816" s="99">
        <f t="shared" si="56"/>
        <v>5.7229763983552536E-3</v>
      </c>
      <c r="D1816" s="64">
        <f t="shared" si="57"/>
        <v>-5.7229763983552537</v>
      </c>
    </row>
    <row r="1817" spans="1:4" s="21" customFormat="1" ht="14.25" customHeight="1" x14ac:dyDescent="0.3">
      <c r="A1817" s="76">
        <v>39801</v>
      </c>
      <c r="B1817" s="64">
        <v>906.92</v>
      </c>
      <c r="C1817" s="99">
        <f t="shared" si="56"/>
        <v>1.344299299355225E-2</v>
      </c>
      <c r="D1817" s="64">
        <f t="shared" si="57"/>
        <v>-13.442992993552251</v>
      </c>
    </row>
    <row r="1818" spans="1:4" s="21" customFormat="1" ht="14.25" customHeight="1" x14ac:dyDescent="0.3">
      <c r="A1818" s="76">
        <v>39800</v>
      </c>
      <c r="B1818" s="64">
        <v>919.44</v>
      </c>
      <c r="C1818" s="99">
        <f t="shared" si="56"/>
        <v>8.373408769448383E-2</v>
      </c>
      <c r="D1818" s="64">
        <f t="shared" si="57"/>
        <v>-83.734087694483833</v>
      </c>
    </row>
    <row r="1819" spans="1:4" s="21" customFormat="1" ht="14.25" customHeight="1" x14ac:dyDescent="0.3">
      <c r="A1819" s="76">
        <v>39799</v>
      </c>
      <c r="B1819" s="64">
        <v>928.12</v>
      </c>
      <c r="C1819" s="99">
        <f t="shared" si="56"/>
        <v>9.8913069217836033E-2</v>
      </c>
      <c r="D1819" s="64">
        <f t="shared" si="57"/>
        <v>-98.913069217836039</v>
      </c>
    </row>
    <row r="1820" spans="1:4" s="21" customFormat="1" ht="14.25" customHeight="1" x14ac:dyDescent="0.3">
      <c r="A1820" s="76">
        <v>39798</v>
      </c>
      <c r="B1820" s="64">
        <v>917.07</v>
      </c>
      <c r="C1820" s="99">
        <f t="shared" si="56"/>
        <v>6.6124925888466496E-2</v>
      </c>
      <c r="D1820" s="64">
        <f t="shared" si="57"/>
        <v>-66.124925888466493</v>
      </c>
    </row>
    <row r="1821" spans="1:4" s="21" customFormat="1" ht="14.25" customHeight="1" x14ac:dyDescent="0.3">
      <c r="A1821" s="76">
        <v>39797</v>
      </c>
      <c r="B1821" s="64">
        <v>891.24</v>
      </c>
      <c r="C1821" s="99">
        <f t="shared" si="56"/>
        <v>5.2554503153270191E-2</v>
      </c>
      <c r="D1821" s="64">
        <f t="shared" si="57"/>
        <v>-52.55450315327019</v>
      </c>
    </row>
    <row r="1822" spans="1:4" s="21" customFormat="1" ht="14.25" customHeight="1" x14ac:dyDescent="0.3">
      <c r="A1822" s="76">
        <v>39794</v>
      </c>
      <c r="B1822" s="64">
        <v>885.37</v>
      </c>
      <c r="C1822" s="99">
        <f t="shared" si="56"/>
        <v>6.628689798032103E-2</v>
      </c>
      <c r="D1822" s="64">
        <f t="shared" si="57"/>
        <v>-66.286897980321029</v>
      </c>
    </row>
    <row r="1823" spans="1:4" s="21" customFormat="1" ht="14.25" customHeight="1" x14ac:dyDescent="0.3">
      <c r="A1823" s="76">
        <v>39793</v>
      </c>
      <c r="B1823" s="64">
        <v>892.29</v>
      </c>
      <c r="C1823" s="99">
        <f t="shared" si="56"/>
        <v>-7.1674151389245118E-4</v>
      </c>
      <c r="D1823" s="64">
        <f t="shared" si="57"/>
        <v>0.71674151389245122</v>
      </c>
    </row>
    <row r="1824" spans="1:4" s="21" customFormat="1" ht="14.25" customHeight="1" x14ac:dyDescent="0.3">
      <c r="A1824" s="76">
        <v>39792</v>
      </c>
      <c r="B1824" s="64">
        <v>899.09</v>
      </c>
      <c r="C1824" s="99">
        <f t="shared" si="56"/>
        <v>1.6219454302959086E-2</v>
      </c>
      <c r="D1824" s="64">
        <f t="shared" si="57"/>
        <v>-16.219454302959086</v>
      </c>
    </row>
    <row r="1825" spans="1:4" s="21" customFormat="1" ht="14.25" customHeight="1" x14ac:dyDescent="0.3">
      <c r="A1825" s="76">
        <v>39791</v>
      </c>
      <c r="B1825" s="64">
        <v>887.65</v>
      </c>
      <c r="C1825" s="99">
        <f t="shared" si="56"/>
        <v>1.2293726550115722E-2</v>
      </c>
      <c r="D1825" s="64">
        <f t="shared" si="57"/>
        <v>-12.293726550115721</v>
      </c>
    </row>
    <row r="1826" spans="1:4" s="21" customFormat="1" ht="14.25" customHeight="1" x14ac:dyDescent="0.3">
      <c r="A1826" s="76">
        <v>39790</v>
      </c>
      <c r="B1826" s="64">
        <v>894.89</v>
      </c>
      <c r="C1826" s="99">
        <f t="shared" si="56"/>
        <v>3.6664195357026988E-2</v>
      </c>
      <c r="D1826" s="64">
        <f t="shared" si="57"/>
        <v>-36.664195357026991</v>
      </c>
    </row>
    <row r="1827" spans="1:4" s="21" customFormat="1" ht="14.25" customHeight="1" x14ac:dyDescent="0.3">
      <c r="A1827" s="76">
        <v>39787</v>
      </c>
      <c r="B1827" s="64">
        <v>848.4</v>
      </c>
      <c r="C1827" s="99">
        <f t="shared" si="56"/>
        <v>-1.0479341567662241E-3</v>
      </c>
      <c r="D1827" s="64">
        <f t="shared" si="57"/>
        <v>1.0479341567662241</v>
      </c>
    </row>
    <row r="1828" spans="1:4" s="21" customFormat="1" ht="14.25" customHeight="1" x14ac:dyDescent="0.3">
      <c r="A1828" s="76">
        <v>39786</v>
      </c>
      <c r="B1828" s="64">
        <v>844.58</v>
      </c>
      <c r="C1828" s="99">
        <f t="shared" si="56"/>
        <v>6.2578632177545182E-2</v>
      </c>
      <c r="D1828" s="64">
        <f t="shared" si="57"/>
        <v>-62.578632177545181</v>
      </c>
    </row>
    <row r="1829" spans="1:4" s="21" customFormat="1" ht="14.25" customHeight="1" x14ac:dyDescent="0.3">
      <c r="A1829" s="76">
        <v>39785</v>
      </c>
      <c r="B1829" s="64">
        <v>860.19</v>
      </c>
      <c r="C1829" s="99">
        <f t="shared" si="56"/>
        <v>0.11492897138116974</v>
      </c>
      <c r="D1829" s="64">
        <f t="shared" si="57"/>
        <v>-114.92897138116975</v>
      </c>
    </row>
    <row r="1830" spans="1:4" s="21" customFormat="1" ht="14.25" customHeight="1" x14ac:dyDescent="0.3">
      <c r="A1830" s="76">
        <v>39784</v>
      </c>
      <c r="B1830" s="64">
        <v>846.74</v>
      </c>
      <c r="C1830" s="99">
        <f t="shared" si="56"/>
        <v>3.0561201514063524E-2</v>
      </c>
      <c r="D1830" s="64">
        <f t="shared" si="57"/>
        <v>-30.561201514063523</v>
      </c>
    </row>
    <row r="1831" spans="1:4" s="21" customFormat="1" ht="14.25" customHeight="1" x14ac:dyDescent="0.3">
      <c r="A1831" s="76">
        <v>39783</v>
      </c>
      <c r="B1831" s="64">
        <v>830.33</v>
      </c>
      <c r="C1831" s="99">
        <f t="shared" si="56"/>
        <v>-3.6192267065965511E-2</v>
      </c>
      <c r="D1831" s="64">
        <f t="shared" si="57"/>
        <v>36.19226706596551</v>
      </c>
    </row>
    <row r="1832" spans="1:4" s="21" customFormat="1" ht="14.25" customHeight="1" x14ac:dyDescent="0.3">
      <c r="A1832" s="76">
        <v>39780</v>
      </c>
      <c r="B1832" s="64">
        <v>892.93</v>
      </c>
      <c r="C1832" s="99">
        <f t="shared" si="56"/>
        <v>3.9705180303435963E-2</v>
      </c>
      <c r="D1832" s="64">
        <f t="shared" si="57"/>
        <v>-39.705180303435966</v>
      </c>
    </row>
    <row r="1833" spans="1:4" s="21" customFormat="1" ht="14.25" customHeight="1" x14ac:dyDescent="0.3">
      <c r="A1833" s="76">
        <v>39779</v>
      </c>
      <c r="B1833" s="64">
        <v>884.74</v>
      </c>
      <c r="C1833" s="99">
        <f t="shared" si="56"/>
        <v>6.0494416774692986E-3</v>
      </c>
      <c r="D1833" s="64">
        <f t="shared" si="57"/>
        <v>-6.0494416774692983</v>
      </c>
    </row>
    <row r="1834" spans="1:4" s="21" customFormat="1" ht="14.25" customHeight="1" x14ac:dyDescent="0.3">
      <c r="A1834" s="76">
        <v>39778</v>
      </c>
      <c r="B1834" s="64">
        <v>876.87</v>
      </c>
      <c r="C1834" s="99">
        <f t="shared" si="56"/>
        <v>-1.9106213994071301E-2</v>
      </c>
      <c r="D1834" s="64">
        <f t="shared" si="57"/>
        <v>19.1062139940713</v>
      </c>
    </row>
    <row r="1835" spans="1:4" s="21" customFormat="1" ht="14.25" customHeight="1" x14ac:dyDescent="0.3">
      <c r="A1835" s="76">
        <v>39777</v>
      </c>
      <c r="B1835" s="64">
        <v>863.24</v>
      </c>
      <c r="C1835" s="99">
        <f t="shared" si="56"/>
        <v>-7.7473045357364639E-3</v>
      </c>
      <c r="D1835" s="64">
        <f t="shared" si="57"/>
        <v>7.7473045357364638</v>
      </c>
    </row>
    <row r="1836" spans="1:4" s="21" customFormat="1" ht="14.25" customHeight="1" x14ac:dyDescent="0.3">
      <c r="A1836" s="76">
        <v>39776</v>
      </c>
      <c r="B1836" s="64">
        <v>849.29</v>
      </c>
      <c r="C1836" s="99">
        <f t="shared" si="56"/>
        <v>-6.2883435582822098E-2</v>
      </c>
      <c r="D1836" s="64">
        <f t="shared" si="57"/>
        <v>62.883435582822095</v>
      </c>
    </row>
    <row r="1837" spans="1:4" s="21" customFormat="1" ht="14.25" customHeight="1" x14ac:dyDescent="0.3">
      <c r="A1837" s="76">
        <v>39773</v>
      </c>
      <c r="B1837" s="64">
        <v>794.84</v>
      </c>
      <c r="C1837" s="99">
        <f t="shared" si="56"/>
        <v>-0.15510863557124024</v>
      </c>
      <c r="D1837" s="64">
        <f t="shared" si="57"/>
        <v>155.10863557124026</v>
      </c>
    </row>
    <row r="1838" spans="1:4" s="21" customFormat="1" ht="14.25" customHeight="1" x14ac:dyDescent="0.3">
      <c r="A1838" s="76">
        <v>39772</v>
      </c>
      <c r="B1838" s="64">
        <v>771.52</v>
      </c>
      <c r="C1838" s="99">
        <f t="shared" si="56"/>
        <v>-0.17860488885103484</v>
      </c>
      <c r="D1838" s="64">
        <f t="shared" si="57"/>
        <v>178.60488885103484</v>
      </c>
    </row>
    <row r="1839" spans="1:4" s="21" customFormat="1" ht="14.25" customHeight="1" x14ac:dyDescent="0.3">
      <c r="A1839" s="76">
        <v>39771</v>
      </c>
      <c r="B1839" s="64">
        <v>821.63</v>
      </c>
      <c r="C1839" s="99">
        <f t="shared" si="56"/>
        <v>-0.11183776713617057</v>
      </c>
      <c r="D1839" s="64">
        <f t="shared" si="57"/>
        <v>111.83776713617057</v>
      </c>
    </row>
    <row r="1840" spans="1:4" s="21" customFormat="1" ht="14.25" customHeight="1" x14ac:dyDescent="0.3">
      <c r="A1840" s="76">
        <v>39770</v>
      </c>
      <c r="B1840" s="64">
        <v>861.51</v>
      </c>
      <c r="C1840" s="99">
        <f t="shared" si="56"/>
        <v>-0.12357321613868036</v>
      </c>
      <c r="D1840" s="64">
        <f t="shared" si="57"/>
        <v>123.57321613868037</v>
      </c>
    </row>
    <row r="1841" spans="1:4" s="21" customFormat="1" ht="14.25" customHeight="1" x14ac:dyDescent="0.3">
      <c r="A1841" s="76">
        <v>39769</v>
      </c>
      <c r="B1841" s="64">
        <v>858.83</v>
      </c>
      <c r="C1841" s="99">
        <f t="shared" si="56"/>
        <v>-0.14769017019798536</v>
      </c>
      <c r="D1841" s="64">
        <f t="shared" si="57"/>
        <v>147.69017019798537</v>
      </c>
    </row>
    <row r="1842" spans="1:4" s="21" customFormat="1" ht="14.25" customHeight="1" x14ac:dyDescent="0.3">
      <c r="A1842" s="76">
        <v>39766</v>
      </c>
      <c r="B1842" s="64">
        <v>879.42</v>
      </c>
      <c r="C1842" s="99">
        <f t="shared" si="56"/>
        <v>-8.5357101997940749E-2</v>
      </c>
      <c r="D1842" s="64">
        <f t="shared" si="57"/>
        <v>85.357101997940745</v>
      </c>
    </row>
    <row r="1843" spans="1:4" s="21" customFormat="1" ht="14.25" customHeight="1" x14ac:dyDescent="0.3">
      <c r="A1843" s="76">
        <v>39765</v>
      </c>
      <c r="B1843" s="64">
        <v>893.95</v>
      </c>
      <c r="C1843" s="99">
        <f t="shared" si="56"/>
        <v>-6.612692609036297E-2</v>
      </c>
      <c r="D1843" s="64">
        <f t="shared" si="57"/>
        <v>66.126926090362971</v>
      </c>
    </row>
    <row r="1844" spans="1:4" s="21" customFormat="1" ht="14.25" customHeight="1" x14ac:dyDescent="0.3">
      <c r="A1844" s="76">
        <v>39764</v>
      </c>
      <c r="B1844" s="64">
        <v>869.98</v>
      </c>
      <c r="C1844" s="99">
        <f t="shared" si="56"/>
        <v>-8.6299427611195675E-2</v>
      </c>
      <c r="D1844" s="64">
        <f t="shared" si="57"/>
        <v>86.299427611195682</v>
      </c>
    </row>
    <row r="1845" spans="1:4" s="21" customFormat="1" ht="14.25" customHeight="1" x14ac:dyDescent="0.3">
      <c r="A1845" s="76">
        <v>39763</v>
      </c>
      <c r="B1845" s="64">
        <v>906.28</v>
      </c>
      <c r="C1845" s="99">
        <f t="shared" si="56"/>
        <v>-1.948522649817697E-2</v>
      </c>
      <c r="D1845" s="64">
        <f t="shared" si="57"/>
        <v>19.485226498176971</v>
      </c>
    </row>
    <row r="1846" spans="1:4" s="21" customFormat="1" ht="14.25" customHeight="1" x14ac:dyDescent="0.3">
      <c r="A1846" s="76">
        <v>39762</v>
      </c>
      <c r="B1846" s="64">
        <v>940.76</v>
      </c>
      <c r="C1846" s="99">
        <f t="shared" si="56"/>
        <v>5.4439076878243349E-2</v>
      </c>
      <c r="D1846" s="64">
        <f t="shared" si="57"/>
        <v>-54.439076878243348</v>
      </c>
    </row>
    <row r="1847" spans="1:4" s="21" customFormat="1" ht="14.25" customHeight="1" x14ac:dyDescent="0.3">
      <c r="A1847" s="76">
        <v>39759</v>
      </c>
      <c r="B1847" s="64">
        <v>939.28</v>
      </c>
      <c r="C1847" s="99">
        <f t="shared" si="56"/>
        <v>0.12619450139683225</v>
      </c>
      <c r="D1847" s="64">
        <f t="shared" si="57"/>
        <v>-126.19450139683225</v>
      </c>
    </row>
    <row r="1848" spans="1:4" s="21" customFormat="1" ht="14.25" customHeight="1" x14ac:dyDescent="0.3">
      <c r="A1848" s="76">
        <v>39758</v>
      </c>
      <c r="B1848" s="64">
        <v>925.09</v>
      </c>
      <c r="C1848" s="99">
        <f t="shared" si="56"/>
        <v>6.1321187646276039E-2</v>
      </c>
      <c r="D1848" s="64">
        <f t="shared" si="57"/>
        <v>-61.321187646276037</v>
      </c>
    </row>
    <row r="1849" spans="1:4" s="21" customFormat="1" ht="14.25" customHeight="1" x14ac:dyDescent="0.3">
      <c r="A1849" s="76">
        <v>39757</v>
      </c>
      <c r="B1849" s="64">
        <v>982.98</v>
      </c>
      <c r="C1849" s="99">
        <f t="shared" si="56"/>
        <v>7.9391224140202998E-2</v>
      </c>
      <c r="D1849" s="64">
        <f t="shared" si="57"/>
        <v>-79.391224140202993</v>
      </c>
    </row>
    <row r="1850" spans="1:4" s="21" customFormat="1" ht="14.25" customHeight="1" x14ac:dyDescent="0.3">
      <c r="A1850" s="76">
        <v>39756</v>
      </c>
      <c r="B1850" s="64">
        <v>1007.65</v>
      </c>
      <c r="C1850" s="99">
        <f t="shared" si="56"/>
        <v>0.1075024180075617</v>
      </c>
      <c r="D1850" s="64">
        <f t="shared" si="57"/>
        <v>-107.5024180075617</v>
      </c>
    </row>
    <row r="1851" spans="1:4" s="21" customFormat="1" ht="14.25" customHeight="1" x14ac:dyDescent="0.3">
      <c r="A1851" s="76">
        <v>39755</v>
      </c>
      <c r="B1851" s="64">
        <v>961.49</v>
      </c>
      <c r="C1851" s="99">
        <f t="shared" si="56"/>
        <v>-1.0934864008558609E-2</v>
      </c>
      <c r="D1851" s="64">
        <f t="shared" si="57"/>
        <v>10.934864008558609</v>
      </c>
    </row>
    <row r="1852" spans="1:4" s="21" customFormat="1" ht="14.25" customHeight="1" x14ac:dyDescent="0.3">
      <c r="A1852" s="76">
        <v>39752</v>
      </c>
      <c r="B1852" s="64">
        <v>957.25</v>
      </c>
      <c r="C1852" s="99">
        <f t="shared" si="56"/>
        <v>-3.2680200891278238E-2</v>
      </c>
      <c r="D1852" s="64">
        <f t="shared" si="57"/>
        <v>32.68020089127824</v>
      </c>
    </row>
    <row r="1853" spans="1:4" s="21" customFormat="1" ht="14.25" customHeight="1" x14ac:dyDescent="0.3">
      <c r="A1853" s="76">
        <v>39751</v>
      </c>
      <c r="B1853" s="64">
        <v>952.15</v>
      </c>
      <c r="C1853" s="99">
        <f t="shared" si="56"/>
        <v>1.4514551363631536E-3</v>
      </c>
      <c r="D1853" s="64">
        <f t="shared" si="57"/>
        <v>-1.4514551363631536</v>
      </c>
    </row>
    <row r="1854" spans="1:4" s="21" customFormat="1" ht="14.25" customHeight="1" x14ac:dyDescent="0.3">
      <c r="A1854" s="76">
        <v>39750</v>
      </c>
      <c r="B1854" s="64">
        <v>924.29</v>
      </c>
      <c r="C1854" s="99">
        <f t="shared" si="56"/>
        <v>-1.3659307003596311E-2</v>
      </c>
      <c r="D1854" s="64">
        <f t="shared" si="57"/>
        <v>13.659307003596311</v>
      </c>
    </row>
    <row r="1855" spans="1:4" s="21" customFormat="1" ht="14.25" customHeight="1" x14ac:dyDescent="0.3">
      <c r="A1855" s="76">
        <v>39749</v>
      </c>
      <c r="B1855" s="64">
        <v>892.19</v>
      </c>
      <c r="C1855" s="99">
        <f t="shared" si="56"/>
        <v>-6.1208384191253795E-2</v>
      </c>
      <c r="D1855" s="64">
        <f t="shared" si="57"/>
        <v>61.208384191253792</v>
      </c>
    </row>
    <row r="1856" spans="1:4" s="21" customFormat="1" ht="14.25" customHeight="1" x14ac:dyDescent="0.3">
      <c r="A1856" s="76">
        <v>39748</v>
      </c>
      <c r="B1856" s="64">
        <v>834.03</v>
      </c>
      <c r="C1856" s="99">
        <f t="shared" si="56"/>
        <v>-0.18439452762104075</v>
      </c>
      <c r="D1856" s="64">
        <f t="shared" si="57"/>
        <v>184.39452762104074</v>
      </c>
    </row>
    <row r="1857" spans="1:4" s="21" customFormat="1" ht="14.25" customHeight="1" x14ac:dyDescent="0.3">
      <c r="A1857" s="76">
        <v>39745</v>
      </c>
      <c r="B1857" s="64">
        <v>871.64</v>
      </c>
      <c r="C1857" s="99">
        <f t="shared" si="56"/>
        <v>-0.12575474915247437</v>
      </c>
      <c r="D1857" s="64">
        <f t="shared" si="57"/>
        <v>125.75474915247436</v>
      </c>
    </row>
    <row r="1858" spans="1:4" s="21" customFormat="1" ht="14.25" customHeight="1" x14ac:dyDescent="0.3">
      <c r="A1858" s="76">
        <v>39744</v>
      </c>
      <c r="B1858" s="64">
        <v>910.68</v>
      </c>
      <c r="C1858" s="99">
        <f t="shared" si="56"/>
        <v>3.8447595926741844E-4</v>
      </c>
      <c r="D1858" s="64">
        <f t="shared" si="57"/>
        <v>-0.38447595926741845</v>
      </c>
    </row>
    <row r="1859" spans="1:4" s="21" customFormat="1" ht="14.25" customHeight="1" x14ac:dyDescent="0.3">
      <c r="A1859" s="76">
        <v>39743</v>
      </c>
      <c r="B1859" s="64">
        <v>909.84</v>
      </c>
      <c r="C1859" s="99">
        <f t="shared" si="56"/>
        <v>-5.0311051730616604E-2</v>
      </c>
      <c r="D1859" s="64">
        <f t="shared" si="57"/>
        <v>50.311051730616605</v>
      </c>
    </row>
    <row r="1860" spans="1:4" s="21" customFormat="1" ht="14.25" customHeight="1" x14ac:dyDescent="0.3">
      <c r="A1860" s="76">
        <v>39742</v>
      </c>
      <c r="B1860" s="64">
        <v>972.12</v>
      </c>
      <c r="C1860" s="99">
        <f t="shared" si="56"/>
        <v>-3.1453934979924131E-2</v>
      </c>
      <c r="D1860" s="64">
        <f t="shared" si="57"/>
        <v>31.453934979924131</v>
      </c>
    </row>
    <row r="1861" spans="1:4" s="21" customFormat="1" ht="14.25" customHeight="1" x14ac:dyDescent="0.3">
      <c r="A1861" s="76">
        <v>39741</v>
      </c>
      <c r="B1861" s="64">
        <v>989.59</v>
      </c>
      <c r="C1861" s="99">
        <f t="shared" si="56"/>
        <v>-4.8214904012618777E-2</v>
      </c>
      <c r="D1861" s="64">
        <f t="shared" si="57"/>
        <v>48.214904012618774</v>
      </c>
    </row>
    <row r="1862" spans="1:4" s="21" customFormat="1" ht="14.25" customHeight="1" x14ac:dyDescent="0.3">
      <c r="A1862" s="76">
        <v>39738</v>
      </c>
      <c r="B1862" s="64">
        <v>950.77</v>
      </c>
      <c r="C1862" s="99">
        <f t="shared" ref="C1862:C1925" si="58">(B1862-B1871)/B1871</f>
        <v>-0.11390600098789366</v>
      </c>
      <c r="D1862" s="64">
        <f t="shared" ref="D1862:D1925" si="59">C1862*-1000</f>
        <v>113.90600098789366</v>
      </c>
    </row>
    <row r="1863" spans="1:4" s="21" customFormat="1" ht="14.25" customHeight="1" x14ac:dyDescent="0.3">
      <c r="A1863" s="76">
        <v>39737</v>
      </c>
      <c r="B1863" s="64">
        <v>937.09</v>
      </c>
      <c r="C1863" s="99">
        <f t="shared" si="58"/>
        <v>-0.1770310976841403</v>
      </c>
      <c r="D1863" s="64">
        <f t="shared" si="59"/>
        <v>177.03109768414029</v>
      </c>
    </row>
    <row r="1864" spans="1:4" s="21" customFormat="1" ht="14.25" customHeight="1" x14ac:dyDescent="0.3">
      <c r="A1864" s="76">
        <v>39736</v>
      </c>
      <c r="B1864" s="64">
        <v>950.36</v>
      </c>
      <c r="C1864" s="99">
        <f t="shared" si="58"/>
        <v>-0.16738799039792543</v>
      </c>
      <c r="D1864" s="64">
        <f t="shared" si="59"/>
        <v>167.38799039792542</v>
      </c>
    </row>
    <row r="1865" spans="1:4" s="21" customFormat="1" ht="14.25" customHeight="1" x14ac:dyDescent="0.3">
      <c r="A1865" s="76">
        <v>39735</v>
      </c>
      <c r="B1865" s="64">
        <v>1022.59</v>
      </c>
      <c r="C1865" s="99">
        <f t="shared" si="58"/>
        <v>-0.13653750348309954</v>
      </c>
      <c r="D1865" s="64">
        <f t="shared" si="59"/>
        <v>136.53750348309953</v>
      </c>
    </row>
    <row r="1866" spans="1:4" s="21" customFormat="1" ht="14.25" customHeight="1" x14ac:dyDescent="0.3">
      <c r="A1866" s="76">
        <v>39734</v>
      </c>
      <c r="B1866" s="64">
        <v>997.02</v>
      </c>
      <c r="C1866" s="99">
        <f t="shared" si="58"/>
        <v>-0.15681133926457161</v>
      </c>
      <c r="D1866" s="64">
        <f t="shared" si="59"/>
        <v>156.81133926457161</v>
      </c>
    </row>
    <row r="1867" spans="1:4" s="21" customFormat="1" ht="14.25" customHeight="1" x14ac:dyDescent="0.3">
      <c r="A1867" s="76">
        <v>39731</v>
      </c>
      <c r="B1867" s="64">
        <v>910.33</v>
      </c>
      <c r="C1867" s="99">
        <f t="shared" si="58"/>
        <v>-0.21761364124689517</v>
      </c>
      <c r="D1867" s="64">
        <f t="shared" si="59"/>
        <v>217.61364124689516</v>
      </c>
    </row>
    <row r="1868" spans="1:4" s="21" customFormat="1" ht="14.25" customHeight="1" x14ac:dyDescent="0.3">
      <c r="A1868" s="76">
        <v>39730</v>
      </c>
      <c r="B1868" s="64">
        <v>958.04</v>
      </c>
      <c r="C1868" s="99">
        <f t="shared" si="58"/>
        <v>-0.23379479674016487</v>
      </c>
      <c r="D1868" s="64">
        <f t="shared" si="59"/>
        <v>233.79479674016488</v>
      </c>
    </row>
    <row r="1869" spans="1:4" s="21" customFormat="1" ht="14.25" customHeight="1" x14ac:dyDescent="0.3">
      <c r="A1869" s="76">
        <v>39729</v>
      </c>
      <c r="B1869" s="64">
        <v>1003.69</v>
      </c>
      <c r="C1869" s="99">
        <f t="shared" si="58"/>
        <v>-0.20417225001784028</v>
      </c>
      <c r="D1869" s="64">
        <f t="shared" si="59"/>
        <v>204.1722500178403</v>
      </c>
    </row>
    <row r="1870" spans="1:4" s="21" customFormat="1" ht="14.25" customHeight="1" x14ac:dyDescent="0.3">
      <c r="A1870" s="76">
        <v>39728</v>
      </c>
      <c r="B1870" s="64">
        <v>1039.72</v>
      </c>
      <c r="C1870" s="99">
        <f t="shared" si="58"/>
        <v>-0.16423237381735162</v>
      </c>
      <c r="D1870" s="64">
        <f t="shared" si="59"/>
        <v>164.23237381735163</v>
      </c>
    </row>
    <row r="1871" spans="1:4" s="21" customFormat="1" ht="14.25" customHeight="1" x14ac:dyDescent="0.3">
      <c r="A1871" s="76">
        <v>39727</v>
      </c>
      <c r="B1871" s="64">
        <v>1072.99</v>
      </c>
      <c r="C1871" s="99">
        <f t="shared" si="58"/>
        <v>-0.14137445385144765</v>
      </c>
      <c r="D1871" s="64">
        <f t="shared" si="59"/>
        <v>141.37445385144764</v>
      </c>
    </row>
    <row r="1872" spans="1:4" s="21" customFormat="1" ht="14.25" customHeight="1" x14ac:dyDescent="0.3">
      <c r="A1872" s="76">
        <v>39724</v>
      </c>
      <c r="B1872" s="64">
        <v>1138.67</v>
      </c>
      <c r="C1872" s="99">
        <f t="shared" si="58"/>
        <v>-9.9787333285898394E-2</v>
      </c>
      <c r="D1872" s="64">
        <f t="shared" si="59"/>
        <v>99.787333285898399</v>
      </c>
    </row>
    <row r="1873" spans="1:4" s="21" customFormat="1" ht="14.25" customHeight="1" x14ac:dyDescent="0.3">
      <c r="A1873" s="76">
        <v>39723</v>
      </c>
      <c r="B1873" s="64">
        <v>1141.42</v>
      </c>
      <c r="C1873" s="99">
        <f t="shared" si="58"/>
        <v>-0.1127297036783682</v>
      </c>
      <c r="D1873" s="64">
        <f t="shared" si="59"/>
        <v>112.7297036783682</v>
      </c>
    </row>
    <row r="1874" spans="1:4" s="21" customFormat="1" ht="14.25" customHeight="1" x14ac:dyDescent="0.3">
      <c r="A1874" s="76">
        <v>39722</v>
      </c>
      <c r="B1874" s="64">
        <v>1184.29</v>
      </c>
      <c r="C1874" s="99">
        <f t="shared" si="58"/>
        <v>-2.669362328131037E-2</v>
      </c>
      <c r="D1874" s="64">
        <f t="shared" si="59"/>
        <v>26.693623281310369</v>
      </c>
    </row>
    <row r="1875" spans="1:4" s="21" customFormat="1" ht="14.25" customHeight="1" x14ac:dyDescent="0.3">
      <c r="A1875" s="76">
        <v>39721</v>
      </c>
      <c r="B1875" s="64">
        <v>1182.44</v>
      </c>
      <c r="C1875" s="99">
        <f t="shared" si="58"/>
        <v>-7.4955723242987795E-3</v>
      </c>
      <c r="D1875" s="64">
        <f t="shared" si="59"/>
        <v>7.4955723242987791</v>
      </c>
    </row>
    <row r="1876" spans="1:4" s="21" customFormat="1" ht="14.25" customHeight="1" x14ac:dyDescent="0.3">
      <c r="A1876" s="76">
        <v>39720</v>
      </c>
      <c r="B1876" s="64">
        <v>1163.53</v>
      </c>
      <c r="C1876" s="99">
        <f t="shared" si="58"/>
        <v>-5.2569437093372598E-2</v>
      </c>
      <c r="D1876" s="64">
        <f t="shared" si="59"/>
        <v>52.569437093372599</v>
      </c>
    </row>
    <row r="1877" spans="1:4" s="21" customFormat="1" ht="14.25" customHeight="1" x14ac:dyDescent="0.3">
      <c r="A1877" s="76">
        <v>39717</v>
      </c>
      <c r="B1877" s="64">
        <v>1250.3699999999999</v>
      </c>
      <c r="C1877" s="99">
        <f t="shared" si="58"/>
        <v>1.0890128547174225E-2</v>
      </c>
      <c r="D1877" s="64">
        <f t="shared" si="59"/>
        <v>-10.890128547174225</v>
      </c>
    </row>
    <row r="1878" spans="1:4" s="21" customFormat="1" ht="14.25" customHeight="1" x14ac:dyDescent="0.3">
      <c r="A1878" s="76">
        <v>39716</v>
      </c>
      <c r="B1878" s="64">
        <v>1261.19</v>
      </c>
      <c r="C1878" s="99">
        <f t="shared" si="58"/>
        <v>-1.7106473182973054E-2</v>
      </c>
      <c r="D1878" s="64">
        <f t="shared" si="59"/>
        <v>17.106473182973055</v>
      </c>
    </row>
    <row r="1879" spans="1:4" s="21" customFormat="1" ht="14.25" customHeight="1" x14ac:dyDescent="0.3">
      <c r="A1879" s="76">
        <v>39715</v>
      </c>
      <c r="B1879" s="64">
        <v>1244.03</v>
      </c>
      <c r="C1879" s="99">
        <f t="shared" si="58"/>
        <v>-1.508218006777081E-2</v>
      </c>
      <c r="D1879" s="64">
        <f t="shared" si="59"/>
        <v>15.08218006777081</v>
      </c>
    </row>
    <row r="1880" spans="1:4" s="21" customFormat="1" ht="14.25" customHeight="1" x14ac:dyDescent="0.3">
      <c r="A1880" s="76">
        <v>39714</v>
      </c>
      <c r="B1880" s="64">
        <v>1249.6600000000001</v>
      </c>
      <c r="C1880" s="99">
        <f t="shared" si="58"/>
        <v>-1.1556075838230678E-2</v>
      </c>
      <c r="D1880" s="64">
        <f t="shared" si="59"/>
        <v>11.556075838230678</v>
      </c>
    </row>
    <row r="1881" spans="1:4" s="21" customFormat="1" ht="14.25" customHeight="1" x14ac:dyDescent="0.3">
      <c r="A1881" s="76">
        <v>39713</v>
      </c>
      <c r="B1881" s="64">
        <v>1264.8900000000001</v>
      </c>
      <c r="C1881" s="99">
        <f t="shared" si="58"/>
        <v>-1.58114016016806E-5</v>
      </c>
      <c r="D1881" s="64">
        <f t="shared" si="59"/>
        <v>1.58114016016806E-2</v>
      </c>
    </row>
    <row r="1882" spans="1:4" s="21" customFormat="1" ht="14.25" customHeight="1" x14ac:dyDescent="0.3">
      <c r="A1882" s="76">
        <v>39710</v>
      </c>
      <c r="B1882" s="64">
        <v>1286.44</v>
      </c>
      <c r="C1882" s="99">
        <f t="shared" si="58"/>
        <v>-8.5699312555873267E-3</v>
      </c>
      <c r="D1882" s="64">
        <f t="shared" si="59"/>
        <v>8.5699312555873259</v>
      </c>
    </row>
    <row r="1883" spans="1:4" s="21" customFormat="1" ht="14.25" customHeight="1" x14ac:dyDescent="0.3">
      <c r="A1883" s="76">
        <v>39709</v>
      </c>
      <c r="B1883" s="64">
        <v>1216.77</v>
      </c>
      <c r="C1883" s="99">
        <f t="shared" si="58"/>
        <v>-4.1256608858036704E-2</v>
      </c>
      <c r="D1883" s="64">
        <f t="shared" si="59"/>
        <v>41.256608858036707</v>
      </c>
    </row>
    <row r="1884" spans="1:4" s="21" customFormat="1" ht="14.25" customHeight="1" x14ac:dyDescent="0.3">
      <c r="A1884" s="76">
        <v>39708</v>
      </c>
      <c r="B1884" s="64">
        <v>1191.3699999999999</v>
      </c>
      <c r="C1884" s="99">
        <f t="shared" si="58"/>
        <v>-7.0715973885166553E-2</v>
      </c>
      <c r="D1884" s="64">
        <f t="shared" si="59"/>
        <v>70.715973885166548</v>
      </c>
    </row>
    <row r="1885" spans="1:4" s="21" customFormat="1" ht="14.25" customHeight="1" x14ac:dyDescent="0.3">
      <c r="A1885" s="76">
        <v>39707</v>
      </c>
      <c r="B1885" s="64">
        <v>1228.0899999999999</v>
      </c>
      <c r="C1885" s="99">
        <f t="shared" si="58"/>
        <v>-6.8351299888483555E-2</v>
      </c>
      <c r="D1885" s="64">
        <f t="shared" si="59"/>
        <v>68.351299888483553</v>
      </c>
    </row>
    <row r="1886" spans="1:4" s="21" customFormat="1" ht="14.25" customHeight="1" x14ac:dyDescent="0.3">
      <c r="A1886" s="76">
        <v>39706</v>
      </c>
      <c r="B1886" s="64">
        <v>1236.9000000000001</v>
      </c>
      <c r="C1886" s="99">
        <f t="shared" si="58"/>
        <v>-6.8984983628768107E-2</v>
      </c>
      <c r="D1886" s="64">
        <f t="shared" si="59"/>
        <v>68.984983628768106</v>
      </c>
    </row>
    <row r="1887" spans="1:4" s="21" customFormat="1" ht="14.25" customHeight="1" x14ac:dyDescent="0.3">
      <c r="A1887" s="76">
        <v>39703</v>
      </c>
      <c r="B1887" s="64">
        <v>1283.1400000000001</v>
      </c>
      <c r="C1887" s="99">
        <f t="shared" si="58"/>
        <v>-3.9278227014075934E-2</v>
      </c>
      <c r="D1887" s="64">
        <f t="shared" si="59"/>
        <v>39.278227014075931</v>
      </c>
    </row>
    <row r="1888" spans="1:4" s="21" customFormat="1" ht="14.25" customHeight="1" x14ac:dyDescent="0.3">
      <c r="A1888" s="76">
        <v>39702</v>
      </c>
      <c r="B1888" s="64">
        <v>1263.08</v>
      </c>
      <c r="C1888" s="99">
        <f t="shared" si="58"/>
        <v>-6.080930357063187E-2</v>
      </c>
      <c r="D1888" s="64">
        <f t="shared" si="59"/>
        <v>60.809303570631869</v>
      </c>
    </row>
    <row r="1889" spans="1:4" s="21" customFormat="1" ht="14.25" customHeight="1" x14ac:dyDescent="0.3">
      <c r="A1889" s="76">
        <v>39701</v>
      </c>
      <c r="B1889" s="64">
        <v>1264.27</v>
      </c>
      <c r="C1889" s="99">
        <f t="shared" si="58"/>
        <v>-6.16339224083544E-2</v>
      </c>
      <c r="D1889" s="64">
        <f t="shared" si="59"/>
        <v>61.633922408354401</v>
      </c>
    </row>
    <row r="1890" spans="1:4" s="21" customFormat="1" ht="14.25" customHeight="1" x14ac:dyDescent="0.3">
      <c r="A1890" s="76">
        <v>39700</v>
      </c>
      <c r="B1890" s="64">
        <v>1264.9100000000001</v>
      </c>
      <c r="C1890" s="99">
        <f t="shared" si="58"/>
        <v>-4.926152805441765E-2</v>
      </c>
      <c r="D1890" s="64">
        <f t="shared" si="59"/>
        <v>49.261528054417653</v>
      </c>
    </row>
    <row r="1891" spans="1:4" s="21" customFormat="1" ht="14.25" customHeight="1" x14ac:dyDescent="0.3">
      <c r="A1891" s="76">
        <v>39699</v>
      </c>
      <c r="B1891" s="64">
        <v>1297.56</v>
      </c>
      <c r="C1891" s="99">
        <f t="shared" si="58"/>
        <v>-1.8360908740155682E-2</v>
      </c>
      <c r="D1891" s="64">
        <f t="shared" si="59"/>
        <v>18.360908740155683</v>
      </c>
    </row>
    <row r="1892" spans="1:4" s="21" customFormat="1" ht="14.25" customHeight="1" x14ac:dyDescent="0.3">
      <c r="A1892" s="76">
        <v>39696</v>
      </c>
      <c r="B1892" s="64">
        <v>1269.1300000000001</v>
      </c>
      <c r="C1892" s="99">
        <f t="shared" si="58"/>
        <v>-4.1565659998338556E-2</v>
      </c>
      <c r="D1892" s="64">
        <f t="shared" si="59"/>
        <v>41.565659998338553</v>
      </c>
    </row>
    <row r="1893" spans="1:4" s="21" customFormat="1" ht="14.25" customHeight="1" x14ac:dyDescent="0.3">
      <c r="A1893" s="76">
        <v>39695</v>
      </c>
      <c r="B1893" s="64">
        <v>1282.03</v>
      </c>
      <c r="C1893" s="99">
        <f t="shared" si="58"/>
        <v>-4.1494396387370749E-2</v>
      </c>
      <c r="D1893" s="64">
        <f t="shared" si="59"/>
        <v>41.494396387370749</v>
      </c>
    </row>
    <row r="1894" spans="1:4" s="21" customFormat="1" ht="14.25" customHeight="1" x14ac:dyDescent="0.3">
      <c r="A1894" s="76">
        <v>39694</v>
      </c>
      <c r="B1894" s="64">
        <v>1318.19</v>
      </c>
      <c r="C1894" s="99">
        <f t="shared" si="58"/>
        <v>-7.1104147993040637E-3</v>
      </c>
      <c r="D1894" s="64">
        <f t="shared" si="59"/>
        <v>7.1104147993040634</v>
      </c>
    </row>
    <row r="1895" spans="1:4" s="21" customFormat="1" ht="14.25" customHeight="1" x14ac:dyDescent="0.3">
      <c r="A1895" s="76">
        <v>39693</v>
      </c>
      <c r="B1895" s="64">
        <v>1328.55</v>
      </c>
      <c r="C1895" s="99">
        <f t="shared" si="58"/>
        <v>4.5518816208327843E-3</v>
      </c>
      <c r="D1895" s="64">
        <f t="shared" si="59"/>
        <v>-4.5518816208327841</v>
      </c>
    </row>
    <row r="1896" spans="1:4" s="21" customFormat="1" ht="14.25" customHeight="1" x14ac:dyDescent="0.3">
      <c r="A1896" s="76">
        <v>39692</v>
      </c>
      <c r="B1896" s="64">
        <v>1335.6</v>
      </c>
      <c r="C1896" s="99">
        <f t="shared" si="58"/>
        <v>1.6121301572568549E-2</v>
      </c>
      <c r="D1896" s="64">
        <f t="shared" si="59"/>
        <v>-16.121301572568548</v>
      </c>
    </row>
    <row r="1897" spans="1:4" s="21" customFormat="1" ht="14.25" customHeight="1" x14ac:dyDescent="0.3">
      <c r="A1897" s="76">
        <v>39689</v>
      </c>
      <c r="B1897" s="64">
        <v>1344.86</v>
      </c>
      <c r="C1897" s="99">
        <f t="shared" si="58"/>
        <v>7.1745251932178473E-3</v>
      </c>
      <c r="D1897" s="64">
        <f t="shared" si="59"/>
        <v>-7.1745251932178471</v>
      </c>
    </row>
    <row r="1898" spans="1:4" s="21" customFormat="1" ht="14.25" customHeight="1" x14ac:dyDescent="0.3">
      <c r="A1898" s="76">
        <v>39688</v>
      </c>
      <c r="B1898" s="64">
        <v>1347.31</v>
      </c>
      <c r="C1898" s="99">
        <f t="shared" si="58"/>
        <v>3.2391135998093086E-3</v>
      </c>
      <c r="D1898" s="64">
        <f t="shared" si="59"/>
        <v>-3.2391135998093086</v>
      </c>
    </row>
    <row r="1899" spans="1:4" s="21" customFormat="1" ht="14.25" customHeight="1" x14ac:dyDescent="0.3">
      <c r="A1899" s="76">
        <v>39687</v>
      </c>
      <c r="B1899" s="64">
        <v>1330.45</v>
      </c>
      <c r="C1899" s="99">
        <f t="shared" si="58"/>
        <v>-1.2447855584091672E-2</v>
      </c>
      <c r="D1899" s="64">
        <f t="shared" si="59"/>
        <v>12.447855584091672</v>
      </c>
    </row>
    <row r="1900" spans="1:4" s="21" customFormat="1" ht="14.25" customHeight="1" x14ac:dyDescent="0.3">
      <c r="A1900" s="76">
        <v>39686</v>
      </c>
      <c r="B1900" s="64">
        <v>1321.83</v>
      </c>
      <c r="C1900" s="99">
        <f t="shared" si="58"/>
        <v>-1.478754090051961E-2</v>
      </c>
      <c r="D1900" s="64">
        <f t="shared" si="59"/>
        <v>14.787540900519611</v>
      </c>
    </row>
    <row r="1901" spans="1:4" s="21" customFormat="1" ht="14.25" customHeight="1" x14ac:dyDescent="0.3">
      <c r="A1901" s="76">
        <v>39685</v>
      </c>
      <c r="B1901" s="64">
        <v>1324.17</v>
      </c>
      <c r="C1901" s="99">
        <f t="shared" si="58"/>
        <v>-2.4229026196529151E-2</v>
      </c>
      <c r="D1901" s="64">
        <f t="shared" si="59"/>
        <v>24.229026196529151</v>
      </c>
    </row>
    <row r="1902" spans="1:4" s="21" customFormat="1" ht="14.25" customHeight="1" x14ac:dyDescent="0.3">
      <c r="A1902" s="76">
        <v>39682</v>
      </c>
      <c r="B1902" s="64">
        <v>1337.53</v>
      </c>
      <c r="C1902" s="99">
        <f t="shared" si="58"/>
        <v>-2.3479765494382E-2</v>
      </c>
      <c r="D1902" s="64">
        <f t="shared" si="59"/>
        <v>23.479765494382001</v>
      </c>
    </row>
    <row r="1903" spans="1:4" s="21" customFormat="1" ht="14.25" customHeight="1" x14ac:dyDescent="0.3">
      <c r="A1903" s="76">
        <v>39681</v>
      </c>
      <c r="B1903" s="64">
        <v>1327.63</v>
      </c>
      <c r="C1903" s="99">
        <f t="shared" si="58"/>
        <v>-2.2241370421923083E-2</v>
      </c>
      <c r="D1903" s="64">
        <f t="shared" si="59"/>
        <v>22.241370421923083</v>
      </c>
    </row>
    <row r="1904" spans="1:4" s="21" customFormat="1" ht="14.25" customHeight="1" x14ac:dyDescent="0.3">
      <c r="A1904" s="76">
        <v>39680</v>
      </c>
      <c r="B1904" s="64">
        <v>1322.53</v>
      </c>
      <c r="C1904" s="99">
        <f t="shared" si="58"/>
        <v>-2.1963719189782835E-2</v>
      </c>
      <c r="D1904" s="64">
        <f t="shared" si="59"/>
        <v>21.963719189782836</v>
      </c>
    </row>
    <row r="1905" spans="1:4" s="21" customFormat="1" ht="14.25" customHeight="1" x14ac:dyDescent="0.3">
      <c r="A1905" s="76">
        <v>39679</v>
      </c>
      <c r="B1905" s="64">
        <v>1314.41</v>
      </c>
      <c r="C1905" s="99">
        <f t="shared" si="58"/>
        <v>-4.00371011444388E-2</v>
      </c>
      <c r="D1905" s="64">
        <f t="shared" si="59"/>
        <v>40.0371011444388</v>
      </c>
    </row>
    <row r="1906" spans="1:4" s="21" customFormat="1" ht="14.25" customHeight="1" x14ac:dyDescent="0.3">
      <c r="A1906" s="76">
        <v>39678</v>
      </c>
      <c r="B1906" s="64">
        <v>1335.28</v>
      </c>
      <c r="C1906" s="99">
        <f t="shared" si="58"/>
        <v>-1.8710407572350367E-2</v>
      </c>
      <c r="D1906" s="64">
        <f t="shared" si="59"/>
        <v>18.710407572350366</v>
      </c>
    </row>
    <row r="1907" spans="1:4" s="21" customFormat="1" ht="14.25" customHeight="1" x14ac:dyDescent="0.3">
      <c r="A1907" s="76">
        <v>39675</v>
      </c>
      <c r="B1907" s="64">
        <v>1342.96</v>
      </c>
      <c r="C1907" s="99">
        <f t="shared" si="58"/>
        <v>3.1746980301932456E-3</v>
      </c>
      <c r="D1907" s="64">
        <f t="shared" si="59"/>
        <v>-3.1746980301932455</v>
      </c>
    </row>
    <row r="1908" spans="1:4" s="21" customFormat="1" ht="14.25" customHeight="1" x14ac:dyDescent="0.3">
      <c r="A1908" s="76">
        <v>39674</v>
      </c>
      <c r="B1908" s="64">
        <v>1347.22</v>
      </c>
      <c r="C1908" s="99">
        <f t="shared" si="58"/>
        <v>-3.4691658468389568E-3</v>
      </c>
      <c r="D1908" s="64">
        <f t="shared" si="59"/>
        <v>3.4691658468389566</v>
      </c>
    </row>
    <row r="1909" spans="1:4" s="21" customFormat="1" ht="14.25" customHeight="1" x14ac:dyDescent="0.3">
      <c r="A1909" s="76">
        <v>39673</v>
      </c>
      <c r="B1909" s="64">
        <v>1341.67</v>
      </c>
      <c r="C1909" s="99">
        <f t="shared" si="58"/>
        <v>-1.8314187458842446E-2</v>
      </c>
      <c r="D1909" s="64">
        <f t="shared" si="59"/>
        <v>18.314187458842447</v>
      </c>
    </row>
    <row r="1910" spans="1:4" s="21" customFormat="1" ht="14.25" customHeight="1" x14ac:dyDescent="0.3">
      <c r="A1910" s="76">
        <v>39672</v>
      </c>
      <c r="B1910" s="64">
        <v>1357.05</v>
      </c>
      <c r="C1910" s="99">
        <f t="shared" si="58"/>
        <v>-1.3004298400645931E-2</v>
      </c>
      <c r="D1910" s="64">
        <f t="shared" si="59"/>
        <v>13.004298400645931</v>
      </c>
    </row>
    <row r="1911" spans="1:4" s="21" customFormat="1" ht="14.25" customHeight="1" x14ac:dyDescent="0.3">
      <c r="A1911" s="76">
        <v>39671</v>
      </c>
      <c r="B1911" s="64">
        <v>1369.69</v>
      </c>
      <c r="C1911" s="99">
        <f t="shared" si="58"/>
        <v>1.2163490315763054E-2</v>
      </c>
      <c r="D1911" s="64">
        <f t="shared" si="59"/>
        <v>-12.163490315763054</v>
      </c>
    </row>
    <row r="1912" spans="1:4" s="21" customFormat="1" ht="14.25" customHeight="1" x14ac:dyDescent="0.3">
      <c r="A1912" s="76">
        <v>39668</v>
      </c>
      <c r="B1912" s="64">
        <v>1357.83</v>
      </c>
      <c r="C1912" s="99">
        <f t="shared" si="58"/>
        <v>8.9389210878287814E-3</v>
      </c>
      <c r="D1912" s="64">
        <f t="shared" si="59"/>
        <v>-8.9389210878287813</v>
      </c>
    </row>
    <row r="1913" spans="1:4" s="21" customFormat="1" ht="14.25" customHeight="1" x14ac:dyDescent="0.3">
      <c r="A1913" s="76">
        <v>39667</v>
      </c>
      <c r="B1913" s="64">
        <v>1352.23</v>
      </c>
      <c r="C1913" s="99">
        <f t="shared" si="58"/>
        <v>-6.2174338019681452E-3</v>
      </c>
      <c r="D1913" s="64">
        <f t="shared" si="59"/>
        <v>6.217433801968145</v>
      </c>
    </row>
    <row r="1914" spans="1:4" s="21" customFormat="1" ht="14.25" customHeight="1" x14ac:dyDescent="0.3">
      <c r="A1914" s="76">
        <v>39666</v>
      </c>
      <c r="B1914" s="64">
        <v>1369.23</v>
      </c>
      <c r="C1914" s="99">
        <f t="shared" si="58"/>
        <v>3.6282874483244245E-3</v>
      </c>
      <c r="D1914" s="64">
        <f t="shared" si="59"/>
        <v>-3.6282874483244245</v>
      </c>
    </row>
    <row r="1915" spans="1:4" s="21" customFormat="1" ht="14.25" customHeight="1" x14ac:dyDescent="0.3">
      <c r="A1915" s="76">
        <v>39665</v>
      </c>
      <c r="B1915" s="64">
        <v>1360.74</v>
      </c>
      <c r="C1915" s="99">
        <f t="shared" si="58"/>
        <v>-1.7814092477371528E-2</v>
      </c>
      <c r="D1915" s="64">
        <f t="shared" si="59"/>
        <v>17.814092477371528</v>
      </c>
    </row>
    <row r="1916" spans="1:4" s="21" customFormat="1" ht="14.25" customHeight="1" x14ac:dyDescent="0.3">
      <c r="A1916" s="76">
        <v>39664</v>
      </c>
      <c r="B1916" s="64">
        <v>1338.71</v>
      </c>
      <c r="C1916" s="99">
        <f t="shared" si="58"/>
        <v>-2.8216147156607887E-2</v>
      </c>
      <c r="D1916" s="64">
        <f t="shared" si="59"/>
        <v>28.216147156607885</v>
      </c>
    </row>
    <row r="1917" spans="1:4" s="21" customFormat="1" ht="14.25" customHeight="1" x14ac:dyDescent="0.3">
      <c r="A1917" s="76">
        <v>39661</v>
      </c>
      <c r="B1917" s="64">
        <v>1351.91</v>
      </c>
      <c r="C1917" s="99">
        <f t="shared" si="58"/>
        <v>-1.2598965789243039E-2</v>
      </c>
      <c r="D1917" s="64">
        <f t="shared" si="59"/>
        <v>12.598965789243039</v>
      </c>
    </row>
    <row r="1918" spans="1:4" s="21" customFormat="1" ht="14.25" customHeight="1" x14ac:dyDescent="0.3">
      <c r="A1918" s="76">
        <v>39660</v>
      </c>
      <c r="B1918" s="64">
        <v>1366.7</v>
      </c>
      <c r="C1918" s="99">
        <f t="shared" si="58"/>
        <v>3.0678448756715966E-3</v>
      </c>
      <c r="D1918" s="64">
        <f t="shared" si="59"/>
        <v>-3.0678448756715966</v>
      </c>
    </row>
    <row r="1919" spans="1:4" s="21" customFormat="1" ht="14.25" customHeight="1" x14ac:dyDescent="0.3">
      <c r="A1919" s="76">
        <v>39659</v>
      </c>
      <c r="B1919" s="64">
        <v>1374.93</v>
      </c>
      <c r="C1919" s="99">
        <f t="shared" si="58"/>
        <v>1.1007676696373443E-2</v>
      </c>
      <c r="D1919" s="64">
        <f t="shared" si="59"/>
        <v>-11.007676696373442</v>
      </c>
    </row>
    <row r="1920" spans="1:4" s="21" customFormat="1" ht="14.25" customHeight="1" x14ac:dyDescent="0.3">
      <c r="A1920" s="76">
        <v>39658</v>
      </c>
      <c r="B1920" s="64">
        <v>1353.23</v>
      </c>
      <c r="C1920" s="99">
        <f t="shared" si="58"/>
        <v>1.1738054473544552E-2</v>
      </c>
      <c r="D1920" s="64">
        <f t="shared" si="59"/>
        <v>-11.738054473544553</v>
      </c>
    </row>
    <row r="1921" spans="1:4" s="21" customFormat="1" ht="14.25" customHeight="1" x14ac:dyDescent="0.3">
      <c r="A1921" s="76">
        <v>39657</v>
      </c>
      <c r="B1921" s="64">
        <v>1345.8</v>
      </c>
      <c r="C1921" s="99">
        <f t="shared" si="58"/>
        <v>1.6488289009569647E-2</v>
      </c>
      <c r="D1921" s="64">
        <f t="shared" si="59"/>
        <v>-16.488289009569648</v>
      </c>
    </row>
    <row r="1922" spans="1:4" s="21" customFormat="1" ht="14.25" customHeight="1" x14ac:dyDescent="0.3">
      <c r="A1922" s="76">
        <v>39654</v>
      </c>
      <c r="B1922" s="64">
        <v>1360.69</v>
      </c>
      <c r="C1922" s="99">
        <f t="shared" si="58"/>
        <v>1.4199039980918841E-2</v>
      </c>
      <c r="D1922" s="64">
        <f t="shared" si="59"/>
        <v>-14.19903998091884</v>
      </c>
    </row>
    <row r="1923" spans="1:4" s="21" customFormat="1" ht="14.25" customHeight="1" x14ac:dyDescent="0.3">
      <c r="A1923" s="76">
        <v>39653</v>
      </c>
      <c r="B1923" s="64">
        <v>1364.28</v>
      </c>
      <c r="C1923" s="99">
        <f t="shared" si="58"/>
        <v>1.3980244821512144E-2</v>
      </c>
      <c r="D1923" s="64">
        <f t="shared" si="59"/>
        <v>-13.980244821512144</v>
      </c>
    </row>
    <row r="1924" spans="1:4" s="21" customFormat="1" ht="14.25" customHeight="1" x14ac:dyDescent="0.3">
      <c r="A1924" s="76">
        <v>39652</v>
      </c>
      <c r="B1924" s="64">
        <v>1385.42</v>
      </c>
      <c r="C1924" s="99">
        <f t="shared" si="58"/>
        <v>1.8758594318741672E-2</v>
      </c>
      <c r="D1924" s="64">
        <f t="shared" si="59"/>
        <v>-18.758594318741672</v>
      </c>
    </row>
    <row r="1925" spans="1:4" s="21" customFormat="1" ht="14.25" customHeight="1" x14ac:dyDescent="0.3">
      <c r="A1925" s="76">
        <v>39651</v>
      </c>
      <c r="B1925" s="64">
        <v>1377.58</v>
      </c>
      <c r="C1925" s="99">
        <f t="shared" si="58"/>
        <v>1.1632176480091587E-2</v>
      </c>
      <c r="D1925" s="64">
        <f t="shared" si="59"/>
        <v>-11.632176480091587</v>
      </c>
    </row>
    <row r="1926" spans="1:4" s="21" customFormat="1" ht="14.25" customHeight="1" x14ac:dyDescent="0.3">
      <c r="A1926" s="76">
        <v>39650</v>
      </c>
      <c r="B1926" s="64">
        <v>1369.16</v>
      </c>
      <c r="C1926" s="99">
        <f t="shared" ref="C1926:C1989" si="60">(B1926-B1935)/B1935</f>
        <v>2.3573509817415312E-3</v>
      </c>
      <c r="D1926" s="64">
        <f t="shared" ref="D1926:D1989" si="61">C1926*-1000</f>
        <v>-2.357350981741531</v>
      </c>
    </row>
    <row r="1927" spans="1:4" s="21" customFormat="1" ht="14.25" customHeight="1" x14ac:dyDescent="0.3">
      <c r="A1927" s="76">
        <v>39647</v>
      </c>
      <c r="B1927" s="64">
        <v>1362.52</v>
      </c>
      <c r="C1927" s="99">
        <f t="shared" si="60"/>
        <v>-1.8022242084133368E-3</v>
      </c>
      <c r="D1927" s="64">
        <f t="shared" si="61"/>
        <v>1.8022242084133369</v>
      </c>
    </row>
    <row r="1928" spans="1:4" s="21" customFormat="1" ht="14.25" customHeight="1" x14ac:dyDescent="0.3">
      <c r="A1928" s="76">
        <v>39646</v>
      </c>
      <c r="B1928" s="64">
        <v>1359.96</v>
      </c>
      <c r="C1928" s="99">
        <f t="shared" si="60"/>
        <v>-5.1790730337078119E-3</v>
      </c>
      <c r="D1928" s="64">
        <f t="shared" si="61"/>
        <v>5.1790730337078115</v>
      </c>
    </row>
    <row r="1929" spans="1:4" s="21" customFormat="1" ht="14.25" customHeight="1" x14ac:dyDescent="0.3">
      <c r="A1929" s="76">
        <v>39645</v>
      </c>
      <c r="B1929" s="64">
        <v>1337.53</v>
      </c>
      <c r="C1929" s="99">
        <f t="shared" si="60"/>
        <v>-2.5720404417120674E-2</v>
      </c>
      <c r="D1929" s="64">
        <f t="shared" si="61"/>
        <v>25.720404417120672</v>
      </c>
    </row>
    <row r="1930" spans="1:4" s="21" customFormat="1" ht="14.25" customHeight="1" x14ac:dyDescent="0.3">
      <c r="A1930" s="76">
        <v>39644</v>
      </c>
      <c r="B1930" s="64">
        <v>1323.97</v>
      </c>
      <c r="C1930" s="99">
        <f t="shared" si="60"/>
        <v>-3.7399757163318614E-2</v>
      </c>
      <c r="D1930" s="64">
        <f t="shared" si="61"/>
        <v>37.399757163318611</v>
      </c>
    </row>
    <row r="1931" spans="1:4" s="21" customFormat="1" ht="14.25" customHeight="1" x14ac:dyDescent="0.3">
      <c r="A1931" s="76">
        <v>39643</v>
      </c>
      <c r="B1931" s="64">
        <v>1341.64</v>
      </c>
      <c r="C1931" s="99">
        <f t="shared" si="60"/>
        <v>-3.6579586092001772E-2</v>
      </c>
      <c r="D1931" s="64">
        <f t="shared" si="61"/>
        <v>36.579586092001769</v>
      </c>
    </row>
    <row r="1932" spans="1:4" s="21" customFormat="1" ht="14.25" customHeight="1" x14ac:dyDescent="0.3">
      <c r="A1932" s="76">
        <v>39640</v>
      </c>
      <c r="B1932" s="64">
        <v>1345.47</v>
      </c>
      <c r="C1932" s="99">
        <f t="shared" si="60"/>
        <v>-4.0409947722393841E-2</v>
      </c>
      <c r="D1932" s="64">
        <f t="shared" si="61"/>
        <v>40.409947722393838</v>
      </c>
    </row>
    <row r="1933" spans="1:4" s="21" customFormat="1" ht="14.25" customHeight="1" x14ac:dyDescent="0.3">
      <c r="A1933" s="76">
        <v>39639</v>
      </c>
      <c r="B1933" s="64">
        <v>1359.91</v>
      </c>
      <c r="C1933" s="99">
        <f t="shared" si="60"/>
        <v>-2.6960696627766255E-2</v>
      </c>
      <c r="D1933" s="64">
        <f t="shared" si="61"/>
        <v>26.960696627766254</v>
      </c>
    </row>
    <row r="1934" spans="1:4" s="21" customFormat="1" ht="14.25" customHeight="1" x14ac:dyDescent="0.3">
      <c r="A1934" s="76">
        <v>39638</v>
      </c>
      <c r="B1934" s="64">
        <v>1361.74</v>
      </c>
      <c r="C1934" s="99">
        <f t="shared" si="60"/>
        <v>-2.9657393683730399E-2</v>
      </c>
      <c r="D1934" s="64">
        <f t="shared" si="61"/>
        <v>29.657393683730401</v>
      </c>
    </row>
    <row r="1935" spans="1:4" s="21" customFormat="1" ht="14.25" customHeight="1" x14ac:dyDescent="0.3">
      <c r="A1935" s="76">
        <v>39637</v>
      </c>
      <c r="B1935" s="64">
        <v>1365.94</v>
      </c>
      <c r="C1935" s="99">
        <f t="shared" si="60"/>
        <v>-4.3713857656926064E-2</v>
      </c>
      <c r="D1935" s="64">
        <f t="shared" si="61"/>
        <v>43.713857656926066</v>
      </c>
    </row>
    <row r="1936" spans="1:4" s="21" customFormat="1" ht="14.25" customHeight="1" x14ac:dyDescent="0.3">
      <c r="A1936" s="76">
        <v>39636</v>
      </c>
      <c r="B1936" s="64">
        <v>1364.98</v>
      </c>
      <c r="C1936" s="99">
        <f t="shared" si="60"/>
        <v>-3.9477017479663291E-2</v>
      </c>
      <c r="D1936" s="64">
        <f t="shared" si="61"/>
        <v>39.477017479663289</v>
      </c>
    </row>
    <row r="1937" spans="1:4" s="21" customFormat="1" ht="14.25" customHeight="1" x14ac:dyDescent="0.3">
      <c r="A1937" s="76">
        <v>39633</v>
      </c>
      <c r="B1937" s="64">
        <v>1367.04</v>
      </c>
      <c r="C1937" s="99">
        <f t="shared" si="60"/>
        <v>-4.0323486465236473E-2</v>
      </c>
      <c r="D1937" s="64">
        <f t="shared" si="61"/>
        <v>40.323486465236471</v>
      </c>
    </row>
    <row r="1938" spans="1:4" s="21" customFormat="1" ht="14.25" customHeight="1" x14ac:dyDescent="0.3">
      <c r="A1938" s="76">
        <v>39632</v>
      </c>
      <c r="B1938" s="64">
        <v>1372.84</v>
      </c>
      <c r="C1938" s="99">
        <f t="shared" si="60"/>
        <v>-4.0267330331925935E-2</v>
      </c>
      <c r="D1938" s="64">
        <f t="shared" si="61"/>
        <v>40.267330331925933</v>
      </c>
    </row>
    <row r="1939" spans="1:4" s="21" customFormat="1" ht="14.25" customHeight="1" x14ac:dyDescent="0.3">
      <c r="A1939" s="76">
        <v>39631</v>
      </c>
      <c r="B1939" s="64">
        <v>1375.41</v>
      </c>
      <c r="C1939" s="99">
        <f t="shared" si="60"/>
        <v>-5.1539495914215777E-2</v>
      </c>
      <c r="D1939" s="64">
        <f t="shared" si="61"/>
        <v>51.539495914215777</v>
      </c>
    </row>
    <row r="1940" spans="1:4" s="21" customFormat="1" ht="14.25" customHeight="1" x14ac:dyDescent="0.3">
      <c r="A1940" s="76">
        <v>39630</v>
      </c>
      <c r="B1940" s="64">
        <v>1392.58</v>
      </c>
      <c r="C1940" s="99">
        <f t="shared" si="60"/>
        <v>-4.4115729141641205E-2</v>
      </c>
      <c r="D1940" s="64">
        <f t="shared" si="61"/>
        <v>44.115729141641204</v>
      </c>
    </row>
    <row r="1941" spans="1:4" s="21" customFormat="1" ht="14.25" customHeight="1" x14ac:dyDescent="0.3">
      <c r="A1941" s="76">
        <v>39629</v>
      </c>
      <c r="B1941" s="64">
        <v>1402.13</v>
      </c>
      <c r="C1941" s="99">
        <f t="shared" si="60"/>
        <v>-4.5351798139902158E-2</v>
      </c>
      <c r="D1941" s="64">
        <f t="shared" si="61"/>
        <v>45.351798139902158</v>
      </c>
    </row>
    <row r="1942" spans="1:4" s="21" customFormat="1" ht="14.25" customHeight="1" x14ac:dyDescent="0.3">
      <c r="A1942" s="76">
        <v>39626</v>
      </c>
      <c r="B1942" s="64">
        <v>1397.59</v>
      </c>
      <c r="C1942" s="99">
        <f t="shared" si="60"/>
        <v>-4.770373398746252E-2</v>
      </c>
      <c r="D1942" s="64">
        <f t="shared" si="61"/>
        <v>47.70373398746252</v>
      </c>
    </row>
    <row r="1943" spans="1:4" s="21" customFormat="1" ht="14.25" customHeight="1" x14ac:dyDescent="0.3">
      <c r="A1943" s="76">
        <v>39625</v>
      </c>
      <c r="B1943" s="64">
        <v>1403.36</v>
      </c>
      <c r="C1943" s="99">
        <f t="shared" si="60"/>
        <v>-3.8761601424706423E-2</v>
      </c>
      <c r="D1943" s="64">
        <f t="shared" si="61"/>
        <v>38.76160142470642</v>
      </c>
    </row>
    <row r="1944" spans="1:4" s="21" customFormat="1" ht="14.25" customHeight="1" x14ac:dyDescent="0.3">
      <c r="A1944" s="76">
        <v>39624</v>
      </c>
      <c r="B1944" s="64">
        <v>1428.38</v>
      </c>
      <c r="C1944" s="99">
        <f t="shared" si="60"/>
        <v>-1.3113530842361122E-2</v>
      </c>
      <c r="D1944" s="64">
        <f t="shared" si="61"/>
        <v>13.113530842361122</v>
      </c>
    </row>
    <row r="1945" spans="1:4" s="21" customFormat="1" ht="14.25" customHeight="1" x14ac:dyDescent="0.3">
      <c r="A1945" s="76">
        <v>39623</v>
      </c>
      <c r="B1945" s="64">
        <v>1421.08</v>
      </c>
      <c r="C1945" s="99">
        <f t="shared" si="60"/>
        <v>-2.2096215911202338E-2</v>
      </c>
      <c r="D1945" s="64">
        <f t="shared" si="61"/>
        <v>22.096215911202339</v>
      </c>
    </row>
    <row r="1946" spans="1:4" s="21" customFormat="1" ht="14.25" customHeight="1" x14ac:dyDescent="0.3">
      <c r="A1946" s="76">
        <v>39622</v>
      </c>
      <c r="B1946" s="64">
        <v>1424.48</v>
      </c>
      <c r="C1946" s="99">
        <f t="shared" si="60"/>
        <v>-3.0392136842893474E-2</v>
      </c>
      <c r="D1946" s="64">
        <f t="shared" si="61"/>
        <v>30.392136842893475</v>
      </c>
    </row>
    <row r="1947" spans="1:4" s="21" customFormat="1" ht="14.25" customHeight="1" x14ac:dyDescent="0.3">
      <c r="A1947" s="76">
        <v>39619</v>
      </c>
      <c r="B1947" s="64">
        <v>1430.44</v>
      </c>
      <c r="C1947" s="99">
        <f t="shared" si="60"/>
        <v>-3.9334860074814765E-2</v>
      </c>
      <c r="D1947" s="64">
        <f t="shared" si="61"/>
        <v>39.334860074814763</v>
      </c>
    </row>
    <row r="1948" spans="1:4" s="21" customFormat="1" ht="14.25" customHeight="1" x14ac:dyDescent="0.3">
      <c r="A1948" s="76">
        <v>39618</v>
      </c>
      <c r="B1948" s="64">
        <v>1450.15</v>
      </c>
      <c r="C1948" s="99">
        <f t="shared" si="60"/>
        <v>-3.0959317865925321E-2</v>
      </c>
      <c r="D1948" s="64">
        <f t="shared" si="61"/>
        <v>30.959317865925321</v>
      </c>
    </row>
    <row r="1949" spans="1:4" s="21" customFormat="1" ht="14.25" customHeight="1" x14ac:dyDescent="0.3">
      <c r="A1949" s="76">
        <v>39617</v>
      </c>
      <c r="B1949" s="64">
        <v>1456.85</v>
      </c>
      <c r="C1949" s="99">
        <f t="shared" si="60"/>
        <v>-4.0687720592108852E-2</v>
      </c>
      <c r="D1949" s="64">
        <f t="shared" si="61"/>
        <v>40.687720592108853</v>
      </c>
    </row>
    <row r="1950" spans="1:4" s="21" customFormat="1" ht="14.25" customHeight="1" x14ac:dyDescent="0.3">
      <c r="A1950" s="76">
        <v>39616</v>
      </c>
      <c r="B1950" s="64">
        <v>1468.74</v>
      </c>
      <c r="C1950" s="99">
        <f t="shared" si="60"/>
        <v>-2.3807624820545499E-2</v>
      </c>
      <c r="D1950" s="64">
        <f t="shared" si="61"/>
        <v>23.807624820545499</v>
      </c>
    </row>
    <row r="1951" spans="1:4" s="21" customFormat="1" ht="14.25" customHeight="1" x14ac:dyDescent="0.3">
      <c r="A1951" s="76">
        <v>39615</v>
      </c>
      <c r="B1951" s="64">
        <v>1467.6</v>
      </c>
      <c r="C1951" s="99">
        <f t="shared" si="60"/>
        <v>-2.7583602234251974E-2</v>
      </c>
      <c r="D1951" s="64">
        <f t="shared" si="61"/>
        <v>27.583602234251973</v>
      </c>
    </row>
    <row r="1952" spans="1:4" s="21" customFormat="1" ht="14.25" customHeight="1" x14ac:dyDescent="0.3">
      <c r="A1952" s="76">
        <v>39612</v>
      </c>
      <c r="B1952" s="64">
        <v>1459.95</v>
      </c>
      <c r="C1952" s="99">
        <f t="shared" si="60"/>
        <v>-3.69659430471177E-2</v>
      </c>
      <c r="D1952" s="64">
        <f t="shared" si="61"/>
        <v>36.965943047117698</v>
      </c>
    </row>
    <row r="1953" spans="1:4" s="21" customFormat="1" ht="14.25" customHeight="1" x14ac:dyDescent="0.3">
      <c r="A1953" s="76">
        <v>39611</v>
      </c>
      <c r="B1953" s="64">
        <v>1447.36</v>
      </c>
      <c r="C1953" s="99">
        <f t="shared" si="60"/>
        <v>-5.1365575822721006E-2</v>
      </c>
      <c r="D1953" s="64">
        <f t="shared" si="61"/>
        <v>51.365575822721006</v>
      </c>
    </row>
    <row r="1954" spans="1:4" s="21" customFormat="1" ht="14.25" customHeight="1" x14ac:dyDescent="0.3">
      <c r="A1954" s="76">
        <v>39610</v>
      </c>
      <c r="B1954" s="64">
        <v>1453.19</v>
      </c>
      <c r="C1954" s="99">
        <f t="shared" si="60"/>
        <v>-4.417403887262792E-2</v>
      </c>
      <c r="D1954" s="64">
        <f t="shared" si="61"/>
        <v>44.174038872627918</v>
      </c>
    </row>
    <row r="1955" spans="1:4" s="21" customFormat="1" ht="14.25" customHeight="1" x14ac:dyDescent="0.3">
      <c r="A1955" s="76">
        <v>39609</v>
      </c>
      <c r="B1955" s="64">
        <v>1469.13</v>
      </c>
      <c r="C1955" s="99">
        <f t="shared" si="60"/>
        <v>-3.0373230373230361E-2</v>
      </c>
      <c r="D1955" s="64">
        <f t="shared" si="61"/>
        <v>30.37323037323036</v>
      </c>
    </row>
    <row r="1956" spans="1:4" s="21" customFormat="1" ht="14.25" customHeight="1" x14ac:dyDescent="0.3">
      <c r="A1956" s="76">
        <v>39608</v>
      </c>
      <c r="B1956" s="64">
        <v>1489.01</v>
      </c>
      <c r="C1956" s="99">
        <f t="shared" si="60"/>
        <v>-1.5823391387686344E-2</v>
      </c>
      <c r="D1956" s="64">
        <f t="shared" si="61"/>
        <v>15.823391387686344</v>
      </c>
    </row>
    <row r="1957" spans="1:4" s="21" customFormat="1" ht="14.25" customHeight="1" x14ac:dyDescent="0.3">
      <c r="A1957" s="76">
        <v>39605</v>
      </c>
      <c r="B1957" s="64">
        <v>1496.48</v>
      </c>
      <c r="C1957" s="99">
        <f t="shared" si="60"/>
        <v>-1.0074683636411758E-2</v>
      </c>
      <c r="D1957" s="64">
        <f t="shared" si="61"/>
        <v>10.074683636411757</v>
      </c>
    </row>
    <row r="1958" spans="1:4" s="21" customFormat="1" ht="14.25" customHeight="1" x14ac:dyDescent="0.3">
      <c r="A1958" s="76">
        <v>39604</v>
      </c>
      <c r="B1958" s="64">
        <v>1518.64</v>
      </c>
      <c r="C1958" s="99">
        <f t="shared" si="60"/>
        <v>8.1059173196434595E-4</v>
      </c>
      <c r="D1958" s="64">
        <f t="shared" si="61"/>
        <v>-0.81059173196434597</v>
      </c>
    </row>
    <row r="1959" spans="1:4" s="21" customFormat="1" ht="14.25" customHeight="1" x14ac:dyDescent="0.3">
      <c r="A1959" s="76">
        <v>39603</v>
      </c>
      <c r="B1959" s="64">
        <v>1504.56</v>
      </c>
      <c r="C1959" s="99">
        <f t="shared" si="60"/>
        <v>-1.9242803504380464E-2</v>
      </c>
      <c r="D1959" s="64">
        <f t="shared" si="61"/>
        <v>19.242803504380465</v>
      </c>
    </row>
    <row r="1960" spans="1:4" s="21" customFormat="1" ht="14.25" customHeight="1" x14ac:dyDescent="0.3">
      <c r="A1960" s="76">
        <v>39602</v>
      </c>
      <c r="B1960" s="64">
        <v>1509.23</v>
      </c>
      <c r="C1960" s="99">
        <f t="shared" si="60"/>
        <v>-1.5235746257944062E-2</v>
      </c>
      <c r="D1960" s="64">
        <f t="shared" si="61"/>
        <v>15.235746257944061</v>
      </c>
    </row>
    <row r="1961" spans="1:4" s="21" customFormat="1" ht="14.25" customHeight="1" x14ac:dyDescent="0.3">
      <c r="A1961" s="76">
        <v>39601</v>
      </c>
      <c r="B1961" s="64">
        <v>1515.99</v>
      </c>
      <c r="C1961" s="99">
        <f t="shared" si="60"/>
        <v>-2.0602372276920754E-2</v>
      </c>
      <c r="D1961" s="64">
        <f t="shared" si="61"/>
        <v>20.602372276920754</v>
      </c>
    </row>
    <row r="1962" spans="1:4" s="21" customFormat="1" ht="14.25" customHeight="1" x14ac:dyDescent="0.3">
      <c r="A1962" s="76">
        <v>39598</v>
      </c>
      <c r="B1962" s="64">
        <v>1525.73</v>
      </c>
      <c r="C1962" s="99">
        <f t="shared" si="60"/>
        <v>-2.2394084629776791E-2</v>
      </c>
      <c r="D1962" s="64">
        <f t="shared" si="61"/>
        <v>22.394084629776792</v>
      </c>
    </row>
    <row r="1963" spans="1:4" s="21" customFormat="1" ht="14.25" customHeight="1" x14ac:dyDescent="0.3">
      <c r="A1963" s="76">
        <v>39597</v>
      </c>
      <c r="B1963" s="64">
        <v>1520.35</v>
      </c>
      <c r="C1963" s="99">
        <f t="shared" si="60"/>
        <v>-2.266634953490913E-2</v>
      </c>
      <c r="D1963" s="64">
        <f t="shared" si="61"/>
        <v>22.666349534909131</v>
      </c>
    </row>
    <row r="1964" spans="1:4" s="21" customFormat="1" ht="14.25" customHeight="1" x14ac:dyDescent="0.3">
      <c r="A1964" s="76">
        <v>39596</v>
      </c>
      <c r="B1964" s="64">
        <v>1515.15</v>
      </c>
      <c r="C1964" s="99">
        <f t="shared" si="60"/>
        <v>-1.968205904617704E-2</v>
      </c>
      <c r="D1964" s="64">
        <f t="shared" si="61"/>
        <v>19.682059046177038</v>
      </c>
    </row>
    <row r="1965" spans="1:4" s="21" customFormat="1" ht="14.25" customHeight="1" x14ac:dyDescent="0.3">
      <c r="A1965" s="76">
        <v>39595</v>
      </c>
      <c r="B1965" s="64">
        <v>1512.95</v>
      </c>
      <c r="C1965" s="99">
        <f t="shared" si="60"/>
        <v>-1.1667025953580067E-2</v>
      </c>
      <c r="D1965" s="64">
        <f t="shared" si="61"/>
        <v>11.667025953580067</v>
      </c>
    </row>
    <row r="1966" spans="1:4" s="21" customFormat="1" ht="14.25" customHeight="1" x14ac:dyDescent="0.3">
      <c r="A1966" s="76">
        <v>39594</v>
      </c>
      <c r="B1966" s="64">
        <v>1511.71</v>
      </c>
      <c r="C1966" s="99">
        <f t="shared" si="60"/>
        <v>-9.4422456949649139E-3</v>
      </c>
      <c r="D1966" s="64">
        <f t="shared" si="61"/>
        <v>9.4422456949649138</v>
      </c>
    </row>
    <row r="1967" spans="1:4" s="21" customFormat="1" ht="14.25" customHeight="1" x14ac:dyDescent="0.3">
      <c r="A1967" s="76">
        <v>39591</v>
      </c>
      <c r="B1967" s="64">
        <v>1517.41</v>
      </c>
      <c r="C1967" s="99">
        <f t="shared" si="60"/>
        <v>-6.0264245616102469E-3</v>
      </c>
      <c r="D1967" s="64">
        <f t="shared" si="61"/>
        <v>6.0264245616102468</v>
      </c>
    </row>
    <row r="1968" spans="1:4" s="21" customFormat="1" ht="14.25" customHeight="1" x14ac:dyDescent="0.3">
      <c r="A1968" s="76">
        <v>39590</v>
      </c>
      <c r="B1968" s="64">
        <v>1534.08</v>
      </c>
      <c r="C1968" s="99">
        <f t="shared" si="60"/>
        <v>1.3470393541610153E-2</v>
      </c>
      <c r="D1968" s="64">
        <f t="shared" si="61"/>
        <v>-13.470393541610154</v>
      </c>
    </row>
    <row r="1969" spans="1:4" s="21" customFormat="1" ht="14.25" customHeight="1" x14ac:dyDescent="0.3">
      <c r="A1969" s="76">
        <v>39589</v>
      </c>
      <c r="B1969" s="64">
        <v>1532.58</v>
      </c>
      <c r="C1969" s="99">
        <f t="shared" si="60"/>
        <v>3.312558919032121E-3</v>
      </c>
      <c r="D1969" s="64">
        <f t="shared" si="61"/>
        <v>-3.3125589190321212</v>
      </c>
    </row>
    <row r="1970" spans="1:4" s="21" customFormat="1" ht="14.25" customHeight="1" x14ac:dyDescent="0.3">
      <c r="A1970" s="76">
        <v>39588</v>
      </c>
      <c r="B1970" s="64">
        <v>1547.88</v>
      </c>
      <c r="C1970" s="99">
        <f t="shared" si="60"/>
        <v>1.6156032745343982E-2</v>
      </c>
      <c r="D1970" s="64">
        <f t="shared" si="61"/>
        <v>-16.156032745343982</v>
      </c>
    </row>
    <row r="1971" spans="1:4" s="21" customFormat="1" ht="14.25" customHeight="1" x14ac:dyDescent="0.3">
      <c r="A1971" s="76">
        <v>39587</v>
      </c>
      <c r="B1971" s="64">
        <v>1560.68</v>
      </c>
      <c r="C1971" s="99">
        <f t="shared" si="60"/>
        <v>1.5228294313946204E-2</v>
      </c>
      <c r="D1971" s="64">
        <f t="shared" si="61"/>
        <v>-15.228294313946204</v>
      </c>
    </row>
    <row r="1972" spans="1:4" s="21" customFormat="1" ht="14.25" customHeight="1" x14ac:dyDescent="0.3">
      <c r="A1972" s="76">
        <v>39584</v>
      </c>
      <c r="B1972" s="64">
        <v>1555.61</v>
      </c>
      <c r="C1972" s="99">
        <f t="shared" si="60"/>
        <v>1.6911370559702883E-2</v>
      </c>
      <c r="D1972" s="64">
        <f t="shared" si="61"/>
        <v>-16.911370559702885</v>
      </c>
    </row>
    <row r="1973" spans="1:4" s="21" customFormat="1" ht="14.25" customHeight="1" x14ac:dyDescent="0.3">
      <c r="A1973" s="76">
        <v>39583</v>
      </c>
      <c r="B1973" s="64">
        <v>1545.57</v>
      </c>
      <c r="C1973" s="99">
        <f t="shared" si="60"/>
        <v>1.00510394134061E-2</v>
      </c>
      <c r="D1973" s="64">
        <f t="shared" si="61"/>
        <v>-10.0510394134061</v>
      </c>
    </row>
    <row r="1974" spans="1:4" s="21" customFormat="1" ht="14.25" customHeight="1" x14ac:dyDescent="0.3">
      <c r="A1974" s="76">
        <v>39582</v>
      </c>
      <c r="B1974" s="64">
        <v>1530.81</v>
      </c>
      <c r="C1974" s="99">
        <f t="shared" si="60"/>
        <v>9.8157566642258429E-3</v>
      </c>
      <c r="D1974" s="64">
        <f t="shared" si="61"/>
        <v>-9.8157566642258427</v>
      </c>
    </row>
    <row r="1975" spans="1:4" s="21" customFormat="1" ht="14.25" customHeight="1" x14ac:dyDescent="0.3">
      <c r="A1975" s="76">
        <v>39581</v>
      </c>
      <c r="B1975" s="64">
        <v>1526.12</v>
      </c>
      <c r="C1975" s="99">
        <f t="shared" si="60"/>
        <v>1.1351963896380945E-2</v>
      </c>
      <c r="D1975" s="64">
        <f t="shared" si="61"/>
        <v>-11.351963896380944</v>
      </c>
    </row>
    <row r="1976" spans="1:4" s="21" customFormat="1" ht="14.25" customHeight="1" x14ac:dyDescent="0.3">
      <c r="A1976" s="76">
        <v>39580</v>
      </c>
      <c r="B1976" s="64">
        <v>1526.61</v>
      </c>
      <c r="C1976" s="99">
        <f t="shared" si="60"/>
        <v>1.0986609448881418E-2</v>
      </c>
      <c r="D1976" s="64">
        <f t="shared" si="61"/>
        <v>-10.986609448881417</v>
      </c>
    </row>
    <row r="1977" spans="1:4" s="21" customFormat="1" ht="14.25" customHeight="1" x14ac:dyDescent="0.3">
      <c r="A1977" s="76">
        <v>39577</v>
      </c>
      <c r="B1977" s="64">
        <v>1513.69</v>
      </c>
      <c r="C1977" s="99">
        <f t="shared" si="60"/>
        <v>-2.8786740972029374E-3</v>
      </c>
      <c r="D1977" s="64">
        <f t="shared" si="61"/>
        <v>2.8786740972029374</v>
      </c>
    </row>
    <row r="1978" spans="1:4" s="21" customFormat="1" ht="14.25" customHeight="1" x14ac:dyDescent="0.3">
      <c r="A1978" s="76">
        <v>39576</v>
      </c>
      <c r="B1978" s="64">
        <v>1527.52</v>
      </c>
      <c r="C1978" s="99">
        <f t="shared" si="60"/>
        <v>8.5835776351583341E-3</v>
      </c>
      <c r="D1978" s="64">
        <f t="shared" si="61"/>
        <v>-8.5835776351583348</v>
      </c>
    </row>
    <row r="1979" spans="1:4" s="21" customFormat="1" ht="14.25" customHeight="1" x14ac:dyDescent="0.3">
      <c r="A1979" s="76">
        <v>39575</v>
      </c>
      <c r="B1979" s="64">
        <v>1523.27</v>
      </c>
      <c r="C1979" s="99">
        <f t="shared" si="60"/>
        <v>1.5012593787065029E-2</v>
      </c>
      <c r="D1979" s="64">
        <f t="shared" si="61"/>
        <v>-15.012593787065029</v>
      </c>
    </row>
    <row r="1980" spans="1:4" s="21" customFormat="1" ht="14.25" customHeight="1" x14ac:dyDescent="0.3">
      <c r="A1980" s="76">
        <v>39574</v>
      </c>
      <c r="B1980" s="64">
        <v>1537.27</v>
      </c>
      <c r="C1980" s="99">
        <f t="shared" si="60"/>
        <v>2.1774531242730186E-2</v>
      </c>
      <c r="D1980" s="64">
        <f t="shared" si="61"/>
        <v>-21.774531242730188</v>
      </c>
    </row>
    <row r="1981" spans="1:4" s="21" customFormat="1" ht="14.25" customHeight="1" x14ac:dyDescent="0.3">
      <c r="A1981" s="76">
        <v>39573</v>
      </c>
      <c r="B1981" s="64">
        <v>1529.74</v>
      </c>
      <c r="C1981" s="99">
        <f t="shared" si="60"/>
        <v>1.759474219877738E-2</v>
      </c>
      <c r="D1981" s="64">
        <f t="shared" si="61"/>
        <v>-17.594742198777379</v>
      </c>
    </row>
    <row r="1982" spans="1:4" s="21" customFormat="1" ht="14.25" customHeight="1" x14ac:dyDescent="0.3">
      <c r="A1982" s="76">
        <v>39570</v>
      </c>
      <c r="B1982" s="64">
        <v>1530.19</v>
      </c>
      <c r="C1982" s="99">
        <f t="shared" si="60"/>
        <v>1.1602231859530326E-2</v>
      </c>
      <c r="D1982" s="64">
        <f t="shared" si="61"/>
        <v>-11.602231859530326</v>
      </c>
    </row>
    <row r="1983" spans="1:4" s="21" customFormat="1" ht="14.25" customHeight="1" x14ac:dyDescent="0.3">
      <c r="A1983" s="76">
        <v>39569</v>
      </c>
      <c r="B1983" s="64">
        <v>1515.93</v>
      </c>
      <c r="C1983" s="99">
        <f t="shared" si="60"/>
        <v>7.5570266390174662E-3</v>
      </c>
      <c r="D1983" s="64">
        <f t="shared" si="61"/>
        <v>-7.5570266390174661</v>
      </c>
    </row>
    <row r="1984" spans="1:4" s="21" customFormat="1" ht="14.25" customHeight="1" x14ac:dyDescent="0.3">
      <c r="A1984" s="76">
        <v>39568</v>
      </c>
      <c r="B1984" s="64">
        <v>1508.99</v>
      </c>
      <c r="C1984" s="99">
        <f t="shared" si="60"/>
        <v>1.4024406633873693E-2</v>
      </c>
      <c r="D1984" s="64">
        <f t="shared" si="61"/>
        <v>-14.024406633873692</v>
      </c>
    </row>
    <row r="1985" spans="1:4" s="21" customFormat="1" ht="14.25" customHeight="1" x14ac:dyDescent="0.3">
      <c r="A1985" s="76">
        <v>39567</v>
      </c>
      <c r="B1985" s="64">
        <v>1510.02</v>
      </c>
      <c r="C1985" s="99">
        <f t="shared" si="60"/>
        <v>1.2491702371612979E-2</v>
      </c>
      <c r="D1985" s="64">
        <f t="shared" si="61"/>
        <v>-12.491702371612979</v>
      </c>
    </row>
    <row r="1986" spans="1:4" s="21" customFormat="1" ht="14.25" customHeight="1" x14ac:dyDescent="0.3">
      <c r="A1986" s="76">
        <v>39566</v>
      </c>
      <c r="B1986" s="64">
        <v>1518.06</v>
      </c>
      <c r="C1986" s="99">
        <f t="shared" si="60"/>
        <v>4.1979545610542832E-2</v>
      </c>
      <c r="D1986" s="64">
        <f t="shared" si="61"/>
        <v>-41.979545610542829</v>
      </c>
    </row>
    <row r="1987" spans="1:4" s="21" customFormat="1" ht="14.25" customHeight="1" x14ac:dyDescent="0.3">
      <c r="A1987" s="76">
        <v>39563</v>
      </c>
      <c r="B1987" s="64">
        <v>1514.52</v>
      </c>
      <c r="C1987" s="99">
        <f t="shared" si="60"/>
        <v>4.362566410099155E-2</v>
      </c>
      <c r="D1987" s="64">
        <f t="shared" si="61"/>
        <v>-43.62566410099155</v>
      </c>
    </row>
    <row r="1988" spans="1:4" s="21" customFormat="1" ht="14.25" customHeight="1" x14ac:dyDescent="0.3">
      <c r="A1988" s="76">
        <v>39562</v>
      </c>
      <c r="B1988" s="64">
        <v>1500.74</v>
      </c>
      <c r="C1988" s="99">
        <f t="shared" si="60"/>
        <v>2.6905338643237353E-2</v>
      </c>
      <c r="D1988" s="64">
        <f t="shared" si="61"/>
        <v>-26.905338643237354</v>
      </c>
    </row>
    <row r="1989" spans="1:4" s="21" customFormat="1" ht="14.25" customHeight="1" x14ac:dyDescent="0.3">
      <c r="A1989" s="76">
        <v>39561</v>
      </c>
      <c r="B1989" s="64">
        <v>1504.51</v>
      </c>
      <c r="C1989" s="99">
        <f t="shared" si="60"/>
        <v>1.6821886700639423E-2</v>
      </c>
      <c r="D1989" s="64">
        <f t="shared" si="61"/>
        <v>-16.821886700639421</v>
      </c>
    </row>
    <row r="1990" spans="1:4" s="21" customFormat="1" ht="14.25" customHeight="1" x14ac:dyDescent="0.3">
      <c r="A1990" s="76">
        <v>39560</v>
      </c>
      <c r="B1990" s="64">
        <v>1503.29</v>
      </c>
      <c r="C1990" s="99">
        <f t="shared" ref="C1990:C2053" si="62">(B1990-B1999)/B1999</f>
        <v>1.7875400334486563E-2</v>
      </c>
      <c r="D1990" s="64">
        <f t="shared" ref="D1990:D2053" si="63">C1990*-1000</f>
        <v>-17.875400334486564</v>
      </c>
    </row>
    <row r="1991" spans="1:4" s="21" customFormat="1" ht="14.25" customHeight="1" x14ac:dyDescent="0.3">
      <c r="A1991" s="76">
        <v>39559</v>
      </c>
      <c r="B1991" s="64">
        <v>1512.64</v>
      </c>
      <c r="C1991" s="99">
        <f t="shared" si="62"/>
        <v>1.7400135864996009E-2</v>
      </c>
      <c r="D1991" s="64">
        <f t="shared" si="63"/>
        <v>-17.40013586499601</v>
      </c>
    </row>
    <row r="1992" spans="1:4" s="21" customFormat="1" ht="14.25" customHeight="1" x14ac:dyDescent="0.3">
      <c r="A1992" s="76">
        <v>39556</v>
      </c>
      <c r="B1992" s="64">
        <v>1504.56</v>
      </c>
      <c r="C1992" s="99">
        <f t="shared" si="62"/>
        <v>4.0172434502916054E-3</v>
      </c>
      <c r="D1992" s="64">
        <f t="shared" si="63"/>
        <v>-4.0172434502916055</v>
      </c>
    </row>
    <row r="1993" spans="1:4" s="21" customFormat="1" ht="14.25" customHeight="1" x14ac:dyDescent="0.3">
      <c r="A1993" s="76">
        <v>39555</v>
      </c>
      <c r="B1993" s="64">
        <v>1488.12</v>
      </c>
      <c r="C1993" s="99">
        <f t="shared" si="62"/>
        <v>-2.9814347065799567E-3</v>
      </c>
      <c r="D1993" s="64">
        <f t="shared" si="63"/>
        <v>2.9814347065799569</v>
      </c>
    </row>
    <row r="1994" spans="1:4" s="21" customFormat="1" ht="14.25" customHeight="1" x14ac:dyDescent="0.3">
      <c r="A1994" s="76">
        <v>39554</v>
      </c>
      <c r="B1994" s="64">
        <v>1491.39</v>
      </c>
      <c r="C1994" s="99">
        <f t="shared" si="62"/>
        <v>3.978511996122521E-3</v>
      </c>
      <c r="D1994" s="64">
        <f t="shared" si="63"/>
        <v>-3.978511996122521</v>
      </c>
    </row>
    <row r="1995" spans="1:4" s="21" customFormat="1" ht="14.25" customHeight="1" x14ac:dyDescent="0.3">
      <c r="A1995" s="76">
        <v>39553</v>
      </c>
      <c r="B1995" s="64">
        <v>1456.9</v>
      </c>
      <c r="C1995" s="99">
        <f t="shared" si="62"/>
        <v>-1.6425538235115361E-2</v>
      </c>
      <c r="D1995" s="64">
        <f t="shared" si="63"/>
        <v>16.425538235115361</v>
      </c>
    </row>
    <row r="1996" spans="1:4" s="21" customFormat="1" ht="14.25" customHeight="1" x14ac:dyDescent="0.3">
      <c r="A1996" s="76">
        <v>39552</v>
      </c>
      <c r="B1996" s="64">
        <v>1451.21</v>
      </c>
      <c r="C1996" s="99">
        <f t="shared" si="62"/>
        <v>-1.1275685398157705E-2</v>
      </c>
      <c r="D1996" s="64">
        <f t="shared" si="63"/>
        <v>11.275685398157705</v>
      </c>
    </row>
    <row r="1997" spans="1:4" s="21" customFormat="1" ht="14.25" customHeight="1" x14ac:dyDescent="0.3">
      <c r="A1997" s="76">
        <v>39549</v>
      </c>
      <c r="B1997" s="64">
        <v>1461.42</v>
      </c>
      <c r="C1997" s="99">
        <f t="shared" si="62"/>
        <v>1.6710727702796701E-2</v>
      </c>
      <c r="D1997" s="64">
        <f t="shared" si="63"/>
        <v>-16.710727702796699</v>
      </c>
    </row>
    <row r="1998" spans="1:4" s="21" customFormat="1" ht="14.25" customHeight="1" x14ac:dyDescent="0.3">
      <c r="A1998" s="76">
        <v>39548</v>
      </c>
      <c r="B1998" s="64">
        <v>1479.62</v>
      </c>
      <c r="C1998" s="99">
        <f t="shared" si="62"/>
        <v>3.0648778924785111E-2</v>
      </c>
      <c r="D1998" s="64">
        <f t="shared" si="63"/>
        <v>-30.648778924785113</v>
      </c>
    </row>
    <row r="1999" spans="1:4" s="21" customFormat="1" ht="14.25" customHeight="1" x14ac:dyDescent="0.3">
      <c r="A1999" s="76">
        <v>39547</v>
      </c>
      <c r="B1999" s="64">
        <v>1476.89</v>
      </c>
      <c r="C1999" s="99">
        <f t="shared" si="62"/>
        <v>2.301788509759917E-2</v>
      </c>
      <c r="D1999" s="64">
        <f t="shared" si="63"/>
        <v>-23.017885097599169</v>
      </c>
    </row>
    <row r="2000" spans="1:4" s="21" customFormat="1" ht="14.25" customHeight="1" x14ac:dyDescent="0.3">
      <c r="A2000" s="76">
        <v>39546</v>
      </c>
      <c r="B2000" s="64">
        <v>1486.77</v>
      </c>
      <c r="C2000" s="99">
        <f t="shared" si="62"/>
        <v>2.7669104331116835E-2</v>
      </c>
      <c r="D2000" s="64">
        <f t="shared" si="63"/>
        <v>-27.669104331116834</v>
      </c>
    </row>
    <row r="2001" spans="1:4" s="21" customFormat="1" ht="14.25" customHeight="1" x14ac:dyDescent="0.3">
      <c r="A2001" s="76">
        <v>39545</v>
      </c>
      <c r="B2001" s="64">
        <v>1498.54</v>
      </c>
      <c r="C2001" s="99">
        <f t="shared" si="62"/>
        <v>3.4496089246636358E-2</v>
      </c>
      <c r="D2001" s="64">
        <f t="shared" si="63"/>
        <v>-34.496089246636359</v>
      </c>
    </row>
    <row r="2002" spans="1:4" s="21" customFormat="1" ht="14.25" customHeight="1" x14ac:dyDescent="0.3">
      <c r="A2002" s="76">
        <v>39542</v>
      </c>
      <c r="B2002" s="64">
        <v>1492.57</v>
      </c>
      <c r="C2002" s="99">
        <f t="shared" si="62"/>
        <v>5.326408343859601E-2</v>
      </c>
      <c r="D2002" s="64">
        <f t="shared" si="63"/>
        <v>-53.26408343859601</v>
      </c>
    </row>
    <row r="2003" spans="1:4" s="21" customFormat="1" ht="14.25" customHeight="1" x14ac:dyDescent="0.3">
      <c r="A2003" s="76">
        <v>39541</v>
      </c>
      <c r="B2003" s="64">
        <v>1485.48</v>
      </c>
      <c r="C2003" s="99">
        <f t="shared" si="62"/>
        <v>5.579325932138339E-2</v>
      </c>
      <c r="D2003" s="64">
        <f t="shared" si="63"/>
        <v>-55.793259321383388</v>
      </c>
    </row>
    <row r="2004" spans="1:4" s="21" customFormat="1" ht="14.25" customHeight="1" x14ac:dyDescent="0.3">
      <c r="A2004" s="76">
        <v>39540</v>
      </c>
      <c r="B2004" s="64">
        <v>1481.23</v>
      </c>
      <c r="C2004" s="99">
        <f t="shared" si="62"/>
        <v>5.469912632350947E-2</v>
      </c>
      <c r="D2004" s="64">
        <f t="shared" si="63"/>
        <v>-54.699126323509468</v>
      </c>
    </row>
    <row r="2005" spans="1:4" s="21" customFormat="1" ht="14.25" customHeight="1" x14ac:dyDescent="0.3">
      <c r="A2005" s="76">
        <v>39539</v>
      </c>
      <c r="B2005" s="64">
        <v>1467.76</v>
      </c>
      <c r="C2005" s="99">
        <f t="shared" si="62"/>
        <v>4.8137965508622906E-2</v>
      </c>
      <c r="D2005" s="64">
        <f t="shared" si="63"/>
        <v>-48.137965508622905</v>
      </c>
    </row>
    <row r="2006" spans="1:4" s="21" customFormat="1" ht="14.25" customHeight="1" x14ac:dyDescent="0.3">
      <c r="A2006" s="76">
        <v>39538</v>
      </c>
      <c r="B2006" s="64">
        <v>1437.4</v>
      </c>
      <c r="C2006" s="99">
        <f t="shared" si="62"/>
        <v>8.9991436072387396E-3</v>
      </c>
      <c r="D2006" s="64">
        <f t="shared" si="63"/>
        <v>-8.9991436072387394</v>
      </c>
    </row>
    <row r="2007" spans="1:4" s="21" customFormat="1" ht="14.25" customHeight="1" x14ac:dyDescent="0.3">
      <c r="A2007" s="76">
        <v>39535</v>
      </c>
      <c r="B2007" s="64">
        <v>1435.62</v>
      </c>
      <c r="C2007" s="99">
        <f t="shared" si="62"/>
        <v>4.1391016713091887E-2</v>
      </c>
      <c r="D2007" s="64">
        <f t="shared" si="63"/>
        <v>-41.391016713091886</v>
      </c>
    </row>
    <row r="2008" spans="1:4" s="21" customFormat="1" ht="14.25" customHeight="1" x14ac:dyDescent="0.3">
      <c r="A2008" s="76">
        <v>39534</v>
      </c>
      <c r="B2008" s="64">
        <v>1443.66</v>
      </c>
      <c r="C2008" s="99">
        <f t="shared" si="62"/>
        <v>2.5333986747065017E-2</v>
      </c>
      <c r="D2008" s="64">
        <f t="shared" si="63"/>
        <v>-25.333986747065016</v>
      </c>
    </row>
    <row r="2009" spans="1:4" s="21" customFormat="1" ht="14.25" customHeight="1" x14ac:dyDescent="0.3">
      <c r="A2009" s="76">
        <v>39533</v>
      </c>
      <c r="B2009" s="64">
        <v>1446.74</v>
      </c>
      <c r="C2009" s="99">
        <f t="shared" si="62"/>
        <v>1.2683568758662288E-2</v>
      </c>
      <c r="D2009" s="64">
        <f t="shared" si="63"/>
        <v>-12.683568758662288</v>
      </c>
    </row>
    <row r="2010" spans="1:4" s="21" customFormat="1" ht="14.25" customHeight="1" x14ac:dyDescent="0.3">
      <c r="A2010" s="76">
        <v>39532</v>
      </c>
      <c r="B2010" s="64">
        <v>1448.57</v>
      </c>
      <c r="C2010" s="99">
        <f t="shared" si="62"/>
        <v>1.2327647054712581E-2</v>
      </c>
      <c r="D2010" s="64">
        <f t="shared" si="63"/>
        <v>-12.32764705471258</v>
      </c>
    </row>
    <row r="2011" spans="1:4" s="21" customFormat="1" ht="14.25" customHeight="1" x14ac:dyDescent="0.3">
      <c r="A2011" s="76">
        <v>39531</v>
      </c>
      <c r="B2011" s="64">
        <v>1417.09</v>
      </c>
      <c r="C2011" s="99">
        <f t="shared" si="62"/>
        <v>-2.646303269169857E-3</v>
      </c>
      <c r="D2011" s="64">
        <f t="shared" si="63"/>
        <v>2.6463032691698571</v>
      </c>
    </row>
    <row r="2012" spans="1:4" s="21" customFormat="1" ht="14.25" customHeight="1" x14ac:dyDescent="0.3">
      <c r="A2012" s="76">
        <v>39528</v>
      </c>
      <c r="B2012" s="64">
        <v>1406.98</v>
      </c>
      <c r="C2012" s="99">
        <f t="shared" si="62"/>
        <v>1.1626318476283657E-2</v>
      </c>
      <c r="D2012" s="64">
        <f t="shared" si="63"/>
        <v>-11.626318476283657</v>
      </c>
    </row>
    <row r="2013" spans="1:4" s="21" customFormat="1" ht="14.25" customHeight="1" x14ac:dyDescent="0.3">
      <c r="A2013" s="76">
        <v>39527</v>
      </c>
      <c r="B2013" s="64">
        <v>1404.41</v>
      </c>
      <c r="C2013" s="99">
        <f t="shared" si="62"/>
        <v>-4.8608699965278787E-3</v>
      </c>
      <c r="D2013" s="64">
        <f t="shared" si="63"/>
        <v>4.860869996527879</v>
      </c>
    </row>
    <row r="2014" spans="1:4" s="21" customFormat="1" ht="14.25" customHeight="1" x14ac:dyDescent="0.3">
      <c r="A2014" s="76">
        <v>39526</v>
      </c>
      <c r="B2014" s="64">
        <v>1400.35</v>
      </c>
      <c r="C2014" s="99">
        <f t="shared" si="62"/>
        <v>-2.0604136213902571E-2</v>
      </c>
      <c r="D2014" s="64">
        <f t="shared" si="63"/>
        <v>20.604136213902571</v>
      </c>
    </row>
    <row r="2015" spans="1:4" s="21" customFormat="1" ht="14.25" customHeight="1" x14ac:dyDescent="0.3">
      <c r="A2015" s="76">
        <v>39525</v>
      </c>
      <c r="B2015" s="64">
        <v>1424.58</v>
      </c>
      <c r="C2015" s="99">
        <f t="shared" si="62"/>
        <v>-1.4124665222596753E-2</v>
      </c>
      <c r="D2015" s="64">
        <f t="shared" si="63"/>
        <v>14.124665222596754</v>
      </c>
    </row>
    <row r="2016" spans="1:4" s="21" customFormat="1" ht="14.25" customHeight="1" x14ac:dyDescent="0.3">
      <c r="A2016" s="76">
        <v>39524</v>
      </c>
      <c r="B2016" s="64">
        <v>1378.56</v>
      </c>
      <c r="C2016" s="99">
        <f t="shared" si="62"/>
        <v>-3.795666282843093E-2</v>
      </c>
      <c r="D2016" s="64">
        <f t="shared" si="63"/>
        <v>37.956662828430929</v>
      </c>
    </row>
    <row r="2017" spans="1:4" s="21" customFormat="1" ht="14.25" customHeight="1" x14ac:dyDescent="0.3">
      <c r="A2017" s="76">
        <v>39521</v>
      </c>
      <c r="B2017" s="64">
        <v>1407.99</v>
      </c>
      <c r="C2017" s="99">
        <f t="shared" si="62"/>
        <v>-2.3415987515172525E-2</v>
      </c>
      <c r="D2017" s="64">
        <f t="shared" si="63"/>
        <v>23.415987515172525</v>
      </c>
    </row>
    <row r="2018" spans="1:4" s="21" customFormat="1" ht="14.25" customHeight="1" x14ac:dyDescent="0.3">
      <c r="A2018" s="76">
        <v>39520</v>
      </c>
      <c r="B2018" s="64">
        <v>1428.62</v>
      </c>
      <c r="C2018" s="99">
        <f t="shared" si="62"/>
        <v>-1.8508340432548336E-2</v>
      </c>
      <c r="D2018" s="64">
        <f t="shared" si="63"/>
        <v>18.508340432548337</v>
      </c>
    </row>
    <row r="2019" spans="1:4" s="21" customFormat="1" ht="14.25" customHeight="1" x14ac:dyDescent="0.3">
      <c r="A2019" s="76">
        <v>39519</v>
      </c>
      <c r="B2019" s="64">
        <v>1430.93</v>
      </c>
      <c r="C2019" s="99">
        <f t="shared" si="62"/>
        <v>-3.6683227639320873E-2</v>
      </c>
      <c r="D2019" s="64">
        <f t="shared" si="63"/>
        <v>36.683227639320876</v>
      </c>
    </row>
    <row r="2020" spans="1:4" s="21" customFormat="1" ht="14.25" customHeight="1" x14ac:dyDescent="0.3">
      <c r="A2020" s="76">
        <v>39518</v>
      </c>
      <c r="B2020" s="64">
        <v>1420.85</v>
      </c>
      <c r="C2020" s="99">
        <f t="shared" si="62"/>
        <v>-5.1628621011881017E-2</v>
      </c>
      <c r="D2020" s="64">
        <f t="shared" si="63"/>
        <v>51.628621011881016</v>
      </c>
    </row>
    <row r="2021" spans="1:4" s="21" customFormat="1" ht="14.25" customHeight="1" x14ac:dyDescent="0.3">
      <c r="A2021" s="76">
        <v>39517</v>
      </c>
      <c r="B2021" s="64">
        <v>1390.81</v>
      </c>
      <c r="C2021" s="99">
        <f t="shared" si="62"/>
        <v>-6.4951392343790007E-2</v>
      </c>
      <c r="D2021" s="64">
        <f t="shared" si="63"/>
        <v>64.951392343790005</v>
      </c>
    </row>
    <row r="2022" spans="1:4" s="21" customFormat="1" ht="14.25" customHeight="1" x14ac:dyDescent="0.3">
      <c r="A2022" s="76">
        <v>39514</v>
      </c>
      <c r="B2022" s="64">
        <v>1411.27</v>
      </c>
      <c r="C2022" s="99">
        <f t="shared" si="62"/>
        <v>-4.1146056270085503E-2</v>
      </c>
      <c r="D2022" s="64">
        <f t="shared" si="63"/>
        <v>41.146056270085502</v>
      </c>
    </row>
    <row r="2023" spans="1:4" s="21" customFormat="1" ht="14.25" customHeight="1" x14ac:dyDescent="0.3">
      <c r="A2023" s="76">
        <v>39513</v>
      </c>
      <c r="B2023" s="64">
        <v>1429.81</v>
      </c>
      <c r="C2023" s="99">
        <f t="shared" si="62"/>
        <v>-1.3195944593596735E-2</v>
      </c>
      <c r="D2023" s="64">
        <f t="shared" si="63"/>
        <v>13.195944593596735</v>
      </c>
    </row>
    <row r="2024" spans="1:4" s="21" customFormat="1" ht="14.25" customHeight="1" x14ac:dyDescent="0.3">
      <c r="A2024" s="76">
        <v>39512</v>
      </c>
      <c r="B2024" s="64">
        <v>1444.99</v>
      </c>
      <c r="C2024" s="99">
        <f t="shared" si="62"/>
        <v>-1.6305662072062044E-3</v>
      </c>
      <c r="D2024" s="64">
        <f t="shared" si="63"/>
        <v>1.6305662072062044</v>
      </c>
    </row>
    <row r="2025" spans="1:4" s="21" customFormat="1" ht="14.25" customHeight="1" x14ac:dyDescent="0.3">
      <c r="A2025" s="76">
        <v>39511</v>
      </c>
      <c r="B2025" s="64">
        <v>1432.95</v>
      </c>
      <c r="C2025" s="99">
        <f t="shared" si="62"/>
        <v>-7.1297913029017791E-3</v>
      </c>
      <c r="D2025" s="64">
        <f t="shared" si="63"/>
        <v>7.1297913029017792</v>
      </c>
    </row>
    <row r="2026" spans="1:4" s="21" customFormat="1" ht="14.25" customHeight="1" x14ac:dyDescent="0.3">
      <c r="A2026" s="76">
        <v>39510</v>
      </c>
      <c r="B2026" s="64">
        <v>1441.75</v>
      </c>
      <c r="C2026" s="99">
        <f t="shared" si="62"/>
        <v>-8.0293377000454601E-3</v>
      </c>
      <c r="D2026" s="64">
        <f t="shared" si="63"/>
        <v>8.0293377000454598</v>
      </c>
    </row>
    <row r="2027" spans="1:4" s="21" customFormat="1" ht="14.25" customHeight="1" x14ac:dyDescent="0.3">
      <c r="A2027" s="76">
        <v>39507</v>
      </c>
      <c r="B2027" s="64">
        <v>1455.56</v>
      </c>
      <c r="C2027" s="99">
        <f t="shared" si="62"/>
        <v>6.70184733067292E-3</v>
      </c>
      <c r="D2027" s="64">
        <f t="shared" si="63"/>
        <v>-6.70184733067292</v>
      </c>
    </row>
    <row r="2028" spans="1:4" s="21" customFormat="1" ht="14.25" customHeight="1" x14ac:dyDescent="0.3">
      <c r="A2028" s="76">
        <v>39506</v>
      </c>
      <c r="B2028" s="64">
        <v>1485.42</v>
      </c>
      <c r="C2028" s="99">
        <f t="shared" si="62"/>
        <v>3.1899965265717312E-2</v>
      </c>
      <c r="D2028" s="64">
        <f t="shared" si="63"/>
        <v>-31.899965265717313</v>
      </c>
    </row>
    <row r="2029" spans="1:4" s="21" customFormat="1" ht="14.25" customHeight="1" x14ac:dyDescent="0.3">
      <c r="A2029" s="76">
        <v>39505</v>
      </c>
      <c r="B2029" s="64">
        <v>1498.2</v>
      </c>
      <c r="C2029" s="99">
        <f t="shared" si="62"/>
        <v>3.6128246977786389E-2</v>
      </c>
      <c r="D2029" s="64">
        <f t="shared" si="63"/>
        <v>-36.128246977786389</v>
      </c>
    </row>
    <row r="2030" spans="1:4" s="21" customFormat="1" ht="14.25" customHeight="1" x14ac:dyDescent="0.3">
      <c r="A2030" s="76">
        <v>39504</v>
      </c>
      <c r="B2030" s="64">
        <v>1487.42</v>
      </c>
      <c r="C2030" s="99">
        <f t="shared" si="62"/>
        <v>2.9021702283686307E-2</v>
      </c>
      <c r="D2030" s="64">
        <f t="shared" si="63"/>
        <v>-29.021702283686306</v>
      </c>
    </row>
    <row r="2031" spans="1:4" s="21" customFormat="1" ht="14.25" customHeight="1" x14ac:dyDescent="0.3">
      <c r="A2031" s="76">
        <v>39503</v>
      </c>
      <c r="B2031" s="64">
        <v>1471.83</v>
      </c>
      <c r="C2031" s="99">
        <f t="shared" si="62"/>
        <v>2.3440324868578447E-2</v>
      </c>
      <c r="D2031" s="64">
        <f t="shared" si="63"/>
        <v>-23.440324868578447</v>
      </c>
    </row>
    <row r="2032" spans="1:4" s="21" customFormat="1" ht="14.25" customHeight="1" x14ac:dyDescent="0.3">
      <c r="A2032" s="76">
        <v>39500</v>
      </c>
      <c r="B2032" s="64">
        <v>1448.93</v>
      </c>
      <c r="C2032" s="99">
        <f t="shared" si="62"/>
        <v>2.4376966311994073E-2</v>
      </c>
      <c r="D2032" s="64">
        <f t="shared" si="63"/>
        <v>-24.376966311994074</v>
      </c>
    </row>
    <row r="2033" spans="1:4" s="21" customFormat="1" ht="14.25" customHeight="1" x14ac:dyDescent="0.3">
      <c r="A2033" s="76">
        <v>39499</v>
      </c>
      <c r="B2033" s="64">
        <v>1447.35</v>
      </c>
      <c r="C2033" s="99">
        <f t="shared" si="62"/>
        <v>2.3165886694283804E-2</v>
      </c>
      <c r="D2033" s="64">
        <f t="shared" si="63"/>
        <v>-23.165886694283802</v>
      </c>
    </row>
    <row r="2034" spans="1:4" s="21" customFormat="1" ht="14.25" customHeight="1" x14ac:dyDescent="0.3">
      <c r="A2034" s="76">
        <v>39498</v>
      </c>
      <c r="B2034" s="64">
        <v>1443.24</v>
      </c>
      <c r="C2034" s="99">
        <f t="shared" si="62"/>
        <v>1.8884707975347515E-2</v>
      </c>
      <c r="D2034" s="64">
        <f t="shared" si="63"/>
        <v>-18.884707975347514</v>
      </c>
    </row>
    <row r="2035" spans="1:4" s="21" customFormat="1" ht="14.25" customHeight="1" x14ac:dyDescent="0.3">
      <c r="A2035" s="76">
        <v>39497</v>
      </c>
      <c r="B2035" s="64">
        <v>1453.42</v>
      </c>
      <c r="C2035" s="99">
        <f t="shared" si="62"/>
        <v>1.989375960479144E-2</v>
      </c>
      <c r="D2035" s="64">
        <f t="shared" si="63"/>
        <v>-19.893759604791441</v>
      </c>
    </row>
    <row r="2036" spans="1:4" s="21" customFormat="1" ht="14.25" customHeight="1" x14ac:dyDescent="0.3">
      <c r="A2036" s="76">
        <v>39496</v>
      </c>
      <c r="B2036" s="64">
        <v>1445.87</v>
      </c>
      <c r="C2036" s="99">
        <f t="shared" si="62"/>
        <v>6.7470651311115782E-3</v>
      </c>
      <c r="D2036" s="64">
        <f t="shared" si="63"/>
        <v>-6.7470651311115786</v>
      </c>
    </row>
    <row r="2037" spans="1:4" s="21" customFormat="1" ht="14.25" customHeight="1" x14ac:dyDescent="0.3">
      <c r="A2037" s="76">
        <v>39493</v>
      </c>
      <c r="B2037" s="64">
        <v>1439.5</v>
      </c>
      <c r="C2037" s="99">
        <f t="shared" si="62"/>
        <v>-3.0195645143904239E-2</v>
      </c>
      <c r="D2037" s="64">
        <f t="shared" si="63"/>
        <v>30.19564514390424</v>
      </c>
    </row>
    <row r="2038" spans="1:4" s="21" customFormat="1" ht="14.25" customHeight="1" x14ac:dyDescent="0.3">
      <c r="A2038" s="76">
        <v>39492</v>
      </c>
      <c r="B2038" s="64">
        <v>1445.96</v>
      </c>
      <c r="C2038" s="99">
        <f t="shared" si="62"/>
        <v>-2.7965258544193114E-2</v>
      </c>
      <c r="D2038" s="64">
        <f t="shared" si="63"/>
        <v>27.965258544193112</v>
      </c>
    </row>
    <row r="2039" spans="1:4" s="21" customFormat="1" ht="14.25" customHeight="1" x14ac:dyDescent="0.3">
      <c r="A2039" s="76">
        <v>39491</v>
      </c>
      <c r="B2039" s="64">
        <v>1445.47</v>
      </c>
      <c r="C2039" s="99">
        <f t="shared" si="62"/>
        <v>-1.4239438060490254E-2</v>
      </c>
      <c r="D2039" s="64">
        <f t="shared" si="63"/>
        <v>14.239438060490254</v>
      </c>
    </row>
    <row r="2040" spans="1:4" s="21" customFormat="1" ht="14.25" customHeight="1" x14ac:dyDescent="0.3">
      <c r="A2040" s="76">
        <v>39490</v>
      </c>
      <c r="B2040" s="64">
        <v>1438.12</v>
      </c>
      <c r="C2040" s="99">
        <f t="shared" si="62"/>
        <v>-7.7619931418478382E-3</v>
      </c>
      <c r="D2040" s="64">
        <f t="shared" si="63"/>
        <v>7.7619931418478378</v>
      </c>
    </row>
    <row r="2041" spans="1:4" s="21" customFormat="1" ht="14.25" customHeight="1" x14ac:dyDescent="0.3">
      <c r="A2041" s="76">
        <v>39489</v>
      </c>
      <c r="B2041" s="64">
        <v>1414.45</v>
      </c>
      <c r="C2041" s="99">
        <f t="shared" si="62"/>
        <v>-3.0036002057260383E-2</v>
      </c>
      <c r="D2041" s="64">
        <f t="shared" si="63"/>
        <v>30.036002057260383</v>
      </c>
    </row>
    <row r="2042" spans="1:4" s="21" customFormat="1" ht="14.25" customHeight="1" x14ac:dyDescent="0.3">
      <c r="A2042" s="76">
        <v>39486</v>
      </c>
      <c r="B2042" s="64">
        <v>1414.58</v>
      </c>
      <c r="C2042" s="99">
        <f t="shared" si="62"/>
        <v>-1.9959955382814188E-2</v>
      </c>
      <c r="D2042" s="64">
        <f t="shared" si="63"/>
        <v>19.959955382814186</v>
      </c>
    </row>
    <row r="2043" spans="1:4" s="21" customFormat="1" ht="14.25" customHeight="1" x14ac:dyDescent="0.3">
      <c r="A2043" s="76">
        <v>39485</v>
      </c>
      <c r="B2043" s="64">
        <v>1416.49</v>
      </c>
      <c r="C2043" s="99">
        <f t="shared" si="62"/>
        <v>-1.561544448768557E-2</v>
      </c>
      <c r="D2043" s="64">
        <f t="shared" si="63"/>
        <v>15.61544448768557</v>
      </c>
    </row>
    <row r="2044" spans="1:4" s="21" customFormat="1" ht="14.25" customHeight="1" x14ac:dyDescent="0.3">
      <c r="A2044" s="76">
        <v>39484</v>
      </c>
      <c r="B2044" s="64">
        <v>1425.07</v>
      </c>
      <c r="C2044" s="99">
        <f t="shared" si="62"/>
        <v>-1.0381800252774298E-2</v>
      </c>
      <c r="D2044" s="64">
        <f t="shared" si="63"/>
        <v>10.381800252774298</v>
      </c>
    </row>
    <row r="2045" spans="1:4" s="21" customFormat="1" ht="14.25" customHeight="1" x14ac:dyDescent="0.3">
      <c r="A2045" s="76">
        <v>39483</v>
      </c>
      <c r="B2045" s="64">
        <v>1436.18</v>
      </c>
      <c r="C2045" s="99">
        <f t="shared" si="62"/>
        <v>2.7920725466478658E-2</v>
      </c>
      <c r="D2045" s="64">
        <f t="shared" si="63"/>
        <v>-27.920725466478657</v>
      </c>
    </row>
    <row r="2046" spans="1:4" s="21" customFormat="1" ht="14.25" customHeight="1" x14ac:dyDescent="0.3">
      <c r="A2046" s="76">
        <v>39482</v>
      </c>
      <c r="B2046" s="64">
        <v>1484.32</v>
      </c>
      <c r="C2046" s="99">
        <f t="shared" si="62"/>
        <v>6.6712660529360562E-2</v>
      </c>
      <c r="D2046" s="64">
        <f t="shared" si="63"/>
        <v>-66.712660529360562</v>
      </c>
    </row>
    <row r="2047" spans="1:4" s="21" customFormat="1" ht="14.25" customHeight="1" x14ac:dyDescent="0.3">
      <c r="A2047" s="76">
        <v>39479</v>
      </c>
      <c r="B2047" s="64">
        <v>1487.56</v>
      </c>
      <c r="C2047" s="99">
        <f t="shared" si="62"/>
        <v>6.6129621799052518E-2</v>
      </c>
      <c r="D2047" s="64">
        <f t="shared" si="63"/>
        <v>-66.129621799052515</v>
      </c>
    </row>
    <row r="2048" spans="1:4" s="21" customFormat="1" ht="14.25" customHeight="1" x14ac:dyDescent="0.3">
      <c r="A2048" s="76">
        <v>39478</v>
      </c>
      <c r="B2048" s="64">
        <v>1466.35</v>
      </c>
      <c r="C2048" s="99">
        <f t="shared" si="62"/>
        <v>1.9856725552928053E-2</v>
      </c>
      <c r="D2048" s="64">
        <f t="shared" si="63"/>
        <v>-19.856725552928054</v>
      </c>
    </row>
    <row r="2049" spans="1:4" s="21" customFormat="1" ht="14.25" customHeight="1" x14ac:dyDescent="0.3">
      <c r="A2049" s="76">
        <v>39477</v>
      </c>
      <c r="B2049" s="64">
        <v>1449.37</v>
      </c>
      <c r="C2049" s="99">
        <f t="shared" si="62"/>
        <v>4.0033407188062262E-4</v>
      </c>
      <c r="D2049" s="64">
        <f t="shared" si="63"/>
        <v>-0.40033407188062264</v>
      </c>
    </row>
    <row r="2050" spans="1:4" s="21" customFormat="1" ht="14.25" customHeight="1" x14ac:dyDescent="0.3">
      <c r="A2050" s="76">
        <v>39476</v>
      </c>
      <c r="B2050" s="64">
        <v>1458.25</v>
      </c>
      <c r="C2050" s="99">
        <f t="shared" si="62"/>
        <v>-7.6961811698739394E-3</v>
      </c>
      <c r="D2050" s="64">
        <f t="shared" si="63"/>
        <v>7.6961811698739391</v>
      </c>
    </row>
    <row r="2051" spans="1:4" s="21" customFormat="1" ht="14.25" customHeight="1" x14ac:dyDescent="0.3">
      <c r="A2051" s="76">
        <v>39475</v>
      </c>
      <c r="B2051" s="64">
        <v>1443.39</v>
      </c>
      <c r="C2051" s="99">
        <f t="shared" si="62"/>
        <v>-3.3946630435509974E-2</v>
      </c>
      <c r="D2051" s="64">
        <f t="shared" si="63"/>
        <v>33.946630435509974</v>
      </c>
    </row>
    <row r="2052" spans="1:4" s="21" customFormat="1" ht="14.25" customHeight="1" x14ac:dyDescent="0.3">
      <c r="A2052" s="76">
        <v>39472</v>
      </c>
      <c r="B2052" s="64">
        <v>1438.96</v>
      </c>
      <c r="C2052" s="99">
        <f t="shared" si="62"/>
        <v>-5.9681498278104102E-2</v>
      </c>
      <c r="D2052" s="64">
        <f t="shared" si="63"/>
        <v>59.681498278104101</v>
      </c>
    </row>
    <row r="2053" spans="1:4" s="21" customFormat="1" ht="14.25" customHeight="1" x14ac:dyDescent="0.3">
      <c r="A2053" s="76">
        <v>39471</v>
      </c>
      <c r="B2053" s="64">
        <v>1440.02</v>
      </c>
      <c r="C2053" s="99">
        <f t="shared" si="62"/>
        <v>-5.0074871531007419E-2</v>
      </c>
      <c r="D2053" s="64">
        <f t="shared" si="63"/>
        <v>50.074871531007418</v>
      </c>
    </row>
    <row r="2054" spans="1:4" s="21" customFormat="1" ht="14.25" customHeight="1" x14ac:dyDescent="0.3">
      <c r="A2054" s="76">
        <v>39470</v>
      </c>
      <c r="B2054" s="64">
        <v>1397.17</v>
      </c>
      <c r="C2054" s="99">
        <f t="shared" ref="C2054:C2117" si="64">(B2054-B2063)/B2063</f>
        <v>-8.6745365649593453E-2</v>
      </c>
      <c r="D2054" s="64">
        <f t="shared" ref="D2054:D2117" si="65">C2054*-1000</f>
        <v>86.745365649593452</v>
      </c>
    </row>
    <row r="2055" spans="1:4" s="21" customFormat="1" ht="14.25" customHeight="1" x14ac:dyDescent="0.3">
      <c r="A2055" s="76">
        <v>39469</v>
      </c>
      <c r="B2055" s="64">
        <v>1391.49</v>
      </c>
      <c r="C2055" s="99">
        <f t="shared" si="64"/>
        <v>-9.0345102602488112E-2</v>
      </c>
      <c r="D2055" s="64">
        <f t="shared" si="65"/>
        <v>90.345102602488112</v>
      </c>
    </row>
    <row r="2056" spans="1:4" s="21" customFormat="1" ht="14.25" customHeight="1" x14ac:dyDescent="0.3">
      <c r="A2056" s="76">
        <v>39468</v>
      </c>
      <c r="B2056" s="64">
        <v>1395.29</v>
      </c>
      <c r="C2056" s="99">
        <f t="shared" si="64"/>
        <v>-8.6200234460446334E-2</v>
      </c>
      <c r="D2056" s="64">
        <f t="shared" si="65"/>
        <v>86.200234460446339</v>
      </c>
    </row>
    <row r="2057" spans="1:4" s="21" customFormat="1" ht="14.25" customHeight="1" x14ac:dyDescent="0.3">
      <c r="A2057" s="76">
        <v>39465</v>
      </c>
      <c r="B2057" s="64">
        <v>1437.8</v>
      </c>
      <c r="C2057" s="99">
        <f t="shared" si="64"/>
        <v>-6.4626514175676997E-2</v>
      </c>
      <c r="D2057" s="64">
        <f t="shared" si="65"/>
        <v>64.626514175677002</v>
      </c>
    </row>
    <row r="2058" spans="1:4" s="21" customFormat="1" ht="14.25" customHeight="1" x14ac:dyDescent="0.3">
      <c r="A2058" s="76">
        <v>39464</v>
      </c>
      <c r="B2058" s="64">
        <v>1448.79</v>
      </c>
      <c r="C2058" s="99">
        <f t="shared" si="64"/>
        <v>-6.1244986425280722E-2</v>
      </c>
      <c r="D2058" s="64">
        <f t="shared" si="65"/>
        <v>61.244986425280722</v>
      </c>
    </row>
    <row r="2059" spans="1:4" s="21" customFormat="1" ht="14.25" customHeight="1" x14ac:dyDescent="0.3">
      <c r="A2059" s="76">
        <v>39463</v>
      </c>
      <c r="B2059" s="64">
        <v>1469.56</v>
      </c>
      <c r="C2059" s="99">
        <f t="shared" si="64"/>
        <v>-6.7810156933889906E-2</v>
      </c>
      <c r="D2059" s="64">
        <f t="shared" si="65"/>
        <v>67.8101569338899</v>
      </c>
    </row>
    <row r="2060" spans="1:4" s="21" customFormat="1" ht="14.25" customHeight="1" x14ac:dyDescent="0.3">
      <c r="A2060" s="76">
        <v>39462</v>
      </c>
      <c r="B2060" s="64">
        <v>1494.11</v>
      </c>
      <c r="C2060" s="99">
        <f t="shared" si="64"/>
        <v>-5.3240227357695631E-2</v>
      </c>
      <c r="D2060" s="64">
        <f t="shared" si="65"/>
        <v>53.24022735769563</v>
      </c>
    </row>
    <row r="2061" spans="1:4" s="21" customFormat="1" ht="14.25" customHeight="1" x14ac:dyDescent="0.3">
      <c r="A2061" s="76">
        <v>39461</v>
      </c>
      <c r="B2061" s="64">
        <v>1530.29</v>
      </c>
      <c r="C2061" s="99">
        <f t="shared" si="64"/>
        <v>-3.6826535750251757E-2</v>
      </c>
      <c r="D2061" s="64">
        <f t="shared" si="65"/>
        <v>36.826535750251757</v>
      </c>
    </row>
    <row r="2062" spans="1:4" s="21" customFormat="1" ht="14.25" customHeight="1" x14ac:dyDescent="0.3">
      <c r="A2062" s="76">
        <v>39458</v>
      </c>
      <c r="B2062" s="64">
        <v>1515.93</v>
      </c>
      <c r="C2062" s="99">
        <f t="shared" si="64"/>
        <v>-4.5864803625377579E-2</v>
      </c>
      <c r="D2062" s="64">
        <f t="shared" si="65"/>
        <v>45.864803625377576</v>
      </c>
    </row>
    <row r="2063" spans="1:4" s="21" customFormat="1" ht="14.25" customHeight="1" x14ac:dyDescent="0.3">
      <c r="A2063" s="76">
        <v>39457</v>
      </c>
      <c r="B2063" s="64">
        <v>1529.88</v>
      </c>
      <c r="C2063" s="99">
        <f t="shared" si="64"/>
        <v>-4.0701283554574495E-2</v>
      </c>
      <c r="D2063" s="64">
        <f t="shared" si="65"/>
        <v>40.701283554574495</v>
      </c>
    </row>
    <row r="2064" spans="1:4" s="21" customFormat="1" ht="14.25" customHeight="1" x14ac:dyDescent="0.3">
      <c r="A2064" s="76">
        <v>39456</v>
      </c>
      <c r="B2064" s="64">
        <v>1529.69</v>
      </c>
      <c r="C2064" s="99">
        <f t="shared" si="64"/>
        <v>-3.8021570292110826E-2</v>
      </c>
      <c r="D2064" s="64">
        <f t="shared" si="65"/>
        <v>38.021570292110823</v>
      </c>
    </row>
    <row r="2065" spans="1:4" s="21" customFormat="1" ht="14.25" customHeight="1" x14ac:dyDescent="0.3">
      <c r="A2065" s="76">
        <v>39455</v>
      </c>
      <c r="B2065" s="64">
        <v>1526.91</v>
      </c>
      <c r="C2065" s="99">
        <f t="shared" si="64"/>
        <v>-4.4600454263886001E-2</v>
      </c>
      <c r="D2065" s="64">
        <f t="shared" si="65"/>
        <v>44.600454263886</v>
      </c>
    </row>
    <row r="2066" spans="1:4" s="21" customFormat="1" ht="14.25" customHeight="1" x14ac:dyDescent="0.3">
      <c r="A2066" s="76">
        <v>39454</v>
      </c>
      <c r="B2066" s="64">
        <v>1537.14</v>
      </c>
      <c r="C2066" s="99">
        <f t="shared" si="64"/>
        <v>-3.4702336096458168E-2</v>
      </c>
      <c r="D2066" s="64">
        <f t="shared" si="65"/>
        <v>34.702336096458168</v>
      </c>
    </row>
    <row r="2067" spans="1:4" s="21" customFormat="1" ht="14.25" customHeight="1" x14ac:dyDescent="0.3">
      <c r="A2067" s="76">
        <v>39451</v>
      </c>
      <c r="B2067" s="64">
        <v>1543.31</v>
      </c>
      <c r="C2067" s="99">
        <f t="shared" si="64"/>
        <v>-2.902890937116619E-2</v>
      </c>
      <c r="D2067" s="64">
        <f t="shared" si="65"/>
        <v>29.02890937116619</v>
      </c>
    </row>
    <row r="2068" spans="1:4" s="21" customFormat="1" ht="14.25" customHeight="1" x14ac:dyDescent="0.3">
      <c r="A2068" s="76">
        <v>39450</v>
      </c>
      <c r="B2068" s="64">
        <v>1576.46</v>
      </c>
      <c r="C2068" s="99">
        <f t="shared" si="64"/>
        <v>-2.5877068109201977E-3</v>
      </c>
      <c r="D2068" s="64">
        <f t="shared" si="65"/>
        <v>2.5877068109201975</v>
      </c>
    </row>
    <row r="2069" spans="1:4" s="21" customFormat="1" ht="14.25" customHeight="1" x14ac:dyDescent="0.3">
      <c r="A2069" s="76">
        <v>39449</v>
      </c>
      <c r="B2069" s="64">
        <v>1578.13</v>
      </c>
      <c r="C2069" s="99">
        <f t="shared" si="64"/>
        <v>1.3616540242657052E-2</v>
      </c>
      <c r="D2069" s="64">
        <f t="shared" si="65"/>
        <v>-13.616540242657052</v>
      </c>
    </row>
    <row r="2070" spans="1:4" s="21" customFormat="1" ht="14.25" customHeight="1" x14ac:dyDescent="0.3">
      <c r="A2070" s="76">
        <v>39448</v>
      </c>
      <c r="B2070" s="64">
        <v>1588.8</v>
      </c>
      <c r="C2070" s="99">
        <f t="shared" si="64"/>
        <v>2.3434379871426471E-2</v>
      </c>
      <c r="D2070" s="64">
        <f t="shared" si="65"/>
        <v>-23.434379871426472</v>
      </c>
    </row>
    <row r="2071" spans="1:4" s="21" customFormat="1" ht="14.25" customHeight="1" x14ac:dyDescent="0.3">
      <c r="A2071" s="76">
        <v>39447</v>
      </c>
      <c r="B2071" s="64">
        <v>1588.8</v>
      </c>
      <c r="C2071" s="99">
        <f t="shared" si="64"/>
        <v>2.0528763392513062E-2</v>
      </c>
      <c r="D2071" s="64">
        <f t="shared" si="65"/>
        <v>-20.528763392513063</v>
      </c>
    </row>
    <row r="2072" spans="1:4" s="21" customFormat="1" ht="14.25" customHeight="1" x14ac:dyDescent="0.3">
      <c r="A2072" s="76">
        <v>39444</v>
      </c>
      <c r="B2072" s="64">
        <v>1594.79</v>
      </c>
      <c r="C2072" s="99">
        <f t="shared" si="64"/>
        <v>2.7061316228417592E-2</v>
      </c>
      <c r="D2072" s="64">
        <f t="shared" si="65"/>
        <v>-27.061316228417592</v>
      </c>
    </row>
    <row r="2073" spans="1:4" s="21" customFormat="1" ht="14.25" customHeight="1" x14ac:dyDescent="0.3">
      <c r="A2073" s="76">
        <v>39443</v>
      </c>
      <c r="B2073" s="64">
        <v>1590.15</v>
      </c>
      <c r="C2073" s="99">
        <f t="shared" si="64"/>
        <v>5.0754683589109553E-3</v>
      </c>
      <c r="D2073" s="64">
        <f t="shared" si="65"/>
        <v>-5.075468358910955</v>
      </c>
    </row>
    <row r="2074" spans="1:4" s="21" customFormat="1" ht="14.25" customHeight="1" x14ac:dyDescent="0.3">
      <c r="A2074" s="76">
        <v>39442</v>
      </c>
      <c r="B2074" s="64">
        <v>1598.19</v>
      </c>
      <c r="C2074" s="99">
        <f t="shared" si="64"/>
        <v>-1.9733349985948446E-3</v>
      </c>
      <c r="D2074" s="64">
        <f t="shared" si="65"/>
        <v>1.9733349985948445</v>
      </c>
    </row>
    <row r="2075" spans="1:4" s="21" customFormat="1" ht="14.25" customHeight="1" x14ac:dyDescent="0.3">
      <c r="A2075" s="76">
        <v>39441</v>
      </c>
      <c r="B2075" s="64">
        <v>1592.4</v>
      </c>
      <c r="C2075" s="99">
        <f t="shared" si="64"/>
        <v>-1.878142561372376E-2</v>
      </c>
      <c r="D2075" s="64">
        <f t="shared" si="65"/>
        <v>18.781425613723759</v>
      </c>
    </row>
    <row r="2076" spans="1:4" s="21" customFormat="1" ht="14.25" customHeight="1" x14ac:dyDescent="0.3">
      <c r="A2076" s="76">
        <v>39440</v>
      </c>
      <c r="B2076" s="64">
        <v>1589.45</v>
      </c>
      <c r="C2076" s="99">
        <f t="shared" si="64"/>
        <v>-1.8718706976916438E-2</v>
      </c>
      <c r="D2076" s="64">
        <f t="shared" si="65"/>
        <v>18.718706976916437</v>
      </c>
    </row>
    <row r="2077" spans="1:4" s="21" customFormat="1" ht="14.25" customHeight="1" x14ac:dyDescent="0.3">
      <c r="A2077" s="76">
        <v>39437</v>
      </c>
      <c r="B2077" s="64">
        <v>1580.55</v>
      </c>
      <c r="C2077" s="99">
        <f t="shared" si="64"/>
        <v>-3.6919458425241081E-2</v>
      </c>
      <c r="D2077" s="64">
        <f t="shared" si="65"/>
        <v>36.919458425241082</v>
      </c>
    </row>
    <row r="2078" spans="1:4" s="21" customFormat="1" ht="14.25" customHeight="1" x14ac:dyDescent="0.3">
      <c r="A2078" s="76">
        <v>39436</v>
      </c>
      <c r="B2078" s="64">
        <v>1556.93</v>
      </c>
      <c r="C2078" s="99">
        <f t="shared" si="64"/>
        <v>-4.485751970798435E-2</v>
      </c>
      <c r="D2078" s="64">
        <f t="shared" si="65"/>
        <v>44.857519707984352</v>
      </c>
    </row>
    <row r="2079" spans="1:4" s="21" customFormat="1" ht="14.25" customHeight="1" x14ac:dyDescent="0.3">
      <c r="A2079" s="76">
        <v>39435</v>
      </c>
      <c r="B2079" s="64">
        <v>1552.42</v>
      </c>
      <c r="C2079" s="99">
        <f t="shared" si="64"/>
        <v>-4.4011601771055939E-2</v>
      </c>
      <c r="D2079" s="64">
        <f t="shared" si="65"/>
        <v>44.011601771055936</v>
      </c>
    </row>
    <row r="2080" spans="1:4" s="21" customFormat="1" ht="14.25" customHeight="1" x14ac:dyDescent="0.3">
      <c r="A2080" s="76">
        <v>39434</v>
      </c>
      <c r="B2080" s="64">
        <v>1556.84</v>
      </c>
      <c r="C2080" s="99">
        <f t="shared" si="64"/>
        <v>-3.2928533714321209E-2</v>
      </c>
      <c r="D2080" s="64">
        <f t="shared" si="65"/>
        <v>32.928533714321212</v>
      </c>
    </row>
    <row r="2081" spans="1:4" s="21" customFormat="1" ht="14.25" customHeight="1" x14ac:dyDescent="0.3">
      <c r="A2081" s="76">
        <v>39433</v>
      </c>
      <c r="B2081" s="64">
        <v>1552.77</v>
      </c>
      <c r="C2081" s="99">
        <f t="shared" si="64"/>
        <v>-2.5303186280663838E-2</v>
      </c>
      <c r="D2081" s="64">
        <f t="shared" si="65"/>
        <v>25.303186280663837</v>
      </c>
    </row>
    <row r="2082" spans="1:4" s="21" customFormat="1" ht="14.25" customHeight="1" x14ac:dyDescent="0.3">
      <c r="A2082" s="76">
        <v>39430</v>
      </c>
      <c r="B2082" s="64">
        <v>1582.12</v>
      </c>
      <c r="C2082" s="99">
        <f t="shared" si="64"/>
        <v>-1.3677792601274301E-2</v>
      </c>
      <c r="D2082" s="64">
        <f t="shared" si="65"/>
        <v>13.6777926012743</v>
      </c>
    </row>
    <row r="2083" spans="1:4" s="21" customFormat="1" ht="14.25" customHeight="1" x14ac:dyDescent="0.3">
      <c r="A2083" s="76">
        <v>39429</v>
      </c>
      <c r="B2083" s="64">
        <v>1601.35</v>
      </c>
      <c r="C2083" s="99"/>
      <c r="D2083" s="64"/>
    </row>
    <row r="2084" spans="1:4" s="21" customFormat="1" ht="14.25" customHeight="1" x14ac:dyDescent="0.3">
      <c r="A2084" s="76">
        <v>39428</v>
      </c>
      <c r="B2084" s="64">
        <v>1622.88</v>
      </c>
      <c r="C2084" s="99"/>
      <c r="D2084" s="64"/>
    </row>
    <row r="2085" spans="1:4" s="21" customFormat="1" ht="14.25" customHeight="1" x14ac:dyDescent="0.3">
      <c r="A2085" s="76">
        <v>39427</v>
      </c>
      <c r="B2085" s="64">
        <v>1619.77</v>
      </c>
      <c r="C2085" s="99"/>
      <c r="D2085" s="64"/>
    </row>
    <row r="2086" spans="1:4" s="21" customFormat="1" ht="14.25" customHeight="1" x14ac:dyDescent="0.3">
      <c r="A2086" s="76">
        <v>39426</v>
      </c>
      <c r="B2086" s="64">
        <v>1641.14</v>
      </c>
      <c r="C2086" s="99"/>
      <c r="D2086" s="64"/>
    </row>
    <row r="2087" spans="1:4" s="21" customFormat="1" ht="14.25" customHeight="1" x14ac:dyDescent="0.3">
      <c r="A2087" s="76">
        <v>39423</v>
      </c>
      <c r="B2087" s="64">
        <v>1630.05</v>
      </c>
      <c r="C2087" s="99"/>
      <c r="D2087" s="64"/>
    </row>
    <row r="2088" spans="1:4" s="21" customFormat="1" ht="14.25" customHeight="1" x14ac:dyDescent="0.3">
      <c r="A2088" s="76">
        <v>39422</v>
      </c>
      <c r="B2088" s="64">
        <v>1623.89</v>
      </c>
      <c r="C2088" s="99"/>
      <c r="D2088" s="64"/>
    </row>
    <row r="2089" spans="1:4" s="21" customFormat="1" ht="14.25" customHeight="1" x14ac:dyDescent="0.3">
      <c r="A2089" s="76">
        <v>39421</v>
      </c>
      <c r="B2089" s="64">
        <v>1609.85</v>
      </c>
      <c r="C2089" s="99"/>
      <c r="D2089" s="64"/>
    </row>
    <row r="2090" spans="1:4" s="21" customFormat="1" ht="14.25" customHeight="1" x14ac:dyDescent="0.3">
      <c r="A2090" s="76">
        <v>39420</v>
      </c>
      <c r="B2090" s="64">
        <v>1593.08</v>
      </c>
      <c r="C2090" s="99"/>
      <c r="D2090" s="64"/>
    </row>
    <row r="2091" spans="1:4" s="21" customFormat="1" ht="14.25" customHeight="1" x14ac:dyDescent="0.3">
      <c r="A2091" s="76">
        <v>39419</v>
      </c>
      <c r="B2091" s="64">
        <v>1604.06</v>
      </c>
      <c r="C2091" s="99"/>
      <c r="D2091" s="64"/>
    </row>
  </sheetData>
  <autoFilter ref="A5:D2091" xr:uid="{0F64FE6B-9D6B-45C0-BB2F-0FEC7CE63978}"/>
  <mergeCells count="1">
    <mergeCell ref="B4:D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8C18E-0401-4737-8268-59095E685896}">
  <dimension ref="A1:F2091"/>
  <sheetViews>
    <sheetView workbookViewId="0">
      <selection activeCell="L9" sqref="L9"/>
    </sheetView>
  </sheetViews>
  <sheetFormatPr defaultColWidth="12.6328125" defaultRowHeight="15" customHeight="1" x14ac:dyDescent="0.3"/>
  <cols>
    <col min="1" max="2" width="10.453125" style="21" bestFit="1" customWidth="1"/>
    <col min="3" max="3" width="6.36328125" style="21" bestFit="1" customWidth="1"/>
    <col min="4" max="4" width="8.7265625" style="21" bestFit="1" customWidth="1"/>
    <col min="5" max="5" width="9.26953125" style="21" bestFit="1" customWidth="1"/>
    <col min="6" max="6" width="8.453125" style="21" bestFit="1" customWidth="1"/>
    <col min="7" max="14" width="7.6328125" style="21" customWidth="1"/>
    <col min="15" max="16384" width="12.6328125" style="21"/>
  </cols>
  <sheetData>
    <row r="1" spans="1:6" s="21" customFormat="1" ht="14.25" customHeight="1" x14ac:dyDescent="0.3">
      <c r="A1" s="92" t="s">
        <v>28</v>
      </c>
      <c r="B1" s="93">
        <v>39419</v>
      </c>
      <c r="C1" s="100"/>
      <c r="D1" s="101"/>
    </row>
    <row r="2" spans="1:6" s="21" customFormat="1" ht="14.25" customHeight="1" x14ac:dyDescent="0.3">
      <c r="A2" s="92" t="s">
        <v>27</v>
      </c>
      <c r="B2" s="93">
        <v>42338</v>
      </c>
      <c r="C2" s="100"/>
    </row>
    <row r="3" spans="1:6" s="21" customFormat="1" ht="14.25" customHeight="1" x14ac:dyDescent="0.3">
      <c r="A3" s="92" t="s">
        <v>16</v>
      </c>
      <c r="B3" s="92" t="s">
        <v>15</v>
      </c>
      <c r="C3" s="100"/>
      <c r="D3" s="56"/>
      <c r="E3" s="94"/>
      <c r="F3" s="94"/>
    </row>
    <row r="4" spans="1:6" s="21" customFormat="1" ht="14.25" customHeight="1" x14ac:dyDescent="0.3">
      <c r="A4" s="95"/>
      <c r="B4" s="102" t="s">
        <v>8</v>
      </c>
      <c r="C4" s="103"/>
      <c r="D4" s="97"/>
      <c r="E4" s="97"/>
      <c r="F4" s="98"/>
    </row>
    <row r="5" spans="1:6" s="21" customFormat="1" ht="14.25" customHeight="1" x14ac:dyDescent="0.3">
      <c r="A5" s="64" t="s">
        <v>6</v>
      </c>
      <c r="B5" s="64" t="s">
        <v>3</v>
      </c>
      <c r="C5" s="99"/>
      <c r="D5" s="71" t="s">
        <v>5</v>
      </c>
      <c r="E5" s="71" t="s">
        <v>4</v>
      </c>
      <c r="F5" s="71" t="s">
        <v>1</v>
      </c>
    </row>
    <row r="6" spans="1:6" s="21" customFormat="1" ht="14.25" customHeight="1" x14ac:dyDescent="0.3">
      <c r="A6" s="76">
        <v>42338</v>
      </c>
      <c r="B6" s="64">
        <v>0.98060000000000003</v>
      </c>
      <c r="C6" s="104">
        <f t="shared" ref="C6:C69" si="0">_xlfn.IFNA(B6,EXP(D6)*B15)</f>
        <v>0.98060000000000003</v>
      </c>
      <c r="D6" s="99">
        <f t="shared" ref="D6:D37" ca="1" si="1">_xlfn.IFNA((B6-B15)/B15,NORMINV(RAND(),_xlfn.AGGREGATE(1,6,D7:D115),_xlfn.AGGREGATE(7,6,D7:D115)))</f>
        <v>5.3445775366600501E-2</v>
      </c>
      <c r="E6" s="64">
        <f t="shared" ref="E6:E69" si="2">(C6-C15)*100</f>
        <v>4.9750000000000068</v>
      </c>
      <c r="F6" s="64">
        <f t="shared" ref="F6:F69" si="3">E6*10</f>
        <v>49.750000000000071</v>
      </c>
    </row>
    <row r="7" spans="1:6" s="21" customFormat="1" ht="14.25" customHeight="1" x14ac:dyDescent="0.3">
      <c r="A7" s="76">
        <v>42335</v>
      </c>
      <c r="B7" s="64">
        <v>0.97384999999999999</v>
      </c>
      <c r="C7" s="104">
        <f t="shared" si="0"/>
        <v>0.97384999999999999</v>
      </c>
      <c r="D7" s="99">
        <f t="shared" ca="1" si="1"/>
        <v>4.4511181423285223E-2</v>
      </c>
      <c r="E7" s="64">
        <f t="shared" si="2"/>
        <v>4.1499999999999986</v>
      </c>
      <c r="F7" s="64">
        <f t="shared" si="3"/>
        <v>41.499999999999986</v>
      </c>
    </row>
    <row r="8" spans="1:6" s="21" customFormat="1" ht="14.25" customHeight="1" x14ac:dyDescent="0.3">
      <c r="A8" s="76">
        <v>42334</v>
      </c>
      <c r="B8" s="64">
        <v>0.97760000000000002</v>
      </c>
      <c r="C8" s="104">
        <f t="shared" si="0"/>
        <v>0.97760000000000002</v>
      </c>
      <c r="D8" s="99">
        <f t="shared" ca="1" si="1"/>
        <v>4.433287041982692E-2</v>
      </c>
      <c r="E8" s="64">
        <f t="shared" si="2"/>
        <v>4.1499999999999986</v>
      </c>
      <c r="F8" s="64">
        <f t="shared" si="3"/>
        <v>41.499999999999986</v>
      </c>
    </row>
    <row r="9" spans="1:6" s="21" customFormat="1" ht="14.25" customHeight="1" x14ac:dyDescent="0.3">
      <c r="A9" s="76">
        <v>42333</v>
      </c>
      <c r="B9" s="64">
        <v>0.97335000000000005</v>
      </c>
      <c r="C9" s="104">
        <f t="shared" si="0"/>
        <v>0.97335000000000005</v>
      </c>
      <c r="D9" s="99">
        <f t="shared" ca="1" si="1"/>
        <v>4.3695046107656087E-2</v>
      </c>
      <c r="E9" s="64">
        <f t="shared" si="2"/>
        <v>4.0750000000000064</v>
      </c>
      <c r="F9" s="64">
        <f t="shared" si="3"/>
        <v>40.750000000000064</v>
      </c>
    </row>
    <row r="10" spans="1:6" s="21" customFormat="1" ht="14.25" customHeight="1" x14ac:dyDescent="0.3">
      <c r="A10" s="76">
        <v>42332</v>
      </c>
      <c r="B10" s="64">
        <v>0.96660000000000001</v>
      </c>
      <c r="C10" s="104">
        <f t="shared" si="0"/>
        <v>0.96660000000000001</v>
      </c>
      <c r="D10" s="99">
        <f t="shared" ca="1" si="1"/>
        <v>4.1202132816286964E-2</v>
      </c>
      <c r="E10" s="64">
        <f t="shared" si="2"/>
        <v>3.8250000000000006</v>
      </c>
      <c r="F10" s="64">
        <f t="shared" si="3"/>
        <v>38.250000000000007</v>
      </c>
    </row>
    <row r="11" spans="1:6" s="21" customFormat="1" ht="14.25" customHeight="1" x14ac:dyDescent="0.3">
      <c r="A11" s="76">
        <v>42331</v>
      </c>
      <c r="B11" s="64">
        <v>0.96135000000000004</v>
      </c>
      <c r="C11" s="104">
        <f t="shared" si="0"/>
        <v>0.96135000000000004</v>
      </c>
      <c r="D11" s="99">
        <f t="shared" ca="1" si="1"/>
        <v>3.9465859328539861E-2</v>
      </c>
      <c r="E11" s="64">
        <f t="shared" si="2"/>
        <v>3.6500000000000088</v>
      </c>
      <c r="F11" s="64">
        <f t="shared" si="3"/>
        <v>36.500000000000085</v>
      </c>
    </row>
    <row r="12" spans="1:6" s="21" customFormat="1" ht="14.25" customHeight="1" x14ac:dyDescent="0.3">
      <c r="A12" s="76">
        <v>42328</v>
      </c>
      <c r="B12" s="64">
        <v>0.94735000000000003</v>
      </c>
      <c r="C12" s="104">
        <f t="shared" si="0"/>
        <v>0.94735000000000003</v>
      </c>
      <c r="D12" s="99">
        <f t="shared" ca="1" si="1"/>
        <v>1.4456283128982244E-2</v>
      </c>
      <c r="E12" s="64">
        <f t="shared" si="2"/>
        <v>1.3500000000000068</v>
      </c>
      <c r="F12" s="64">
        <f t="shared" si="3"/>
        <v>13.500000000000068</v>
      </c>
    </row>
    <row r="13" spans="1:6" s="21" customFormat="1" ht="14.25" customHeight="1" x14ac:dyDescent="0.3">
      <c r="A13" s="76">
        <v>42327</v>
      </c>
      <c r="B13" s="64">
        <v>0.94135000000000002</v>
      </c>
      <c r="C13" s="104">
        <f t="shared" si="0"/>
        <v>0.94135000000000002</v>
      </c>
      <c r="D13" s="99">
        <f t="shared" ca="1" si="1"/>
        <v>4.4609665427509305E-2</v>
      </c>
      <c r="E13" s="64">
        <f t="shared" si="2"/>
        <v>4.0200000000000014</v>
      </c>
      <c r="F13" s="64">
        <f t="shared" si="3"/>
        <v>40.200000000000017</v>
      </c>
    </row>
    <row r="14" spans="1:6" s="21" customFormat="1" ht="14.25" customHeight="1" x14ac:dyDescent="0.3">
      <c r="A14" s="76">
        <v>42326</v>
      </c>
      <c r="B14" s="64">
        <v>0.93584999999999996</v>
      </c>
      <c r="C14" s="104">
        <f t="shared" si="0"/>
        <v>0.93584999999999996</v>
      </c>
      <c r="D14" s="99">
        <f t="shared" ca="1" si="1"/>
        <v>3.9082884583356479E-2</v>
      </c>
      <c r="E14" s="64">
        <f t="shared" si="2"/>
        <v>3.5200000000000009</v>
      </c>
      <c r="F14" s="64">
        <f t="shared" si="3"/>
        <v>35.20000000000001</v>
      </c>
    </row>
    <row r="15" spans="1:6" s="21" customFormat="1" ht="14.25" customHeight="1" x14ac:dyDescent="0.3">
      <c r="A15" s="76">
        <v>42325</v>
      </c>
      <c r="B15" s="64">
        <v>0.93084999999999996</v>
      </c>
      <c r="C15" s="104">
        <f t="shared" si="0"/>
        <v>0.93084999999999996</v>
      </c>
      <c r="D15" s="99">
        <f t="shared" ca="1" si="1"/>
        <v>5.0442927269649565E-2</v>
      </c>
      <c r="E15" s="64">
        <f t="shared" si="2"/>
        <v>4.4699999999999962</v>
      </c>
      <c r="F15" s="64">
        <f t="shared" si="3"/>
        <v>44.69999999999996</v>
      </c>
    </row>
    <row r="16" spans="1:6" s="21" customFormat="1" ht="14.25" customHeight="1" x14ac:dyDescent="0.3">
      <c r="A16" s="76">
        <v>42324</v>
      </c>
      <c r="B16" s="64">
        <v>0.93235000000000001</v>
      </c>
      <c r="C16" s="104">
        <f t="shared" si="0"/>
        <v>0.93235000000000001</v>
      </c>
      <c r="D16" s="99">
        <f t="shared" ca="1" si="1"/>
        <v>5.660698096101547E-2</v>
      </c>
      <c r="E16" s="64">
        <f t="shared" si="2"/>
        <v>4.9950000000000045</v>
      </c>
      <c r="F16" s="64">
        <f t="shared" si="3"/>
        <v>49.950000000000045</v>
      </c>
    </row>
    <row r="17" spans="1:6" s="21" customFormat="1" ht="14.25" customHeight="1" x14ac:dyDescent="0.3">
      <c r="A17" s="76">
        <v>42321</v>
      </c>
      <c r="B17" s="64">
        <v>0.93610000000000004</v>
      </c>
      <c r="C17" s="104">
        <f t="shared" si="0"/>
        <v>0.93610000000000004</v>
      </c>
      <c r="D17" s="99">
        <f t="shared" ca="1" si="1"/>
        <v>7.0256674098210709E-2</v>
      </c>
      <c r="E17" s="64">
        <f t="shared" si="2"/>
        <v>6.1450000000000005</v>
      </c>
      <c r="F17" s="64">
        <f t="shared" si="3"/>
        <v>61.45</v>
      </c>
    </row>
    <row r="18" spans="1:6" s="21" customFormat="1" ht="14.25" customHeight="1" x14ac:dyDescent="0.3">
      <c r="A18" s="76">
        <v>42320</v>
      </c>
      <c r="B18" s="64">
        <v>0.93259999999999998</v>
      </c>
      <c r="C18" s="104">
        <f t="shared" si="0"/>
        <v>0.93259999999999998</v>
      </c>
      <c r="D18" s="99">
        <f t="shared" ca="1" si="1"/>
        <v>7.3929064947029069E-2</v>
      </c>
      <c r="E18" s="64">
        <f t="shared" si="2"/>
        <v>6.4200000000000035</v>
      </c>
      <c r="F18" s="64">
        <f t="shared" si="3"/>
        <v>64.200000000000031</v>
      </c>
    </row>
    <row r="19" spans="1:6" s="21" customFormat="1" ht="14.25" customHeight="1" x14ac:dyDescent="0.3">
      <c r="A19" s="76">
        <v>42319</v>
      </c>
      <c r="B19" s="64">
        <v>0.92835000000000001</v>
      </c>
      <c r="C19" s="104">
        <f t="shared" si="0"/>
        <v>0.92835000000000001</v>
      </c>
      <c r="D19" s="99">
        <f t="shared" ca="1" si="1"/>
        <v>7.5848881678062363E-2</v>
      </c>
      <c r="E19" s="64">
        <f t="shared" si="2"/>
        <v>6.5450000000000008</v>
      </c>
      <c r="F19" s="64">
        <f t="shared" si="3"/>
        <v>65.45</v>
      </c>
    </row>
    <row r="20" spans="1:6" s="21" customFormat="1" ht="14.25" customHeight="1" x14ac:dyDescent="0.3">
      <c r="A20" s="76">
        <v>42318</v>
      </c>
      <c r="B20" s="64">
        <v>0.92484999999999995</v>
      </c>
      <c r="C20" s="104">
        <f t="shared" si="0"/>
        <v>0.92484999999999995</v>
      </c>
      <c r="D20" s="99">
        <f t="shared" ca="1" si="1"/>
        <v>0.10608144471685703</v>
      </c>
      <c r="E20" s="64">
        <f t="shared" si="2"/>
        <v>8.870000000000001</v>
      </c>
      <c r="F20" s="64">
        <f t="shared" si="3"/>
        <v>88.700000000000017</v>
      </c>
    </row>
    <row r="21" spans="1:6" s="21" customFormat="1" ht="14.25" customHeight="1" x14ac:dyDescent="0.3">
      <c r="A21" s="76">
        <v>42317</v>
      </c>
      <c r="B21" s="64">
        <v>0.93384999999999996</v>
      </c>
      <c r="C21" s="104">
        <f t="shared" si="0"/>
        <v>0.93384999999999996</v>
      </c>
      <c r="D21" s="99">
        <f t="shared" ca="1" si="1"/>
        <v>0.11384780534351135</v>
      </c>
      <c r="E21" s="64">
        <f t="shared" si="2"/>
        <v>9.5449999999999928</v>
      </c>
      <c r="F21" s="64">
        <f t="shared" si="3"/>
        <v>95.449999999999932</v>
      </c>
    </row>
    <row r="22" spans="1:6" s="21" customFormat="1" ht="14.25" customHeight="1" x14ac:dyDescent="0.3">
      <c r="A22" s="76">
        <v>42314</v>
      </c>
      <c r="B22" s="64">
        <v>0.90115000000000001</v>
      </c>
      <c r="C22" s="104">
        <f t="shared" si="0"/>
        <v>0.90115000000000001</v>
      </c>
      <c r="D22" s="99">
        <f t="shared" ca="1" si="1"/>
        <v>7.51655431605322E-2</v>
      </c>
      <c r="E22" s="64">
        <f t="shared" si="2"/>
        <v>6.300000000000006</v>
      </c>
      <c r="F22" s="64">
        <f t="shared" si="3"/>
        <v>63.000000000000057</v>
      </c>
    </row>
    <row r="23" spans="1:6" s="21" customFormat="1" ht="14.25" customHeight="1" x14ac:dyDescent="0.3">
      <c r="A23" s="76">
        <v>42313</v>
      </c>
      <c r="B23" s="64">
        <v>0.90064999999999995</v>
      </c>
      <c r="C23" s="104">
        <f t="shared" si="0"/>
        <v>0.90064999999999995</v>
      </c>
      <c r="D23" s="99">
        <f t="shared" ca="1" si="1"/>
        <v>8.2642144488520225E-2</v>
      </c>
      <c r="E23" s="64">
        <f t="shared" si="2"/>
        <v>6.8749999999999982</v>
      </c>
      <c r="F23" s="64">
        <f t="shared" si="3"/>
        <v>68.749999999999986</v>
      </c>
    </row>
    <row r="24" spans="1:6" s="21" customFormat="1" ht="14.25" customHeight="1" x14ac:dyDescent="0.3">
      <c r="A24" s="76">
        <v>42312</v>
      </c>
      <c r="B24" s="64">
        <v>0.88614999999999999</v>
      </c>
      <c r="C24" s="104">
        <f t="shared" si="0"/>
        <v>0.88614999999999999</v>
      </c>
      <c r="D24" s="99">
        <f t="shared" ca="1" si="1"/>
        <v>6.2338907870287175E-2</v>
      </c>
      <c r="E24" s="64">
        <f t="shared" si="2"/>
        <v>5.2000000000000046</v>
      </c>
      <c r="F24" s="64">
        <f t="shared" si="3"/>
        <v>52.000000000000043</v>
      </c>
    </row>
    <row r="25" spans="1:6" s="21" customFormat="1" ht="14.25" customHeight="1" x14ac:dyDescent="0.3">
      <c r="A25" s="76">
        <v>42311</v>
      </c>
      <c r="B25" s="64">
        <v>0.88239999999999996</v>
      </c>
      <c r="C25" s="104">
        <f t="shared" si="0"/>
        <v>0.88239999999999996</v>
      </c>
      <c r="D25" s="99">
        <f t="shared" ca="1" si="1"/>
        <v>6.1342314168871703E-2</v>
      </c>
      <c r="E25" s="64">
        <f t="shared" si="2"/>
        <v>5.0999999999999934</v>
      </c>
      <c r="F25" s="64">
        <f t="shared" si="3"/>
        <v>50.999999999999936</v>
      </c>
    </row>
    <row r="26" spans="1:6" s="21" customFormat="1" ht="14.25" customHeight="1" x14ac:dyDescent="0.3">
      <c r="A26" s="76">
        <v>42310</v>
      </c>
      <c r="B26" s="64">
        <v>0.87465000000000004</v>
      </c>
      <c r="C26" s="104">
        <f t="shared" si="0"/>
        <v>0.87465000000000004</v>
      </c>
      <c r="D26" s="99">
        <f t="shared" ca="1" si="1"/>
        <v>5.6149248324578863E-2</v>
      </c>
      <c r="E26" s="64">
        <f t="shared" si="2"/>
        <v>4.6499999999999986</v>
      </c>
      <c r="F26" s="64">
        <f t="shared" si="3"/>
        <v>46.499999999999986</v>
      </c>
    </row>
    <row r="27" spans="1:6" s="21" customFormat="1" ht="14.25" customHeight="1" x14ac:dyDescent="0.3">
      <c r="A27" s="76">
        <v>42307</v>
      </c>
      <c r="B27" s="64">
        <v>0.86839999999999995</v>
      </c>
      <c r="C27" s="104">
        <f t="shared" si="0"/>
        <v>0.86839999999999995</v>
      </c>
      <c r="D27" s="99">
        <f t="shared" ca="1" si="1"/>
        <v>5.1140833988984925E-2</v>
      </c>
      <c r="E27" s="64">
        <f t="shared" si="2"/>
        <v>4.2249999999999899</v>
      </c>
      <c r="F27" s="64">
        <f t="shared" si="3"/>
        <v>42.249999999999901</v>
      </c>
    </row>
    <row r="28" spans="1:6" s="21" customFormat="1" ht="14.25" customHeight="1" x14ac:dyDescent="0.3">
      <c r="A28" s="76">
        <v>42306</v>
      </c>
      <c r="B28" s="64">
        <v>0.8629</v>
      </c>
      <c r="C28" s="104">
        <f t="shared" si="0"/>
        <v>0.8629</v>
      </c>
      <c r="D28" s="99">
        <f t="shared" ca="1" si="1"/>
        <v>4.5115969236359237E-2</v>
      </c>
      <c r="E28" s="64">
        <f t="shared" si="2"/>
        <v>3.7250000000000005</v>
      </c>
      <c r="F28" s="64">
        <f t="shared" si="3"/>
        <v>37.250000000000007</v>
      </c>
    </row>
    <row r="29" spans="1:6" s="21" customFormat="1" ht="14.25" customHeight="1" x14ac:dyDescent="0.3">
      <c r="A29" s="76">
        <v>42305</v>
      </c>
      <c r="B29" s="64">
        <v>0.83614999999999995</v>
      </c>
      <c r="C29" s="104">
        <f t="shared" si="0"/>
        <v>0.83614999999999995</v>
      </c>
      <c r="D29" s="99">
        <f t="shared" ca="1" si="1"/>
        <v>2.4191572758451657E-2</v>
      </c>
      <c r="E29" s="64">
        <f t="shared" si="2"/>
        <v>1.9749999999999934</v>
      </c>
      <c r="F29" s="64">
        <f t="shared" si="3"/>
        <v>19.749999999999936</v>
      </c>
    </row>
    <row r="30" spans="1:6" s="21" customFormat="1" ht="14.25" customHeight="1" x14ac:dyDescent="0.3">
      <c r="A30" s="76">
        <v>42304</v>
      </c>
      <c r="B30" s="64">
        <v>0.83840000000000003</v>
      </c>
      <c r="C30" s="104">
        <f t="shared" si="0"/>
        <v>0.83840000000000003</v>
      </c>
      <c r="D30" s="99">
        <f t="shared" ca="1" si="1"/>
        <v>1.1460972373024568E-2</v>
      </c>
      <c r="E30" s="64">
        <f t="shared" si="2"/>
        <v>0.95000000000000639</v>
      </c>
      <c r="F30" s="64">
        <f t="shared" si="3"/>
        <v>9.5000000000000639</v>
      </c>
    </row>
    <row r="31" spans="1:6" s="21" customFormat="1" ht="14.25" customHeight="1" x14ac:dyDescent="0.3">
      <c r="A31" s="76">
        <v>42303</v>
      </c>
      <c r="B31" s="64">
        <v>0.83814999999999995</v>
      </c>
      <c r="C31" s="104">
        <f t="shared" si="0"/>
        <v>0.83814999999999995</v>
      </c>
      <c r="D31" s="99">
        <f t="shared" ca="1" si="1"/>
        <v>3.7724550898203426E-3</v>
      </c>
      <c r="E31" s="64">
        <f t="shared" si="2"/>
        <v>0.31499999999999861</v>
      </c>
      <c r="F31" s="64">
        <f t="shared" si="3"/>
        <v>3.1499999999999861</v>
      </c>
    </row>
    <row r="32" spans="1:6" s="21" customFormat="1" ht="14.25" customHeight="1" x14ac:dyDescent="0.3">
      <c r="A32" s="76">
        <v>42300</v>
      </c>
      <c r="B32" s="64">
        <v>0.83189999999999997</v>
      </c>
      <c r="C32" s="104">
        <f t="shared" si="0"/>
        <v>0.83189999999999997</v>
      </c>
      <c r="D32" s="99">
        <f t="shared" ca="1" si="1"/>
        <v>-9.0530077427040511E-3</v>
      </c>
      <c r="E32" s="64">
        <f t="shared" si="2"/>
        <v>-0.76000000000000512</v>
      </c>
      <c r="F32" s="64">
        <f t="shared" si="3"/>
        <v>-7.6000000000000512</v>
      </c>
    </row>
    <row r="33" spans="1:6" s="21" customFormat="1" ht="14.25" customHeight="1" x14ac:dyDescent="0.3">
      <c r="A33" s="76">
        <v>42299</v>
      </c>
      <c r="B33" s="64">
        <v>0.83414999999999995</v>
      </c>
      <c r="C33" s="104">
        <f t="shared" si="0"/>
        <v>0.83414999999999995</v>
      </c>
      <c r="D33" s="99">
        <f t="shared" ca="1" si="1"/>
        <v>-1.2548091151228237E-2</v>
      </c>
      <c r="E33" s="64">
        <f t="shared" si="2"/>
        <v>-1.0600000000000054</v>
      </c>
      <c r="F33" s="64">
        <f t="shared" si="3"/>
        <v>-10.600000000000055</v>
      </c>
    </row>
    <row r="34" spans="1:6" s="21" customFormat="1" ht="14.25" customHeight="1" x14ac:dyDescent="0.3">
      <c r="A34" s="76">
        <v>42298</v>
      </c>
      <c r="B34" s="64">
        <v>0.83140000000000003</v>
      </c>
      <c r="C34" s="104">
        <f t="shared" si="0"/>
        <v>0.83140000000000003</v>
      </c>
      <c r="D34" s="99">
        <f t="shared" ca="1" si="1"/>
        <v>-1.1238627579235248E-2</v>
      </c>
      <c r="E34" s="64">
        <f t="shared" si="2"/>
        <v>-0.94499999999999584</v>
      </c>
      <c r="F34" s="64">
        <f t="shared" si="3"/>
        <v>-9.4499999999999584</v>
      </c>
    </row>
    <row r="35" spans="1:6" s="21" customFormat="1" ht="14.25" customHeight="1" x14ac:dyDescent="0.3">
      <c r="A35" s="76">
        <v>42297</v>
      </c>
      <c r="B35" s="64">
        <v>0.82815000000000005</v>
      </c>
      <c r="C35" s="104">
        <f t="shared" si="0"/>
        <v>0.82815000000000005</v>
      </c>
      <c r="D35" s="99">
        <f t="shared" ca="1" si="1"/>
        <v>-1.3931059117699509E-2</v>
      </c>
      <c r="E35" s="64">
        <f t="shared" si="2"/>
        <v>-1.1699999999999933</v>
      </c>
      <c r="F35" s="64">
        <f t="shared" si="3"/>
        <v>-11.699999999999932</v>
      </c>
    </row>
    <row r="36" spans="1:6" s="21" customFormat="1" ht="14.25" customHeight="1" x14ac:dyDescent="0.3">
      <c r="A36" s="76">
        <v>42296</v>
      </c>
      <c r="B36" s="64">
        <v>0.82615000000000005</v>
      </c>
      <c r="C36" s="104">
        <f t="shared" si="0"/>
        <v>0.82615000000000005</v>
      </c>
      <c r="D36" s="99">
        <f t="shared" ca="1" si="1"/>
        <v>-1.2195851019310082E-2</v>
      </c>
      <c r="E36" s="64">
        <f t="shared" si="2"/>
        <v>-1.0199999999999987</v>
      </c>
      <c r="F36" s="64">
        <f t="shared" si="3"/>
        <v>-10.199999999999987</v>
      </c>
    </row>
    <row r="37" spans="1:6" s="21" customFormat="1" ht="14.25" customHeight="1" x14ac:dyDescent="0.3">
      <c r="A37" s="76">
        <v>42293</v>
      </c>
      <c r="B37" s="64">
        <v>0.82565</v>
      </c>
      <c r="C37" s="104">
        <f t="shared" si="0"/>
        <v>0.82565</v>
      </c>
      <c r="D37" s="99">
        <f t="shared" ca="1" si="1"/>
        <v>-5.9595473151938475E-3</v>
      </c>
      <c r="E37" s="64">
        <f t="shared" si="2"/>
        <v>-0.49500000000000099</v>
      </c>
      <c r="F37" s="64">
        <f t="shared" si="3"/>
        <v>-4.9500000000000099</v>
      </c>
    </row>
    <row r="38" spans="1:6" s="21" customFormat="1" ht="14.25" customHeight="1" x14ac:dyDescent="0.3">
      <c r="A38" s="76">
        <v>42292</v>
      </c>
      <c r="B38" s="64">
        <v>0.81640000000000001</v>
      </c>
      <c r="C38" s="104">
        <f t="shared" si="0"/>
        <v>0.81640000000000001</v>
      </c>
      <c r="D38" s="99">
        <f t="shared" ref="D38:D69" ca="1" si="4">_xlfn.IFNA((B38-B47)/B47,NORMINV(RAND(),_xlfn.AGGREGATE(1,6,D39:D147),_xlfn.AGGREGATE(7,6,D39:D147)))</f>
        <v>-4.1896491022180446E-2</v>
      </c>
      <c r="E38" s="64">
        <f t="shared" si="2"/>
        <v>-3.5699999999999954</v>
      </c>
      <c r="F38" s="64">
        <f t="shared" si="3"/>
        <v>-35.699999999999953</v>
      </c>
    </row>
    <row r="39" spans="1:6" s="21" customFormat="1" ht="14.25" customHeight="1" x14ac:dyDescent="0.3">
      <c r="A39" s="76">
        <v>42291</v>
      </c>
      <c r="B39" s="64">
        <v>0.82889999999999997</v>
      </c>
      <c r="C39" s="104">
        <f t="shared" si="0"/>
        <v>0.82889999999999997</v>
      </c>
      <c r="D39" s="99">
        <f t="shared" ca="1" si="4"/>
        <v>-2.1773765268189152E-2</v>
      </c>
      <c r="E39" s="64">
        <f t="shared" si="2"/>
        <v>-1.8450000000000077</v>
      </c>
      <c r="F39" s="64">
        <f t="shared" si="3"/>
        <v>-18.450000000000077</v>
      </c>
    </row>
    <row r="40" spans="1:6" s="21" customFormat="1" ht="14.25" customHeight="1" x14ac:dyDescent="0.3">
      <c r="A40" s="76">
        <v>42290</v>
      </c>
      <c r="B40" s="64">
        <v>0.83499999999999996</v>
      </c>
      <c r="C40" s="104">
        <f t="shared" si="0"/>
        <v>0.83499999999999996</v>
      </c>
      <c r="D40" s="99">
        <f t="shared" ca="1" si="4"/>
        <v>-1.8916696040418287E-2</v>
      </c>
      <c r="E40" s="64">
        <f t="shared" si="2"/>
        <v>-1.6100000000000003</v>
      </c>
      <c r="F40" s="64">
        <f t="shared" si="3"/>
        <v>-16.100000000000001</v>
      </c>
    </row>
    <row r="41" spans="1:6" s="21" customFormat="1" ht="14.25" customHeight="1" x14ac:dyDescent="0.3">
      <c r="A41" s="76">
        <v>42289</v>
      </c>
      <c r="B41" s="64">
        <v>0.83950000000000002</v>
      </c>
      <c r="C41" s="104">
        <f t="shared" si="0"/>
        <v>0.83950000000000002</v>
      </c>
      <c r="D41" s="99">
        <f t="shared" ca="1" si="4"/>
        <v>-1.5075966445708954E-2</v>
      </c>
      <c r="E41" s="64">
        <f t="shared" si="2"/>
        <v>-1.2850000000000028</v>
      </c>
      <c r="F41" s="64">
        <f t="shared" si="3"/>
        <v>-12.850000000000028</v>
      </c>
    </row>
    <row r="42" spans="1:6" s="21" customFormat="1" ht="14.25" customHeight="1" x14ac:dyDescent="0.3">
      <c r="A42" s="76">
        <v>42286</v>
      </c>
      <c r="B42" s="64">
        <v>0.84475</v>
      </c>
      <c r="C42" s="104">
        <f t="shared" si="0"/>
        <v>0.84475</v>
      </c>
      <c r="D42" s="99">
        <f t="shared" ca="1" si="4"/>
        <v>-1.1814938293267822E-2</v>
      </c>
      <c r="E42" s="64">
        <f t="shared" si="2"/>
        <v>-1.0099999999999998</v>
      </c>
      <c r="F42" s="64">
        <f t="shared" si="3"/>
        <v>-10.099999999999998</v>
      </c>
    </row>
    <row r="43" spans="1:6" s="21" customFormat="1" ht="14.25" customHeight="1" x14ac:dyDescent="0.3">
      <c r="A43" s="76">
        <v>42285</v>
      </c>
      <c r="B43" s="64">
        <v>0.84084999999999999</v>
      </c>
      <c r="C43" s="104">
        <f t="shared" si="0"/>
        <v>0.84084999999999999</v>
      </c>
      <c r="D43" s="99">
        <f t="shared" ca="1" si="4"/>
        <v>-2.3232851251669882E-2</v>
      </c>
      <c r="E43" s="64">
        <f t="shared" si="2"/>
        <v>-2.0000000000000018</v>
      </c>
      <c r="F43" s="64">
        <f t="shared" si="3"/>
        <v>-20.000000000000018</v>
      </c>
    </row>
    <row r="44" spans="1:6" s="21" customFormat="1" ht="14.25" customHeight="1" x14ac:dyDescent="0.3">
      <c r="A44" s="76">
        <v>42284</v>
      </c>
      <c r="B44" s="64">
        <v>0.83984999999999999</v>
      </c>
      <c r="C44" s="104">
        <f t="shared" si="0"/>
        <v>0.83984999999999999</v>
      </c>
      <c r="D44" s="99">
        <f t="shared" ca="1" si="4"/>
        <v>-8.265926669421983E-3</v>
      </c>
      <c r="E44" s="64">
        <f t="shared" si="2"/>
        <v>-0.70000000000000062</v>
      </c>
      <c r="F44" s="64">
        <f t="shared" si="3"/>
        <v>-7.0000000000000062</v>
      </c>
    </row>
    <row r="45" spans="1:6" s="21" customFormat="1" ht="14.25" customHeight="1" x14ac:dyDescent="0.3">
      <c r="A45" s="76">
        <v>42283</v>
      </c>
      <c r="B45" s="64">
        <v>0.83635000000000004</v>
      </c>
      <c r="C45" s="104">
        <f t="shared" si="0"/>
        <v>0.83635000000000004</v>
      </c>
      <c r="D45" s="99">
        <f t="shared" ca="1" si="4"/>
        <v>-1.1172854102624684E-2</v>
      </c>
      <c r="E45" s="64">
        <f t="shared" si="2"/>
        <v>-0.94499999999999584</v>
      </c>
      <c r="F45" s="64">
        <f t="shared" si="3"/>
        <v>-9.4499999999999584</v>
      </c>
    </row>
    <row r="46" spans="1:6" s="21" customFormat="1" ht="14.25" customHeight="1" x14ac:dyDescent="0.3">
      <c r="A46" s="76">
        <v>42282</v>
      </c>
      <c r="B46" s="64">
        <v>0.8306</v>
      </c>
      <c r="C46" s="104">
        <f t="shared" si="0"/>
        <v>0.8306</v>
      </c>
      <c r="D46" s="99">
        <f t="shared" ca="1" si="4"/>
        <v>-1.3011704592715841E-2</v>
      </c>
      <c r="E46" s="64">
        <f t="shared" si="2"/>
        <v>-1.0950000000000015</v>
      </c>
      <c r="F46" s="64">
        <f t="shared" si="3"/>
        <v>-10.950000000000015</v>
      </c>
    </row>
    <row r="47" spans="1:6" s="21" customFormat="1" ht="14.25" customHeight="1" x14ac:dyDescent="0.3">
      <c r="A47" s="76">
        <v>42279</v>
      </c>
      <c r="B47" s="64">
        <v>0.85209999999999997</v>
      </c>
      <c r="C47" s="104">
        <f t="shared" si="0"/>
        <v>0.85209999999999997</v>
      </c>
      <c r="D47" s="99">
        <f t="shared" ca="1" si="4"/>
        <v>1.5855984740104887E-2</v>
      </c>
      <c r="E47" s="64">
        <f t="shared" si="2"/>
        <v>1.3299999999999979</v>
      </c>
      <c r="F47" s="64">
        <f t="shared" si="3"/>
        <v>13.299999999999979</v>
      </c>
    </row>
    <row r="48" spans="1:6" s="21" customFormat="1" ht="14.25" customHeight="1" x14ac:dyDescent="0.3">
      <c r="A48" s="76">
        <v>42278</v>
      </c>
      <c r="B48" s="64">
        <v>0.84735000000000005</v>
      </c>
      <c r="C48" s="104">
        <f t="shared" si="0"/>
        <v>0.84735000000000005</v>
      </c>
      <c r="D48" s="99">
        <f t="shared" ca="1" si="4"/>
        <v>2.7651446243405545E-2</v>
      </c>
      <c r="E48" s="64">
        <f t="shared" si="2"/>
        <v>2.2800000000000042</v>
      </c>
      <c r="F48" s="64">
        <f t="shared" si="3"/>
        <v>22.800000000000043</v>
      </c>
    </row>
    <row r="49" spans="1:6" s="21" customFormat="1" ht="14.25" customHeight="1" x14ac:dyDescent="0.3">
      <c r="A49" s="76">
        <v>42277</v>
      </c>
      <c r="B49" s="64">
        <v>0.85109999999999997</v>
      </c>
      <c r="C49" s="104">
        <f t="shared" si="0"/>
        <v>0.85109999999999997</v>
      </c>
      <c r="D49" s="99">
        <f t="shared" ca="1" si="4"/>
        <v>-2.2622875516766248E-2</v>
      </c>
      <c r="E49" s="64">
        <f t="shared" si="2"/>
        <v>-1.9700000000000051</v>
      </c>
      <c r="F49" s="64">
        <f t="shared" si="3"/>
        <v>-19.700000000000053</v>
      </c>
    </row>
    <row r="50" spans="1:6" s="21" customFormat="1" ht="14.25" customHeight="1" x14ac:dyDescent="0.3">
      <c r="A50" s="76">
        <v>42276</v>
      </c>
      <c r="B50" s="64">
        <v>0.85235000000000005</v>
      </c>
      <c r="C50" s="104">
        <f t="shared" si="0"/>
        <v>0.85235000000000005</v>
      </c>
      <c r="D50" s="99">
        <f t="shared" ca="1" si="4"/>
        <v>-1.6386821302867682E-2</v>
      </c>
      <c r="E50" s="64">
        <f t="shared" si="2"/>
        <v>-1.419999999999999</v>
      </c>
      <c r="F50" s="64">
        <f t="shared" si="3"/>
        <v>-14.19999999999999</v>
      </c>
    </row>
    <row r="51" spans="1:6" s="21" customFormat="1" ht="14.25" customHeight="1" x14ac:dyDescent="0.3">
      <c r="A51" s="76">
        <v>42275</v>
      </c>
      <c r="B51" s="64">
        <v>0.85485</v>
      </c>
      <c r="C51" s="104">
        <f t="shared" si="0"/>
        <v>0.85485</v>
      </c>
      <c r="D51" s="99">
        <f t="shared" ca="1" si="4"/>
        <v>3.5106196243633132E-4</v>
      </c>
      <c r="E51" s="64">
        <f t="shared" si="2"/>
        <v>2.9999999999996696E-2</v>
      </c>
      <c r="F51" s="64">
        <f t="shared" si="3"/>
        <v>0.29999999999996696</v>
      </c>
    </row>
    <row r="52" spans="1:6" s="21" customFormat="1" ht="14.25" customHeight="1" x14ac:dyDescent="0.3">
      <c r="A52" s="76">
        <v>42272</v>
      </c>
      <c r="B52" s="64">
        <v>0.86085</v>
      </c>
      <c r="C52" s="104">
        <f t="shared" si="0"/>
        <v>0.86085</v>
      </c>
      <c r="D52" s="99">
        <f t="shared" ca="1" si="4"/>
        <v>7.3723012111637379E-3</v>
      </c>
      <c r="E52" s="64">
        <f t="shared" si="2"/>
        <v>0.62999999999999723</v>
      </c>
      <c r="F52" s="64">
        <f t="shared" si="3"/>
        <v>6.2999999999999723</v>
      </c>
    </row>
    <row r="53" spans="1:6" s="21" customFormat="1" ht="14.25" customHeight="1" x14ac:dyDescent="0.3">
      <c r="A53" s="76">
        <v>42271</v>
      </c>
      <c r="B53" s="64">
        <v>0.84684999999999999</v>
      </c>
      <c r="C53" s="104">
        <f t="shared" si="0"/>
        <v>0.84684999999999999</v>
      </c>
      <c r="D53" s="99">
        <f t="shared" ca="1" si="4"/>
        <v>-1.0168897200631221E-2</v>
      </c>
      <c r="E53" s="64">
        <f t="shared" si="2"/>
        <v>-0.8700000000000041</v>
      </c>
      <c r="F53" s="64">
        <f t="shared" si="3"/>
        <v>-8.7000000000000419</v>
      </c>
    </row>
    <row r="54" spans="1:6" s="21" customFormat="1" ht="14.25" customHeight="1" x14ac:dyDescent="0.3">
      <c r="A54" s="76">
        <v>42270</v>
      </c>
      <c r="B54" s="64">
        <v>0.8458</v>
      </c>
      <c r="C54" s="104">
        <f t="shared" si="0"/>
        <v>0.8458</v>
      </c>
      <c r="D54" s="99">
        <f t="shared" ca="1" si="4"/>
        <v>-1.0528778661675255E-2</v>
      </c>
      <c r="E54" s="64">
        <f t="shared" si="2"/>
        <v>-0.9000000000000008</v>
      </c>
      <c r="F54" s="64">
        <f t="shared" si="3"/>
        <v>-9.0000000000000071</v>
      </c>
    </row>
    <row r="55" spans="1:6" s="21" customFormat="1" ht="14.25" customHeight="1" x14ac:dyDescent="0.3">
      <c r="A55" s="76">
        <v>42269</v>
      </c>
      <c r="B55" s="64">
        <v>0.84155000000000002</v>
      </c>
      <c r="C55" s="104">
        <f t="shared" si="0"/>
        <v>0.84155000000000002</v>
      </c>
      <c r="D55" s="99">
        <f t="shared" ca="1" si="4"/>
        <v>-1.5212685038909381E-2</v>
      </c>
      <c r="E55" s="64">
        <f t="shared" si="2"/>
        <v>-1.3000000000000012</v>
      </c>
      <c r="F55" s="64">
        <f t="shared" si="3"/>
        <v>-13.000000000000011</v>
      </c>
    </row>
    <row r="56" spans="1:6" s="21" customFormat="1" ht="14.25" customHeight="1" x14ac:dyDescent="0.3">
      <c r="A56" s="76">
        <v>42268</v>
      </c>
      <c r="B56" s="64">
        <v>0.83879999999999999</v>
      </c>
      <c r="C56" s="104">
        <f t="shared" si="0"/>
        <v>0.83879999999999999</v>
      </c>
      <c r="D56" s="99">
        <f t="shared" ca="1" si="4"/>
        <v>-2.1008403361344557E-2</v>
      </c>
      <c r="E56" s="64">
        <f t="shared" si="2"/>
        <v>-1.8000000000000016</v>
      </c>
      <c r="F56" s="64">
        <f t="shared" si="3"/>
        <v>-18.000000000000014</v>
      </c>
    </row>
    <row r="57" spans="1:6" s="21" customFormat="1" ht="14.25" customHeight="1" x14ac:dyDescent="0.3">
      <c r="A57" s="76">
        <v>42265</v>
      </c>
      <c r="B57" s="64">
        <v>0.82455000000000001</v>
      </c>
      <c r="C57" s="104">
        <f t="shared" si="0"/>
        <v>0.82455000000000001</v>
      </c>
      <c r="D57" s="99">
        <f t="shared" ca="1" si="4"/>
        <v>-4.1276669961048749E-2</v>
      </c>
      <c r="E57" s="64">
        <f t="shared" si="2"/>
        <v>-3.5499999999999976</v>
      </c>
      <c r="F57" s="64">
        <f t="shared" si="3"/>
        <v>-35.499999999999979</v>
      </c>
    </row>
    <row r="58" spans="1:6" s="21" customFormat="1" ht="14.25" customHeight="1" x14ac:dyDescent="0.3">
      <c r="A58" s="76">
        <v>42264</v>
      </c>
      <c r="B58" s="64">
        <v>0.87080000000000002</v>
      </c>
      <c r="C58" s="104">
        <f t="shared" si="0"/>
        <v>0.87080000000000002</v>
      </c>
      <c r="D58" s="99">
        <f t="shared" ca="1" si="4"/>
        <v>2.410913795131139E-2</v>
      </c>
      <c r="E58" s="64">
        <f t="shared" si="2"/>
        <v>2.0500000000000074</v>
      </c>
      <c r="F58" s="64">
        <f t="shared" si="3"/>
        <v>20.500000000000075</v>
      </c>
    </row>
    <row r="59" spans="1:6" s="21" customFormat="1" ht="14.25" customHeight="1" x14ac:dyDescent="0.3">
      <c r="A59" s="76">
        <v>42263</v>
      </c>
      <c r="B59" s="64">
        <v>0.86655000000000004</v>
      </c>
      <c r="C59" s="104">
        <f t="shared" si="0"/>
        <v>0.86655000000000004</v>
      </c>
      <c r="D59" s="99">
        <f t="shared" ca="1" si="4"/>
        <v>1.5230507878858896E-2</v>
      </c>
      <c r="E59" s="64">
        <f t="shared" si="2"/>
        <v>1.3000000000000012</v>
      </c>
      <c r="F59" s="64">
        <f t="shared" si="3"/>
        <v>13.000000000000011</v>
      </c>
    </row>
    <row r="60" spans="1:6" s="21" customFormat="1" ht="14.25" customHeight="1" x14ac:dyDescent="0.3">
      <c r="A60" s="76">
        <v>42262</v>
      </c>
      <c r="B60" s="64">
        <v>0.85455000000000003</v>
      </c>
      <c r="C60" s="104">
        <f t="shared" si="0"/>
        <v>0.85455000000000003</v>
      </c>
      <c r="D60" s="99">
        <f t="shared" ca="1" si="4"/>
        <v>2.9263724686887918E-4</v>
      </c>
      <c r="E60" s="64">
        <f t="shared" si="2"/>
        <v>2.5000000000008349E-2</v>
      </c>
      <c r="F60" s="64">
        <f t="shared" si="3"/>
        <v>0.25000000000008349</v>
      </c>
    </row>
    <row r="61" spans="1:6" s="21" customFormat="1" ht="14.25" customHeight="1" x14ac:dyDescent="0.3">
      <c r="A61" s="76">
        <v>42261</v>
      </c>
      <c r="B61" s="64">
        <v>0.85455000000000003</v>
      </c>
      <c r="C61" s="104">
        <f t="shared" si="0"/>
        <v>0.85455000000000003</v>
      </c>
      <c r="D61" s="99">
        <f t="shared" ca="1" si="4"/>
        <v>-1.1688387586932393E-3</v>
      </c>
      <c r="E61" s="64">
        <f t="shared" si="2"/>
        <v>-0.10000000000000009</v>
      </c>
      <c r="F61" s="64">
        <f t="shared" si="3"/>
        <v>-1.0000000000000009</v>
      </c>
    </row>
    <row r="62" spans="1:6" s="21" customFormat="1" ht="14.25" customHeight="1" x14ac:dyDescent="0.3">
      <c r="A62" s="76">
        <v>42258</v>
      </c>
      <c r="B62" s="64">
        <v>0.85555000000000003</v>
      </c>
      <c r="C62" s="104">
        <f t="shared" si="0"/>
        <v>0.85555000000000003</v>
      </c>
      <c r="D62" s="99">
        <f t="shared" ca="1" si="4"/>
        <v>5.3445775366600501E-2</v>
      </c>
      <c r="E62" s="64">
        <f t="shared" ca="1" si="2"/>
        <v>4.9750000000000068</v>
      </c>
      <c r="F62" s="64">
        <f t="shared" ca="1" si="3"/>
        <v>49.750000000000071</v>
      </c>
    </row>
    <row r="63" spans="1:6" s="21" customFormat="1" ht="14.25" customHeight="1" x14ac:dyDescent="0.3">
      <c r="A63" s="76">
        <v>42257</v>
      </c>
      <c r="B63" s="64">
        <v>0.8548</v>
      </c>
      <c r="C63" s="104">
        <f t="shared" si="0"/>
        <v>0.8548</v>
      </c>
      <c r="D63" s="99">
        <f t="shared" ca="1" si="4"/>
        <v>1.3636902644373242E-2</v>
      </c>
      <c r="E63" s="64">
        <f t="shared" si="2"/>
        <v>1.1499999999999955</v>
      </c>
      <c r="F63" s="64">
        <f t="shared" si="3"/>
        <v>11.499999999999954</v>
      </c>
    </row>
    <row r="64" spans="1:6" s="21" customFormat="1" ht="14.25" customHeight="1" x14ac:dyDescent="0.3">
      <c r="A64" s="76">
        <v>42256</v>
      </c>
      <c r="B64" s="64">
        <v>0.85455000000000003</v>
      </c>
      <c r="C64" s="104">
        <f t="shared" si="0"/>
        <v>0.85455000000000003</v>
      </c>
      <c r="D64" s="99">
        <f t="shared" ca="1" si="4"/>
        <v>1.5146115466856782E-2</v>
      </c>
      <c r="E64" s="64">
        <f t="shared" si="2"/>
        <v>1.2750000000000039</v>
      </c>
      <c r="F64" s="64">
        <f t="shared" si="3"/>
        <v>12.750000000000039</v>
      </c>
    </row>
    <row r="65" spans="1:6" s="21" customFormat="1" ht="14.25" customHeight="1" x14ac:dyDescent="0.3">
      <c r="A65" s="76">
        <v>42255</v>
      </c>
      <c r="B65" s="64">
        <v>0.85680000000000001</v>
      </c>
      <c r="C65" s="104">
        <f t="shared" si="0"/>
        <v>0.85680000000000001</v>
      </c>
      <c r="D65" s="99">
        <f t="shared" ca="1" si="4"/>
        <v>3.0984898622224959E-2</v>
      </c>
      <c r="E65" s="64">
        <f t="shared" si="2"/>
        <v>2.5750000000000051</v>
      </c>
      <c r="F65" s="64">
        <f t="shared" si="3"/>
        <v>25.75000000000005</v>
      </c>
    </row>
    <row r="66" spans="1:6" s="21" customFormat="1" ht="14.25" customHeight="1" x14ac:dyDescent="0.3">
      <c r="A66" s="76">
        <v>42254</v>
      </c>
      <c r="B66" s="64">
        <v>0.86004999999999998</v>
      </c>
      <c r="C66" s="104">
        <f t="shared" si="0"/>
        <v>0.86004999999999998</v>
      </c>
      <c r="D66" s="99">
        <f t="shared" ca="1" si="4"/>
        <v>3.952378074575446E-2</v>
      </c>
      <c r="E66" s="64">
        <f t="shared" si="2"/>
        <v>3.2699999999999951</v>
      </c>
      <c r="F66" s="64">
        <f t="shared" si="3"/>
        <v>32.699999999999953</v>
      </c>
    </row>
    <row r="67" spans="1:6" s="21" customFormat="1" ht="14.25" customHeight="1" x14ac:dyDescent="0.3">
      <c r="A67" s="76">
        <v>42251</v>
      </c>
      <c r="B67" s="64">
        <v>0.85029999999999994</v>
      </c>
      <c r="C67" s="104">
        <f t="shared" si="0"/>
        <v>0.85029999999999994</v>
      </c>
      <c r="D67" s="99">
        <f t="shared" ref="D67:D130" ca="1" si="5">_xlfn.IFNA((B67-B76)/B76,NORMINV(RAND(),_xlfn.AGGREGATE(1,6,D6:D132),_xlfn.AGGREGATE(7,6,D6:D132)))</f>
        <v>2.0339593208135727E-2</v>
      </c>
      <c r="E67" s="64">
        <f t="shared" si="2"/>
        <v>1.694999999999991</v>
      </c>
      <c r="F67" s="64">
        <f t="shared" si="3"/>
        <v>16.94999999999991</v>
      </c>
    </row>
    <row r="68" spans="1:6" s="21" customFormat="1" ht="14.25" customHeight="1" x14ac:dyDescent="0.3">
      <c r="A68" s="76">
        <v>42250</v>
      </c>
      <c r="B68" s="64">
        <v>0.85355000000000003</v>
      </c>
      <c r="C68" s="104">
        <f t="shared" si="0"/>
        <v>0.85355000000000003</v>
      </c>
      <c r="D68" s="99">
        <f t="shared" ca="1" si="5"/>
        <v>6.7228873031786734E-3</v>
      </c>
      <c r="E68" s="64">
        <f t="shared" si="2"/>
        <v>0.57000000000000384</v>
      </c>
      <c r="F68" s="64">
        <f t="shared" si="3"/>
        <v>5.7000000000000384</v>
      </c>
    </row>
    <row r="69" spans="1:6" s="21" customFormat="1" ht="14.25" customHeight="1" x14ac:dyDescent="0.3">
      <c r="A69" s="76">
        <v>42249</v>
      </c>
      <c r="B69" s="64">
        <v>0.85429999999999995</v>
      </c>
      <c r="C69" s="104">
        <f t="shared" si="0"/>
        <v>0.85429999999999995</v>
      </c>
      <c r="D69" s="99">
        <f t="shared" ca="1" si="5"/>
        <v>-3.8479477611941238E-3</v>
      </c>
      <c r="E69" s="64">
        <f t="shared" si="2"/>
        <v>-0.33000000000000806</v>
      </c>
      <c r="F69" s="64">
        <f t="shared" si="3"/>
        <v>-3.3000000000000806</v>
      </c>
    </row>
    <row r="70" spans="1:6" s="21" customFormat="1" ht="14.25" customHeight="1" x14ac:dyDescent="0.3">
      <c r="A70" s="76">
        <v>42248</v>
      </c>
      <c r="B70" s="64">
        <v>0.85555000000000003</v>
      </c>
      <c r="C70" s="104">
        <f t="shared" ref="C70:C133" si="6">_xlfn.IFNA(B70,EXP(D70)*B79)</f>
        <v>0.85555000000000003</v>
      </c>
      <c r="D70" s="99">
        <f t="shared" ca="1" si="5"/>
        <v>7.0032956685499182E-3</v>
      </c>
      <c r="E70" s="64">
        <f t="shared" ref="E70:E133" si="7">(C70-C79)*100</f>
        <v>0.59500000000000108</v>
      </c>
      <c r="F70" s="64">
        <f t="shared" ref="F70:F133" si="8">E70*10</f>
        <v>5.9500000000000108</v>
      </c>
    </row>
    <row r="71" spans="1:6" s="21" customFormat="1" ht="14.25" customHeight="1" x14ac:dyDescent="0.3">
      <c r="A71" s="76">
        <v>42247</v>
      </c>
      <c r="B71" s="64" t="e">
        <v>#N/A</v>
      </c>
      <c r="C71" s="104">
        <f t="shared" ca="1" si="6"/>
        <v>0.98060000000000003</v>
      </c>
      <c r="D71" s="99">
        <f t="shared" ca="1" si="5"/>
        <v>2.0339593208135727E-2</v>
      </c>
      <c r="E71" s="64">
        <f t="shared" ca="1" si="7"/>
        <v>4.9750000000000068</v>
      </c>
      <c r="F71" s="64">
        <f t="shared" ca="1" si="8"/>
        <v>49.750000000000071</v>
      </c>
    </row>
    <row r="72" spans="1:6" s="21" customFormat="1" ht="14.25" customHeight="1" x14ac:dyDescent="0.3">
      <c r="A72" s="76">
        <v>42244</v>
      </c>
      <c r="B72" s="64">
        <v>0.84330000000000005</v>
      </c>
      <c r="C72" s="104">
        <f t="shared" si="6"/>
        <v>0.84330000000000005</v>
      </c>
      <c r="D72" s="99">
        <f t="shared" ca="1" si="5"/>
        <v>-6.8307619832763122E-3</v>
      </c>
      <c r="E72" s="64">
        <f t="shared" si="7"/>
        <v>-0.57999999999999163</v>
      </c>
      <c r="F72" s="64">
        <f t="shared" si="8"/>
        <v>-5.7999999999999163</v>
      </c>
    </row>
    <row r="73" spans="1:6" s="21" customFormat="1" ht="14.25" customHeight="1" x14ac:dyDescent="0.3">
      <c r="A73" s="76">
        <v>42243</v>
      </c>
      <c r="B73" s="64">
        <v>0.84179999999999999</v>
      </c>
      <c r="C73" s="104">
        <f t="shared" si="6"/>
        <v>0.84179999999999999</v>
      </c>
      <c r="D73" s="99">
        <f t="shared" ca="1" si="5"/>
        <v>-2.7247956403269385E-3</v>
      </c>
      <c r="E73" s="64">
        <f t="shared" si="7"/>
        <v>-0.22999999999999687</v>
      </c>
      <c r="F73" s="64">
        <f t="shared" si="8"/>
        <v>-2.2999999999999687</v>
      </c>
    </row>
    <row r="74" spans="1:6" s="21" customFormat="1" ht="14.25" customHeight="1" x14ac:dyDescent="0.3">
      <c r="A74" s="76">
        <v>42242</v>
      </c>
      <c r="B74" s="64">
        <v>0.83104999999999996</v>
      </c>
      <c r="C74" s="104">
        <f t="shared" si="6"/>
        <v>0.83104999999999996</v>
      </c>
      <c r="D74" s="99">
        <f t="shared" ca="1" si="5"/>
        <v>-4.6113306982872443E-3</v>
      </c>
      <c r="E74" s="64">
        <f t="shared" si="7"/>
        <v>-0.38500000000000201</v>
      </c>
      <c r="F74" s="64">
        <f t="shared" si="8"/>
        <v>-3.8500000000000201</v>
      </c>
    </row>
    <row r="75" spans="1:6" s="21" customFormat="1" ht="14.25" customHeight="1" x14ac:dyDescent="0.3">
      <c r="A75" s="76">
        <v>42241</v>
      </c>
      <c r="B75" s="64">
        <v>0.82735000000000003</v>
      </c>
      <c r="C75" s="104">
        <f t="shared" si="6"/>
        <v>0.82735000000000003</v>
      </c>
      <c r="D75" s="99">
        <f t="shared" ca="1" si="5"/>
        <v>6.3248798880982575E-3</v>
      </c>
      <c r="E75" s="64">
        <f t="shared" si="7"/>
        <v>0.51999999999999824</v>
      </c>
      <c r="F75" s="64">
        <f t="shared" si="8"/>
        <v>5.1999999999999824</v>
      </c>
    </row>
    <row r="76" spans="1:6" s="21" customFormat="1" ht="14.25" customHeight="1" x14ac:dyDescent="0.3">
      <c r="A76" s="76">
        <v>42240</v>
      </c>
      <c r="B76" s="64">
        <v>0.83335000000000004</v>
      </c>
      <c r="C76" s="104">
        <f t="shared" si="6"/>
        <v>0.83335000000000004</v>
      </c>
      <c r="D76" s="99">
        <f t="shared" ca="1" si="5"/>
        <v>-6.3789197567663833E-3</v>
      </c>
      <c r="E76" s="64">
        <f t="shared" si="7"/>
        <v>-0.53499999999999659</v>
      </c>
      <c r="F76" s="64">
        <f t="shared" si="8"/>
        <v>-5.3499999999999659</v>
      </c>
    </row>
    <row r="77" spans="1:6" s="21" customFormat="1" ht="14.25" customHeight="1" x14ac:dyDescent="0.3">
      <c r="A77" s="76">
        <v>42237</v>
      </c>
      <c r="B77" s="64">
        <v>0.84784999999999999</v>
      </c>
      <c r="C77" s="104">
        <f t="shared" si="6"/>
        <v>0.84784999999999999</v>
      </c>
      <c r="D77" s="99">
        <f t="shared" ca="1" si="5"/>
        <v>1.3582142435337008E-3</v>
      </c>
      <c r="E77" s="64">
        <f t="shared" si="7"/>
        <v>0.11499999999999844</v>
      </c>
      <c r="F77" s="64">
        <f t="shared" si="8"/>
        <v>1.1499999999999844</v>
      </c>
    </row>
    <row r="78" spans="1:6" s="21" customFormat="1" ht="14.25" customHeight="1" x14ac:dyDescent="0.3">
      <c r="A78" s="76">
        <v>42236</v>
      </c>
      <c r="B78" s="64">
        <v>0.85760000000000003</v>
      </c>
      <c r="C78" s="104">
        <f t="shared" si="6"/>
        <v>0.85760000000000003</v>
      </c>
      <c r="D78" s="99">
        <f t="shared" ca="1" si="5"/>
        <v>2.6021415325716394E-2</v>
      </c>
      <c r="E78" s="64">
        <f t="shared" si="7"/>
        <v>2.1750000000000047</v>
      </c>
      <c r="F78" s="64">
        <f t="shared" si="8"/>
        <v>21.750000000000046</v>
      </c>
    </row>
    <row r="79" spans="1:6" s="21" customFormat="1" ht="14.25" customHeight="1" x14ac:dyDescent="0.3">
      <c r="A79" s="76">
        <v>42235</v>
      </c>
      <c r="B79" s="64">
        <v>0.84960000000000002</v>
      </c>
      <c r="C79" s="104">
        <f t="shared" si="6"/>
        <v>0.84960000000000002</v>
      </c>
      <c r="D79" s="99">
        <f t="shared" ca="1" si="5"/>
        <v>1.7363190037121386E-2</v>
      </c>
      <c r="E79" s="64">
        <f t="shared" si="7"/>
        <v>1.4500000000000068</v>
      </c>
      <c r="F79" s="64">
        <f t="shared" si="8"/>
        <v>14.500000000000068</v>
      </c>
    </row>
    <row r="80" spans="1:6" s="21" customFormat="1" ht="14.25" customHeight="1" x14ac:dyDescent="0.3">
      <c r="A80" s="76">
        <v>42234</v>
      </c>
      <c r="B80" s="64">
        <v>0.84435000000000004</v>
      </c>
      <c r="C80" s="104">
        <f t="shared" si="6"/>
        <v>0.84435000000000004</v>
      </c>
      <c r="D80" s="99">
        <f t="shared" ca="1" si="5"/>
        <v>1.502674761074721E-2</v>
      </c>
      <c r="E80" s="64">
        <f t="shared" si="7"/>
        <v>1.2500000000000067</v>
      </c>
      <c r="F80" s="64">
        <f t="shared" si="8"/>
        <v>12.500000000000068</v>
      </c>
    </row>
    <row r="81" spans="1:6" s="21" customFormat="1" ht="14.25" customHeight="1" x14ac:dyDescent="0.3">
      <c r="A81" s="76">
        <v>42233</v>
      </c>
      <c r="B81" s="64">
        <v>0.84909999999999997</v>
      </c>
      <c r="C81" s="104">
        <f t="shared" si="6"/>
        <v>0.84909999999999997</v>
      </c>
      <c r="D81" s="99">
        <f t="shared" ca="1" si="5"/>
        <v>5.4520615996025756E-2</v>
      </c>
      <c r="E81" s="64">
        <f t="shared" si="7"/>
        <v>4.3899999999999935</v>
      </c>
      <c r="F81" s="64">
        <f t="shared" si="8"/>
        <v>43.899999999999935</v>
      </c>
    </row>
    <row r="82" spans="1:6" s="21" customFormat="1" ht="14.25" customHeight="1" x14ac:dyDescent="0.3">
      <c r="A82" s="76">
        <v>42230</v>
      </c>
      <c r="B82" s="64">
        <v>0.84409999999999996</v>
      </c>
      <c r="C82" s="104">
        <f t="shared" si="6"/>
        <v>0.84409999999999996</v>
      </c>
      <c r="D82" s="99">
        <f t="shared" ca="1" si="5"/>
        <v>4.3580391914446445E-2</v>
      </c>
      <c r="E82" s="64">
        <f t="shared" si="7"/>
        <v>3.5250000000000004</v>
      </c>
      <c r="F82" s="64">
        <f t="shared" si="8"/>
        <v>35.25</v>
      </c>
    </row>
    <row r="83" spans="1:6" s="21" customFormat="1" ht="14.25" customHeight="1" x14ac:dyDescent="0.3">
      <c r="A83" s="76">
        <v>42229</v>
      </c>
      <c r="B83" s="64">
        <v>0.83489999999999998</v>
      </c>
      <c r="C83" s="104">
        <f t="shared" si="6"/>
        <v>0.83489999999999998</v>
      </c>
      <c r="D83" s="99">
        <f t="shared" ca="1" si="5"/>
        <v>7.9072855676947489E-3</v>
      </c>
      <c r="E83" s="64">
        <f t="shared" si="7"/>
        <v>0.65499999999999448</v>
      </c>
      <c r="F83" s="64">
        <f t="shared" si="8"/>
        <v>6.5499999999999448</v>
      </c>
    </row>
    <row r="84" spans="1:6" s="21" customFormat="1" ht="14.25" customHeight="1" x14ac:dyDescent="0.3">
      <c r="A84" s="76">
        <v>42228</v>
      </c>
      <c r="B84" s="64">
        <v>0.82215000000000005</v>
      </c>
      <c r="C84" s="104">
        <f t="shared" si="6"/>
        <v>0.82215000000000005</v>
      </c>
      <c r="D84" s="99">
        <f t="shared" ca="1" si="5"/>
        <v>1.0508849557522194E-2</v>
      </c>
      <c r="E84" s="64">
        <f t="shared" si="7"/>
        <v>0.85500000000000576</v>
      </c>
      <c r="F84" s="64">
        <f t="shared" si="8"/>
        <v>8.5500000000000576</v>
      </c>
    </row>
    <row r="85" spans="1:6" s="21" customFormat="1" ht="14.25" customHeight="1" x14ac:dyDescent="0.3">
      <c r="A85" s="76">
        <v>42227</v>
      </c>
      <c r="B85" s="64">
        <v>0.8387</v>
      </c>
      <c r="C85" s="104">
        <f t="shared" si="6"/>
        <v>0.8387</v>
      </c>
      <c r="D85" s="99">
        <f t="shared" ca="1" si="5"/>
        <v>4.6935463737361086E-2</v>
      </c>
      <c r="E85" s="64">
        <f t="shared" si="7"/>
        <v>3.7599999999999967</v>
      </c>
      <c r="F85" s="64">
        <f t="shared" si="8"/>
        <v>37.599999999999966</v>
      </c>
    </row>
    <row r="86" spans="1:6" s="21" customFormat="1" ht="14.25" customHeight="1" x14ac:dyDescent="0.3">
      <c r="A86" s="76">
        <v>42226</v>
      </c>
      <c r="B86" s="64">
        <v>0.84670000000000001</v>
      </c>
      <c r="C86" s="104">
        <f t="shared" si="6"/>
        <v>0.84670000000000001</v>
      </c>
      <c r="D86" s="99">
        <f t="shared" ca="1" si="5"/>
        <v>5.2847550360606788E-2</v>
      </c>
      <c r="E86" s="64">
        <f t="shared" si="7"/>
        <v>4.2499999999999982</v>
      </c>
      <c r="F86" s="64">
        <f t="shared" si="8"/>
        <v>42.499999999999986</v>
      </c>
    </row>
    <row r="87" spans="1:6" s="21" customFormat="1" ht="14.25" customHeight="1" x14ac:dyDescent="0.3">
      <c r="A87" s="76">
        <v>42223</v>
      </c>
      <c r="B87" s="64">
        <v>0.83584999999999998</v>
      </c>
      <c r="C87" s="104">
        <f t="shared" si="6"/>
        <v>0.83584999999999998</v>
      </c>
      <c r="D87" s="99">
        <f t="shared" ca="1" si="5"/>
        <v>4.3573256757600258E-2</v>
      </c>
      <c r="E87" s="64">
        <f t="shared" si="7"/>
        <v>3.4899999999999931</v>
      </c>
      <c r="F87" s="64">
        <f t="shared" si="8"/>
        <v>34.899999999999935</v>
      </c>
    </row>
    <row r="88" spans="1:6" s="21" customFormat="1" ht="14.25" customHeight="1" x14ac:dyDescent="0.3">
      <c r="A88" s="76">
        <v>42222</v>
      </c>
      <c r="B88" s="64">
        <v>0.83509999999999995</v>
      </c>
      <c r="C88" s="104">
        <f t="shared" si="6"/>
        <v>0.83509999999999995</v>
      </c>
      <c r="D88" s="99">
        <f t="shared" ca="1" si="5"/>
        <v>3.4692107545533285E-2</v>
      </c>
      <c r="E88" s="64">
        <f t="shared" si="7"/>
        <v>2.7999999999999914</v>
      </c>
      <c r="F88" s="64">
        <f t="shared" si="8"/>
        <v>27.999999999999915</v>
      </c>
    </row>
    <row r="89" spans="1:6" s="21" customFormat="1" ht="14.25" customHeight="1" x14ac:dyDescent="0.3">
      <c r="A89" s="76">
        <v>42221</v>
      </c>
      <c r="B89" s="64">
        <v>0.83184999999999998</v>
      </c>
      <c r="C89" s="104">
        <f t="shared" si="6"/>
        <v>0.83184999999999998</v>
      </c>
      <c r="D89" s="99">
        <f t="shared" ca="1" si="5"/>
        <v>3.0537661050545031E-2</v>
      </c>
      <c r="E89" s="64">
        <f t="shared" si="7"/>
        <v>2.464999999999995</v>
      </c>
      <c r="F89" s="64">
        <f t="shared" si="8"/>
        <v>24.649999999999949</v>
      </c>
    </row>
    <row r="90" spans="1:6" s="21" customFormat="1" ht="14.25" customHeight="1" x14ac:dyDescent="0.3">
      <c r="A90" s="76">
        <v>42220</v>
      </c>
      <c r="B90" s="64">
        <v>0.80520000000000003</v>
      </c>
      <c r="C90" s="104">
        <f t="shared" si="6"/>
        <v>0.80520000000000003</v>
      </c>
      <c r="D90" s="99">
        <f t="shared" ca="1" si="5"/>
        <v>7.4571215510818416E-4</v>
      </c>
      <c r="E90" s="64">
        <f t="shared" si="7"/>
        <v>6.0000000000004494E-2</v>
      </c>
      <c r="F90" s="64">
        <f t="shared" si="8"/>
        <v>0.60000000000004494</v>
      </c>
    </row>
    <row r="91" spans="1:6" s="21" customFormat="1" ht="14.25" customHeight="1" x14ac:dyDescent="0.3">
      <c r="A91" s="76">
        <v>42219</v>
      </c>
      <c r="B91" s="64">
        <v>0.80884999999999996</v>
      </c>
      <c r="C91" s="104">
        <f t="shared" si="6"/>
        <v>0.80884999999999996</v>
      </c>
      <c r="D91" s="99">
        <f t="shared" ca="1" si="5"/>
        <v>4.3459365493263144E-3</v>
      </c>
      <c r="E91" s="64">
        <f t="shared" si="7"/>
        <v>0.34999999999999476</v>
      </c>
      <c r="F91" s="64">
        <f t="shared" si="8"/>
        <v>3.4999999999999476</v>
      </c>
    </row>
    <row r="92" spans="1:6" s="21" customFormat="1" ht="14.25" customHeight="1" x14ac:dyDescent="0.3">
      <c r="A92" s="76">
        <v>42216</v>
      </c>
      <c r="B92" s="64">
        <v>0.82835000000000003</v>
      </c>
      <c r="C92" s="104">
        <f t="shared" si="6"/>
        <v>0.82835000000000003</v>
      </c>
      <c r="D92" s="99">
        <f t="shared" ca="1" si="5"/>
        <v>4.1491167410574001E-2</v>
      </c>
      <c r="E92" s="64">
        <f t="shared" si="7"/>
        <v>3.3000000000000029</v>
      </c>
      <c r="F92" s="64">
        <f t="shared" si="8"/>
        <v>33.000000000000028</v>
      </c>
    </row>
    <row r="93" spans="1:6" s="21" customFormat="1" ht="14.25" customHeight="1" x14ac:dyDescent="0.3">
      <c r="A93" s="76">
        <v>42215</v>
      </c>
      <c r="B93" s="64">
        <v>0.81359999999999999</v>
      </c>
      <c r="C93" s="104">
        <f t="shared" si="6"/>
        <v>0.81359999999999999</v>
      </c>
      <c r="D93" s="99">
        <f t="shared" ca="1" si="5"/>
        <v>4.8859095010957906E-2</v>
      </c>
      <c r="E93" s="64">
        <f t="shared" si="7"/>
        <v>3.7900000000000045</v>
      </c>
      <c r="F93" s="64">
        <f t="shared" si="8"/>
        <v>37.900000000000048</v>
      </c>
    </row>
    <row r="94" spans="1:6" s="21" customFormat="1" ht="14.25" customHeight="1" x14ac:dyDescent="0.3">
      <c r="A94" s="76">
        <v>42214</v>
      </c>
      <c r="B94" s="64">
        <v>0.80110000000000003</v>
      </c>
      <c r="C94" s="104">
        <f t="shared" si="6"/>
        <v>0.80110000000000003</v>
      </c>
      <c r="D94" s="99">
        <f t="shared" ca="1" si="5"/>
        <v>3.6083807553026433E-2</v>
      </c>
      <c r="E94" s="64">
        <f t="shared" si="7"/>
        <v>2.7900000000000036</v>
      </c>
      <c r="F94" s="64">
        <f t="shared" si="8"/>
        <v>27.900000000000034</v>
      </c>
    </row>
    <row r="95" spans="1:6" s="21" customFormat="1" ht="14.25" customHeight="1" x14ac:dyDescent="0.3">
      <c r="A95" s="76">
        <v>42213</v>
      </c>
      <c r="B95" s="64">
        <v>0.80420000000000003</v>
      </c>
      <c r="C95" s="104">
        <f t="shared" si="6"/>
        <v>0.80420000000000003</v>
      </c>
      <c r="D95" s="99">
        <f t="shared" ca="1" si="5"/>
        <v>4.0429523255061772E-2</v>
      </c>
      <c r="E95" s="64">
        <f t="shared" si="7"/>
        <v>3.125</v>
      </c>
      <c r="F95" s="64">
        <f t="shared" si="8"/>
        <v>31.25</v>
      </c>
    </row>
    <row r="96" spans="1:6" s="21" customFormat="1" ht="14.25" customHeight="1" x14ac:dyDescent="0.3">
      <c r="A96" s="76">
        <v>42212</v>
      </c>
      <c r="B96" s="64">
        <v>0.80095000000000005</v>
      </c>
      <c r="C96" s="104">
        <f t="shared" si="6"/>
        <v>0.80095000000000005</v>
      </c>
      <c r="D96" s="99">
        <f t="shared" ca="1" si="5"/>
        <v>2.8243147827203309E-2</v>
      </c>
      <c r="E96" s="64">
        <f t="shared" si="7"/>
        <v>2.200000000000002</v>
      </c>
      <c r="F96" s="64">
        <f t="shared" si="8"/>
        <v>22.000000000000021</v>
      </c>
    </row>
    <row r="97" spans="1:6" s="21" customFormat="1" ht="14.25" customHeight="1" x14ac:dyDescent="0.3">
      <c r="A97" s="76">
        <v>42209</v>
      </c>
      <c r="B97" s="64">
        <v>0.80710000000000004</v>
      </c>
      <c r="C97" s="104">
        <f t="shared" si="6"/>
        <v>0.80710000000000004</v>
      </c>
      <c r="D97" s="99">
        <f t="shared" ca="1" si="5"/>
        <v>3.3154121863799325E-2</v>
      </c>
      <c r="E97" s="64">
        <f t="shared" si="7"/>
        <v>2.5900000000000034</v>
      </c>
      <c r="F97" s="64">
        <f t="shared" si="8"/>
        <v>25.900000000000034</v>
      </c>
    </row>
    <row r="98" spans="1:6" s="21" customFormat="1" ht="14.25" customHeight="1" x14ac:dyDescent="0.3">
      <c r="A98" s="76">
        <v>42208</v>
      </c>
      <c r="B98" s="64">
        <v>0.80720000000000003</v>
      </c>
      <c r="C98" s="104">
        <f t="shared" si="6"/>
        <v>0.80720000000000003</v>
      </c>
      <c r="D98" s="99">
        <f t="shared" ca="1" si="5"/>
        <v>5.8345352038809466E-2</v>
      </c>
      <c r="E98" s="64">
        <f t="shared" si="7"/>
        <v>4.4499999999999984</v>
      </c>
      <c r="F98" s="64">
        <f t="shared" si="8"/>
        <v>44.499999999999986</v>
      </c>
    </row>
    <row r="99" spans="1:6" s="21" customFormat="1" ht="14.25" customHeight="1" x14ac:dyDescent="0.3">
      <c r="A99" s="76">
        <v>42207</v>
      </c>
      <c r="B99" s="64">
        <v>0.80459999999999998</v>
      </c>
      <c r="C99" s="104">
        <f t="shared" si="6"/>
        <v>0.80459999999999998</v>
      </c>
      <c r="D99" s="99">
        <f t="shared" ca="1" si="5"/>
        <v>6.8029468374593505E-2</v>
      </c>
      <c r="E99" s="64">
        <f t="shared" si="7"/>
        <v>5.1250000000000018</v>
      </c>
      <c r="F99" s="64">
        <f t="shared" si="8"/>
        <v>51.250000000000014</v>
      </c>
    </row>
    <row r="100" spans="1:6" s="21" customFormat="1" ht="14.25" customHeight="1" x14ac:dyDescent="0.3">
      <c r="A100" s="76">
        <v>42206</v>
      </c>
      <c r="B100" s="64">
        <v>0.80535000000000001</v>
      </c>
      <c r="C100" s="104">
        <f t="shared" si="6"/>
        <v>0.80535000000000001</v>
      </c>
      <c r="D100" s="99">
        <f t="shared" ca="1" si="5"/>
        <v>7.3299127074032189E-2</v>
      </c>
      <c r="E100" s="64">
        <f t="shared" si="7"/>
        <v>5.5000000000000053</v>
      </c>
      <c r="F100" s="64">
        <f t="shared" si="8"/>
        <v>55.000000000000057</v>
      </c>
    </row>
    <row r="101" spans="1:6" s="21" customFormat="1" ht="14.25" customHeight="1" x14ac:dyDescent="0.3">
      <c r="A101" s="76">
        <v>42205</v>
      </c>
      <c r="B101" s="64">
        <v>0.79535</v>
      </c>
      <c r="C101" s="104">
        <f t="shared" si="6"/>
        <v>0.79535</v>
      </c>
      <c r="D101" s="99">
        <f t="shared" ca="1" si="5"/>
        <v>4.6719747318549679E-2</v>
      </c>
      <c r="E101" s="64">
        <f t="shared" si="7"/>
        <v>3.5499999999999976</v>
      </c>
      <c r="F101" s="64">
        <f t="shared" si="8"/>
        <v>35.499999999999979</v>
      </c>
    </row>
    <row r="102" spans="1:6" s="21" customFormat="1" ht="14.25" customHeight="1" x14ac:dyDescent="0.3">
      <c r="A102" s="76">
        <v>42202</v>
      </c>
      <c r="B102" s="64">
        <v>0.77569999999999995</v>
      </c>
      <c r="C102" s="104">
        <f t="shared" si="6"/>
        <v>0.77569999999999995</v>
      </c>
      <c r="D102" s="99">
        <f t="shared" ca="1" si="5"/>
        <v>1.8179431646649494E-2</v>
      </c>
      <c r="E102" s="64">
        <f t="shared" si="7"/>
        <v>1.3849999999999918</v>
      </c>
      <c r="F102" s="64">
        <f t="shared" si="8"/>
        <v>13.849999999999918</v>
      </c>
    </row>
    <row r="103" spans="1:6" s="21" customFormat="1" ht="14.25" customHeight="1" x14ac:dyDescent="0.3">
      <c r="A103" s="76">
        <v>42201</v>
      </c>
      <c r="B103" s="64">
        <v>0.7732</v>
      </c>
      <c r="C103" s="104">
        <f t="shared" si="6"/>
        <v>0.7732</v>
      </c>
      <c r="D103" s="99">
        <f t="shared" ca="1" si="5"/>
        <v>2.0736132711249946E-3</v>
      </c>
      <c r="E103" s="64">
        <f t="shared" si="7"/>
        <v>0.16000000000000458</v>
      </c>
      <c r="F103" s="64">
        <f t="shared" si="8"/>
        <v>1.6000000000000458</v>
      </c>
    </row>
    <row r="104" spans="1:6" s="21" customFormat="1" ht="14.25" customHeight="1" x14ac:dyDescent="0.3">
      <c r="A104" s="76">
        <v>42200</v>
      </c>
      <c r="B104" s="64">
        <v>0.77295000000000003</v>
      </c>
      <c r="C104" s="104">
        <f t="shared" si="6"/>
        <v>0.77295000000000003</v>
      </c>
      <c r="D104" s="99">
        <f t="shared" ca="1" si="5"/>
        <v>-1.7977385338584673E-2</v>
      </c>
      <c r="E104" s="64">
        <f t="shared" si="7"/>
        <v>-1.4149999999999996</v>
      </c>
      <c r="F104" s="64">
        <f t="shared" si="8"/>
        <v>-14.149999999999995</v>
      </c>
    </row>
    <row r="105" spans="1:6" s="21" customFormat="1" ht="14.25" customHeight="1" x14ac:dyDescent="0.3">
      <c r="A105" s="76">
        <v>42199</v>
      </c>
      <c r="B105" s="64">
        <v>0.77895000000000003</v>
      </c>
      <c r="C105" s="104">
        <f t="shared" si="6"/>
        <v>0.77895000000000003</v>
      </c>
      <c r="D105" s="99">
        <f t="shared" ca="1" si="5"/>
        <v>1.5429122468659322E-3</v>
      </c>
      <c r="E105" s="64">
        <f t="shared" si="7"/>
        <v>0.11999999999999789</v>
      </c>
      <c r="F105" s="64">
        <f t="shared" si="8"/>
        <v>1.1999999999999789</v>
      </c>
    </row>
    <row r="106" spans="1:6" s="21" customFormat="1" ht="14.25" customHeight="1" x14ac:dyDescent="0.3">
      <c r="A106" s="76">
        <v>42198</v>
      </c>
      <c r="B106" s="64">
        <v>0.78120000000000001</v>
      </c>
      <c r="C106" s="104">
        <f t="shared" si="6"/>
        <v>0.78120000000000001</v>
      </c>
      <c r="D106" s="99">
        <f t="shared" ca="1" si="5"/>
        <v>1.2572909915748597E-2</v>
      </c>
      <c r="E106" s="64">
        <f t="shared" si="7"/>
        <v>0.97000000000000419</v>
      </c>
      <c r="F106" s="64">
        <f t="shared" si="8"/>
        <v>9.7000000000000419</v>
      </c>
    </row>
    <row r="107" spans="1:6" s="21" customFormat="1" ht="14.25" customHeight="1" x14ac:dyDescent="0.3">
      <c r="A107" s="76">
        <v>42195</v>
      </c>
      <c r="B107" s="64">
        <v>0.76270000000000004</v>
      </c>
      <c r="C107" s="104">
        <f t="shared" si="6"/>
        <v>0.76270000000000004</v>
      </c>
      <c r="D107" s="99">
        <f t="shared" ca="1" si="5"/>
        <v>-4.308093994778028E-3</v>
      </c>
      <c r="E107" s="64">
        <f t="shared" si="7"/>
        <v>-0.32999999999999696</v>
      </c>
      <c r="F107" s="64">
        <f t="shared" si="8"/>
        <v>-3.2999999999999696</v>
      </c>
    </row>
    <row r="108" spans="1:6" s="21" customFormat="1" ht="14.25" customHeight="1" x14ac:dyDescent="0.3">
      <c r="A108" s="76">
        <v>42194</v>
      </c>
      <c r="B108" s="64">
        <v>0.75334999999999996</v>
      </c>
      <c r="C108" s="104">
        <f t="shared" si="6"/>
        <v>0.75334999999999996</v>
      </c>
      <c r="D108" s="99">
        <f t="shared" ca="1" si="5"/>
        <v>-2.9813264649066331E-2</v>
      </c>
      <c r="E108" s="64">
        <f t="shared" si="7"/>
        <v>-2.3150000000000004</v>
      </c>
      <c r="F108" s="64">
        <f t="shared" si="8"/>
        <v>-23.150000000000006</v>
      </c>
    </row>
    <row r="109" spans="1:6" s="21" customFormat="1" ht="14.25" customHeight="1" x14ac:dyDescent="0.3">
      <c r="A109" s="76">
        <v>42193</v>
      </c>
      <c r="B109" s="64">
        <v>0.75034999999999996</v>
      </c>
      <c r="C109" s="104">
        <f t="shared" si="6"/>
        <v>0.75034999999999996</v>
      </c>
      <c r="D109" s="99">
        <f t="shared" ca="1" si="5"/>
        <v>-3.0868582499192811E-2</v>
      </c>
      <c r="E109" s="64">
        <f t="shared" si="7"/>
        <v>-2.3900000000000032</v>
      </c>
      <c r="F109" s="64">
        <f t="shared" si="8"/>
        <v>-23.900000000000034</v>
      </c>
    </row>
    <row r="110" spans="1:6" s="21" customFormat="1" ht="14.25" customHeight="1" x14ac:dyDescent="0.3">
      <c r="A110" s="76">
        <v>42192</v>
      </c>
      <c r="B110" s="64">
        <v>0.75985000000000003</v>
      </c>
      <c r="C110" s="104">
        <f t="shared" si="6"/>
        <v>0.75985000000000003</v>
      </c>
      <c r="D110" s="99">
        <f t="shared" ca="1" si="5"/>
        <v>-2.0496293909120236E-2</v>
      </c>
      <c r="E110" s="64">
        <f t="shared" si="7"/>
        <v>-1.5900000000000025</v>
      </c>
      <c r="F110" s="64">
        <f t="shared" si="8"/>
        <v>-15.900000000000025</v>
      </c>
    </row>
    <row r="111" spans="1:6" s="21" customFormat="1" ht="14.25" customHeight="1" x14ac:dyDescent="0.3">
      <c r="A111" s="76">
        <v>42191</v>
      </c>
      <c r="B111" s="64">
        <v>0.76185000000000003</v>
      </c>
      <c r="C111" s="104">
        <f t="shared" si="6"/>
        <v>0.76185000000000003</v>
      </c>
      <c r="D111" s="99">
        <f t="shared" ca="1" si="5"/>
        <v>-8.9756097560975828E-3</v>
      </c>
      <c r="E111" s="64">
        <f t="shared" si="7"/>
        <v>-0.69000000000000172</v>
      </c>
      <c r="F111" s="64">
        <f t="shared" si="8"/>
        <v>-6.9000000000000172</v>
      </c>
    </row>
    <row r="112" spans="1:6" s="21" customFormat="1" ht="14.25" customHeight="1" x14ac:dyDescent="0.3">
      <c r="A112" s="76">
        <v>42188</v>
      </c>
      <c r="B112" s="64">
        <v>0.77159999999999995</v>
      </c>
      <c r="C112" s="104">
        <f t="shared" si="6"/>
        <v>0.77159999999999995</v>
      </c>
      <c r="D112" s="99">
        <f t="shared" ca="1" si="5"/>
        <v>7.3107049608354289E-3</v>
      </c>
      <c r="E112" s="64">
        <f t="shared" si="7"/>
        <v>0.55999999999999384</v>
      </c>
      <c r="F112" s="64">
        <f t="shared" si="8"/>
        <v>5.5999999999999384</v>
      </c>
    </row>
    <row r="113" spans="1:6" s="21" customFormat="1" ht="14.25" customHeight="1" x14ac:dyDescent="0.3">
      <c r="A113" s="76">
        <v>42187</v>
      </c>
      <c r="B113" s="64">
        <v>0.78710000000000002</v>
      </c>
      <c r="C113" s="104">
        <f t="shared" si="6"/>
        <v>0.78710000000000002</v>
      </c>
      <c r="D113" s="99">
        <f t="shared" ca="1" si="5"/>
        <v>2.6741455778763468E-2</v>
      </c>
      <c r="E113" s="64">
        <f t="shared" si="7"/>
        <v>2.0500000000000074</v>
      </c>
      <c r="F113" s="64">
        <f t="shared" si="8"/>
        <v>20.500000000000075</v>
      </c>
    </row>
    <row r="114" spans="1:6" s="21" customFormat="1" ht="14.25" customHeight="1" x14ac:dyDescent="0.3">
      <c r="A114" s="76">
        <v>42186</v>
      </c>
      <c r="B114" s="64">
        <v>0.77775000000000005</v>
      </c>
      <c r="C114" s="104">
        <f t="shared" si="6"/>
        <v>0.77775000000000005</v>
      </c>
      <c r="D114" s="99">
        <f t="shared" ca="1" si="5"/>
        <v>1.4875709532198182E-2</v>
      </c>
      <c r="E114" s="64">
        <f t="shared" si="7"/>
        <v>1.1400000000000077</v>
      </c>
      <c r="F114" s="64">
        <f t="shared" si="8"/>
        <v>11.400000000000077</v>
      </c>
    </row>
    <row r="115" spans="1:6" s="21" customFormat="1" ht="14.25" customHeight="1" x14ac:dyDescent="0.3">
      <c r="A115" s="76">
        <v>42185</v>
      </c>
      <c r="B115" s="64">
        <v>0.77149999999999996</v>
      </c>
      <c r="C115" s="104">
        <f t="shared" si="6"/>
        <v>0.77149999999999996</v>
      </c>
      <c r="D115" s="99">
        <f t="shared" ca="1" si="5"/>
        <v>-2.5083717697605402E-2</v>
      </c>
      <c r="E115" s="64">
        <f t="shared" si="7"/>
        <v>-1.9850000000000034</v>
      </c>
      <c r="F115" s="64">
        <f t="shared" si="8"/>
        <v>-19.850000000000033</v>
      </c>
    </row>
    <row r="116" spans="1:6" s="21" customFormat="1" ht="14.25" customHeight="1" x14ac:dyDescent="0.3">
      <c r="A116" s="76">
        <v>42184</v>
      </c>
      <c r="B116" s="64">
        <v>0.76600000000000001</v>
      </c>
      <c r="C116" s="104">
        <f t="shared" si="6"/>
        <v>0.76600000000000001</v>
      </c>
      <c r="D116" s="99">
        <f t="shared" ca="1" si="5"/>
        <v>-2.9888551165146854E-2</v>
      </c>
      <c r="E116" s="64">
        <f t="shared" si="7"/>
        <v>-2.3599999999999954</v>
      </c>
      <c r="F116" s="64">
        <f t="shared" si="8"/>
        <v>-23.599999999999955</v>
      </c>
    </row>
    <row r="117" spans="1:6" s="21" customFormat="1" ht="14.25" customHeight="1" x14ac:dyDescent="0.3">
      <c r="A117" s="76">
        <v>42181</v>
      </c>
      <c r="B117" s="64">
        <v>0.77649999999999997</v>
      </c>
      <c r="C117" s="104">
        <f t="shared" si="6"/>
        <v>0.77649999999999997</v>
      </c>
      <c r="D117" s="99">
        <f t="shared" ca="1" si="5"/>
        <v>-1.9384984529898446E-2</v>
      </c>
      <c r="E117" s="64">
        <f t="shared" si="7"/>
        <v>-1.5350000000000086</v>
      </c>
      <c r="F117" s="64">
        <f t="shared" si="8"/>
        <v>-15.350000000000087</v>
      </c>
    </row>
    <row r="118" spans="1:6" s="21" customFormat="1" ht="14.25" customHeight="1" x14ac:dyDescent="0.3">
      <c r="A118" s="76">
        <v>42180</v>
      </c>
      <c r="B118" s="64">
        <v>0.77424999999999999</v>
      </c>
      <c r="C118" s="104">
        <f t="shared" si="6"/>
        <v>0.77424999999999999</v>
      </c>
      <c r="D118" s="99">
        <f t="shared" ca="1" si="5"/>
        <v>-2.0928174001011577E-2</v>
      </c>
      <c r="E118" s="64">
        <f t="shared" si="7"/>
        <v>-1.6549999999999954</v>
      </c>
      <c r="F118" s="64">
        <f t="shared" si="8"/>
        <v>-16.549999999999955</v>
      </c>
    </row>
    <row r="119" spans="1:6" s="21" customFormat="1" ht="14.25" customHeight="1" x14ac:dyDescent="0.3">
      <c r="A119" s="76">
        <v>42179</v>
      </c>
      <c r="B119" s="64">
        <v>0.77575000000000005</v>
      </c>
      <c r="C119" s="104">
        <f t="shared" si="6"/>
        <v>0.77575000000000005</v>
      </c>
      <c r="D119" s="99">
        <f t="shared" ca="1" si="5"/>
        <v>-1.5483215940097706E-2</v>
      </c>
      <c r="E119" s="64">
        <f t="shared" si="7"/>
        <v>-1.2199999999999989</v>
      </c>
      <c r="F119" s="64">
        <f t="shared" si="8"/>
        <v>-12.199999999999989</v>
      </c>
    </row>
    <row r="120" spans="1:6" s="21" customFormat="1" ht="14.25" customHeight="1" x14ac:dyDescent="0.3">
      <c r="A120" s="76">
        <v>42178</v>
      </c>
      <c r="B120" s="64">
        <v>0.76875000000000004</v>
      </c>
      <c r="C120" s="104">
        <f t="shared" si="6"/>
        <v>0.76875000000000004</v>
      </c>
      <c r="D120" s="99">
        <f t="shared" ca="1" si="5"/>
        <v>-1.6880874736236319E-2</v>
      </c>
      <c r="E120" s="64">
        <f t="shared" si="7"/>
        <v>-1.319999999999999</v>
      </c>
      <c r="F120" s="64">
        <f t="shared" si="8"/>
        <v>-13.199999999999989</v>
      </c>
    </row>
    <row r="121" spans="1:6" s="21" customFormat="1" ht="14.25" customHeight="1" x14ac:dyDescent="0.3">
      <c r="A121" s="76">
        <v>42177</v>
      </c>
      <c r="B121" s="64">
        <v>0.76600000000000001</v>
      </c>
      <c r="C121" s="104">
        <f t="shared" si="6"/>
        <v>0.76600000000000001</v>
      </c>
      <c r="D121" s="99">
        <f t="shared" ca="1" si="5"/>
        <v>-2.8638375423066646E-3</v>
      </c>
      <c r="E121" s="64">
        <f t="shared" si="7"/>
        <v>-0.21999999999999797</v>
      </c>
      <c r="F121" s="64">
        <f t="shared" si="8"/>
        <v>-2.1999999999999797</v>
      </c>
    </row>
    <row r="122" spans="1:6" s="21" customFormat="1" ht="14.25" customHeight="1" x14ac:dyDescent="0.3">
      <c r="A122" s="76">
        <v>42174</v>
      </c>
      <c r="B122" s="64">
        <v>0.76659999999999995</v>
      </c>
      <c r="C122" s="104">
        <f t="shared" si="6"/>
        <v>0.76659999999999995</v>
      </c>
      <c r="D122" s="99">
        <f t="shared" ca="1" si="5"/>
        <v>-7.2520072520073156E-3</v>
      </c>
      <c r="E122" s="64">
        <f t="shared" si="7"/>
        <v>-0.56000000000000494</v>
      </c>
      <c r="F122" s="64">
        <f t="shared" si="8"/>
        <v>-5.6000000000000494</v>
      </c>
    </row>
    <row r="123" spans="1:6" s="21" customFormat="1" ht="14.25" customHeight="1" x14ac:dyDescent="0.3">
      <c r="A123" s="76">
        <v>42173</v>
      </c>
      <c r="B123" s="64">
        <v>0.76634999999999998</v>
      </c>
      <c r="C123" s="104">
        <f t="shared" si="6"/>
        <v>0.76634999999999998</v>
      </c>
      <c r="D123" s="99">
        <f t="shared" ca="1" si="5"/>
        <v>2.2891083822744258E-2</v>
      </c>
      <c r="E123" s="64">
        <f t="shared" si="7"/>
        <v>1.7149999999999999</v>
      </c>
      <c r="F123" s="64">
        <f t="shared" si="8"/>
        <v>17.149999999999999</v>
      </c>
    </row>
    <row r="124" spans="1:6" s="21" customFormat="1" ht="14.25" customHeight="1" x14ac:dyDescent="0.3">
      <c r="A124" s="76">
        <v>42172</v>
      </c>
      <c r="B124" s="64">
        <v>0.79135</v>
      </c>
      <c r="C124" s="104">
        <f t="shared" si="6"/>
        <v>0.79135</v>
      </c>
      <c r="D124" s="99">
        <f t="shared" ca="1" si="5"/>
        <v>5.8025269068788014E-2</v>
      </c>
      <c r="E124" s="64">
        <f t="shared" si="7"/>
        <v>4.34</v>
      </c>
      <c r="F124" s="64">
        <f t="shared" si="8"/>
        <v>43.4</v>
      </c>
    </row>
    <row r="125" spans="1:6" s="21" customFormat="1" ht="14.25" customHeight="1" x14ac:dyDescent="0.3">
      <c r="A125" s="76">
        <v>42171</v>
      </c>
      <c r="B125" s="64">
        <v>0.78959999999999997</v>
      </c>
      <c r="C125" s="104">
        <f t="shared" si="6"/>
        <v>0.78959999999999997</v>
      </c>
      <c r="D125" s="99">
        <f t="shared" ca="1" si="5"/>
        <v>5.922597089006644E-2</v>
      </c>
      <c r="E125" s="64">
        <f t="shared" si="7"/>
        <v>4.4150000000000027</v>
      </c>
      <c r="F125" s="64">
        <f t="shared" si="8"/>
        <v>44.150000000000027</v>
      </c>
    </row>
    <row r="126" spans="1:6" s="21" customFormat="1" ht="14.25" customHeight="1" x14ac:dyDescent="0.3">
      <c r="A126" s="76">
        <v>42170</v>
      </c>
      <c r="B126" s="64">
        <v>0.79185000000000005</v>
      </c>
      <c r="C126" s="104">
        <f t="shared" si="6"/>
        <v>0.79185000000000005</v>
      </c>
      <c r="D126" s="99">
        <f t="shared" ca="1" si="5"/>
        <v>5.5870391359424024E-2</v>
      </c>
      <c r="E126" s="64">
        <f t="shared" si="7"/>
        <v>4.1900000000000048</v>
      </c>
      <c r="F126" s="64">
        <f t="shared" si="8"/>
        <v>41.900000000000048</v>
      </c>
    </row>
    <row r="127" spans="1:6" s="21" customFormat="1" ht="14.25" customHeight="1" x14ac:dyDescent="0.3">
      <c r="A127" s="76">
        <v>42167</v>
      </c>
      <c r="B127" s="64">
        <v>0.79079999999999995</v>
      </c>
      <c r="C127" s="104">
        <f t="shared" si="6"/>
        <v>0.79079999999999995</v>
      </c>
      <c r="D127" s="99">
        <f t="shared" ca="1" si="5"/>
        <v>5.7643439882305622E-2</v>
      </c>
      <c r="E127" s="64">
        <f t="shared" si="7"/>
        <v>4.3099999999999916</v>
      </c>
      <c r="F127" s="64">
        <f t="shared" si="8"/>
        <v>43.099999999999916</v>
      </c>
    </row>
    <row r="128" spans="1:6" s="21" customFormat="1" ht="14.25" customHeight="1" x14ac:dyDescent="0.3">
      <c r="A128" s="76">
        <v>42166</v>
      </c>
      <c r="B128" s="64">
        <v>0.78795000000000004</v>
      </c>
      <c r="C128" s="104">
        <f t="shared" si="6"/>
        <v>0.78795000000000004</v>
      </c>
      <c r="D128" s="99">
        <f t="shared" ca="1" si="5"/>
        <v>5.1020408163265314E-2</v>
      </c>
      <c r="E128" s="64">
        <f t="shared" si="7"/>
        <v>3.8250000000000006</v>
      </c>
      <c r="F128" s="64">
        <f t="shared" si="8"/>
        <v>38.250000000000007</v>
      </c>
    </row>
    <row r="129" spans="1:6" s="21" customFormat="1" ht="14.25" customHeight="1" x14ac:dyDescent="0.3">
      <c r="A129" s="76">
        <v>42165</v>
      </c>
      <c r="B129" s="64">
        <v>0.78195000000000003</v>
      </c>
      <c r="C129" s="104">
        <f t="shared" si="6"/>
        <v>0.78195000000000003</v>
      </c>
      <c r="D129" s="99">
        <f t="shared" ca="1" si="5"/>
        <v>3.851517365030882E-2</v>
      </c>
      <c r="E129" s="64">
        <f t="shared" si="7"/>
        <v>2.9000000000000026</v>
      </c>
      <c r="F129" s="64">
        <f t="shared" si="8"/>
        <v>29.000000000000025</v>
      </c>
    </row>
    <row r="130" spans="1:6" s="21" customFormat="1" ht="14.25" customHeight="1" x14ac:dyDescent="0.3">
      <c r="A130" s="76">
        <v>42164</v>
      </c>
      <c r="B130" s="64">
        <v>0.76819999999999999</v>
      </c>
      <c r="C130" s="104">
        <f t="shared" si="6"/>
        <v>0.76819999999999999</v>
      </c>
      <c r="D130" s="99">
        <f t="shared" ca="1" si="5"/>
        <v>2.0728142439542848E-2</v>
      </c>
      <c r="E130" s="64">
        <f t="shared" si="7"/>
        <v>1.5599999999999947</v>
      </c>
      <c r="F130" s="64">
        <f t="shared" si="8"/>
        <v>15.599999999999948</v>
      </c>
    </row>
    <row r="131" spans="1:6" s="21" customFormat="1" ht="14.25" customHeight="1" x14ac:dyDescent="0.3">
      <c r="A131" s="76">
        <v>42163</v>
      </c>
      <c r="B131" s="64">
        <v>0.7722</v>
      </c>
      <c r="C131" s="104">
        <f t="shared" si="6"/>
        <v>0.7722</v>
      </c>
      <c r="D131" s="99">
        <f t="shared" ref="D131:D194" ca="1" si="9">_xlfn.IFNA((B131-B140)/B140,NORMINV(RAND(),_xlfn.AGGREGATE(1,6,D70:D196),_xlfn.AGGREGATE(7,6,D70:D196)))</f>
        <v>2.0281429609565929E-2</v>
      </c>
      <c r="E131" s="64">
        <f t="shared" si="7"/>
        <v>1.5349999999999975</v>
      </c>
      <c r="F131" s="64">
        <f t="shared" si="8"/>
        <v>15.349999999999975</v>
      </c>
    </row>
    <row r="132" spans="1:6" s="21" customFormat="1" ht="14.25" customHeight="1" x14ac:dyDescent="0.3">
      <c r="A132" s="76">
        <v>42160</v>
      </c>
      <c r="B132" s="64">
        <v>0.74919999999999998</v>
      </c>
      <c r="C132" s="104">
        <f t="shared" si="6"/>
        <v>0.74919999999999998</v>
      </c>
      <c r="D132" s="99">
        <f t="shared" ca="1" si="9"/>
        <v>2.0339593208135727E-2</v>
      </c>
      <c r="E132" s="64">
        <f t="shared" ca="1" si="7"/>
        <v>4.9750000000000068</v>
      </c>
      <c r="F132" s="64">
        <f t="shared" ca="1" si="8"/>
        <v>49.750000000000071</v>
      </c>
    </row>
    <row r="133" spans="1:6" s="21" customFormat="1" ht="14.25" customHeight="1" x14ac:dyDescent="0.3">
      <c r="A133" s="76">
        <v>42159</v>
      </c>
      <c r="B133" s="64">
        <v>0.74795</v>
      </c>
      <c r="C133" s="104">
        <f t="shared" si="6"/>
        <v>0.74795</v>
      </c>
      <c r="D133" s="99">
        <f t="shared" ca="1" si="9"/>
        <v>1.4031995661605165E-2</v>
      </c>
      <c r="E133" s="64">
        <f t="shared" si="7"/>
        <v>1.034999999999997</v>
      </c>
      <c r="F133" s="64">
        <f t="shared" si="8"/>
        <v>10.349999999999969</v>
      </c>
    </row>
    <row r="134" spans="1:6" s="21" customFormat="1" ht="14.25" customHeight="1" x14ac:dyDescent="0.3">
      <c r="A134" s="76">
        <v>42158</v>
      </c>
      <c r="B134" s="64">
        <v>0.74544999999999995</v>
      </c>
      <c r="C134" s="104">
        <f t="shared" ref="C134:C197" si="10">_xlfn.IFNA(B134,EXP(D134)*B143)</f>
        <v>0.74544999999999995</v>
      </c>
      <c r="D134" s="99">
        <f t="shared" ca="1" si="9"/>
        <v>8.5915302394804043E-3</v>
      </c>
      <c r="E134" s="64">
        <f t="shared" ref="E134:E197" si="11">(C134-C143)*100</f>
        <v>0.63499999999999668</v>
      </c>
      <c r="F134" s="64">
        <f t="shared" ref="F134:F197" si="12">E134*10</f>
        <v>6.3499999999999668</v>
      </c>
    </row>
    <row r="135" spans="1:6" s="21" customFormat="1" ht="14.25" customHeight="1" x14ac:dyDescent="0.3">
      <c r="A135" s="76">
        <v>42157</v>
      </c>
      <c r="B135" s="64">
        <v>0.74995000000000001</v>
      </c>
      <c r="C135" s="104">
        <f t="shared" si="10"/>
        <v>0.74995000000000001</v>
      </c>
      <c r="D135" s="99">
        <f t="shared" ca="1" si="9"/>
        <v>1.4336917562724089E-2</v>
      </c>
      <c r="E135" s="64">
        <f t="shared" si="11"/>
        <v>1.0600000000000054</v>
      </c>
      <c r="F135" s="64">
        <f t="shared" si="12"/>
        <v>10.600000000000055</v>
      </c>
    </row>
    <row r="136" spans="1:6" s="21" customFormat="1" ht="14.25" customHeight="1" x14ac:dyDescent="0.3">
      <c r="A136" s="76">
        <v>42156</v>
      </c>
      <c r="B136" s="64">
        <v>0.74770000000000003</v>
      </c>
      <c r="C136" s="104">
        <f t="shared" si="10"/>
        <v>0.74770000000000003</v>
      </c>
      <c r="D136" s="99">
        <f t="shared" ca="1" si="9"/>
        <v>2.7625068719076423E-2</v>
      </c>
      <c r="E136" s="64">
        <f t="shared" si="11"/>
        <v>2.0100000000000007</v>
      </c>
      <c r="F136" s="64">
        <f t="shared" si="12"/>
        <v>20.100000000000009</v>
      </c>
    </row>
    <row r="137" spans="1:6" s="21" customFormat="1" ht="14.25" customHeight="1" x14ac:dyDescent="0.3">
      <c r="A137" s="76">
        <v>42153</v>
      </c>
      <c r="B137" s="64">
        <v>0.74970000000000003</v>
      </c>
      <c r="C137" s="104">
        <f t="shared" si="10"/>
        <v>0.74970000000000003</v>
      </c>
      <c r="D137" s="99">
        <f t="shared" ca="1" si="9"/>
        <v>3.3926354985519332E-2</v>
      </c>
      <c r="E137" s="64">
        <f t="shared" si="11"/>
        <v>2.4600000000000066</v>
      </c>
      <c r="F137" s="64">
        <f t="shared" si="12"/>
        <v>24.600000000000065</v>
      </c>
    </row>
    <row r="138" spans="1:6" s="21" customFormat="1" ht="14.25" customHeight="1" x14ac:dyDescent="0.3">
      <c r="A138" s="76">
        <v>42152</v>
      </c>
      <c r="B138" s="64">
        <v>0.75295000000000001</v>
      </c>
      <c r="C138" s="104">
        <f t="shared" si="10"/>
        <v>0.75295000000000001</v>
      </c>
      <c r="D138" s="99">
        <f t="shared" ca="1" si="9"/>
        <v>4.092071611253191E-2</v>
      </c>
      <c r="E138" s="64">
        <f t="shared" si="11"/>
        <v>2.959999999999996</v>
      </c>
      <c r="F138" s="64">
        <f t="shared" si="12"/>
        <v>29.599999999999959</v>
      </c>
    </row>
    <row r="139" spans="1:6" s="21" customFormat="1" ht="14.25" customHeight="1" x14ac:dyDescent="0.3">
      <c r="A139" s="76">
        <v>42151</v>
      </c>
      <c r="B139" s="64">
        <v>0.75260000000000005</v>
      </c>
      <c r="C139" s="104">
        <f t="shared" si="10"/>
        <v>0.75260000000000005</v>
      </c>
      <c r="D139" s="99">
        <f t="shared" ca="1" si="9"/>
        <v>4.1156533167323865E-2</v>
      </c>
      <c r="E139" s="64">
        <f t="shared" si="11"/>
        <v>2.9750000000000054</v>
      </c>
      <c r="F139" s="64">
        <f t="shared" si="12"/>
        <v>29.750000000000053</v>
      </c>
    </row>
    <row r="140" spans="1:6" s="21" customFormat="1" ht="14.25" customHeight="1" x14ac:dyDescent="0.3">
      <c r="A140" s="76">
        <v>42150</v>
      </c>
      <c r="B140" s="64">
        <v>0.75685000000000002</v>
      </c>
      <c r="C140" s="104">
        <f t="shared" si="10"/>
        <v>0.75685000000000002</v>
      </c>
      <c r="D140" s="99">
        <f t="shared" ca="1" si="9"/>
        <v>3.6283973437392987E-2</v>
      </c>
      <c r="E140" s="64">
        <f t="shared" si="11"/>
        <v>2.6499999999999968</v>
      </c>
      <c r="F140" s="64">
        <f t="shared" si="12"/>
        <v>26.499999999999968</v>
      </c>
    </row>
    <row r="141" spans="1:6" s="21" customFormat="1" ht="14.25" customHeight="1" x14ac:dyDescent="0.3">
      <c r="A141" s="76">
        <v>42149</v>
      </c>
      <c r="B141" s="64" t="e">
        <v>#N/A</v>
      </c>
      <c r="C141" s="104">
        <f t="shared" ca="1" si="10"/>
        <v>0.98060000000000003</v>
      </c>
      <c r="D141" s="99">
        <f t="shared" ca="1" si="9"/>
        <v>2.0339593208135727E-2</v>
      </c>
      <c r="E141" s="64">
        <f t="shared" ca="1" si="11"/>
        <v>4.9750000000000068</v>
      </c>
      <c r="F141" s="64">
        <f t="shared" ca="1" si="12"/>
        <v>49.750000000000071</v>
      </c>
    </row>
    <row r="142" spans="1:6" s="21" customFormat="1" ht="14.25" customHeight="1" x14ac:dyDescent="0.3">
      <c r="A142" s="76">
        <v>42146</v>
      </c>
      <c r="B142" s="64">
        <v>0.73760000000000003</v>
      </c>
      <c r="C142" s="104">
        <f t="shared" si="10"/>
        <v>0.73760000000000003</v>
      </c>
      <c r="D142" s="99">
        <f t="shared" ca="1" si="9"/>
        <v>1.8643833724623766E-2</v>
      </c>
      <c r="E142" s="64">
        <f t="shared" si="11"/>
        <v>1.3500000000000068</v>
      </c>
      <c r="F142" s="64">
        <f t="shared" si="12"/>
        <v>13.500000000000068</v>
      </c>
    </row>
    <row r="143" spans="1:6" s="21" customFormat="1" ht="14.25" customHeight="1" x14ac:dyDescent="0.3">
      <c r="A143" s="76">
        <v>42145</v>
      </c>
      <c r="B143" s="64">
        <v>0.73909999999999998</v>
      </c>
      <c r="C143" s="104">
        <f t="shared" si="10"/>
        <v>0.73909999999999998</v>
      </c>
      <c r="D143" s="99">
        <f t="shared" ca="1" si="9"/>
        <v>8.8725088725088042E-3</v>
      </c>
      <c r="E143" s="64">
        <f t="shared" si="11"/>
        <v>0.64999999999999503</v>
      </c>
      <c r="F143" s="64">
        <f t="shared" si="12"/>
        <v>6.4999999999999503</v>
      </c>
    </row>
    <row r="144" spans="1:6" s="21" customFormat="1" ht="14.25" customHeight="1" x14ac:dyDescent="0.3">
      <c r="A144" s="76">
        <v>42144</v>
      </c>
      <c r="B144" s="64">
        <v>0.73934999999999995</v>
      </c>
      <c r="C144" s="104">
        <f t="shared" si="10"/>
        <v>0.73934999999999995</v>
      </c>
      <c r="D144" s="99">
        <f t="shared" ca="1" si="9"/>
        <v>4.4151609835619823E-3</v>
      </c>
      <c r="E144" s="64">
        <f t="shared" si="11"/>
        <v>0.32499999999999751</v>
      </c>
      <c r="F144" s="64">
        <f t="shared" si="12"/>
        <v>3.2499999999999751</v>
      </c>
    </row>
    <row r="145" spans="1:6" s="21" customFormat="1" ht="14.25" customHeight="1" x14ac:dyDescent="0.3">
      <c r="A145" s="76">
        <v>42143</v>
      </c>
      <c r="B145" s="64">
        <v>0.72760000000000002</v>
      </c>
      <c r="C145" s="104">
        <f t="shared" si="10"/>
        <v>0.72760000000000002</v>
      </c>
      <c r="D145" s="99">
        <f t="shared" ca="1" si="9"/>
        <v>-8.8543795123279534E-3</v>
      </c>
      <c r="E145" s="64">
        <f t="shared" si="11"/>
        <v>-0.64999999999999503</v>
      </c>
      <c r="F145" s="64">
        <f t="shared" si="12"/>
        <v>-6.4999999999999503</v>
      </c>
    </row>
    <row r="146" spans="1:6" s="21" customFormat="1" ht="14.25" customHeight="1" x14ac:dyDescent="0.3">
      <c r="A146" s="76">
        <v>42142</v>
      </c>
      <c r="B146" s="64">
        <v>0.72509999999999997</v>
      </c>
      <c r="C146" s="104">
        <f t="shared" si="10"/>
        <v>0.72509999999999997</v>
      </c>
      <c r="D146" s="99">
        <f t="shared" ca="1" si="9"/>
        <v>5.1985859846120745E-3</v>
      </c>
      <c r="E146" s="64">
        <f t="shared" si="11"/>
        <v>0.37499999999999201</v>
      </c>
      <c r="F146" s="64">
        <f t="shared" si="12"/>
        <v>3.7499999999999201</v>
      </c>
    </row>
    <row r="147" spans="1:6" s="21" customFormat="1" ht="14.25" customHeight="1" x14ac:dyDescent="0.3">
      <c r="A147" s="76">
        <v>42139</v>
      </c>
      <c r="B147" s="64">
        <v>0.72335000000000005</v>
      </c>
      <c r="C147" s="104">
        <f t="shared" si="10"/>
        <v>0.72335000000000005</v>
      </c>
      <c r="D147" s="99">
        <f t="shared" ca="1" si="9"/>
        <v>2.0339593208135727E-2</v>
      </c>
      <c r="E147" s="64">
        <f t="shared" ca="1" si="11"/>
        <v>4.9750000000000068</v>
      </c>
      <c r="F147" s="64">
        <f t="shared" ca="1" si="12"/>
        <v>49.750000000000071</v>
      </c>
    </row>
    <row r="148" spans="1:6" s="21" customFormat="1" ht="14.25" customHeight="1" x14ac:dyDescent="0.3">
      <c r="A148" s="76">
        <v>42138</v>
      </c>
      <c r="B148" s="64">
        <v>0.72284999999999999</v>
      </c>
      <c r="C148" s="104">
        <f t="shared" si="10"/>
        <v>0.72284999999999999</v>
      </c>
      <c r="D148" s="99">
        <f t="shared" ca="1" si="9"/>
        <v>7.316053511705653E-3</v>
      </c>
      <c r="E148" s="64">
        <f t="shared" si="11"/>
        <v>0.52499999999999769</v>
      </c>
      <c r="F148" s="64">
        <f t="shared" si="12"/>
        <v>5.2499999999999769</v>
      </c>
    </row>
    <row r="149" spans="1:6" s="21" customFormat="1" ht="14.25" customHeight="1" x14ac:dyDescent="0.3">
      <c r="A149" s="76">
        <v>42137</v>
      </c>
      <c r="B149" s="64">
        <v>0.73035000000000005</v>
      </c>
      <c r="C149" s="104">
        <f t="shared" si="10"/>
        <v>0.73035000000000005</v>
      </c>
      <c r="D149" s="99">
        <f t="shared" ca="1" si="9"/>
        <v>3.5590216235377538E-2</v>
      </c>
      <c r="E149" s="64">
        <f t="shared" si="11"/>
        <v>2.5100000000000011</v>
      </c>
      <c r="F149" s="64">
        <f t="shared" si="12"/>
        <v>25.100000000000012</v>
      </c>
    </row>
    <row r="150" spans="1:6" s="21" customFormat="1" ht="14.25" customHeight="1" x14ac:dyDescent="0.3">
      <c r="A150" s="76">
        <v>42136</v>
      </c>
      <c r="B150" s="64">
        <v>0.73460000000000003</v>
      </c>
      <c r="C150" s="104">
        <f t="shared" si="10"/>
        <v>0.73460000000000003</v>
      </c>
      <c r="D150" s="99">
        <f t="shared" ca="1" si="9"/>
        <v>5.0929899856938597E-2</v>
      </c>
      <c r="E150" s="64">
        <f t="shared" si="11"/>
        <v>3.5600000000000076</v>
      </c>
      <c r="F150" s="64">
        <f t="shared" si="12"/>
        <v>35.60000000000008</v>
      </c>
    </row>
    <row r="151" spans="1:6" s="21" customFormat="1" ht="14.25" customHeight="1" x14ac:dyDescent="0.3">
      <c r="A151" s="76">
        <v>42135</v>
      </c>
      <c r="B151" s="64">
        <v>0.72409999999999997</v>
      </c>
      <c r="C151" s="104">
        <f t="shared" si="10"/>
        <v>0.72409999999999997</v>
      </c>
      <c r="D151" s="99">
        <f t="shared" ca="1" si="9"/>
        <v>4.0373563218390827E-2</v>
      </c>
      <c r="E151" s="64">
        <f t="shared" si="11"/>
        <v>2.8100000000000014</v>
      </c>
      <c r="F151" s="64">
        <f t="shared" si="12"/>
        <v>28.100000000000016</v>
      </c>
    </row>
    <row r="152" spans="1:6" s="21" customFormat="1" ht="14.25" customHeight="1" x14ac:dyDescent="0.3">
      <c r="A152" s="76">
        <v>42132</v>
      </c>
      <c r="B152" s="64">
        <v>0.73260000000000003</v>
      </c>
      <c r="C152" s="104">
        <f t="shared" si="10"/>
        <v>0.73260000000000003</v>
      </c>
      <c r="D152" s="99">
        <f t="shared" ca="1" si="9"/>
        <v>4.4854881266490731E-2</v>
      </c>
      <c r="E152" s="64">
        <f t="shared" si="11"/>
        <v>3.1449999999999978</v>
      </c>
      <c r="F152" s="64">
        <f t="shared" si="12"/>
        <v>31.449999999999978</v>
      </c>
    </row>
    <row r="153" spans="1:6" s="21" customFormat="1" ht="14.25" customHeight="1" x14ac:dyDescent="0.3">
      <c r="A153" s="76">
        <v>42131</v>
      </c>
      <c r="B153" s="64">
        <v>0.73609999999999998</v>
      </c>
      <c r="C153" s="104">
        <f t="shared" si="10"/>
        <v>0.73609999999999998</v>
      </c>
      <c r="D153" s="99">
        <f t="shared" ca="1" si="9"/>
        <v>4.2782263776738924E-2</v>
      </c>
      <c r="E153" s="64">
        <f t="shared" si="11"/>
        <v>3.0200000000000005</v>
      </c>
      <c r="F153" s="64">
        <f t="shared" si="12"/>
        <v>30.200000000000003</v>
      </c>
    </row>
    <row r="154" spans="1:6" s="21" customFormat="1" ht="14.25" customHeight="1" x14ac:dyDescent="0.3">
      <c r="A154" s="76">
        <v>42130</v>
      </c>
      <c r="B154" s="64">
        <v>0.73409999999999997</v>
      </c>
      <c r="C154" s="104">
        <f t="shared" si="10"/>
        <v>0.73409999999999997</v>
      </c>
      <c r="D154" s="99">
        <f t="shared" ca="1" si="9"/>
        <v>3.9212910532276254E-2</v>
      </c>
      <c r="E154" s="64">
        <f t="shared" si="11"/>
        <v>2.7699999999999947</v>
      </c>
      <c r="F154" s="64">
        <f t="shared" si="12"/>
        <v>27.699999999999946</v>
      </c>
    </row>
    <row r="155" spans="1:6" s="21" customFormat="1" ht="14.25" customHeight="1" x14ac:dyDescent="0.3">
      <c r="A155" s="76">
        <v>42129</v>
      </c>
      <c r="B155" s="64">
        <v>0.72135000000000005</v>
      </c>
      <c r="C155" s="104">
        <f t="shared" si="10"/>
        <v>0.72135000000000005</v>
      </c>
      <c r="D155" s="99">
        <f t="shared" ca="1" si="9"/>
        <v>3.1752842737609949E-2</v>
      </c>
      <c r="E155" s="64">
        <f t="shared" si="11"/>
        <v>2.2199999999999998</v>
      </c>
      <c r="F155" s="64">
        <f t="shared" si="12"/>
        <v>22.199999999999996</v>
      </c>
    </row>
    <row r="156" spans="1:6" s="21" customFormat="1" ht="14.25" customHeight="1" x14ac:dyDescent="0.3">
      <c r="A156" s="76">
        <v>42128</v>
      </c>
      <c r="B156" s="64" t="e">
        <v>#N/A</v>
      </c>
      <c r="C156" s="104">
        <f t="shared" ca="1" si="10"/>
        <v>0.98060000000000003</v>
      </c>
      <c r="D156" s="99">
        <f t="shared" ca="1" si="9"/>
        <v>2.0339593208135727E-2</v>
      </c>
      <c r="E156" s="64">
        <f t="shared" ca="1" si="11"/>
        <v>4.9750000000000068</v>
      </c>
      <c r="F156" s="64">
        <f t="shared" ca="1" si="12"/>
        <v>49.750000000000071</v>
      </c>
    </row>
    <row r="157" spans="1:6" s="21" customFormat="1" ht="14.25" customHeight="1" x14ac:dyDescent="0.3">
      <c r="A157" s="76">
        <v>42125</v>
      </c>
      <c r="B157" s="64">
        <v>0.71760000000000002</v>
      </c>
      <c r="C157" s="104">
        <f t="shared" si="10"/>
        <v>0.71760000000000002</v>
      </c>
      <c r="D157" s="99">
        <f t="shared" ca="1" si="9"/>
        <v>3.2295188088901632E-2</v>
      </c>
      <c r="E157" s="64">
        <f t="shared" si="11"/>
        <v>2.244999999999997</v>
      </c>
      <c r="F157" s="64">
        <f t="shared" si="12"/>
        <v>22.449999999999971</v>
      </c>
    </row>
    <row r="158" spans="1:6" s="21" customFormat="1" ht="14.25" customHeight="1" x14ac:dyDescent="0.3">
      <c r="A158" s="76">
        <v>42124</v>
      </c>
      <c r="B158" s="64">
        <v>0.70525000000000004</v>
      </c>
      <c r="C158" s="104">
        <f t="shared" si="10"/>
        <v>0.70525000000000004</v>
      </c>
      <c r="D158" s="99">
        <f t="shared" ca="1" si="9"/>
        <v>3.0088366318557019E-2</v>
      </c>
      <c r="E158" s="64">
        <f t="shared" si="11"/>
        <v>2.0600000000000063</v>
      </c>
      <c r="F158" s="64">
        <f t="shared" si="12"/>
        <v>20.600000000000062</v>
      </c>
    </row>
    <row r="159" spans="1:6" s="21" customFormat="1" ht="14.25" customHeight="1" x14ac:dyDescent="0.3">
      <c r="A159" s="76">
        <v>42123</v>
      </c>
      <c r="B159" s="64">
        <v>0.69899999999999995</v>
      </c>
      <c r="C159" s="104">
        <f t="shared" si="10"/>
        <v>0.69899999999999995</v>
      </c>
      <c r="D159" s="99">
        <f t="shared" ca="1" si="9"/>
        <v>1.0992189759907347E-2</v>
      </c>
      <c r="E159" s="64">
        <f t="shared" si="11"/>
        <v>0.75999999999999401</v>
      </c>
      <c r="F159" s="64">
        <f t="shared" si="12"/>
        <v>7.5999999999999401</v>
      </c>
    </row>
    <row r="160" spans="1:6" s="21" customFormat="1" ht="14.25" customHeight="1" x14ac:dyDescent="0.3">
      <c r="A160" s="76">
        <v>42122</v>
      </c>
      <c r="B160" s="64">
        <v>0.69599999999999995</v>
      </c>
      <c r="C160" s="104">
        <f t="shared" si="10"/>
        <v>0.69599999999999995</v>
      </c>
      <c r="D160" s="99">
        <f t="shared" ca="1" si="9"/>
        <v>4.8364975095646634E-3</v>
      </c>
      <c r="E160" s="64">
        <f t="shared" si="11"/>
        <v>0.33499999999999641</v>
      </c>
      <c r="F160" s="64">
        <f t="shared" si="12"/>
        <v>3.3499999999999641</v>
      </c>
    </row>
    <row r="161" spans="1:6" s="21" customFormat="1" ht="14.25" customHeight="1" x14ac:dyDescent="0.3">
      <c r="A161" s="76">
        <v>42121</v>
      </c>
      <c r="B161" s="64">
        <v>0.70115000000000005</v>
      </c>
      <c r="C161" s="104">
        <f t="shared" si="10"/>
        <v>0.70115000000000005</v>
      </c>
      <c r="D161" s="99">
        <f t="shared" ca="1" si="9"/>
        <v>1.4997857448937387E-3</v>
      </c>
      <c r="E161" s="64">
        <f t="shared" si="11"/>
        <v>0.10500000000001064</v>
      </c>
      <c r="F161" s="64">
        <f t="shared" si="12"/>
        <v>1.0500000000001064</v>
      </c>
    </row>
    <row r="162" spans="1:6" s="21" customFormat="1" ht="14.25" customHeight="1" x14ac:dyDescent="0.3">
      <c r="A162" s="76">
        <v>42118</v>
      </c>
      <c r="B162" s="64">
        <v>0.70589999999999997</v>
      </c>
      <c r="C162" s="104">
        <f t="shared" si="10"/>
        <v>0.70589999999999997</v>
      </c>
      <c r="D162" s="99">
        <f t="shared" ca="1" si="9"/>
        <v>3.6255065045851156E-3</v>
      </c>
      <c r="E162" s="64">
        <f t="shared" si="11"/>
        <v>0.25499999999999412</v>
      </c>
      <c r="F162" s="64">
        <f t="shared" si="12"/>
        <v>2.5499999999999412</v>
      </c>
    </row>
    <row r="163" spans="1:6" s="21" customFormat="1" ht="14.25" customHeight="1" x14ac:dyDescent="0.3">
      <c r="A163" s="76">
        <v>42117</v>
      </c>
      <c r="B163" s="64">
        <v>0.70640000000000003</v>
      </c>
      <c r="C163" s="104">
        <f t="shared" si="10"/>
        <v>0.70640000000000003</v>
      </c>
      <c r="D163" s="99">
        <f t="shared" ca="1" si="9"/>
        <v>1.1527171189231763E-2</v>
      </c>
      <c r="E163" s="64">
        <f t="shared" si="11"/>
        <v>0.80500000000000016</v>
      </c>
      <c r="F163" s="64">
        <f t="shared" si="12"/>
        <v>8.0500000000000007</v>
      </c>
    </row>
    <row r="164" spans="1:6" s="21" customFormat="1" ht="14.25" customHeight="1" x14ac:dyDescent="0.3">
      <c r="A164" s="76">
        <v>42116</v>
      </c>
      <c r="B164" s="64">
        <v>0.69915000000000005</v>
      </c>
      <c r="C164" s="104">
        <f t="shared" si="10"/>
        <v>0.69915000000000005</v>
      </c>
      <c r="D164" s="99">
        <f t="shared" ca="1" si="9"/>
        <v>6.9129401598617794E-3</v>
      </c>
      <c r="E164" s="64">
        <f t="shared" si="11"/>
        <v>0.48000000000000265</v>
      </c>
      <c r="F164" s="64">
        <f t="shared" si="12"/>
        <v>4.8000000000000265</v>
      </c>
    </row>
    <row r="165" spans="1:6" s="21" customFormat="1" ht="14.25" customHeight="1" x14ac:dyDescent="0.3">
      <c r="A165" s="76">
        <v>42115</v>
      </c>
      <c r="B165" s="64">
        <v>0.70089999999999997</v>
      </c>
      <c r="C165" s="104">
        <f t="shared" si="10"/>
        <v>0.70089999999999997</v>
      </c>
      <c r="D165" s="99">
        <f t="shared" ca="1" si="9"/>
        <v>1.7123784646640432E-2</v>
      </c>
      <c r="E165" s="64">
        <f t="shared" si="11"/>
        <v>1.1799999999999922</v>
      </c>
      <c r="F165" s="64">
        <f t="shared" si="12"/>
        <v>11.799999999999923</v>
      </c>
    </row>
    <row r="166" spans="1:6" s="21" customFormat="1" ht="14.25" customHeight="1" x14ac:dyDescent="0.3">
      <c r="A166" s="76">
        <v>42114</v>
      </c>
      <c r="B166" s="64">
        <v>0.69515000000000005</v>
      </c>
      <c r="C166" s="104">
        <f t="shared" si="10"/>
        <v>0.69515000000000005</v>
      </c>
      <c r="D166" s="99">
        <f t="shared" ca="1" si="9"/>
        <v>1.3929404900816887E-2</v>
      </c>
      <c r="E166" s="64">
        <f t="shared" si="11"/>
        <v>0.95500000000000584</v>
      </c>
      <c r="F166" s="64">
        <f t="shared" si="12"/>
        <v>9.5500000000000576</v>
      </c>
    </row>
    <row r="167" spans="1:6" s="21" customFormat="1" ht="14.25" customHeight="1" x14ac:dyDescent="0.3">
      <c r="A167" s="76">
        <v>42111</v>
      </c>
      <c r="B167" s="64">
        <v>0.68464999999999998</v>
      </c>
      <c r="C167" s="104">
        <f t="shared" si="10"/>
        <v>0.68464999999999998</v>
      </c>
      <c r="D167" s="99">
        <f t="shared" ca="1" si="9"/>
        <v>2.0339593208135727E-2</v>
      </c>
      <c r="E167" s="64">
        <f t="shared" ca="1" si="11"/>
        <v>4.9750000000000068</v>
      </c>
      <c r="F167" s="64">
        <f t="shared" ca="1" si="12"/>
        <v>49.750000000000071</v>
      </c>
    </row>
    <row r="168" spans="1:6" s="21" customFormat="1" ht="14.25" customHeight="1" x14ac:dyDescent="0.3">
      <c r="A168" s="76">
        <v>42110</v>
      </c>
      <c r="B168" s="64">
        <v>0.69140000000000001</v>
      </c>
      <c r="C168" s="104">
        <f t="shared" si="10"/>
        <v>0.69140000000000001</v>
      </c>
      <c r="D168" s="99">
        <f t="shared" ca="1" si="9"/>
        <v>2.0339593208135727E-2</v>
      </c>
      <c r="E168" s="64">
        <f t="shared" ca="1" si="11"/>
        <v>4.9750000000000068</v>
      </c>
      <c r="F168" s="64">
        <f t="shared" ca="1" si="12"/>
        <v>49.750000000000071</v>
      </c>
    </row>
    <row r="169" spans="1:6" s="21" customFormat="1" ht="14.25" customHeight="1" x14ac:dyDescent="0.3">
      <c r="A169" s="76">
        <v>42109</v>
      </c>
      <c r="B169" s="64">
        <v>0.69264999999999999</v>
      </c>
      <c r="C169" s="104">
        <f t="shared" si="10"/>
        <v>0.69264999999999999</v>
      </c>
      <c r="D169" s="99">
        <f t="shared" ca="1" si="9"/>
        <v>4.3330685347001797E-4</v>
      </c>
      <c r="E169" s="64">
        <f t="shared" si="11"/>
        <v>2.9999999999996696E-2</v>
      </c>
      <c r="F169" s="64">
        <f t="shared" si="12"/>
        <v>0.29999999999996696</v>
      </c>
    </row>
    <row r="170" spans="1:6" s="21" customFormat="1" ht="14.25" customHeight="1" x14ac:dyDescent="0.3">
      <c r="A170" s="76">
        <v>42108</v>
      </c>
      <c r="B170" s="64">
        <v>0.70009999999999994</v>
      </c>
      <c r="C170" s="104">
        <f t="shared" si="10"/>
        <v>0.70009999999999994</v>
      </c>
      <c r="D170" s="99">
        <f t="shared" ca="1" si="9"/>
        <v>2.8649190660362278E-3</v>
      </c>
      <c r="E170" s="64">
        <f t="shared" si="11"/>
        <v>0.19999999999998908</v>
      </c>
      <c r="F170" s="64">
        <f t="shared" si="12"/>
        <v>1.9999999999998908</v>
      </c>
    </row>
    <row r="171" spans="1:6" s="21" customFormat="1" ht="14.25" customHeight="1" x14ac:dyDescent="0.3">
      <c r="A171" s="76">
        <v>42107</v>
      </c>
      <c r="B171" s="64">
        <v>0.70335000000000003</v>
      </c>
      <c r="C171" s="104">
        <f t="shared" si="10"/>
        <v>0.70335000000000003</v>
      </c>
      <c r="D171" s="99">
        <f t="shared" ca="1" si="9"/>
        <v>1.3180639585133954E-2</v>
      </c>
      <c r="E171" s="64">
        <f t="shared" si="11"/>
        <v>0.91499999999999915</v>
      </c>
      <c r="F171" s="64">
        <f t="shared" si="12"/>
        <v>9.1499999999999915</v>
      </c>
    </row>
    <row r="172" spans="1:6" s="21" customFormat="1" ht="14.25" customHeight="1" x14ac:dyDescent="0.3">
      <c r="A172" s="76">
        <v>42104</v>
      </c>
      <c r="B172" s="64">
        <v>0.69835000000000003</v>
      </c>
      <c r="C172" s="104">
        <f t="shared" si="10"/>
        <v>0.69835000000000003</v>
      </c>
      <c r="D172" s="99">
        <f t="shared" ca="1" si="9"/>
        <v>-7.869509228787229E-4</v>
      </c>
      <c r="E172" s="64">
        <f t="shared" si="11"/>
        <v>-5.4999999999993943E-2</v>
      </c>
      <c r="F172" s="64">
        <f t="shared" si="12"/>
        <v>-0.54999999999993943</v>
      </c>
    </row>
    <row r="173" spans="1:6" s="21" customFormat="1" ht="14.25" customHeight="1" x14ac:dyDescent="0.3">
      <c r="A173" s="76">
        <v>42103</v>
      </c>
      <c r="B173" s="64">
        <v>0.69435000000000002</v>
      </c>
      <c r="C173" s="104">
        <f t="shared" si="10"/>
        <v>0.69435000000000002</v>
      </c>
      <c r="D173" s="99">
        <f t="shared" ca="1" si="9"/>
        <v>-1.1108737449263018E-2</v>
      </c>
      <c r="E173" s="64">
        <f t="shared" si="11"/>
        <v>-0.78000000000000291</v>
      </c>
      <c r="F173" s="64">
        <f t="shared" si="12"/>
        <v>-7.8000000000000291</v>
      </c>
    </row>
    <row r="174" spans="1:6" s="21" customFormat="1" ht="14.25" customHeight="1" x14ac:dyDescent="0.3">
      <c r="A174" s="76">
        <v>42102</v>
      </c>
      <c r="B174" s="64">
        <v>0.68910000000000005</v>
      </c>
      <c r="C174" s="104">
        <f t="shared" si="10"/>
        <v>0.68910000000000005</v>
      </c>
      <c r="D174" s="99">
        <f t="shared" ca="1" si="9"/>
        <v>-1.5430775825117761E-2</v>
      </c>
      <c r="E174" s="64">
        <f t="shared" si="11"/>
        <v>-1.0799999999999921</v>
      </c>
      <c r="F174" s="64">
        <f t="shared" si="12"/>
        <v>-10.799999999999921</v>
      </c>
    </row>
    <row r="175" spans="1:6" s="21" customFormat="1" ht="14.25" customHeight="1" x14ac:dyDescent="0.3">
      <c r="A175" s="76">
        <v>42101</v>
      </c>
      <c r="B175" s="64">
        <v>0.68559999999999999</v>
      </c>
      <c r="C175" s="104">
        <f t="shared" si="10"/>
        <v>0.68559999999999999</v>
      </c>
      <c r="D175" s="99">
        <f t="shared" ca="1" si="9"/>
        <v>-1.6567453202323831E-2</v>
      </c>
      <c r="E175" s="64">
        <f t="shared" si="11"/>
        <v>-1.155000000000006</v>
      </c>
      <c r="F175" s="64">
        <f t="shared" si="12"/>
        <v>-11.550000000000061</v>
      </c>
    </row>
    <row r="176" spans="1:6" s="21" customFormat="1" ht="14.25" customHeight="1" x14ac:dyDescent="0.3">
      <c r="A176" s="76">
        <v>42100</v>
      </c>
      <c r="B176" s="64" t="e">
        <v>#N/A</v>
      </c>
      <c r="C176" s="104">
        <f t="shared" ca="1" si="10"/>
        <v>0.98060000000000003</v>
      </c>
      <c r="D176" s="99">
        <f t="shared" ca="1" si="9"/>
        <v>2.0339593208135727E-2</v>
      </c>
      <c r="E176" s="64">
        <f t="shared" ca="1" si="11"/>
        <v>4.9750000000000068</v>
      </c>
      <c r="F176" s="64">
        <f t="shared" ca="1" si="12"/>
        <v>49.750000000000071</v>
      </c>
    </row>
    <row r="177" spans="1:6" s="21" customFormat="1" ht="14.25" customHeight="1" x14ac:dyDescent="0.3">
      <c r="A177" s="76">
        <v>42097</v>
      </c>
      <c r="B177" s="64" t="e">
        <v>#N/A</v>
      </c>
      <c r="C177" s="104">
        <f t="shared" ca="1" si="10"/>
        <v>0.98060000000000003</v>
      </c>
      <c r="D177" s="99">
        <f t="shared" ca="1" si="9"/>
        <v>2.0339593208135727E-2</v>
      </c>
      <c r="E177" s="64">
        <f t="shared" ca="1" si="11"/>
        <v>4.9750000000000068</v>
      </c>
      <c r="F177" s="64">
        <f t="shared" ca="1" si="12"/>
        <v>49.750000000000071</v>
      </c>
    </row>
    <row r="178" spans="1:6" s="21" customFormat="1" ht="14.25" customHeight="1" x14ac:dyDescent="0.3">
      <c r="A178" s="76">
        <v>42096</v>
      </c>
      <c r="B178" s="64">
        <v>0.69235000000000002</v>
      </c>
      <c r="C178" s="104">
        <f t="shared" si="10"/>
        <v>0.69235000000000002</v>
      </c>
      <c r="D178" s="99">
        <f t="shared" ca="1" si="9"/>
        <v>-7.1700007170000775E-3</v>
      </c>
      <c r="E178" s="64">
        <f t="shared" si="11"/>
        <v>-0.50000000000000044</v>
      </c>
      <c r="F178" s="64">
        <f t="shared" si="12"/>
        <v>-5.0000000000000044</v>
      </c>
    </row>
    <row r="179" spans="1:6" s="21" customFormat="1" ht="14.25" customHeight="1" x14ac:dyDescent="0.3">
      <c r="A179" s="76">
        <v>42095</v>
      </c>
      <c r="B179" s="64">
        <v>0.69810000000000005</v>
      </c>
      <c r="C179" s="104">
        <f t="shared" si="10"/>
        <v>0.69810000000000005</v>
      </c>
      <c r="D179" s="99">
        <f t="shared" ca="1" si="9"/>
        <v>1.6379122079056698E-2</v>
      </c>
      <c r="E179" s="64">
        <f t="shared" si="11"/>
        <v>1.1250000000000093</v>
      </c>
      <c r="F179" s="64">
        <f t="shared" si="12"/>
        <v>11.250000000000092</v>
      </c>
    </row>
    <row r="180" spans="1:6" s="21" customFormat="1" ht="14.25" customHeight="1" x14ac:dyDescent="0.3">
      <c r="A180" s="76">
        <v>42094</v>
      </c>
      <c r="B180" s="64">
        <v>0.69420000000000004</v>
      </c>
      <c r="C180" s="104">
        <f t="shared" si="10"/>
        <v>0.69420000000000004</v>
      </c>
      <c r="D180" s="99">
        <f t="shared" ca="1" si="9"/>
        <v>-2.9565946739358358E-2</v>
      </c>
      <c r="E180" s="64">
        <f t="shared" si="11"/>
        <v>-2.1150000000000002</v>
      </c>
      <c r="F180" s="64">
        <f t="shared" si="12"/>
        <v>-21.150000000000002</v>
      </c>
    </row>
    <row r="181" spans="1:6" s="21" customFormat="1" ht="14.25" customHeight="1" x14ac:dyDescent="0.3">
      <c r="A181" s="76">
        <v>42093</v>
      </c>
      <c r="B181" s="64">
        <v>0.69889999999999997</v>
      </c>
      <c r="C181" s="104">
        <f t="shared" si="10"/>
        <v>0.69889999999999997</v>
      </c>
      <c r="D181" s="99">
        <f t="shared" ca="1" si="9"/>
        <v>-2.0256536062241638E-2</v>
      </c>
      <c r="E181" s="64">
        <f t="shared" si="11"/>
        <v>-1.4450000000000074</v>
      </c>
      <c r="F181" s="64">
        <f t="shared" si="12"/>
        <v>-14.450000000000074</v>
      </c>
    </row>
    <row r="182" spans="1:6" s="21" customFormat="1" ht="14.25" customHeight="1" x14ac:dyDescent="0.3">
      <c r="A182" s="76">
        <v>42090</v>
      </c>
      <c r="B182" s="64">
        <v>0.70215000000000005</v>
      </c>
      <c r="C182" s="104">
        <f t="shared" si="10"/>
        <v>0.70215000000000005</v>
      </c>
      <c r="D182" s="99">
        <f t="shared" ca="1" si="9"/>
        <v>-1.5700567743744287E-2</v>
      </c>
      <c r="E182" s="64">
        <f t="shared" si="11"/>
        <v>-1.1199999999999988</v>
      </c>
      <c r="F182" s="64">
        <f t="shared" si="12"/>
        <v>-11.199999999999989</v>
      </c>
    </row>
    <row r="183" spans="1:6" s="21" customFormat="1" ht="14.25" customHeight="1" x14ac:dyDescent="0.3">
      <c r="A183" s="76">
        <v>42089</v>
      </c>
      <c r="B183" s="64">
        <v>0.69989999999999997</v>
      </c>
      <c r="C183" s="104">
        <f t="shared" si="10"/>
        <v>0.69989999999999997</v>
      </c>
      <c r="D183" s="99">
        <f t="shared" ca="1" si="9"/>
        <v>-1.8854699656550181E-2</v>
      </c>
      <c r="E183" s="64">
        <f t="shared" si="11"/>
        <v>-1.3450000000000073</v>
      </c>
      <c r="F183" s="64">
        <f t="shared" si="12"/>
        <v>-13.450000000000074</v>
      </c>
    </row>
    <row r="184" spans="1:6" s="21" customFormat="1" ht="14.25" customHeight="1" x14ac:dyDescent="0.3">
      <c r="A184" s="76">
        <v>42088</v>
      </c>
      <c r="B184" s="64">
        <v>0.69715000000000005</v>
      </c>
      <c r="C184" s="104">
        <f t="shared" si="10"/>
        <v>0.69715000000000005</v>
      </c>
      <c r="D184" s="99">
        <f t="shared" ca="1" si="9"/>
        <v>-2.3052130044842998E-2</v>
      </c>
      <c r="E184" s="64">
        <f t="shared" si="11"/>
        <v>-1.6449999999999965</v>
      </c>
      <c r="F184" s="64">
        <f t="shared" si="12"/>
        <v>-16.449999999999964</v>
      </c>
    </row>
    <row r="185" spans="1:6" s="21" customFormat="1" ht="14.25" customHeight="1" x14ac:dyDescent="0.3">
      <c r="A185" s="76">
        <v>42087</v>
      </c>
      <c r="B185" s="64">
        <v>0.69240000000000002</v>
      </c>
      <c r="C185" s="104">
        <f t="shared" si="10"/>
        <v>0.69240000000000002</v>
      </c>
      <c r="D185" s="99">
        <f t="shared" ca="1" si="9"/>
        <v>-3.1743812054258067E-2</v>
      </c>
      <c r="E185" s="64">
        <f t="shared" si="11"/>
        <v>-2.2699999999999942</v>
      </c>
      <c r="F185" s="64">
        <f t="shared" si="12"/>
        <v>-22.699999999999942</v>
      </c>
    </row>
    <row r="186" spans="1:6" s="21" customFormat="1" ht="14.25" customHeight="1" x14ac:dyDescent="0.3">
      <c r="A186" s="76">
        <v>42086</v>
      </c>
      <c r="B186" s="64">
        <v>0.69110000000000005</v>
      </c>
      <c r="C186" s="104">
        <f t="shared" si="10"/>
        <v>0.69110000000000005</v>
      </c>
      <c r="D186" s="99">
        <f t="shared" ca="1" si="9"/>
        <v>-2.7783639305057235E-2</v>
      </c>
      <c r="E186" s="64">
        <f t="shared" si="11"/>
        <v>-1.9749999999999934</v>
      </c>
      <c r="F186" s="64">
        <f t="shared" si="12"/>
        <v>-19.749999999999936</v>
      </c>
    </row>
    <row r="187" spans="1:6" s="21" customFormat="1" ht="14.25" customHeight="1" x14ac:dyDescent="0.3">
      <c r="A187" s="76">
        <v>42083</v>
      </c>
      <c r="B187" s="64">
        <v>0.69735000000000003</v>
      </c>
      <c r="C187" s="104">
        <f t="shared" si="10"/>
        <v>0.69735000000000003</v>
      </c>
      <c r="D187" s="99">
        <f t="shared" ca="1" si="9"/>
        <v>-1.93362396287441E-2</v>
      </c>
      <c r="E187" s="64">
        <f t="shared" si="11"/>
        <v>-1.3749999999999929</v>
      </c>
      <c r="F187" s="64">
        <f t="shared" si="12"/>
        <v>-13.749999999999929</v>
      </c>
    </row>
    <row r="188" spans="1:6" s="21" customFormat="1" ht="14.25" customHeight="1" x14ac:dyDescent="0.3">
      <c r="A188" s="76">
        <v>42082</v>
      </c>
      <c r="B188" s="64">
        <v>0.68684999999999996</v>
      </c>
      <c r="C188" s="104">
        <f t="shared" si="10"/>
        <v>0.68684999999999996</v>
      </c>
      <c r="D188" s="99">
        <f t="shared" ca="1" si="9"/>
        <v>-1.8165964249383581E-3</v>
      </c>
      <c r="E188" s="64">
        <f t="shared" si="11"/>
        <v>-0.12500000000000844</v>
      </c>
      <c r="F188" s="64">
        <f t="shared" si="12"/>
        <v>-1.2500000000000844</v>
      </c>
    </row>
    <row r="189" spans="1:6" s="21" customFormat="1" ht="14.25" customHeight="1" x14ac:dyDescent="0.3">
      <c r="A189" s="76">
        <v>42081</v>
      </c>
      <c r="B189" s="64">
        <v>0.71535000000000004</v>
      </c>
      <c r="C189" s="104">
        <f t="shared" si="10"/>
        <v>0.71535000000000004</v>
      </c>
      <c r="D189" s="99">
        <f t="shared" ca="1" si="9"/>
        <v>3.8469913624156318E-2</v>
      </c>
      <c r="E189" s="64">
        <f t="shared" si="11"/>
        <v>2.6500000000000079</v>
      </c>
      <c r="F189" s="64">
        <f t="shared" si="12"/>
        <v>26.500000000000078</v>
      </c>
    </row>
    <row r="190" spans="1:6" s="21" customFormat="1" ht="14.25" customHeight="1" x14ac:dyDescent="0.3">
      <c r="A190" s="76">
        <v>42080</v>
      </c>
      <c r="B190" s="64">
        <v>0.71335000000000004</v>
      </c>
      <c r="C190" s="104">
        <f t="shared" si="10"/>
        <v>0.71335000000000004</v>
      </c>
      <c r="D190" s="99">
        <f t="shared" ca="1" si="9"/>
        <v>3.5942492012779624E-2</v>
      </c>
      <c r="E190" s="64">
        <f t="shared" si="11"/>
        <v>2.475000000000005</v>
      </c>
      <c r="F190" s="64">
        <f t="shared" si="12"/>
        <v>24.75000000000005</v>
      </c>
    </row>
    <row r="191" spans="1:6" s="21" customFormat="1" ht="14.25" customHeight="1" x14ac:dyDescent="0.3">
      <c r="A191" s="76">
        <v>42079</v>
      </c>
      <c r="B191" s="64">
        <v>0.71335000000000004</v>
      </c>
      <c r="C191" s="104">
        <f t="shared" si="10"/>
        <v>0.71335000000000004</v>
      </c>
      <c r="D191" s="99">
        <f t="shared" ca="1" si="9"/>
        <v>3.8204045990394404E-2</v>
      </c>
      <c r="E191" s="64">
        <f t="shared" si="11"/>
        <v>2.6249999999999996</v>
      </c>
      <c r="F191" s="64">
        <f t="shared" si="12"/>
        <v>26.249999999999996</v>
      </c>
    </row>
    <row r="192" spans="1:6" s="21" customFormat="1" ht="14.25" customHeight="1" x14ac:dyDescent="0.3">
      <c r="A192" s="76">
        <v>42076</v>
      </c>
      <c r="B192" s="64">
        <v>0.71335000000000004</v>
      </c>
      <c r="C192" s="104">
        <f t="shared" si="10"/>
        <v>0.71335000000000004</v>
      </c>
      <c r="D192" s="99">
        <f t="shared" ca="1" si="9"/>
        <v>4.6197844100608766E-2</v>
      </c>
      <c r="E192" s="64">
        <f t="shared" si="11"/>
        <v>3.1500000000000083</v>
      </c>
      <c r="F192" s="64">
        <f t="shared" si="12"/>
        <v>31.500000000000085</v>
      </c>
    </row>
    <row r="193" spans="1:6" s="21" customFormat="1" ht="14.25" customHeight="1" x14ac:dyDescent="0.3">
      <c r="A193" s="76">
        <v>42075</v>
      </c>
      <c r="B193" s="64">
        <v>0.71360000000000001</v>
      </c>
      <c r="C193" s="104">
        <f t="shared" si="10"/>
        <v>0.71360000000000001</v>
      </c>
      <c r="D193" s="99">
        <f t="shared" ca="1" si="9"/>
        <v>5.0029429075927064E-2</v>
      </c>
      <c r="E193" s="64">
        <f t="shared" si="11"/>
        <v>3.400000000000003</v>
      </c>
      <c r="F193" s="64">
        <f t="shared" si="12"/>
        <v>34.000000000000028</v>
      </c>
    </row>
    <row r="194" spans="1:6" s="21" customFormat="1" ht="14.25" customHeight="1" x14ac:dyDescent="0.3">
      <c r="A194" s="76">
        <v>42074</v>
      </c>
      <c r="B194" s="64">
        <v>0.71509999999999996</v>
      </c>
      <c r="C194" s="104">
        <f t="shared" si="10"/>
        <v>0.71509999999999996</v>
      </c>
      <c r="D194" s="99">
        <f t="shared" ca="1" si="9"/>
        <v>6.8349891685963934E-2</v>
      </c>
      <c r="E194" s="64">
        <f t="shared" si="11"/>
        <v>4.5749999999999957</v>
      </c>
      <c r="F194" s="64">
        <f t="shared" si="12"/>
        <v>45.749999999999957</v>
      </c>
    </row>
    <row r="195" spans="1:6" s="21" customFormat="1" ht="14.25" customHeight="1" x14ac:dyDescent="0.3">
      <c r="A195" s="76">
        <v>42073</v>
      </c>
      <c r="B195" s="64">
        <v>0.71084999999999998</v>
      </c>
      <c r="C195" s="104">
        <f t="shared" si="10"/>
        <v>0.71084999999999998</v>
      </c>
      <c r="D195" s="99">
        <f t="shared" ref="D195:D258" ca="1" si="13">_xlfn.IFNA((B195-B204)/B204,NORMINV(RAND(),_xlfn.AGGREGATE(1,6,D134:D260),_xlfn.AGGREGATE(7,6,D134:D260)))</f>
        <v>6.3191743942566575E-2</v>
      </c>
      <c r="E195" s="64">
        <f t="shared" si="11"/>
        <v>4.2250000000000014</v>
      </c>
      <c r="F195" s="64">
        <f t="shared" si="12"/>
        <v>42.250000000000014</v>
      </c>
    </row>
    <row r="196" spans="1:6" s="21" customFormat="1" ht="14.25" customHeight="1" x14ac:dyDescent="0.3">
      <c r="A196" s="76">
        <v>42072</v>
      </c>
      <c r="B196" s="64">
        <v>0.71109999999999995</v>
      </c>
      <c r="C196" s="104">
        <f t="shared" si="10"/>
        <v>0.71109999999999995</v>
      </c>
      <c r="D196" s="99">
        <f t="shared" ca="1" si="13"/>
        <v>4.9826529859009296E-2</v>
      </c>
      <c r="E196" s="64">
        <f t="shared" si="11"/>
        <v>3.3749999999999947</v>
      </c>
      <c r="F196" s="64">
        <f t="shared" si="12"/>
        <v>33.749999999999943</v>
      </c>
    </row>
    <row r="197" spans="1:6" s="21" customFormat="1" ht="14.25" customHeight="1" x14ac:dyDescent="0.3">
      <c r="A197" s="76">
        <v>42069</v>
      </c>
      <c r="B197" s="64">
        <v>0.68810000000000004</v>
      </c>
      <c r="C197" s="104">
        <f t="shared" si="10"/>
        <v>0.68810000000000004</v>
      </c>
      <c r="D197" s="99">
        <f t="shared" ca="1" si="13"/>
        <v>1.4298349056603835E-2</v>
      </c>
      <c r="E197" s="64">
        <f t="shared" si="11"/>
        <v>0.97000000000000419</v>
      </c>
      <c r="F197" s="64">
        <f t="shared" si="12"/>
        <v>9.7000000000000419</v>
      </c>
    </row>
    <row r="198" spans="1:6" s="21" customFormat="1" ht="14.25" customHeight="1" x14ac:dyDescent="0.3">
      <c r="A198" s="76">
        <v>42068</v>
      </c>
      <c r="B198" s="64">
        <v>0.68884999999999996</v>
      </c>
      <c r="C198" s="104">
        <f t="shared" ref="C198:C261" si="14">_xlfn.IFNA(B198,EXP(D198)*B207)</f>
        <v>0.68884999999999996</v>
      </c>
      <c r="D198" s="99">
        <f t="shared" ca="1" si="13"/>
        <v>2.1426453143534939E-2</v>
      </c>
      <c r="E198" s="64">
        <f t="shared" ref="E198:E261" si="15">(C198-C207)*100</f>
        <v>1.4449999999999963</v>
      </c>
      <c r="F198" s="64">
        <f t="shared" ref="F198:F261" si="16">E198*10</f>
        <v>14.449999999999964</v>
      </c>
    </row>
    <row r="199" spans="1:6" s="21" customFormat="1" ht="14.25" customHeight="1" x14ac:dyDescent="0.3">
      <c r="A199" s="76">
        <v>42067</v>
      </c>
      <c r="B199" s="64">
        <v>0.68859999999999999</v>
      </c>
      <c r="C199" s="104">
        <f t="shared" si="14"/>
        <v>0.68859999999999999</v>
      </c>
      <c r="D199" s="99">
        <f t="shared" ca="1" si="13"/>
        <v>2.6382471307199191E-2</v>
      </c>
      <c r="E199" s="64">
        <f t="shared" si="15"/>
        <v>1.7699999999999938</v>
      </c>
      <c r="F199" s="64">
        <f t="shared" si="16"/>
        <v>17.699999999999939</v>
      </c>
    </row>
    <row r="200" spans="1:6" s="21" customFormat="1" ht="14.25" customHeight="1" x14ac:dyDescent="0.3">
      <c r="A200" s="76">
        <v>42066</v>
      </c>
      <c r="B200" s="64">
        <v>0.68710000000000004</v>
      </c>
      <c r="C200" s="104">
        <f t="shared" si="14"/>
        <v>0.68710000000000004</v>
      </c>
      <c r="D200" s="99">
        <f t="shared" ca="1" si="13"/>
        <v>4.3853237830726536E-3</v>
      </c>
      <c r="E200" s="64">
        <f t="shared" si="15"/>
        <v>0.30000000000000027</v>
      </c>
      <c r="F200" s="64">
        <f t="shared" si="16"/>
        <v>3.0000000000000027</v>
      </c>
    </row>
    <row r="201" spans="1:6" s="21" customFormat="1" ht="14.25" customHeight="1" x14ac:dyDescent="0.3">
      <c r="A201" s="76">
        <v>42065</v>
      </c>
      <c r="B201" s="64">
        <v>0.68184999999999996</v>
      </c>
      <c r="C201" s="104">
        <f t="shared" si="14"/>
        <v>0.68184999999999996</v>
      </c>
      <c r="D201" s="99">
        <f t="shared" ca="1" si="13"/>
        <v>1.0747109398161843E-2</v>
      </c>
      <c r="E201" s="64">
        <f t="shared" si="15"/>
        <v>0.72499999999999787</v>
      </c>
      <c r="F201" s="64">
        <f t="shared" si="16"/>
        <v>7.2499999999999787</v>
      </c>
    </row>
    <row r="202" spans="1:6" s="21" customFormat="1" ht="14.25" customHeight="1" x14ac:dyDescent="0.3">
      <c r="A202" s="76">
        <v>42062</v>
      </c>
      <c r="B202" s="64">
        <v>0.67959999999999998</v>
      </c>
      <c r="C202" s="104">
        <f t="shared" si="14"/>
        <v>0.67959999999999998</v>
      </c>
      <c r="D202" s="99">
        <f t="shared" ca="1" si="13"/>
        <v>1.0407374368123709E-2</v>
      </c>
      <c r="E202" s="64">
        <f t="shared" si="15"/>
        <v>0.70000000000000062</v>
      </c>
      <c r="F202" s="64">
        <f t="shared" si="16"/>
        <v>7.0000000000000062</v>
      </c>
    </row>
    <row r="203" spans="1:6" s="21" customFormat="1" ht="14.25" customHeight="1" x14ac:dyDescent="0.3">
      <c r="A203" s="76">
        <v>42061</v>
      </c>
      <c r="B203" s="64">
        <v>0.66935</v>
      </c>
      <c r="C203" s="104">
        <f t="shared" si="14"/>
        <v>0.66935</v>
      </c>
      <c r="D203" s="99">
        <f t="shared" ca="1" si="13"/>
        <v>-6.309382422802815E-3</v>
      </c>
      <c r="E203" s="64">
        <f t="shared" si="15"/>
        <v>-0.4249999999999976</v>
      </c>
      <c r="F203" s="64">
        <f t="shared" si="16"/>
        <v>-4.249999999999976</v>
      </c>
    </row>
    <row r="204" spans="1:6" s="21" customFormat="1" ht="14.25" customHeight="1" x14ac:dyDescent="0.3">
      <c r="A204" s="76">
        <v>42060</v>
      </c>
      <c r="B204" s="64">
        <v>0.66859999999999997</v>
      </c>
      <c r="C204" s="104">
        <f t="shared" si="14"/>
        <v>0.66859999999999997</v>
      </c>
      <c r="D204" s="99">
        <f t="shared" ca="1" si="13"/>
        <v>-4.4669446098868412E-3</v>
      </c>
      <c r="E204" s="64">
        <f t="shared" si="15"/>
        <v>-0.30000000000000027</v>
      </c>
      <c r="F204" s="64">
        <f t="shared" si="16"/>
        <v>-3.0000000000000027</v>
      </c>
    </row>
    <row r="205" spans="1:6" s="21" customFormat="1" ht="14.25" customHeight="1" x14ac:dyDescent="0.3">
      <c r="A205" s="76">
        <v>42059</v>
      </c>
      <c r="B205" s="64">
        <v>0.67735000000000001</v>
      </c>
      <c r="C205" s="104">
        <f t="shared" si="14"/>
        <v>0.67735000000000001</v>
      </c>
      <c r="D205" s="99">
        <f t="shared" ca="1" si="13"/>
        <v>1.9184471862774662E-2</v>
      </c>
      <c r="E205" s="64">
        <f t="shared" si="15"/>
        <v>1.2750000000000039</v>
      </c>
      <c r="F205" s="64">
        <f t="shared" si="16"/>
        <v>12.750000000000039</v>
      </c>
    </row>
    <row r="206" spans="1:6" s="21" customFormat="1" ht="14.25" customHeight="1" x14ac:dyDescent="0.3">
      <c r="A206" s="76">
        <v>42058</v>
      </c>
      <c r="B206" s="64">
        <v>0.6784</v>
      </c>
      <c r="C206" s="104">
        <f t="shared" si="14"/>
        <v>0.6784</v>
      </c>
      <c r="D206" s="99">
        <f t="shared" ca="1" si="13"/>
        <v>2.2302591922845141E-2</v>
      </c>
      <c r="E206" s="64">
        <f t="shared" si="15"/>
        <v>1.4800000000000035</v>
      </c>
      <c r="F206" s="64">
        <f t="shared" si="16"/>
        <v>14.800000000000036</v>
      </c>
    </row>
    <row r="207" spans="1:6" s="21" customFormat="1" ht="14.25" customHeight="1" x14ac:dyDescent="0.3">
      <c r="A207" s="76">
        <v>42055</v>
      </c>
      <c r="B207" s="64">
        <v>0.6744</v>
      </c>
      <c r="C207" s="104">
        <f t="shared" si="14"/>
        <v>0.6744</v>
      </c>
      <c r="D207" s="99">
        <f t="shared" ca="1" si="13"/>
        <v>2.8048780487804834E-2</v>
      </c>
      <c r="E207" s="64">
        <f t="shared" si="15"/>
        <v>1.8399999999999972</v>
      </c>
      <c r="F207" s="64">
        <f t="shared" si="16"/>
        <v>18.39999999999997</v>
      </c>
    </row>
    <row r="208" spans="1:6" s="21" customFormat="1" ht="14.25" customHeight="1" x14ac:dyDescent="0.3">
      <c r="A208" s="76">
        <v>42054</v>
      </c>
      <c r="B208" s="64">
        <v>0.67090000000000005</v>
      </c>
      <c r="C208" s="104">
        <f t="shared" si="14"/>
        <v>0.67090000000000005</v>
      </c>
      <c r="D208" s="99">
        <f t="shared" ca="1" si="13"/>
        <v>6.2391132224861603E-2</v>
      </c>
      <c r="E208" s="64">
        <f t="shared" si="15"/>
        <v>3.9400000000000102</v>
      </c>
      <c r="F208" s="64">
        <f t="shared" si="16"/>
        <v>39.400000000000105</v>
      </c>
    </row>
    <row r="209" spans="1:6" s="21" customFormat="1" ht="14.25" customHeight="1" x14ac:dyDescent="0.3">
      <c r="A209" s="76">
        <v>42053</v>
      </c>
      <c r="B209" s="64">
        <v>0.68410000000000004</v>
      </c>
      <c r="C209" s="104">
        <f t="shared" si="14"/>
        <v>0.68410000000000004</v>
      </c>
      <c r="D209" s="99">
        <f t="shared" ca="1" si="13"/>
        <v>8.7599364069952362E-2</v>
      </c>
      <c r="E209" s="64">
        <f t="shared" si="15"/>
        <v>5.5100000000000033</v>
      </c>
      <c r="F209" s="64">
        <f t="shared" si="16"/>
        <v>55.100000000000037</v>
      </c>
    </row>
    <row r="210" spans="1:6" s="21" customFormat="1" ht="14.25" customHeight="1" x14ac:dyDescent="0.3">
      <c r="A210" s="76">
        <v>42052</v>
      </c>
      <c r="B210" s="64">
        <v>0.67459999999999998</v>
      </c>
      <c r="C210" s="104">
        <f t="shared" si="14"/>
        <v>0.67459999999999998</v>
      </c>
      <c r="D210" s="99">
        <f t="shared" ca="1" si="13"/>
        <v>7.8669651423089265E-2</v>
      </c>
      <c r="E210" s="64">
        <f t="shared" si="15"/>
        <v>4.9200000000000017</v>
      </c>
      <c r="F210" s="64">
        <f t="shared" si="16"/>
        <v>49.200000000000017</v>
      </c>
    </row>
    <row r="211" spans="1:6" s="21" customFormat="1" ht="14.25" customHeight="1" x14ac:dyDescent="0.3">
      <c r="A211" s="76">
        <v>42051</v>
      </c>
      <c r="B211" s="64">
        <v>0.67259999999999998</v>
      </c>
      <c r="C211" s="104">
        <f t="shared" si="14"/>
        <v>0.67259999999999998</v>
      </c>
      <c r="D211" s="99">
        <f t="shared" ca="1" si="13"/>
        <v>8.8085416161125946E-2</v>
      </c>
      <c r="E211" s="64">
        <f t="shared" si="15"/>
        <v>5.4450000000000003</v>
      </c>
      <c r="F211" s="64">
        <f t="shared" si="16"/>
        <v>54.45</v>
      </c>
    </row>
    <row r="212" spans="1:6" s="21" customFormat="1" ht="14.25" customHeight="1" x14ac:dyDescent="0.3">
      <c r="A212" s="76">
        <v>42048</v>
      </c>
      <c r="B212" s="64">
        <v>0.67359999999999998</v>
      </c>
      <c r="C212" s="104">
        <f t="shared" si="14"/>
        <v>0.67359999999999998</v>
      </c>
      <c r="D212" s="99">
        <f t="shared" ca="1" si="13"/>
        <v>8.7504036164029755E-2</v>
      </c>
      <c r="E212" s="64">
        <f t="shared" si="15"/>
        <v>5.4200000000000026</v>
      </c>
      <c r="F212" s="64">
        <f t="shared" si="16"/>
        <v>54.200000000000024</v>
      </c>
    </row>
    <row r="213" spans="1:6" s="21" customFormat="1" ht="14.25" customHeight="1" x14ac:dyDescent="0.3">
      <c r="A213" s="76">
        <v>42047</v>
      </c>
      <c r="B213" s="64">
        <v>0.67159999999999997</v>
      </c>
      <c r="C213" s="104">
        <f t="shared" si="14"/>
        <v>0.67159999999999997</v>
      </c>
      <c r="D213" s="99">
        <f t="shared" ca="1" si="13"/>
        <v>8.1655661137059049E-2</v>
      </c>
      <c r="E213" s="64">
        <f t="shared" si="15"/>
        <v>5.0699999999999967</v>
      </c>
      <c r="F213" s="64">
        <f t="shared" si="16"/>
        <v>50.699999999999967</v>
      </c>
    </row>
    <row r="214" spans="1:6" s="21" customFormat="1" ht="14.25" customHeight="1" x14ac:dyDescent="0.3">
      <c r="A214" s="76">
        <v>42046</v>
      </c>
      <c r="B214" s="64">
        <v>0.66459999999999997</v>
      </c>
      <c r="C214" s="104">
        <f t="shared" si="14"/>
        <v>0.66459999999999997</v>
      </c>
      <c r="D214" s="99">
        <f t="shared" ca="1" si="13"/>
        <v>7.1244358478401063E-2</v>
      </c>
      <c r="E214" s="64">
        <f t="shared" si="15"/>
        <v>4.4200000000000017</v>
      </c>
      <c r="F214" s="64">
        <f t="shared" si="16"/>
        <v>44.200000000000017</v>
      </c>
    </row>
    <row r="215" spans="1:6" s="21" customFormat="1" ht="14.25" customHeight="1" x14ac:dyDescent="0.3">
      <c r="A215" s="76">
        <v>42045</v>
      </c>
      <c r="B215" s="64">
        <v>0.66359999999999997</v>
      </c>
      <c r="C215" s="104">
        <f t="shared" si="14"/>
        <v>0.66359999999999997</v>
      </c>
      <c r="D215" s="99">
        <f t="shared" ca="1" si="13"/>
        <v>7.3960187732642763E-2</v>
      </c>
      <c r="E215" s="64">
        <f t="shared" si="15"/>
        <v>4.5699999999999967</v>
      </c>
      <c r="F215" s="64">
        <f t="shared" si="16"/>
        <v>45.699999999999967</v>
      </c>
    </row>
    <row r="216" spans="1:6" s="21" customFormat="1" ht="14.25" customHeight="1" x14ac:dyDescent="0.3">
      <c r="A216" s="76">
        <v>42044</v>
      </c>
      <c r="B216" s="64">
        <v>0.65600000000000003</v>
      </c>
      <c r="C216" s="104">
        <f t="shared" si="14"/>
        <v>0.65600000000000003</v>
      </c>
      <c r="D216" s="99">
        <f t="shared" ca="1" si="13"/>
        <v>5.3984575835475702E-2</v>
      </c>
      <c r="E216" s="64">
        <f t="shared" si="15"/>
        <v>3.3600000000000074</v>
      </c>
      <c r="F216" s="64">
        <f t="shared" si="16"/>
        <v>33.600000000000072</v>
      </c>
    </row>
    <row r="217" spans="1:6" s="21" customFormat="1" ht="14.25" customHeight="1" x14ac:dyDescent="0.3">
      <c r="A217" s="76">
        <v>42041</v>
      </c>
      <c r="B217" s="64">
        <v>0.63149999999999995</v>
      </c>
      <c r="C217" s="104">
        <f t="shared" si="14"/>
        <v>0.63149999999999995</v>
      </c>
      <c r="D217" s="99">
        <f t="shared" ca="1" si="13"/>
        <v>1.6253620856131315E-2</v>
      </c>
      <c r="E217" s="64">
        <f t="shared" si="15"/>
        <v>1.0099999999999998</v>
      </c>
      <c r="F217" s="64">
        <f t="shared" si="16"/>
        <v>10.099999999999998</v>
      </c>
    </row>
    <row r="218" spans="1:6" s="21" customFormat="1" ht="14.25" customHeight="1" x14ac:dyDescent="0.3">
      <c r="A218" s="76">
        <v>42040</v>
      </c>
      <c r="B218" s="64">
        <v>0.629</v>
      </c>
      <c r="C218" s="104">
        <f t="shared" si="14"/>
        <v>0.629</v>
      </c>
      <c r="D218" s="99">
        <f t="shared" ca="1" si="13"/>
        <v>1.141662646727769E-2</v>
      </c>
      <c r="E218" s="64">
        <f t="shared" si="15"/>
        <v>0.70999999999999952</v>
      </c>
      <c r="F218" s="64">
        <f t="shared" si="16"/>
        <v>7.0999999999999952</v>
      </c>
    </row>
    <row r="219" spans="1:6" s="21" customFormat="1" ht="14.25" customHeight="1" x14ac:dyDescent="0.3">
      <c r="A219" s="76">
        <v>42039</v>
      </c>
      <c r="B219" s="64">
        <v>0.62539999999999996</v>
      </c>
      <c r="C219" s="104">
        <f t="shared" si="14"/>
        <v>0.62539999999999996</v>
      </c>
      <c r="D219" s="99">
        <f t="shared" ca="1" si="13"/>
        <v>4.0134853106436772E-3</v>
      </c>
      <c r="E219" s="64">
        <f t="shared" si="15"/>
        <v>0.24999999999999467</v>
      </c>
      <c r="F219" s="64">
        <f t="shared" si="16"/>
        <v>2.4999999999999467</v>
      </c>
    </row>
    <row r="220" spans="1:6" s="21" customFormat="1" ht="14.25" customHeight="1" x14ac:dyDescent="0.3">
      <c r="A220" s="76">
        <v>42038</v>
      </c>
      <c r="B220" s="64">
        <v>0.61814999999999998</v>
      </c>
      <c r="C220" s="104">
        <f t="shared" si="14"/>
        <v>0.61814999999999998</v>
      </c>
      <c r="D220" s="99">
        <f t="shared" ca="1" si="13"/>
        <v>-6.0299083453931998E-3</v>
      </c>
      <c r="E220" s="64">
        <f t="shared" si="15"/>
        <v>-0.37500000000000311</v>
      </c>
      <c r="F220" s="64">
        <f t="shared" si="16"/>
        <v>-3.7500000000000311</v>
      </c>
    </row>
    <row r="221" spans="1:6" s="21" customFormat="1" ht="14.25" customHeight="1" x14ac:dyDescent="0.3">
      <c r="A221" s="76">
        <v>42037</v>
      </c>
      <c r="B221" s="64">
        <v>0.61939999999999995</v>
      </c>
      <c r="C221" s="104">
        <f t="shared" si="14"/>
        <v>0.61939999999999995</v>
      </c>
      <c r="D221" s="99">
        <f t="shared" ca="1" si="13"/>
        <v>5.6827407046597623E-3</v>
      </c>
      <c r="E221" s="64">
        <f t="shared" si="15"/>
        <v>0.34999999999999476</v>
      </c>
      <c r="F221" s="64">
        <f t="shared" si="16"/>
        <v>3.4999999999999476</v>
      </c>
    </row>
    <row r="222" spans="1:6" s="21" customFormat="1" ht="14.25" customHeight="1" x14ac:dyDescent="0.3">
      <c r="A222" s="76">
        <v>42034</v>
      </c>
      <c r="B222" s="64">
        <v>0.62090000000000001</v>
      </c>
      <c r="C222" s="104">
        <f t="shared" si="14"/>
        <v>0.62090000000000001</v>
      </c>
      <c r="D222" s="99">
        <f t="shared" ca="1" si="13"/>
        <v>1.4708285667592757E-2</v>
      </c>
      <c r="E222" s="64">
        <f t="shared" si="15"/>
        <v>0.9000000000000008</v>
      </c>
      <c r="F222" s="64">
        <f t="shared" si="16"/>
        <v>9.0000000000000071</v>
      </c>
    </row>
    <row r="223" spans="1:6" s="21" customFormat="1" ht="14.25" customHeight="1" x14ac:dyDescent="0.3">
      <c r="A223" s="76">
        <v>42033</v>
      </c>
      <c r="B223" s="64">
        <v>0.62039999999999995</v>
      </c>
      <c r="C223" s="104">
        <f t="shared" si="14"/>
        <v>0.62039999999999995</v>
      </c>
      <c r="D223" s="99">
        <f t="shared" ca="1" si="13"/>
        <v>1.7215937038858754E-2</v>
      </c>
      <c r="E223" s="64">
        <f t="shared" si="15"/>
        <v>1.0499999999999954</v>
      </c>
      <c r="F223" s="64">
        <f t="shared" si="16"/>
        <v>10.499999999999954</v>
      </c>
    </row>
    <row r="224" spans="1:6" s="21" customFormat="1" ht="14.25" customHeight="1" x14ac:dyDescent="0.3">
      <c r="A224" s="76">
        <v>42032</v>
      </c>
      <c r="B224" s="64">
        <v>0.6179</v>
      </c>
      <c r="C224" s="104">
        <f t="shared" si="14"/>
        <v>0.6179</v>
      </c>
      <c r="D224" s="99">
        <f t="shared" ca="1" si="13"/>
        <v>4.8788420881444184E-3</v>
      </c>
      <c r="E224" s="64">
        <f t="shared" si="15"/>
        <v>0.30000000000000027</v>
      </c>
      <c r="F224" s="64">
        <f t="shared" si="16"/>
        <v>3.0000000000000027</v>
      </c>
    </row>
    <row r="225" spans="1:6" s="21" customFormat="1" ht="14.25" customHeight="1" x14ac:dyDescent="0.3">
      <c r="A225" s="76">
        <v>42031</v>
      </c>
      <c r="B225" s="64">
        <v>0.62239999999999995</v>
      </c>
      <c r="C225" s="104">
        <f t="shared" si="14"/>
        <v>0.62239999999999995</v>
      </c>
      <c r="D225" s="99">
        <f t="shared" ca="1" si="13"/>
        <v>0</v>
      </c>
      <c r="E225" s="64">
        <f t="shared" si="15"/>
        <v>0</v>
      </c>
      <c r="F225" s="64">
        <f t="shared" si="16"/>
        <v>0</v>
      </c>
    </row>
    <row r="226" spans="1:6" s="21" customFormat="1" ht="14.25" customHeight="1" x14ac:dyDescent="0.3">
      <c r="A226" s="76">
        <v>42030</v>
      </c>
      <c r="B226" s="64">
        <v>0.62139999999999995</v>
      </c>
      <c r="C226" s="104">
        <f t="shared" si="14"/>
        <v>0.62139999999999995</v>
      </c>
      <c r="D226" s="99">
        <f t="shared" ca="1" si="13"/>
        <v>-1.6066838046272509E-3</v>
      </c>
      <c r="E226" s="64">
        <f t="shared" si="15"/>
        <v>-0.10000000000000009</v>
      </c>
      <c r="F226" s="64">
        <f t="shared" si="16"/>
        <v>-1.0000000000000009</v>
      </c>
    </row>
    <row r="227" spans="1:6" s="21" customFormat="1" ht="14.25" customHeight="1" x14ac:dyDescent="0.3">
      <c r="A227" s="76">
        <v>42027</v>
      </c>
      <c r="B227" s="64">
        <v>0.62190000000000001</v>
      </c>
      <c r="C227" s="104">
        <f t="shared" si="14"/>
        <v>0.62190000000000001</v>
      </c>
      <c r="D227" s="99">
        <f t="shared" ca="1" si="13"/>
        <v>1.6105653084232581E-3</v>
      </c>
      <c r="E227" s="64">
        <f t="shared" si="15"/>
        <v>0.10000000000000009</v>
      </c>
      <c r="F227" s="64">
        <f t="shared" si="16"/>
        <v>1.0000000000000009</v>
      </c>
    </row>
    <row r="228" spans="1:6" s="21" customFormat="1" ht="14.25" customHeight="1" x14ac:dyDescent="0.3">
      <c r="A228" s="76">
        <v>42026</v>
      </c>
      <c r="B228" s="64">
        <v>0.62290000000000001</v>
      </c>
      <c r="C228" s="104">
        <f t="shared" si="14"/>
        <v>0.62290000000000001</v>
      </c>
      <c r="D228" s="99">
        <f t="shared" ca="1" si="13"/>
        <v>-5.5874840357598146E-3</v>
      </c>
      <c r="E228" s="64">
        <f t="shared" si="15"/>
        <v>-0.34999999999999476</v>
      </c>
      <c r="F228" s="64">
        <f t="shared" si="16"/>
        <v>-3.4999999999999476</v>
      </c>
    </row>
    <row r="229" spans="1:6" s="21" customFormat="1" ht="14.25" customHeight="1" x14ac:dyDescent="0.3">
      <c r="A229" s="76">
        <v>42025</v>
      </c>
      <c r="B229" s="64">
        <v>0.62190000000000001</v>
      </c>
      <c r="C229" s="104">
        <f t="shared" si="14"/>
        <v>0.62190000000000001</v>
      </c>
      <c r="D229" s="99">
        <f t="shared" ca="1" si="13"/>
        <v>-1.1130545396724449E-2</v>
      </c>
      <c r="E229" s="64">
        <f t="shared" si="15"/>
        <v>-0.70000000000000062</v>
      </c>
      <c r="F229" s="64">
        <f t="shared" si="16"/>
        <v>-7.0000000000000062</v>
      </c>
    </row>
    <row r="230" spans="1:6" s="21" customFormat="1" ht="14.25" customHeight="1" x14ac:dyDescent="0.3">
      <c r="A230" s="76">
        <v>42024</v>
      </c>
      <c r="B230" s="64">
        <v>0.6159</v>
      </c>
      <c r="C230" s="104">
        <f t="shared" si="14"/>
        <v>0.6159</v>
      </c>
      <c r="D230" s="99">
        <f t="shared" ca="1" si="13"/>
        <v>-1.817312290769961E-2</v>
      </c>
      <c r="E230" s="64">
        <f t="shared" si="15"/>
        <v>-1.1399999999999966</v>
      </c>
      <c r="F230" s="64">
        <f t="shared" si="16"/>
        <v>-11.399999999999967</v>
      </c>
    </row>
    <row r="231" spans="1:6" s="21" customFormat="1" ht="14.25" customHeight="1" x14ac:dyDescent="0.3">
      <c r="A231" s="76">
        <v>42023</v>
      </c>
      <c r="B231" s="64">
        <v>0.6119</v>
      </c>
      <c r="C231" s="104">
        <f t="shared" si="14"/>
        <v>0.6119</v>
      </c>
      <c r="D231" s="99">
        <f t="shared" ca="1" si="13"/>
        <v>-2.6102180487028444E-2</v>
      </c>
      <c r="E231" s="64">
        <f t="shared" si="15"/>
        <v>-1.639999999999997</v>
      </c>
      <c r="F231" s="64">
        <f t="shared" si="16"/>
        <v>-16.39999999999997</v>
      </c>
    </row>
    <row r="232" spans="1:6" s="21" customFormat="1" ht="14.25" customHeight="1" x14ac:dyDescent="0.3">
      <c r="A232" s="76">
        <v>42020</v>
      </c>
      <c r="B232" s="64">
        <v>0.6099</v>
      </c>
      <c r="C232" s="104">
        <f t="shared" si="14"/>
        <v>0.6099</v>
      </c>
      <c r="D232" s="99">
        <f t="shared" ca="1" si="13"/>
        <v>-3.7709056484695538E-2</v>
      </c>
      <c r="E232" s="64">
        <f t="shared" si="15"/>
        <v>-2.3900000000000032</v>
      </c>
      <c r="F232" s="64">
        <f t="shared" si="16"/>
        <v>-23.900000000000034</v>
      </c>
    </row>
    <row r="233" spans="1:6" s="21" customFormat="1" ht="14.25" customHeight="1" x14ac:dyDescent="0.3">
      <c r="A233" s="76">
        <v>42019</v>
      </c>
      <c r="B233" s="64">
        <v>0.6149</v>
      </c>
      <c r="C233" s="104">
        <f t="shared" si="14"/>
        <v>0.6149</v>
      </c>
      <c r="D233" s="99">
        <f t="shared" ca="1" si="13"/>
        <v>-2.8286978508217486E-2</v>
      </c>
      <c r="E233" s="64">
        <f t="shared" si="15"/>
        <v>-1.7900000000000027</v>
      </c>
      <c r="F233" s="64">
        <f t="shared" si="16"/>
        <v>-17.900000000000027</v>
      </c>
    </row>
    <row r="234" spans="1:6" s="21" customFormat="1" ht="14.25" customHeight="1" x14ac:dyDescent="0.3">
      <c r="A234" s="76">
        <v>42018</v>
      </c>
      <c r="B234" s="64">
        <v>0.62239999999999995</v>
      </c>
      <c r="C234" s="104">
        <f t="shared" si="14"/>
        <v>0.62239999999999995</v>
      </c>
      <c r="D234" s="99">
        <f t="shared" ca="1" si="13"/>
        <v>2.0339593208135727E-2</v>
      </c>
      <c r="E234" s="64">
        <f t="shared" ca="1" si="15"/>
        <v>4.9750000000000068</v>
      </c>
      <c r="F234" s="64">
        <f t="shared" ca="1" si="16"/>
        <v>49.750000000000071</v>
      </c>
    </row>
    <row r="235" spans="1:6" s="21" customFormat="1" ht="14.25" customHeight="1" x14ac:dyDescent="0.3">
      <c r="A235" s="76">
        <v>42017</v>
      </c>
      <c r="B235" s="64">
        <v>0.62239999999999995</v>
      </c>
      <c r="C235" s="104">
        <f t="shared" si="14"/>
        <v>0.62239999999999995</v>
      </c>
      <c r="D235" s="99">
        <f t="shared" ca="1" si="13"/>
        <v>-1.0178117048346171E-2</v>
      </c>
      <c r="E235" s="64">
        <f t="shared" si="15"/>
        <v>-0.64000000000000723</v>
      </c>
      <c r="F235" s="64">
        <f t="shared" si="16"/>
        <v>-6.4000000000000723</v>
      </c>
    </row>
    <row r="236" spans="1:6" s="21" customFormat="1" ht="14.25" customHeight="1" x14ac:dyDescent="0.3">
      <c r="A236" s="76">
        <v>42016</v>
      </c>
      <c r="B236" s="64">
        <v>0.62090000000000001</v>
      </c>
      <c r="C236" s="104">
        <f t="shared" si="14"/>
        <v>0.62090000000000001</v>
      </c>
      <c r="D236" s="99">
        <f t="shared" ca="1" si="13"/>
        <v>-1.2563613231552192E-2</v>
      </c>
      <c r="E236" s="64">
        <f t="shared" si="15"/>
        <v>-0.79000000000000181</v>
      </c>
      <c r="F236" s="64">
        <f t="shared" si="16"/>
        <v>-7.9000000000000181</v>
      </c>
    </row>
    <row r="237" spans="1:6" s="21" customFormat="1" ht="14.25" customHeight="1" x14ac:dyDescent="0.3">
      <c r="A237" s="76">
        <v>42013</v>
      </c>
      <c r="B237" s="64">
        <v>0.62639999999999996</v>
      </c>
      <c r="C237" s="104">
        <f t="shared" si="14"/>
        <v>0.62639999999999996</v>
      </c>
      <c r="D237" s="99">
        <f t="shared" ca="1" si="13"/>
        <v>-3.8167938931298801E-3</v>
      </c>
      <c r="E237" s="64">
        <f t="shared" si="15"/>
        <v>-0.24000000000000687</v>
      </c>
      <c r="F237" s="64">
        <f t="shared" si="16"/>
        <v>-2.4000000000000687</v>
      </c>
    </row>
    <row r="238" spans="1:6" s="21" customFormat="1" ht="14.25" customHeight="1" x14ac:dyDescent="0.3">
      <c r="A238" s="76">
        <v>42012</v>
      </c>
      <c r="B238" s="64">
        <v>0.62890000000000001</v>
      </c>
      <c r="C238" s="104">
        <f t="shared" si="14"/>
        <v>0.62890000000000001</v>
      </c>
      <c r="D238" s="99">
        <f t="shared" ca="1" si="13"/>
        <v>2.0339593208135727E-2</v>
      </c>
      <c r="E238" s="64">
        <f t="shared" ca="1" si="15"/>
        <v>4.9750000000000068</v>
      </c>
      <c r="F238" s="64">
        <f t="shared" ca="1" si="16"/>
        <v>49.750000000000071</v>
      </c>
    </row>
    <row r="239" spans="1:6" s="21" customFormat="1" ht="14.25" customHeight="1" x14ac:dyDescent="0.3">
      <c r="A239" s="76">
        <v>42011</v>
      </c>
      <c r="B239" s="64">
        <v>0.62729999999999997</v>
      </c>
      <c r="C239" s="104">
        <f t="shared" si="14"/>
        <v>0.62729999999999997</v>
      </c>
      <c r="D239" s="99">
        <f t="shared" ca="1" si="13"/>
        <v>2.0339593208135727E-2</v>
      </c>
      <c r="E239" s="64">
        <f t="shared" ca="1" si="15"/>
        <v>4.9750000000000068</v>
      </c>
      <c r="F239" s="64">
        <f t="shared" ca="1" si="16"/>
        <v>49.750000000000071</v>
      </c>
    </row>
    <row r="240" spans="1:6" s="21" customFormat="1" ht="14.25" customHeight="1" x14ac:dyDescent="0.3">
      <c r="A240" s="76">
        <v>42010</v>
      </c>
      <c r="B240" s="64">
        <v>0.62829999999999997</v>
      </c>
      <c r="C240" s="104">
        <f t="shared" si="14"/>
        <v>0.62829999999999997</v>
      </c>
      <c r="D240" s="99">
        <f t="shared" ca="1" si="13"/>
        <v>-7.9516539440212459E-4</v>
      </c>
      <c r="E240" s="64">
        <f t="shared" si="15"/>
        <v>-5.0000000000005596E-2</v>
      </c>
      <c r="F240" s="64">
        <f t="shared" si="16"/>
        <v>-0.50000000000005596</v>
      </c>
    </row>
    <row r="241" spans="1:6" s="21" customFormat="1" ht="14.25" customHeight="1" x14ac:dyDescent="0.3">
      <c r="A241" s="76">
        <v>42009</v>
      </c>
      <c r="B241" s="64">
        <v>0.63380000000000003</v>
      </c>
      <c r="C241" s="104">
        <f t="shared" si="14"/>
        <v>0.63380000000000003</v>
      </c>
      <c r="D241" s="99">
        <f t="shared" ca="1" si="13"/>
        <v>9.5571838165020781E-3</v>
      </c>
      <c r="E241" s="64">
        <f t="shared" si="15"/>
        <v>0.60000000000000053</v>
      </c>
      <c r="F241" s="64">
        <f t="shared" si="16"/>
        <v>6.0000000000000053</v>
      </c>
    </row>
    <row r="242" spans="1:6" s="21" customFormat="1" ht="14.25" customHeight="1" x14ac:dyDescent="0.3">
      <c r="A242" s="76">
        <v>42006</v>
      </c>
      <c r="B242" s="64">
        <v>0.63280000000000003</v>
      </c>
      <c r="C242" s="104">
        <f t="shared" si="14"/>
        <v>0.63280000000000003</v>
      </c>
      <c r="D242" s="99">
        <f t="shared" ca="1" si="13"/>
        <v>1.6872890888639025E-2</v>
      </c>
      <c r="E242" s="64">
        <f t="shared" si="15"/>
        <v>1.0500000000000065</v>
      </c>
      <c r="F242" s="64">
        <f t="shared" si="16"/>
        <v>10.500000000000064</v>
      </c>
    </row>
    <row r="243" spans="1:6" s="21" customFormat="1" ht="14.25" customHeight="1" x14ac:dyDescent="0.3">
      <c r="A243" s="76">
        <v>42005</v>
      </c>
      <c r="B243" s="64" t="e">
        <v>#N/A</v>
      </c>
      <c r="C243" s="104">
        <f t="shared" ca="1" si="14"/>
        <v>0.98060000000000003</v>
      </c>
      <c r="D243" s="99">
        <f t="shared" ca="1" si="13"/>
        <v>2.0339593208135727E-2</v>
      </c>
      <c r="E243" s="64">
        <f t="shared" ca="1" si="15"/>
        <v>4.9750000000000068</v>
      </c>
      <c r="F243" s="64">
        <f t="shared" ca="1" si="16"/>
        <v>49.750000000000071</v>
      </c>
    </row>
    <row r="244" spans="1:6" s="21" customFormat="1" ht="14.25" customHeight="1" x14ac:dyDescent="0.3">
      <c r="A244" s="76">
        <v>42004</v>
      </c>
      <c r="B244" s="64">
        <v>0.62880000000000003</v>
      </c>
      <c r="C244" s="104">
        <f t="shared" si="14"/>
        <v>0.62880000000000003</v>
      </c>
      <c r="D244" s="99">
        <f t="shared" ca="1" si="13"/>
        <v>3.8823723773335664E-2</v>
      </c>
      <c r="E244" s="64">
        <f t="shared" si="15"/>
        <v>2.3500000000000076</v>
      </c>
      <c r="F244" s="64">
        <f t="shared" si="16"/>
        <v>23.500000000000078</v>
      </c>
    </row>
    <row r="245" spans="1:6" s="21" customFormat="1" ht="14.25" customHeight="1" x14ac:dyDescent="0.3">
      <c r="A245" s="76">
        <v>42003</v>
      </c>
      <c r="B245" s="64">
        <v>0.62880000000000003</v>
      </c>
      <c r="C245" s="104">
        <f t="shared" si="14"/>
        <v>0.62880000000000003</v>
      </c>
      <c r="D245" s="99">
        <f t="shared" ca="1" si="13"/>
        <v>3.8823723773335664E-2</v>
      </c>
      <c r="E245" s="64">
        <f t="shared" si="15"/>
        <v>2.3500000000000076</v>
      </c>
      <c r="F245" s="64">
        <f t="shared" si="16"/>
        <v>23.500000000000078</v>
      </c>
    </row>
    <row r="246" spans="1:6" s="21" customFormat="1" ht="14.25" customHeight="1" x14ac:dyDescent="0.3">
      <c r="A246" s="76">
        <v>42002</v>
      </c>
      <c r="B246" s="64">
        <v>0.62880000000000003</v>
      </c>
      <c r="C246" s="104">
        <f t="shared" si="14"/>
        <v>0.62880000000000003</v>
      </c>
      <c r="D246" s="99">
        <f t="shared" ca="1" si="13"/>
        <v>4.922409477724006E-2</v>
      </c>
      <c r="E246" s="64">
        <f t="shared" si="15"/>
        <v>2.9499999999999971</v>
      </c>
      <c r="F246" s="64">
        <f t="shared" si="16"/>
        <v>29.499999999999972</v>
      </c>
    </row>
    <row r="247" spans="1:6" s="21" customFormat="1" ht="14.25" customHeight="1" x14ac:dyDescent="0.3">
      <c r="A247" s="76">
        <v>41999</v>
      </c>
      <c r="B247" s="64" t="e">
        <v>#N/A</v>
      </c>
      <c r="C247" s="104">
        <f t="shared" ca="1" si="14"/>
        <v>0.98060000000000003</v>
      </c>
      <c r="D247" s="99">
        <f t="shared" ca="1" si="13"/>
        <v>2.0339593208135727E-2</v>
      </c>
      <c r="E247" s="64">
        <f t="shared" ca="1" si="15"/>
        <v>4.9750000000000068</v>
      </c>
      <c r="F247" s="64">
        <f t="shared" ca="1" si="16"/>
        <v>49.750000000000071</v>
      </c>
    </row>
    <row r="248" spans="1:6" s="21" customFormat="1" ht="14.25" customHeight="1" x14ac:dyDescent="0.3">
      <c r="A248" s="76">
        <v>41998</v>
      </c>
      <c r="B248" s="64" t="e">
        <v>#N/A</v>
      </c>
      <c r="C248" s="104">
        <f t="shared" ca="1" si="14"/>
        <v>0.98060000000000003</v>
      </c>
      <c r="D248" s="99">
        <f t="shared" ca="1" si="13"/>
        <v>2.0339593208135727E-2</v>
      </c>
      <c r="E248" s="64">
        <f t="shared" ca="1" si="15"/>
        <v>4.9750000000000068</v>
      </c>
      <c r="F248" s="64">
        <f t="shared" ca="1" si="16"/>
        <v>49.750000000000071</v>
      </c>
    </row>
    <row r="249" spans="1:6" s="21" customFormat="1" ht="14.25" customHeight="1" x14ac:dyDescent="0.3">
      <c r="A249" s="76">
        <v>41997</v>
      </c>
      <c r="B249" s="64">
        <v>0.62880000000000003</v>
      </c>
      <c r="C249" s="104">
        <f t="shared" si="14"/>
        <v>0.62880000000000003</v>
      </c>
      <c r="D249" s="99">
        <f t="shared" ca="1" si="13"/>
        <v>4.7476261869065603E-2</v>
      </c>
      <c r="E249" s="64">
        <f t="shared" si="15"/>
        <v>2.8500000000000081</v>
      </c>
      <c r="F249" s="64">
        <f t="shared" si="16"/>
        <v>28.500000000000082</v>
      </c>
    </row>
    <row r="250" spans="1:6" s="21" customFormat="1" ht="14.25" customHeight="1" x14ac:dyDescent="0.3">
      <c r="A250" s="76">
        <v>41996</v>
      </c>
      <c r="B250" s="64">
        <v>0.62780000000000002</v>
      </c>
      <c r="C250" s="104">
        <f t="shared" si="14"/>
        <v>0.62780000000000002</v>
      </c>
      <c r="D250" s="99">
        <f t="shared" ca="1" si="13"/>
        <v>4.1818785263856621E-2</v>
      </c>
      <c r="E250" s="64">
        <f t="shared" si="15"/>
        <v>2.52</v>
      </c>
      <c r="F250" s="64">
        <f t="shared" si="16"/>
        <v>25.2</v>
      </c>
    </row>
    <row r="251" spans="1:6" s="21" customFormat="1" ht="14.25" customHeight="1" x14ac:dyDescent="0.3">
      <c r="A251" s="76">
        <v>41995</v>
      </c>
      <c r="B251" s="64">
        <v>0.62229999999999996</v>
      </c>
      <c r="C251" s="104">
        <f t="shared" si="14"/>
        <v>0.62229999999999996</v>
      </c>
      <c r="D251" s="99">
        <f t="shared" ca="1" si="13"/>
        <v>4.0461461294097979E-2</v>
      </c>
      <c r="E251" s="64">
        <f t="shared" si="15"/>
        <v>2.42</v>
      </c>
      <c r="F251" s="64">
        <f t="shared" si="16"/>
        <v>24.2</v>
      </c>
    </row>
    <row r="252" spans="1:6" s="21" customFormat="1" ht="14.25" customHeight="1" x14ac:dyDescent="0.3">
      <c r="A252" s="76">
        <v>41992</v>
      </c>
      <c r="B252" s="64">
        <v>0.61680000000000001</v>
      </c>
      <c r="C252" s="104">
        <f t="shared" si="14"/>
        <v>0.61680000000000001</v>
      </c>
      <c r="D252" s="99">
        <f t="shared" ca="1" si="13"/>
        <v>2.2715967501243651E-2</v>
      </c>
      <c r="E252" s="64">
        <f t="shared" si="15"/>
        <v>1.3700000000000045</v>
      </c>
      <c r="F252" s="64">
        <f t="shared" si="16"/>
        <v>13.700000000000045</v>
      </c>
    </row>
    <row r="253" spans="1:6" s="21" customFormat="1" ht="14.25" customHeight="1" x14ac:dyDescent="0.3">
      <c r="A253" s="76">
        <v>41991</v>
      </c>
      <c r="B253" s="64">
        <v>0.60529999999999995</v>
      </c>
      <c r="C253" s="104">
        <f t="shared" si="14"/>
        <v>0.60529999999999995</v>
      </c>
      <c r="D253" s="99">
        <f t="shared" ca="1" si="13"/>
        <v>4.9774540409295784E-2</v>
      </c>
      <c r="E253" s="64">
        <f t="shared" si="15"/>
        <v>2.8699999999999948</v>
      </c>
      <c r="F253" s="64">
        <f t="shared" si="16"/>
        <v>28.699999999999946</v>
      </c>
    </row>
    <row r="254" spans="1:6" s="21" customFormat="1" ht="14.25" customHeight="1" x14ac:dyDescent="0.3">
      <c r="A254" s="76">
        <v>41990</v>
      </c>
      <c r="B254" s="64">
        <v>0.60529999999999995</v>
      </c>
      <c r="C254" s="104">
        <f t="shared" si="14"/>
        <v>0.60529999999999995</v>
      </c>
      <c r="D254" s="99">
        <f t="shared" ca="1" si="13"/>
        <v>5.2695652173913039E-2</v>
      </c>
      <c r="E254" s="64">
        <f t="shared" si="15"/>
        <v>3.0299999999999994</v>
      </c>
      <c r="F254" s="64">
        <f t="shared" si="16"/>
        <v>30.299999999999994</v>
      </c>
    </row>
    <row r="255" spans="1:6" s="21" customFormat="1" ht="14.25" customHeight="1" x14ac:dyDescent="0.3">
      <c r="A255" s="76">
        <v>41989</v>
      </c>
      <c r="B255" s="64">
        <v>0.59930000000000005</v>
      </c>
      <c r="C255" s="104">
        <f t="shared" si="14"/>
        <v>0.59930000000000005</v>
      </c>
      <c r="D255" s="99">
        <f t="shared" ca="1" si="13"/>
        <v>5.0850429598456995E-2</v>
      </c>
      <c r="E255" s="64">
        <f t="shared" si="15"/>
        <v>2.9000000000000026</v>
      </c>
      <c r="F255" s="64">
        <f t="shared" si="16"/>
        <v>29.000000000000025</v>
      </c>
    </row>
    <row r="256" spans="1:6" s="21" customFormat="1" ht="14.25" customHeight="1" x14ac:dyDescent="0.3">
      <c r="A256" s="76">
        <v>41988</v>
      </c>
      <c r="B256" s="64">
        <v>0.5978</v>
      </c>
      <c r="C256" s="104">
        <f t="shared" si="14"/>
        <v>0.5978</v>
      </c>
      <c r="D256" s="99">
        <f t="shared" ca="1" si="13"/>
        <v>5.842776203966011E-2</v>
      </c>
      <c r="E256" s="64">
        <f t="shared" si="15"/>
        <v>3.3000000000000029</v>
      </c>
      <c r="F256" s="64">
        <f t="shared" si="16"/>
        <v>33.000000000000028</v>
      </c>
    </row>
    <row r="257" spans="1:6" s="21" customFormat="1" ht="14.25" customHeight="1" x14ac:dyDescent="0.3">
      <c r="A257" s="76">
        <v>41985</v>
      </c>
      <c r="B257" s="64">
        <v>0.60129999999999995</v>
      </c>
      <c r="C257" s="104">
        <f t="shared" si="14"/>
        <v>0.60129999999999995</v>
      </c>
      <c r="D257" s="99">
        <f t="shared" ca="1" si="13"/>
        <v>6.8787771062922068E-2</v>
      </c>
      <c r="E257" s="64">
        <f t="shared" si="15"/>
        <v>3.8699999999999957</v>
      </c>
      <c r="F257" s="64">
        <f t="shared" si="16"/>
        <v>38.69999999999996</v>
      </c>
    </row>
    <row r="258" spans="1:6" s="21" customFormat="1" ht="14.25" customHeight="1" x14ac:dyDescent="0.3">
      <c r="A258" s="76">
        <v>41984</v>
      </c>
      <c r="B258" s="64">
        <v>0.60029999999999994</v>
      </c>
      <c r="C258" s="104">
        <f t="shared" si="14"/>
        <v>0.60029999999999994</v>
      </c>
      <c r="D258" s="99">
        <f t="shared" ca="1" si="13"/>
        <v>6.3230605738575904E-2</v>
      </c>
      <c r="E258" s="64">
        <f t="shared" si="15"/>
        <v>3.5699999999999954</v>
      </c>
      <c r="F258" s="64">
        <f t="shared" si="16"/>
        <v>35.699999999999953</v>
      </c>
    </row>
    <row r="259" spans="1:6" s="21" customFormat="1" ht="14.25" customHeight="1" x14ac:dyDescent="0.3">
      <c r="A259" s="76">
        <v>41983</v>
      </c>
      <c r="B259" s="64">
        <v>0.60260000000000002</v>
      </c>
      <c r="C259" s="104">
        <f t="shared" si="14"/>
        <v>0.60260000000000002</v>
      </c>
      <c r="D259" s="99">
        <f t="shared" ref="D259:D322" ca="1" si="17">_xlfn.IFNA((B259-B268)/B268,NORMINV(RAND(),_xlfn.AGGREGATE(1,6,D198:D324),_xlfn.AGGREGATE(7,6,D198:D324)))</f>
        <v>6.7304286220333034E-2</v>
      </c>
      <c r="E259" s="64">
        <f t="shared" si="15"/>
        <v>3.8000000000000034</v>
      </c>
      <c r="F259" s="64">
        <f t="shared" si="16"/>
        <v>38.000000000000036</v>
      </c>
    </row>
    <row r="260" spans="1:6" s="21" customFormat="1" ht="14.25" customHeight="1" x14ac:dyDescent="0.3">
      <c r="A260" s="76">
        <v>41982</v>
      </c>
      <c r="B260" s="64">
        <v>0.59809999999999997</v>
      </c>
      <c r="C260" s="104">
        <f t="shared" si="14"/>
        <v>0.59809999999999997</v>
      </c>
      <c r="D260" s="99">
        <f t="shared" ca="1" si="17"/>
        <v>5.933404179950403E-2</v>
      </c>
      <c r="E260" s="64">
        <f t="shared" si="15"/>
        <v>3.3499999999999974</v>
      </c>
      <c r="F260" s="64">
        <f t="shared" si="16"/>
        <v>33.499999999999972</v>
      </c>
    </row>
    <row r="261" spans="1:6" s="21" customFormat="1" ht="14.25" customHeight="1" x14ac:dyDescent="0.3">
      <c r="A261" s="76">
        <v>41981</v>
      </c>
      <c r="B261" s="64">
        <v>0.60309999999999997</v>
      </c>
      <c r="C261" s="104">
        <f t="shared" si="14"/>
        <v>0.60309999999999997</v>
      </c>
      <c r="D261" s="99">
        <f t="shared" ca="1" si="17"/>
        <v>6.8189868933758377E-2</v>
      </c>
      <c r="E261" s="64">
        <f t="shared" si="15"/>
        <v>3.8499999999999979</v>
      </c>
      <c r="F261" s="64">
        <f t="shared" si="16"/>
        <v>38.499999999999979</v>
      </c>
    </row>
    <row r="262" spans="1:6" s="21" customFormat="1" ht="14.25" customHeight="1" x14ac:dyDescent="0.3">
      <c r="A262" s="76">
        <v>41978</v>
      </c>
      <c r="B262" s="64">
        <v>0.5766</v>
      </c>
      <c r="C262" s="104">
        <f t="shared" ref="C262:C325" si="18">_xlfn.IFNA(B262,EXP(D262)*B271)</f>
        <v>0.5766</v>
      </c>
      <c r="D262" s="99">
        <f t="shared" ca="1" si="17"/>
        <v>2.1796916533758599E-2</v>
      </c>
      <c r="E262" s="64">
        <f t="shared" ref="E262:E325" si="19">(C262-C271)*100</f>
        <v>1.2299999999999978</v>
      </c>
      <c r="F262" s="64">
        <f t="shared" ref="F262:F325" si="20">E262*10</f>
        <v>12.299999999999978</v>
      </c>
    </row>
    <row r="263" spans="1:6" s="21" customFormat="1" ht="14.25" customHeight="1" x14ac:dyDescent="0.3">
      <c r="A263" s="76">
        <v>41977</v>
      </c>
      <c r="B263" s="64">
        <v>0.57499999999999996</v>
      </c>
      <c r="C263" s="104">
        <f t="shared" si="18"/>
        <v>0.57499999999999996</v>
      </c>
      <c r="D263" s="99">
        <f t="shared" ca="1" si="17"/>
        <v>1.8961545277334631E-2</v>
      </c>
      <c r="E263" s="64">
        <f t="shared" si="19"/>
        <v>1.0699999999999932</v>
      </c>
      <c r="F263" s="64">
        <f t="shared" si="20"/>
        <v>10.699999999999932</v>
      </c>
    </row>
    <row r="264" spans="1:6" s="21" customFormat="1" ht="14.25" customHeight="1" x14ac:dyDescent="0.3">
      <c r="A264" s="76">
        <v>41976</v>
      </c>
      <c r="B264" s="64">
        <v>0.57030000000000003</v>
      </c>
      <c r="C264" s="104">
        <f t="shared" si="18"/>
        <v>0.57030000000000003</v>
      </c>
      <c r="D264" s="99">
        <f t="shared" ca="1" si="17"/>
        <v>1.5129939480242192E-2</v>
      </c>
      <c r="E264" s="64">
        <f t="shared" si="19"/>
        <v>0.85000000000000631</v>
      </c>
      <c r="F264" s="64">
        <f t="shared" si="20"/>
        <v>8.5000000000000639</v>
      </c>
    </row>
    <row r="265" spans="1:6" s="21" customFormat="1" ht="14.25" customHeight="1" x14ac:dyDescent="0.3">
      <c r="A265" s="76">
        <v>41975</v>
      </c>
      <c r="B265" s="64">
        <v>0.56479999999999997</v>
      </c>
      <c r="C265" s="104">
        <f t="shared" si="18"/>
        <v>0.56479999999999997</v>
      </c>
      <c r="D265" s="99">
        <f t="shared" ca="1" si="17"/>
        <v>3.5536602700781839E-3</v>
      </c>
      <c r="E265" s="64">
        <f t="shared" si="19"/>
        <v>0.20000000000000018</v>
      </c>
      <c r="F265" s="64">
        <f t="shared" si="20"/>
        <v>2.0000000000000018</v>
      </c>
    </row>
    <row r="266" spans="1:6" s="21" customFormat="1" ht="14.25" customHeight="1" x14ac:dyDescent="0.3">
      <c r="A266" s="76">
        <v>41974</v>
      </c>
      <c r="B266" s="64">
        <v>0.56259999999999999</v>
      </c>
      <c r="C266" s="104">
        <f t="shared" si="18"/>
        <v>0.56259999999999999</v>
      </c>
      <c r="D266" s="99">
        <f t="shared" ca="1" si="17"/>
        <v>2.7626771232509405E-3</v>
      </c>
      <c r="E266" s="64">
        <f t="shared" si="19"/>
        <v>0.15499999999999403</v>
      </c>
      <c r="F266" s="64">
        <f t="shared" si="20"/>
        <v>1.5499999999999403</v>
      </c>
    </row>
    <row r="267" spans="1:6" s="21" customFormat="1" ht="14.25" customHeight="1" x14ac:dyDescent="0.3">
      <c r="A267" s="76">
        <v>41971</v>
      </c>
      <c r="B267" s="64">
        <v>0.56459999999999999</v>
      </c>
      <c r="C267" s="104">
        <f t="shared" si="18"/>
        <v>0.56459999999999999</v>
      </c>
      <c r="D267" s="99">
        <f t="shared" ca="1" si="17"/>
        <v>6.327421798413585E-3</v>
      </c>
      <c r="E267" s="64">
        <f t="shared" si="19"/>
        <v>0.35499999999999421</v>
      </c>
      <c r="F267" s="64">
        <f t="shared" si="20"/>
        <v>3.5499999999999421</v>
      </c>
    </row>
    <row r="268" spans="1:6" s="21" customFormat="1" ht="14.25" customHeight="1" x14ac:dyDescent="0.3">
      <c r="A268" s="76">
        <v>41970</v>
      </c>
      <c r="B268" s="64">
        <v>0.56459999999999999</v>
      </c>
      <c r="C268" s="104">
        <f t="shared" si="18"/>
        <v>0.56459999999999999</v>
      </c>
      <c r="D268" s="99">
        <f t="shared" ca="1" si="17"/>
        <v>2.3078288656132929E-3</v>
      </c>
      <c r="E268" s="64">
        <f t="shared" si="19"/>
        <v>0.12999999999999678</v>
      </c>
      <c r="F268" s="64">
        <f t="shared" si="20"/>
        <v>1.2999999999999678</v>
      </c>
    </row>
    <row r="269" spans="1:6" s="21" customFormat="1" ht="14.25" customHeight="1" x14ac:dyDescent="0.3">
      <c r="A269" s="76">
        <v>41969</v>
      </c>
      <c r="B269" s="64">
        <v>0.56459999999999999</v>
      </c>
      <c r="C269" s="104">
        <f t="shared" si="18"/>
        <v>0.56459999999999999</v>
      </c>
      <c r="D269" s="99">
        <f t="shared" ca="1" si="17"/>
        <v>-3.0019424333392808E-3</v>
      </c>
      <c r="E269" s="64">
        <f t="shared" si="19"/>
        <v>-0.17000000000000348</v>
      </c>
      <c r="F269" s="64">
        <f t="shared" si="20"/>
        <v>-1.7000000000000348</v>
      </c>
    </row>
    <row r="270" spans="1:6" s="21" customFormat="1" ht="14.25" customHeight="1" x14ac:dyDescent="0.3">
      <c r="A270" s="76">
        <v>41968</v>
      </c>
      <c r="B270" s="64">
        <v>0.56459999999999999</v>
      </c>
      <c r="C270" s="104">
        <f t="shared" si="18"/>
        <v>0.56459999999999999</v>
      </c>
      <c r="D270" s="99">
        <f t="shared" ca="1" si="17"/>
        <v>1.4189428875488169E-3</v>
      </c>
      <c r="E270" s="64">
        <f t="shared" si="19"/>
        <v>8.0000000000002292E-2</v>
      </c>
      <c r="F270" s="64">
        <f t="shared" si="20"/>
        <v>0.80000000000002292</v>
      </c>
    </row>
    <row r="271" spans="1:6" s="21" customFormat="1" ht="14.25" customHeight="1" x14ac:dyDescent="0.3">
      <c r="A271" s="76">
        <v>41967</v>
      </c>
      <c r="B271" s="64">
        <v>0.56430000000000002</v>
      </c>
      <c r="C271" s="104">
        <f t="shared" si="18"/>
        <v>0.56430000000000002</v>
      </c>
      <c r="D271" s="99">
        <f t="shared" ca="1" si="17"/>
        <v>0</v>
      </c>
      <c r="E271" s="64">
        <f t="shared" si="19"/>
        <v>0</v>
      </c>
      <c r="F271" s="64">
        <f t="shared" si="20"/>
        <v>0</v>
      </c>
    </row>
    <row r="272" spans="1:6" s="21" customFormat="1" ht="14.25" customHeight="1" x14ac:dyDescent="0.3">
      <c r="A272" s="76">
        <v>41964</v>
      </c>
      <c r="B272" s="64">
        <v>0.56430000000000002</v>
      </c>
      <c r="C272" s="104">
        <f t="shared" si="18"/>
        <v>0.56430000000000002</v>
      </c>
      <c r="D272" s="99">
        <f t="shared" ca="1" si="17"/>
        <v>1.4380729822038481E-2</v>
      </c>
      <c r="E272" s="64">
        <f t="shared" si="19"/>
        <v>0.80000000000000071</v>
      </c>
      <c r="F272" s="64">
        <f t="shared" si="20"/>
        <v>8.0000000000000071</v>
      </c>
    </row>
    <row r="273" spans="1:6" s="21" customFormat="1" ht="14.25" customHeight="1" x14ac:dyDescent="0.3">
      <c r="A273" s="76">
        <v>41963</v>
      </c>
      <c r="B273" s="64">
        <v>0.56179999999999997</v>
      </c>
      <c r="C273" s="104">
        <f t="shared" si="18"/>
        <v>0.56179999999999997</v>
      </c>
      <c r="D273" s="99">
        <f t="shared" ca="1" si="17"/>
        <v>-7.946318205898039E-3</v>
      </c>
      <c r="E273" s="64">
        <f t="shared" si="19"/>
        <v>-0.45000000000000595</v>
      </c>
      <c r="F273" s="64">
        <f t="shared" si="20"/>
        <v>-4.5000000000000595</v>
      </c>
    </row>
    <row r="274" spans="1:6" s="21" customFormat="1" ht="14.25" customHeight="1" x14ac:dyDescent="0.3">
      <c r="A274" s="76">
        <v>41962</v>
      </c>
      <c r="B274" s="64">
        <v>0.56279999999999997</v>
      </c>
      <c r="C274" s="104">
        <f t="shared" si="18"/>
        <v>0.56279999999999997</v>
      </c>
      <c r="D274" s="99">
        <f t="shared" ca="1" si="17"/>
        <v>8.9637863033345377E-3</v>
      </c>
      <c r="E274" s="64">
        <f t="shared" si="19"/>
        <v>0.50000000000000044</v>
      </c>
      <c r="F274" s="64">
        <f t="shared" si="20"/>
        <v>5.0000000000000044</v>
      </c>
    </row>
    <row r="275" spans="1:6" s="21" customFormat="1" ht="14.25" customHeight="1" x14ac:dyDescent="0.3">
      <c r="A275" s="76">
        <v>41961</v>
      </c>
      <c r="B275" s="64">
        <v>0.56105000000000005</v>
      </c>
      <c r="C275" s="104">
        <f t="shared" si="18"/>
        <v>0.56105000000000005</v>
      </c>
      <c r="D275" s="99">
        <f t="shared" ca="1" si="17"/>
        <v>5.8264610971675984E-3</v>
      </c>
      <c r="E275" s="64">
        <f t="shared" si="19"/>
        <v>0.32500000000000862</v>
      </c>
      <c r="F275" s="64">
        <f t="shared" si="20"/>
        <v>3.2500000000000862</v>
      </c>
    </row>
    <row r="276" spans="1:6" s="21" customFormat="1" ht="14.25" customHeight="1" x14ac:dyDescent="0.3">
      <c r="A276" s="76">
        <v>41960</v>
      </c>
      <c r="B276" s="64">
        <v>0.56105000000000005</v>
      </c>
      <c r="C276" s="104">
        <f t="shared" si="18"/>
        <v>0.56105000000000005</v>
      </c>
      <c r="D276" s="99">
        <f t="shared" ca="1" si="17"/>
        <v>9.4458438287155239E-3</v>
      </c>
      <c r="E276" s="64">
        <f t="shared" si="19"/>
        <v>0.52500000000000879</v>
      </c>
      <c r="F276" s="64">
        <f t="shared" si="20"/>
        <v>5.2500000000000879</v>
      </c>
    </row>
    <row r="277" spans="1:6" s="21" customFormat="1" ht="14.25" customHeight="1" x14ac:dyDescent="0.3">
      <c r="A277" s="76">
        <v>41957</v>
      </c>
      <c r="B277" s="64">
        <v>0.56330000000000002</v>
      </c>
      <c r="C277" s="104">
        <f t="shared" si="18"/>
        <v>0.56330000000000002</v>
      </c>
      <c r="D277" s="99">
        <f t="shared" ca="1" si="17"/>
        <v>1.3494062612450635E-2</v>
      </c>
      <c r="E277" s="64">
        <f t="shared" si="19"/>
        <v>0.75000000000000622</v>
      </c>
      <c r="F277" s="64">
        <f t="shared" si="20"/>
        <v>7.5000000000000622</v>
      </c>
    </row>
    <row r="278" spans="1:6" s="21" customFormat="1" ht="14.25" customHeight="1" x14ac:dyDescent="0.3">
      <c r="A278" s="76">
        <v>41956</v>
      </c>
      <c r="B278" s="64">
        <v>0.56630000000000003</v>
      </c>
      <c r="C278" s="104">
        <f t="shared" si="18"/>
        <v>0.56630000000000003</v>
      </c>
      <c r="D278" s="99">
        <f t="shared" ca="1" si="17"/>
        <v>2.2571325388226919E-2</v>
      </c>
      <c r="E278" s="64">
        <f t="shared" si="19"/>
        <v>1.2500000000000067</v>
      </c>
      <c r="F278" s="64">
        <f t="shared" si="20"/>
        <v>12.500000000000068</v>
      </c>
    </row>
    <row r="279" spans="1:6" s="21" customFormat="1" ht="14.25" customHeight="1" x14ac:dyDescent="0.3">
      <c r="A279" s="76">
        <v>41955</v>
      </c>
      <c r="B279" s="64">
        <v>0.56379999999999997</v>
      </c>
      <c r="C279" s="104">
        <f t="shared" si="18"/>
        <v>0.56379999999999997</v>
      </c>
      <c r="D279" s="99">
        <f t="shared" ca="1" si="17"/>
        <v>1.4393666786613904E-2</v>
      </c>
      <c r="E279" s="64">
        <f t="shared" si="19"/>
        <v>0.80000000000000071</v>
      </c>
      <c r="F279" s="64">
        <f t="shared" si="20"/>
        <v>8.0000000000000071</v>
      </c>
    </row>
    <row r="280" spans="1:6" s="21" customFormat="1" ht="14.25" customHeight="1" x14ac:dyDescent="0.3">
      <c r="A280" s="76">
        <v>41954</v>
      </c>
      <c r="B280" s="64">
        <v>0.56430000000000002</v>
      </c>
      <c r="C280" s="104">
        <f t="shared" si="18"/>
        <v>0.56430000000000002</v>
      </c>
      <c r="D280" s="99">
        <f t="shared" ca="1" si="17"/>
        <v>4.1528239202657947E-2</v>
      </c>
      <c r="E280" s="64">
        <f t="shared" si="19"/>
        <v>2.2500000000000075</v>
      </c>
      <c r="F280" s="64">
        <f t="shared" si="20"/>
        <v>22.500000000000075</v>
      </c>
    </row>
    <row r="281" spans="1:6" s="21" customFormat="1" ht="14.25" customHeight="1" x14ac:dyDescent="0.3">
      <c r="A281" s="76">
        <v>41953</v>
      </c>
      <c r="B281" s="64">
        <v>0.55630000000000002</v>
      </c>
      <c r="C281" s="104">
        <f t="shared" si="18"/>
        <v>0.55630000000000002</v>
      </c>
      <c r="D281" s="99">
        <f t="shared" ca="1" si="17"/>
        <v>2.7236635583048733E-2</v>
      </c>
      <c r="E281" s="64">
        <f t="shared" si="19"/>
        <v>1.4750000000000041</v>
      </c>
      <c r="F281" s="64">
        <f t="shared" si="20"/>
        <v>14.750000000000041</v>
      </c>
    </row>
    <row r="282" spans="1:6" s="21" customFormat="1" ht="14.25" customHeight="1" x14ac:dyDescent="0.3">
      <c r="A282" s="76">
        <v>41950</v>
      </c>
      <c r="B282" s="64">
        <v>0.56630000000000003</v>
      </c>
      <c r="C282" s="104">
        <f t="shared" si="18"/>
        <v>0.56630000000000003</v>
      </c>
      <c r="D282" s="99">
        <f t="shared" ca="1" si="17"/>
        <v>4.5219638242894204E-2</v>
      </c>
      <c r="E282" s="64">
        <f t="shared" si="19"/>
        <v>2.4500000000000077</v>
      </c>
      <c r="F282" s="64">
        <f t="shared" si="20"/>
        <v>24.500000000000078</v>
      </c>
    </row>
    <row r="283" spans="1:6" s="21" customFormat="1" ht="14.25" customHeight="1" x14ac:dyDescent="0.3">
      <c r="A283" s="76">
        <v>41949</v>
      </c>
      <c r="B283" s="64">
        <v>0.55779999999999996</v>
      </c>
      <c r="C283" s="104">
        <f t="shared" si="18"/>
        <v>0.55779999999999996</v>
      </c>
      <c r="D283" s="99">
        <f t="shared" ca="1" si="17"/>
        <v>2.810800847848122E-2</v>
      </c>
      <c r="E283" s="64">
        <f t="shared" si="19"/>
        <v>1.5249999999999986</v>
      </c>
      <c r="F283" s="64">
        <f t="shared" si="20"/>
        <v>15.249999999999986</v>
      </c>
    </row>
    <row r="284" spans="1:6" s="21" customFormat="1" ht="14.25" customHeight="1" x14ac:dyDescent="0.3">
      <c r="A284" s="76">
        <v>41948</v>
      </c>
      <c r="B284" s="64">
        <v>0.55779999999999996</v>
      </c>
      <c r="C284" s="104">
        <f t="shared" si="18"/>
        <v>0.55779999999999996</v>
      </c>
      <c r="D284" s="99">
        <f t="shared" ca="1" si="17"/>
        <v>2.6122148638704913E-2</v>
      </c>
      <c r="E284" s="64">
        <f t="shared" si="19"/>
        <v>1.419999999999999</v>
      </c>
      <c r="F284" s="64">
        <f t="shared" si="20"/>
        <v>14.19999999999999</v>
      </c>
    </row>
    <row r="285" spans="1:6" s="21" customFormat="1" ht="14.25" customHeight="1" x14ac:dyDescent="0.3">
      <c r="A285" s="76">
        <v>41947</v>
      </c>
      <c r="B285" s="64">
        <v>0.55579999999999996</v>
      </c>
      <c r="C285" s="104">
        <f t="shared" si="18"/>
        <v>0.55579999999999996</v>
      </c>
      <c r="D285" s="99">
        <f t="shared" ca="1" si="17"/>
        <v>2.5272090020291339E-2</v>
      </c>
      <c r="E285" s="64">
        <f t="shared" si="19"/>
        <v>1.3699999999999934</v>
      </c>
      <c r="F285" s="64">
        <f t="shared" si="20"/>
        <v>13.699999999999935</v>
      </c>
    </row>
    <row r="286" spans="1:6" s="21" customFormat="1" ht="14.25" customHeight="1" x14ac:dyDescent="0.3">
      <c r="A286" s="76">
        <v>41946</v>
      </c>
      <c r="B286" s="64">
        <v>0.55579999999999996</v>
      </c>
      <c r="C286" s="104">
        <f t="shared" si="18"/>
        <v>0.55579999999999996</v>
      </c>
      <c r="D286" s="99">
        <f t="shared" ca="1" si="17"/>
        <v>2.7071976346669021E-2</v>
      </c>
      <c r="E286" s="64">
        <f t="shared" si="19"/>
        <v>1.4649999999999941</v>
      </c>
      <c r="F286" s="64">
        <f t="shared" si="20"/>
        <v>14.649999999999942</v>
      </c>
    </row>
    <row r="287" spans="1:6" s="21" customFormat="1" ht="14.25" customHeight="1" x14ac:dyDescent="0.3">
      <c r="A287" s="76">
        <v>41943</v>
      </c>
      <c r="B287" s="64">
        <v>0.55379999999999996</v>
      </c>
      <c r="C287" s="104">
        <f t="shared" si="18"/>
        <v>0.55379999999999996</v>
      </c>
      <c r="D287" s="99">
        <f t="shared" ca="1" si="17"/>
        <v>1.2153888330439429E-2</v>
      </c>
      <c r="E287" s="64">
        <f t="shared" si="19"/>
        <v>0.66499999999999337</v>
      </c>
      <c r="F287" s="64">
        <f t="shared" si="20"/>
        <v>6.6499999999999337</v>
      </c>
    </row>
    <row r="288" spans="1:6" s="21" customFormat="1" ht="14.25" customHeight="1" x14ac:dyDescent="0.3">
      <c r="A288" s="76">
        <v>41942</v>
      </c>
      <c r="B288" s="64">
        <v>0.55579999999999996</v>
      </c>
      <c r="C288" s="104">
        <f t="shared" si="18"/>
        <v>0.55579999999999996</v>
      </c>
      <c r="D288" s="99">
        <f t="shared" ca="1" si="17"/>
        <v>1.6273541780946987E-2</v>
      </c>
      <c r="E288" s="64">
        <f t="shared" si="19"/>
        <v>0.8899999999999908</v>
      </c>
      <c r="F288" s="64">
        <f t="shared" si="20"/>
        <v>8.899999999999908</v>
      </c>
    </row>
    <row r="289" spans="1:6" s="21" customFormat="1" ht="14.25" customHeight="1" x14ac:dyDescent="0.3">
      <c r="A289" s="76">
        <v>41941</v>
      </c>
      <c r="B289" s="64">
        <v>0.54179999999999995</v>
      </c>
      <c r="C289" s="104">
        <f t="shared" si="18"/>
        <v>0.54179999999999995</v>
      </c>
      <c r="D289" s="99">
        <f t="shared" ca="1" si="17"/>
        <v>-5.2327182594326983E-3</v>
      </c>
      <c r="E289" s="64">
        <f t="shared" si="19"/>
        <v>-0.28500000000000192</v>
      </c>
      <c r="F289" s="64">
        <f t="shared" si="20"/>
        <v>-2.8500000000000192</v>
      </c>
    </row>
    <row r="290" spans="1:6" s="21" customFormat="1" ht="14.25" customHeight="1" x14ac:dyDescent="0.3">
      <c r="A290" s="76">
        <v>41940</v>
      </c>
      <c r="B290" s="64">
        <v>0.54154999999999998</v>
      </c>
      <c r="C290" s="104">
        <f t="shared" si="18"/>
        <v>0.54154999999999998</v>
      </c>
      <c r="D290" s="99">
        <f t="shared" ca="1" si="17"/>
        <v>-5.235121234386516E-3</v>
      </c>
      <c r="E290" s="64">
        <f t="shared" si="19"/>
        <v>-0.28500000000000192</v>
      </c>
      <c r="F290" s="64">
        <f t="shared" si="20"/>
        <v>-2.8500000000000192</v>
      </c>
    </row>
    <row r="291" spans="1:6" s="21" customFormat="1" ht="14.25" customHeight="1" x14ac:dyDescent="0.3">
      <c r="A291" s="76">
        <v>41939</v>
      </c>
      <c r="B291" s="64">
        <v>0.54179999999999995</v>
      </c>
      <c r="C291" s="104">
        <f t="shared" si="18"/>
        <v>0.54179999999999995</v>
      </c>
      <c r="D291" s="99">
        <f t="shared" ca="1" si="17"/>
        <v>-4.6121206530778242E-4</v>
      </c>
      <c r="E291" s="64">
        <f t="shared" si="19"/>
        <v>-2.5000000000008349E-2</v>
      </c>
      <c r="F291" s="64">
        <f t="shared" si="20"/>
        <v>-0.25000000000008349</v>
      </c>
    </row>
    <row r="292" spans="1:6" s="21" customFormat="1" ht="14.25" customHeight="1" x14ac:dyDescent="0.3">
      <c r="A292" s="76">
        <v>41936</v>
      </c>
      <c r="B292" s="64">
        <v>0.54254999999999998</v>
      </c>
      <c r="C292" s="104">
        <f t="shared" si="18"/>
        <v>0.54254999999999998</v>
      </c>
      <c r="D292" s="99">
        <f t="shared" ca="1" si="17"/>
        <v>-8.6789694865704956E-3</v>
      </c>
      <c r="E292" s="64">
        <f t="shared" si="19"/>
        <v>-0.4750000000000032</v>
      </c>
      <c r="F292" s="64">
        <f t="shared" si="20"/>
        <v>-4.750000000000032</v>
      </c>
    </row>
    <row r="293" spans="1:6" s="21" customFormat="1" ht="14.25" customHeight="1" x14ac:dyDescent="0.3">
      <c r="A293" s="76">
        <v>41935</v>
      </c>
      <c r="B293" s="64">
        <v>0.54359999999999997</v>
      </c>
      <c r="C293" s="104">
        <f t="shared" si="18"/>
        <v>0.54359999999999997</v>
      </c>
      <c r="D293" s="99">
        <f t="shared" ca="1" si="17"/>
        <v>-1.6197629173830448E-2</v>
      </c>
      <c r="E293" s="64">
        <f t="shared" si="19"/>
        <v>-0.89500000000000135</v>
      </c>
      <c r="F293" s="64">
        <f t="shared" si="20"/>
        <v>-8.9500000000000135</v>
      </c>
    </row>
    <row r="294" spans="1:6" s="21" customFormat="1" ht="14.25" customHeight="1" x14ac:dyDescent="0.3">
      <c r="A294" s="76">
        <v>41934</v>
      </c>
      <c r="B294" s="64">
        <v>0.54210000000000003</v>
      </c>
      <c r="C294" s="104">
        <f t="shared" si="18"/>
        <v>0.54210000000000003</v>
      </c>
      <c r="D294" s="99">
        <f t="shared" ca="1" si="17"/>
        <v>-1.5348288075560726E-2</v>
      </c>
      <c r="E294" s="64">
        <f t="shared" si="19"/>
        <v>-0.84499999999999575</v>
      </c>
      <c r="F294" s="64">
        <f t="shared" si="20"/>
        <v>-8.4499999999999567</v>
      </c>
    </row>
    <row r="295" spans="1:6" s="21" customFormat="1" ht="14.25" customHeight="1" x14ac:dyDescent="0.3">
      <c r="A295" s="76">
        <v>41933</v>
      </c>
      <c r="B295" s="64">
        <v>0.54115000000000002</v>
      </c>
      <c r="C295" s="104">
        <f t="shared" si="18"/>
        <v>0.54115000000000002</v>
      </c>
      <c r="D295" s="99">
        <f t="shared" ca="1" si="17"/>
        <v>-4.6095540278512259E-2</v>
      </c>
      <c r="E295" s="64">
        <f t="shared" si="19"/>
        <v>-2.6150000000000007</v>
      </c>
      <c r="F295" s="64">
        <f t="shared" si="20"/>
        <v>-26.150000000000006</v>
      </c>
    </row>
    <row r="296" spans="1:6" s="21" customFormat="1" ht="14.25" customHeight="1" x14ac:dyDescent="0.3">
      <c r="A296" s="76">
        <v>41932</v>
      </c>
      <c r="B296" s="64">
        <v>0.54715000000000003</v>
      </c>
      <c r="C296" s="104">
        <f t="shared" si="18"/>
        <v>0.54715000000000003</v>
      </c>
      <c r="D296" s="99">
        <f t="shared" ca="1" si="17"/>
        <v>-4.2272011202520575E-2</v>
      </c>
      <c r="E296" s="64">
        <f t="shared" si="19"/>
        <v>-2.4150000000000005</v>
      </c>
      <c r="F296" s="64">
        <f t="shared" si="20"/>
        <v>-24.150000000000006</v>
      </c>
    </row>
    <row r="297" spans="1:6" s="21" customFormat="1" ht="14.25" customHeight="1" x14ac:dyDescent="0.3">
      <c r="A297" s="76">
        <v>41929</v>
      </c>
      <c r="B297" s="64">
        <v>0.54690000000000005</v>
      </c>
      <c r="C297" s="104">
        <f t="shared" si="18"/>
        <v>0.54690000000000005</v>
      </c>
      <c r="D297" s="99">
        <f t="shared" ca="1" si="17"/>
        <v>-4.3546694648478358E-2</v>
      </c>
      <c r="E297" s="64">
        <f t="shared" si="19"/>
        <v>-2.4899999999999922</v>
      </c>
      <c r="F297" s="64">
        <f t="shared" si="20"/>
        <v>-24.89999999999992</v>
      </c>
    </row>
    <row r="298" spans="1:6" s="21" customFormat="1" ht="14.25" customHeight="1" x14ac:dyDescent="0.3">
      <c r="A298" s="76">
        <v>41928</v>
      </c>
      <c r="B298" s="64">
        <v>0.54464999999999997</v>
      </c>
      <c r="C298" s="104">
        <f t="shared" si="18"/>
        <v>0.54464999999999997</v>
      </c>
      <c r="D298" s="99">
        <f t="shared" ca="1" si="17"/>
        <v>-4.2962572482867827E-2</v>
      </c>
      <c r="E298" s="64">
        <f t="shared" si="19"/>
        <v>-2.4450000000000083</v>
      </c>
      <c r="F298" s="64">
        <f t="shared" si="20"/>
        <v>-24.450000000000081</v>
      </c>
    </row>
    <row r="299" spans="1:6" s="21" customFormat="1" ht="14.25" customHeight="1" x14ac:dyDescent="0.3">
      <c r="A299" s="76">
        <v>41927</v>
      </c>
      <c r="B299" s="64">
        <v>0.5444</v>
      </c>
      <c r="C299" s="104">
        <f t="shared" si="18"/>
        <v>0.5444</v>
      </c>
      <c r="D299" s="99">
        <f t="shared" ca="1" si="17"/>
        <v>-4.1718007393064693E-2</v>
      </c>
      <c r="E299" s="64">
        <f t="shared" si="19"/>
        <v>-2.3700000000000054</v>
      </c>
      <c r="F299" s="64">
        <f t="shared" si="20"/>
        <v>-23.700000000000053</v>
      </c>
    </row>
    <row r="300" spans="1:6" s="21" customFormat="1" ht="14.25" customHeight="1" x14ac:dyDescent="0.3">
      <c r="A300" s="76">
        <v>41926</v>
      </c>
      <c r="B300" s="64">
        <v>0.54205000000000003</v>
      </c>
      <c r="C300" s="104">
        <f t="shared" si="18"/>
        <v>0.54205000000000003</v>
      </c>
      <c r="D300" s="99">
        <f t="shared" ca="1" si="17"/>
        <v>-6.1547783933517952E-2</v>
      </c>
      <c r="E300" s="64">
        <f t="shared" si="19"/>
        <v>-3.5549999999999971</v>
      </c>
      <c r="F300" s="64">
        <f t="shared" si="20"/>
        <v>-35.549999999999969</v>
      </c>
    </row>
    <row r="301" spans="1:6" s="21" customFormat="1" ht="14.25" customHeight="1" x14ac:dyDescent="0.3">
      <c r="A301" s="76">
        <v>41925</v>
      </c>
      <c r="B301" s="64">
        <v>0.54730000000000001</v>
      </c>
      <c r="C301" s="104">
        <f t="shared" si="18"/>
        <v>0.54730000000000001</v>
      </c>
      <c r="D301" s="99">
        <f t="shared" ca="1" si="17"/>
        <v>-5.4096094020048384E-2</v>
      </c>
      <c r="E301" s="64">
        <f t="shared" si="19"/>
        <v>-3.1299999999999994</v>
      </c>
      <c r="F301" s="64">
        <f t="shared" si="20"/>
        <v>-31.299999999999994</v>
      </c>
    </row>
    <row r="302" spans="1:6" s="21" customFormat="1" ht="14.25" customHeight="1" x14ac:dyDescent="0.3">
      <c r="A302" s="76">
        <v>41922</v>
      </c>
      <c r="B302" s="64">
        <v>0.55254999999999999</v>
      </c>
      <c r="C302" s="104">
        <f t="shared" si="18"/>
        <v>0.55254999999999999</v>
      </c>
      <c r="D302" s="99">
        <f t="shared" ca="1" si="17"/>
        <v>-4.7655980696311724E-2</v>
      </c>
      <c r="E302" s="64">
        <f t="shared" si="19"/>
        <v>-2.7650000000000063</v>
      </c>
      <c r="F302" s="64">
        <f t="shared" si="20"/>
        <v>-27.650000000000063</v>
      </c>
    </row>
    <row r="303" spans="1:6" s="21" customFormat="1" ht="14.25" customHeight="1" x14ac:dyDescent="0.3">
      <c r="A303" s="76">
        <v>41921</v>
      </c>
      <c r="B303" s="64">
        <v>0.55054999999999998</v>
      </c>
      <c r="C303" s="104">
        <f t="shared" si="18"/>
        <v>0.55054999999999998</v>
      </c>
      <c r="D303" s="99">
        <f t="shared" ca="1" si="17"/>
        <v>-4.6996711095724439E-2</v>
      </c>
      <c r="E303" s="64">
        <f t="shared" si="19"/>
        <v>-2.7150000000000007</v>
      </c>
      <c r="F303" s="64">
        <f t="shared" si="20"/>
        <v>-27.150000000000006</v>
      </c>
    </row>
    <row r="304" spans="1:6" s="21" customFormat="1" ht="14.25" customHeight="1" x14ac:dyDescent="0.3">
      <c r="A304" s="76">
        <v>41920</v>
      </c>
      <c r="B304" s="64">
        <v>0.56730000000000003</v>
      </c>
      <c r="C304" s="104">
        <f t="shared" si="18"/>
        <v>0.56730000000000003</v>
      </c>
      <c r="D304" s="99">
        <f t="shared" ca="1" si="17"/>
        <v>-2.5592579869460706E-2</v>
      </c>
      <c r="E304" s="64">
        <f t="shared" si="19"/>
        <v>-1.4900000000000024</v>
      </c>
      <c r="F304" s="64">
        <f t="shared" si="20"/>
        <v>-14.900000000000023</v>
      </c>
    </row>
    <row r="305" spans="1:6" s="21" customFormat="1" ht="14.25" customHeight="1" x14ac:dyDescent="0.3">
      <c r="A305" s="76">
        <v>41919</v>
      </c>
      <c r="B305" s="64">
        <v>0.57130000000000003</v>
      </c>
      <c r="C305" s="104">
        <f t="shared" si="18"/>
        <v>0.57130000000000003</v>
      </c>
      <c r="D305" s="99">
        <f t="shared" ca="1" si="17"/>
        <v>-1.9564098163720553E-2</v>
      </c>
      <c r="E305" s="64">
        <f t="shared" si="19"/>
        <v>-1.1399999999999966</v>
      </c>
      <c r="F305" s="64">
        <f t="shared" si="20"/>
        <v>-11.399999999999967</v>
      </c>
    </row>
    <row r="306" spans="1:6" s="21" customFormat="1" ht="14.25" customHeight="1" x14ac:dyDescent="0.3">
      <c r="A306" s="76">
        <v>41918</v>
      </c>
      <c r="B306" s="64">
        <v>0.57179999999999997</v>
      </c>
      <c r="C306" s="104">
        <f t="shared" si="18"/>
        <v>0.57179999999999997</v>
      </c>
      <c r="D306" s="99">
        <f t="shared" ca="1" si="17"/>
        <v>-1.6173434273916164E-2</v>
      </c>
      <c r="E306" s="64">
        <f t="shared" si="19"/>
        <v>-0.9400000000000075</v>
      </c>
      <c r="F306" s="64">
        <f t="shared" si="20"/>
        <v>-9.400000000000075</v>
      </c>
    </row>
    <row r="307" spans="1:6" s="21" customFormat="1" ht="14.25" customHeight="1" x14ac:dyDescent="0.3">
      <c r="A307" s="76">
        <v>41915</v>
      </c>
      <c r="B307" s="64">
        <v>0.56910000000000005</v>
      </c>
      <c r="C307" s="104">
        <f t="shared" si="18"/>
        <v>0.56910000000000005</v>
      </c>
      <c r="D307" s="99">
        <f t="shared" ca="1" si="17"/>
        <v>-2.166064981949449E-2</v>
      </c>
      <c r="E307" s="64">
        <f t="shared" si="19"/>
        <v>-1.2599999999999945</v>
      </c>
      <c r="F307" s="64">
        <f t="shared" si="20"/>
        <v>-12.599999999999945</v>
      </c>
    </row>
    <row r="308" spans="1:6" s="21" customFormat="1" ht="14.25" customHeight="1" x14ac:dyDescent="0.3">
      <c r="A308" s="76">
        <v>41914</v>
      </c>
      <c r="B308" s="64">
        <v>0.56810000000000005</v>
      </c>
      <c r="C308" s="104">
        <f t="shared" si="18"/>
        <v>0.56810000000000005</v>
      </c>
      <c r="D308" s="99">
        <f t="shared" ca="1" si="17"/>
        <v>-2.8390627672310497E-2</v>
      </c>
      <c r="E308" s="64">
        <f t="shared" si="19"/>
        <v>-1.6599999999999948</v>
      </c>
      <c r="F308" s="64">
        <f t="shared" si="20"/>
        <v>-16.599999999999948</v>
      </c>
    </row>
    <row r="309" spans="1:6" s="21" customFormat="1" ht="14.25" customHeight="1" x14ac:dyDescent="0.3">
      <c r="A309" s="76">
        <v>41913</v>
      </c>
      <c r="B309" s="64">
        <v>0.5776</v>
      </c>
      <c r="C309" s="104">
        <f t="shared" si="18"/>
        <v>0.5776</v>
      </c>
      <c r="D309" s="99">
        <f t="shared" ca="1" si="17"/>
        <v>-1.2987012987013073E-2</v>
      </c>
      <c r="E309" s="64">
        <f t="shared" si="19"/>
        <v>-0.76000000000000512</v>
      </c>
      <c r="F309" s="64">
        <f t="shared" si="20"/>
        <v>-7.6000000000000512</v>
      </c>
    </row>
    <row r="310" spans="1:6" s="21" customFormat="1" ht="14.25" customHeight="1" x14ac:dyDescent="0.3">
      <c r="A310" s="76">
        <v>41912</v>
      </c>
      <c r="B310" s="64">
        <v>0.5786</v>
      </c>
      <c r="C310" s="104">
        <f t="shared" si="18"/>
        <v>0.5786</v>
      </c>
      <c r="D310" s="99">
        <f t="shared" ca="1" si="17"/>
        <v>-7.0362107430924879E-3</v>
      </c>
      <c r="E310" s="64">
        <f t="shared" si="19"/>
        <v>-0.40999999999999925</v>
      </c>
      <c r="F310" s="64">
        <f t="shared" si="20"/>
        <v>-4.0999999999999925</v>
      </c>
    </row>
    <row r="311" spans="1:6" s="21" customFormat="1" ht="14.25" customHeight="1" x14ac:dyDescent="0.3">
      <c r="A311" s="76">
        <v>41911</v>
      </c>
      <c r="B311" s="64">
        <v>0.58020000000000005</v>
      </c>
      <c r="C311" s="104">
        <f t="shared" si="18"/>
        <v>0.58020000000000005</v>
      </c>
      <c r="D311" s="99">
        <f t="shared" ca="1" si="17"/>
        <v>-4.2903724043246039E-3</v>
      </c>
      <c r="E311" s="64">
        <f t="shared" si="19"/>
        <v>-0.24999999999999467</v>
      </c>
      <c r="F311" s="64">
        <f t="shared" si="20"/>
        <v>-2.4999999999999467</v>
      </c>
    </row>
    <row r="312" spans="1:6" s="21" customFormat="1" ht="14.25" customHeight="1" x14ac:dyDescent="0.3">
      <c r="A312" s="76">
        <v>41908</v>
      </c>
      <c r="B312" s="64">
        <v>0.57769999999999999</v>
      </c>
      <c r="C312" s="104">
        <f t="shared" si="18"/>
        <v>0.57769999999999999</v>
      </c>
      <c r="D312" s="99">
        <f t="shared" ca="1" si="17"/>
        <v>-1.1971951428082788E-2</v>
      </c>
      <c r="E312" s="64">
        <f t="shared" si="19"/>
        <v>-0.70000000000000062</v>
      </c>
      <c r="F312" s="64">
        <f t="shared" si="20"/>
        <v>-7.0000000000000062</v>
      </c>
    </row>
    <row r="313" spans="1:6" s="21" customFormat="1" ht="14.25" customHeight="1" x14ac:dyDescent="0.3">
      <c r="A313" s="76">
        <v>41907</v>
      </c>
      <c r="B313" s="64">
        <v>0.58220000000000005</v>
      </c>
      <c r="C313" s="104">
        <f t="shared" si="18"/>
        <v>0.58220000000000005</v>
      </c>
      <c r="D313" s="99">
        <f t="shared" ca="1" si="17"/>
        <v>-6.8236096895257642E-3</v>
      </c>
      <c r="E313" s="64">
        <f t="shared" si="19"/>
        <v>-0.40000000000000036</v>
      </c>
      <c r="F313" s="64">
        <f t="shared" si="20"/>
        <v>-4.0000000000000036</v>
      </c>
    </row>
    <row r="314" spans="1:6" s="21" customFormat="1" ht="14.25" customHeight="1" x14ac:dyDescent="0.3">
      <c r="A314" s="76">
        <v>41906</v>
      </c>
      <c r="B314" s="64">
        <v>0.5827</v>
      </c>
      <c r="C314" s="104">
        <f t="shared" si="18"/>
        <v>0.5827</v>
      </c>
      <c r="D314" s="99">
        <f t="shared" ca="1" si="17"/>
        <v>8.5881140501536393E-4</v>
      </c>
      <c r="E314" s="64">
        <f t="shared" si="19"/>
        <v>4.9999999999994493E-2</v>
      </c>
      <c r="F314" s="64">
        <f t="shared" si="20"/>
        <v>0.49999999999994493</v>
      </c>
    </row>
    <row r="315" spans="1:6" s="21" customFormat="1" ht="14.25" customHeight="1" x14ac:dyDescent="0.3">
      <c r="A315" s="76">
        <v>41905</v>
      </c>
      <c r="B315" s="64">
        <v>0.58120000000000005</v>
      </c>
      <c r="C315" s="104">
        <f t="shared" si="18"/>
        <v>0.58120000000000005</v>
      </c>
      <c r="D315" s="99">
        <f t="shared" ca="1" si="17"/>
        <v>8.6102979163088685E-4</v>
      </c>
      <c r="E315" s="64">
        <f t="shared" si="19"/>
        <v>5.0000000000005596E-2</v>
      </c>
      <c r="F315" s="64">
        <f t="shared" si="20"/>
        <v>0.50000000000005596</v>
      </c>
    </row>
    <row r="316" spans="1:6" s="21" customFormat="1" ht="14.25" customHeight="1" x14ac:dyDescent="0.3">
      <c r="A316" s="76">
        <v>41904</v>
      </c>
      <c r="B316" s="64">
        <v>0.58169999999999999</v>
      </c>
      <c r="C316" s="104">
        <f t="shared" si="18"/>
        <v>0.58169999999999999</v>
      </c>
      <c r="D316" s="99">
        <f t="shared" ca="1" si="17"/>
        <v>1.3944570332926629E-2</v>
      </c>
      <c r="E316" s="64">
        <f t="shared" si="19"/>
        <v>0.80000000000000071</v>
      </c>
      <c r="F316" s="64">
        <f t="shared" si="20"/>
        <v>8.0000000000000071</v>
      </c>
    </row>
    <row r="317" spans="1:6" s="21" customFormat="1" ht="14.25" customHeight="1" x14ac:dyDescent="0.3">
      <c r="A317" s="76">
        <v>41901</v>
      </c>
      <c r="B317" s="64">
        <v>0.5847</v>
      </c>
      <c r="C317" s="104">
        <f t="shared" si="18"/>
        <v>0.5847</v>
      </c>
      <c r="D317" s="99">
        <f t="shared" ca="1" si="17"/>
        <v>3.928190543903308E-2</v>
      </c>
      <c r="E317" s="64">
        <f t="shared" si="19"/>
        <v>2.2100000000000009</v>
      </c>
      <c r="F317" s="64">
        <f t="shared" si="20"/>
        <v>22.100000000000009</v>
      </c>
    </row>
    <row r="318" spans="1:6" s="21" customFormat="1" ht="14.25" customHeight="1" x14ac:dyDescent="0.3">
      <c r="A318" s="76">
        <v>41900</v>
      </c>
      <c r="B318" s="64">
        <v>0.58520000000000005</v>
      </c>
      <c r="C318" s="104">
        <f t="shared" si="18"/>
        <v>0.58520000000000005</v>
      </c>
      <c r="D318" s="99">
        <f t="shared" ca="1" si="17"/>
        <v>2.829028290282903E-2</v>
      </c>
      <c r="E318" s="64">
        <f t="shared" si="19"/>
        <v>1.6100000000000003</v>
      </c>
      <c r="F318" s="64">
        <f t="shared" si="20"/>
        <v>16.100000000000001</v>
      </c>
    </row>
    <row r="319" spans="1:6" s="21" customFormat="1" ht="14.25" customHeight="1" x14ac:dyDescent="0.3">
      <c r="A319" s="76">
        <v>41899</v>
      </c>
      <c r="B319" s="64">
        <v>0.5827</v>
      </c>
      <c r="C319" s="104">
        <f t="shared" si="18"/>
        <v>0.5827</v>
      </c>
      <c r="D319" s="99">
        <f t="shared" ca="1" si="17"/>
        <v>3.2972877149441499E-2</v>
      </c>
      <c r="E319" s="64">
        <f t="shared" si="19"/>
        <v>1.859999999999995</v>
      </c>
      <c r="F319" s="64">
        <f t="shared" si="20"/>
        <v>18.599999999999952</v>
      </c>
    </row>
    <row r="320" spans="1:6" s="21" customFormat="1" ht="14.25" customHeight="1" x14ac:dyDescent="0.3">
      <c r="A320" s="76">
        <v>41898</v>
      </c>
      <c r="B320" s="64">
        <v>0.5827</v>
      </c>
      <c r="C320" s="104">
        <f t="shared" si="18"/>
        <v>0.5827</v>
      </c>
      <c r="D320" s="99">
        <f t="shared" ca="1" si="17"/>
        <v>3.023338048090524E-2</v>
      </c>
      <c r="E320" s="64">
        <f t="shared" si="19"/>
        <v>1.7100000000000004</v>
      </c>
      <c r="F320" s="64">
        <f t="shared" si="20"/>
        <v>17.100000000000005</v>
      </c>
    </row>
    <row r="321" spans="1:6" s="21" customFormat="1" ht="14.25" customHeight="1" x14ac:dyDescent="0.3">
      <c r="A321" s="76">
        <v>41897</v>
      </c>
      <c r="B321" s="64">
        <v>0.5847</v>
      </c>
      <c r="C321" s="104">
        <f t="shared" si="18"/>
        <v>0.5847</v>
      </c>
      <c r="D321" s="99">
        <f t="shared" ca="1" si="17"/>
        <v>4.0206368973492175E-2</v>
      </c>
      <c r="E321" s="64">
        <f t="shared" si="19"/>
        <v>2.2599999999999953</v>
      </c>
      <c r="F321" s="64">
        <f t="shared" si="20"/>
        <v>22.599999999999952</v>
      </c>
    </row>
    <row r="322" spans="1:6" s="21" customFormat="1" ht="14.25" customHeight="1" x14ac:dyDescent="0.3">
      <c r="A322" s="76">
        <v>41894</v>
      </c>
      <c r="B322" s="64">
        <v>0.58620000000000005</v>
      </c>
      <c r="C322" s="104">
        <f t="shared" si="18"/>
        <v>0.58620000000000005</v>
      </c>
      <c r="D322" s="99">
        <f t="shared" ca="1" si="17"/>
        <v>3.825717321997886E-2</v>
      </c>
      <c r="E322" s="64">
        <f t="shared" si="19"/>
        <v>2.1600000000000064</v>
      </c>
      <c r="F322" s="64">
        <f t="shared" si="20"/>
        <v>21.600000000000065</v>
      </c>
    </row>
    <row r="323" spans="1:6" s="21" customFormat="1" ht="14.25" customHeight="1" x14ac:dyDescent="0.3">
      <c r="A323" s="76">
        <v>41893</v>
      </c>
      <c r="B323" s="64">
        <v>0.58220000000000005</v>
      </c>
      <c r="C323" s="104">
        <f t="shared" si="18"/>
        <v>0.58220000000000005</v>
      </c>
      <c r="D323" s="99">
        <f t="shared" ref="D323:D386" ca="1" si="21">_xlfn.IFNA((B323-B332)/B332,NORMINV(RAND(),_xlfn.AGGREGATE(1,6,D262:D388),_xlfn.AGGREGATE(7,6,D262:D388)))</f>
        <v>2.9349363507779454E-2</v>
      </c>
      <c r="E323" s="64">
        <f t="shared" si="19"/>
        <v>1.6600000000000059</v>
      </c>
      <c r="F323" s="64">
        <f t="shared" si="20"/>
        <v>16.600000000000058</v>
      </c>
    </row>
    <row r="324" spans="1:6" s="21" customFormat="1" ht="14.25" customHeight="1" x14ac:dyDescent="0.3">
      <c r="A324" s="76">
        <v>41892</v>
      </c>
      <c r="B324" s="64">
        <v>0.58069999999999999</v>
      </c>
      <c r="C324" s="104">
        <f t="shared" si="18"/>
        <v>0.58069999999999999</v>
      </c>
      <c r="D324" s="99">
        <f t="shared" ca="1" si="21"/>
        <v>3.1255549635943791E-2</v>
      </c>
      <c r="E324" s="64">
        <f t="shared" si="19"/>
        <v>1.7599999999999949</v>
      </c>
      <c r="F324" s="64">
        <f t="shared" si="20"/>
        <v>17.599999999999948</v>
      </c>
    </row>
    <row r="325" spans="1:6" s="21" customFormat="1" ht="14.25" customHeight="1" x14ac:dyDescent="0.3">
      <c r="A325" s="76">
        <v>41891</v>
      </c>
      <c r="B325" s="64">
        <v>0.57369999999999999</v>
      </c>
      <c r="C325" s="104">
        <f t="shared" si="18"/>
        <v>0.57369999999999999</v>
      </c>
      <c r="D325" s="99">
        <f t="shared" ca="1" si="21"/>
        <v>1.9729825808745109E-2</v>
      </c>
      <c r="E325" s="64">
        <f t="shared" si="19"/>
        <v>1.1099999999999999</v>
      </c>
      <c r="F325" s="64">
        <f t="shared" si="20"/>
        <v>11.099999999999998</v>
      </c>
    </row>
    <row r="326" spans="1:6" s="21" customFormat="1" ht="14.25" customHeight="1" x14ac:dyDescent="0.3">
      <c r="A326" s="76">
        <v>41890</v>
      </c>
      <c r="B326" s="64">
        <v>0.56259999999999999</v>
      </c>
      <c r="C326" s="104">
        <f t="shared" ref="C326:C389" si="22">_xlfn.IFNA(B326,EXP(D326)*B335)</f>
        <v>0.56259999999999999</v>
      </c>
      <c r="D326" s="99">
        <f t="shared" ca="1" si="21"/>
        <v>-3.5423308537017389E-3</v>
      </c>
      <c r="E326" s="64">
        <f t="shared" ref="E326:E389" si="23">(C326-C335)*100</f>
        <v>-0.20000000000000018</v>
      </c>
      <c r="F326" s="64">
        <f t="shared" ref="F326:F389" si="24">E326*10</f>
        <v>-2.0000000000000018</v>
      </c>
    </row>
    <row r="327" spans="1:6" s="21" customFormat="1" ht="14.25" customHeight="1" x14ac:dyDescent="0.3">
      <c r="A327" s="76">
        <v>41887</v>
      </c>
      <c r="B327" s="64">
        <v>0.56910000000000005</v>
      </c>
      <c r="C327" s="104">
        <f t="shared" si="22"/>
        <v>0.56910000000000005</v>
      </c>
      <c r="D327" s="99">
        <f t="shared" ca="1" si="21"/>
        <v>2.0339593208135727E-2</v>
      </c>
      <c r="E327" s="64">
        <f t="shared" ca="1" si="23"/>
        <v>4.9750000000000068</v>
      </c>
      <c r="F327" s="64">
        <f t="shared" ca="1" si="24"/>
        <v>49.750000000000071</v>
      </c>
    </row>
    <row r="328" spans="1:6" s="21" customFormat="1" ht="14.25" customHeight="1" x14ac:dyDescent="0.3">
      <c r="A328" s="76">
        <v>41886</v>
      </c>
      <c r="B328" s="64">
        <v>0.56410000000000005</v>
      </c>
      <c r="C328" s="104">
        <f t="shared" si="22"/>
        <v>0.56410000000000005</v>
      </c>
      <c r="D328" s="99">
        <f t="shared" ca="1" si="21"/>
        <v>-2.6520509193775563E-3</v>
      </c>
      <c r="E328" s="64">
        <f t="shared" si="23"/>
        <v>-0.14999999999999458</v>
      </c>
      <c r="F328" s="64">
        <f t="shared" si="24"/>
        <v>-1.4999999999999458</v>
      </c>
    </row>
    <row r="329" spans="1:6" s="21" customFormat="1" ht="14.25" customHeight="1" x14ac:dyDescent="0.3">
      <c r="A329" s="76">
        <v>41885</v>
      </c>
      <c r="B329" s="64">
        <v>0.56559999999999999</v>
      </c>
      <c r="C329" s="104">
        <f t="shared" si="22"/>
        <v>0.56559999999999999</v>
      </c>
      <c r="D329" s="99">
        <f t="shared" ca="1" si="21"/>
        <v>1.7711654268508694E-3</v>
      </c>
      <c r="E329" s="64">
        <f t="shared" si="23"/>
        <v>0.10000000000000009</v>
      </c>
      <c r="F329" s="64">
        <f t="shared" si="24"/>
        <v>1.0000000000000009</v>
      </c>
    </row>
    <row r="330" spans="1:6" s="21" customFormat="1" ht="14.25" customHeight="1" x14ac:dyDescent="0.3">
      <c r="A330" s="76">
        <v>41884</v>
      </c>
      <c r="B330" s="64">
        <v>0.56210000000000004</v>
      </c>
      <c r="C330" s="104">
        <f t="shared" si="22"/>
        <v>0.56210000000000004</v>
      </c>
      <c r="D330" s="99">
        <f t="shared" ca="1" si="21"/>
        <v>1.0789426362165087E-2</v>
      </c>
      <c r="E330" s="64">
        <f t="shared" si="23"/>
        <v>0.60000000000000053</v>
      </c>
      <c r="F330" s="64">
        <f t="shared" si="24"/>
        <v>6.0000000000000053</v>
      </c>
    </row>
    <row r="331" spans="1:6" s="21" customFormat="1" ht="14.25" customHeight="1" x14ac:dyDescent="0.3">
      <c r="A331" s="76">
        <v>41883</v>
      </c>
      <c r="B331" s="64">
        <v>0.56459999999999999</v>
      </c>
      <c r="C331" s="104">
        <f t="shared" si="22"/>
        <v>0.56459999999999999</v>
      </c>
      <c r="D331" s="99">
        <f t="shared" ca="1" si="21"/>
        <v>2.2640825937330113E-2</v>
      </c>
      <c r="E331" s="64">
        <f t="shared" si="23"/>
        <v>1.2499999999999956</v>
      </c>
      <c r="F331" s="64">
        <f t="shared" si="24"/>
        <v>12.499999999999956</v>
      </c>
    </row>
    <row r="332" spans="1:6" s="21" customFormat="1" ht="14.25" customHeight="1" x14ac:dyDescent="0.3">
      <c r="A332" s="76">
        <v>41880</v>
      </c>
      <c r="B332" s="64">
        <v>0.56559999999999999</v>
      </c>
      <c r="C332" s="104">
        <f t="shared" si="22"/>
        <v>0.56559999999999999</v>
      </c>
      <c r="D332" s="99">
        <f t="shared" ca="1" si="21"/>
        <v>2.631101433496635E-2</v>
      </c>
      <c r="E332" s="64">
        <f t="shared" si="23"/>
        <v>1.4499999999999957</v>
      </c>
      <c r="F332" s="64">
        <f t="shared" si="24"/>
        <v>14.499999999999957</v>
      </c>
    </row>
    <row r="333" spans="1:6" s="21" customFormat="1" ht="14.25" customHeight="1" x14ac:dyDescent="0.3">
      <c r="A333" s="76">
        <v>41879</v>
      </c>
      <c r="B333" s="64">
        <v>0.56310000000000004</v>
      </c>
      <c r="C333" s="104">
        <f t="shared" si="22"/>
        <v>0.56310000000000004</v>
      </c>
      <c r="D333" s="99">
        <f t="shared" ca="1" si="21"/>
        <v>2.2702506356701901E-2</v>
      </c>
      <c r="E333" s="64">
        <f t="shared" si="23"/>
        <v>1.2500000000000067</v>
      </c>
      <c r="F333" s="64">
        <f t="shared" si="24"/>
        <v>12.500000000000068</v>
      </c>
    </row>
    <row r="334" spans="1:6" s="21" customFormat="1" ht="14.25" customHeight="1" x14ac:dyDescent="0.3">
      <c r="A334" s="76">
        <v>41878</v>
      </c>
      <c r="B334" s="64">
        <v>0.56259999999999999</v>
      </c>
      <c r="C334" s="104">
        <f t="shared" si="22"/>
        <v>0.56259999999999999</v>
      </c>
      <c r="D334" s="99">
        <f t="shared" ca="1" si="21"/>
        <v>2.142338416848227E-2</v>
      </c>
      <c r="E334" s="64">
        <f t="shared" si="23"/>
        <v>1.1800000000000033</v>
      </c>
      <c r="F334" s="64">
        <f t="shared" si="24"/>
        <v>11.800000000000033</v>
      </c>
    </row>
    <row r="335" spans="1:6" s="21" customFormat="1" ht="14.25" customHeight="1" x14ac:dyDescent="0.3">
      <c r="A335" s="76">
        <v>41877</v>
      </c>
      <c r="B335" s="64">
        <v>0.56459999999999999</v>
      </c>
      <c r="C335" s="104">
        <f t="shared" si="22"/>
        <v>0.56459999999999999</v>
      </c>
      <c r="D335" s="99">
        <f t="shared" ca="1" si="21"/>
        <v>1.6747703943814109E-2</v>
      </c>
      <c r="E335" s="64">
        <f t="shared" si="23"/>
        <v>0.9299999999999975</v>
      </c>
      <c r="F335" s="64">
        <f t="shared" si="24"/>
        <v>9.2999999999999758</v>
      </c>
    </row>
    <row r="336" spans="1:6" s="21" customFormat="1" ht="14.25" customHeight="1" x14ac:dyDescent="0.3">
      <c r="A336" s="76">
        <v>41876</v>
      </c>
      <c r="B336" s="64" t="e">
        <v>#N/A</v>
      </c>
      <c r="C336" s="104">
        <f t="shared" ca="1" si="22"/>
        <v>0.98060000000000003</v>
      </c>
      <c r="D336" s="99">
        <f t="shared" ca="1" si="21"/>
        <v>2.0339593208135727E-2</v>
      </c>
      <c r="E336" s="64">
        <f t="shared" ca="1" si="23"/>
        <v>4.9750000000000068</v>
      </c>
      <c r="F336" s="64">
        <f t="shared" ca="1" si="24"/>
        <v>49.750000000000071</v>
      </c>
    </row>
    <row r="337" spans="1:6" s="21" customFormat="1" ht="14.25" customHeight="1" x14ac:dyDescent="0.3">
      <c r="A337" s="76">
        <v>41873</v>
      </c>
      <c r="B337" s="64">
        <v>0.56559999999999999</v>
      </c>
      <c r="C337" s="104">
        <f t="shared" si="22"/>
        <v>0.56559999999999999</v>
      </c>
      <c r="D337" s="99">
        <f t="shared" ca="1" si="21"/>
        <v>2.0018034265103696E-2</v>
      </c>
      <c r="E337" s="64">
        <f t="shared" si="23"/>
        <v>1.1099999999999999</v>
      </c>
      <c r="F337" s="64">
        <f t="shared" si="24"/>
        <v>11.099999999999998</v>
      </c>
    </row>
    <row r="338" spans="1:6" s="21" customFormat="1" ht="14.25" customHeight="1" x14ac:dyDescent="0.3">
      <c r="A338" s="76">
        <v>41872</v>
      </c>
      <c r="B338" s="64">
        <v>0.56459999999999999</v>
      </c>
      <c r="C338" s="104">
        <f t="shared" si="22"/>
        <v>0.56459999999999999</v>
      </c>
      <c r="D338" s="99">
        <f t="shared" ca="1" si="21"/>
        <v>1.913357400722011E-2</v>
      </c>
      <c r="E338" s="64">
        <f t="shared" si="23"/>
        <v>1.0599999999999943</v>
      </c>
      <c r="F338" s="64">
        <f t="shared" si="24"/>
        <v>10.599999999999943</v>
      </c>
    </row>
    <row r="339" spans="1:6" s="21" customFormat="1" ht="14.25" customHeight="1" x14ac:dyDescent="0.3">
      <c r="A339" s="76">
        <v>41871</v>
      </c>
      <c r="B339" s="64">
        <v>0.55610000000000004</v>
      </c>
      <c r="C339" s="104">
        <f t="shared" si="22"/>
        <v>0.55610000000000004</v>
      </c>
      <c r="D339" s="99">
        <f t="shared" ca="1" si="21"/>
        <v>1.2603528988117283E-3</v>
      </c>
      <c r="E339" s="64">
        <f t="shared" si="23"/>
        <v>7.0000000000003393E-2</v>
      </c>
      <c r="F339" s="64">
        <f t="shared" si="24"/>
        <v>0.70000000000003393</v>
      </c>
    </row>
    <row r="340" spans="1:6" s="21" customFormat="1" ht="14.25" customHeight="1" x14ac:dyDescent="0.3">
      <c r="A340" s="76">
        <v>41870</v>
      </c>
      <c r="B340" s="64">
        <v>0.55210000000000004</v>
      </c>
      <c r="C340" s="104">
        <f t="shared" si="22"/>
        <v>0.55210000000000004</v>
      </c>
      <c r="D340" s="99">
        <f t="shared" ca="1" si="21"/>
        <v>-6.8357618276666931E-3</v>
      </c>
      <c r="E340" s="64">
        <f t="shared" si="23"/>
        <v>-0.37999999999999146</v>
      </c>
      <c r="F340" s="64">
        <f t="shared" si="24"/>
        <v>-3.7999999999999146</v>
      </c>
    </row>
    <row r="341" spans="1:6" s="21" customFormat="1" ht="14.25" customHeight="1" x14ac:dyDescent="0.3">
      <c r="A341" s="76">
        <v>41869</v>
      </c>
      <c r="B341" s="64">
        <v>0.55110000000000003</v>
      </c>
      <c r="C341" s="104">
        <f t="shared" si="22"/>
        <v>0.55110000000000003</v>
      </c>
      <c r="D341" s="99">
        <f t="shared" ca="1" si="21"/>
        <v>-1.6595289079229077E-2</v>
      </c>
      <c r="E341" s="64">
        <f t="shared" si="23"/>
        <v>-0.9299999999999975</v>
      </c>
      <c r="F341" s="64">
        <f t="shared" si="24"/>
        <v>-9.2999999999999758</v>
      </c>
    </row>
    <row r="342" spans="1:6" s="21" customFormat="1" ht="14.25" customHeight="1" x14ac:dyDescent="0.3">
      <c r="A342" s="76">
        <v>41866</v>
      </c>
      <c r="B342" s="64">
        <v>0.55059999999999998</v>
      </c>
      <c r="C342" s="104">
        <f t="shared" si="22"/>
        <v>0.55059999999999998</v>
      </c>
      <c r="D342" s="99">
        <f t="shared" ca="1" si="21"/>
        <v>-2.0458993061732902E-2</v>
      </c>
      <c r="E342" s="64">
        <f t="shared" si="23"/>
        <v>-1.1500000000000066</v>
      </c>
      <c r="F342" s="64">
        <f t="shared" si="24"/>
        <v>-11.500000000000066</v>
      </c>
    </row>
    <row r="343" spans="1:6" s="21" customFormat="1" ht="14.25" customHeight="1" x14ac:dyDescent="0.3">
      <c r="A343" s="76">
        <v>41865</v>
      </c>
      <c r="B343" s="64">
        <v>0.55079999999999996</v>
      </c>
      <c r="C343" s="104">
        <f t="shared" si="22"/>
        <v>0.55079999999999996</v>
      </c>
      <c r="D343" s="99">
        <f t="shared" ca="1" si="21"/>
        <v>-4.7223663725998948E-2</v>
      </c>
      <c r="E343" s="64">
        <f t="shared" si="23"/>
        <v>-2.7299999999999991</v>
      </c>
      <c r="F343" s="64">
        <f t="shared" si="24"/>
        <v>-27.29999999999999</v>
      </c>
    </row>
    <row r="344" spans="1:6" s="21" customFormat="1" ht="14.25" customHeight="1" x14ac:dyDescent="0.3">
      <c r="A344" s="76">
        <v>41864</v>
      </c>
      <c r="B344" s="64">
        <v>0.55530000000000002</v>
      </c>
      <c r="C344" s="104">
        <f t="shared" si="22"/>
        <v>0.55530000000000002</v>
      </c>
      <c r="D344" s="99">
        <f t="shared" ca="1" si="21"/>
        <v>-4.1925465838509299E-2</v>
      </c>
      <c r="E344" s="64">
        <f t="shared" si="23"/>
        <v>-2.4299999999999988</v>
      </c>
      <c r="F344" s="64">
        <f t="shared" si="24"/>
        <v>-24.29999999999999</v>
      </c>
    </row>
    <row r="345" spans="1:6" s="21" customFormat="1" ht="14.25" customHeight="1" x14ac:dyDescent="0.3">
      <c r="A345" s="76">
        <v>41863</v>
      </c>
      <c r="B345" s="64">
        <v>0.55530000000000002</v>
      </c>
      <c r="C345" s="104">
        <f t="shared" si="22"/>
        <v>0.55530000000000002</v>
      </c>
      <c r="D345" s="99">
        <f t="shared" ca="1" si="21"/>
        <v>-2.3390784382694301E-2</v>
      </c>
      <c r="E345" s="64">
        <f t="shared" si="23"/>
        <v>-1.3299999999999979</v>
      </c>
      <c r="F345" s="64">
        <f t="shared" si="24"/>
        <v>-13.299999999999979</v>
      </c>
    </row>
    <row r="346" spans="1:6" s="21" customFormat="1" ht="14.25" customHeight="1" x14ac:dyDescent="0.3">
      <c r="A346" s="76">
        <v>41862</v>
      </c>
      <c r="B346" s="64">
        <v>0.55449999999999999</v>
      </c>
      <c r="C346" s="104">
        <f t="shared" si="22"/>
        <v>0.55449999999999999</v>
      </c>
      <c r="D346" s="99">
        <f t="shared" ca="1" si="21"/>
        <v>-1.7888770811193763E-2</v>
      </c>
      <c r="E346" s="64">
        <f t="shared" si="23"/>
        <v>-1.0099999999999998</v>
      </c>
      <c r="F346" s="64">
        <f t="shared" si="24"/>
        <v>-10.099999999999998</v>
      </c>
    </row>
    <row r="347" spans="1:6" s="21" customFormat="1" ht="14.25" customHeight="1" x14ac:dyDescent="0.3">
      <c r="A347" s="76">
        <v>41859</v>
      </c>
      <c r="B347" s="64">
        <v>0.55400000000000005</v>
      </c>
      <c r="C347" s="104">
        <f t="shared" si="22"/>
        <v>0.55400000000000005</v>
      </c>
      <c r="D347" s="99">
        <f t="shared" ca="1" si="21"/>
        <v>-1.7033356990773494E-2</v>
      </c>
      <c r="E347" s="64">
        <f t="shared" si="23"/>
        <v>-0.95999999999999419</v>
      </c>
      <c r="F347" s="64">
        <f t="shared" si="24"/>
        <v>-9.599999999999941</v>
      </c>
    </row>
    <row r="348" spans="1:6" s="21" customFormat="1" ht="14.25" customHeight="1" x14ac:dyDescent="0.3">
      <c r="A348" s="76">
        <v>41858</v>
      </c>
      <c r="B348" s="64">
        <v>0.5554</v>
      </c>
      <c r="C348" s="104">
        <f t="shared" si="22"/>
        <v>0.5554</v>
      </c>
      <c r="D348" s="99">
        <f t="shared" ca="1" si="21"/>
        <v>-8.391358685949004E-3</v>
      </c>
      <c r="E348" s="64">
        <f t="shared" si="23"/>
        <v>-0.47000000000000375</v>
      </c>
      <c r="F348" s="64">
        <f t="shared" si="24"/>
        <v>-4.7000000000000375</v>
      </c>
    </row>
    <row r="349" spans="1:6" s="21" customFormat="1" ht="14.25" customHeight="1" x14ac:dyDescent="0.3">
      <c r="A349" s="76">
        <v>41857</v>
      </c>
      <c r="B349" s="64">
        <v>0.55589999999999995</v>
      </c>
      <c r="C349" s="104">
        <f t="shared" si="22"/>
        <v>0.55589999999999995</v>
      </c>
      <c r="D349" s="99">
        <f t="shared" ca="1" si="21"/>
        <v>-2.1540118470653202E-3</v>
      </c>
      <c r="E349" s="64">
        <f t="shared" si="23"/>
        <v>-0.12000000000000899</v>
      </c>
      <c r="F349" s="64">
        <f t="shared" si="24"/>
        <v>-1.2000000000000899</v>
      </c>
    </row>
    <row r="350" spans="1:6" s="21" customFormat="1" ht="14.25" customHeight="1" x14ac:dyDescent="0.3">
      <c r="A350" s="76">
        <v>41856</v>
      </c>
      <c r="B350" s="64">
        <v>0.56040000000000001</v>
      </c>
      <c r="C350" s="104">
        <f t="shared" si="22"/>
        <v>0.56040000000000001</v>
      </c>
      <c r="D350" s="99">
        <f t="shared" ca="1" si="21"/>
        <v>1.2283236994219704E-2</v>
      </c>
      <c r="E350" s="64">
        <f t="shared" si="23"/>
        <v>0.68000000000000282</v>
      </c>
      <c r="F350" s="64">
        <f t="shared" si="24"/>
        <v>6.8000000000000282</v>
      </c>
    </row>
    <row r="351" spans="1:6" s="21" customFormat="1" ht="14.25" customHeight="1" x14ac:dyDescent="0.3">
      <c r="A351" s="76">
        <v>41855</v>
      </c>
      <c r="B351" s="64">
        <v>0.56210000000000004</v>
      </c>
      <c r="C351" s="104">
        <f t="shared" si="22"/>
        <v>0.56210000000000004</v>
      </c>
      <c r="D351" s="99">
        <f t="shared" ca="1" si="21"/>
        <v>1.0789426362165087E-2</v>
      </c>
      <c r="E351" s="64">
        <f t="shared" si="23"/>
        <v>0.60000000000000053</v>
      </c>
      <c r="F351" s="64">
        <f t="shared" si="24"/>
        <v>6.0000000000000053</v>
      </c>
    </row>
    <row r="352" spans="1:6" s="21" customFormat="1" ht="14.25" customHeight="1" x14ac:dyDescent="0.3">
      <c r="A352" s="76">
        <v>41852</v>
      </c>
      <c r="B352" s="64">
        <v>0.57809999999999995</v>
      </c>
      <c r="C352" s="104">
        <f t="shared" si="22"/>
        <v>0.57809999999999995</v>
      </c>
      <c r="D352" s="99">
        <f t="shared" ca="1" si="21"/>
        <v>4.7092917949646644E-2</v>
      </c>
      <c r="E352" s="64">
        <f t="shared" si="23"/>
        <v>2.5999999999999912</v>
      </c>
      <c r="F352" s="64">
        <f t="shared" si="24"/>
        <v>25.999999999999911</v>
      </c>
    </row>
    <row r="353" spans="1:6" s="21" customFormat="1" ht="14.25" customHeight="1" x14ac:dyDescent="0.3">
      <c r="A353" s="76">
        <v>41851</v>
      </c>
      <c r="B353" s="64">
        <v>0.5796</v>
      </c>
      <c r="C353" s="104">
        <f t="shared" si="22"/>
        <v>0.5796</v>
      </c>
      <c r="D353" s="99">
        <f t="shared" ca="1" si="21"/>
        <v>4.8290830168204124E-2</v>
      </c>
      <c r="E353" s="64">
        <f t="shared" si="23"/>
        <v>2.6700000000000057</v>
      </c>
      <c r="F353" s="64">
        <f t="shared" si="24"/>
        <v>26.700000000000056</v>
      </c>
    </row>
    <row r="354" spans="1:6" s="21" customFormat="1" ht="14.25" customHeight="1" x14ac:dyDescent="0.3">
      <c r="A354" s="76">
        <v>41850</v>
      </c>
      <c r="B354" s="64">
        <v>0.56859999999999999</v>
      </c>
      <c r="C354" s="104">
        <f t="shared" si="22"/>
        <v>0.56859999999999999</v>
      </c>
      <c r="D354" s="99">
        <f t="shared" ca="1" si="21"/>
        <v>2.5613275613275595E-2</v>
      </c>
      <c r="E354" s="64">
        <f t="shared" si="23"/>
        <v>1.419999999999999</v>
      </c>
      <c r="F354" s="64">
        <f t="shared" si="24"/>
        <v>14.19999999999999</v>
      </c>
    </row>
    <row r="355" spans="1:6" s="21" customFormat="1" ht="14.25" customHeight="1" x14ac:dyDescent="0.3">
      <c r="A355" s="76">
        <v>41849</v>
      </c>
      <c r="B355" s="64">
        <v>0.56459999999999999</v>
      </c>
      <c r="C355" s="104">
        <f t="shared" si="22"/>
        <v>0.56459999999999999</v>
      </c>
      <c r="D355" s="99">
        <f t="shared" ca="1" si="21"/>
        <v>1.7480627140025306E-2</v>
      </c>
      <c r="E355" s="64">
        <f t="shared" si="23"/>
        <v>0.97000000000000419</v>
      </c>
      <c r="F355" s="64">
        <f t="shared" si="24"/>
        <v>9.7000000000000419</v>
      </c>
    </row>
    <row r="356" spans="1:6" s="21" customFormat="1" ht="14.25" customHeight="1" x14ac:dyDescent="0.3">
      <c r="A356" s="76">
        <v>41848</v>
      </c>
      <c r="B356" s="64">
        <v>0.56359999999999999</v>
      </c>
      <c r="C356" s="104">
        <f t="shared" si="22"/>
        <v>0.56359999999999999</v>
      </c>
      <c r="D356" s="99">
        <f t="shared" ca="1" si="21"/>
        <v>2.1199492661714159E-2</v>
      </c>
      <c r="E356" s="64">
        <f t="shared" si="23"/>
        <v>1.1700000000000044</v>
      </c>
      <c r="F356" s="64">
        <f t="shared" si="24"/>
        <v>11.700000000000044</v>
      </c>
    </row>
    <row r="357" spans="1:6" s="21" customFormat="1" ht="14.25" customHeight="1" x14ac:dyDescent="0.3">
      <c r="A357" s="76">
        <v>41845</v>
      </c>
      <c r="B357" s="64">
        <v>0.56010000000000004</v>
      </c>
      <c r="C357" s="104">
        <f t="shared" si="22"/>
        <v>0.56010000000000004</v>
      </c>
      <c r="D357" s="99">
        <f t="shared" ca="1" si="21"/>
        <v>1.4857764087697222E-2</v>
      </c>
      <c r="E357" s="64">
        <f t="shared" si="23"/>
        <v>0.82000000000000961</v>
      </c>
      <c r="F357" s="64">
        <f t="shared" si="24"/>
        <v>8.2000000000000952</v>
      </c>
    </row>
    <row r="358" spans="1:6" s="21" customFormat="1" ht="14.25" customHeight="1" x14ac:dyDescent="0.3">
      <c r="A358" s="76">
        <v>41844</v>
      </c>
      <c r="B358" s="64">
        <v>0.55710000000000004</v>
      </c>
      <c r="C358" s="104">
        <f t="shared" si="22"/>
        <v>0.55710000000000004</v>
      </c>
      <c r="D358" s="99">
        <f t="shared" ca="1" si="21"/>
        <v>1.3461888302710704E-2</v>
      </c>
      <c r="E358" s="64">
        <f t="shared" si="23"/>
        <v>0.74000000000000732</v>
      </c>
      <c r="F358" s="64">
        <f t="shared" si="24"/>
        <v>7.4000000000000732</v>
      </c>
    </row>
    <row r="359" spans="1:6" s="21" customFormat="1" ht="14.25" customHeight="1" x14ac:dyDescent="0.3">
      <c r="A359" s="76">
        <v>41843</v>
      </c>
      <c r="B359" s="64">
        <v>0.55359999999999998</v>
      </c>
      <c r="C359" s="104">
        <f t="shared" si="22"/>
        <v>0.55359999999999998</v>
      </c>
      <c r="D359" s="99">
        <f t="shared" ca="1" si="21"/>
        <v>8.0116533139110695E-3</v>
      </c>
      <c r="E359" s="64">
        <f t="shared" si="23"/>
        <v>0.43999999999999595</v>
      </c>
      <c r="F359" s="64">
        <f t="shared" si="24"/>
        <v>4.3999999999999595</v>
      </c>
    </row>
    <row r="360" spans="1:6" s="21" customFormat="1" ht="14.25" customHeight="1" x14ac:dyDescent="0.3">
      <c r="A360" s="76">
        <v>41842</v>
      </c>
      <c r="B360" s="64">
        <v>0.55610000000000004</v>
      </c>
      <c r="C360" s="104">
        <f t="shared" si="22"/>
        <v>0.55610000000000004</v>
      </c>
      <c r="D360" s="99">
        <f t="shared" ca="1" si="21"/>
        <v>-1.9741564967695438E-3</v>
      </c>
      <c r="E360" s="64">
        <f t="shared" si="23"/>
        <v>-0.10999999999999899</v>
      </c>
      <c r="F360" s="64">
        <f t="shared" si="24"/>
        <v>-1.0999999999999899</v>
      </c>
    </row>
    <row r="361" spans="1:6" s="21" customFormat="1" ht="14.25" customHeight="1" x14ac:dyDescent="0.3">
      <c r="A361" s="76">
        <v>41841</v>
      </c>
      <c r="B361" s="64">
        <v>0.55210000000000004</v>
      </c>
      <c r="C361" s="104">
        <f t="shared" si="22"/>
        <v>0.55210000000000004</v>
      </c>
      <c r="D361" s="99">
        <f t="shared" ca="1" si="21"/>
        <v>-7.3714491190219212E-3</v>
      </c>
      <c r="E361" s="64">
        <f t="shared" si="23"/>
        <v>-0.40999999999999925</v>
      </c>
      <c r="F361" s="64">
        <f t="shared" si="24"/>
        <v>-4.0999999999999925</v>
      </c>
    </row>
    <row r="362" spans="1:6" s="21" customFormat="1" ht="14.25" customHeight="1" x14ac:dyDescent="0.3">
      <c r="A362" s="76">
        <v>41838</v>
      </c>
      <c r="B362" s="64">
        <v>0.55289999999999995</v>
      </c>
      <c r="C362" s="104">
        <f t="shared" si="22"/>
        <v>0.55289999999999995</v>
      </c>
      <c r="D362" s="99">
        <f t="shared" ca="1" si="21"/>
        <v>-5.9331175836031648E-3</v>
      </c>
      <c r="E362" s="64">
        <f t="shared" si="23"/>
        <v>-0.33000000000000806</v>
      </c>
      <c r="F362" s="64">
        <f t="shared" si="24"/>
        <v>-3.3000000000000806</v>
      </c>
    </row>
    <row r="363" spans="1:6" s="21" customFormat="1" ht="14.25" customHeight="1" x14ac:dyDescent="0.3">
      <c r="A363" s="76">
        <v>41837</v>
      </c>
      <c r="B363" s="64">
        <v>0.5544</v>
      </c>
      <c r="C363" s="104">
        <f t="shared" si="22"/>
        <v>0.5544</v>
      </c>
      <c r="D363" s="99">
        <f t="shared" ca="1" si="21"/>
        <v>2.1691973969630855E-3</v>
      </c>
      <c r="E363" s="64">
        <f t="shared" si="23"/>
        <v>0.11999999999999789</v>
      </c>
      <c r="F363" s="64">
        <f t="shared" si="24"/>
        <v>1.1999999999999789</v>
      </c>
    </row>
    <row r="364" spans="1:6" s="21" customFormat="1" ht="14.25" customHeight="1" x14ac:dyDescent="0.3">
      <c r="A364" s="76">
        <v>41836</v>
      </c>
      <c r="B364" s="64">
        <v>0.55489999999999995</v>
      </c>
      <c r="C364" s="104">
        <f t="shared" si="22"/>
        <v>0.55489999999999995</v>
      </c>
      <c r="D364" s="99">
        <f t="shared" ca="1" si="21"/>
        <v>1.4999085421620607E-2</v>
      </c>
      <c r="E364" s="64">
        <f t="shared" si="23"/>
        <v>0.81999999999999851</v>
      </c>
      <c r="F364" s="64">
        <f t="shared" si="24"/>
        <v>8.1999999999999851</v>
      </c>
    </row>
    <row r="365" spans="1:6" s="21" customFormat="1" ht="14.25" customHeight="1" x14ac:dyDescent="0.3">
      <c r="A365" s="76">
        <v>41835</v>
      </c>
      <c r="B365" s="64">
        <v>0.55189999999999995</v>
      </c>
      <c r="C365" s="104">
        <f t="shared" si="22"/>
        <v>0.55189999999999995</v>
      </c>
      <c r="D365" s="99">
        <f t="shared" ca="1" si="21"/>
        <v>9.5116151454179305E-3</v>
      </c>
      <c r="E365" s="64">
        <f t="shared" si="23"/>
        <v>0.51999999999999824</v>
      </c>
      <c r="F365" s="64">
        <f t="shared" si="24"/>
        <v>5.1999999999999824</v>
      </c>
    </row>
    <row r="366" spans="1:6" s="21" customFormat="1" ht="14.25" customHeight="1" x14ac:dyDescent="0.3">
      <c r="A366" s="76">
        <v>41834</v>
      </c>
      <c r="B366" s="64">
        <v>0.55189999999999995</v>
      </c>
      <c r="C366" s="104">
        <f t="shared" si="22"/>
        <v>0.55189999999999995</v>
      </c>
      <c r="D366" s="99">
        <f t="shared" ca="1" si="21"/>
        <v>1.0435737824972403E-2</v>
      </c>
      <c r="E366" s="64">
        <f t="shared" si="23"/>
        <v>0.56999999999999273</v>
      </c>
      <c r="F366" s="64">
        <f t="shared" si="24"/>
        <v>5.6999999999999273</v>
      </c>
    </row>
    <row r="367" spans="1:6" s="21" customFormat="1" ht="14.25" customHeight="1" x14ac:dyDescent="0.3">
      <c r="A367" s="76">
        <v>41831</v>
      </c>
      <c r="B367" s="64">
        <v>0.54969999999999997</v>
      </c>
      <c r="C367" s="104">
        <f t="shared" si="22"/>
        <v>0.54969999999999997</v>
      </c>
      <c r="D367" s="99">
        <f t="shared" ca="1" si="21"/>
        <v>8.4388185654007287E-3</v>
      </c>
      <c r="E367" s="64">
        <f t="shared" si="23"/>
        <v>0.45999999999999375</v>
      </c>
      <c r="F367" s="64">
        <f t="shared" si="24"/>
        <v>4.5999999999999375</v>
      </c>
    </row>
    <row r="368" spans="1:6" s="21" customFormat="1" ht="14.25" customHeight="1" x14ac:dyDescent="0.3">
      <c r="A368" s="76">
        <v>41830</v>
      </c>
      <c r="B368" s="64">
        <v>0.54920000000000002</v>
      </c>
      <c r="C368" s="104">
        <f t="shared" si="22"/>
        <v>0.54920000000000002</v>
      </c>
      <c r="D368" s="99">
        <f t="shared" ca="1" si="21"/>
        <v>7.52155567785726E-3</v>
      </c>
      <c r="E368" s="64">
        <f t="shared" si="23"/>
        <v>0.40999999999999925</v>
      </c>
      <c r="F368" s="64">
        <f t="shared" si="24"/>
        <v>4.0999999999999925</v>
      </c>
    </row>
    <row r="369" spans="1:6" s="21" customFormat="1" ht="14.25" customHeight="1" x14ac:dyDescent="0.3">
      <c r="A369" s="76">
        <v>41829</v>
      </c>
      <c r="B369" s="64">
        <v>0.55720000000000003</v>
      </c>
      <c r="C369" s="104">
        <f t="shared" si="22"/>
        <v>0.55720000000000003</v>
      </c>
      <c r="D369" s="99">
        <f t="shared" ca="1" si="21"/>
        <v>2.032594762863944E-2</v>
      </c>
      <c r="E369" s="64">
        <f t="shared" si="23"/>
        <v>1.1099999999999999</v>
      </c>
      <c r="F369" s="64">
        <f t="shared" si="24"/>
        <v>11.099999999999998</v>
      </c>
    </row>
    <row r="370" spans="1:6" s="21" customFormat="1" ht="14.25" customHeight="1" x14ac:dyDescent="0.3">
      <c r="A370" s="76">
        <v>41828</v>
      </c>
      <c r="B370" s="64">
        <v>0.55620000000000003</v>
      </c>
      <c r="C370" s="104">
        <f t="shared" si="22"/>
        <v>0.55620000000000003</v>
      </c>
      <c r="D370" s="99">
        <f t="shared" ca="1" si="21"/>
        <v>1.6633156644123553E-2</v>
      </c>
      <c r="E370" s="64">
        <f t="shared" si="23"/>
        <v>0.9099999999999997</v>
      </c>
      <c r="F370" s="64">
        <f t="shared" si="24"/>
        <v>9.0999999999999979</v>
      </c>
    </row>
    <row r="371" spans="1:6" s="21" customFormat="1" ht="14.25" customHeight="1" x14ac:dyDescent="0.3">
      <c r="A371" s="76">
        <v>41827</v>
      </c>
      <c r="B371" s="64">
        <v>0.55620000000000003</v>
      </c>
      <c r="C371" s="104">
        <f t="shared" si="22"/>
        <v>0.55620000000000003</v>
      </c>
      <c r="D371" s="99">
        <f t="shared" ca="1" si="21"/>
        <v>1.6633156644123553E-2</v>
      </c>
      <c r="E371" s="64">
        <f t="shared" si="23"/>
        <v>0.9099999999999997</v>
      </c>
      <c r="F371" s="64">
        <f t="shared" si="24"/>
        <v>9.0999999999999979</v>
      </c>
    </row>
    <row r="372" spans="1:6" s="21" customFormat="1" ht="14.25" customHeight="1" x14ac:dyDescent="0.3">
      <c r="A372" s="76">
        <v>41824</v>
      </c>
      <c r="B372" s="64">
        <v>0.55320000000000003</v>
      </c>
      <c r="C372" s="104">
        <f t="shared" si="22"/>
        <v>0.55320000000000003</v>
      </c>
      <c r="D372" s="99">
        <f t="shared" ca="1" si="21"/>
        <v>1.11496984097971E-2</v>
      </c>
      <c r="E372" s="64">
        <f t="shared" si="23"/>
        <v>0.60999999999999943</v>
      </c>
      <c r="F372" s="64">
        <f t="shared" si="24"/>
        <v>6.0999999999999943</v>
      </c>
    </row>
    <row r="373" spans="1:6" s="21" customFormat="1" ht="14.25" customHeight="1" x14ac:dyDescent="0.3">
      <c r="A373" s="76">
        <v>41823</v>
      </c>
      <c r="B373" s="64">
        <v>0.54669999999999996</v>
      </c>
      <c r="C373" s="104">
        <f t="shared" si="22"/>
        <v>0.54669999999999996</v>
      </c>
      <c r="D373" s="99">
        <f t="shared" ca="1" si="21"/>
        <v>-7.3112776457698217E-4</v>
      </c>
      <c r="E373" s="64">
        <f t="shared" si="23"/>
        <v>-4.0000000000006697E-2</v>
      </c>
      <c r="F373" s="64">
        <f t="shared" si="24"/>
        <v>-0.40000000000006697</v>
      </c>
    </row>
    <row r="374" spans="1:6" s="21" customFormat="1" ht="14.25" customHeight="1" x14ac:dyDescent="0.3">
      <c r="A374" s="76">
        <v>41822</v>
      </c>
      <c r="B374" s="64">
        <v>0.54669999999999996</v>
      </c>
      <c r="C374" s="104">
        <f t="shared" si="22"/>
        <v>0.54669999999999996</v>
      </c>
      <c r="D374" s="99">
        <f t="shared" ca="1" si="21"/>
        <v>2.0161290322580462E-3</v>
      </c>
      <c r="E374" s="64">
        <f t="shared" si="23"/>
        <v>0.10999999999999899</v>
      </c>
      <c r="F374" s="64">
        <f t="shared" si="24"/>
        <v>1.0999999999999899</v>
      </c>
    </row>
    <row r="375" spans="1:6" s="21" customFormat="1" ht="14.25" customHeight="1" x14ac:dyDescent="0.3">
      <c r="A375" s="76">
        <v>41821</v>
      </c>
      <c r="B375" s="64">
        <v>0.54620000000000002</v>
      </c>
      <c r="C375" s="104">
        <f t="shared" si="22"/>
        <v>0.54620000000000002</v>
      </c>
      <c r="D375" s="99">
        <f t="shared" ca="1" si="21"/>
        <v>-7.991282237558954E-3</v>
      </c>
      <c r="E375" s="64">
        <f t="shared" si="23"/>
        <v>-0.43999999999999595</v>
      </c>
      <c r="F375" s="64">
        <f t="shared" si="24"/>
        <v>-4.3999999999999595</v>
      </c>
    </row>
    <row r="376" spans="1:6" s="21" customFormat="1" ht="14.25" customHeight="1" x14ac:dyDescent="0.3">
      <c r="A376" s="76">
        <v>41820</v>
      </c>
      <c r="B376" s="64">
        <v>0.54510000000000003</v>
      </c>
      <c r="C376" s="104">
        <f t="shared" si="22"/>
        <v>0.54510000000000003</v>
      </c>
      <c r="D376" s="99">
        <f t="shared" ca="1" si="21"/>
        <v>-9.9891027969486908E-3</v>
      </c>
      <c r="E376" s="64">
        <f t="shared" si="23"/>
        <v>-0.54999999999999494</v>
      </c>
      <c r="F376" s="64">
        <f t="shared" si="24"/>
        <v>-5.4999999999999494</v>
      </c>
    </row>
    <row r="377" spans="1:6" s="21" customFormat="1" ht="14.25" customHeight="1" x14ac:dyDescent="0.3">
      <c r="A377" s="76">
        <v>41817</v>
      </c>
      <c r="B377" s="64">
        <v>0.54510000000000003</v>
      </c>
      <c r="C377" s="104">
        <f t="shared" si="22"/>
        <v>0.54510000000000003</v>
      </c>
      <c r="D377" s="99">
        <f t="shared" ca="1" si="21"/>
        <v>-2.7442371020855211E-3</v>
      </c>
      <c r="E377" s="64">
        <f t="shared" si="23"/>
        <v>-0.14999999999999458</v>
      </c>
      <c r="F377" s="64">
        <f t="shared" si="24"/>
        <v>-1.4999999999999458</v>
      </c>
    </row>
    <row r="378" spans="1:6" s="21" customFormat="1" ht="14.25" customHeight="1" x14ac:dyDescent="0.3">
      <c r="A378" s="76">
        <v>41816</v>
      </c>
      <c r="B378" s="64">
        <v>0.54610000000000003</v>
      </c>
      <c r="C378" s="104">
        <f t="shared" si="22"/>
        <v>0.54610000000000003</v>
      </c>
      <c r="D378" s="99">
        <f t="shared" ca="1" si="21"/>
        <v>2.7543150936468175E-3</v>
      </c>
      <c r="E378" s="64">
        <f t="shared" si="23"/>
        <v>0.15000000000000568</v>
      </c>
      <c r="F378" s="64">
        <f t="shared" si="24"/>
        <v>1.5000000000000568</v>
      </c>
    </row>
    <row r="379" spans="1:6" s="21" customFormat="1" ht="14.25" customHeight="1" x14ac:dyDescent="0.3">
      <c r="A379" s="76">
        <v>41815</v>
      </c>
      <c r="B379" s="64">
        <v>0.54710000000000003</v>
      </c>
      <c r="C379" s="104">
        <f t="shared" si="22"/>
        <v>0.54710000000000003</v>
      </c>
      <c r="D379" s="99">
        <f t="shared" ca="1" si="21"/>
        <v>1.2960562858729876E-2</v>
      </c>
      <c r="E379" s="64">
        <f t="shared" si="23"/>
        <v>0.70000000000000062</v>
      </c>
      <c r="F379" s="64">
        <f t="shared" si="24"/>
        <v>7.0000000000000062</v>
      </c>
    </row>
    <row r="380" spans="1:6" s="21" customFormat="1" ht="14.25" customHeight="1" x14ac:dyDescent="0.3">
      <c r="A380" s="76">
        <v>41814</v>
      </c>
      <c r="B380" s="64">
        <v>0.54710000000000003</v>
      </c>
      <c r="C380" s="104">
        <f t="shared" si="22"/>
        <v>0.54710000000000003</v>
      </c>
      <c r="D380" s="99">
        <f t="shared" ca="1" si="21"/>
        <v>1.3899184581171354E-2</v>
      </c>
      <c r="E380" s="64">
        <f t="shared" si="23"/>
        <v>0.75000000000000622</v>
      </c>
      <c r="F380" s="64">
        <f t="shared" si="24"/>
        <v>7.5000000000000622</v>
      </c>
    </row>
    <row r="381" spans="1:6" s="21" customFormat="1" ht="14.25" customHeight="1" x14ac:dyDescent="0.3">
      <c r="A381" s="76">
        <v>41813</v>
      </c>
      <c r="B381" s="64">
        <v>0.54710000000000003</v>
      </c>
      <c r="C381" s="104">
        <f t="shared" si="22"/>
        <v>0.54710000000000003</v>
      </c>
      <c r="D381" s="99">
        <f t="shared" ca="1" si="21"/>
        <v>1.9567648155050438E-2</v>
      </c>
      <c r="E381" s="64">
        <f t="shared" si="23"/>
        <v>1.0500000000000065</v>
      </c>
      <c r="F381" s="64">
        <f t="shared" si="24"/>
        <v>10.500000000000064</v>
      </c>
    </row>
    <row r="382" spans="1:6" s="21" customFormat="1" ht="14.25" customHeight="1" x14ac:dyDescent="0.3">
      <c r="A382" s="76">
        <v>41810</v>
      </c>
      <c r="B382" s="64">
        <v>0.54710000000000003</v>
      </c>
      <c r="C382" s="104">
        <f t="shared" si="22"/>
        <v>0.54710000000000003</v>
      </c>
      <c r="D382" s="99">
        <f t="shared" ca="1" si="21"/>
        <v>2.2425714819659895E-2</v>
      </c>
      <c r="E382" s="64">
        <f t="shared" si="23"/>
        <v>1.2000000000000011</v>
      </c>
      <c r="F382" s="64">
        <f t="shared" si="24"/>
        <v>12.000000000000011</v>
      </c>
    </row>
    <row r="383" spans="1:6" s="21" customFormat="1" ht="14.25" customHeight="1" x14ac:dyDescent="0.3">
      <c r="A383" s="76">
        <v>41809</v>
      </c>
      <c r="B383" s="64">
        <v>0.54559999999999997</v>
      </c>
      <c r="C383" s="104">
        <f t="shared" si="22"/>
        <v>0.54559999999999997</v>
      </c>
      <c r="D383" s="99">
        <f t="shared" ca="1" si="21"/>
        <v>2.268041237113402E-2</v>
      </c>
      <c r="E383" s="64">
        <f t="shared" si="23"/>
        <v>1.21</v>
      </c>
      <c r="F383" s="64">
        <f t="shared" si="24"/>
        <v>12.1</v>
      </c>
    </row>
    <row r="384" spans="1:6" s="21" customFormat="1" ht="14.25" customHeight="1" x14ac:dyDescent="0.3">
      <c r="A384" s="76">
        <v>41808</v>
      </c>
      <c r="B384" s="64">
        <v>0.55059999999999998</v>
      </c>
      <c r="C384" s="104">
        <f t="shared" si="22"/>
        <v>0.55059999999999998</v>
      </c>
      <c r="D384" s="99">
        <f t="shared" ca="1" si="21"/>
        <v>3.0121608980355478E-2</v>
      </c>
      <c r="E384" s="64">
        <f t="shared" si="23"/>
        <v>1.6100000000000003</v>
      </c>
      <c r="F384" s="64">
        <f t="shared" si="24"/>
        <v>16.100000000000001</v>
      </c>
    </row>
    <row r="385" spans="1:6" s="21" customFormat="1" ht="14.25" customHeight="1" x14ac:dyDescent="0.3">
      <c r="A385" s="76">
        <v>41807</v>
      </c>
      <c r="B385" s="64">
        <v>0.55059999999999998</v>
      </c>
      <c r="C385" s="104">
        <f t="shared" si="22"/>
        <v>0.55059999999999998</v>
      </c>
      <c r="D385" s="99">
        <f t="shared" ca="1" si="21"/>
        <v>3.108614232209728E-2</v>
      </c>
      <c r="E385" s="64">
        <f t="shared" si="23"/>
        <v>1.6599999999999948</v>
      </c>
      <c r="F385" s="64">
        <f t="shared" si="24"/>
        <v>16.599999999999948</v>
      </c>
    </row>
    <row r="386" spans="1:6" s="21" customFormat="1" ht="14.25" customHeight="1" x14ac:dyDescent="0.3">
      <c r="A386" s="76">
        <v>41806</v>
      </c>
      <c r="B386" s="64">
        <v>0.54659999999999997</v>
      </c>
      <c r="C386" s="104">
        <f t="shared" si="22"/>
        <v>0.54659999999999997</v>
      </c>
      <c r="D386" s="99">
        <f t="shared" ca="1" si="21"/>
        <v>2.1682242990654098E-2</v>
      </c>
      <c r="E386" s="64">
        <f t="shared" si="23"/>
        <v>1.1599999999999944</v>
      </c>
      <c r="F386" s="64">
        <f t="shared" si="24"/>
        <v>11.599999999999945</v>
      </c>
    </row>
    <row r="387" spans="1:6" s="21" customFormat="1" ht="14.25" customHeight="1" x14ac:dyDescent="0.3">
      <c r="A387" s="76">
        <v>41803</v>
      </c>
      <c r="B387" s="64">
        <v>0.54459999999999997</v>
      </c>
      <c r="C387" s="104">
        <f t="shared" si="22"/>
        <v>0.54459999999999997</v>
      </c>
      <c r="D387" s="99">
        <f t="shared" ref="D387:D450" ca="1" si="25">_xlfn.IFNA((B387-B396)/B396,NORMINV(RAND(),_xlfn.AGGREGATE(1,6,D326:D452),_xlfn.AGGREGATE(7,6,D326:D452)))</f>
        <v>1.8896164639850326E-2</v>
      </c>
      <c r="E387" s="64">
        <f t="shared" si="23"/>
        <v>1.0099999999999998</v>
      </c>
      <c r="F387" s="64">
        <f t="shared" si="24"/>
        <v>10.099999999999998</v>
      </c>
    </row>
    <row r="388" spans="1:6" s="21" customFormat="1" ht="14.25" customHeight="1" x14ac:dyDescent="0.3">
      <c r="A388" s="76">
        <v>41802</v>
      </c>
      <c r="B388" s="64">
        <v>0.54010000000000002</v>
      </c>
      <c r="C388" s="104">
        <f t="shared" si="22"/>
        <v>0.54010000000000002</v>
      </c>
      <c r="D388" s="99">
        <f t="shared" ca="1" si="25"/>
        <v>1.0666167664670731E-2</v>
      </c>
      <c r="E388" s="64">
        <f t="shared" si="23"/>
        <v>0.57000000000000384</v>
      </c>
      <c r="F388" s="64">
        <f t="shared" si="24"/>
        <v>5.7000000000000384</v>
      </c>
    </row>
    <row r="389" spans="1:6" s="21" customFormat="1" ht="14.25" customHeight="1" x14ac:dyDescent="0.3">
      <c r="A389" s="76">
        <v>41801</v>
      </c>
      <c r="B389" s="64">
        <v>0.53959999999999997</v>
      </c>
      <c r="C389" s="104">
        <f t="shared" si="22"/>
        <v>0.53959999999999997</v>
      </c>
      <c r="D389" s="99">
        <f t="shared" ca="1" si="25"/>
        <v>9.730538922155656E-3</v>
      </c>
      <c r="E389" s="64">
        <f t="shared" si="23"/>
        <v>0.51999999999999824</v>
      </c>
      <c r="F389" s="64">
        <f t="shared" si="24"/>
        <v>5.1999999999999824</v>
      </c>
    </row>
    <row r="390" spans="1:6" s="21" customFormat="1" ht="14.25" customHeight="1" x14ac:dyDescent="0.3">
      <c r="A390" s="76">
        <v>41800</v>
      </c>
      <c r="B390" s="64">
        <v>0.53659999999999997</v>
      </c>
      <c r="C390" s="104">
        <f t="shared" ref="C390:C453" si="26">_xlfn.IFNA(B390,EXP(D390)*B399)</f>
        <v>0.53659999999999997</v>
      </c>
      <c r="D390" s="99">
        <f t="shared" ca="1" si="25"/>
        <v>2.2413149047440773E-3</v>
      </c>
      <c r="E390" s="64">
        <f t="shared" ref="E390:E453" si="27">(C390-C399)*100</f>
        <v>0.11999999999999789</v>
      </c>
      <c r="F390" s="64">
        <f t="shared" ref="F390:F453" si="28">E390*10</f>
        <v>1.1999999999999789</v>
      </c>
    </row>
    <row r="391" spans="1:6" s="21" customFormat="1" ht="14.25" customHeight="1" x14ac:dyDescent="0.3">
      <c r="A391" s="76">
        <v>41799</v>
      </c>
      <c r="B391" s="64">
        <v>0.53510000000000002</v>
      </c>
      <c r="C391" s="104">
        <f t="shared" si="26"/>
        <v>0.53510000000000002</v>
      </c>
      <c r="D391" s="99">
        <f t="shared" ca="1" si="25"/>
        <v>-5.6032872618596739E-4</v>
      </c>
      <c r="E391" s="64">
        <f t="shared" si="27"/>
        <v>-2.9999999999996696E-2</v>
      </c>
      <c r="F391" s="64">
        <f t="shared" si="28"/>
        <v>-0.29999999999996696</v>
      </c>
    </row>
    <row r="392" spans="1:6" s="21" customFormat="1" ht="14.25" customHeight="1" x14ac:dyDescent="0.3">
      <c r="A392" s="76">
        <v>41796</v>
      </c>
      <c r="B392" s="64">
        <v>0.53349999999999997</v>
      </c>
      <c r="C392" s="104">
        <f t="shared" si="26"/>
        <v>0.53349999999999997</v>
      </c>
      <c r="D392" s="99">
        <f t="shared" ca="1" si="25"/>
        <v>2.0339593208135727E-2</v>
      </c>
      <c r="E392" s="64">
        <f t="shared" ca="1" si="27"/>
        <v>4.9750000000000068</v>
      </c>
      <c r="F392" s="64">
        <f t="shared" ca="1" si="28"/>
        <v>49.750000000000071</v>
      </c>
    </row>
    <row r="393" spans="1:6" s="21" customFormat="1" ht="14.25" customHeight="1" x14ac:dyDescent="0.3">
      <c r="A393" s="76">
        <v>41795</v>
      </c>
      <c r="B393" s="64">
        <v>0.53449999999999998</v>
      </c>
      <c r="C393" s="104">
        <f t="shared" si="26"/>
        <v>0.53449999999999998</v>
      </c>
      <c r="D393" s="99">
        <f t="shared" ca="1" si="25"/>
        <v>-1.6809861785581097E-3</v>
      </c>
      <c r="E393" s="64">
        <f t="shared" si="27"/>
        <v>-9.000000000000119E-2</v>
      </c>
      <c r="F393" s="64">
        <f t="shared" si="28"/>
        <v>-0.9000000000000119</v>
      </c>
    </row>
    <row r="394" spans="1:6" s="21" customFormat="1" ht="14.25" customHeight="1" x14ac:dyDescent="0.3">
      <c r="A394" s="76">
        <v>41794</v>
      </c>
      <c r="B394" s="64">
        <v>0.53400000000000003</v>
      </c>
      <c r="C394" s="104">
        <f t="shared" si="26"/>
        <v>0.53400000000000003</v>
      </c>
      <c r="D394" s="99">
        <f t="shared" ca="1" si="25"/>
        <v>-1.8723085564498968E-4</v>
      </c>
      <c r="E394" s="64">
        <f t="shared" si="27"/>
        <v>-9.9999999999988987E-3</v>
      </c>
      <c r="F394" s="64">
        <f t="shared" si="28"/>
        <v>-9.9999999999988987E-2</v>
      </c>
    </row>
    <row r="395" spans="1:6" s="21" customFormat="1" ht="14.25" customHeight="1" x14ac:dyDescent="0.3">
      <c r="A395" s="76">
        <v>41793</v>
      </c>
      <c r="B395" s="64">
        <v>0.53500000000000003</v>
      </c>
      <c r="C395" s="104">
        <f t="shared" si="26"/>
        <v>0.53500000000000003</v>
      </c>
      <c r="D395" s="99">
        <f t="shared" ca="1" si="25"/>
        <v>2.6236881559221661E-3</v>
      </c>
      <c r="E395" s="64">
        <f t="shared" si="27"/>
        <v>0.14000000000000679</v>
      </c>
      <c r="F395" s="64">
        <f t="shared" si="28"/>
        <v>1.4000000000000679</v>
      </c>
    </row>
    <row r="396" spans="1:6" s="21" customFormat="1" ht="14.25" customHeight="1" x14ac:dyDescent="0.3">
      <c r="A396" s="76">
        <v>41792</v>
      </c>
      <c r="B396" s="64">
        <v>0.53449999999999998</v>
      </c>
      <c r="C396" s="104">
        <f t="shared" si="26"/>
        <v>0.53449999999999998</v>
      </c>
      <c r="D396" s="99">
        <f t="shared" ca="1" si="25"/>
        <v>-1.8705574261127758E-4</v>
      </c>
      <c r="E396" s="64">
        <f t="shared" si="27"/>
        <v>-9.9999999999988987E-3</v>
      </c>
      <c r="F396" s="64">
        <f t="shared" si="28"/>
        <v>-9.9999999999988987E-2</v>
      </c>
    </row>
    <row r="397" spans="1:6" s="21" customFormat="1" ht="14.25" customHeight="1" x14ac:dyDescent="0.3">
      <c r="A397" s="76">
        <v>41789</v>
      </c>
      <c r="B397" s="64">
        <v>0.53439999999999999</v>
      </c>
      <c r="C397" s="104">
        <f t="shared" si="26"/>
        <v>0.53439999999999999</v>
      </c>
      <c r="D397" s="99">
        <f t="shared" ca="1" si="25"/>
        <v>-3.7411148522255517E-4</v>
      </c>
      <c r="E397" s="64">
        <f t="shared" si="27"/>
        <v>-1.9999999999997797E-2</v>
      </c>
      <c r="F397" s="64">
        <f t="shared" si="28"/>
        <v>-0.19999999999997797</v>
      </c>
    </row>
    <row r="398" spans="1:6" s="21" customFormat="1" ht="14.25" customHeight="1" x14ac:dyDescent="0.3">
      <c r="A398" s="76">
        <v>41788</v>
      </c>
      <c r="B398" s="64">
        <v>0.53439999999999999</v>
      </c>
      <c r="C398" s="104">
        <f t="shared" si="26"/>
        <v>0.53439999999999999</v>
      </c>
      <c r="D398" s="99">
        <f t="shared" ca="1" si="25"/>
        <v>-3.7411148522255517E-4</v>
      </c>
      <c r="E398" s="64">
        <f t="shared" si="27"/>
        <v>-1.9999999999997797E-2</v>
      </c>
      <c r="F398" s="64">
        <f t="shared" si="28"/>
        <v>-0.19999999999997797</v>
      </c>
    </row>
    <row r="399" spans="1:6" s="21" customFormat="1" ht="14.25" customHeight="1" x14ac:dyDescent="0.3">
      <c r="A399" s="76">
        <v>41787</v>
      </c>
      <c r="B399" s="64">
        <v>0.53539999999999999</v>
      </c>
      <c r="C399" s="104">
        <f t="shared" si="26"/>
        <v>0.53539999999999999</v>
      </c>
      <c r="D399" s="99">
        <f t="shared" ca="1" si="25"/>
        <v>1.4964459408904284E-3</v>
      </c>
      <c r="E399" s="64">
        <f t="shared" si="27"/>
        <v>8.0000000000002292E-2</v>
      </c>
      <c r="F399" s="64">
        <f t="shared" si="28"/>
        <v>0.80000000000002292</v>
      </c>
    </row>
    <row r="400" spans="1:6" s="21" customFormat="1" ht="14.25" customHeight="1" x14ac:dyDescent="0.3">
      <c r="A400" s="76">
        <v>41786</v>
      </c>
      <c r="B400" s="64">
        <v>0.53539999999999999</v>
      </c>
      <c r="C400" s="104">
        <f t="shared" si="26"/>
        <v>0.53539999999999999</v>
      </c>
      <c r="D400" s="99">
        <f t="shared" ca="1" si="25"/>
        <v>-3.1651461552784114E-3</v>
      </c>
      <c r="E400" s="64">
        <f t="shared" si="27"/>
        <v>-0.17000000000000348</v>
      </c>
      <c r="F400" s="64">
        <f t="shared" si="28"/>
        <v>-1.7000000000000348</v>
      </c>
    </row>
    <row r="401" spans="1:6" s="21" customFormat="1" ht="14.25" customHeight="1" x14ac:dyDescent="0.3">
      <c r="A401" s="76">
        <v>41785</v>
      </c>
      <c r="B401" s="64" t="e">
        <v>#N/A</v>
      </c>
      <c r="C401" s="104">
        <f t="shared" ca="1" si="26"/>
        <v>0.98060000000000003</v>
      </c>
      <c r="D401" s="99">
        <f t="shared" ca="1" si="25"/>
        <v>2.0339593208135727E-2</v>
      </c>
      <c r="E401" s="64">
        <f t="shared" ca="1" si="27"/>
        <v>4.9750000000000068</v>
      </c>
      <c r="F401" s="64">
        <f t="shared" ca="1" si="28"/>
        <v>49.750000000000071</v>
      </c>
    </row>
    <row r="402" spans="1:6" s="21" customFormat="1" ht="14.25" customHeight="1" x14ac:dyDescent="0.3">
      <c r="A402" s="76">
        <v>41782</v>
      </c>
      <c r="B402" s="64">
        <v>0.53539999999999999</v>
      </c>
      <c r="C402" s="104">
        <f t="shared" si="26"/>
        <v>0.53539999999999999</v>
      </c>
      <c r="D402" s="99">
        <f t="shared" ca="1" si="25"/>
        <v>-4.2774781476659267E-3</v>
      </c>
      <c r="E402" s="64">
        <f t="shared" si="27"/>
        <v>-0.22999999999999687</v>
      </c>
      <c r="F402" s="64">
        <f t="shared" si="28"/>
        <v>-2.2999999999999687</v>
      </c>
    </row>
    <row r="403" spans="1:6" s="21" customFormat="1" ht="14.25" customHeight="1" x14ac:dyDescent="0.3">
      <c r="A403" s="76">
        <v>41781</v>
      </c>
      <c r="B403" s="64">
        <v>0.53410000000000002</v>
      </c>
      <c r="C403" s="104">
        <f t="shared" si="26"/>
        <v>0.53410000000000002</v>
      </c>
      <c r="D403" s="99">
        <f t="shared" ca="1" si="25"/>
        <v>-1.1292114031840049E-2</v>
      </c>
      <c r="E403" s="64">
        <f t="shared" si="27"/>
        <v>-0.60999999999999943</v>
      </c>
      <c r="F403" s="64">
        <f t="shared" si="28"/>
        <v>-6.0999999999999943</v>
      </c>
    </row>
    <row r="404" spans="1:6" s="21" customFormat="1" ht="14.25" customHeight="1" x14ac:dyDescent="0.3">
      <c r="A404" s="76">
        <v>41780</v>
      </c>
      <c r="B404" s="64">
        <v>0.53359999999999996</v>
      </c>
      <c r="C404" s="104">
        <f t="shared" si="26"/>
        <v>0.53359999999999996</v>
      </c>
      <c r="D404" s="99">
        <f t="shared" ca="1" si="25"/>
        <v>-1.5679763881202846E-2</v>
      </c>
      <c r="E404" s="64">
        <f t="shared" si="27"/>
        <v>-0.85000000000000631</v>
      </c>
      <c r="F404" s="64">
        <f t="shared" si="28"/>
        <v>-8.5000000000000639</v>
      </c>
    </row>
    <row r="405" spans="1:6" s="21" customFormat="1" ht="14.25" customHeight="1" x14ac:dyDescent="0.3">
      <c r="A405" s="76">
        <v>41779</v>
      </c>
      <c r="B405" s="64">
        <v>0.53459999999999996</v>
      </c>
      <c r="C405" s="104">
        <f t="shared" si="26"/>
        <v>0.53459999999999996</v>
      </c>
      <c r="D405" s="99">
        <f t="shared" ca="1" si="25"/>
        <v>-1.6556291390728492E-2</v>
      </c>
      <c r="E405" s="64">
        <f t="shared" si="27"/>
        <v>-0.9000000000000008</v>
      </c>
      <c r="F405" s="64">
        <f t="shared" si="28"/>
        <v>-9.0000000000000071</v>
      </c>
    </row>
    <row r="406" spans="1:6" s="21" customFormat="1" ht="14.25" customHeight="1" x14ac:dyDescent="0.3">
      <c r="A406" s="76">
        <v>41778</v>
      </c>
      <c r="B406" s="64">
        <v>0.53459999999999996</v>
      </c>
      <c r="C406" s="104">
        <f t="shared" si="26"/>
        <v>0.53459999999999996</v>
      </c>
      <c r="D406" s="99">
        <f t="shared" ca="1" si="25"/>
        <v>-1.6556291390728492E-2</v>
      </c>
      <c r="E406" s="64">
        <f t="shared" si="27"/>
        <v>-0.9000000000000008</v>
      </c>
      <c r="F406" s="64">
        <f t="shared" si="28"/>
        <v>-9.0000000000000071</v>
      </c>
    </row>
    <row r="407" spans="1:6" s="21" customFormat="1" ht="14.25" customHeight="1" x14ac:dyDescent="0.3">
      <c r="A407" s="76">
        <v>41775</v>
      </c>
      <c r="B407" s="64">
        <v>0.53459999999999996</v>
      </c>
      <c r="C407" s="104">
        <f t="shared" si="26"/>
        <v>0.53459999999999996</v>
      </c>
      <c r="D407" s="99">
        <f t="shared" ca="1" si="25"/>
        <v>2.0339593208135727E-2</v>
      </c>
      <c r="E407" s="64">
        <f t="shared" ca="1" si="27"/>
        <v>4.9750000000000068</v>
      </c>
      <c r="F407" s="64">
        <f t="shared" ca="1" si="28"/>
        <v>49.750000000000071</v>
      </c>
    </row>
    <row r="408" spans="1:6" s="21" customFormat="1" ht="14.25" customHeight="1" x14ac:dyDescent="0.3">
      <c r="A408" s="76">
        <v>41774</v>
      </c>
      <c r="B408" s="64">
        <v>0.53459999999999996</v>
      </c>
      <c r="C408" s="104">
        <f t="shared" si="26"/>
        <v>0.53459999999999996</v>
      </c>
      <c r="D408" s="99">
        <f t="shared" ca="1" si="25"/>
        <v>-2.2669104204753338E-2</v>
      </c>
      <c r="E408" s="64">
        <f t="shared" si="27"/>
        <v>-1.2400000000000078</v>
      </c>
      <c r="F408" s="64">
        <f t="shared" si="28"/>
        <v>-12.400000000000077</v>
      </c>
    </row>
    <row r="409" spans="1:6" s="21" customFormat="1" ht="14.25" customHeight="1" x14ac:dyDescent="0.3">
      <c r="A409" s="76">
        <v>41773</v>
      </c>
      <c r="B409" s="64">
        <v>0.53710000000000002</v>
      </c>
      <c r="C409" s="104">
        <f t="shared" si="26"/>
        <v>0.53710000000000002</v>
      </c>
      <c r="D409" s="99">
        <f t="shared" ca="1" si="25"/>
        <v>-1.8995433789954275E-2</v>
      </c>
      <c r="E409" s="64">
        <f t="shared" si="27"/>
        <v>-1.0399999999999965</v>
      </c>
      <c r="F409" s="64">
        <f t="shared" si="28"/>
        <v>-10.399999999999965</v>
      </c>
    </row>
    <row r="410" spans="1:6" s="21" customFormat="1" ht="14.25" customHeight="1" x14ac:dyDescent="0.3">
      <c r="A410" s="76">
        <v>41772</v>
      </c>
      <c r="B410" s="64">
        <v>0.53920000000000001</v>
      </c>
      <c r="C410" s="104">
        <f t="shared" si="26"/>
        <v>0.53920000000000001</v>
      </c>
      <c r="D410" s="99">
        <f t="shared" ca="1" si="25"/>
        <v>-1.7850637522768727E-2</v>
      </c>
      <c r="E410" s="64">
        <f t="shared" si="27"/>
        <v>-0.98000000000000309</v>
      </c>
      <c r="F410" s="64">
        <f t="shared" si="28"/>
        <v>-9.8000000000000309</v>
      </c>
    </row>
    <row r="411" spans="1:6" s="21" customFormat="1" ht="14.25" customHeight="1" x14ac:dyDescent="0.3">
      <c r="A411" s="76">
        <v>41771</v>
      </c>
      <c r="B411" s="64">
        <v>0.53769999999999996</v>
      </c>
      <c r="C411" s="104">
        <f t="shared" si="26"/>
        <v>0.53769999999999996</v>
      </c>
      <c r="D411" s="99">
        <f t="shared" ca="1" si="25"/>
        <v>-2.0582877959927297E-2</v>
      </c>
      <c r="E411" s="64">
        <f t="shared" si="27"/>
        <v>-1.1300000000000088</v>
      </c>
      <c r="F411" s="64">
        <f t="shared" si="28"/>
        <v>-11.300000000000088</v>
      </c>
    </row>
    <row r="412" spans="1:6" s="21" customFormat="1" ht="14.25" customHeight="1" x14ac:dyDescent="0.3">
      <c r="A412" s="76">
        <v>41768</v>
      </c>
      <c r="B412" s="64">
        <v>0.54020000000000001</v>
      </c>
      <c r="C412" s="104">
        <f t="shared" si="26"/>
        <v>0.54020000000000001</v>
      </c>
      <c r="D412" s="99">
        <f t="shared" ca="1" si="25"/>
        <v>-1.6924476797088216E-2</v>
      </c>
      <c r="E412" s="64">
        <f t="shared" si="27"/>
        <v>-0.9299999999999975</v>
      </c>
      <c r="F412" s="64">
        <f t="shared" si="28"/>
        <v>-9.2999999999999758</v>
      </c>
    </row>
    <row r="413" spans="1:6" s="21" customFormat="1" ht="14.25" customHeight="1" x14ac:dyDescent="0.3">
      <c r="A413" s="76">
        <v>41767</v>
      </c>
      <c r="B413" s="64">
        <v>0.54210000000000003</v>
      </c>
      <c r="C413" s="104">
        <f t="shared" si="26"/>
        <v>0.54210000000000003</v>
      </c>
      <c r="D413" s="99">
        <f t="shared" ca="1" si="25"/>
        <v>-1.3466787989080914E-2</v>
      </c>
      <c r="E413" s="64">
        <f t="shared" si="27"/>
        <v>-0.73999999999999622</v>
      </c>
      <c r="F413" s="64">
        <f t="shared" si="28"/>
        <v>-7.3999999999999622</v>
      </c>
    </row>
    <row r="414" spans="1:6" s="21" customFormat="1" ht="14.25" customHeight="1" x14ac:dyDescent="0.3">
      <c r="A414" s="76">
        <v>41766</v>
      </c>
      <c r="B414" s="64">
        <v>0.54359999999999997</v>
      </c>
      <c r="C414" s="104">
        <f t="shared" si="26"/>
        <v>0.54359999999999997</v>
      </c>
      <c r="D414" s="99">
        <f t="shared" ca="1" si="25"/>
        <v>-1.0737033666970004E-2</v>
      </c>
      <c r="E414" s="64">
        <f t="shared" si="27"/>
        <v>-0.59000000000000163</v>
      </c>
      <c r="F414" s="64">
        <f t="shared" si="28"/>
        <v>-5.9000000000000163</v>
      </c>
    </row>
    <row r="415" spans="1:6" s="21" customFormat="1" ht="14.25" customHeight="1" x14ac:dyDescent="0.3">
      <c r="A415" s="76">
        <v>41765</v>
      </c>
      <c r="B415" s="64">
        <v>0.54359999999999997</v>
      </c>
      <c r="C415" s="104">
        <f t="shared" si="26"/>
        <v>0.54359999999999997</v>
      </c>
      <c r="D415" s="99">
        <f t="shared" ca="1" si="25"/>
        <v>-8.5719496625935396E-3</v>
      </c>
      <c r="E415" s="64">
        <f t="shared" si="27"/>
        <v>-0.47000000000000375</v>
      </c>
      <c r="F415" s="64">
        <f t="shared" si="28"/>
        <v>-4.7000000000000375</v>
      </c>
    </row>
    <row r="416" spans="1:6" s="21" customFormat="1" ht="14.25" customHeight="1" x14ac:dyDescent="0.3">
      <c r="A416" s="76">
        <v>41764</v>
      </c>
      <c r="B416" s="64" t="e">
        <v>#N/A</v>
      </c>
      <c r="C416" s="104">
        <f t="shared" ca="1" si="26"/>
        <v>0.98060000000000003</v>
      </c>
      <c r="D416" s="99">
        <f t="shared" ca="1" si="25"/>
        <v>2.0339593208135727E-2</v>
      </c>
      <c r="E416" s="64">
        <f t="shared" ca="1" si="27"/>
        <v>4.9750000000000068</v>
      </c>
      <c r="F416" s="64">
        <f t="shared" ca="1" si="28"/>
        <v>49.750000000000071</v>
      </c>
    </row>
    <row r="417" spans="1:6" s="21" customFormat="1" ht="14.25" customHeight="1" x14ac:dyDescent="0.3">
      <c r="A417" s="76">
        <v>41761</v>
      </c>
      <c r="B417" s="64">
        <v>0.54700000000000004</v>
      </c>
      <c r="C417" s="104">
        <f t="shared" si="26"/>
        <v>0.54700000000000004</v>
      </c>
      <c r="D417" s="99">
        <f t="shared" ca="1" si="25"/>
        <v>2.0339593208135727E-2</v>
      </c>
      <c r="E417" s="64">
        <f t="shared" ca="1" si="27"/>
        <v>4.9750000000000068</v>
      </c>
      <c r="F417" s="64">
        <f t="shared" ca="1" si="28"/>
        <v>49.750000000000071</v>
      </c>
    </row>
    <row r="418" spans="1:6" s="21" customFormat="1" ht="14.25" customHeight="1" x14ac:dyDescent="0.3">
      <c r="A418" s="76">
        <v>41760</v>
      </c>
      <c r="B418" s="64">
        <v>0.54749999999999999</v>
      </c>
      <c r="C418" s="104">
        <f t="shared" si="26"/>
        <v>0.54749999999999999</v>
      </c>
      <c r="D418" s="99">
        <f t="shared" ca="1" si="25"/>
        <v>2.0339593208135727E-2</v>
      </c>
      <c r="E418" s="64">
        <f t="shared" ca="1" si="27"/>
        <v>4.9750000000000068</v>
      </c>
      <c r="F418" s="64">
        <f t="shared" ca="1" si="28"/>
        <v>49.750000000000071</v>
      </c>
    </row>
    <row r="419" spans="1:6" s="21" customFormat="1" ht="14.25" customHeight="1" x14ac:dyDescent="0.3">
      <c r="A419" s="76">
        <v>41759</v>
      </c>
      <c r="B419" s="64">
        <v>0.54900000000000004</v>
      </c>
      <c r="C419" s="104">
        <f t="shared" si="26"/>
        <v>0.54900000000000004</v>
      </c>
      <c r="D419" s="99">
        <f t="shared" ca="1" si="25"/>
        <v>4.574565416285559E-3</v>
      </c>
      <c r="E419" s="64">
        <f t="shared" si="27"/>
        <v>0.25000000000000577</v>
      </c>
      <c r="F419" s="64">
        <f t="shared" si="28"/>
        <v>2.5000000000000577</v>
      </c>
    </row>
    <row r="420" spans="1:6" s="21" customFormat="1" ht="14.25" customHeight="1" x14ac:dyDescent="0.3">
      <c r="A420" s="76">
        <v>41758</v>
      </c>
      <c r="B420" s="64">
        <v>0.54900000000000004</v>
      </c>
      <c r="C420" s="104">
        <f t="shared" si="26"/>
        <v>0.54900000000000004</v>
      </c>
      <c r="D420" s="99">
        <f t="shared" ca="1" si="25"/>
        <v>4.574565416285559E-3</v>
      </c>
      <c r="E420" s="64">
        <f t="shared" si="27"/>
        <v>0.25000000000000577</v>
      </c>
      <c r="F420" s="64">
        <f t="shared" si="28"/>
        <v>2.5000000000000577</v>
      </c>
    </row>
    <row r="421" spans="1:6" s="21" customFormat="1" ht="14.25" customHeight="1" x14ac:dyDescent="0.3">
      <c r="A421" s="76">
        <v>41757</v>
      </c>
      <c r="B421" s="64">
        <v>0.54949999999999999</v>
      </c>
      <c r="C421" s="104">
        <f t="shared" si="26"/>
        <v>0.54949999999999999</v>
      </c>
      <c r="D421" s="99">
        <f t="shared" ca="1" si="25"/>
        <v>7.332722273143911E-3</v>
      </c>
      <c r="E421" s="64">
        <f t="shared" si="27"/>
        <v>0.40000000000000036</v>
      </c>
      <c r="F421" s="64">
        <f t="shared" si="28"/>
        <v>4.0000000000000036</v>
      </c>
    </row>
    <row r="422" spans="1:6" s="21" customFormat="1" ht="14.25" customHeight="1" x14ac:dyDescent="0.3">
      <c r="A422" s="76">
        <v>41754</v>
      </c>
      <c r="B422" s="64">
        <v>0.54949999999999999</v>
      </c>
      <c r="C422" s="104">
        <f t="shared" si="26"/>
        <v>0.54949999999999999</v>
      </c>
      <c r="D422" s="99">
        <f t="shared" ca="1" si="25"/>
        <v>5.4894784995425487E-3</v>
      </c>
      <c r="E422" s="64">
        <f t="shared" si="27"/>
        <v>0.30000000000000027</v>
      </c>
      <c r="F422" s="64">
        <f t="shared" si="28"/>
        <v>3.0000000000000027</v>
      </c>
    </row>
    <row r="423" spans="1:6" s="21" customFormat="1" ht="14.25" customHeight="1" x14ac:dyDescent="0.3">
      <c r="A423" s="76">
        <v>41753</v>
      </c>
      <c r="B423" s="64">
        <v>0.54949999999999999</v>
      </c>
      <c r="C423" s="104">
        <f t="shared" si="26"/>
        <v>0.54949999999999999</v>
      </c>
      <c r="D423" s="99">
        <f t="shared" ca="1" si="25"/>
        <v>6.4102564102563138E-3</v>
      </c>
      <c r="E423" s="64">
        <f t="shared" si="27"/>
        <v>0.34999999999999476</v>
      </c>
      <c r="F423" s="64">
        <f t="shared" si="28"/>
        <v>3.4999999999999476</v>
      </c>
    </row>
    <row r="424" spans="1:6" s="21" customFormat="1" ht="14.25" customHeight="1" x14ac:dyDescent="0.3">
      <c r="A424" s="76">
        <v>41752</v>
      </c>
      <c r="B424" s="64">
        <v>0.54830000000000001</v>
      </c>
      <c r="C424" s="104">
        <f t="shared" si="26"/>
        <v>0.54830000000000001</v>
      </c>
      <c r="D424" s="99">
        <f t="shared" ca="1" si="25"/>
        <v>-3.6463081130351499E-4</v>
      </c>
      <c r="E424" s="64">
        <f t="shared" si="27"/>
        <v>-1.9999999999997797E-2</v>
      </c>
      <c r="F424" s="64">
        <f t="shared" si="28"/>
        <v>-0.19999999999997797</v>
      </c>
    </row>
    <row r="425" spans="1:6" s="21" customFormat="1" ht="14.25" customHeight="1" x14ac:dyDescent="0.3">
      <c r="A425" s="76">
        <v>41751</v>
      </c>
      <c r="B425" s="64">
        <v>0.54830000000000001</v>
      </c>
      <c r="C425" s="104">
        <f t="shared" si="26"/>
        <v>0.54830000000000001</v>
      </c>
      <c r="D425" s="99">
        <f t="shared" ca="1" si="25"/>
        <v>-8.4990958408680591E-3</v>
      </c>
      <c r="E425" s="64">
        <f t="shared" si="27"/>
        <v>-0.47000000000000375</v>
      </c>
      <c r="F425" s="64">
        <f t="shared" si="28"/>
        <v>-4.7000000000000375</v>
      </c>
    </row>
    <row r="426" spans="1:6" s="21" customFormat="1" ht="14.25" customHeight="1" x14ac:dyDescent="0.3">
      <c r="A426" s="76">
        <v>41750</v>
      </c>
      <c r="B426" s="64" t="e">
        <v>#N/A</v>
      </c>
      <c r="C426" s="104">
        <f t="shared" ca="1" si="26"/>
        <v>0.98060000000000003</v>
      </c>
      <c r="D426" s="99">
        <f t="shared" ca="1" si="25"/>
        <v>2.0339593208135727E-2</v>
      </c>
      <c r="E426" s="64">
        <f t="shared" ca="1" si="27"/>
        <v>4.9750000000000068</v>
      </c>
      <c r="F426" s="64">
        <f t="shared" ca="1" si="28"/>
        <v>49.750000000000071</v>
      </c>
    </row>
    <row r="427" spans="1:6" s="21" customFormat="1" ht="14.25" customHeight="1" x14ac:dyDescent="0.3">
      <c r="A427" s="76">
        <v>41747</v>
      </c>
      <c r="B427" s="64" t="e">
        <v>#N/A</v>
      </c>
      <c r="C427" s="104">
        <f t="shared" ca="1" si="26"/>
        <v>0.98060000000000003</v>
      </c>
      <c r="D427" s="99">
        <f t="shared" ca="1" si="25"/>
        <v>2.0339593208135727E-2</v>
      </c>
      <c r="E427" s="64">
        <f t="shared" ca="1" si="27"/>
        <v>4.9750000000000068</v>
      </c>
      <c r="F427" s="64">
        <f t="shared" ca="1" si="28"/>
        <v>49.750000000000071</v>
      </c>
    </row>
    <row r="428" spans="1:6" s="21" customFormat="1" ht="14.25" customHeight="1" x14ac:dyDescent="0.3">
      <c r="A428" s="76">
        <v>41746</v>
      </c>
      <c r="B428" s="64">
        <v>0.54649999999999999</v>
      </c>
      <c r="C428" s="104">
        <f t="shared" si="26"/>
        <v>0.54649999999999999</v>
      </c>
      <c r="D428" s="99">
        <f t="shared" ca="1" si="25"/>
        <v>-1.6378689704823608E-2</v>
      </c>
      <c r="E428" s="64">
        <f t="shared" si="27"/>
        <v>-0.9099999999999997</v>
      </c>
      <c r="F428" s="64">
        <f t="shared" si="28"/>
        <v>-9.0999999999999979</v>
      </c>
    </row>
    <row r="429" spans="1:6" s="21" customFormat="1" ht="14.25" customHeight="1" x14ac:dyDescent="0.3">
      <c r="A429" s="76">
        <v>41745</v>
      </c>
      <c r="B429" s="64">
        <v>0.54649999999999999</v>
      </c>
      <c r="C429" s="104">
        <f t="shared" si="26"/>
        <v>0.54649999999999999</v>
      </c>
      <c r="D429" s="99">
        <f t="shared" ca="1" si="25"/>
        <v>-1.5492704017294273E-2</v>
      </c>
      <c r="E429" s="64">
        <f t="shared" si="27"/>
        <v>-0.8600000000000052</v>
      </c>
      <c r="F429" s="64">
        <f t="shared" si="28"/>
        <v>-8.6000000000000512</v>
      </c>
    </row>
    <row r="430" spans="1:6" s="21" customFormat="1" ht="14.25" customHeight="1" x14ac:dyDescent="0.3">
      <c r="A430" s="76">
        <v>41744</v>
      </c>
      <c r="B430" s="64">
        <v>0.54549999999999998</v>
      </c>
      <c r="C430" s="104">
        <f t="shared" si="26"/>
        <v>0.54549999999999998</v>
      </c>
      <c r="D430" s="99">
        <f t="shared" ca="1" si="25"/>
        <v>-1.7294181228607552E-2</v>
      </c>
      <c r="E430" s="64">
        <f t="shared" si="27"/>
        <v>-0.96000000000000529</v>
      </c>
      <c r="F430" s="64">
        <f t="shared" si="28"/>
        <v>-9.6000000000000529</v>
      </c>
    </row>
    <row r="431" spans="1:6" s="21" customFormat="1" ht="14.25" customHeight="1" x14ac:dyDescent="0.3">
      <c r="A431" s="76">
        <v>41743</v>
      </c>
      <c r="B431" s="64">
        <v>0.54649999999999999</v>
      </c>
      <c r="C431" s="104">
        <f t="shared" si="26"/>
        <v>0.54649999999999999</v>
      </c>
      <c r="D431" s="99">
        <f t="shared" ca="1" si="25"/>
        <v>-1.2825144508670512E-2</v>
      </c>
      <c r="E431" s="64">
        <f t="shared" si="27"/>
        <v>-0.70999999999999952</v>
      </c>
      <c r="F431" s="64">
        <f t="shared" si="28"/>
        <v>-7.0999999999999952</v>
      </c>
    </row>
    <row r="432" spans="1:6" s="21" customFormat="1" ht="14.25" customHeight="1" x14ac:dyDescent="0.3">
      <c r="A432" s="76">
        <v>41740</v>
      </c>
      <c r="B432" s="64">
        <v>0.54600000000000004</v>
      </c>
      <c r="C432" s="104">
        <f t="shared" si="26"/>
        <v>0.54600000000000004</v>
      </c>
      <c r="D432" s="99">
        <f t="shared" ca="1" si="25"/>
        <v>-2.1680702383085466E-2</v>
      </c>
      <c r="E432" s="64">
        <f t="shared" si="27"/>
        <v>-1.21</v>
      </c>
      <c r="F432" s="64">
        <f t="shared" si="28"/>
        <v>-12.1</v>
      </c>
    </row>
    <row r="433" spans="1:6" s="21" customFormat="1" ht="14.25" customHeight="1" x14ac:dyDescent="0.3">
      <c r="A433" s="76">
        <v>41739</v>
      </c>
      <c r="B433" s="64">
        <v>0.54849999999999999</v>
      </c>
      <c r="C433" s="104">
        <f t="shared" si="26"/>
        <v>0.54849999999999999</v>
      </c>
      <c r="D433" s="99">
        <f t="shared" ca="1" si="25"/>
        <v>-1.8080916577157175E-2</v>
      </c>
      <c r="E433" s="64">
        <f t="shared" si="27"/>
        <v>-1.0099999999999998</v>
      </c>
      <c r="F433" s="64">
        <f t="shared" si="28"/>
        <v>-10.099999999999998</v>
      </c>
    </row>
    <row r="434" spans="1:6" s="21" customFormat="1" ht="14.25" customHeight="1" x14ac:dyDescent="0.3">
      <c r="A434" s="76">
        <v>41738</v>
      </c>
      <c r="B434" s="64">
        <v>0.55300000000000005</v>
      </c>
      <c r="C434" s="104">
        <f t="shared" si="26"/>
        <v>0.55300000000000005</v>
      </c>
      <c r="D434" s="99">
        <f t="shared" ca="1" si="25"/>
        <v>-1.5313390313390209E-2</v>
      </c>
      <c r="E434" s="64">
        <f t="shared" si="27"/>
        <v>-0.8599999999999941</v>
      </c>
      <c r="F434" s="64">
        <f t="shared" si="28"/>
        <v>-8.599999999999941</v>
      </c>
    </row>
    <row r="435" spans="1:6" s="21" customFormat="1" ht="14.25" customHeight="1" x14ac:dyDescent="0.3">
      <c r="A435" s="76">
        <v>41737</v>
      </c>
      <c r="B435" s="64">
        <v>0.55300000000000005</v>
      </c>
      <c r="C435" s="104">
        <f t="shared" si="26"/>
        <v>0.55300000000000005</v>
      </c>
      <c r="D435" s="99">
        <f t="shared" ca="1" si="25"/>
        <v>-1.6189290161892893E-2</v>
      </c>
      <c r="E435" s="64">
        <f t="shared" si="27"/>
        <v>-0.9099999999999997</v>
      </c>
      <c r="F435" s="64">
        <f t="shared" si="28"/>
        <v>-9.0999999999999979</v>
      </c>
    </row>
    <row r="436" spans="1:6" s="21" customFormat="1" ht="14.25" customHeight="1" x14ac:dyDescent="0.3">
      <c r="A436" s="76">
        <v>41736</v>
      </c>
      <c r="B436" s="64">
        <v>0.55210000000000004</v>
      </c>
      <c r="C436" s="104">
        <f t="shared" si="26"/>
        <v>0.55210000000000004</v>
      </c>
      <c r="D436" s="99">
        <f t="shared" ca="1" si="25"/>
        <v>-1.6915954415954334E-2</v>
      </c>
      <c r="E436" s="64">
        <f t="shared" si="27"/>
        <v>-0.94999999999999529</v>
      </c>
      <c r="F436" s="64">
        <f t="shared" si="28"/>
        <v>-9.4999999999999538</v>
      </c>
    </row>
    <row r="437" spans="1:6" s="21" customFormat="1" ht="14.25" customHeight="1" x14ac:dyDescent="0.3">
      <c r="A437" s="76">
        <v>41733</v>
      </c>
      <c r="B437" s="64">
        <v>0.55559999999999998</v>
      </c>
      <c r="C437" s="104">
        <f t="shared" si="26"/>
        <v>0.55559999999999998</v>
      </c>
      <c r="D437" s="99">
        <f t="shared" ca="1" si="25"/>
        <v>-1.5068250310228794E-2</v>
      </c>
      <c r="E437" s="64">
        <f t="shared" si="27"/>
        <v>-0.85000000000000631</v>
      </c>
      <c r="F437" s="64">
        <f t="shared" si="28"/>
        <v>-8.5000000000000639</v>
      </c>
    </row>
    <row r="438" spans="1:6" s="21" customFormat="1" ht="14.25" customHeight="1" x14ac:dyDescent="0.3">
      <c r="A438" s="76">
        <v>41732</v>
      </c>
      <c r="B438" s="64">
        <v>0.55510000000000004</v>
      </c>
      <c r="C438" s="104">
        <f t="shared" si="26"/>
        <v>0.55510000000000004</v>
      </c>
      <c r="D438" s="99">
        <f t="shared" ca="1" si="25"/>
        <v>-1.5954617975536264E-2</v>
      </c>
      <c r="E438" s="64">
        <f t="shared" si="27"/>
        <v>-0.9000000000000008</v>
      </c>
      <c r="F438" s="64">
        <f t="shared" si="28"/>
        <v>-9.0000000000000071</v>
      </c>
    </row>
    <row r="439" spans="1:6" s="21" customFormat="1" ht="14.25" customHeight="1" x14ac:dyDescent="0.3">
      <c r="A439" s="76">
        <v>41731</v>
      </c>
      <c r="B439" s="64">
        <v>0.55510000000000004</v>
      </c>
      <c r="C439" s="104">
        <f t="shared" si="26"/>
        <v>0.55510000000000004</v>
      </c>
      <c r="D439" s="99">
        <f t="shared" ca="1" si="25"/>
        <v>-8.7500000000000269E-3</v>
      </c>
      <c r="E439" s="64">
        <f t="shared" si="27"/>
        <v>-0.49000000000000155</v>
      </c>
      <c r="F439" s="64">
        <f t="shared" si="28"/>
        <v>-4.9000000000000155</v>
      </c>
    </row>
    <row r="440" spans="1:6" s="21" customFormat="1" ht="14.25" customHeight="1" x14ac:dyDescent="0.3">
      <c r="A440" s="76">
        <v>41730</v>
      </c>
      <c r="B440" s="64">
        <v>0.55359999999999998</v>
      </c>
      <c r="C440" s="104">
        <f t="shared" si="26"/>
        <v>0.55359999999999998</v>
      </c>
      <c r="D440" s="99">
        <f t="shared" ca="1" si="25"/>
        <v>-3.4203420342034433E-3</v>
      </c>
      <c r="E440" s="64">
        <f t="shared" si="27"/>
        <v>-0.19000000000000128</v>
      </c>
      <c r="F440" s="64">
        <f t="shared" si="28"/>
        <v>-1.9000000000000128</v>
      </c>
    </row>
    <row r="441" spans="1:6" s="21" customFormat="1" ht="14.25" customHeight="1" x14ac:dyDescent="0.3">
      <c r="A441" s="76">
        <v>41729</v>
      </c>
      <c r="B441" s="64">
        <v>0.55810000000000004</v>
      </c>
      <c r="C441" s="104">
        <f t="shared" si="26"/>
        <v>0.55810000000000004</v>
      </c>
      <c r="D441" s="99">
        <f t="shared" ca="1" si="25"/>
        <v>1.6152189519023903E-3</v>
      </c>
      <c r="E441" s="64">
        <f t="shared" si="27"/>
        <v>9.000000000000119E-2</v>
      </c>
      <c r="F441" s="64">
        <f t="shared" si="28"/>
        <v>0.9000000000000119</v>
      </c>
    </row>
    <row r="442" spans="1:6" s="21" customFormat="1" ht="14.25" customHeight="1" x14ac:dyDescent="0.3">
      <c r="A442" s="76">
        <v>41726</v>
      </c>
      <c r="B442" s="64">
        <v>0.55859999999999999</v>
      </c>
      <c r="C442" s="104">
        <f t="shared" si="26"/>
        <v>0.55859999999999999</v>
      </c>
      <c r="D442" s="99">
        <f t="shared" ca="1" si="25"/>
        <v>2.6925148088313513E-3</v>
      </c>
      <c r="E442" s="64">
        <f t="shared" si="27"/>
        <v>0.14999999999999458</v>
      </c>
      <c r="F442" s="64">
        <f t="shared" si="28"/>
        <v>1.4999999999999458</v>
      </c>
    </row>
    <row r="443" spans="1:6" s="21" customFormat="1" ht="14.25" customHeight="1" x14ac:dyDescent="0.3">
      <c r="A443" s="76">
        <v>41725</v>
      </c>
      <c r="B443" s="64">
        <v>0.56159999999999999</v>
      </c>
      <c r="C443" s="104">
        <f t="shared" si="26"/>
        <v>0.56159999999999999</v>
      </c>
      <c r="D443" s="99">
        <f t="shared" ca="1" si="25"/>
        <v>8.2585278276480021E-3</v>
      </c>
      <c r="E443" s="64">
        <f t="shared" si="27"/>
        <v>0.45999999999999375</v>
      </c>
      <c r="F443" s="64">
        <f t="shared" si="28"/>
        <v>4.5999999999999375</v>
      </c>
    </row>
    <row r="444" spans="1:6" s="21" customFormat="1" ht="14.25" customHeight="1" x14ac:dyDescent="0.3">
      <c r="A444" s="76">
        <v>41724</v>
      </c>
      <c r="B444" s="64">
        <v>0.56210000000000004</v>
      </c>
      <c r="C444" s="104">
        <f t="shared" si="26"/>
        <v>0.56210000000000004</v>
      </c>
      <c r="D444" s="99">
        <f t="shared" ca="1" si="25"/>
        <v>9.1561938958707231E-3</v>
      </c>
      <c r="E444" s="64">
        <f t="shared" si="27"/>
        <v>0.50999999999999934</v>
      </c>
      <c r="F444" s="64">
        <f t="shared" si="28"/>
        <v>5.0999999999999934</v>
      </c>
    </row>
    <row r="445" spans="1:6" s="21" customFormat="1" ht="14.25" customHeight="1" x14ac:dyDescent="0.3">
      <c r="A445" s="76">
        <v>41723</v>
      </c>
      <c r="B445" s="64">
        <v>0.56159999999999999</v>
      </c>
      <c r="C445" s="104">
        <f t="shared" si="26"/>
        <v>0.56159999999999999</v>
      </c>
      <c r="D445" s="99">
        <f t="shared" ca="1" si="25"/>
        <v>1.1527377521613763E-2</v>
      </c>
      <c r="E445" s="64">
        <f t="shared" si="27"/>
        <v>0.63999999999999613</v>
      </c>
      <c r="F445" s="64">
        <f t="shared" si="28"/>
        <v>6.3999999999999613</v>
      </c>
    </row>
    <row r="446" spans="1:6" s="21" customFormat="1" ht="14.25" customHeight="1" x14ac:dyDescent="0.3">
      <c r="A446" s="76">
        <v>41722</v>
      </c>
      <c r="B446" s="64">
        <v>0.56410000000000005</v>
      </c>
      <c r="C446" s="104">
        <f t="shared" si="26"/>
        <v>0.56410000000000005</v>
      </c>
      <c r="D446" s="99">
        <f t="shared" ca="1" si="25"/>
        <v>1.6030259365994271E-2</v>
      </c>
      <c r="E446" s="64">
        <f t="shared" si="27"/>
        <v>0.8900000000000019</v>
      </c>
      <c r="F446" s="64">
        <f t="shared" si="28"/>
        <v>8.9000000000000199</v>
      </c>
    </row>
    <row r="447" spans="1:6" s="21" customFormat="1" ht="14.25" customHeight="1" x14ac:dyDescent="0.3">
      <c r="A447" s="76">
        <v>41719</v>
      </c>
      <c r="B447" s="64">
        <v>0.56410000000000005</v>
      </c>
      <c r="C447" s="104">
        <f t="shared" si="26"/>
        <v>0.56410000000000005</v>
      </c>
      <c r="D447" s="99">
        <f t="shared" ca="1" si="25"/>
        <v>1.6030259365994271E-2</v>
      </c>
      <c r="E447" s="64">
        <f t="shared" si="27"/>
        <v>0.8900000000000019</v>
      </c>
      <c r="F447" s="64">
        <f t="shared" si="28"/>
        <v>8.9000000000000199</v>
      </c>
    </row>
    <row r="448" spans="1:6" s="21" customFormat="1" ht="14.25" customHeight="1" x14ac:dyDescent="0.3">
      <c r="A448" s="76">
        <v>41718</v>
      </c>
      <c r="B448" s="64">
        <v>0.56000000000000005</v>
      </c>
      <c r="C448" s="104">
        <f t="shared" si="26"/>
        <v>0.56000000000000005</v>
      </c>
      <c r="D448" s="99">
        <f t="shared" ca="1" si="25"/>
        <v>1.4492753623188418E-2</v>
      </c>
      <c r="E448" s="64">
        <f t="shared" si="27"/>
        <v>0.80000000000000071</v>
      </c>
      <c r="F448" s="64">
        <f t="shared" si="28"/>
        <v>8.0000000000000071</v>
      </c>
    </row>
    <row r="449" spans="1:6" s="21" customFormat="1" ht="14.25" customHeight="1" x14ac:dyDescent="0.3">
      <c r="A449" s="76">
        <v>41717</v>
      </c>
      <c r="B449" s="64">
        <v>0.55549999999999999</v>
      </c>
      <c r="C449" s="104">
        <f t="shared" si="26"/>
        <v>0.55549999999999999</v>
      </c>
      <c r="D449" s="99">
        <f t="shared" ca="1" si="25"/>
        <v>6.3405797101448317E-3</v>
      </c>
      <c r="E449" s="64">
        <f t="shared" si="27"/>
        <v>0.34999999999999476</v>
      </c>
      <c r="F449" s="64">
        <f t="shared" si="28"/>
        <v>3.4999999999999476</v>
      </c>
    </row>
    <row r="450" spans="1:6" s="21" customFormat="1" ht="14.25" customHeight="1" x14ac:dyDescent="0.3">
      <c r="A450" s="76">
        <v>41716</v>
      </c>
      <c r="B450" s="64">
        <v>0.55720000000000003</v>
      </c>
      <c r="C450" s="104">
        <f t="shared" si="26"/>
        <v>0.55720000000000003</v>
      </c>
      <c r="D450" s="99">
        <f t="shared" ca="1" si="25"/>
        <v>1.1986923356338632E-2</v>
      </c>
      <c r="E450" s="64">
        <f t="shared" si="27"/>
        <v>0.66000000000000503</v>
      </c>
      <c r="F450" s="64">
        <f t="shared" si="28"/>
        <v>6.6000000000000503</v>
      </c>
    </row>
    <row r="451" spans="1:6" s="21" customFormat="1" ht="14.25" customHeight="1" x14ac:dyDescent="0.3">
      <c r="A451" s="76">
        <v>41715</v>
      </c>
      <c r="B451" s="64">
        <v>0.55710000000000004</v>
      </c>
      <c r="C451" s="104">
        <f t="shared" si="26"/>
        <v>0.55710000000000004</v>
      </c>
      <c r="D451" s="99">
        <f t="shared" ref="D451:D514" ca="1" si="29">_xlfn.IFNA((B451-B460)/B460,NORMINV(RAND(),_xlfn.AGGREGATE(1,6,D390:D516),_xlfn.AGGREGATE(7,6,D390:D516)))</f>
        <v>9.2391304347825953E-3</v>
      </c>
      <c r="E451" s="64">
        <f t="shared" si="27"/>
        <v>0.50999999999999934</v>
      </c>
      <c r="F451" s="64">
        <f t="shared" si="28"/>
        <v>5.0999999999999934</v>
      </c>
    </row>
    <row r="452" spans="1:6" s="21" customFormat="1" ht="14.25" customHeight="1" x14ac:dyDescent="0.3">
      <c r="A452" s="76">
        <v>41712</v>
      </c>
      <c r="B452" s="64">
        <v>0.55700000000000005</v>
      </c>
      <c r="C452" s="104">
        <f t="shared" si="26"/>
        <v>0.55700000000000005</v>
      </c>
      <c r="D452" s="99">
        <f t="shared" ca="1" si="29"/>
        <v>5.7782592993862259E-3</v>
      </c>
      <c r="E452" s="64">
        <f t="shared" si="27"/>
        <v>0.32000000000000917</v>
      </c>
      <c r="F452" s="64">
        <f t="shared" si="28"/>
        <v>3.2000000000000917</v>
      </c>
    </row>
    <row r="453" spans="1:6" s="21" customFormat="1" ht="14.25" customHeight="1" x14ac:dyDescent="0.3">
      <c r="A453" s="76">
        <v>41711</v>
      </c>
      <c r="B453" s="64">
        <v>0.55700000000000005</v>
      </c>
      <c r="C453" s="104">
        <f t="shared" si="26"/>
        <v>0.55700000000000005</v>
      </c>
      <c r="D453" s="99">
        <f t="shared" ca="1" si="29"/>
        <v>6.6871498283029756E-3</v>
      </c>
      <c r="E453" s="64">
        <f t="shared" si="27"/>
        <v>0.37000000000000366</v>
      </c>
      <c r="F453" s="64">
        <f t="shared" si="28"/>
        <v>3.7000000000000366</v>
      </c>
    </row>
    <row r="454" spans="1:6" s="21" customFormat="1" ht="14.25" customHeight="1" x14ac:dyDescent="0.3">
      <c r="A454" s="76">
        <v>41710</v>
      </c>
      <c r="B454" s="64">
        <v>0.55520000000000003</v>
      </c>
      <c r="C454" s="104">
        <f t="shared" ref="C454:C517" si="30">_xlfn.IFNA(B454,EXP(D454)*B463)</f>
        <v>0.55520000000000003</v>
      </c>
      <c r="D454" s="99">
        <f t="shared" ca="1" si="29"/>
        <v>5.2507695093246673E-3</v>
      </c>
      <c r="E454" s="64">
        <f t="shared" ref="E454:E517" si="31">(C454-C463)*100</f>
        <v>0.29000000000000137</v>
      </c>
      <c r="F454" s="64">
        <f t="shared" ref="F454:F517" si="32">E454*10</f>
        <v>2.9000000000000137</v>
      </c>
    </row>
    <row r="455" spans="1:6" s="21" customFormat="1" ht="14.25" customHeight="1" x14ac:dyDescent="0.3">
      <c r="A455" s="76">
        <v>41709</v>
      </c>
      <c r="B455" s="64">
        <v>0.55520000000000003</v>
      </c>
      <c r="C455" s="104">
        <f t="shared" si="30"/>
        <v>0.55520000000000003</v>
      </c>
      <c r="D455" s="99">
        <f t="shared" ca="1" si="29"/>
        <v>8.5376930063579253E-3</v>
      </c>
      <c r="E455" s="64">
        <f t="shared" si="31"/>
        <v>0.47000000000000375</v>
      </c>
      <c r="F455" s="64">
        <f t="shared" si="32"/>
        <v>4.7000000000000375</v>
      </c>
    </row>
    <row r="456" spans="1:6" s="21" customFormat="1" ht="14.25" customHeight="1" x14ac:dyDescent="0.3">
      <c r="A456" s="76">
        <v>41708</v>
      </c>
      <c r="B456" s="64">
        <v>0.55520000000000003</v>
      </c>
      <c r="C456" s="104">
        <f t="shared" si="30"/>
        <v>0.55520000000000003</v>
      </c>
      <c r="D456" s="99">
        <f t="shared" ca="1" si="29"/>
        <v>3.4339418037231391E-3</v>
      </c>
      <c r="E456" s="64">
        <f t="shared" si="31"/>
        <v>0.19000000000000128</v>
      </c>
      <c r="F456" s="64">
        <f t="shared" si="32"/>
        <v>1.9000000000000128</v>
      </c>
    </row>
    <row r="457" spans="1:6" s="21" customFormat="1" ht="14.25" customHeight="1" x14ac:dyDescent="0.3">
      <c r="A457" s="76">
        <v>41705</v>
      </c>
      <c r="B457" s="64">
        <v>0.55200000000000005</v>
      </c>
      <c r="C457" s="104">
        <f t="shared" si="30"/>
        <v>0.55200000000000005</v>
      </c>
      <c r="D457" s="99">
        <f t="shared" ca="1" si="29"/>
        <v>-2.3495391288631262E-3</v>
      </c>
      <c r="E457" s="64">
        <f t="shared" si="31"/>
        <v>-0.12999999999999678</v>
      </c>
      <c r="F457" s="64">
        <f t="shared" si="32"/>
        <v>-1.2999999999999678</v>
      </c>
    </row>
    <row r="458" spans="1:6" s="21" customFormat="1" ht="14.25" customHeight="1" x14ac:dyDescent="0.3">
      <c r="A458" s="76">
        <v>41704</v>
      </c>
      <c r="B458" s="64">
        <v>0.55200000000000005</v>
      </c>
      <c r="C458" s="104">
        <f t="shared" si="30"/>
        <v>0.55200000000000005</v>
      </c>
      <c r="D458" s="99">
        <f t="shared" ca="1" si="29"/>
        <v>-5.9427336574823866E-3</v>
      </c>
      <c r="E458" s="64">
        <f t="shared" si="31"/>
        <v>-0.32999999999999696</v>
      </c>
      <c r="F458" s="64">
        <f t="shared" si="32"/>
        <v>-3.2999999999999696</v>
      </c>
    </row>
    <row r="459" spans="1:6" s="21" customFormat="1" ht="14.25" customHeight="1" x14ac:dyDescent="0.3">
      <c r="A459" s="76">
        <v>41703</v>
      </c>
      <c r="B459" s="64">
        <v>0.55059999999999998</v>
      </c>
      <c r="C459" s="104">
        <f t="shared" si="30"/>
        <v>0.55059999999999998</v>
      </c>
      <c r="D459" s="99">
        <f t="shared" ca="1" si="29"/>
        <v>-5.7782592993860255E-3</v>
      </c>
      <c r="E459" s="64">
        <f t="shared" si="31"/>
        <v>-0.31999999999999806</v>
      </c>
      <c r="F459" s="64">
        <f t="shared" si="32"/>
        <v>-3.1999999999999806</v>
      </c>
    </row>
    <row r="460" spans="1:6" s="21" customFormat="1" ht="14.25" customHeight="1" x14ac:dyDescent="0.3">
      <c r="A460" s="76">
        <v>41702</v>
      </c>
      <c r="B460" s="64">
        <v>0.55200000000000005</v>
      </c>
      <c r="C460" s="104">
        <f t="shared" si="30"/>
        <v>0.55200000000000005</v>
      </c>
      <c r="D460" s="99">
        <f t="shared" ca="1" si="29"/>
        <v>-2.3495391288631262E-3</v>
      </c>
      <c r="E460" s="64">
        <f t="shared" si="31"/>
        <v>-0.12999999999999678</v>
      </c>
      <c r="F460" s="64">
        <f t="shared" si="32"/>
        <v>-1.2999999999999678</v>
      </c>
    </row>
    <row r="461" spans="1:6" s="21" customFormat="1" ht="14.25" customHeight="1" x14ac:dyDescent="0.3">
      <c r="A461" s="76">
        <v>41701</v>
      </c>
      <c r="B461" s="64">
        <v>0.55379999999999996</v>
      </c>
      <c r="C461" s="104">
        <f t="shared" si="30"/>
        <v>0.55379999999999996</v>
      </c>
      <c r="D461" s="99">
        <f t="shared" ca="1" si="29"/>
        <v>9.0366889571650991E-4</v>
      </c>
      <c r="E461" s="64">
        <f t="shared" si="31"/>
        <v>4.9999999999994493E-2</v>
      </c>
      <c r="F461" s="64">
        <f t="shared" si="32"/>
        <v>0.49999999999994493</v>
      </c>
    </row>
    <row r="462" spans="1:6" s="21" customFormat="1" ht="14.25" customHeight="1" x14ac:dyDescent="0.3">
      <c r="A462" s="76">
        <v>41698</v>
      </c>
      <c r="B462" s="64">
        <v>0.55330000000000001</v>
      </c>
      <c r="C462" s="104">
        <f t="shared" si="30"/>
        <v>0.55330000000000001</v>
      </c>
      <c r="D462" s="99">
        <f t="shared" ca="1" si="29"/>
        <v>1.8106101756291885E-3</v>
      </c>
      <c r="E462" s="64">
        <f t="shared" si="31"/>
        <v>0.10000000000000009</v>
      </c>
      <c r="F462" s="64">
        <f t="shared" si="32"/>
        <v>1.0000000000000009</v>
      </c>
    </row>
    <row r="463" spans="1:6" s="21" customFormat="1" ht="14.25" customHeight="1" x14ac:dyDescent="0.3">
      <c r="A463" s="76">
        <v>41697</v>
      </c>
      <c r="B463" s="64">
        <v>0.55230000000000001</v>
      </c>
      <c r="C463" s="104">
        <f t="shared" si="30"/>
        <v>0.55230000000000001</v>
      </c>
      <c r="D463" s="99">
        <f t="shared" ca="1" si="29"/>
        <v>2.723311546841062E-3</v>
      </c>
      <c r="E463" s="64">
        <f t="shared" si="31"/>
        <v>0.15000000000000568</v>
      </c>
      <c r="F463" s="64">
        <f t="shared" si="32"/>
        <v>1.5000000000000568</v>
      </c>
    </row>
    <row r="464" spans="1:6" s="21" customFormat="1" ht="14.25" customHeight="1" x14ac:dyDescent="0.3">
      <c r="A464" s="76">
        <v>41696</v>
      </c>
      <c r="B464" s="64">
        <v>0.55049999999999999</v>
      </c>
      <c r="C464" s="104">
        <f t="shared" si="30"/>
        <v>0.55049999999999999</v>
      </c>
      <c r="D464" s="99">
        <f t="shared" ca="1" si="29"/>
        <v>-3.2590983161325795E-3</v>
      </c>
      <c r="E464" s="64">
        <f t="shared" si="31"/>
        <v>-0.18000000000000238</v>
      </c>
      <c r="F464" s="64">
        <f t="shared" si="32"/>
        <v>-1.8000000000000238</v>
      </c>
    </row>
    <row r="465" spans="1:6" s="21" customFormat="1" ht="14.25" customHeight="1" x14ac:dyDescent="0.3">
      <c r="A465" s="76">
        <v>41695</v>
      </c>
      <c r="B465" s="64">
        <v>0.55330000000000001</v>
      </c>
      <c r="C465" s="104">
        <f t="shared" si="30"/>
        <v>0.55330000000000001</v>
      </c>
      <c r="D465" s="99">
        <f t="shared" ca="1" si="29"/>
        <v>-9.0285301552897254E-4</v>
      </c>
      <c r="E465" s="64">
        <f t="shared" si="31"/>
        <v>-4.9999999999994493E-2</v>
      </c>
      <c r="F465" s="64">
        <f t="shared" si="32"/>
        <v>-0.49999999999994493</v>
      </c>
    </row>
    <row r="466" spans="1:6" s="21" customFormat="1" ht="14.25" customHeight="1" x14ac:dyDescent="0.3">
      <c r="A466" s="76">
        <v>41694</v>
      </c>
      <c r="B466" s="64">
        <v>0.55330000000000001</v>
      </c>
      <c r="C466" s="104">
        <f t="shared" si="30"/>
        <v>0.55330000000000001</v>
      </c>
      <c r="D466" s="99">
        <f t="shared" ca="1" si="29"/>
        <v>0</v>
      </c>
      <c r="E466" s="64">
        <f t="shared" si="31"/>
        <v>0</v>
      </c>
      <c r="F466" s="64">
        <f t="shared" si="32"/>
        <v>0</v>
      </c>
    </row>
    <row r="467" spans="1:6" s="21" customFormat="1" ht="14.25" customHeight="1" x14ac:dyDescent="0.3">
      <c r="A467" s="76">
        <v>41691</v>
      </c>
      <c r="B467" s="64">
        <v>0.55530000000000002</v>
      </c>
      <c r="C467" s="104">
        <f t="shared" si="30"/>
        <v>0.55530000000000002</v>
      </c>
      <c r="D467" s="99">
        <f t="shared" ca="1" si="29"/>
        <v>7.9869304774007454E-3</v>
      </c>
      <c r="E467" s="64">
        <f t="shared" si="31"/>
        <v>0.44000000000000705</v>
      </c>
      <c r="F467" s="64">
        <f t="shared" si="32"/>
        <v>4.4000000000000705</v>
      </c>
    </row>
    <row r="468" spans="1:6" s="21" customFormat="1" ht="14.25" customHeight="1" x14ac:dyDescent="0.3">
      <c r="A468" s="76">
        <v>41690</v>
      </c>
      <c r="B468" s="64">
        <v>0.55379999999999996</v>
      </c>
      <c r="C468" s="104">
        <f t="shared" si="30"/>
        <v>0.55379999999999996</v>
      </c>
      <c r="D468" s="99">
        <f t="shared" ca="1" si="29"/>
        <v>-8.2378223495702865E-3</v>
      </c>
      <c r="E468" s="64">
        <f t="shared" si="31"/>
        <v>-0.46000000000000485</v>
      </c>
      <c r="F468" s="64">
        <f t="shared" si="32"/>
        <v>-4.6000000000000485</v>
      </c>
    </row>
    <row r="469" spans="1:6" s="21" customFormat="1" ht="14.25" customHeight="1" x14ac:dyDescent="0.3">
      <c r="A469" s="76">
        <v>41689</v>
      </c>
      <c r="B469" s="64">
        <v>0.55330000000000001</v>
      </c>
      <c r="C469" s="104">
        <f t="shared" si="30"/>
        <v>0.55330000000000001</v>
      </c>
      <c r="D469" s="99">
        <f t="shared" ca="1" si="29"/>
        <v>-8.2452052339127765E-3</v>
      </c>
      <c r="E469" s="64">
        <f t="shared" si="31"/>
        <v>-0.45999999999999375</v>
      </c>
      <c r="F469" s="64">
        <f t="shared" si="32"/>
        <v>-4.5999999999999375</v>
      </c>
    </row>
    <row r="470" spans="1:6" s="21" customFormat="1" ht="14.25" customHeight="1" x14ac:dyDescent="0.3">
      <c r="A470" s="76">
        <v>41688</v>
      </c>
      <c r="B470" s="64">
        <v>0.55330000000000001</v>
      </c>
      <c r="C470" s="104">
        <f t="shared" si="30"/>
        <v>0.55330000000000001</v>
      </c>
      <c r="D470" s="99">
        <f t="shared" ca="1" si="29"/>
        <v>-1.0904540579191982E-2</v>
      </c>
      <c r="E470" s="64">
        <f t="shared" si="31"/>
        <v>-0.60999999999999943</v>
      </c>
      <c r="F470" s="64">
        <f t="shared" si="32"/>
        <v>-6.0999999999999943</v>
      </c>
    </row>
    <row r="471" spans="1:6" s="21" customFormat="1" ht="14.25" customHeight="1" x14ac:dyDescent="0.3">
      <c r="A471" s="76">
        <v>41687</v>
      </c>
      <c r="B471" s="64">
        <v>0.55230000000000001</v>
      </c>
      <c r="C471" s="104">
        <f t="shared" si="30"/>
        <v>0.55230000000000001</v>
      </c>
      <c r="D471" s="99">
        <f t="shared" ca="1" si="29"/>
        <v>-1.6734911874666129E-2</v>
      </c>
      <c r="E471" s="64">
        <f t="shared" si="31"/>
        <v>-0.93999999999999639</v>
      </c>
      <c r="F471" s="64">
        <f t="shared" si="32"/>
        <v>-9.3999999999999631</v>
      </c>
    </row>
    <row r="472" spans="1:6" s="21" customFormat="1" ht="14.25" customHeight="1" x14ac:dyDescent="0.3">
      <c r="A472" s="76">
        <v>41684</v>
      </c>
      <c r="B472" s="64">
        <v>0.55079999999999996</v>
      </c>
      <c r="C472" s="104">
        <f t="shared" si="30"/>
        <v>0.55079999999999996</v>
      </c>
      <c r="D472" s="99">
        <f t="shared" ca="1" si="29"/>
        <v>-2.1495825190975308E-2</v>
      </c>
      <c r="E472" s="64">
        <f t="shared" si="31"/>
        <v>-1.21</v>
      </c>
      <c r="F472" s="64">
        <f t="shared" si="32"/>
        <v>-12.1</v>
      </c>
    </row>
    <row r="473" spans="1:6" s="21" customFormat="1" ht="14.25" customHeight="1" x14ac:dyDescent="0.3">
      <c r="A473" s="76">
        <v>41683</v>
      </c>
      <c r="B473" s="64">
        <v>0.55230000000000001</v>
      </c>
      <c r="C473" s="104">
        <f t="shared" si="30"/>
        <v>0.55230000000000001</v>
      </c>
      <c r="D473" s="99">
        <f t="shared" ca="1" si="29"/>
        <v>-2.3169437566324728E-2</v>
      </c>
      <c r="E473" s="64">
        <f t="shared" si="31"/>
        <v>-1.31</v>
      </c>
      <c r="F473" s="64">
        <f t="shared" si="32"/>
        <v>-13.100000000000001</v>
      </c>
    </row>
    <row r="474" spans="1:6" s="21" customFormat="1" ht="14.25" customHeight="1" x14ac:dyDescent="0.3">
      <c r="A474" s="76">
        <v>41682</v>
      </c>
      <c r="B474" s="64">
        <v>0.55379999999999996</v>
      </c>
      <c r="C474" s="104">
        <f t="shared" si="30"/>
        <v>0.55379999999999996</v>
      </c>
      <c r="D474" s="99">
        <f t="shared" ca="1" si="29"/>
        <v>-2.7397260273972705E-2</v>
      </c>
      <c r="E474" s="64">
        <f t="shared" si="31"/>
        <v>-1.5600000000000058</v>
      </c>
      <c r="F474" s="64">
        <f t="shared" si="32"/>
        <v>-15.600000000000058</v>
      </c>
    </row>
    <row r="475" spans="1:6" s="21" customFormat="1" ht="14.25" customHeight="1" x14ac:dyDescent="0.3">
      <c r="A475" s="76">
        <v>41681</v>
      </c>
      <c r="B475" s="64">
        <v>0.55330000000000001</v>
      </c>
      <c r="C475" s="104">
        <f t="shared" si="30"/>
        <v>0.55330000000000001</v>
      </c>
      <c r="D475" s="99">
        <f t="shared" ca="1" si="29"/>
        <v>-2.9978962131837313E-2</v>
      </c>
      <c r="E475" s="64">
        <f t="shared" si="31"/>
        <v>-1.7100000000000004</v>
      </c>
      <c r="F475" s="64">
        <f t="shared" si="32"/>
        <v>-17.100000000000005</v>
      </c>
    </row>
    <row r="476" spans="1:6" s="21" customFormat="1" ht="14.25" customHeight="1" x14ac:dyDescent="0.3">
      <c r="A476" s="76">
        <v>41680</v>
      </c>
      <c r="B476" s="64">
        <v>0.55089999999999995</v>
      </c>
      <c r="C476" s="104">
        <f t="shared" si="30"/>
        <v>0.55089999999999995</v>
      </c>
      <c r="D476" s="99">
        <f t="shared" ca="1" si="29"/>
        <v>-3.5201401050788103E-2</v>
      </c>
      <c r="E476" s="64">
        <f t="shared" si="31"/>
        <v>-2.0100000000000007</v>
      </c>
      <c r="F476" s="64">
        <f t="shared" si="32"/>
        <v>-20.100000000000009</v>
      </c>
    </row>
    <row r="477" spans="1:6" s="21" customFormat="1" ht="14.25" customHeight="1" x14ac:dyDescent="0.3">
      <c r="A477" s="76">
        <v>41677</v>
      </c>
      <c r="B477" s="64">
        <v>0.55840000000000001</v>
      </c>
      <c r="C477" s="104">
        <f t="shared" si="30"/>
        <v>0.55840000000000001</v>
      </c>
      <c r="D477" s="99">
        <f t="shared" ca="1" si="29"/>
        <v>-2.206654991243423E-2</v>
      </c>
      <c r="E477" s="64">
        <f t="shared" si="31"/>
        <v>-1.2599999999999945</v>
      </c>
      <c r="F477" s="64">
        <f t="shared" si="32"/>
        <v>-12.599999999999945</v>
      </c>
    </row>
    <row r="478" spans="1:6" s="21" customFormat="1" ht="14.25" customHeight="1" x14ac:dyDescent="0.3">
      <c r="A478" s="76">
        <v>41676</v>
      </c>
      <c r="B478" s="64">
        <v>0.55789999999999995</v>
      </c>
      <c r="C478" s="104">
        <f t="shared" si="30"/>
        <v>0.55789999999999995</v>
      </c>
      <c r="D478" s="99">
        <f t="shared" ca="1" si="29"/>
        <v>-2.4820835518266214E-2</v>
      </c>
      <c r="E478" s="64">
        <f t="shared" si="31"/>
        <v>-1.4200000000000101</v>
      </c>
      <c r="F478" s="64">
        <f t="shared" si="32"/>
        <v>-14.200000000000102</v>
      </c>
    </row>
    <row r="479" spans="1:6" s="21" customFormat="1" ht="14.25" customHeight="1" x14ac:dyDescent="0.3">
      <c r="A479" s="76">
        <v>41675</v>
      </c>
      <c r="B479" s="64">
        <v>0.55940000000000001</v>
      </c>
      <c r="C479" s="104">
        <f t="shared" si="30"/>
        <v>0.55940000000000001</v>
      </c>
      <c r="D479" s="99">
        <f t="shared" ca="1" si="29"/>
        <v>-2.2882096069868997E-2</v>
      </c>
      <c r="E479" s="64">
        <f t="shared" si="31"/>
        <v>-1.31</v>
      </c>
      <c r="F479" s="64">
        <f t="shared" si="32"/>
        <v>-13.100000000000001</v>
      </c>
    </row>
    <row r="480" spans="1:6" s="21" customFormat="1" ht="14.25" customHeight="1" x14ac:dyDescent="0.3">
      <c r="A480" s="76">
        <v>41674</v>
      </c>
      <c r="B480" s="64">
        <v>0.56169999999999998</v>
      </c>
      <c r="C480" s="104">
        <f t="shared" si="30"/>
        <v>0.56169999999999998</v>
      </c>
      <c r="D480" s="99">
        <f t="shared" ca="1" si="29"/>
        <v>-1.6459464191910477E-2</v>
      </c>
      <c r="E480" s="64">
        <f t="shared" si="31"/>
        <v>-0.9400000000000075</v>
      </c>
      <c r="F480" s="64">
        <f t="shared" si="32"/>
        <v>-9.400000000000075</v>
      </c>
    </row>
    <row r="481" spans="1:6" s="21" customFormat="1" ht="14.25" customHeight="1" x14ac:dyDescent="0.3">
      <c r="A481" s="76">
        <v>41673</v>
      </c>
      <c r="B481" s="64">
        <v>0.56289999999999996</v>
      </c>
      <c r="C481" s="104">
        <f t="shared" si="30"/>
        <v>0.56289999999999996</v>
      </c>
      <c r="D481" s="99">
        <f t="shared" ca="1" si="29"/>
        <v>-1.694027244149501E-2</v>
      </c>
      <c r="E481" s="64">
        <f t="shared" si="31"/>
        <v>-0.97000000000000419</v>
      </c>
      <c r="F481" s="64">
        <f t="shared" si="32"/>
        <v>-9.7000000000000419</v>
      </c>
    </row>
    <row r="482" spans="1:6" s="21" customFormat="1" ht="14.25" customHeight="1" x14ac:dyDescent="0.3">
      <c r="A482" s="76">
        <v>41670</v>
      </c>
      <c r="B482" s="64">
        <v>0.56540000000000001</v>
      </c>
      <c r="C482" s="104">
        <f t="shared" si="30"/>
        <v>0.56540000000000001</v>
      </c>
      <c r="D482" s="99">
        <f t="shared" ca="1" si="29"/>
        <v>-1.1711239293829818E-2</v>
      </c>
      <c r="E482" s="64">
        <f t="shared" si="31"/>
        <v>-0.67000000000000393</v>
      </c>
      <c r="F482" s="64">
        <f t="shared" si="32"/>
        <v>-6.7000000000000393</v>
      </c>
    </row>
    <row r="483" spans="1:6" s="21" customFormat="1" ht="14.25" customHeight="1" x14ac:dyDescent="0.3">
      <c r="A483" s="76">
        <v>41669</v>
      </c>
      <c r="B483" s="64">
        <v>0.56940000000000002</v>
      </c>
      <c r="C483" s="104">
        <f t="shared" si="30"/>
        <v>0.56940000000000002</v>
      </c>
      <c r="D483" s="99">
        <f t="shared" ca="1" si="29"/>
        <v>-4.7194546407971251E-3</v>
      </c>
      <c r="E483" s="64">
        <f t="shared" si="31"/>
        <v>-0.27000000000000357</v>
      </c>
      <c r="F483" s="64">
        <f t="shared" si="32"/>
        <v>-2.7000000000000357</v>
      </c>
    </row>
    <row r="484" spans="1:6" s="21" customFormat="1" ht="14.25" customHeight="1" x14ac:dyDescent="0.3">
      <c r="A484" s="76">
        <v>41668</v>
      </c>
      <c r="B484" s="64">
        <v>0.57040000000000002</v>
      </c>
      <c r="C484" s="104">
        <f t="shared" si="30"/>
        <v>0.57040000000000002</v>
      </c>
      <c r="D484" s="99">
        <f t="shared" ca="1" si="29"/>
        <v>-2.09937018894328E-3</v>
      </c>
      <c r="E484" s="64">
        <f t="shared" si="31"/>
        <v>-0.11999999999999789</v>
      </c>
      <c r="F484" s="64">
        <f t="shared" si="32"/>
        <v>-1.1999999999999789</v>
      </c>
    </row>
    <row r="485" spans="1:6" s="21" customFormat="1" ht="14.25" customHeight="1" x14ac:dyDescent="0.3">
      <c r="A485" s="76">
        <v>41667</v>
      </c>
      <c r="B485" s="64">
        <v>0.57099999999999995</v>
      </c>
      <c r="C485" s="104">
        <f t="shared" si="30"/>
        <v>0.57099999999999995</v>
      </c>
      <c r="D485" s="99">
        <f t="shared" ca="1" si="29"/>
        <v>-1.0496850944717371E-3</v>
      </c>
      <c r="E485" s="64">
        <f t="shared" si="31"/>
        <v>-6.0000000000004494E-2</v>
      </c>
      <c r="F485" s="64">
        <f t="shared" si="32"/>
        <v>-0.60000000000004494</v>
      </c>
    </row>
    <row r="486" spans="1:6" s="21" customFormat="1" ht="14.25" customHeight="1" x14ac:dyDescent="0.3">
      <c r="A486" s="76">
        <v>41666</v>
      </c>
      <c r="B486" s="64">
        <v>0.57099999999999995</v>
      </c>
      <c r="C486" s="104">
        <f t="shared" si="30"/>
        <v>0.57099999999999995</v>
      </c>
      <c r="D486" s="99">
        <f t="shared" ca="1" si="29"/>
        <v>5.1047350818516149E-3</v>
      </c>
      <c r="E486" s="64">
        <f t="shared" si="31"/>
        <v>0.28999999999999027</v>
      </c>
      <c r="F486" s="64">
        <f t="shared" si="32"/>
        <v>2.8999999999999027</v>
      </c>
    </row>
    <row r="487" spans="1:6" s="21" customFormat="1" ht="14.25" customHeight="1" x14ac:dyDescent="0.3">
      <c r="A487" s="76">
        <v>41663</v>
      </c>
      <c r="B487" s="64">
        <v>0.57210000000000005</v>
      </c>
      <c r="C487" s="104">
        <f t="shared" si="30"/>
        <v>0.57210000000000005</v>
      </c>
      <c r="D487" s="99">
        <f t="shared" ca="1" si="29"/>
        <v>-2.6150627615061815E-3</v>
      </c>
      <c r="E487" s="64">
        <f t="shared" si="31"/>
        <v>-0.14999999999999458</v>
      </c>
      <c r="F487" s="64">
        <f t="shared" si="32"/>
        <v>-1.4999999999999458</v>
      </c>
    </row>
    <row r="488" spans="1:6" s="21" customFormat="1" ht="14.25" customHeight="1" x14ac:dyDescent="0.3">
      <c r="A488" s="76">
        <v>41662</v>
      </c>
      <c r="B488" s="64">
        <v>0.57250000000000001</v>
      </c>
      <c r="C488" s="104">
        <f t="shared" si="30"/>
        <v>0.57250000000000001</v>
      </c>
      <c r="D488" s="99">
        <f t="shared" ca="1" si="29"/>
        <v>-1.7336079642979743E-2</v>
      </c>
      <c r="E488" s="64">
        <f t="shared" si="31"/>
        <v>-1.0099999999999998</v>
      </c>
      <c r="F488" s="64">
        <f t="shared" si="32"/>
        <v>-10.099999999999998</v>
      </c>
    </row>
    <row r="489" spans="1:6" s="21" customFormat="1" ht="14.25" customHeight="1" x14ac:dyDescent="0.3">
      <c r="A489" s="76">
        <v>41661</v>
      </c>
      <c r="B489" s="64">
        <v>0.57110000000000005</v>
      </c>
      <c r="C489" s="104">
        <f t="shared" si="30"/>
        <v>0.57110000000000005</v>
      </c>
      <c r="D489" s="99">
        <f t="shared" ca="1" si="29"/>
        <v>-2.3092712966130614E-2</v>
      </c>
      <c r="E489" s="64">
        <f t="shared" si="31"/>
        <v>-1.3499999999999956</v>
      </c>
      <c r="F489" s="64">
        <f t="shared" si="32"/>
        <v>-13.499999999999957</v>
      </c>
    </row>
    <row r="490" spans="1:6" s="21" customFormat="1" ht="14.25" customHeight="1" x14ac:dyDescent="0.3">
      <c r="A490" s="76">
        <v>41660</v>
      </c>
      <c r="B490" s="64">
        <v>0.5726</v>
      </c>
      <c r="C490" s="104">
        <f t="shared" si="30"/>
        <v>0.5726</v>
      </c>
      <c r="D490" s="99">
        <f t="shared" ca="1" si="29"/>
        <v>-2.2199453551912586E-2</v>
      </c>
      <c r="E490" s="64">
        <f t="shared" si="31"/>
        <v>-1.3000000000000012</v>
      </c>
      <c r="F490" s="64">
        <f t="shared" si="32"/>
        <v>-13.000000000000011</v>
      </c>
    </row>
    <row r="491" spans="1:6" s="21" customFormat="1" ht="14.25" customHeight="1" x14ac:dyDescent="0.3">
      <c r="A491" s="76">
        <v>41659</v>
      </c>
      <c r="B491" s="64">
        <v>0.57210000000000005</v>
      </c>
      <c r="C491" s="104">
        <f t="shared" si="30"/>
        <v>0.57210000000000005</v>
      </c>
      <c r="D491" s="99">
        <f t="shared" ca="1" si="29"/>
        <v>-2.4718718036140397E-2</v>
      </c>
      <c r="E491" s="64">
        <f t="shared" si="31"/>
        <v>-1.4499999999999957</v>
      </c>
      <c r="F491" s="64">
        <f t="shared" si="32"/>
        <v>-14.499999999999957</v>
      </c>
    </row>
    <row r="492" spans="1:6" s="21" customFormat="1" ht="14.25" customHeight="1" x14ac:dyDescent="0.3">
      <c r="A492" s="76">
        <v>41656</v>
      </c>
      <c r="B492" s="64">
        <v>0.57210000000000005</v>
      </c>
      <c r="C492" s="104">
        <f t="shared" si="30"/>
        <v>0.57210000000000005</v>
      </c>
      <c r="D492" s="99">
        <f t="shared" ca="1" si="29"/>
        <v>-2.271950802869829E-2</v>
      </c>
      <c r="E492" s="64">
        <f t="shared" si="31"/>
        <v>-1.3299999999999979</v>
      </c>
      <c r="F492" s="64">
        <f t="shared" si="32"/>
        <v>-13.299999999999979</v>
      </c>
    </row>
    <row r="493" spans="1:6" s="21" customFormat="1" ht="14.25" customHeight="1" x14ac:dyDescent="0.3">
      <c r="A493" s="76">
        <v>41655</v>
      </c>
      <c r="B493" s="64">
        <v>0.5716</v>
      </c>
      <c r="C493" s="104">
        <f t="shared" si="30"/>
        <v>0.5716</v>
      </c>
      <c r="D493" s="99">
        <f t="shared" ca="1" si="29"/>
        <v>-2.2237427300718458E-2</v>
      </c>
      <c r="E493" s="64">
        <f t="shared" si="31"/>
        <v>-1.3000000000000012</v>
      </c>
      <c r="F493" s="64">
        <f t="shared" si="32"/>
        <v>-13.000000000000011</v>
      </c>
    </row>
    <row r="494" spans="1:6" s="21" customFormat="1" ht="14.25" customHeight="1" x14ac:dyDescent="0.3">
      <c r="A494" s="76">
        <v>41654</v>
      </c>
      <c r="B494" s="64">
        <v>0.5716</v>
      </c>
      <c r="C494" s="104">
        <f t="shared" si="30"/>
        <v>0.5716</v>
      </c>
      <c r="D494" s="99">
        <f t="shared" ca="1" si="29"/>
        <v>-1.8880878819086868E-2</v>
      </c>
      <c r="E494" s="64">
        <f t="shared" si="31"/>
        <v>-1.100000000000001</v>
      </c>
      <c r="F494" s="64">
        <f t="shared" si="32"/>
        <v>-11.000000000000011</v>
      </c>
    </row>
    <row r="495" spans="1:6" s="21" customFormat="1" ht="14.25" customHeight="1" x14ac:dyDescent="0.3">
      <c r="A495" s="76">
        <v>41653</v>
      </c>
      <c r="B495" s="64">
        <v>0.56810000000000005</v>
      </c>
      <c r="C495" s="104">
        <f t="shared" si="30"/>
        <v>0.56810000000000005</v>
      </c>
      <c r="D495" s="99">
        <f t="shared" ca="1" si="29"/>
        <v>2.0339593208135727E-2</v>
      </c>
      <c r="E495" s="64">
        <f t="shared" ca="1" si="31"/>
        <v>4.9750000000000068</v>
      </c>
      <c r="F495" s="64">
        <f t="shared" ca="1" si="32"/>
        <v>49.750000000000071</v>
      </c>
    </row>
    <row r="496" spans="1:6" s="21" customFormat="1" ht="14.25" customHeight="1" x14ac:dyDescent="0.3">
      <c r="A496" s="76">
        <v>41652</v>
      </c>
      <c r="B496" s="64">
        <v>0.5736</v>
      </c>
      <c r="C496" s="104">
        <f t="shared" si="30"/>
        <v>0.5736</v>
      </c>
      <c r="D496" s="99">
        <f t="shared" ca="1" si="29"/>
        <v>-1.6292231178185481E-2</v>
      </c>
      <c r="E496" s="64">
        <f t="shared" si="31"/>
        <v>-0.94999999999999529</v>
      </c>
      <c r="F496" s="64">
        <f t="shared" si="32"/>
        <v>-9.4999999999999538</v>
      </c>
    </row>
    <row r="497" spans="1:6" s="21" customFormat="1" ht="14.25" customHeight="1" x14ac:dyDescent="0.3">
      <c r="A497" s="76">
        <v>41649</v>
      </c>
      <c r="B497" s="64">
        <v>0.58260000000000001</v>
      </c>
      <c r="C497" s="104">
        <f t="shared" si="30"/>
        <v>0.58260000000000001</v>
      </c>
      <c r="D497" s="99">
        <f t="shared" ca="1" si="29"/>
        <v>-8.5748585148335611E-4</v>
      </c>
      <c r="E497" s="64">
        <f t="shared" si="31"/>
        <v>-4.9999999999994493E-2</v>
      </c>
      <c r="F497" s="64">
        <f t="shared" si="32"/>
        <v>-0.49999999999994493</v>
      </c>
    </row>
    <row r="498" spans="1:6" s="21" customFormat="1" ht="14.25" customHeight="1" x14ac:dyDescent="0.3">
      <c r="A498" s="76">
        <v>41648</v>
      </c>
      <c r="B498" s="64">
        <v>0.58460000000000001</v>
      </c>
      <c r="C498" s="104">
        <f t="shared" si="30"/>
        <v>0.58460000000000001</v>
      </c>
      <c r="D498" s="99">
        <f t="shared" ca="1" si="29"/>
        <v>2.5724575544504493E-3</v>
      </c>
      <c r="E498" s="64">
        <f t="shared" si="31"/>
        <v>0.15000000000000568</v>
      </c>
      <c r="F498" s="64">
        <f t="shared" si="32"/>
        <v>1.5000000000000568</v>
      </c>
    </row>
    <row r="499" spans="1:6" s="21" customFormat="1" ht="14.25" customHeight="1" x14ac:dyDescent="0.3">
      <c r="A499" s="76">
        <v>41647</v>
      </c>
      <c r="B499" s="64">
        <v>0.58560000000000001</v>
      </c>
      <c r="C499" s="104">
        <f t="shared" si="30"/>
        <v>0.58560000000000001</v>
      </c>
      <c r="D499" s="99">
        <f t="shared" ca="1" si="29"/>
        <v>2.0339593208135727E-2</v>
      </c>
      <c r="E499" s="64">
        <f t="shared" ca="1" si="31"/>
        <v>4.9750000000000068</v>
      </c>
      <c r="F499" s="64">
        <f t="shared" ca="1" si="32"/>
        <v>49.750000000000071</v>
      </c>
    </row>
    <row r="500" spans="1:6" s="21" customFormat="1" ht="14.25" customHeight="1" x14ac:dyDescent="0.3">
      <c r="A500" s="76">
        <v>41646</v>
      </c>
      <c r="B500" s="64">
        <v>0.58660000000000001</v>
      </c>
      <c r="C500" s="104">
        <f t="shared" si="30"/>
        <v>0.58660000000000001</v>
      </c>
      <c r="D500" s="99">
        <f t="shared" ca="1" si="29"/>
        <v>2.0339593208135727E-2</v>
      </c>
      <c r="E500" s="64">
        <f t="shared" ca="1" si="31"/>
        <v>4.9750000000000068</v>
      </c>
      <c r="F500" s="64">
        <f t="shared" ca="1" si="32"/>
        <v>49.750000000000071</v>
      </c>
    </row>
    <row r="501" spans="1:6" s="21" customFormat="1" ht="14.25" customHeight="1" x14ac:dyDescent="0.3">
      <c r="A501" s="76">
        <v>41645</v>
      </c>
      <c r="B501" s="64">
        <v>0.58540000000000003</v>
      </c>
      <c r="C501" s="104">
        <f t="shared" si="30"/>
        <v>0.58540000000000003</v>
      </c>
      <c r="D501" s="99">
        <f t="shared" ca="1" si="29"/>
        <v>3.0843043180260859E-3</v>
      </c>
      <c r="E501" s="64">
        <f t="shared" si="31"/>
        <v>0.18000000000000238</v>
      </c>
      <c r="F501" s="64">
        <f t="shared" si="32"/>
        <v>1.8000000000000238</v>
      </c>
    </row>
    <row r="502" spans="1:6" s="21" customFormat="1" ht="14.25" customHeight="1" x14ac:dyDescent="0.3">
      <c r="A502" s="76">
        <v>41642</v>
      </c>
      <c r="B502" s="64">
        <v>0.58460000000000001</v>
      </c>
      <c r="C502" s="104">
        <f t="shared" si="30"/>
        <v>0.58460000000000001</v>
      </c>
      <c r="D502" s="99">
        <f t="shared" ca="1" si="29"/>
        <v>1.71350239890336E-3</v>
      </c>
      <c r="E502" s="64">
        <f t="shared" si="31"/>
        <v>0.10000000000000009</v>
      </c>
      <c r="F502" s="64">
        <f t="shared" si="32"/>
        <v>1.0000000000000009</v>
      </c>
    </row>
    <row r="503" spans="1:6" s="21" customFormat="1" ht="14.25" customHeight="1" x14ac:dyDescent="0.3">
      <c r="A503" s="76">
        <v>41641</v>
      </c>
      <c r="B503" s="64">
        <v>0.58260000000000001</v>
      </c>
      <c r="C503" s="104">
        <f t="shared" si="30"/>
        <v>0.58260000000000001</v>
      </c>
      <c r="D503" s="99">
        <f t="shared" ca="1" si="29"/>
        <v>-2.5680534155109501E-3</v>
      </c>
      <c r="E503" s="64">
        <f t="shared" si="31"/>
        <v>-0.14999999999999458</v>
      </c>
      <c r="F503" s="64">
        <f t="shared" si="32"/>
        <v>-1.4999999999999458</v>
      </c>
    </row>
    <row r="504" spans="1:6" s="21" customFormat="1" ht="14.25" customHeight="1" x14ac:dyDescent="0.3">
      <c r="A504" s="76">
        <v>41640</v>
      </c>
      <c r="B504" s="64" t="e">
        <v>#N/A</v>
      </c>
      <c r="C504" s="104">
        <f t="shared" ca="1" si="30"/>
        <v>0.98060000000000003</v>
      </c>
      <c r="D504" s="99">
        <f t="shared" ca="1" si="29"/>
        <v>2.0339593208135727E-2</v>
      </c>
      <c r="E504" s="64">
        <f t="shared" ca="1" si="31"/>
        <v>4.9750000000000068</v>
      </c>
      <c r="F504" s="64">
        <f t="shared" ca="1" si="32"/>
        <v>49.750000000000071</v>
      </c>
    </row>
    <row r="505" spans="1:6" s="21" customFormat="1" ht="14.25" customHeight="1" x14ac:dyDescent="0.3">
      <c r="A505" s="76">
        <v>41639</v>
      </c>
      <c r="B505" s="64">
        <v>0.58309999999999995</v>
      </c>
      <c r="C505" s="104">
        <f t="shared" si="30"/>
        <v>0.58309999999999995</v>
      </c>
      <c r="D505" s="99">
        <f t="shared" ca="1" si="29"/>
        <v>8.6490226604393795E-3</v>
      </c>
      <c r="E505" s="64">
        <f t="shared" si="31"/>
        <v>0.50000000000000044</v>
      </c>
      <c r="F505" s="64">
        <f t="shared" si="32"/>
        <v>5.0000000000000044</v>
      </c>
    </row>
    <row r="506" spans="1:6" s="21" customFormat="1" ht="14.25" customHeight="1" x14ac:dyDescent="0.3">
      <c r="A506" s="76">
        <v>41638</v>
      </c>
      <c r="B506" s="64">
        <v>0.58309999999999995</v>
      </c>
      <c r="C506" s="104">
        <f t="shared" si="30"/>
        <v>0.58309999999999995</v>
      </c>
      <c r="D506" s="99">
        <f t="shared" ca="1" si="29"/>
        <v>4.3058904581466531E-3</v>
      </c>
      <c r="E506" s="64">
        <f t="shared" si="31"/>
        <v>0.24999999999999467</v>
      </c>
      <c r="F506" s="64">
        <f t="shared" si="32"/>
        <v>2.4999999999999467</v>
      </c>
    </row>
    <row r="507" spans="1:6" s="21" customFormat="1" ht="14.25" customHeight="1" x14ac:dyDescent="0.3">
      <c r="A507" s="76">
        <v>41635</v>
      </c>
      <c r="B507" s="64">
        <v>0.58309999999999995</v>
      </c>
      <c r="C507" s="104">
        <f t="shared" si="30"/>
        <v>0.58309999999999995</v>
      </c>
      <c r="D507" s="99">
        <f t="shared" ca="1" si="29"/>
        <v>6.0386473429950788E-3</v>
      </c>
      <c r="E507" s="64">
        <f t="shared" si="31"/>
        <v>0.34999999999999476</v>
      </c>
      <c r="F507" s="64">
        <f t="shared" si="32"/>
        <v>3.4999999999999476</v>
      </c>
    </row>
    <row r="508" spans="1:6" s="21" customFormat="1" ht="14.25" customHeight="1" x14ac:dyDescent="0.3">
      <c r="A508" s="76">
        <v>41634</v>
      </c>
      <c r="B508" s="64" t="e">
        <v>#N/A</v>
      </c>
      <c r="C508" s="104">
        <f t="shared" ca="1" si="30"/>
        <v>0.98060000000000003</v>
      </c>
      <c r="D508" s="99">
        <f t="shared" ca="1" si="29"/>
        <v>2.0339593208135727E-2</v>
      </c>
      <c r="E508" s="64">
        <f t="shared" ca="1" si="31"/>
        <v>4.9750000000000068</v>
      </c>
      <c r="F508" s="64">
        <f t="shared" ca="1" si="32"/>
        <v>49.750000000000071</v>
      </c>
    </row>
    <row r="509" spans="1:6" s="21" customFormat="1" ht="14.25" customHeight="1" x14ac:dyDescent="0.3">
      <c r="A509" s="76">
        <v>41633</v>
      </c>
      <c r="B509" s="64" t="e">
        <v>#N/A</v>
      </c>
      <c r="C509" s="104">
        <f t="shared" ca="1" si="30"/>
        <v>0.98060000000000003</v>
      </c>
      <c r="D509" s="99">
        <f t="shared" ca="1" si="29"/>
        <v>2.0339593208135727E-2</v>
      </c>
      <c r="E509" s="64">
        <f t="shared" ca="1" si="31"/>
        <v>4.9750000000000068</v>
      </c>
      <c r="F509" s="64">
        <f t="shared" ca="1" si="32"/>
        <v>49.750000000000071</v>
      </c>
    </row>
    <row r="510" spans="1:6" s="21" customFormat="1" ht="14.25" customHeight="1" x14ac:dyDescent="0.3">
      <c r="A510" s="76">
        <v>41632</v>
      </c>
      <c r="B510" s="64">
        <v>0.58360000000000001</v>
      </c>
      <c r="C510" s="104">
        <f t="shared" si="30"/>
        <v>0.58360000000000001</v>
      </c>
      <c r="D510" s="99">
        <f t="shared" ca="1" si="29"/>
        <v>1.6193627024203332E-2</v>
      </c>
      <c r="E510" s="64">
        <f t="shared" si="31"/>
        <v>0.9299999999999975</v>
      </c>
      <c r="F510" s="64">
        <f t="shared" si="32"/>
        <v>9.2999999999999758</v>
      </c>
    </row>
    <row r="511" spans="1:6" s="21" customFormat="1" ht="14.25" customHeight="1" x14ac:dyDescent="0.3">
      <c r="A511" s="76">
        <v>41631</v>
      </c>
      <c r="B511" s="64">
        <v>0.58360000000000001</v>
      </c>
      <c r="C511" s="104">
        <f t="shared" si="30"/>
        <v>0.58360000000000001</v>
      </c>
      <c r="D511" s="99">
        <f t="shared" ca="1" si="29"/>
        <v>1.7966160823303639E-2</v>
      </c>
      <c r="E511" s="64">
        <f t="shared" si="31"/>
        <v>1.0299999999999976</v>
      </c>
      <c r="F511" s="64">
        <f t="shared" si="32"/>
        <v>10.299999999999976</v>
      </c>
    </row>
    <row r="512" spans="1:6" s="21" customFormat="1" ht="14.25" customHeight="1" x14ac:dyDescent="0.3">
      <c r="A512" s="76">
        <v>41628</v>
      </c>
      <c r="B512" s="64">
        <v>0.58409999999999995</v>
      </c>
      <c r="C512" s="104">
        <f t="shared" si="30"/>
        <v>0.58409999999999995</v>
      </c>
      <c r="D512" s="99">
        <f t="shared" ca="1" si="29"/>
        <v>1.8305439330543852E-2</v>
      </c>
      <c r="E512" s="64">
        <f t="shared" si="31"/>
        <v>1.0499999999999954</v>
      </c>
      <c r="F512" s="64">
        <f t="shared" si="32"/>
        <v>10.499999999999954</v>
      </c>
    </row>
    <row r="513" spans="1:6" s="21" customFormat="1" ht="14.25" customHeight="1" x14ac:dyDescent="0.3">
      <c r="A513" s="76">
        <v>41627</v>
      </c>
      <c r="B513" s="64">
        <v>0.5806</v>
      </c>
      <c r="C513" s="104">
        <f t="shared" si="30"/>
        <v>0.5806</v>
      </c>
      <c r="D513" s="99">
        <f t="shared" ca="1" si="29"/>
        <v>6.762614877752756E-3</v>
      </c>
      <c r="E513" s="64">
        <f t="shared" si="31"/>
        <v>0.39000000000000146</v>
      </c>
      <c r="F513" s="64">
        <f t="shared" si="32"/>
        <v>3.9000000000000146</v>
      </c>
    </row>
    <row r="514" spans="1:6" s="21" customFormat="1" ht="14.25" customHeight="1" x14ac:dyDescent="0.3">
      <c r="A514" s="76">
        <v>41626</v>
      </c>
      <c r="B514" s="64">
        <v>0.57809999999999995</v>
      </c>
      <c r="C514" s="104">
        <f t="shared" si="30"/>
        <v>0.57809999999999995</v>
      </c>
      <c r="D514" s="99">
        <f t="shared" ca="1" si="29"/>
        <v>1.5592515592513874E-3</v>
      </c>
      <c r="E514" s="64">
        <f t="shared" si="31"/>
        <v>8.9999999999990088E-2</v>
      </c>
      <c r="F514" s="64">
        <f t="shared" si="32"/>
        <v>0.89999999999990088</v>
      </c>
    </row>
    <row r="515" spans="1:6" s="21" customFormat="1" ht="14.25" customHeight="1" x14ac:dyDescent="0.3">
      <c r="A515" s="76">
        <v>41625</v>
      </c>
      <c r="B515" s="64">
        <v>0.5806</v>
      </c>
      <c r="C515" s="104">
        <f t="shared" si="30"/>
        <v>0.5806</v>
      </c>
      <c r="D515" s="99">
        <f t="shared" ref="D515:D578" ca="1" si="33">_xlfn.IFNA((B515-B524)/B524,NORMINV(RAND(),_xlfn.AGGREGATE(1,6,D454:D580),_xlfn.AGGREGATE(7,6,D454:D580)))</f>
        <v>6.762614877752756E-3</v>
      </c>
      <c r="E515" s="64">
        <f t="shared" si="31"/>
        <v>0.39000000000000146</v>
      </c>
      <c r="F515" s="64">
        <f t="shared" si="32"/>
        <v>3.9000000000000146</v>
      </c>
    </row>
    <row r="516" spans="1:6" s="21" customFormat="1" ht="14.25" customHeight="1" x14ac:dyDescent="0.3">
      <c r="A516" s="76">
        <v>41624</v>
      </c>
      <c r="B516" s="64">
        <v>0.5796</v>
      </c>
      <c r="C516" s="104">
        <f t="shared" si="30"/>
        <v>0.5796</v>
      </c>
      <c r="D516" s="99">
        <f t="shared" ca="1" si="33"/>
        <v>6.7743616466910102E-3</v>
      </c>
      <c r="E516" s="64">
        <f t="shared" si="31"/>
        <v>0.39000000000000146</v>
      </c>
      <c r="F516" s="64">
        <f t="shared" si="32"/>
        <v>3.9000000000000146</v>
      </c>
    </row>
    <row r="517" spans="1:6" s="21" customFormat="1" ht="14.25" customHeight="1" x14ac:dyDescent="0.3">
      <c r="A517" s="76">
        <v>41621</v>
      </c>
      <c r="B517" s="64">
        <v>0.5806</v>
      </c>
      <c r="C517" s="104">
        <f t="shared" si="30"/>
        <v>0.5806</v>
      </c>
      <c r="D517" s="99">
        <f t="shared" ca="1" si="33"/>
        <v>6.2391681109186274E-3</v>
      </c>
      <c r="E517" s="64">
        <f t="shared" si="31"/>
        <v>0.36000000000000476</v>
      </c>
      <c r="F517" s="64">
        <f t="shared" si="32"/>
        <v>3.6000000000000476</v>
      </c>
    </row>
    <row r="518" spans="1:6" s="21" customFormat="1" ht="14.25" customHeight="1" x14ac:dyDescent="0.3">
      <c r="A518" s="76">
        <v>41620</v>
      </c>
      <c r="B518" s="64">
        <v>0.57630000000000003</v>
      </c>
      <c r="C518" s="104">
        <f t="shared" ref="C518:C581" si="34">_xlfn.IFNA(B518,EXP(D518)*B527)</f>
        <v>0.57630000000000003</v>
      </c>
      <c r="D518" s="99">
        <f t="shared" ca="1" si="33"/>
        <v>-2.9411764705881038E-3</v>
      </c>
      <c r="E518" s="64">
        <f t="shared" ref="E518:E581" si="35">(C518-C527)*100</f>
        <v>-0.16999999999999238</v>
      </c>
      <c r="F518" s="64">
        <f t="shared" ref="F518:F581" si="36">E518*10</f>
        <v>-1.6999999999999238</v>
      </c>
    </row>
    <row r="519" spans="1:6" s="21" customFormat="1" ht="14.25" customHeight="1" x14ac:dyDescent="0.3">
      <c r="A519" s="76">
        <v>41619</v>
      </c>
      <c r="B519" s="64">
        <v>0.57430000000000003</v>
      </c>
      <c r="C519" s="104">
        <f t="shared" si="34"/>
        <v>0.57430000000000003</v>
      </c>
      <c r="D519" s="99">
        <f t="shared" ca="1" si="33"/>
        <v>-6.4013840830448544E-3</v>
      </c>
      <c r="E519" s="64">
        <f t="shared" si="35"/>
        <v>-0.36999999999999256</v>
      </c>
      <c r="F519" s="64">
        <f t="shared" si="36"/>
        <v>-3.6999999999999256</v>
      </c>
    </row>
    <row r="520" spans="1:6" s="21" customFormat="1" ht="14.25" customHeight="1" x14ac:dyDescent="0.3">
      <c r="A520" s="76">
        <v>41618</v>
      </c>
      <c r="B520" s="64">
        <v>0.57330000000000003</v>
      </c>
      <c r="C520" s="104">
        <f t="shared" si="34"/>
        <v>0.57330000000000003</v>
      </c>
      <c r="D520" s="99">
        <f t="shared" ca="1" si="33"/>
        <v>-8.3030617540216494E-3</v>
      </c>
      <c r="E520" s="64">
        <f t="shared" si="35"/>
        <v>-0.47999999999999154</v>
      </c>
      <c r="F520" s="64">
        <f t="shared" si="36"/>
        <v>-4.7999999999999154</v>
      </c>
    </row>
    <row r="521" spans="1:6" s="21" customFormat="1" ht="14.25" customHeight="1" x14ac:dyDescent="0.3">
      <c r="A521" s="76">
        <v>41617</v>
      </c>
      <c r="B521" s="64">
        <v>0.5736</v>
      </c>
      <c r="C521" s="104">
        <f t="shared" si="34"/>
        <v>0.5736</v>
      </c>
      <c r="D521" s="99">
        <f t="shared" ca="1" si="33"/>
        <v>-3.4746351633078557E-3</v>
      </c>
      <c r="E521" s="64">
        <f t="shared" si="35"/>
        <v>-0.20000000000000018</v>
      </c>
      <c r="F521" s="64">
        <f t="shared" si="36"/>
        <v>-2.0000000000000018</v>
      </c>
    </row>
    <row r="522" spans="1:6" s="21" customFormat="1" ht="14.25" customHeight="1" x14ac:dyDescent="0.3">
      <c r="A522" s="76">
        <v>41614</v>
      </c>
      <c r="B522" s="64">
        <v>0.57669999999999999</v>
      </c>
      <c r="C522" s="104">
        <f t="shared" si="34"/>
        <v>0.57669999999999999</v>
      </c>
      <c r="D522" s="99">
        <f t="shared" ca="1" si="33"/>
        <v>5.4044630404462895E-3</v>
      </c>
      <c r="E522" s="64">
        <f t="shared" si="35"/>
        <v>0.30999999999999917</v>
      </c>
      <c r="F522" s="64">
        <f t="shared" si="36"/>
        <v>3.0999999999999917</v>
      </c>
    </row>
    <row r="523" spans="1:6" s="21" customFormat="1" ht="14.25" customHeight="1" x14ac:dyDescent="0.3">
      <c r="A523" s="76">
        <v>41613</v>
      </c>
      <c r="B523" s="64">
        <v>0.57720000000000005</v>
      </c>
      <c r="C523" s="104">
        <f t="shared" si="34"/>
        <v>0.57720000000000005</v>
      </c>
      <c r="D523" s="99">
        <f t="shared" ca="1" si="33"/>
        <v>5.3997561400452735E-3</v>
      </c>
      <c r="E523" s="64">
        <f t="shared" si="35"/>
        <v>0.30999999999999917</v>
      </c>
      <c r="F523" s="64">
        <f t="shared" si="36"/>
        <v>3.0999999999999917</v>
      </c>
    </row>
    <row r="524" spans="1:6" s="21" customFormat="1" ht="14.25" customHeight="1" x14ac:dyDescent="0.3">
      <c r="A524" s="76">
        <v>41612</v>
      </c>
      <c r="B524" s="64">
        <v>0.57669999999999999</v>
      </c>
      <c r="C524" s="104">
        <f t="shared" si="34"/>
        <v>0.57669999999999999</v>
      </c>
      <c r="D524" s="99">
        <f t="shared" ca="1" si="33"/>
        <v>1.9110493398193013E-3</v>
      </c>
      <c r="E524" s="64">
        <f t="shared" si="35"/>
        <v>0.10999999999999899</v>
      </c>
      <c r="F524" s="64">
        <f t="shared" si="36"/>
        <v>1.0999999999999899</v>
      </c>
    </row>
    <row r="525" spans="1:6" s="21" customFormat="1" ht="14.25" customHeight="1" x14ac:dyDescent="0.3">
      <c r="A525" s="76">
        <v>41611</v>
      </c>
      <c r="B525" s="64">
        <v>0.57569999999999999</v>
      </c>
      <c r="C525" s="104">
        <f t="shared" si="34"/>
        <v>0.57569999999999999</v>
      </c>
      <c r="D525" s="99">
        <f t="shared" ca="1" si="33"/>
        <v>-1.4381099126861776E-2</v>
      </c>
      <c r="E525" s="64">
        <f t="shared" si="35"/>
        <v>-0.83999999999999631</v>
      </c>
      <c r="F525" s="64">
        <f t="shared" si="36"/>
        <v>-8.3999999999999631</v>
      </c>
    </row>
    <row r="526" spans="1:6" s="21" customFormat="1" ht="14.25" customHeight="1" x14ac:dyDescent="0.3">
      <c r="A526" s="76">
        <v>41610</v>
      </c>
      <c r="B526" s="64">
        <v>0.57699999999999996</v>
      </c>
      <c r="C526" s="104">
        <f t="shared" si="34"/>
        <v>0.57699999999999996</v>
      </c>
      <c r="D526" s="99">
        <f t="shared" ca="1" si="33"/>
        <v>-1.3000342114266253E-2</v>
      </c>
      <c r="E526" s="64">
        <f t="shared" si="35"/>
        <v>-0.76000000000000512</v>
      </c>
      <c r="F526" s="64">
        <f t="shared" si="36"/>
        <v>-7.6000000000000512</v>
      </c>
    </row>
    <row r="527" spans="1:6" s="21" customFormat="1" ht="14.25" customHeight="1" x14ac:dyDescent="0.3">
      <c r="A527" s="76">
        <v>41607</v>
      </c>
      <c r="B527" s="64">
        <v>0.57799999999999996</v>
      </c>
      <c r="C527" s="104">
        <f t="shared" si="34"/>
        <v>0.57799999999999996</v>
      </c>
      <c r="D527" s="99">
        <f t="shared" ca="1" si="33"/>
        <v>-1.2134677832849078E-2</v>
      </c>
      <c r="E527" s="64">
        <f t="shared" si="35"/>
        <v>-0.70999999999999952</v>
      </c>
      <c r="F527" s="64">
        <f t="shared" si="36"/>
        <v>-7.0999999999999952</v>
      </c>
    </row>
    <row r="528" spans="1:6" s="21" customFormat="1" ht="14.25" customHeight="1" x14ac:dyDescent="0.3">
      <c r="A528" s="76">
        <v>41606</v>
      </c>
      <c r="B528" s="64">
        <v>0.57799999999999996</v>
      </c>
      <c r="C528" s="104">
        <f t="shared" si="34"/>
        <v>0.57799999999999996</v>
      </c>
      <c r="D528" s="99">
        <f t="shared" ca="1" si="33"/>
        <v>-1.0443417223078231E-2</v>
      </c>
      <c r="E528" s="64">
        <f t="shared" si="35"/>
        <v>-0.60999999999999943</v>
      </c>
      <c r="F528" s="64">
        <f t="shared" si="36"/>
        <v>-6.0999999999999943</v>
      </c>
    </row>
    <row r="529" spans="1:6" s="21" customFormat="1" ht="14.25" customHeight="1" x14ac:dyDescent="0.3">
      <c r="A529" s="76">
        <v>41605</v>
      </c>
      <c r="B529" s="64">
        <v>0.57809999999999995</v>
      </c>
      <c r="C529" s="104">
        <f t="shared" si="34"/>
        <v>0.57809999999999995</v>
      </c>
      <c r="D529" s="99">
        <f t="shared" ca="1" si="33"/>
        <v>-1.7003910899506904E-2</v>
      </c>
      <c r="E529" s="64">
        <f t="shared" si="35"/>
        <v>-1.0000000000000009</v>
      </c>
      <c r="F529" s="64">
        <f t="shared" si="36"/>
        <v>-10.000000000000009</v>
      </c>
    </row>
    <row r="530" spans="1:6" s="21" customFormat="1" ht="14.25" customHeight="1" x14ac:dyDescent="0.3">
      <c r="A530" s="76">
        <v>41604</v>
      </c>
      <c r="B530" s="64">
        <v>0.5756</v>
      </c>
      <c r="C530" s="104">
        <f t="shared" si="34"/>
        <v>0.5756</v>
      </c>
      <c r="D530" s="99">
        <f t="shared" ca="1" si="33"/>
        <v>-2.7045300878972302E-2</v>
      </c>
      <c r="E530" s="64">
        <f t="shared" si="35"/>
        <v>-1.6000000000000014</v>
      </c>
      <c r="F530" s="64">
        <f t="shared" si="36"/>
        <v>-16.000000000000014</v>
      </c>
    </row>
    <row r="531" spans="1:6" s="21" customFormat="1" ht="14.25" customHeight="1" x14ac:dyDescent="0.3">
      <c r="A531" s="76">
        <v>41603</v>
      </c>
      <c r="B531" s="64">
        <v>0.5736</v>
      </c>
      <c r="C531" s="104">
        <f t="shared" si="34"/>
        <v>0.5736</v>
      </c>
      <c r="D531" s="99">
        <f t="shared" ca="1" si="33"/>
        <v>-2.8619813717188865E-2</v>
      </c>
      <c r="E531" s="64">
        <f t="shared" si="35"/>
        <v>-1.6900000000000026</v>
      </c>
      <c r="F531" s="64">
        <f t="shared" si="36"/>
        <v>-16.900000000000027</v>
      </c>
    </row>
    <row r="532" spans="1:6" s="21" customFormat="1" ht="14.25" customHeight="1" x14ac:dyDescent="0.3">
      <c r="A532" s="76">
        <v>41600</v>
      </c>
      <c r="B532" s="64">
        <v>0.57410000000000005</v>
      </c>
      <c r="C532" s="104">
        <f t="shared" si="34"/>
        <v>0.57410000000000005</v>
      </c>
      <c r="D532" s="99">
        <f t="shared" ca="1" si="33"/>
        <v>-3.5126050420167934E-2</v>
      </c>
      <c r="E532" s="64">
        <f t="shared" si="35"/>
        <v>-2.0899999999999919</v>
      </c>
      <c r="F532" s="64">
        <f t="shared" si="36"/>
        <v>-20.89999999999992</v>
      </c>
    </row>
    <row r="533" spans="1:6" s="21" customFormat="1" ht="14.25" customHeight="1" x14ac:dyDescent="0.3">
      <c r="A533" s="76">
        <v>41599</v>
      </c>
      <c r="B533" s="64">
        <v>0.5756</v>
      </c>
      <c r="C533" s="104">
        <f t="shared" si="34"/>
        <v>0.5756</v>
      </c>
      <c r="D533" s="99">
        <f t="shared" ca="1" si="33"/>
        <v>-3.219840269020597E-2</v>
      </c>
      <c r="E533" s="64">
        <f t="shared" si="35"/>
        <v>-1.915</v>
      </c>
      <c r="F533" s="64">
        <f t="shared" si="36"/>
        <v>-19.149999999999999</v>
      </c>
    </row>
    <row r="534" spans="1:6" s="21" customFormat="1" ht="14.25" customHeight="1" x14ac:dyDescent="0.3">
      <c r="A534" s="76">
        <v>41598</v>
      </c>
      <c r="B534" s="64">
        <v>0.58409999999999995</v>
      </c>
      <c r="C534" s="104">
        <f t="shared" si="34"/>
        <v>0.58409999999999995</v>
      </c>
      <c r="D534" s="99">
        <f t="shared" ca="1" si="33"/>
        <v>-2.1608040201005065E-2</v>
      </c>
      <c r="E534" s="64">
        <f t="shared" si="35"/>
        <v>-1.2900000000000023</v>
      </c>
      <c r="F534" s="64">
        <f t="shared" si="36"/>
        <v>-12.900000000000023</v>
      </c>
    </row>
    <row r="535" spans="1:6" s="21" customFormat="1" ht="14.25" customHeight="1" x14ac:dyDescent="0.3">
      <c r="A535" s="76">
        <v>41597</v>
      </c>
      <c r="B535" s="64">
        <v>0.58460000000000001</v>
      </c>
      <c r="C535" s="104">
        <f t="shared" si="34"/>
        <v>0.58460000000000001</v>
      </c>
      <c r="D535" s="99">
        <f t="shared" ca="1" si="33"/>
        <v>-2.1589958158995854E-2</v>
      </c>
      <c r="E535" s="64">
        <f t="shared" si="35"/>
        <v>-1.2900000000000023</v>
      </c>
      <c r="F535" s="64">
        <f t="shared" si="36"/>
        <v>-12.900000000000023</v>
      </c>
    </row>
    <row r="536" spans="1:6" s="21" customFormat="1" ht="14.25" customHeight="1" x14ac:dyDescent="0.3">
      <c r="A536" s="76">
        <v>41596</v>
      </c>
      <c r="B536" s="64">
        <v>0.58509999999999995</v>
      </c>
      <c r="C536" s="104">
        <f t="shared" si="34"/>
        <v>0.58509999999999995</v>
      </c>
      <c r="D536" s="99">
        <f t="shared" ca="1" si="33"/>
        <v>-1.8453279651065274E-2</v>
      </c>
      <c r="E536" s="64">
        <f t="shared" si="35"/>
        <v>-1.100000000000001</v>
      </c>
      <c r="F536" s="64">
        <f t="shared" si="36"/>
        <v>-11.000000000000011</v>
      </c>
    </row>
    <row r="537" spans="1:6" s="21" customFormat="1" ht="14.25" customHeight="1" x14ac:dyDescent="0.3">
      <c r="A537" s="76">
        <v>41593</v>
      </c>
      <c r="B537" s="64">
        <v>0.58409999999999995</v>
      </c>
      <c r="C537" s="104">
        <f t="shared" si="34"/>
        <v>0.58409999999999995</v>
      </c>
      <c r="D537" s="99">
        <f t="shared" ca="1" si="33"/>
        <v>-2.1771897504605613E-2</v>
      </c>
      <c r="E537" s="64">
        <f t="shared" si="35"/>
        <v>-1.3000000000000012</v>
      </c>
      <c r="F537" s="64">
        <f t="shared" si="36"/>
        <v>-13.000000000000011</v>
      </c>
    </row>
    <row r="538" spans="1:6" s="21" customFormat="1" ht="14.25" customHeight="1" x14ac:dyDescent="0.3">
      <c r="A538" s="76">
        <v>41592</v>
      </c>
      <c r="B538" s="64">
        <v>0.58809999999999996</v>
      </c>
      <c r="C538" s="104">
        <f t="shared" si="34"/>
        <v>0.58809999999999996</v>
      </c>
      <c r="D538" s="99">
        <f t="shared" ca="1" si="33"/>
        <v>-2.2440159574468196E-2</v>
      </c>
      <c r="E538" s="64">
        <f t="shared" si="35"/>
        <v>-1.3500000000000068</v>
      </c>
      <c r="F538" s="64">
        <f t="shared" si="36"/>
        <v>-13.500000000000068</v>
      </c>
    </row>
    <row r="539" spans="1:6" s="21" customFormat="1" ht="14.25" customHeight="1" x14ac:dyDescent="0.3">
      <c r="A539" s="76">
        <v>41591</v>
      </c>
      <c r="B539" s="64">
        <v>0.59160000000000001</v>
      </c>
      <c r="C539" s="104">
        <f t="shared" si="34"/>
        <v>0.59160000000000001</v>
      </c>
      <c r="D539" s="99">
        <f t="shared" ca="1" si="33"/>
        <v>-1.8254231662794572E-2</v>
      </c>
      <c r="E539" s="64">
        <f t="shared" si="35"/>
        <v>-1.100000000000001</v>
      </c>
      <c r="F539" s="64">
        <f t="shared" si="36"/>
        <v>-11.000000000000011</v>
      </c>
    </row>
    <row r="540" spans="1:6" s="21" customFormat="1" ht="14.25" customHeight="1" x14ac:dyDescent="0.3">
      <c r="A540" s="76">
        <v>41590</v>
      </c>
      <c r="B540" s="64">
        <v>0.59050000000000002</v>
      </c>
      <c r="C540" s="104">
        <f t="shared" si="34"/>
        <v>0.59050000000000002</v>
      </c>
      <c r="D540" s="99">
        <f t="shared" ca="1" si="33"/>
        <v>-2.1703114645460569E-2</v>
      </c>
      <c r="E540" s="64">
        <f t="shared" si="35"/>
        <v>-1.31</v>
      </c>
      <c r="F540" s="64">
        <f t="shared" si="36"/>
        <v>-13.100000000000001</v>
      </c>
    </row>
    <row r="541" spans="1:6" s="21" customFormat="1" ht="14.25" customHeight="1" x14ac:dyDescent="0.3">
      <c r="A541" s="76">
        <v>41589</v>
      </c>
      <c r="B541" s="64">
        <v>0.59499999999999997</v>
      </c>
      <c r="C541" s="104">
        <f t="shared" si="34"/>
        <v>0.59499999999999997</v>
      </c>
      <c r="D541" s="99">
        <f t="shared" ca="1" si="33"/>
        <v>-1.669145595769294E-2</v>
      </c>
      <c r="E541" s="64">
        <f t="shared" si="35"/>
        <v>-1.0099999999999998</v>
      </c>
      <c r="F541" s="64">
        <f t="shared" si="36"/>
        <v>-10.099999999999998</v>
      </c>
    </row>
    <row r="542" spans="1:6" s="21" customFormat="1" ht="14.25" customHeight="1" x14ac:dyDescent="0.3">
      <c r="A542" s="76">
        <v>41586</v>
      </c>
      <c r="B542" s="64">
        <v>0.59475</v>
      </c>
      <c r="C542" s="104">
        <f t="shared" si="34"/>
        <v>0.59475</v>
      </c>
      <c r="D542" s="99">
        <f t="shared" ca="1" si="33"/>
        <v>-1.7916116248348789E-2</v>
      </c>
      <c r="E542" s="64">
        <f t="shared" si="35"/>
        <v>-1.0850000000000026</v>
      </c>
      <c r="F542" s="64">
        <f t="shared" si="36"/>
        <v>-10.850000000000026</v>
      </c>
    </row>
    <row r="543" spans="1:6" s="21" customFormat="1" ht="14.25" customHeight="1" x14ac:dyDescent="0.3">
      <c r="A543" s="76">
        <v>41585</v>
      </c>
      <c r="B543" s="64">
        <v>0.59699999999999998</v>
      </c>
      <c r="C543" s="104">
        <f t="shared" si="34"/>
        <v>0.59699999999999998</v>
      </c>
      <c r="D543" s="99">
        <f t="shared" ca="1" si="33"/>
        <v>-1.4363546310054549E-2</v>
      </c>
      <c r="E543" s="64">
        <f t="shared" si="35"/>
        <v>-0.8700000000000041</v>
      </c>
      <c r="F543" s="64">
        <f t="shared" si="36"/>
        <v>-8.7000000000000419</v>
      </c>
    </row>
    <row r="544" spans="1:6" s="21" customFormat="1" ht="14.25" customHeight="1" x14ac:dyDescent="0.3">
      <c r="A544" s="76">
        <v>41584</v>
      </c>
      <c r="B544" s="64">
        <v>0.59750000000000003</v>
      </c>
      <c r="C544" s="104">
        <f t="shared" si="34"/>
        <v>0.59750000000000003</v>
      </c>
      <c r="D544" s="99">
        <f t="shared" ca="1" si="33"/>
        <v>-1.5001648532805797E-2</v>
      </c>
      <c r="E544" s="64">
        <f t="shared" si="35"/>
        <v>-0.9099999999999997</v>
      </c>
      <c r="F544" s="64">
        <f t="shared" si="36"/>
        <v>-9.0999999999999979</v>
      </c>
    </row>
    <row r="545" spans="1:6" s="21" customFormat="1" ht="14.25" customHeight="1" x14ac:dyDescent="0.3">
      <c r="A545" s="76">
        <v>41583</v>
      </c>
      <c r="B545" s="64">
        <v>0.59609999999999996</v>
      </c>
      <c r="C545" s="104">
        <f t="shared" si="34"/>
        <v>0.59609999999999996</v>
      </c>
      <c r="D545" s="99">
        <f t="shared" ca="1" si="33"/>
        <v>-2.0538941833716837E-2</v>
      </c>
      <c r="E545" s="64">
        <f t="shared" si="35"/>
        <v>-1.2500000000000067</v>
      </c>
      <c r="F545" s="64">
        <f t="shared" si="36"/>
        <v>-12.500000000000068</v>
      </c>
    </row>
    <row r="546" spans="1:6" s="21" customFormat="1" ht="14.25" customHeight="1" x14ac:dyDescent="0.3">
      <c r="A546" s="76">
        <v>41582</v>
      </c>
      <c r="B546" s="64">
        <v>0.59709999999999996</v>
      </c>
      <c r="C546" s="104">
        <f t="shared" si="34"/>
        <v>0.59709999999999996</v>
      </c>
      <c r="D546" s="99">
        <f t="shared" ca="1" si="33"/>
        <v>-2.5301991511590058E-2</v>
      </c>
      <c r="E546" s="64">
        <f t="shared" si="35"/>
        <v>-1.5500000000000069</v>
      </c>
      <c r="F546" s="64">
        <f t="shared" si="36"/>
        <v>-15.500000000000069</v>
      </c>
    </row>
    <row r="547" spans="1:6" s="21" customFormat="1" ht="14.25" customHeight="1" x14ac:dyDescent="0.3">
      <c r="A547" s="76">
        <v>41579</v>
      </c>
      <c r="B547" s="64">
        <v>0.60160000000000002</v>
      </c>
      <c r="C547" s="104">
        <f t="shared" si="34"/>
        <v>0.60160000000000002</v>
      </c>
      <c r="D547" s="99">
        <f t="shared" ca="1" si="33"/>
        <v>-1.8757135866905816E-2</v>
      </c>
      <c r="E547" s="64">
        <f t="shared" si="35"/>
        <v>-1.1499999999999955</v>
      </c>
      <c r="F547" s="64">
        <f t="shared" si="36"/>
        <v>-11.499999999999954</v>
      </c>
    </row>
    <row r="548" spans="1:6" s="21" customFormat="1" ht="14.25" customHeight="1" x14ac:dyDescent="0.3">
      <c r="A548" s="76">
        <v>41578</v>
      </c>
      <c r="B548" s="64">
        <v>0.60260000000000002</v>
      </c>
      <c r="C548" s="104">
        <f t="shared" si="34"/>
        <v>0.60260000000000002</v>
      </c>
      <c r="D548" s="99">
        <f t="shared" ca="1" si="33"/>
        <v>-1.8726591760299553E-2</v>
      </c>
      <c r="E548" s="64">
        <f t="shared" si="35"/>
        <v>-1.1499999999999955</v>
      </c>
      <c r="F548" s="64">
        <f t="shared" si="36"/>
        <v>-11.499999999999954</v>
      </c>
    </row>
    <row r="549" spans="1:6" s="21" customFormat="1" ht="14.25" customHeight="1" x14ac:dyDescent="0.3">
      <c r="A549" s="76">
        <v>41577</v>
      </c>
      <c r="B549" s="64">
        <v>0.60360000000000003</v>
      </c>
      <c r="C549" s="104">
        <f t="shared" si="34"/>
        <v>0.60360000000000003</v>
      </c>
      <c r="D549" s="99">
        <f t="shared" ca="1" si="33"/>
        <v>-2.6608611514271827E-2</v>
      </c>
      <c r="E549" s="64">
        <f t="shared" si="35"/>
        <v>-1.6499999999999959</v>
      </c>
      <c r="F549" s="64">
        <f t="shared" si="36"/>
        <v>-16.499999999999957</v>
      </c>
    </row>
    <row r="550" spans="1:6" s="21" customFormat="1" ht="14.25" customHeight="1" x14ac:dyDescent="0.3">
      <c r="A550" s="76">
        <v>41576</v>
      </c>
      <c r="B550" s="64">
        <v>0.60509999999999997</v>
      </c>
      <c r="C550" s="104">
        <f t="shared" si="34"/>
        <v>0.60509999999999997</v>
      </c>
      <c r="D550" s="99">
        <f t="shared" ca="1" si="33"/>
        <v>-3.8913595933926425E-2</v>
      </c>
      <c r="E550" s="64">
        <f t="shared" si="35"/>
        <v>-2.4500000000000077</v>
      </c>
      <c r="F550" s="64">
        <f t="shared" si="36"/>
        <v>-24.500000000000078</v>
      </c>
    </row>
    <row r="551" spans="1:6" s="21" customFormat="1" ht="14.25" customHeight="1" x14ac:dyDescent="0.3">
      <c r="A551" s="76">
        <v>41575</v>
      </c>
      <c r="B551" s="64">
        <v>0.60560000000000003</v>
      </c>
      <c r="C551" s="104">
        <f t="shared" si="34"/>
        <v>0.60560000000000003</v>
      </c>
      <c r="D551" s="99">
        <f t="shared" ca="1" si="33"/>
        <v>-3.7354951518041593E-2</v>
      </c>
      <c r="E551" s="64">
        <f t="shared" si="35"/>
        <v>-2.3499999999999965</v>
      </c>
      <c r="F551" s="64">
        <f t="shared" si="36"/>
        <v>-23.499999999999964</v>
      </c>
    </row>
    <row r="552" spans="1:6" s="21" customFormat="1" ht="14.25" customHeight="1" x14ac:dyDescent="0.3">
      <c r="A552" s="76">
        <v>41572</v>
      </c>
      <c r="B552" s="64">
        <v>0.60570000000000002</v>
      </c>
      <c r="C552" s="104">
        <f t="shared" si="34"/>
        <v>0.60570000000000002</v>
      </c>
      <c r="D552" s="99">
        <f t="shared" ca="1" si="33"/>
        <v>-4.1006966434452237E-2</v>
      </c>
      <c r="E552" s="64">
        <f t="shared" si="35"/>
        <v>-2.5900000000000034</v>
      </c>
      <c r="F552" s="64">
        <f t="shared" si="36"/>
        <v>-25.900000000000034</v>
      </c>
    </row>
    <row r="553" spans="1:6" s="21" customFormat="1" ht="14.25" customHeight="1" x14ac:dyDescent="0.3">
      <c r="A553" s="76">
        <v>41571</v>
      </c>
      <c r="B553" s="64">
        <v>0.60660000000000003</v>
      </c>
      <c r="C553" s="104">
        <f t="shared" si="34"/>
        <v>0.60660000000000003</v>
      </c>
      <c r="D553" s="99">
        <f t="shared" ca="1" si="33"/>
        <v>-3.3460803059273451E-2</v>
      </c>
      <c r="E553" s="64">
        <f t="shared" si="35"/>
        <v>-2.1000000000000019</v>
      </c>
      <c r="F553" s="64">
        <f t="shared" si="36"/>
        <v>-21.000000000000018</v>
      </c>
    </row>
    <row r="554" spans="1:6" s="21" customFormat="1" ht="14.25" customHeight="1" x14ac:dyDescent="0.3">
      <c r="A554" s="76">
        <v>41570</v>
      </c>
      <c r="B554" s="64">
        <v>0.60860000000000003</v>
      </c>
      <c r="C554" s="104">
        <f t="shared" si="34"/>
        <v>0.60860000000000003</v>
      </c>
      <c r="D554" s="99">
        <f t="shared" ca="1" si="33"/>
        <v>-2.9500877053101518E-2</v>
      </c>
      <c r="E554" s="64">
        <f t="shared" si="35"/>
        <v>-1.8499999999999961</v>
      </c>
      <c r="F554" s="64">
        <f t="shared" si="36"/>
        <v>-18.499999999999961</v>
      </c>
    </row>
    <row r="555" spans="1:6" s="21" customFormat="1" ht="14.25" customHeight="1" x14ac:dyDescent="0.3">
      <c r="A555" s="76">
        <v>41569</v>
      </c>
      <c r="B555" s="64">
        <v>0.61260000000000003</v>
      </c>
      <c r="C555" s="104">
        <f t="shared" si="34"/>
        <v>0.61260000000000003</v>
      </c>
      <c r="D555" s="99">
        <f t="shared" ca="1" si="33"/>
        <v>-2.9313896371414929E-2</v>
      </c>
      <c r="E555" s="64">
        <f t="shared" si="35"/>
        <v>-1.8499999999999961</v>
      </c>
      <c r="F555" s="64">
        <f t="shared" si="36"/>
        <v>-18.499999999999961</v>
      </c>
    </row>
    <row r="556" spans="1:6" s="21" customFormat="1" ht="14.25" customHeight="1" x14ac:dyDescent="0.3">
      <c r="A556" s="76">
        <v>41568</v>
      </c>
      <c r="B556" s="64">
        <v>0.61309999999999998</v>
      </c>
      <c r="C556" s="104">
        <f t="shared" si="34"/>
        <v>0.61309999999999998</v>
      </c>
      <c r="D556" s="99">
        <f t="shared" ca="1" si="33"/>
        <v>-1.6443410603994516E-2</v>
      </c>
      <c r="E556" s="64">
        <f t="shared" si="35"/>
        <v>-1.0249999999999981</v>
      </c>
      <c r="F556" s="64">
        <f t="shared" si="36"/>
        <v>-10.249999999999982</v>
      </c>
    </row>
    <row r="557" spans="1:6" s="21" customFormat="1" ht="14.25" customHeight="1" x14ac:dyDescent="0.3">
      <c r="A557" s="76">
        <v>41565</v>
      </c>
      <c r="B557" s="64">
        <v>0.61409999999999998</v>
      </c>
      <c r="C557" s="104">
        <f t="shared" si="34"/>
        <v>0.61409999999999998</v>
      </c>
      <c r="D557" s="99">
        <f t="shared" ca="1" si="33"/>
        <v>-1.0872191350567825E-2</v>
      </c>
      <c r="E557" s="64">
        <f t="shared" si="35"/>
        <v>-0.67500000000000338</v>
      </c>
      <c r="F557" s="64">
        <f t="shared" si="36"/>
        <v>-6.7500000000000338</v>
      </c>
    </row>
    <row r="558" spans="1:6" s="21" customFormat="1" ht="14.25" customHeight="1" x14ac:dyDescent="0.3">
      <c r="A558" s="76">
        <v>41564</v>
      </c>
      <c r="B558" s="64">
        <v>0.62009999999999998</v>
      </c>
      <c r="C558" s="104">
        <f t="shared" si="34"/>
        <v>0.62009999999999998</v>
      </c>
      <c r="D558" s="99">
        <f t="shared" ca="1" si="33"/>
        <v>2.4248302618815804E-3</v>
      </c>
      <c r="E558" s="64">
        <f t="shared" si="35"/>
        <v>0.14999999999999458</v>
      </c>
      <c r="F558" s="64">
        <f t="shared" si="36"/>
        <v>1.4999999999999458</v>
      </c>
    </row>
    <row r="559" spans="1:6" s="21" customFormat="1" ht="14.25" customHeight="1" x14ac:dyDescent="0.3">
      <c r="A559" s="76">
        <v>41563</v>
      </c>
      <c r="B559" s="64">
        <v>0.62960000000000005</v>
      </c>
      <c r="C559" s="104">
        <f t="shared" si="34"/>
        <v>0.62960000000000005</v>
      </c>
      <c r="D559" s="99">
        <f t="shared" ca="1" si="33"/>
        <v>1.1161969003453001E-2</v>
      </c>
      <c r="E559" s="64">
        <f t="shared" si="35"/>
        <v>0.69500000000000117</v>
      </c>
      <c r="F559" s="64">
        <f t="shared" si="36"/>
        <v>6.9500000000000117</v>
      </c>
    </row>
    <row r="560" spans="1:6" s="21" customFormat="1" ht="14.25" customHeight="1" x14ac:dyDescent="0.3">
      <c r="A560" s="76">
        <v>41562</v>
      </c>
      <c r="B560" s="64">
        <v>0.62909999999999999</v>
      </c>
      <c r="C560" s="104">
        <f t="shared" si="34"/>
        <v>0.62909999999999999</v>
      </c>
      <c r="D560" s="99">
        <f t="shared" ca="1" si="33"/>
        <v>9.548262858059875E-3</v>
      </c>
      <c r="E560" s="64">
        <f t="shared" si="35"/>
        <v>0.59500000000000108</v>
      </c>
      <c r="F560" s="64">
        <f t="shared" si="36"/>
        <v>5.9500000000000108</v>
      </c>
    </row>
    <row r="561" spans="1:6" s="21" customFormat="1" ht="14.25" customHeight="1" x14ac:dyDescent="0.3">
      <c r="A561" s="76">
        <v>41561</v>
      </c>
      <c r="B561" s="64">
        <v>0.63160000000000005</v>
      </c>
      <c r="C561" s="104">
        <f t="shared" si="34"/>
        <v>0.63160000000000005</v>
      </c>
      <c r="D561" s="99">
        <f t="shared" ca="1" si="33"/>
        <v>7.899146253889747E-3</v>
      </c>
      <c r="E561" s="64">
        <f t="shared" si="35"/>
        <v>0.49500000000000099</v>
      </c>
      <c r="F561" s="64">
        <f t="shared" si="36"/>
        <v>4.9500000000000099</v>
      </c>
    </row>
    <row r="562" spans="1:6" s="21" customFormat="1" ht="14.25" customHeight="1" x14ac:dyDescent="0.3">
      <c r="A562" s="76">
        <v>41558</v>
      </c>
      <c r="B562" s="64">
        <v>0.62760000000000005</v>
      </c>
      <c r="C562" s="104">
        <f t="shared" si="34"/>
        <v>0.62760000000000005</v>
      </c>
      <c r="D562" s="99">
        <f t="shared" ca="1" si="33"/>
        <v>-2.8598665395613487E-3</v>
      </c>
      <c r="E562" s="64">
        <f t="shared" si="35"/>
        <v>-0.17999999999999128</v>
      </c>
      <c r="F562" s="64">
        <f t="shared" si="36"/>
        <v>-1.7999999999999128</v>
      </c>
    </row>
    <row r="563" spans="1:6" s="21" customFormat="1" ht="14.25" customHeight="1" x14ac:dyDescent="0.3">
      <c r="A563" s="76">
        <v>41557</v>
      </c>
      <c r="B563" s="64">
        <v>0.62709999999999999</v>
      </c>
      <c r="C563" s="104">
        <f t="shared" si="34"/>
        <v>0.62709999999999999</v>
      </c>
      <c r="D563" s="99">
        <f t="shared" ca="1" si="33"/>
        <v>1.597188947452485E-3</v>
      </c>
      <c r="E563" s="64">
        <f t="shared" si="35"/>
        <v>0.10000000000000009</v>
      </c>
      <c r="F563" s="64">
        <f t="shared" si="36"/>
        <v>1.0000000000000009</v>
      </c>
    </row>
    <row r="564" spans="1:6" s="21" customFormat="1" ht="14.25" customHeight="1" x14ac:dyDescent="0.3">
      <c r="A564" s="76">
        <v>41556</v>
      </c>
      <c r="B564" s="64">
        <v>0.63109999999999999</v>
      </c>
      <c r="C564" s="104">
        <f t="shared" si="34"/>
        <v>0.63109999999999999</v>
      </c>
      <c r="D564" s="99">
        <f t="shared" ca="1" si="33"/>
        <v>0</v>
      </c>
      <c r="E564" s="64">
        <f t="shared" si="35"/>
        <v>0</v>
      </c>
      <c r="F564" s="64">
        <f t="shared" si="36"/>
        <v>0</v>
      </c>
    </row>
    <row r="565" spans="1:6" s="21" customFormat="1" ht="14.25" customHeight="1" x14ac:dyDescent="0.3">
      <c r="A565" s="76">
        <v>41555</v>
      </c>
      <c r="B565" s="64">
        <v>0.62334999999999996</v>
      </c>
      <c r="C565" s="104">
        <f t="shared" si="34"/>
        <v>0.62334999999999996</v>
      </c>
      <c r="D565" s="99">
        <f t="shared" ca="1" si="33"/>
        <v>-1.5400410677618128E-2</v>
      </c>
      <c r="E565" s="64">
        <f t="shared" si="35"/>
        <v>-0.97500000000000364</v>
      </c>
      <c r="F565" s="64">
        <f t="shared" si="36"/>
        <v>-9.7500000000000355</v>
      </c>
    </row>
    <row r="566" spans="1:6" s="21" customFormat="1" ht="14.25" customHeight="1" x14ac:dyDescent="0.3">
      <c r="A566" s="76">
        <v>41554</v>
      </c>
      <c r="B566" s="64">
        <v>0.62085000000000001</v>
      </c>
      <c r="C566" s="104">
        <f t="shared" si="34"/>
        <v>0.62085000000000001</v>
      </c>
      <c r="D566" s="99">
        <f t="shared" ca="1" si="33"/>
        <v>-2.2437411431270642E-2</v>
      </c>
      <c r="E566" s="64">
        <f t="shared" si="35"/>
        <v>-1.4249999999999985</v>
      </c>
      <c r="F566" s="64">
        <f t="shared" si="36"/>
        <v>-14.249999999999986</v>
      </c>
    </row>
    <row r="567" spans="1:6" s="21" customFormat="1" ht="14.25" customHeight="1" x14ac:dyDescent="0.3">
      <c r="A567" s="76">
        <v>41551</v>
      </c>
      <c r="B567" s="64">
        <v>0.61860000000000004</v>
      </c>
      <c r="C567" s="104">
        <f t="shared" si="34"/>
        <v>0.61860000000000004</v>
      </c>
      <c r="D567" s="99">
        <f t="shared" ca="1" si="33"/>
        <v>-2.979924717691328E-2</v>
      </c>
      <c r="E567" s="64">
        <f t="shared" si="35"/>
        <v>-1.8999999999999906</v>
      </c>
      <c r="F567" s="64">
        <f t="shared" si="36"/>
        <v>-18.999999999999908</v>
      </c>
    </row>
    <row r="568" spans="1:6" s="21" customFormat="1" ht="14.25" customHeight="1" x14ac:dyDescent="0.3">
      <c r="A568" s="76">
        <v>41550</v>
      </c>
      <c r="B568" s="64">
        <v>0.62265000000000004</v>
      </c>
      <c r="C568" s="104">
        <f t="shared" si="34"/>
        <v>0.62265000000000004</v>
      </c>
      <c r="D568" s="99">
        <f t="shared" ca="1" si="33"/>
        <v>-2.497651111807064E-2</v>
      </c>
      <c r="E568" s="64">
        <f t="shared" si="35"/>
        <v>-1.5949999999999909</v>
      </c>
      <c r="F568" s="64">
        <f t="shared" si="36"/>
        <v>-15.949999999999909</v>
      </c>
    </row>
    <row r="569" spans="1:6" s="21" customFormat="1" ht="14.25" customHeight="1" x14ac:dyDescent="0.3">
      <c r="A569" s="76">
        <v>41549</v>
      </c>
      <c r="B569" s="64">
        <v>0.62314999999999998</v>
      </c>
      <c r="C569" s="104">
        <f t="shared" si="34"/>
        <v>0.62314999999999998</v>
      </c>
      <c r="D569" s="99">
        <f t="shared" ca="1" si="33"/>
        <v>-2.4193548387096718E-2</v>
      </c>
      <c r="E569" s="64">
        <f t="shared" si="35"/>
        <v>-1.5449999999999964</v>
      </c>
      <c r="F569" s="64">
        <f t="shared" si="36"/>
        <v>-15.449999999999964</v>
      </c>
    </row>
    <row r="570" spans="1:6" s="21" customFormat="1" ht="14.25" customHeight="1" x14ac:dyDescent="0.3">
      <c r="A570" s="76">
        <v>41548</v>
      </c>
      <c r="B570" s="64">
        <v>0.62665000000000004</v>
      </c>
      <c r="C570" s="104">
        <f t="shared" si="34"/>
        <v>0.62665000000000004</v>
      </c>
      <c r="D570" s="99">
        <f t="shared" ca="1" si="33"/>
        <v>-3.6071373634825363E-2</v>
      </c>
      <c r="E570" s="64">
        <f t="shared" si="35"/>
        <v>-2.3449999999999971</v>
      </c>
      <c r="F570" s="64">
        <f t="shared" si="36"/>
        <v>-23.449999999999971</v>
      </c>
    </row>
    <row r="571" spans="1:6" s="21" customFormat="1" ht="14.25" customHeight="1" x14ac:dyDescent="0.3">
      <c r="A571" s="76">
        <v>41547</v>
      </c>
      <c r="B571" s="64">
        <v>0.62939999999999996</v>
      </c>
      <c r="C571" s="104">
        <f t="shared" si="34"/>
        <v>0.62939999999999996</v>
      </c>
      <c r="D571" s="99">
        <f t="shared" ca="1" si="33"/>
        <v>-3.4069981583793735E-2</v>
      </c>
      <c r="E571" s="64">
        <f t="shared" si="35"/>
        <v>-2.2199999999999998</v>
      </c>
      <c r="F571" s="64">
        <f t="shared" si="36"/>
        <v>-22.199999999999996</v>
      </c>
    </row>
    <row r="572" spans="1:6" s="21" customFormat="1" ht="14.25" customHeight="1" x14ac:dyDescent="0.3">
      <c r="A572" s="76">
        <v>41544</v>
      </c>
      <c r="B572" s="64">
        <v>0.62609999999999999</v>
      </c>
      <c r="C572" s="104">
        <f t="shared" si="34"/>
        <v>0.62609999999999999</v>
      </c>
      <c r="D572" s="99">
        <f t="shared" ca="1" si="33"/>
        <v>-4.5724737082761813E-2</v>
      </c>
      <c r="E572" s="64">
        <f t="shared" si="35"/>
        <v>-3.0000000000000027</v>
      </c>
      <c r="F572" s="64">
        <f t="shared" si="36"/>
        <v>-30.000000000000028</v>
      </c>
    </row>
    <row r="573" spans="1:6" s="21" customFormat="1" ht="14.25" customHeight="1" x14ac:dyDescent="0.3">
      <c r="A573" s="76">
        <v>41543</v>
      </c>
      <c r="B573" s="64">
        <v>0.63109999999999999</v>
      </c>
      <c r="C573" s="104">
        <f t="shared" si="34"/>
        <v>0.63109999999999999</v>
      </c>
      <c r="D573" s="99">
        <f t="shared" ca="1" si="33"/>
        <v>-4.8975286317058428E-2</v>
      </c>
      <c r="E573" s="64">
        <f t="shared" si="35"/>
        <v>-3.2499999999999973</v>
      </c>
      <c r="F573" s="64">
        <f t="shared" si="36"/>
        <v>-32.499999999999972</v>
      </c>
    </row>
    <row r="574" spans="1:6" s="21" customFormat="1" ht="14.25" customHeight="1" x14ac:dyDescent="0.3">
      <c r="A574" s="76">
        <v>41542</v>
      </c>
      <c r="B574" s="64">
        <v>0.6331</v>
      </c>
      <c r="C574" s="104">
        <f t="shared" si="34"/>
        <v>0.6331</v>
      </c>
      <c r="D574" s="99">
        <f t="shared" ca="1" si="33"/>
        <v>-4.5961422543700982E-2</v>
      </c>
      <c r="E574" s="64">
        <f t="shared" si="35"/>
        <v>-3.0499999999999972</v>
      </c>
      <c r="F574" s="64">
        <f t="shared" si="36"/>
        <v>-30.499999999999972</v>
      </c>
    </row>
    <row r="575" spans="1:6" s="21" customFormat="1" ht="14.25" customHeight="1" x14ac:dyDescent="0.3">
      <c r="A575" s="76">
        <v>41541</v>
      </c>
      <c r="B575" s="64">
        <v>0.6351</v>
      </c>
      <c r="C575" s="104">
        <f t="shared" si="34"/>
        <v>0.6351</v>
      </c>
      <c r="D575" s="99">
        <f t="shared" ca="1" si="33"/>
        <v>-4.5105999097880059E-2</v>
      </c>
      <c r="E575" s="64">
        <f t="shared" si="35"/>
        <v>-3.0000000000000027</v>
      </c>
      <c r="F575" s="64">
        <f t="shared" si="36"/>
        <v>-30.000000000000028</v>
      </c>
    </row>
    <row r="576" spans="1:6" s="21" customFormat="1" ht="14.25" customHeight="1" x14ac:dyDescent="0.3">
      <c r="A576" s="76">
        <v>41540</v>
      </c>
      <c r="B576" s="64">
        <v>0.63759999999999994</v>
      </c>
      <c r="C576" s="104">
        <f t="shared" si="34"/>
        <v>0.63759999999999994</v>
      </c>
      <c r="D576" s="99">
        <f t="shared" ca="1" si="33"/>
        <v>-4.206730769230773E-2</v>
      </c>
      <c r="E576" s="64">
        <f t="shared" si="35"/>
        <v>-2.8000000000000025</v>
      </c>
      <c r="F576" s="64">
        <f t="shared" si="36"/>
        <v>-28.000000000000025</v>
      </c>
    </row>
    <row r="577" spans="1:6" s="21" customFormat="1" ht="14.25" customHeight="1" x14ac:dyDescent="0.3">
      <c r="A577" s="76">
        <v>41537</v>
      </c>
      <c r="B577" s="64">
        <v>0.63859999999999995</v>
      </c>
      <c r="C577" s="104">
        <f t="shared" si="34"/>
        <v>0.63859999999999995</v>
      </c>
      <c r="D577" s="99">
        <f t="shared" ca="1" si="33"/>
        <v>-4.0564903846153882E-2</v>
      </c>
      <c r="E577" s="64">
        <f t="shared" si="35"/>
        <v>-2.7000000000000024</v>
      </c>
      <c r="F577" s="64">
        <f t="shared" si="36"/>
        <v>-27.000000000000025</v>
      </c>
    </row>
    <row r="578" spans="1:6" s="21" customFormat="1" ht="14.25" customHeight="1" x14ac:dyDescent="0.3">
      <c r="A578" s="76">
        <v>41536</v>
      </c>
      <c r="B578" s="64">
        <v>0.63859999999999995</v>
      </c>
      <c r="C578" s="104">
        <f t="shared" si="34"/>
        <v>0.63859999999999995</v>
      </c>
      <c r="D578" s="99">
        <f t="shared" ca="1" si="33"/>
        <v>-5.4066064286772457E-2</v>
      </c>
      <c r="E578" s="64">
        <f t="shared" si="35"/>
        <v>-3.6500000000000088</v>
      </c>
      <c r="F578" s="64">
        <f t="shared" si="36"/>
        <v>-36.500000000000085</v>
      </c>
    </row>
    <row r="579" spans="1:6" s="21" customFormat="1" ht="14.25" customHeight="1" x14ac:dyDescent="0.3">
      <c r="A579" s="76">
        <v>41535</v>
      </c>
      <c r="B579" s="64">
        <v>0.65010000000000001</v>
      </c>
      <c r="C579" s="104">
        <f t="shared" si="34"/>
        <v>0.65010000000000001</v>
      </c>
      <c r="D579" s="99">
        <f t="shared" ref="D579:D642" ca="1" si="37">_xlfn.IFNA((B579-B588)/B588,NORMINV(RAND(),_xlfn.AGGREGATE(1,6,D518:D644),_xlfn.AGGREGATE(7,6,D518:D644)))</f>
        <v>-3.703155088135094E-2</v>
      </c>
      <c r="E579" s="64">
        <f t="shared" si="35"/>
        <v>-2.5000000000000022</v>
      </c>
      <c r="F579" s="64">
        <f t="shared" si="36"/>
        <v>-25.000000000000021</v>
      </c>
    </row>
    <row r="580" spans="1:6" s="21" customFormat="1" ht="14.25" customHeight="1" x14ac:dyDescent="0.3">
      <c r="A580" s="76">
        <v>41534</v>
      </c>
      <c r="B580" s="64">
        <v>0.65159999999999996</v>
      </c>
      <c r="C580" s="104">
        <f t="shared" si="34"/>
        <v>0.65159999999999996</v>
      </c>
      <c r="D580" s="99">
        <f t="shared" ca="1" si="37"/>
        <v>-2.4696901661428034E-2</v>
      </c>
      <c r="E580" s="64">
        <f t="shared" si="35"/>
        <v>-1.650000000000007</v>
      </c>
      <c r="F580" s="64">
        <f t="shared" si="36"/>
        <v>-16.500000000000071</v>
      </c>
    </row>
    <row r="581" spans="1:6" s="21" customFormat="1" ht="14.25" customHeight="1" x14ac:dyDescent="0.3">
      <c r="A581" s="76">
        <v>41533</v>
      </c>
      <c r="B581" s="64">
        <v>0.65610000000000002</v>
      </c>
      <c r="C581" s="104">
        <f t="shared" si="34"/>
        <v>0.65610000000000002</v>
      </c>
      <c r="D581" s="99">
        <f t="shared" ca="1" si="37"/>
        <v>-1.9429083843969529E-2</v>
      </c>
      <c r="E581" s="64">
        <f t="shared" si="35"/>
        <v>-1.3000000000000012</v>
      </c>
      <c r="F581" s="64">
        <f t="shared" si="36"/>
        <v>-13.000000000000011</v>
      </c>
    </row>
    <row r="582" spans="1:6" s="21" customFormat="1" ht="14.25" customHeight="1" x14ac:dyDescent="0.3">
      <c r="A582" s="76">
        <v>41530</v>
      </c>
      <c r="B582" s="64">
        <v>0.66359999999999997</v>
      </c>
      <c r="C582" s="104">
        <f t="shared" ref="C582:C645" si="38">_xlfn.IFNA(B582,EXP(D582)*B591)</f>
        <v>0.66359999999999997</v>
      </c>
      <c r="D582" s="99">
        <f t="shared" ca="1" si="37"/>
        <v>-6.735518634934979E-3</v>
      </c>
      <c r="E582" s="64">
        <f t="shared" ref="E582:E645" si="39">(C582-C591)*100</f>
        <v>-0.45000000000000595</v>
      </c>
      <c r="F582" s="64">
        <f t="shared" ref="F582:F645" si="40">E582*10</f>
        <v>-4.5000000000000595</v>
      </c>
    </row>
    <row r="583" spans="1:6" s="21" customFormat="1" ht="14.25" customHeight="1" x14ac:dyDescent="0.3">
      <c r="A583" s="76">
        <v>41529</v>
      </c>
      <c r="B583" s="64">
        <v>0.66359999999999997</v>
      </c>
      <c r="C583" s="104">
        <f t="shared" si="38"/>
        <v>0.66359999999999997</v>
      </c>
      <c r="D583" s="99">
        <f t="shared" ca="1" si="37"/>
        <v>-5.2465897166842426E-3</v>
      </c>
      <c r="E583" s="64">
        <f t="shared" si="39"/>
        <v>-0.35000000000000586</v>
      </c>
      <c r="F583" s="64">
        <f t="shared" si="40"/>
        <v>-3.5000000000000586</v>
      </c>
    </row>
    <row r="584" spans="1:6" s="21" customFormat="1" ht="14.25" customHeight="1" x14ac:dyDescent="0.3">
      <c r="A584" s="76">
        <v>41528</v>
      </c>
      <c r="B584" s="64">
        <v>0.66510000000000002</v>
      </c>
      <c r="C584" s="104">
        <f t="shared" si="38"/>
        <v>0.66510000000000002</v>
      </c>
      <c r="D584" s="99">
        <f t="shared" ca="1" si="37"/>
        <v>-2.9980512666766628E-3</v>
      </c>
      <c r="E584" s="64">
        <f t="shared" si="39"/>
        <v>-0.20000000000000018</v>
      </c>
      <c r="F584" s="64">
        <f t="shared" si="40"/>
        <v>-2.0000000000000018</v>
      </c>
    </row>
    <row r="585" spans="1:6" s="21" customFormat="1" ht="14.25" customHeight="1" x14ac:dyDescent="0.3">
      <c r="A585" s="76">
        <v>41527</v>
      </c>
      <c r="B585" s="64">
        <v>0.66559999999999997</v>
      </c>
      <c r="C585" s="104">
        <f t="shared" si="38"/>
        <v>0.66559999999999997</v>
      </c>
      <c r="D585" s="99">
        <f t="shared" ca="1" si="37"/>
        <v>-2.9958058717795117E-3</v>
      </c>
      <c r="E585" s="64">
        <f t="shared" si="39"/>
        <v>-0.20000000000000018</v>
      </c>
      <c r="F585" s="64">
        <f t="shared" si="40"/>
        <v>-2.0000000000000018</v>
      </c>
    </row>
    <row r="586" spans="1:6" s="21" customFormat="1" ht="14.25" customHeight="1" x14ac:dyDescent="0.3">
      <c r="A586" s="76">
        <v>41526</v>
      </c>
      <c r="B586" s="64">
        <v>0.66559999999999997</v>
      </c>
      <c r="C586" s="104">
        <f t="shared" si="38"/>
        <v>0.66559999999999997</v>
      </c>
      <c r="D586" s="99">
        <f t="shared" ca="1" si="37"/>
        <v>-3.7419547971861361E-3</v>
      </c>
      <c r="E586" s="64">
        <f t="shared" si="39"/>
        <v>-0.25000000000000577</v>
      </c>
      <c r="F586" s="64">
        <f t="shared" si="40"/>
        <v>-2.5000000000000577</v>
      </c>
    </row>
    <row r="587" spans="1:6" s="21" customFormat="1" ht="14.25" customHeight="1" x14ac:dyDescent="0.3">
      <c r="A587" s="76">
        <v>41523</v>
      </c>
      <c r="B587" s="64">
        <v>0.67510000000000003</v>
      </c>
      <c r="C587" s="104">
        <f t="shared" si="38"/>
        <v>0.67510000000000003</v>
      </c>
      <c r="D587" s="99">
        <f t="shared" ca="1" si="37"/>
        <v>2.0339593208135727E-2</v>
      </c>
      <c r="E587" s="64">
        <f t="shared" ca="1" si="39"/>
        <v>4.9750000000000068</v>
      </c>
      <c r="F587" s="64">
        <f t="shared" ca="1" si="40"/>
        <v>49.750000000000071</v>
      </c>
    </row>
    <row r="588" spans="1:6" s="21" customFormat="1" ht="14.25" customHeight="1" x14ac:dyDescent="0.3">
      <c r="A588" s="76">
        <v>41522</v>
      </c>
      <c r="B588" s="64">
        <v>0.67510000000000003</v>
      </c>
      <c r="C588" s="104">
        <f t="shared" si="38"/>
        <v>0.67510000000000003</v>
      </c>
      <c r="D588" s="99">
        <f t="shared" ca="1" si="37"/>
        <v>-7.4008288928351833E-4</v>
      </c>
      <c r="E588" s="64">
        <f t="shared" si="39"/>
        <v>-4.9999999999994493E-2</v>
      </c>
      <c r="F588" s="64">
        <f t="shared" si="40"/>
        <v>-0.49999999999994493</v>
      </c>
    </row>
    <row r="589" spans="1:6" s="21" customFormat="1" ht="14.25" customHeight="1" x14ac:dyDescent="0.3">
      <c r="A589" s="76">
        <v>41521</v>
      </c>
      <c r="B589" s="64">
        <v>0.66810000000000003</v>
      </c>
      <c r="C589" s="104">
        <f t="shared" si="38"/>
        <v>0.66810000000000003</v>
      </c>
      <c r="D589" s="99">
        <f t="shared" ca="1" si="37"/>
        <v>-7.4283167434259457E-3</v>
      </c>
      <c r="E589" s="64">
        <f t="shared" si="39"/>
        <v>-0.50000000000000044</v>
      </c>
      <c r="F589" s="64">
        <f t="shared" si="40"/>
        <v>-5.0000000000000044</v>
      </c>
    </row>
    <row r="590" spans="1:6" s="21" customFormat="1" ht="14.25" customHeight="1" x14ac:dyDescent="0.3">
      <c r="A590" s="76">
        <v>41520</v>
      </c>
      <c r="B590" s="64">
        <v>0.66910000000000003</v>
      </c>
      <c r="C590" s="104">
        <f t="shared" si="38"/>
        <v>0.66910000000000003</v>
      </c>
      <c r="D590" s="99">
        <f t="shared" ca="1" si="37"/>
        <v>4.5038282540159173E-3</v>
      </c>
      <c r="E590" s="64">
        <f t="shared" si="39"/>
        <v>0.30000000000000027</v>
      </c>
      <c r="F590" s="64">
        <f t="shared" si="40"/>
        <v>3.0000000000000027</v>
      </c>
    </row>
    <row r="591" spans="1:6" s="21" customFormat="1" ht="14.25" customHeight="1" x14ac:dyDescent="0.3">
      <c r="A591" s="76">
        <v>41519</v>
      </c>
      <c r="B591" s="64">
        <v>0.66810000000000003</v>
      </c>
      <c r="C591" s="104">
        <f t="shared" si="38"/>
        <v>0.66810000000000003</v>
      </c>
      <c r="D591" s="99">
        <f t="shared" ca="1" si="37"/>
        <v>1.4990256333383314E-3</v>
      </c>
      <c r="E591" s="64">
        <f t="shared" si="39"/>
        <v>0.10000000000000009</v>
      </c>
      <c r="F591" s="64">
        <f t="shared" si="40"/>
        <v>1.0000000000000009</v>
      </c>
    </row>
    <row r="592" spans="1:6" s="21" customFormat="1" ht="14.25" customHeight="1" x14ac:dyDescent="0.3">
      <c r="A592" s="76">
        <v>41516</v>
      </c>
      <c r="B592" s="64">
        <v>0.66710000000000003</v>
      </c>
      <c r="C592" s="104">
        <f t="shared" si="38"/>
        <v>0.66710000000000003</v>
      </c>
      <c r="D592" s="99">
        <f t="shared" ca="1" si="37"/>
        <v>-1.8254728273880759E-3</v>
      </c>
      <c r="E592" s="64">
        <f t="shared" si="39"/>
        <v>-0.12199999999999989</v>
      </c>
      <c r="F592" s="64">
        <f t="shared" si="40"/>
        <v>-1.2199999999999989</v>
      </c>
    </row>
    <row r="593" spans="1:6" s="21" customFormat="1" ht="14.25" customHeight="1" x14ac:dyDescent="0.3">
      <c r="A593" s="76">
        <v>41515</v>
      </c>
      <c r="B593" s="64">
        <v>0.66710000000000003</v>
      </c>
      <c r="C593" s="104">
        <f t="shared" si="38"/>
        <v>0.66710000000000003</v>
      </c>
      <c r="D593" s="99">
        <f t="shared" ca="1" si="37"/>
        <v>-7.4895146794479476E-4</v>
      </c>
      <c r="E593" s="64">
        <f t="shared" si="39"/>
        <v>-4.9999999999994493E-2</v>
      </c>
      <c r="F593" s="64">
        <f t="shared" si="40"/>
        <v>-0.49999999999994493</v>
      </c>
    </row>
    <row r="594" spans="1:6" s="21" customFormat="1" ht="14.25" customHeight="1" x14ac:dyDescent="0.3">
      <c r="A594" s="76">
        <v>41514</v>
      </c>
      <c r="B594" s="64">
        <v>0.66759999999999997</v>
      </c>
      <c r="C594" s="104">
        <f t="shared" si="38"/>
        <v>0.66759999999999997</v>
      </c>
      <c r="D594" s="99">
        <f t="shared" ca="1" si="37"/>
        <v>0</v>
      </c>
      <c r="E594" s="64">
        <f t="shared" si="39"/>
        <v>0</v>
      </c>
      <c r="F594" s="64">
        <f t="shared" si="40"/>
        <v>0</v>
      </c>
    </row>
    <row r="595" spans="1:6" s="21" customFormat="1" ht="14.25" customHeight="1" x14ac:dyDescent="0.3">
      <c r="A595" s="76">
        <v>41513</v>
      </c>
      <c r="B595" s="64">
        <v>0.66810000000000003</v>
      </c>
      <c r="C595" s="104">
        <f t="shared" si="38"/>
        <v>0.66810000000000003</v>
      </c>
      <c r="D595" s="99">
        <f t="shared" ca="1" si="37"/>
        <v>7.4895146794496097E-4</v>
      </c>
      <c r="E595" s="64">
        <f t="shared" si="39"/>
        <v>5.0000000000005596E-2</v>
      </c>
      <c r="F595" s="64">
        <f t="shared" si="40"/>
        <v>0.50000000000005596</v>
      </c>
    </row>
    <row r="596" spans="1:6" s="21" customFormat="1" ht="14.25" customHeight="1" x14ac:dyDescent="0.3">
      <c r="A596" s="76">
        <v>41512</v>
      </c>
      <c r="B596" s="64" t="e">
        <v>#N/A</v>
      </c>
      <c r="C596" s="104">
        <f t="shared" ca="1" si="38"/>
        <v>0.98060000000000003</v>
      </c>
      <c r="D596" s="99">
        <f t="shared" ca="1" si="37"/>
        <v>2.0339593208135727E-2</v>
      </c>
      <c r="E596" s="64">
        <f t="shared" ca="1" si="39"/>
        <v>4.9750000000000068</v>
      </c>
      <c r="F596" s="64">
        <f t="shared" ca="1" si="40"/>
        <v>49.750000000000071</v>
      </c>
    </row>
    <row r="597" spans="1:6" s="21" customFormat="1" ht="14.25" customHeight="1" x14ac:dyDescent="0.3">
      <c r="A597" s="76">
        <v>41509</v>
      </c>
      <c r="B597" s="64">
        <v>0.67559999999999998</v>
      </c>
      <c r="C597" s="104">
        <f t="shared" si="38"/>
        <v>0.67559999999999998</v>
      </c>
      <c r="D597" s="99">
        <f t="shared" ca="1" si="37"/>
        <v>1.5787099684257937E-2</v>
      </c>
      <c r="E597" s="64">
        <f t="shared" si="39"/>
        <v>1.0499999999999954</v>
      </c>
      <c r="F597" s="64">
        <f t="shared" si="40"/>
        <v>10.499999999999954</v>
      </c>
    </row>
    <row r="598" spans="1:6" s="21" customFormat="1" ht="14.25" customHeight="1" x14ac:dyDescent="0.3">
      <c r="A598" s="76">
        <v>41508</v>
      </c>
      <c r="B598" s="64">
        <v>0.67310000000000003</v>
      </c>
      <c r="C598" s="104">
        <f t="shared" si="38"/>
        <v>0.67310000000000003</v>
      </c>
      <c r="D598" s="99">
        <f t="shared" ca="1" si="37"/>
        <v>1.2347907172615096E-2</v>
      </c>
      <c r="E598" s="64">
        <f t="shared" si="39"/>
        <v>0.82100000000000506</v>
      </c>
      <c r="F598" s="64">
        <f t="shared" si="40"/>
        <v>8.2100000000000506</v>
      </c>
    </row>
    <row r="599" spans="1:6" s="21" customFormat="1" ht="14.25" customHeight="1" x14ac:dyDescent="0.3">
      <c r="A599" s="76">
        <v>41507</v>
      </c>
      <c r="B599" s="64">
        <v>0.66610000000000003</v>
      </c>
      <c r="C599" s="104">
        <f t="shared" si="38"/>
        <v>0.66610000000000003</v>
      </c>
      <c r="D599" s="99">
        <f t="shared" ca="1" si="37"/>
        <v>1.8198498999835227E-3</v>
      </c>
      <c r="E599" s="64">
        <f t="shared" si="39"/>
        <v>0.12100000000000444</v>
      </c>
      <c r="F599" s="64">
        <f t="shared" si="40"/>
        <v>1.2100000000000444</v>
      </c>
    </row>
    <row r="600" spans="1:6" s="21" customFormat="1" ht="14.25" customHeight="1" x14ac:dyDescent="0.3">
      <c r="A600" s="76">
        <v>41506</v>
      </c>
      <c r="B600" s="64">
        <v>0.66710000000000003</v>
      </c>
      <c r="C600" s="104">
        <f t="shared" si="38"/>
        <v>0.66710000000000003</v>
      </c>
      <c r="D600" s="99">
        <f t="shared" ca="1" si="37"/>
        <v>2.5699213994799879E-3</v>
      </c>
      <c r="E600" s="64">
        <f t="shared" si="39"/>
        <v>0.17099999999999893</v>
      </c>
      <c r="F600" s="64">
        <f t="shared" si="40"/>
        <v>1.7099999999999893</v>
      </c>
    </row>
    <row r="601" spans="1:6" s="21" customFormat="1" ht="14.25" customHeight="1" x14ac:dyDescent="0.3">
      <c r="A601" s="76">
        <v>41505</v>
      </c>
      <c r="B601" s="64">
        <v>0.66832000000000003</v>
      </c>
      <c r="C601" s="104">
        <f t="shared" si="38"/>
        <v>0.66832000000000003</v>
      </c>
      <c r="D601" s="99">
        <f t="shared" ca="1" si="37"/>
        <v>4.403432573378001E-3</v>
      </c>
      <c r="E601" s="64">
        <f t="shared" si="39"/>
        <v>0.29299999999999882</v>
      </c>
      <c r="F601" s="64">
        <f t="shared" si="40"/>
        <v>2.9299999999999882</v>
      </c>
    </row>
    <row r="602" spans="1:6" s="21" customFormat="1" ht="14.25" customHeight="1" x14ac:dyDescent="0.3">
      <c r="A602" s="76">
        <v>41502</v>
      </c>
      <c r="B602" s="64">
        <v>0.66759999999999997</v>
      </c>
      <c r="C602" s="104">
        <f t="shared" si="38"/>
        <v>0.66759999999999997</v>
      </c>
      <c r="D602" s="99">
        <f t="shared" ca="1" si="37"/>
        <v>1.8157535377180528E-3</v>
      </c>
      <c r="E602" s="64">
        <f t="shared" si="39"/>
        <v>0.12099999999999334</v>
      </c>
      <c r="F602" s="64">
        <f t="shared" si="40"/>
        <v>1.2099999999999334</v>
      </c>
    </row>
    <row r="603" spans="1:6" s="21" customFormat="1" ht="14.25" customHeight="1" x14ac:dyDescent="0.3">
      <c r="A603" s="76">
        <v>41501</v>
      </c>
      <c r="B603" s="64">
        <v>0.66759999999999997</v>
      </c>
      <c r="C603" s="104">
        <f t="shared" si="38"/>
        <v>0.66759999999999997</v>
      </c>
      <c r="D603" s="99">
        <f t="shared" ca="1" si="37"/>
        <v>-9.7746925940758317E-3</v>
      </c>
      <c r="E603" s="64">
        <f t="shared" si="39"/>
        <v>-0.65899999999999848</v>
      </c>
      <c r="F603" s="64">
        <f t="shared" si="40"/>
        <v>-6.5899999999999848</v>
      </c>
    </row>
    <row r="604" spans="1:6" s="21" customFormat="1" ht="14.25" customHeight="1" x14ac:dyDescent="0.3">
      <c r="A604" s="76">
        <v>41500</v>
      </c>
      <c r="B604" s="64">
        <v>0.66759999999999997</v>
      </c>
      <c r="C604" s="104">
        <f t="shared" si="38"/>
        <v>0.66759999999999997</v>
      </c>
      <c r="D604" s="99">
        <f t="shared" ca="1" si="37"/>
        <v>-8.3037478275078125E-3</v>
      </c>
      <c r="E604" s="64">
        <f t="shared" si="39"/>
        <v>-0.55899999999999839</v>
      </c>
      <c r="F604" s="64">
        <f t="shared" si="40"/>
        <v>-5.5899999999999839</v>
      </c>
    </row>
    <row r="605" spans="1:6" s="21" customFormat="1" ht="14.25" customHeight="1" x14ac:dyDescent="0.3">
      <c r="A605" s="76">
        <v>41499</v>
      </c>
      <c r="B605" s="64">
        <v>0.66459999999999997</v>
      </c>
      <c r="C605" s="104">
        <f t="shared" si="38"/>
        <v>0.66459999999999997</v>
      </c>
      <c r="D605" s="99">
        <f t="shared" ca="1" si="37"/>
        <v>-1.2760142010427944E-2</v>
      </c>
      <c r="E605" s="64">
        <f t="shared" si="39"/>
        <v>-0.85899999999999865</v>
      </c>
      <c r="F605" s="64">
        <f t="shared" si="40"/>
        <v>-8.5899999999999856</v>
      </c>
    </row>
    <row r="606" spans="1:6" s="21" customFormat="1" ht="14.25" customHeight="1" x14ac:dyDescent="0.3">
      <c r="A606" s="76">
        <v>41498</v>
      </c>
      <c r="B606" s="64">
        <v>0.66510000000000002</v>
      </c>
      <c r="C606" s="104">
        <f t="shared" si="38"/>
        <v>0.66510000000000002</v>
      </c>
      <c r="D606" s="99">
        <f t="shared" ca="1" si="37"/>
        <v>-1.2017409646607838E-2</v>
      </c>
      <c r="E606" s="64">
        <f t="shared" si="39"/>
        <v>-0.80899999999999306</v>
      </c>
      <c r="F606" s="64">
        <f t="shared" si="40"/>
        <v>-8.0899999999999306</v>
      </c>
    </row>
    <row r="607" spans="1:6" s="21" customFormat="1" ht="14.25" customHeight="1" x14ac:dyDescent="0.3">
      <c r="A607" s="76">
        <v>41495</v>
      </c>
      <c r="B607" s="64">
        <v>0.66488999999999998</v>
      </c>
      <c r="C607" s="104">
        <f t="shared" si="38"/>
        <v>0.66488999999999998</v>
      </c>
      <c r="D607" s="99">
        <f t="shared" ca="1" si="37"/>
        <v>-1.2329357239412312E-2</v>
      </c>
      <c r="E607" s="64">
        <f t="shared" si="39"/>
        <v>-0.82999999999999741</v>
      </c>
      <c r="F607" s="64">
        <f t="shared" si="40"/>
        <v>-8.2999999999999741</v>
      </c>
    </row>
    <row r="608" spans="1:6" s="21" customFormat="1" ht="14.25" customHeight="1" x14ac:dyDescent="0.3">
      <c r="A608" s="76">
        <v>41494</v>
      </c>
      <c r="B608" s="64">
        <v>0.66488999999999998</v>
      </c>
      <c r="C608" s="104">
        <f t="shared" si="38"/>
        <v>0.66488999999999998</v>
      </c>
      <c r="D608" s="99">
        <f t="shared" ca="1" si="37"/>
        <v>-1.3062387745105359E-2</v>
      </c>
      <c r="E608" s="64">
        <f t="shared" si="39"/>
        <v>-0.880000000000003</v>
      </c>
      <c r="F608" s="64">
        <f t="shared" si="40"/>
        <v>-8.8000000000000291</v>
      </c>
    </row>
    <row r="609" spans="1:6" s="21" customFormat="1" ht="14.25" customHeight="1" x14ac:dyDescent="0.3">
      <c r="A609" s="76">
        <v>41493</v>
      </c>
      <c r="B609" s="64">
        <v>0.66539000000000004</v>
      </c>
      <c r="C609" s="104">
        <f t="shared" si="38"/>
        <v>0.66539000000000004</v>
      </c>
      <c r="D609" s="99">
        <f t="shared" ca="1" si="37"/>
        <v>-1.5607894191792095E-2</v>
      </c>
      <c r="E609" s="64">
        <f t="shared" si="39"/>
        <v>-1.0549999999999948</v>
      </c>
      <c r="F609" s="64">
        <f t="shared" si="40"/>
        <v>-10.549999999999947</v>
      </c>
    </row>
    <row r="610" spans="1:6" s="21" customFormat="1" ht="14.25" customHeight="1" x14ac:dyDescent="0.3">
      <c r="A610" s="76">
        <v>41492</v>
      </c>
      <c r="B610" s="64">
        <v>0.66539000000000004</v>
      </c>
      <c r="C610" s="104">
        <f t="shared" si="38"/>
        <v>0.66539000000000004</v>
      </c>
      <c r="D610" s="99">
        <f t="shared" ca="1" si="37"/>
        <v>-1.487918986142367E-2</v>
      </c>
      <c r="E610" s="64">
        <f t="shared" si="39"/>
        <v>-1.0050000000000003</v>
      </c>
      <c r="F610" s="64">
        <f t="shared" si="40"/>
        <v>-10.050000000000004</v>
      </c>
    </row>
    <row r="611" spans="1:6" s="21" customFormat="1" ht="14.25" customHeight="1" x14ac:dyDescent="0.3">
      <c r="A611" s="76">
        <v>41491</v>
      </c>
      <c r="B611" s="64">
        <v>0.66639000000000004</v>
      </c>
      <c r="C611" s="104">
        <f t="shared" si="38"/>
        <v>0.66639000000000004</v>
      </c>
      <c r="D611" s="99">
        <f t="shared" ca="1" si="37"/>
        <v>-1.4128472941385252E-2</v>
      </c>
      <c r="E611" s="64">
        <f t="shared" si="39"/>
        <v>-0.95499999999999474</v>
      </c>
      <c r="F611" s="64">
        <f t="shared" si="40"/>
        <v>-9.5499999999999474</v>
      </c>
    </row>
    <row r="612" spans="1:6" s="21" customFormat="1" ht="14.25" customHeight="1" x14ac:dyDescent="0.3">
      <c r="A612" s="76">
        <v>41488</v>
      </c>
      <c r="B612" s="64">
        <v>0.67418999999999996</v>
      </c>
      <c r="C612" s="104">
        <f t="shared" si="38"/>
        <v>0.67418999999999996</v>
      </c>
      <c r="D612" s="99">
        <f t="shared" ca="1" si="37"/>
        <v>-9.9127676447264574E-3</v>
      </c>
      <c r="E612" s="64">
        <f t="shared" si="39"/>
        <v>-0.67500000000000338</v>
      </c>
      <c r="F612" s="64">
        <f t="shared" si="40"/>
        <v>-6.7500000000000338</v>
      </c>
    </row>
    <row r="613" spans="1:6" s="21" customFormat="1" ht="14.25" customHeight="1" x14ac:dyDescent="0.3">
      <c r="A613" s="76">
        <v>41487</v>
      </c>
      <c r="B613" s="64">
        <v>0.67318999999999996</v>
      </c>
      <c r="C613" s="104">
        <f t="shared" si="38"/>
        <v>0.67318999999999996</v>
      </c>
      <c r="D613" s="99">
        <f t="shared" ca="1" si="37"/>
        <v>-1.1381325814315555E-2</v>
      </c>
      <c r="E613" s="64">
        <f t="shared" si="39"/>
        <v>-0.77500000000000346</v>
      </c>
      <c r="F613" s="64">
        <f t="shared" si="40"/>
        <v>-7.7500000000000346</v>
      </c>
    </row>
    <row r="614" spans="1:6" s="21" customFormat="1" ht="14.25" customHeight="1" x14ac:dyDescent="0.3">
      <c r="A614" s="76">
        <v>41486</v>
      </c>
      <c r="B614" s="64">
        <v>0.67318999999999996</v>
      </c>
      <c r="C614" s="104">
        <f t="shared" si="38"/>
        <v>0.67318999999999996</v>
      </c>
      <c r="D614" s="99">
        <f t="shared" ca="1" si="37"/>
        <v>-1.1381325814315555E-2</v>
      </c>
      <c r="E614" s="64">
        <f t="shared" si="39"/>
        <v>-0.77500000000000346</v>
      </c>
      <c r="F614" s="64">
        <f t="shared" si="40"/>
        <v>-7.7500000000000346</v>
      </c>
    </row>
    <row r="615" spans="1:6" s="21" customFormat="1" ht="14.25" customHeight="1" x14ac:dyDescent="0.3">
      <c r="A615" s="76">
        <v>41485</v>
      </c>
      <c r="B615" s="64">
        <v>0.67318999999999996</v>
      </c>
      <c r="C615" s="104">
        <f t="shared" si="38"/>
        <v>0.67318999999999996</v>
      </c>
      <c r="D615" s="99">
        <f t="shared" ca="1" si="37"/>
        <v>-1.6077405399085063E-2</v>
      </c>
      <c r="E615" s="64">
        <f t="shared" si="39"/>
        <v>-1.100000000000001</v>
      </c>
      <c r="F615" s="64">
        <f t="shared" si="40"/>
        <v>-11.000000000000011</v>
      </c>
    </row>
    <row r="616" spans="1:6" s="21" customFormat="1" ht="14.25" customHeight="1" x14ac:dyDescent="0.3">
      <c r="A616" s="76">
        <v>41484</v>
      </c>
      <c r="B616" s="64">
        <v>0.67318999999999996</v>
      </c>
      <c r="C616" s="104">
        <f t="shared" si="38"/>
        <v>0.67318999999999996</v>
      </c>
      <c r="D616" s="99">
        <f t="shared" ca="1" si="37"/>
        <v>-2.037282265457881E-2</v>
      </c>
      <c r="E616" s="64">
        <f t="shared" si="39"/>
        <v>-1.4000000000000012</v>
      </c>
      <c r="F616" s="64">
        <f t="shared" si="40"/>
        <v>-14.000000000000012</v>
      </c>
    </row>
    <row r="617" spans="1:6" s="21" customFormat="1" ht="14.25" customHeight="1" x14ac:dyDescent="0.3">
      <c r="A617" s="76">
        <v>41481</v>
      </c>
      <c r="B617" s="64">
        <v>0.67369000000000001</v>
      </c>
      <c r="C617" s="104">
        <f t="shared" si="38"/>
        <v>0.67369000000000001</v>
      </c>
      <c r="D617" s="99">
        <f t="shared" ca="1" si="37"/>
        <v>-2.3425382329491852E-2</v>
      </c>
      <c r="E617" s="64">
        <f t="shared" si="39"/>
        <v>-1.6159999999999952</v>
      </c>
      <c r="F617" s="64">
        <f t="shared" si="40"/>
        <v>-16.159999999999954</v>
      </c>
    </row>
    <row r="618" spans="1:6" s="21" customFormat="1" ht="14.25" customHeight="1" x14ac:dyDescent="0.3">
      <c r="A618" s="76">
        <v>41480</v>
      </c>
      <c r="B618" s="64">
        <v>0.67593999999999999</v>
      </c>
      <c r="C618" s="104">
        <f t="shared" si="38"/>
        <v>0.67593999999999999</v>
      </c>
      <c r="D618" s="99">
        <f t="shared" ca="1" si="37"/>
        <v>-1.4449223591164212E-2</v>
      </c>
      <c r="E618" s="64">
        <f t="shared" si="39"/>
        <v>-0.99099999999999744</v>
      </c>
      <c r="F618" s="64">
        <f t="shared" si="40"/>
        <v>-9.9099999999999753</v>
      </c>
    </row>
    <row r="619" spans="1:6" s="21" customFormat="1" ht="14.25" customHeight="1" x14ac:dyDescent="0.3">
      <c r="A619" s="76">
        <v>41479</v>
      </c>
      <c r="B619" s="64">
        <v>0.67544000000000004</v>
      </c>
      <c r="C619" s="104">
        <f t="shared" si="38"/>
        <v>0.67544000000000004</v>
      </c>
      <c r="D619" s="99">
        <f t="shared" ca="1" si="37"/>
        <v>-1.8754993825815323E-2</v>
      </c>
      <c r="E619" s="64">
        <f t="shared" si="39"/>
        <v>-1.2909999999999977</v>
      </c>
      <c r="F619" s="64">
        <f t="shared" si="40"/>
        <v>-12.909999999999977</v>
      </c>
    </row>
    <row r="620" spans="1:6" s="21" customFormat="1" ht="14.25" customHeight="1" x14ac:dyDescent="0.3">
      <c r="A620" s="76">
        <v>41478</v>
      </c>
      <c r="B620" s="64">
        <v>0.67593999999999999</v>
      </c>
      <c r="C620" s="104">
        <f t="shared" si="38"/>
        <v>0.67593999999999999</v>
      </c>
      <c r="D620" s="99">
        <f t="shared" ca="1" si="37"/>
        <v>-2.5531608159734744E-2</v>
      </c>
      <c r="E620" s="64">
        <f t="shared" si="39"/>
        <v>-1.7710000000000004</v>
      </c>
      <c r="F620" s="64">
        <f t="shared" si="40"/>
        <v>-17.710000000000004</v>
      </c>
    </row>
    <row r="621" spans="1:6" s="21" customFormat="1" ht="14.25" customHeight="1" x14ac:dyDescent="0.3">
      <c r="A621" s="76">
        <v>41477</v>
      </c>
      <c r="B621" s="64">
        <v>0.68093999999999999</v>
      </c>
      <c r="C621" s="104">
        <f t="shared" si="38"/>
        <v>0.68093999999999999</v>
      </c>
      <c r="D621" s="99">
        <f t="shared" ca="1" si="37"/>
        <v>-1.54847104749512E-2</v>
      </c>
      <c r="E621" s="64">
        <f t="shared" si="39"/>
        <v>-1.0709999999999997</v>
      </c>
      <c r="F621" s="64">
        <f t="shared" si="40"/>
        <v>-10.709999999999997</v>
      </c>
    </row>
    <row r="622" spans="1:6" s="21" customFormat="1" ht="14.25" customHeight="1" x14ac:dyDescent="0.3">
      <c r="A622" s="76">
        <v>41474</v>
      </c>
      <c r="B622" s="64">
        <v>0.68093999999999999</v>
      </c>
      <c r="C622" s="104">
        <f t="shared" si="38"/>
        <v>0.68093999999999999</v>
      </c>
      <c r="D622" s="99">
        <f t="shared" ca="1" si="37"/>
        <v>-1.9030468918821659E-2</v>
      </c>
      <c r="E622" s="64">
        <f t="shared" si="39"/>
        <v>-1.3210000000000055</v>
      </c>
      <c r="F622" s="64">
        <f t="shared" si="40"/>
        <v>-13.210000000000054</v>
      </c>
    </row>
    <row r="623" spans="1:6" s="21" customFormat="1" ht="14.25" customHeight="1" x14ac:dyDescent="0.3">
      <c r="A623" s="76">
        <v>41473</v>
      </c>
      <c r="B623" s="64">
        <v>0.68093999999999999</v>
      </c>
      <c r="C623" s="104">
        <f t="shared" si="38"/>
        <v>0.68093999999999999</v>
      </c>
      <c r="D623" s="99">
        <f t="shared" ca="1" si="37"/>
        <v>-1.2629594721960409E-2</v>
      </c>
      <c r="E623" s="64">
        <f t="shared" si="39"/>
        <v>-0.87099999999999955</v>
      </c>
      <c r="F623" s="64">
        <f t="shared" si="40"/>
        <v>-8.7099999999999955</v>
      </c>
    </row>
    <row r="624" spans="1:6" s="21" customFormat="1" ht="14.25" customHeight="1" x14ac:dyDescent="0.3">
      <c r="A624" s="76">
        <v>41472</v>
      </c>
      <c r="B624" s="64">
        <v>0.68418999999999996</v>
      </c>
      <c r="C624" s="104">
        <f t="shared" si="38"/>
        <v>0.68418999999999996</v>
      </c>
      <c r="D624" s="99">
        <f t="shared" ca="1" si="37"/>
        <v>-1.0785802067519732E-2</v>
      </c>
      <c r="E624" s="64">
        <f t="shared" si="39"/>
        <v>-0.74600000000000222</v>
      </c>
      <c r="F624" s="64">
        <f t="shared" si="40"/>
        <v>-7.4600000000000222</v>
      </c>
    </row>
    <row r="625" spans="1:6" s="21" customFormat="1" ht="14.25" customHeight="1" x14ac:dyDescent="0.3">
      <c r="A625" s="76">
        <v>41471</v>
      </c>
      <c r="B625" s="64">
        <v>0.68718999999999997</v>
      </c>
      <c r="C625" s="104">
        <f t="shared" si="38"/>
        <v>0.68718999999999997</v>
      </c>
      <c r="D625" s="99">
        <f t="shared" ca="1" si="37"/>
        <v>-5.0097734018678328E-3</v>
      </c>
      <c r="E625" s="64">
        <f t="shared" si="39"/>
        <v>-0.34600000000000186</v>
      </c>
      <c r="F625" s="64">
        <f t="shared" si="40"/>
        <v>-3.4600000000000186</v>
      </c>
    </row>
    <row r="626" spans="1:6" s="21" customFormat="1" ht="14.25" customHeight="1" x14ac:dyDescent="0.3">
      <c r="A626" s="76">
        <v>41470</v>
      </c>
      <c r="B626" s="64">
        <v>0.68984999999999996</v>
      </c>
      <c r="C626" s="104">
        <f t="shared" si="38"/>
        <v>0.68984999999999996</v>
      </c>
      <c r="D626" s="99">
        <f t="shared" ca="1" si="37"/>
        <v>2.470391629731779E-3</v>
      </c>
      <c r="E626" s="64">
        <f t="shared" si="39"/>
        <v>0.16999999999999238</v>
      </c>
      <c r="F626" s="64">
        <f t="shared" si="40"/>
        <v>1.6999999999999238</v>
      </c>
    </row>
    <row r="627" spans="1:6" s="21" customFormat="1" ht="14.25" customHeight="1" x14ac:dyDescent="0.3">
      <c r="A627" s="76">
        <v>41467</v>
      </c>
      <c r="B627" s="64">
        <v>0.68584999999999996</v>
      </c>
      <c r="C627" s="104">
        <f t="shared" si="38"/>
        <v>0.68584999999999996</v>
      </c>
      <c r="D627" s="99">
        <f t="shared" ca="1" si="37"/>
        <v>-6.2305295950156941E-3</v>
      </c>
      <c r="E627" s="64">
        <f t="shared" si="39"/>
        <v>-0.43000000000000815</v>
      </c>
      <c r="F627" s="64">
        <f t="shared" si="40"/>
        <v>-4.3000000000000815</v>
      </c>
    </row>
    <row r="628" spans="1:6" s="21" customFormat="1" ht="14.25" customHeight="1" x14ac:dyDescent="0.3">
      <c r="A628" s="76">
        <v>41466</v>
      </c>
      <c r="B628" s="64">
        <v>0.68835000000000002</v>
      </c>
      <c r="C628" s="104">
        <f t="shared" si="38"/>
        <v>0.68835000000000002</v>
      </c>
      <c r="D628" s="99">
        <f t="shared" ca="1" si="37"/>
        <v>3.9378691752352301E-3</v>
      </c>
      <c r="E628" s="64">
        <f t="shared" si="39"/>
        <v>0.27000000000000357</v>
      </c>
      <c r="F628" s="64">
        <f t="shared" si="40"/>
        <v>2.7000000000000357</v>
      </c>
    </row>
    <row r="629" spans="1:6" s="21" customFormat="1" ht="14.25" customHeight="1" x14ac:dyDescent="0.3">
      <c r="A629" s="76">
        <v>41465</v>
      </c>
      <c r="B629" s="64">
        <v>0.69364999999999999</v>
      </c>
      <c r="C629" s="104">
        <f t="shared" si="38"/>
        <v>0.69364999999999999</v>
      </c>
      <c r="D629" s="99">
        <f t="shared" ca="1" si="37"/>
        <v>4.3437341634691993E-3</v>
      </c>
      <c r="E629" s="64">
        <f t="shared" si="39"/>
        <v>0.30000000000000027</v>
      </c>
      <c r="F629" s="64">
        <f t="shared" si="40"/>
        <v>3.0000000000000027</v>
      </c>
    </row>
    <row r="630" spans="1:6" s="21" customFormat="1" ht="14.25" customHeight="1" x14ac:dyDescent="0.3">
      <c r="A630" s="76">
        <v>41464</v>
      </c>
      <c r="B630" s="64">
        <v>0.69164999999999999</v>
      </c>
      <c r="C630" s="104">
        <f t="shared" si="38"/>
        <v>0.69164999999999999</v>
      </c>
      <c r="D630" s="99">
        <f t="shared" ca="1" si="37"/>
        <v>-8.6003010105353758E-3</v>
      </c>
      <c r="E630" s="64">
        <f t="shared" si="39"/>
        <v>-0.60000000000000053</v>
      </c>
      <c r="F630" s="64">
        <f t="shared" si="40"/>
        <v>-6.0000000000000053</v>
      </c>
    </row>
    <row r="631" spans="1:6" s="21" customFormat="1" ht="14.25" customHeight="1" x14ac:dyDescent="0.3">
      <c r="A631" s="76">
        <v>41463</v>
      </c>
      <c r="B631" s="64">
        <v>0.69415000000000004</v>
      </c>
      <c r="C631" s="104">
        <f t="shared" si="38"/>
        <v>0.69415000000000004</v>
      </c>
      <c r="D631" s="99">
        <f t="shared" ca="1" si="37"/>
        <v>-9.9835983740997006E-3</v>
      </c>
      <c r="E631" s="64">
        <f t="shared" si="39"/>
        <v>-0.70000000000000062</v>
      </c>
      <c r="F631" s="64">
        <f t="shared" si="40"/>
        <v>-7.0000000000000062</v>
      </c>
    </row>
    <row r="632" spans="1:6" s="21" customFormat="1" ht="14.25" customHeight="1" x14ac:dyDescent="0.3">
      <c r="A632" s="76">
        <v>41460</v>
      </c>
      <c r="B632" s="64">
        <v>0.68964999999999999</v>
      </c>
      <c r="C632" s="104">
        <f t="shared" si="38"/>
        <v>0.68964999999999999</v>
      </c>
      <c r="D632" s="99">
        <f t="shared" ca="1" si="37"/>
        <v>-1.9199317357605158E-2</v>
      </c>
      <c r="E632" s="64">
        <f t="shared" si="39"/>
        <v>-1.3500000000000068</v>
      </c>
      <c r="F632" s="64">
        <f t="shared" si="40"/>
        <v>-13.500000000000068</v>
      </c>
    </row>
    <row r="633" spans="1:6" s="21" customFormat="1" ht="14.25" customHeight="1" x14ac:dyDescent="0.3">
      <c r="A633" s="76">
        <v>41459</v>
      </c>
      <c r="B633" s="64">
        <v>0.69164999999999999</v>
      </c>
      <c r="C633" s="104">
        <f t="shared" si="38"/>
        <v>0.69164999999999999</v>
      </c>
      <c r="D633" s="99">
        <f t="shared" ca="1" si="37"/>
        <v>1.2738853503184775E-2</v>
      </c>
      <c r="E633" s="64">
        <f t="shared" si="39"/>
        <v>0.8700000000000041</v>
      </c>
      <c r="F633" s="64">
        <f t="shared" si="40"/>
        <v>8.7000000000000419</v>
      </c>
    </row>
    <row r="634" spans="1:6" s="21" customFormat="1" ht="14.25" customHeight="1" x14ac:dyDescent="0.3">
      <c r="A634" s="76">
        <v>41458</v>
      </c>
      <c r="B634" s="64">
        <v>0.69064999999999999</v>
      </c>
      <c r="C634" s="104">
        <f t="shared" si="38"/>
        <v>0.69064999999999999</v>
      </c>
      <c r="D634" s="99">
        <f t="shared" ca="1" si="37"/>
        <v>1.4990080094055384E-2</v>
      </c>
      <c r="E634" s="64">
        <f t="shared" si="39"/>
        <v>1.0199999999999987</v>
      </c>
      <c r="F634" s="64">
        <f t="shared" si="40"/>
        <v>10.199999999999987</v>
      </c>
    </row>
    <row r="635" spans="1:6" s="21" customFormat="1" ht="14.25" customHeight="1" x14ac:dyDescent="0.3">
      <c r="A635" s="76">
        <v>41457</v>
      </c>
      <c r="B635" s="64">
        <v>0.68815000000000004</v>
      </c>
      <c r="C635" s="104">
        <f t="shared" si="38"/>
        <v>0.68815000000000004</v>
      </c>
      <c r="D635" s="99">
        <f t="shared" ca="1" si="37"/>
        <v>3.0010477473432138E-2</v>
      </c>
      <c r="E635" s="64">
        <f t="shared" si="39"/>
        <v>2.0050000000000012</v>
      </c>
      <c r="F635" s="64">
        <f t="shared" si="40"/>
        <v>20.050000000000011</v>
      </c>
    </row>
    <row r="636" spans="1:6" s="21" customFormat="1" ht="14.25" customHeight="1" x14ac:dyDescent="0.3">
      <c r="A636" s="76">
        <v>41456</v>
      </c>
      <c r="B636" s="64">
        <v>0.69015000000000004</v>
      </c>
      <c r="C636" s="104">
        <f t="shared" si="38"/>
        <v>0.69015000000000004</v>
      </c>
      <c r="D636" s="99">
        <f t="shared" ca="1" si="37"/>
        <v>3.3004041311180982E-2</v>
      </c>
      <c r="E636" s="64">
        <f t="shared" si="39"/>
        <v>2.2050000000000014</v>
      </c>
      <c r="F636" s="64">
        <f t="shared" si="40"/>
        <v>22.050000000000015</v>
      </c>
    </row>
    <row r="637" spans="1:6" s="21" customFormat="1" ht="14.25" customHeight="1" x14ac:dyDescent="0.3">
      <c r="A637" s="76">
        <v>41453</v>
      </c>
      <c r="B637" s="64">
        <v>0.68564999999999998</v>
      </c>
      <c r="C637" s="104">
        <f t="shared" si="38"/>
        <v>0.68564999999999998</v>
      </c>
      <c r="D637" s="99">
        <f t="shared" ca="1" si="37"/>
        <v>2.6268522676246003E-2</v>
      </c>
      <c r="E637" s="64">
        <f t="shared" si="39"/>
        <v>1.7549999999999955</v>
      </c>
      <c r="F637" s="64">
        <f t="shared" si="40"/>
        <v>17.549999999999955</v>
      </c>
    </row>
    <row r="638" spans="1:6" s="21" customFormat="1" ht="14.25" customHeight="1" x14ac:dyDescent="0.3">
      <c r="A638" s="76">
        <v>41452</v>
      </c>
      <c r="B638" s="64">
        <v>0.69064999999999999</v>
      </c>
      <c r="C638" s="104">
        <f t="shared" si="38"/>
        <v>0.69064999999999999</v>
      </c>
      <c r="D638" s="99">
        <f t="shared" ca="1" si="37"/>
        <v>3.2207442833657091E-2</v>
      </c>
      <c r="E638" s="64">
        <f t="shared" si="39"/>
        <v>2.1549999999999958</v>
      </c>
      <c r="F638" s="64">
        <f t="shared" si="40"/>
        <v>21.549999999999958</v>
      </c>
    </row>
    <row r="639" spans="1:6" s="21" customFormat="1" ht="14.25" customHeight="1" x14ac:dyDescent="0.3">
      <c r="A639" s="76">
        <v>41451</v>
      </c>
      <c r="B639" s="64">
        <v>0.69764999999999999</v>
      </c>
      <c r="C639" s="104">
        <f t="shared" si="38"/>
        <v>0.69764999999999999</v>
      </c>
      <c r="D639" s="99">
        <f t="shared" ca="1" si="37"/>
        <v>2.7921025489907211E-2</v>
      </c>
      <c r="E639" s="64">
        <f t="shared" si="39"/>
        <v>1.8950000000000022</v>
      </c>
      <c r="F639" s="64">
        <f t="shared" si="40"/>
        <v>18.950000000000024</v>
      </c>
    </row>
    <row r="640" spans="1:6" s="21" customFormat="1" ht="14.25" customHeight="1" x14ac:dyDescent="0.3">
      <c r="A640" s="76">
        <v>41450</v>
      </c>
      <c r="B640" s="64">
        <v>0.70115000000000005</v>
      </c>
      <c r="C640" s="104">
        <f t="shared" si="38"/>
        <v>0.70115000000000005</v>
      </c>
      <c r="D640" s="99">
        <f t="shared" ca="1" si="37"/>
        <v>2.6273419203747102E-2</v>
      </c>
      <c r="E640" s="64">
        <f t="shared" si="39"/>
        <v>1.7950000000000021</v>
      </c>
      <c r="F640" s="64">
        <f t="shared" si="40"/>
        <v>17.950000000000021</v>
      </c>
    </row>
    <row r="641" spans="1:6" s="21" customFormat="1" ht="14.25" customHeight="1" x14ac:dyDescent="0.3">
      <c r="A641" s="76">
        <v>41449</v>
      </c>
      <c r="B641" s="64">
        <v>0.70315000000000005</v>
      </c>
      <c r="C641" s="104">
        <f t="shared" si="38"/>
        <v>0.70315000000000005</v>
      </c>
      <c r="D641" s="99">
        <f t="shared" ca="1" si="37"/>
        <v>2.6946107784431253E-2</v>
      </c>
      <c r="E641" s="64">
        <f t="shared" si="39"/>
        <v>1.8450000000000077</v>
      </c>
      <c r="F641" s="64">
        <f t="shared" si="40"/>
        <v>18.450000000000077</v>
      </c>
    </row>
    <row r="642" spans="1:6" s="21" customFormat="1" ht="14.25" customHeight="1" x14ac:dyDescent="0.3">
      <c r="A642" s="76">
        <v>41446</v>
      </c>
      <c r="B642" s="64">
        <v>0.68294999999999995</v>
      </c>
      <c r="C642" s="104">
        <f t="shared" si="38"/>
        <v>0.68294999999999995</v>
      </c>
      <c r="D642" s="99">
        <f t="shared" ca="1" si="37"/>
        <v>-3.6592505854813153E-4</v>
      </c>
      <c r="E642" s="64">
        <f t="shared" si="39"/>
        <v>-2.5000000000008349E-2</v>
      </c>
      <c r="F642" s="64">
        <f t="shared" si="40"/>
        <v>-0.25000000000008349</v>
      </c>
    </row>
    <row r="643" spans="1:6" s="21" customFormat="1" ht="14.25" customHeight="1" x14ac:dyDescent="0.3">
      <c r="A643" s="76">
        <v>41445</v>
      </c>
      <c r="B643" s="64">
        <v>0.68045</v>
      </c>
      <c r="C643" s="104">
        <f t="shared" si="38"/>
        <v>0.68045</v>
      </c>
      <c r="D643" s="99">
        <f t="shared" ref="D643:D706" ca="1" si="41">_xlfn.IFNA((B643-B652)/B652,NORMINV(RAND(),_xlfn.AGGREGATE(1,6,D582:D708),_xlfn.AGGREGATE(7,6,D582:D708)))</f>
        <v>-6.9322825452423111E-3</v>
      </c>
      <c r="E643" s="64">
        <f t="shared" si="39"/>
        <v>-0.4750000000000032</v>
      </c>
      <c r="F643" s="64">
        <f t="shared" si="40"/>
        <v>-4.750000000000032</v>
      </c>
    </row>
    <row r="644" spans="1:6" s="21" customFormat="1" ht="14.25" customHeight="1" x14ac:dyDescent="0.3">
      <c r="A644" s="76">
        <v>41444</v>
      </c>
      <c r="B644" s="64">
        <v>0.66810000000000003</v>
      </c>
      <c r="C644" s="104">
        <f t="shared" si="38"/>
        <v>0.66810000000000003</v>
      </c>
      <c r="D644" s="99">
        <f t="shared" ca="1" si="41"/>
        <v>-2.4956217162872159E-2</v>
      </c>
      <c r="E644" s="64">
        <f t="shared" si="39"/>
        <v>-1.7100000000000004</v>
      </c>
      <c r="F644" s="64">
        <f t="shared" si="40"/>
        <v>-17.100000000000005</v>
      </c>
    </row>
    <row r="645" spans="1:6" s="21" customFormat="1" ht="14.25" customHeight="1" x14ac:dyDescent="0.3">
      <c r="A645" s="76">
        <v>41443</v>
      </c>
      <c r="B645" s="64">
        <v>0.66810000000000003</v>
      </c>
      <c r="C645" s="104">
        <f t="shared" si="38"/>
        <v>0.66810000000000003</v>
      </c>
      <c r="D645" s="99">
        <f t="shared" ca="1" si="41"/>
        <v>-2.6377149519090651E-2</v>
      </c>
      <c r="E645" s="64">
        <f t="shared" si="39"/>
        <v>-1.8100000000000005</v>
      </c>
      <c r="F645" s="64">
        <f t="shared" si="40"/>
        <v>-18.100000000000005</v>
      </c>
    </row>
    <row r="646" spans="1:6" s="21" customFormat="1" ht="14.25" customHeight="1" x14ac:dyDescent="0.3">
      <c r="A646" s="76">
        <v>41442</v>
      </c>
      <c r="B646" s="64">
        <v>0.66810000000000003</v>
      </c>
      <c r="C646" s="104">
        <f t="shared" ref="C646:C709" si="42">_xlfn.IFNA(B646,EXP(D646)*B655)</f>
        <v>0.66810000000000003</v>
      </c>
      <c r="D646" s="99">
        <f t="shared" ca="1" si="41"/>
        <v>-2.7793946449359726E-2</v>
      </c>
      <c r="E646" s="64">
        <f t="shared" ref="E646:E709" si="43">(C646-C655)*100</f>
        <v>-1.9100000000000006</v>
      </c>
      <c r="F646" s="64">
        <f t="shared" ref="F646:F709" si="44">E646*10</f>
        <v>-19.100000000000005</v>
      </c>
    </row>
    <row r="647" spans="1:6" s="21" customFormat="1" ht="14.25" customHeight="1" x14ac:dyDescent="0.3">
      <c r="A647" s="76">
        <v>41439</v>
      </c>
      <c r="B647" s="64">
        <v>0.66910000000000003</v>
      </c>
      <c r="C647" s="104">
        <f t="shared" si="42"/>
        <v>0.66910000000000003</v>
      </c>
      <c r="D647" s="99">
        <f t="shared" ca="1" si="41"/>
        <v>-3.0570849029266888E-2</v>
      </c>
      <c r="E647" s="64">
        <f t="shared" si="43"/>
        <v>-2.1100000000000008</v>
      </c>
      <c r="F647" s="64">
        <f t="shared" si="44"/>
        <v>-21.100000000000009</v>
      </c>
    </row>
    <row r="648" spans="1:6" s="21" customFormat="1" ht="14.25" customHeight="1" x14ac:dyDescent="0.3">
      <c r="A648" s="76">
        <v>41438</v>
      </c>
      <c r="B648" s="64">
        <v>0.67869999999999997</v>
      </c>
      <c r="C648" s="104">
        <f t="shared" si="42"/>
        <v>0.67869999999999997</v>
      </c>
      <c r="D648" s="99">
        <f t="shared" ca="1" si="41"/>
        <v>-1.523505513639011E-2</v>
      </c>
      <c r="E648" s="64">
        <f t="shared" si="43"/>
        <v>-1.0500000000000065</v>
      </c>
      <c r="F648" s="64">
        <f t="shared" si="44"/>
        <v>-10.500000000000064</v>
      </c>
    </row>
    <row r="649" spans="1:6" s="21" customFormat="1" ht="14.25" customHeight="1" x14ac:dyDescent="0.3">
      <c r="A649" s="76">
        <v>41437</v>
      </c>
      <c r="B649" s="64">
        <v>0.68320000000000003</v>
      </c>
      <c r="C649" s="104">
        <f t="shared" si="42"/>
        <v>0.68320000000000003</v>
      </c>
      <c r="D649" s="99">
        <f t="shared" ca="1" si="41"/>
        <v>-6.9767441860463892E-3</v>
      </c>
      <c r="E649" s="64">
        <f t="shared" si="43"/>
        <v>-0.47999999999999154</v>
      </c>
      <c r="F649" s="64">
        <f t="shared" si="44"/>
        <v>-4.7999999999999154</v>
      </c>
    </row>
    <row r="650" spans="1:6" s="21" customFormat="1" ht="14.25" customHeight="1" x14ac:dyDescent="0.3">
      <c r="A650" s="76">
        <v>41436</v>
      </c>
      <c r="B650" s="64">
        <v>0.68469999999999998</v>
      </c>
      <c r="C650" s="104">
        <f t="shared" si="42"/>
        <v>0.68469999999999998</v>
      </c>
      <c r="D650" s="99">
        <f t="shared" ca="1" si="41"/>
        <v>-8.686839438251057E-3</v>
      </c>
      <c r="E650" s="64">
        <f t="shared" si="43"/>
        <v>-0.60000000000000053</v>
      </c>
      <c r="F650" s="64">
        <f t="shared" si="44"/>
        <v>-6.0000000000000053</v>
      </c>
    </row>
    <row r="651" spans="1:6" s="21" customFormat="1" ht="14.25" customHeight="1" x14ac:dyDescent="0.3">
      <c r="A651" s="76">
        <v>41435</v>
      </c>
      <c r="B651" s="64">
        <v>0.68320000000000003</v>
      </c>
      <c r="C651" s="104">
        <f t="shared" si="42"/>
        <v>0.68320000000000003</v>
      </c>
      <c r="D651" s="99">
        <f t="shared" ca="1" si="41"/>
        <v>-1.1695906432748872E-3</v>
      </c>
      <c r="E651" s="64">
        <f t="shared" si="43"/>
        <v>-8.0000000000002292E-2</v>
      </c>
      <c r="F651" s="64">
        <f t="shared" si="44"/>
        <v>-0.80000000000002292</v>
      </c>
    </row>
    <row r="652" spans="1:6" s="21" customFormat="1" ht="14.25" customHeight="1" x14ac:dyDescent="0.3">
      <c r="A652" s="76">
        <v>41432</v>
      </c>
      <c r="B652" s="64">
        <v>0.68520000000000003</v>
      </c>
      <c r="C652" s="104">
        <f t="shared" si="42"/>
        <v>0.68520000000000003</v>
      </c>
      <c r="D652" s="99">
        <f t="shared" ca="1" si="41"/>
        <v>2.0339593208135727E-2</v>
      </c>
      <c r="E652" s="64">
        <f t="shared" ca="1" si="43"/>
        <v>4.9750000000000068</v>
      </c>
      <c r="F652" s="64">
        <f t="shared" ca="1" si="44"/>
        <v>49.750000000000071</v>
      </c>
    </row>
    <row r="653" spans="1:6" s="21" customFormat="1" ht="14.25" customHeight="1" x14ac:dyDescent="0.3">
      <c r="A653" s="76">
        <v>41431</v>
      </c>
      <c r="B653" s="64">
        <v>0.68520000000000003</v>
      </c>
      <c r="C653" s="104">
        <f t="shared" si="42"/>
        <v>0.68520000000000003</v>
      </c>
      <c r="D653" s="99">
        <f t="shared" ca="1" si="41"/>
        <v>-1.0059922144949895E-3</v>
      </c>
      <c r="E653" s="64">
        <f t="shared" si="43"/>
        <v>-6.8999999999996842E-2</v>
      </c>
      <c r="F653" s="64">
        <f t="shared" si="44"/>
        <v>-0.68999999999996842</v>
      </c>
    </row>
    <row r="654" spans="1:6" s="21" customFormat="1" ht="14.25" customHeight="1" x14ac:dyDescent="0.3">
      <c r="A654" s="76">
        <v>41430</v>
      </c>
      <c r="B654" s="64">
        <v>0.68620000000000003</v>
      </c>
      <c r="C654" s="104">
        <f t="shared" si="42"/>
        <v>0.68620000000000003</v>
      </c>
      <c r="D654" s="99">
        <f t="shared" ca="1" si="41"/>
        <v>4.5196751665723729E-4</v>
      </c>
      <c r="E654" s="64">
        <f t="shared" si="43"/>
        <v>3.1000000000003247E-2</v>
      </c>
      <c r="F654" s="64">
        <f t="shared" si="44"/>
        <v>0.31000000000003247</v>
      </c>
    </row>
    <row r="655" spans="1:6" s="21" customFormat="1" ht="14.25" customHeight="1" x14ac:dyDescent="0.3">
      <c r="A655" s="76">
        <v>41429</v>
      </c>
      <c r="B655" s="64">
        <v>0.68720000000000003</v>
      </c>
      <c r="C655" s="104">
        <f t="shared" si="42"/>
        <v>0.68720000000000003</v>
      </c>
      <c r="D655" s="99">
        <f t="shared" ca="1" si="41"/>
        <v>1.9099272478094642E-3</v>
      </c>
      <c r="E655" s="64">
        <f t="shared" si="43"/>
        <v>0.13100000000000334</v>
      </c>
      <c r="F655" s="64">
        <f t="shared" si="44"/>
        <v>1.3100000000000334</v>
      </c>
    </row>
    <row r="656" spans="1:6" s="21" customFormat="1" ht="14.25" customHeight="1" x14ac:dyDescent="0.3">
      <c r="A656" s="76">
        <v>41428</v>
      </c>
      <c r="B656" s="64">
        <v>0.69020000000000004</v>
      </c>
      <c r="C656" s="104">
        <f t="shared" si="42"/>
        <v>0.69020000000000004</v>
      </c>
      <c r="D656" s="99">
        <f t="shared" ca="1" si="41"/>
        <v>6.2838064412661446E-3</v>
      </c>
      <c r="E656" s="64">
        <f t="shared" si="43"/>
        <v>0.4310000000000036</v>
      </c>
      <c r="F656" s="64">
        <f t="shared" si="44"/>
        <v>4.310000000000036</v>
      </c>
    </row>
    <row r="657" spans="1:6" s="21" customFormat="1" ht="14.25" customHeight="1" x14ac:dyDescent="0.3">
      <c r="A657" s="76">
        <v>41425</v>
      </c>
      <c r="B657" s="64">
        <v>0.68920000000000003</v>
      </c>
      <c r="C657" s="104">
        <f t="shared" si="42"/>
        <v>0.68920000000000003</v>
      </c>
      <c r="D657" s="99">
        <f t="shared" ca="1" si="41"/>
        <v>2.6331485764996428E-3</v>
      </c>
      <c r="E657" s="64">
        <f t="shared" si="43"/>
        <v>0.18100000000000893</v>
      </c>
      <c r="F657" s="64">
        <f t="shared" si="44"/>
        <v>1.8100000000000893</v>
      </c>
    </row>
    <row r="658" spans="1:6" s="21" customFormat="1" ht="14.25" customHeight="1" x14ac:dyDescent="0.3">
      <c r="A658" s="76">
        <v>41424</v>
      </c>
      <c r="B658" s="64">
        <v>0.68799999999999994</v>
      </c>
      <c r="C658" s="104">
        <f t="shared" si="42"/>
        <v>0.68799999999999994</v>
      </c>
      <c r="D658" s="99">
        <f t="shared" ca="1" si="41"/>
        <v>-5.6653931637589371E-4</v>
      </c>
      <c r="E658" s="64">
        <f t="shared" si="43"/>
        <v>-3.9000000000000146E-2</v>
      </c>
      <c r="F658" s="64">
        <f t="shared" si="44"/>
        <v>-0.39000000000000146</v>
      </c>
    </row>
    <row r="659" spans="1:6" s="21" customFormat="1" ht="14.25" customHeight="1" x14ac:dyDescent="0.3">
      <c r="A659" s="76">
        <v>41423</v>
      </c>
      <c r="B659" s="64">
        <v>0.69069999999999998</v>
      </c>
      <c r="C659" s="104">
        <f t="shared" si="42"/>
        <v>0.69069999999999998</v>
      </c>
      <c r="D659" s="99">
        <f t="shared" ca="1" si="41"/>
        <v>1.1741002188754401E-3</v>
      </c>
      <c r="E659" s="64">
        <f t="shared" si="43"/>
        <v>8.099999999999774E-2</v>
      </c>
      <c r="F659" s="64">
        <f t="shared" si="44"/>
        <v>0.8099999999999774</v>
      </c>
    </row>
    <row r="660" spans="1:6" s="21" customFormat="1" ht="14.25" customHeight="1" x14ac:dyDescent="0.3">
      <c r="A660" s="76">
        <v>41422</v>
      </c>
      <c r="B660" s="64">
        <v>0.68400000000000005</v>
      </c>
      <c r="C660" s="104">
        <f t="shared" si="42"/>
        <v>0.68400000000000005</v>
      </c>
      <c r="D660" s="99">
        <f t="shared" ca="1" si="41"/>
        <v>-8.5375929496005892E-3</v>
      </c>
      <c r="E660" s="64">
        <f t="shared" si="43"/>
        <v>-0.58899999999999508</v>
      </c>
      <c r="F660" s="64">
        <f t="shared" si="44"/>
        <v>-5.8899999999999508</v>
      </c>
    </row>
    <row r="661" spans="1:6" s="21" customFormat="1" ht="14.25" customHeight="1" x14ac:dyDescent="0.3">
      <c r="A661" s="76">
        <v>41421</v>
      </c>
      <c r="B661" s="64" t="e">
        <v>#N/A</v>
      </c>
      <c r="C661" s="104">
        <f t="shared" ca="1" si="42"/>
        <v>0.98060000000000003</v>
      </c>
      <c r="D661" s="99">
        <f t="shared" ca="1" si="41"/>
        <v>2.0339593208135727E-2</v>
      </c>
      <c r="E661" s="64">
        <f t="shared" ca="1" si="43"/>
        <v>4.9750000000000068</v>
      </c>
      <c r="F661" s="64">
        <f t="shared" ca="1" si="44"/>
        <v>49.750000000000071</v>
      </c>
    </row>
    <row r="662" spans="1:6" s="21" customFormat="1" ht="14.25" customHeight="1" x14ac:dyDescent="0.3">
      <c r="A662" s="76">
        <v>41418</v>
      </c>
      <c r="B662" s="64">
        <v>0.68589</v>
      </c>
      <c r="C662" s="104">
        <f t="shared" si="42"/>
        <v>0.68589</v>
      </c>
      <c r="D662" s="99">
        <f t="shared" ca="1" si="41"/>
        <v>-2.1694480102695687E-2</v>
      </c>
      <c r="E662" s="64">
        <f t="shared" si="43"/>
        <v>-1.5209999999999946</v>
      </c>
      <c r="F662" s="64">
        <f t="shared" si="44"/>
        <v>-15.209999999999946</v>
      </c>
    </row>
    <row r="663" spans="1:6" s="21" customFormat="1" ht="14.25" customHeight="1" x14ac:dyDescent="0.3">
      <c r="A663" s="76">
        <v>41417</v>
      </c>
      <c r="B663" s="64">
        <v>0.68589</v>
      </c>
      <c r="C663" s="104">
        <f t="shared" si="42"/>
        <v>0.68589</v>
      </c>
      <c r="D663" s="99">
        <f t="shared" ca="1" si="41"/>
        <v>-2.1694480102695687E-2</v>
      </c>
      <c r="E663" s="64">
        <f t="shared" si="43"/>
        <v>-1.5209999999999946</v>
      </c>
      <c r="F663" s="64">
        <f t="shared" si="44"/>
        <v>-15.209999999999946</v>
      </c>
    </row>
    <row r="664" spans="1:6" s="21" customFormat="1" ht="14.25" customHeight="1" x14ac:dyDescent="0.3">
      <c r="A664" s="76">
        <v>41416</v>
      </c>
      <c r="B664" s="64">
        <v>0.68589</v>
      </c>
      <c r="C664" s="104">
        <f t="shared" si="42"/>
        <v>0.68589</v>
      </c>
      <c r="D664" s="99">
        <f t="shared" ca="1" si="41"/>
        <v>-2.3087879219484329E-2</v>
      </c>
      <c r="E664" s="64">
        <f t="shared" si="43"/>
        <v>-1.6209999999999947</v>
      </c>
      <c r="F664" s="64">
        <f t="shared" si="44"/>
        <v>-16.209999999999948</v>
      </c>
    </row>
    <row r="665" spans="1:6" s="21" customFormat="1" ht="14.25" customHeight="1" x14ac:dyDescent="0.3">
      <c r="A665" s="76">
        <v>41415</v>
      </c>
      <c r="B665" s="64">
        <v>0.68589</v>
      </c>
      <c r="C665" s="104">
        <f t="shared" si="42"/>
        <v>0.68589</v>
      </c>
      <c r="D665" s="99">
        <f t="shared" ca="1" si="41"/>
        <v>-2.4477314748968779E-2</v>
      </c>
      <c r="E665" s="64">
        <f t="shared" si="43"/>
        <v>-1.7209999999999948</v>
      </c>
      <c r="F665" s="64">
        <f t="shared" si="44"/>
        <v>-17.209999999999948</v>
      </c>
    </row>
    <row r="666" spans="1:6" s="21" customFormat="1" ht="14.25" customHeight="1" x14ac:dyDescent="0.3">
      <c r="A666" s="76">
        <v>41414</v>
      </c>
      <c r="B666" s="64">
        <v>0.68738999999999995</v>
      </c>
      <c r="C666" s="104">
        <f t="shared" si="42"/>
        <v>0.68738999999999995</v>
      </c>
      <c r="D666" s="99">
        <f t="shared" ca="1" si="41"/>
        <v>-2.2343905561086619E-2</v>
      </c>
      <c r="E666" s="64">
        <f t="shared" si="43"/>
        <v>-1.5710000000000002</v>
      </c>
      <c r="F666" s="64">
        <f t="shared" si="44"/>
        <v>-15.71</v>
      </c>
    </row>
    <row r="667" spans="1:6" s="21" customFormat="1" ht="14.25" customHeight="1" x14ac:dyDescent="0.3">
      <c r="A667" s="76">
        <v>41411</v>
      </c>
      <c r="B667" s="64">
        <v>0.68838999999999995</v>
      </c>
      <c r="C667" s="104">
        <f t="shared" si="42"/>
        <v>0.68838999999999995</v>
      </c>
      <c r="D667" s="99">
        <f t="shared" ca="1" si="41"/>
        <v>2.0339593208135727E-2</v>
      </c>
      <c r="E667" s="64">
        <f t="shared" ca="1" si="43"/>
        <v>4.9750000000000068</v>
      </c>
      <c r="F667" s="64">
        <f t="shared" ca="1" si="44"/>
        <v>49.750000000000071</v>
      </c>
    </row>
    <row r="668" spans="1:6" s="21" customFormat="1" ht="14.25" customHeight="1" x14ac:dyDescent="0.3">
      <c r="A668" s="76">
        <v>41410</v>
      </c>
      <c r="B668" s="64">
        <v>0.68989</v>
      </c>
      <c r="C668" s="104">
        <f t="shared" si="42"/>
        <v>0.68989</v>
      </c>
      <c r="D668" s="99">
        <f t="shared" ca="1" si="41"/>
        <v>-1.7390685087594279E-2</v>
      </c>
      <c r="E668" s="64">
        <f t="shared" si="43"/>
        <v>-1.2209999999999943</v>
      </c>
      <c r="F668" s="64">
        <f t="shared" si="44"/>
        <v>-12.209999999999944</v>
      </c>
    </row>
    <row r="669" spans="1:6" s="21" customFormat="1" ht="14.25" customHeight="1" x14ac:dyDescent="0.3">
      <c r="A669" s="76">
        <v>41409</v>
      </c>
      <c r="B669" s="64">
        <v>0.68989</v>
      </c>
      <c r="C669" s="104">
        <f t="shared" si="42"/>
        <v>0.68989</v>
      </c>
      <c r="D669" s="99">
        <f t="shared" ca="1" si="41"/>
        <v>-1.8788223581282813E-2</v>
      </c>
      <c r="E669" s="64">
        <f t="shared" si="43"/>
        <v>-1.3209999999999944</v>
      </c>
      <c r="F669" s="64">
        <f t="shared" si="44"/>
        <v>-13.209999999999944</v>
      </c>
    </row>
    <row r="670" spans="1:6" s="21" customFormat="1" ht="14.25" customHeight="1" x14ac:dyDescent="0.3">
      <c r="A670" s="76">
        <v>41408</v>
      </c>
      <c r="B670" s="64">
        <v>0.69510000000000005</v>
      </c>
      <c r="C670" s="104">
        <f t="shared" si="42"/>
        <v>0.69510000000000005</v>
      </c>
      <c r="D670" s="99">
        <f t="shared" ca="1" si="41"/>
        <v>-1.2642045454545324E-2</v>
      </c>
      <c r="E670" s="64">
        <f t="shared" si="43"/>
        <v>-0.8899999999999908</v>
      </c>
      <c r="F670" s="64">
        <f t="shared" si="44"/>
        <v>-8.899999999999908</v>
      </c>
    </row>
    <row r="671" spans="1:6" s="21" customFormat="1" ht="14.25" customHeight="1" x14ac:dyDescent="0.3">
      <c r="A671" s="76">
        <v>41407</v>
      </c>
      <c r="B671" s="64">
        <v>0.70109999999999995</v>
      </c>
      <c r="C671" s="104">
        <f t="shared" si="42"/>
        <v>0.70109999999999995</v>
      </c>
      <c r="D671" s="99">
        <f t="shared" ca="1" si="41"/>
        <v>-4.8261178140526183E-3</v>
      </c>
      <c r="E671" s="64">
        <f t="shared" si="43"/>
        <v>-0.34000000000000696</v>
      </c>
      <c r="F671" s="64">
        <f t="shared" si="44"/>
        <v>-3.4000000000000696</v>
      </c>
    </row>
    <row r="672" spans="1:6" s="21" customFormat="1" ht="14.25" customHeight="1" x14ac:dyDescent="0.3">
      <c r="A672" s="76">
        <v>41404</v>
      </c>
      <c r="B672" s="64">
        <v>0.70109999999999995</v>
      </c>
      <c r="C672" s="104">
        <f t="shared" si="42"/>
        <v>0.70109999999999995</v>
      </c>
      <c r="D672" s="99">
        <f t="shared" ca="1" si="41"/>
        <v>-1.0444601270289447E-2</v>
      </c>
      <c r="E672" s="64">
        <f t="shared" si="43"/>
        <v>-0.74000000000000732</v>
      </c>
      <c r="F672" s="64">
        <f t="shared" si="44"/>
        <v>-7.4000000000000732</v>
      </c>
    </row>
    <row r="673" spans="1:6" s="21" customFormat="1" ht="14.25" customHeight="1" x14ac:dyDescent="0.3">
      <c r="A673" s="76">
        <v>41403</v>
      </c>
      <c r="B673" s="64">
        <v>0.70209999999999995</v>
      </c>
      <c r="C673" s="104">
        <f t="shared" si="42"/>
        <v>0.70209999999999995</v>
      </c>
      <c r="D673" s="99">
        <f t="shared" ca="1" si="41"/>
        <v>-1.1822660098522271E-2</v>
      </c>
      <c r="E673" s="64">
        <f t="shared" si="43"/>
        <v>-0.84000000000000741</v>
      </c>
      <c r="F673" s="64">
        <f t="shared" si="44"/>
        <v>-8.4000000000000732</v>
      </c>
    </row>
    <row r="674" spans="1:6" s="21" customFormat="1" ht="14.25" customHeight="1" x14ac:dyDescent="0.3">
      <c r="A674" s="76">
        <v>41402</v>
      </c>
      <c r="B674" s="64">
        <v>0.70309999999999995</v>
      </c>
      <c r="C674" s="104">
        <f t="shared" si="42"/>
        <v>0.70309999999999995</v>
      </c>
      <c r="D674" s="99">
        <f t="shared" ca="1" si="41"/>
        <v>-1.1111111111111138E-2</v>
      </c>
      <c r="E674" s="64">
        <f t="shared" si="43"/>
        <v>-0.79000000000000181</v>
      </c>
      <c r="F674" s="64">
        <f t="shared" si="44"/>
        <v>-7.9000000000000181</v>
      </c>
    </row>
    <row r="675" spans="1:6" s="21" customFormat="1" ht="14.25" customHeight="1" x14ac:dyDescent="0.3">
      <c r="A675" s="76">
        <v>41401</v>
      </c>
      <c r="B675" s="64">
        <v>0.70309999999999995</v>
      </c>
      <c r="C675" s="104">
        <f t="shared" si="42"/>
        <v>0.70309999999999995</v>
      </c>
      <c r="D675" s="99">
        <f t="shared" ca="1" si="41"/>
        <v>-1.2500000000000027E-2</v>
      </c>
      <c r="E675" s="64">
        <f t="shared" si="43"/>
        <v>-0.8900000000000019</v>
      </c>
      <c r="F675" s="64">
        <f t="shared" si="44"/>
        <v>-8.9000000000000199</v>
      </c>
    </row>
    <row r="676" spans="1:6" s="21" customFormat="1" ht="14.25" customHeight="1" x14ac:dyDescent="0.3">
      <c r="A676" s="76">
        <v>41400</v>
      </c>
      <c r="B676" s="64" t="e">
        <v>#N/A</v>
      </c>
      <c r="C676" s="104">
        <f t="shared" ca="1" si="42"/>
        <v>0.98060000000000003</v>
      </c>
      <c r="D676" s="99">
        <f t="shared" ca="1" si="41"/>
        <v>2.0339593208135727E-2</v>
      </c>
      <c r="E676" s="64">
        <f t="shared" ca="1" si="43"/>
        <v>4.9750000000000068</v>
      </c>
      <c r="F676" s="64">
        <f t="shared" ca="1" si="44"/>
        <v>49.750000000000071</v>
      </c>
    </row>
    <row r="677" spans="1:6" s="21" customFormat="1" ht="14.25" customHeight="1" x14ac:dyDescent="0.3">
      <c r="A677" s="76">
        <v>41397</v>
      </c>
      <c r="B677" s="64">
        <v>0.70209999999999995</v>
      </c>
      <c r="C677" s="104">
        <f t="shared" si="42"/>
        <v>0.70209999999999995</v>
      </c>
      <c r="D677" s="99">
        <f t="shared" ca="1" si="41"/>
        <v>-1.8728162124388648E-2</v>
      </c>
      <c r="E677" s="64">
        <f t="shared" si="43"/>
        <v>-1.3400000000000079</v>
      </c>
      <c r="F677" s="64">
        <f t="shared" si="44"/>
        <v>-13.400000000000079</v>
      </c>
    </row>
    <row r="678" spans="1:6" s="21" customFormat="1" ht="14.25" customHeight="1" x14ac:dyDescent="0.3">
      <c r="A678" s="76">
        <v>41396</v>
      </c>
      <c r="B678" s="64">
        <v>0.70309999999999995</v>
      </c>
      <c r="C678" s="104">
        <f t="shared" si="42"/>
        <v>0.70309999999999995</v>
      </c>
      <c r="D678" s="99">
        <f t="shared" ca="1" si="41"/>
        <v>-1.6643356643356675E-2</v>
      </c>
      <c r="E678" s="64">
        <f t="shared" si="43"/>
        <v>-1.1900000000000022</v>
      </c>
      <c r="F678" s="64">
        <f t="shared" si="44"/>
        <v>-11.900000000000022</v>
      </c>
    </row>
    <row r="679" spans="1:6" s="21" customFormat="1" ht="14.25" customHeight="1" x14ac:dyDescent="0.3">
      <c r="A679" s="76">
        <v>41395</v>
      </c>
      <c r="B679" s="64">
        <v>0.70399999999999996</v>
      </c>
      <c r="C679" s="104">
        <f t="shared" si="42"/>
        <v>0.70399999999999996</v>
      </c>
      <c r="D679" s="99">
        <f t="shared" ca="1" si="41"/>
        <v>-1.5384615384615399E-2</v>
      </c>
      <c r="E679" s="64">
        <f t="shared" si="43"/>
        <v>-1.100000000000001</v>
      </c>
      <c r="F679" s="64">
        <f t="shared" si="44"/>
        <v>-11.000000000000011</v>
      </c>
    </row>
    <row r="680" spans="1:6" s="21" customFormat="1" ht="14.25" customHeight="1" x14ac:dyDescent="0.3">
      <c r="A680" s="76">
        <v>41394</v>
      </c>
      <c r="B680" s="64">
        <v>0.70450000000000002</v>
      </c>
      <c r="C680" s="104">
        <f t="shared" si="42"/>
        <v>0.70450000000000002</v>
      </c>
      <c r="D680" s="99">
        <f t="shared" ca="1" si="41"/>
        <v>-1.4685314685314621E-2</v>
      </c>
      <c r="E680" s="64">
        <f t="shared" si="43"/>
        <v>-1.0499999999999954</v>
      </c>
      <c r="F680" s="64">
        <f t="shared" si="44"/>
        <v>-10.499999999999954</v>
      </c>
    </row>
    <row r="681" spans="1:6" s="21" customFormat="1" ht="14.25" customHeight="1" x14ac:dyDescent="0.3">
      <c r="A681" s="76">
        <v>41393</v>
      </c>
      <c r="B681" s="64">
        <v>0.70850000000000002</v>
      </c>
      <c r="C681" s="104">
        <f t="shared" si="42"/>
        <v>0.70850000000000002</v>
      </c>
      <c r="D681" s="99">
        <f t="shared" ca="1" si="41"/>
        <v>-1.2543554006968652E-2</v>
      </c>
      <c r="E681" s="64">
        <f t="shared" si="43"/>
        <v>-0.9000000000000008</v>
      </c>
      <c r="F681" s="64">
        <f t="shared" si="44"/>
        <v>-9.0000000000000071</v>
      </c>
    </row>
    <row r="682" spans="1:6" s="21" customFormat="1" ht="14.25" customHeight="1" x14ac:dyDescent="0.3">
      <c r="A682" s="76">
        <v>41390</v>
      </c>
      <c r="B682" s="64">
        <v>0.71050000000000002</v>
      </c>
      <c r="C682" s="104">
        <f t="shared" si="42"/>
        <v>0.71050000000000002</v>
      </c>
      <c r="D682" s="99">
        <f t="shared" ca="1" si="41"/>
        <v>-1.182197496522942E-2</v>
      </c>
      <c r="E682" s="64">
        <f t="shared" si="43"/>
        <v>-0.8499999999999952</v>
      </c>
      <c r="F682" s="64">
        <f t="shared" si="44"/>
        <v>-8.499999999999952</v>
      </c>
    </row>
    <row r="683" spans="1:6" s="21" customFormat="1" ht="14.25" customHeight="1" x14ac:dyDescent="0.3">
      <c r="A683" s="76">
        <v>41389</v>
      </c>
      <c r="B683" s="64">
        <v>0.71099999999999997</v>
      </c>
      <c r="C683" s="104">
        <f t="shared" si="42"/>
        <v>0.71099999999999997</v>
      </c>
      <c r="D683" s="99">
        <f t="shared" ca="1" si="41"/>
        <v>-1.1126564673157173E-2</v>
      </c>
      <c r="E683" s="64">
        <f t="shared" si="43"/>
        <v>-0.80000000000000071</v>
      </c>
      <c r="F683" s="64">
        <f t="shared" si="44"/>
        <v>-8.0000000000000071</v>
      </c>
    </row>
    <row r="684" spans="1:6" s="21" customFormat="1" ht="14.25" customHeight="1" x14ac:dyDescent="0.3">
      <c r="A684" s="76">
        <v>41388</v>
      </c>
      <c r="B684" s="64">
        <v>0.71199999999999997</v>
      </c>
      <c r="C684" s="104">
        <f t="shared" si="42"/>
        <v>0.71199999999999997</v>
      </c>
      <c r="D684" s="99">
        <f t="shared" ca="1" si="41"/>
        <v>-1.1111111111111122E-2</v>
      </c>
      <c r="E684" s="64">
        <f t="shared" si="43"/>
        <v>-0.80000000000000071</v>
      </c>
      <c r="F684" s="64">
        <f t="shared" si="44"/>
        <v>-8.0000000000000071</v>
      </c>
    </row>
    <row r="685" spans="1:6" s="21" customFormat="1" ht="14.25" customHeight="1" x14ac:dyDescent="0.3">
      <c r="A685" s="76">
        <v>41387</v>
      </c>
      <c r="B685" s="64">
        <v>0.71099999999999997</v>
      </c>
      <c r="C685" s="104">
        <f t="shared" si="42"/>
        <v>0.71099999999999997</v>
      </c>
      <c r="D685" s="99">
        <f t="shared" ca="1" si="41"/>
        <v>-1.386962552011097E-2</v>
      </c>
      <c r="E685" s="64">
        <f t="shared" si="43"/>
        <v>-1.0000000000000009</v>
      </c>
      <c r="F685" s="64">
        <f t="shared" si="44"/>
        <v>-10.000000000000009</v>
      </c>
    </row>
    <row r="686" spans="1:6" s="21" customFormat="1" ht="14.25" customHeight="1" x14ac:dyDescent="0.3">
      <c r="A686" s="76">
        <v>41386</v>
      </c>
      <c r="B686" s="64">
        <v>0.71550000000000002</v>
      </c>
      <c r="C686" s="104">
        <f t="shared" si="42"/>
        <v>0.71550000000000002</v>
      </c>
      <c r="D686" s="99">
        <f t="shared" ca="1" si="41"/>
        <v>-7.6282940360609562E-3</v>
      </c>
      <c r="E686" s="64">
        <f t="shared" si="43"/>
        <v>-0.54999999999999494</v>
      </c>
      <c r="F686" s="64">
        <f t="shared" si="44"/>
        <v>-5.4999999999999494</v>
      </c>
    </row>
    <row r="687" spans="1:6" s="21" customFormat="1" ht="14.25" customHeight="1" x14ac:dyDescent="0.3">
      <c r="A687" s="76">
        <v>41383</v>
      </c>
      <c r="B687" s="64">
        <v>0.71499999999999997</v>
      </c>
      <c r="C687" s="104">
        <f t="shared" si="42"/>
        <v>0.71499999999999997</v>
      </c>
      <c r="D687" s="99">
        <f t="shared" ca="1" si="41"/>
        <v>-8.3217753120665826E-3</v>
      </c>
      <c r="E687" s="64">
        <f t="shared" si="43"/>
        <v>-0.60000000000000053</v>
      </c>
      <c r="F687" s="64">
        <f t="shared" si="44"/>
        <v>-6.0000000000000053</v>
      </c>
    </row>
    <row r="688" spans="1:6" s="21" customFormat="1" ht="14.25" customHeight="1" x14ac:dyDescent="0.3">
      <c r="A688" s="76">
        <v>41382</v>
      </c>
      <c r="B688" s="64">
        <v>0.71499999999999997</v>
      </c>
      <c r="C688" s="104">
        <f t="shared" si="42"/>
        <v>0.71499999999999997</v>
      </c>
      <c r="D688" s="99">
        <f t="shared" ca="1" si="41"/>
        <v>-8.3217753120665826E-3</v>
      </c>
      <c r="E688" s="64">
        <f t="shared" si="43"/>
        <v>-0.60000000000000053</v>
      </c>
      <c r="F688" s="64">
        <f t="shared" si="44"/>
        <v>-6.0000000000000053</v>
      </c>
    </row>
    <row r="689" spans="1:6" s="21" customFormat="1" ht="14.25" customHeight="1" x14ac:dyDescent="0.3">
      <c r="A689" s="76">
        <v>41381</v>
      </c>
      <c r="B689" s="64">
        <v>0.71499999999999997</v>
      </c>
      <c r="C689" s="104">
        <f t="shared" si="42"/>
        <v>0.71499999999999997</v>
      </c>
      <c r="D689" s="99">
        <f t="shared" ca="1" si="41"/>
        <v>-1.1065006915629333E-2</v>
      </c>
      <c r="E689" s="64">
        <f t="shared" si="43"/>
        <v>-0.80000000000000071</v>
      </c>
      <c r="F689" s="64">
        <f t="shared" si="44"/>
        <v>-8.0000000000000071</v>
      </c>
    </row>
    <row r="690" spans="1:6" s="21" customFormat="1" ht="14.25" customHeight="1" x14ac:dyDescent="0.3">
      <c r="A690" s="76">
        <v>41380</v>
      </c>
      <c r="B690" s="64">
        <v>0.71750000000000003</v>
      </c>
      <c r="C690" s="104">
        <f t="shared" si="42"/>
        <v>0.71750000000000003</v>
      </c>
      <c r="D690" s="99">
        <f t="shared" ca="1" si="41"/>
        <v>-1.0344827586206829E-2</v>
      </c>
      <c r="E690" s="64">
        <f t="shared" si="43"/>
        <v>-0.74999999999999512</v>
      </c>
      <c r="F690" s="64">
        <f t="shared" si="44"/>
        <v>-7.4999999999999512</v>
      </c>
    </row>
    <row r="691" spans="1:6" s="21" customFormat="1" ht="14.25" customHeight="1" x14ac:dyDescent="0.3">
      <c r="A691" s="76">
        <v>41379</v>
      </c>
      <c r="B691" s="64">
        <v>0.71899999999999997</v>
      </c>
      <c r="C691" s="104">
        <f t="shared" si="42"/>
        <v>0.71899999999999997</v>
      </c>
      <c r="D691" s="99">
        <f t="shared" ca="1" si="41"/>
        <v>-1.2362637362637374E-2</v>
      </c>
      <c r="E691" s="64">
        <f t="shared" si="43"/>
        <v>-0.9000000000000008</v>
      </c>
      <c r="F691" s="64">
        <f t="shared" si="44"/>
        <v>-9.0000000000000071</v>
      </c>
    </row>
    <row r="692" spans="1:6" s="21" customFormat="1" ht="14.25" customHeight="1" x14ac:dyDescent="0.3">
      <c r="A692" s="76">
        <v>41376</v>
      </c>
      <c r="B692" s="64">
        <v>0.71899999999999997</v>
      </c>
      <c r="C692" s="104">
        <f t="shared" si="42"/>
        <v>0.71899999999999997</v>
      </c>
      <c r="D692" s="99">
        <f t="shared" ca="1" si="41"/>
        <v>2.0339593208135727E-2</v>
      </c>
      <c r="E692" s="64">
        <f t="shared" ca="1" si="43"/>
        <v>4.9750000000000068</v>
      </c>
      <c r="F692" s="64">
        <f t="shared" ca="1" si="44"/>
        <v>49.750000000000071</v>
      </c>
    </row>
    <row r="693" spans="1:6" s="21" customFormat="1" ht="14.25" customHeight="1" x14ac:dyDescent="0.3">
      <c r="A693" s="76">
        <v>41375</v>
      </c>
      <c r="B693" s="64">
        <v>0.72</v>
      </c>
      <c r="C693" s="104">
        <f t="shared" si="42"/>
        <v>0.72</v>
      </c>
      <c r="D693" s="99">
        <f t="shared" ca="1" si="41"/>
        <v>2.0339593208135727E-2</v>
      </c>
      <c r="E693" s="64">
        <f t="shared" ca="1" si="43"/>
        <v>4.9750000000000068</v>
      </c>
      <c r="F693" s="64">
        <f t="shared" ca="1" si="44"/>
        <v>49.750000000000071</v>
      </c>
    </row>
    <row r="694" spans="1:6" s="21" customFormat="1" ht="14.25" customHeight="1" x14ac:dyDescent="0.3">
      <c r="A694" s="76">
        <v>41374</v>
      </c>
      <c r="B694" s="64">
        <v>0.72099999999999997</v>
      </c>
      <c r="C694" s="104">
        <f t="shared" si="42"/>
        <v>0.72099999999999997</v>
      </c>
      <c r="D694" s="99">
        <f t="shared" ca="1" si="41"/>
        <v>-1.435406698564602E-2</v>
      </c>
      <c r="E694" s="64">
        <f t="shared" si="43"/>
        <v>-1.0500000000000065</v>
      </c>
      <c r="F694" s="64">
        <f t="shared" si="44"/>
        <v>-10.500000000000064</v>
      </c>
    </row>
    <row r="695" spans="1:6" s="21" customFormat="1" ht="14.25" customHeight="1" x14ac:dyDescent="0.3">
      <c r="A695" s="76">
        <v>41373</v>
      </c>
      <c r="B695" s="64">
        <v>0.72099999999999997</v>
      </c>
      <c r="C695" s="104">
        <f t="shared" si="42"/>
        <v>0.72099999999999997</v>
      </c>
      <c r="D695" s="99">
        <f t="shared" ca="1" si="41"/>
        <v>-1.435406698564602E-2</v>
      </c>
      <c r="E695" s="64">
        <f t="shared" si="43"/>
        <v>-1.0500000000000065</v>
      </c>
      <c r="F695" s="64">
        <f t="shared" si="44"/>
        <v>-10.500000000000064</v>
      </c>
    </row>
    <row r="696" spans="1:6" s="21" customFormat="1" ht="14.25" customHeight="1" x14ac:dyDescent="0.3">
      <c r="A696" s="76">
        <v>41372</v>
      </c>
      <c r="B696" s="64">
        <v>0.72099999999999997</v>
      </c>
      <c r="C696" s="104">
        <f t="shared" si="42"/>
        <v>0.72099999999999997</v>
      </c>
      <c r="D696" s="99">
        <f t="shared" ca="1" si="41"/>
        <v>-1.5699658703071762E-2</v>
      </c>
      <c r="E696" s="64">
        <f t="shared" si="43"/>
        <v>-1.1500000000000066</v>
      </c>
      <c r="F696" s="64">
        <f t="shared" si="44"/>
        <v>-11.500000000000066</v>
      </c>
    </row>
    <row r="697" spans="1:6" s="21" customFormat="1" ht="14.25" customHeight="1" x14ac:dyDescent="0.3">
      <c r="A697" s="76">
        <v>41369</v>
      </c>
      <c r="B697" s="64">
        <v>0.72099999999999997</v>
      </c>
      <c r="C697" s="104">
        <f t="shared" si="42"/>
        <v>0.72099999999999997</v>
      </c>
      <c r="D697" s="99">
        <f t="shared" ca="1" si="41"/>
        <v>-1.3679890560875525E-2</v>
      </c>
      <c r="E697" s="64">
        <f t="shared" si="43"/>
        <v>-1.0000000000000009</v>
      </c>
      <c r="F697" s="64">
        <f t="shared" si="44"/>
        <v>-10.000000000000009</v>
      </c>
    </row>
    <row r="698" spans="1:6" s="21" customFormat="1" ht="14.25" customHeight="1" x14ac:dyDescent="0.3">
      <c r="A698" s="76">
        <v>41368</v>
      </c>
      <c r="B698" s="64">
        <v>0.72299999999999998</v>
      </c>
      <c r="C698" s="104">
        <f t="shared" si="42"/>
        <v>0.72299999999999998</v>
      </c>
      <c r="D698" s="99">
        <f t="shared" ca="1" si="41"/>
        <v>-1.9661016949152635E-2</v>
      </c>
      <c r="E698" s="64">
        <f t="shared" si="43"/>
        <v>-1.4500000000000068</v>
      </c>
      <c r="F698" s="64">
        <f t="shared" si="44"/>
        <v>-14.500000000000068</v>
      </c>
    </row>
    <row r="699" spans="1:6" s="21" customFormat="1" ht="14.25" customHeight="1" x14ac:dyDescent="0.3">
      <c r="A699" s="76">
        <v>41367</v>
      </c>
      <c r="B699" s="64">
        <v>0.72499999999999998</v>
      </c>
      <c r="C699" s="104">
        <f t="shared" si="42"/>
        <v>0.72499999999999998</v>
      </c>
      <c r="D699" s="99">
        <f t="shared" ca="1" si="41"/>
        <v>-1.4276002719238701E-2</v>
      </c>
      <c r="E699" s="64">
        <f t="shared" si="43"/>
        <v>-1.0500000000000065</v>
      </c>
      <c r="F699" s="64">
        <f t="shared" si="44"/>
        <v>-10.500000000000064</v>
      </c>
    </row>
    <row r="700" spans="1:6" s="21" customFormat="1" ht="14.25" customHeight="1" x14ac:dyDescent="0.3">
      <c r="A700" s="76">
        <v>41366</v>
      </c>
      <c r="B700" s="64">
        <v>0.72799999999999998</v>
      </c>
      <c r="C700" s="104">
        <f t="shared" si="42"/>
        <v>0.72799999999999998</v>
      </c>
      <c r="D700" s="99">
        <f t="shared" ca="1" si="41"/>
        <v>-1.2211668928086849E-2</v>
      </c>
      <c r="E700" s="64">
        <f t="shared" si="43"/>
        <v>-0.9000000000000008</v>
      </c>
      <c r="F700" s="64">
        <f t="shared" si="44"/>
        <v>-9.0000000000000071</v>
      </c>
    </row>
    <row r="701" spans="1:6" s="21" customFormat="1" ht="14.25" customHeight="1" x14ac:dyDescent="0.3">
      <c r="A701" s="76">
        <v>41365</v>
      </c>
      <c r="B701" s="64" t="e">
        <v>#N/A</v>
      </c>
      <c r="C701" s="104">
        <f t="shared" ca="1" si="42"/>
        <v>0.98060000000000003</v>
      </c>
      <c r="D701" s="99">
        <f t="shared" ca="1" si="41"/>
        <v>2.0339593208135727E-2</v>
      </c>
      <c r="E701" s="64">
        <f t="shared" ca="1" si="43"/>
        <v>4.9750000000000068</v>
      </c>
      <c r="F701" s="64">
        <f t="shared" ca="1" si="44"/>
        <v>49.750000000000071</v>
      </c>
    </row>
    <row r="702" spans="1:6" s="21" customFormat="1" ht="14.25" customHeight="1" x14ac:dyDescent="0.3">
      <c r="A702" s="76">
        <v>41362</v>
      </c>
      <c r="B702" s="64" t="e">
        <v>#N/A</v>
      </c>
      <c r="C702" s="104">
        <f t="shared" ca="1" si="42"/>
        <v>0.98060000000000003</v>
      </c>
      <c r="D702" s="99">
        <f t="shared" ca="1" si="41"/>
        <v>2.0339593208135727E-2</v>
      </c>
      <c r="E702" s="64">
        <f t="shared" ca="1" si="43"/>
        <v>4.9750000000000068</v>
      </c>
      <c r="F702" s="64">
        <f t="shared" ca="1" si="44"/>
        <v>49.750000000000071</v>
      </c>
    </row>
    <row r="703" spans="1:6" s="21" customFormat="1" ht="14.25" customHeight="1" x14ac:dyDescent="0.3">
      <c r="A703" s="76">
        <v>41361</v>
      </c>
      <c r="B703" s="64">
        <v>0.73150000000000004</v>
      </c>
      <c r="C703" s="104">
        <f t="shared" si="42"/>
        <v>0.73150000000000004</v>
      </c>
      <c r="D703" s="99">
        <f t="shared" ca="1" si="41"/>
        <v>6.8399452804385218E-4</v>
      </c>
      <c r="E703" s="64">
        <f t="shared" si="43"/>
        <v>5.0000000000005596E-2</v>
      </c>
      <c r="F703" s="64">
        <f t="shared" si="44"/>
        <v>0.50000000000005596</v>
      </c>
    </row>
    <row r="704" spans="1:6" s="21" customFormat="1" ht="14.25" customHeight="1" x14ac:dyDescent="0.3">
      <c r="A704" s="76">
        <v>41360</v>
      </c>
      <c r="B704" s="64">
        <v>0.73150000000000004</v>
      </c>
      <c r="C704" s="104">
        <f t="shared" si="42"/>
        <v>0.73150000000000004</v>
      </c>
      <c r="D704" s="99">
        <f t="shared" ca="1" si="41"/>
        <v>3.4293552812072123E-3</v>
      </c>
      <c r="E704" s="64">
        <f t="shared" si="43"/>
        <v>0.25000000000000577</v>
      </c>
      <c r="F704" s="64">
        <f t="shared" si="44"/>
        <v>2.5000000000000577</v>
      </c>
    </row>
    <row r="705" spans="1:6" s="21" customFormat="1" ht="14.25" customHeight="1" x14ac:dyDescent="0.3">
      <c r="A705" s="76">
        <v>41359</v>
      </c>
      <c r="B705" s="64">
        <v>0.73250000000000004</v>
      </c>
      <c r="C705" s="104">
        <f t="shared" si="42"/>
        <v>0.73250000000000004</v>
      </c>
      <c r="D705" s="99">
        <f t="shared" ca="1" si="41"/>
        <v>3.4246575342466545E-3</v>
      </c>
      <c r="E705" s="64">
        <f t="shared" si="43"/>
        <v>0.25000000000000577</v>
      </c>
      <c r="F705" s="64">
        <f t="shared" si="44"/>
        <v>2.5000000000000577</v>
      </c>
    </row>
    <row r="706" spans="1:6" s="21" customFormat="1" ht="14.25" customHeight="1" x14ac:dyDescent="0.3">
      <c r="A706" s="76">
        <v>41358</v>
      </c>
      <c r="B706" s="64">
        <v>0.73099999999999998</v>
      </c>
      <c r="C706" s="104">
        <f t="shared" si="42"/>
        <v>0.73099999999999998</v>
      </c>
      <c r="D706" s="99">
        <f t="shared" ca="1" si="41"/>
        <v>6.8446269678294985E-4</v>
      </c>
      <c r="E706" s="64">
        <f t="shared" si="43"/>
        <v>4.9999999999994493E-2</v>
      </c>
      <c r="F706" s="64">
        <f t="shared" si="44"/>
        <v>0.49999999999994493</v>
      </c>
    </row>
    <row r="707" spans="1:6" s="21" customFormat="1" ht="14.25" customHeight="1" x14ac:dyDescent="0.3">
      <c r="A707" s="76">
        <v>41355</v>
      </c>
      <c r="B707" s="64">
        <v>0.73750000000000004</v>
      </c>
      <c r="C707" s="104">
        <f t="shared" si="42"/>
        <v>0.73750000000000004</v>
      </c>
      <c r="D707" s="99">
        <f t="shared" ref="D707:D770" ca="1" si="45">_xlfn.IFNA((B707-B716)/B716,NORMINV(RAND(),_xlfn.AGGREGATE(1,6,D646:D772),_xlfn.AGGREGATE(7,6,D646:D772)))</f>
        <v>6.1391541609823463E-3</v>
      </c>
      <c r="E707" s="64">
        <f t="shared" si="43"/>
        <v>0.45000000000000595</v>
      </c>
      <c r="F707" s="64">
        <f t="shared" si="44"/>
        <v>4.5000000000000595</v>
      </c>
    </row>
    <row r="708" spans="1:6" s="21" customFormat="1" ht="14.25" customHeight="1" x14ac:dyDescent="0.3">
      <c r="A708" s="76">
        <v>41354</v>
      </c>
      <c r="B708" s="64">
        <v>0.73550000000000004</v>
      </c>
      <c r="C708" s="104">
        <f t="shared" si="42"/>
        <v>0.73550000000000004</v>
      </c>
      <c r="D708" s="99">
        <f t="shared" ca="1" si="45"/>
        <v>2.7266530334015019E-3</v>
      </c>
      <c r="E708" s="64">
        <f t="shared" si="43"/>
        <v>0.20000000000000018</v>
      </c>
      <c r="F708" s="64">
        <f t="shared" si="44"/>
        <v>2.0000000000000018</v>
      </c>
    </row>
    <row r="709" spans="1:6" s="21" customFormat="1" ht="14.25" customHeight="1" x14ac:dyDescent="0.3">
      <c r="A709" s="76">
        <v>41353</v>
      </c>
      <c r="B709" s="64">
        <v>0.73699999999999999</v>
      </c>
      <c r="C709" s="104">
        <f t="shared" si="42"/>
        <v>0.73699999999999999</v>
      </c>
      <c r="D709" s="99">
        <f t="shared" ca="1" si="45"/>
        <v>6.7888662593339427E-4</v>
      </c>
      <c r="E709" s="64">
        <f t="shared" si="43"/>
        <v>4.9999999999994493E-2</v>
      </c>
      <c r="F709" s="64">
        <f t="shared" si="44"/>
        <v>0.49999999999994493</v>
      </c>
    </row>
    <row r="710" spans="1:6" s="21" customFormat="1" ht="14.25" customHeight="1" x14ac:dyDescent="0.3">
      <c r="A710" s="76">
        <v>41352</v>
      </c>
      <c r="B710" s="64">
        <v>0.73499999999999999</v>
      </c>
      <c r="C710" s="104">
        <f t="shared" ref="C710:C773" si="46">_xlfn.IFNA(B710,EXP(D710)*B719)</f>
        <v>0.73499999999999999</v>
      </c>
      <c r="D710" s="99">
        <f t="shared" ca="1" si="45"/>
        <v>-4.7393364928910746E-3</v>
      </c>
      <c r="E710" s="64">
        <f t="shared" ref="E710:E773" si="47">(C710-C719)*100</f>
        <v>-0.35000000000000586</v>
      </c>
      <c r="F710" s="64">
        <f t="shared" ref="F710:F773" si="48">E710*10</f>
        <v>-3.5000000000000586</v>
      </c>
    </row>
    <row r="711" spans="1:6" s="21" customFormat="1" ht="14.25" customHeight="1" x14ac:dyDescent="0.3">
      <c r="A711" s="76">
        <v>41351</v>
      </c>
      <c r="B711" s="64">
        <v>0.73150000000000004</v>
      </c>
      <c r="C711" s="104">
        <f t="shared" si="46"/>
        <v>0.73150000000000004</v>
      </c>
      <c r="D711" s="99">
        <f t="shared" ca="1" si="45"/>
        <v>-1.547779273216683E-2</v>
      </c>
      <c r="E711" s="64">
        <f t="shared" si="47"/>
        <v>-1.1499999999999955</v>
      </c>
      <c r="F711" s="64">
        <f t="shared" si="48"/>
        <v>-11.499999999999954</v>
      </c>
    </row>
    <row r="712" spans="1:6" s="21" customFormat="1" ht="14.25" customHeight="1" x14ac:dyDescent="0.3">
      <c r="A712" s="76">
        <v>41348</v>
      </c>
      <c r="B712" s="64">
        <v>0.73099999999999998</v>
      </c>
      <c r="C712" s="104">
        <f t="shared" si="46"/>
        <v>0.73099999999999998</v>
      </c>
      <c r="D712" s="99">
        <f t="shared" ca="1" si="45"/>
        <v>-1.8791946308724848E-2</v>
      </c>
      <c r="E712" s="64">
        <f t="shared" si="47"/>
        <v>-1.4000000000000012</v>
      </c>
      <c r="F712" s="64">
        <f t="shared" si="48"/>
        <v>-14.000000000000012</v>
      </c>
    </row>
    <row r="713" spans="1:6" s="21" customFormat="1" ht="14.25" customHeight="1" x14ac:dyDescent="0.3">
      <c r="A713" s="76">
        <v>41347</v>
      </c>
      <c r="B713" s="64">
        <v>0.72899999999999998</v>
      </c>
      <c r="C713" s="104">
        <f t="shared" si="46"/>
        <v>0.72899999999999998</v>
      </c>
      <c r="D713" s="99">
        <f t="shared" ca="1" si="45"/>
        <v>-2.7351567711807967E-2</v>
      </c>
      <c r="E713" s="64">
        <f t="shared" si="47"/>
        <v>-2.0500000000000074</v>
      </c>
      <c r="F713" s="64">
        <f t="shared" si="48"/>
        <v>-20.500000000000075</v>
      </c>
    </row>
    <row r="714" spans="1:6" s="21" customFormat="1" ht="14.25" customHeight="1" x14ac:dyDescent="0.3">
      <c r="A714" s="76">
        <v>41346</v>
      </c>
      <c r="B714" s="64">
        <v>0.73</v>
      </c>
      <c r="C714" s="104">
        <f t="shared" si="46"/>
        <v>0.73</v>
      </c>
      <c r="D714" s="99">
        <f t="shared" ca="1" si="45"/>
        <v>-2.8609447771124372E-2</v>
      </c>
      <c r="E714" s="64">
        <f t="shared" si="47"/>
        <v>-2.1499999999999964</v>
      </c>
      <c r="F714" s="64">
        <f t="shared" si="48"/>
        <v>-21.499999999999964</v>
      </c>
    </row>
    <row r="715" spans="1:6" s="21" customFormat="1" ht="14.25" customHeight="1" x14ac:dyDescent="0.3">
      <c r="A715" s="76">
        <v>41345</v>
      </c>
      <c r="B715" s="64">
        <v>0.73050000000000004</v>
      </c>
      <c r="C715" s="104">
        <f t="shared" si="46"/>
        <v>0.73050000000000004</v>
      </c>
      <c r="D715" s="99">
        <f t="shared" ca="1" si="45"/>
        <v>-2.9235880398670977E-2</v>
      </c>
      <c r="E715" s="64">
        <f t="shared" si="47"/>
        <v>-2.1999999999999909</v>
      </c>
      <c r="F715" s="64">
        <f t="shared" si="48"/>
        <v>-21.999999999999908</v>
      </c>
    </row>
    <row r="716" spans="1:6" s="21" customFormat="1" ht="14.25" customHeight="1" x14ac:dyDescent="0.3">
      <c r="A716" s="76">
        <v>41344</v>
      </c>
      <c r="B716" s="64">
        <v>0.73299999999999998</v>
      </c>
      <c r="C716" s="104">
        <f t="shared" si="46"/>
        <v>0.73299999999999998</v>
      </c>
      <c r="D716" s="99">
        <f t="shared" ca="1" si="45"/>
        <v>-2.5913621262458424E-2</v>
      </c>
      <c r="E716" s="64">
        <f t="shared" si="47"/>
        <v>-1.9499999999999962</v>
      </c>
      <c r="F716" s="64">
        <f t="shared" si="48"/>
        <v>-19.499999999999961</v>
      </c>
    </row>
    <row r="717" spans="1:6" s="21" customFormat="1" ht="14.25" customHeight="1" x14ac:dyDescent="0.3">
      <c r="A717" s="76">
        <v>41341</v>
      </c>
      <c r="B717" s="64">
        <v>0.73350000000000004</v>
      </c>
      <c r="C717" s="104">
        <f t="shared" si="46"/>
        <v>0.73350000000000004</v>
      </c>
      <c r="D717" s="99">
        <f t="shared" ca="1" si="45"/>
        <v>-2.7833001988071451E-2</v>
      </c>
      <c r="E717" s="64">
        <f t="shared" si="47"/>
        <v>-2.0999999999999908</v>
      </c>
      <c r="F717" s="64">
        <f t="shared" si="48"/>
        <v>-20.999999999999908</v>
      </c>
    </row>
    <row r="718" spans="1:6" s="21" customFormat="1" ht="14.25" customHeight="1" x14ac:dyDescent="0.3">
      <c r="A718" s="76">
        <v>41340</v>
      </c>
      <c r="B718" s="64">
        <v>0.73650000000000004</v>
      </c>
      <c r="C718" s="104">
        <f t="shared" si="46"/>
        <v>0.73650000000000004</v>
      </c>
      <c r="D718" s="99">
        <f t="shared" ca="1" si="45"/>
        <v>-2.5148908007941638E-2</v>
      </c>
      <c r="E718" s="64">
        <f t="shared" si="47"/>
        <v>-1.8999999999999906</v>
      </c>
      <c r="F718" s="64">
        <f t="shared" si="48"/>
        <v>-18.999999999999908</v>
      </c>
    </row>
    <row r="719" spans="1:6" s="21" customFormat="1" ht="14.25" customHeight="1" x14ac:dyDescent="0.3">
      <c r="A719" s="76">
        <v>41339</v>
      </c>
      <c r="B719" s="64">
        <v>0.73850000000000005</v>
      </c>
      <c r="C719" s="104">
        <f t="shared" si="46"/>
        <v>0.73850000000000005</v>
      </c>
      <c r="D719" s="99">
        <f t="shared" ca="1" si="45"/>
        <v>-2.3148148148148095E-2</v>
      </c>
      <c r="E719" s="64">
        <f t="shared" si="47"/>
        <v>-1.749999999999996</v>
      </c>
      <c r="F719" s="64">
        <f t="shared" si="48"/>
        <v>-17.499999999999961</v>
      </c>
    </row>
    <row r="720" spans="1:6" s="21" customFormat="1" ht="14.25" customHeight="1" x14ac:dyDescent="0.3">
      <c r="A720" s="76">
        <v>41338</v>
      </c>
      <c r="B720" s="64">
        <v>0.74299999999999999</v>
      </c>
      <c r="C720" s="104">
        <f t="shared" si="46"/>
        <v>0.74299999999999999</v>
      </c>
      <c r="D720" s="99">
        <f t="shared" ca="1" si="45"/>
        <v>-2.0435069215556968E-2</v>
      </c>
      <c r="E720" s="64">
        <f t="shared" si="47"/>
        <v>-1.5499999999999958</v>
      </c>
      <c r="F720" s="64">
        <f t="shared" si="48"/>
        <v>-15.499999999999957</v>
      </c>
    </row>
    <row r="721" spans="1:6" s="21" customFormat="1" ht="14.25" customHeight="1" x14ac:dyDescent="0.3">
      <c r="A721" s="76">
        <v>41337</v>
      </c>
      <c r="B721" s="64">
        <v>0.745</v>
      </c>
      <c r="C721" s="104">
        <f t="shared" si="46"/>
        <v>0.745</v>
      </c>
      <c r="D721" s="99">
        <f t="shared" ca="1" si="45"/>
        <v>-1.9091507570770189E-2</v>
      </c>
      <c r="E721" s="64">
        <f t="shared" si="47"/>
        <v>-1.4499999999999957</v>
      </c>
      <c r="F721" s="64">
        <f t="shared" si="48"/>
        <v>-14.499999999999957</v>
      </c>
    </row>
    <row r="722" spans="1:6" s="21" customFormat="1" ht="14.25" customHeight="1" x14ac:dyDescent="0.3">
      <c r="A722" s="76">
        <v>41334</v>
      </c>
      <c r="B722" s="64">
        <v>0.74950000000000006</v>
      </c>
      <c r="C722" s="104">
        <f t="shared" si="46"/>
        <v>0.74950000000000006</v>
      </c>
      <c r="D722" s="99">
        <f t="shared" ca="1" si="45"/>
        <v>-1.3815789473684149E-2</v>
      </c>
      <c r="E722" s="64">
        <f t="shared" si="47"/>
        <v>-1.0499999999999954</v>
      </c>
      <c r="F722" s="64">
        <f t="shared" si="48"/>
        <v>-10.499999999999954</v>
      </c>
    </row>
    <row r="723" spans="1:6" s="21" customFormat="1" ht="14.25" customHeight="1" x14ac:dyDescent="0.3">
      <c r="A723" s="76">
        <v>41333</v>
      </c>
      <c r="B723" s="64">
        <v>0.75149999999999995</v>
      </c>
      <c r="C723" s="104">
        <f t="shared" si="46"/>
        <v>0.75149999999999995</v>
      </c>
      <c r="D723" s="99">
        <f t="shared" ca="1" si="45"/>
        <v>-1.1184210526315873E-2</v>
      </c>
      <c r="E723" s="64">
        <f t="shared" si="47"/>
        <v>-0.85000000000000631</v>
      </c>
      <c r="F723" s="64">
        <f t="shared" si="48"/>
        <v>-8.5000000000000639</v>
      </c>
    </row>
    <row r="724" spans="1:6" s="21" customFormat="1" ht="14.25" customHeight="1" x14ac:dyDescent="0.3">
      <c r="A724" s="76">
        <v>41332</v>
      </c>
      <c r="B724" s="64">
        <v>0.75249999999999995</v>
      </c>
      <c r="C724" s="104">
        <f t="shared" si="46"/>
        <v>0.75249999999999995</v>
      </c>
      <c r="D724" s="99">
        <f t="shared" ca="1" si="45"/>
        <v>-1.3114754098360668E-2</v>
      </c>
      <c r="E724" s="64">
        <f t="shared" si="47"/>
        <v>-1.0000000000000009</v>
      </c>
      <c r="F724" s="64">
        <f t="shared" si="48"/>
        <v>-10.000000000000009</v>
      </c>
    </row>
    <row r="725" spans="1:6" s="21" customFormat="1" ht="14.25" customHeight="1" x14ac:dyDescent="0.3">
      <c r="A725" s="76">
        <v>41331</v>
      </c>
      <c r="B725" s="64">
        <v>0.75249999999999995</v>
      </c>
      <c r="C725" s="104">
        <f t="shared" si="46"/>
        <v>0.75249999999999995</v>
      </c>
      <c r="D725" s="99">
        <f t="shared" ca="1" si="45"/>
        <v>-1.2467191601049952E-2</v>
      </c>
      <c r="E725" s="64">
        <f t="shared" si="47"/>
        <v>-0.95000000000000639</v>
      </c>
      <c r="F725" s="64">
        <f t="shared" si="48"/>
        <v>-9.5000000000000639</v>
      </c>
    </row>
    <row r="726" spans="1:6" s="21" customFormat="1" ht="14.25" customHeight="1" x14ac:dyDescent="0.3">
      <c r="A726" s="76">
        <v>41330</v>
      </c>
      <c r="B726" s="64">
        <v>0.75449999999999995</v>
      </c>
      <c r="C726" s="104">
        <f t="shared" si="46"/>
        <v>0.75449999999999995</v>
      </c>
      <c r="D726" s="99">
        <f t="shared" ca="1" si="45"/>
        <v>-1.2434554973822074E-2</v>
      </c>
      <c r="E726" s="64">
        <f t="shared" si="47"/>
        <v>-0.95000000000000639</v>
      </c>
      <c r="F726" s="64">
        <f t="shared" si="48"/>
        <v>-9.5000000000000639</v>
      </c>
    </row>
    <row r="727" spans="1:6" s="21" customFormat="1" ht="14.25" customHeight="1" x14ac:dyDescent="0.3">
      <c r="A727" s="76">
        <v>41327</v>
      </c>
      <c r="B727" s="64">
        <v>0.75549999999999995</v>
      </c>
      <c r="C727" s="104">
        <f t="shared" si="46"/>
        <v>0.75549999999999995</v>
      </c>
      <c r="D727" s="99">
        <f t="shared" ca="1" si="45"/>
        <v>-1.2418300653594854E-2</v>
      </c>
      <c r="E727" s="64">
        <f t="shared" si="47"/>
        <v>-0.95000000000000639</v>
      </c>
      <c r="F727" s="64">
        <f t="shared" si="48"/>
        <v>-9.5000000000000639</v>
      </c>
    </row>
    <row r="728" spans="1:6" s="21" customFormat="1" ht="14.25" customHeight="1" x14ac:dyDescent="0.3">
      <c r="A728" s="76">
        <v>41326</v>
      </c>
      <c r="B728" s="64">
        <v>0.75600000000000001</v>
      </c>
      <c r="C728" s="104">
        <f t="shared" si="46"/>
        <v>0.75600000000000001</v>
      </c>
      <c r="D728" s="99">
        <f t="shared" ca="1" si="45"/>
        <v>-1.3054830287206278E-2</v>
      </c>
      <c r="E728" s="64">
        <f t="shared" si="47"/>
        <v>-1.0000000000000009</v>
      </c>
      <c r="F728" s="64">
        <f t="shared" si="48"/>
        <v>-10.000000000000009</v>
      </c>
    </row>
    <row r="729" spans="1:6" s="21" customFormat="1" ht="14.25" customHeight="1" x14ac:dyDescent="0.3">
      <c r="A729" s="76">
        <v>41325</v>
      </c>
      <c r="B729" s="64">
        <v>0.75849999999999995</v>
      </c>
      <c r="C729" s="104">
        <f t="shared" si="46"/>
        <v>0.75849999999999995</v>
      </c>
      <c r="D729" s="99">
        <f t="shared" ca="1" si="45"/>
        <v>-1.1726384364820859E-2</v>
      </c>
      <c r="E729" s="64">
        <f t="shared" si="47"/>
        <v>-0.9000000000000008</v>
      </c>
      <c r="F729" s="64">
        <f t="shared" si="48"/>
        <v>-9.0000000000000071</v>
      </c>
    </row>
    <row r="730" spans="1:6" s="21" customFormat="1" ht="14.25" customHeight="1" x14ac:dyDescent="0.3">
      <c r="A730" s="76">
        <v>41324</v>
      </c>
      <c r="B730" s="64">
        <v>0.75949999999999995</v>
      </c>
      <c r="C730" s="104">
        <f t="shared" si="46"/>
        <v>0.75949999999999995</v>
      </c>
      <c r="D730" s="99">
        <f t="shared" ca="1" si="45"/>
        <v>-1.2995451591942831E-2</v>
      </c>
      <c r="E730" s="64">
        <f t="shared" si="47"/>
        <v>-1.0000000000000009</v>
      </c>
      <c r="F730" s="64">
        <f t="shared" si="48"/>
        <v>-10.000000000000009</v>
      </c>
    </row>
    <row r="731" spans="1:6" s="21" customFormat="1" ht="14.25" customHeight="1" x14ac:dyDescent="0.3">
      <c r="A731" s="76">
        <v>41323</v>
      </c>
      <c r="B731" s="64">
        <v>0.76</v>
      </c>
      <c r="C731" s="104">
        <f t="shared" si="46"/>
        <v>0.76</v>
      </c>
      <c r="D731" s="99">
        <f t="shared" ca="1" si="45"/>
        <v>-1.3627514600908441E-2</v>
      </c>
      <c r="E731" s="64">
        <f t="shared" si="47"/>
        <v>-1.0499999999999954</v>
      </c>
      <c r="F731" s="64">
        <f t="shared" si="48"/>
        <v>-10.499999999999954</v>
      </c>
    </row>
    <row r="732" spans="1:6" s="21" customFormat="1" ht="14.25" customHeight="1" x14ac:dyDescent="0.3">
      <c r="A732" s="76">
        <v>41320</v>
      </c>
      <c r="B732" s="64">
        <v>0.76</v>
      </c>
      <c r="C732" s="104">
        <f t="shared" si="46"/>
        <v>0.76</v>
      </c>
      <c r="D732" s="99">
        <f t="shared" ca="1" si="45"/>
        <v>-1.6817593790426924E-2</v>
      </c>
      <c r="E732" s="64">
        <f t="shared" si="47"/>
        <v>-1.3000000000000012</v>
      </c>
      <c r="F732" s="64">
        <f t="shared" si="48"/>
        <v>-13.000000000000011</v>
      </c>
    </row>
    <row r="733" spans="1:6" s="21" customFormat="1" ht="14.25" customHeight="1" x14ac:dyDescent="0.3">
      <c r="A733" s="76">
        <v>41319</v>
      </c>
      <c r="B733" s="64">
        <v>0.76249999999999996</v>
      </c>
      <c r="C733" s="104">
        <f t="shared" si="46"/>
        <v>0.76249999999999996</v>
      </c>
      <c r="D733" s="99">
        <f t="shared" ca="1" si="45"/>
        <v>-1.8661518661518748E-2</v>
      </c>
      <c r="E733" s="64">
        <f t="shared" si="47"/>
        <v>-1.4500000000000068</v>
      </c>
      <c r="F733" s="64">
        <f t="shared" si="48"/>
        <v>-14.500000000000068</v>
      </c>
    </row>
    <row r="734" spans="1:6" s="21" customFormat="1" ht="14.25" customHeight="1" x14ac:dyDescent="0.3">
      <c r="A734" s="76">
        <v>41318</v>
      </c>
      <c r="B734" s="64">
        <v>0.76200000000000001</v>
      </c>
      <c r="C734" s="104">
        <f t="shared" si="46"/>
        <v>0.76200000000000001</v>
      </c>
      <c r="D734" s="99">
        <f t="shared" ca="1" si="45"/>
        <v>-2.4327784891165195E-2</v>
      </c>
      <c r="E734" s="64">
        <f t="shared" si="47"/>
        <v>-1.9000000000000017</v>
      </c>
      <c r="F734" s="64">
        <f t="shared" si="48"/>
        <v>-19.000000000000018</v>
      </c>
    </row>
    <row r="735" spans="1:6" s="21" customFormat="1" ht="14.25" customHeight="1" x14ac:dyDescent="0.3">
      <c r="A735" s="76">
        <v>41317</v>
      </c>
      <c r="B735" s="64">
        <v>0.76400000000000001</v>
      </c>
      <c r="C735" s="104">
        <f t="shared" si="46"/>
        <v>0.76400000000000001</v>
      </c>
      <c r="D735" s="99">
        <f t="shared" ca="1" si="45"/>
        <v>-3.3523086654016404E-2</v>
      </c>
      <c r="E735" s="64">
        <f t="shared" si="47"/>
        <v>-2.6499999999999968</v>
      </c>
      <c r="F735" s="64">
        <f t="shared" si="48"/>
        <v>-26.499999999999968</v>
      </c>
    </row>
    <row r="736" spans="1:6" s="21" customFormat="1" ht="14.25" customHeight="1" x14ac:dyDescent="0.3">
      <c r="A736" s="76">
        <v>41316</v>
      </c>
      <c r="B736" s="64">
        <v>0.76500000000000001</v>
      </c>
      <c r="C736" s="104">
        <f t="shared" si="46"/>
        <v>0.76500000000000001</v>
      </c>
      <c r="D736" s="99">
        <f t="shared" ca="1" si="45"/>
        <v>-3.8340666247642957E-2</v>
      </c>
      <c r="E736" s="64">
        <f t="shared" si="47"/>
        <v>-3.0499999999999972</v>
      </c>
      <c r="F736" s="64">
        <f t="shared" si="48"/>
        <v>-30.499999999999972</v>
      </c>
    </row>
    <row r="737" spans="1:6" s="21" customFormat="1" ht="14.25" customHeight="1" x14ac:dyDescent="0.3">
      <c r="A737" s="76">
        <v>41313</v>
      </c>
      <c r="B737" s="64">
        <v>0.76600000000000001</v>
      </c>
      <c r="C737" s="104">
        <f t="shared" si="46"/>
        <v>0.76600000000000001</v>
      </c>
      <c r="D737" s="99">
        <f t="shared" ca="1" si="45"/>
        <v>-3.9498432601880844E-2</v>
      </c>
      <c r="E737" s="64">
        <f t="shared" si="47"/>
        <v>-3.1499999999999972</v>
      </c>
      <c r="F737" s="64">
        <f t="shared" si="48"/>
        <v>-31.499999999999972</v>
      </c>
    </row>
    <row r="738" spans="1:6" s="21" customFormat="1" ht="14.25" customHeight="1" x14ac:dyDescent="0.3">
      <c r="A738" s="76">
        <v>41312</v>
      </c>
      <c r="B738" s="64">
        <v>0.76749999999999996</v>
      </c>
      <c r="C738" s="104">
        <f t="shared" si="46"/>
        <v>0.76749999999999996</v>
      </c>
      <c r="D738" s="99">
        <f t="shared" ca="1" si="45"/>
        <v>-3.6409290646578815E-2</v>
      </c>
      <c r="E738" s="64">
        <f t="shared" si="47"/>
        <v>-2.9000000000000026</v>
      </c>
      <c r="F738" s="64">
        <f t="shared" si="48"/>
        <v>-29.000000000000025</v>
      </c>
    </row>
    <row r="739" spans="1:6" s="21" customFormat="1" ht="14.25" customHeight="1" x14ac:dyDescent="0.3">
      <c r="A739" s="76">
        <v>41311</v>
      </c>
      <c r="B739" s="64">
        <v>0.76949999999999996</v>
      </c>
      <c r="C739" s="104">
        <f t="shared" si="46"/>
        <v>0.76949999999999996</v>
      </c>
      <c r="D739" s="99">
        <f t="shared" ca="1" si="45"/>
        <v>-3.63180964308078E-2</v>
      </c>
      <c r="E739" s="64">
        <f t="shared" si="47"/>
        <v>-2.9000000000000026</v>
      </c>
      <c r="F739" s="64">
        <f t="shared" si="48"/>
        <v>-29.000000000000025</v>
      </c>
    </row>
    <row r="740" spans="1:6" s="21" customFormat="1" ht="14.25" customHeight="1" x14ac:dyDescent="0.3">
      <c r="A740" s="76">
        <v>41310</v>
      </c>
      <c r="B740" s="64">
        <v>0.77049999999999996</v>
      </c>
      <c r="C740" s="104">
        <f t="shared" si="46"/>
        <v>0.77049999999999996</v>
      </c>
      <c r="D740" s="99">
        <f t="shared" ca="1" si="45"/>
        <v>-4.5820433436532547E-2</v>
      </c>
      <c r="E740" s="64">
        <f t="shared" si="47"/>
        <v>-3.7000000000000033</v>
      </c>
      <c r="F740" s="64">
        <f t="shared" si="48"/>
        <v>-37.000000000000036</v>
      </c>
    </row>
    <row r="741" spans="1:6" s="21" customFormat="1" ht="14.25" customHeight="1" x14ac:dyDescent="0.3">
      <c r="A741" s="76">
        <v>41309</v>
      </c>
      <c r="B741" s="64">
        <v>0.77300000000000002</v>
      </c>
      <c r="C741" s="104">
        <f t="shared" si="46"/>
        <v>0.77300000000000002</v>
      </c>
      <c r="D741" s="99">
        <f t="shared" ca="1" si="45"/>
        <v>-4.4499381953028466E-2</v>
      </c>
      <c r="E741" s="64">
        <f t="shared" si="47"/>
        <v>-3.6000000000000032</v>
      </c>
      <c r="F741" s="64">
        <f t="shared" si="48"/>
        <v>-36.000000000000028</v>
      </c>
    </row>
    <row r="742" spans="1:6" s="21" customFormat="1" ht="14.25" customHeight="1" x14ac:dyDescent="0.3">
      <c r="A742" s="76">
        <v>41306</v>
      </c>
      <c r="B742" s="64">
        <v>0.77700000000000002</v>
      </c>
      <c r="C742" s="104">
        <f t="shared" si="46"/>
        <v>0.77700000000000002</v>
      </c>
      <c r="D742" s="99">
        <f t="shared" ca="1" si="45"/>
        <v>-3.9555006180469747E-2</v>
      </c>
      <c r="E742" s="64">
        <f t="shared" si="47"/>
        <v>-3.2000000000000028</v>
      </c>
      <c r="F742" s="64">
        <f t="shared" si="48"/>
        <v>-32.000000000000028</v>
      </c>
    </row>
    <row r="743" spans="1:6" s="21" customFormat="1" ht="14.25" customHeight="1" x14ac:dyDescent="0.3">
      <c r="A743" s="76">
        <v>41305</v>
      </c>
      <c r="B743" s="64">
        <v>0.78100000000000003</v>
      </c>
      <c r="C743" s="104">
        <f t="shared" si="46"/>
        <v>0.78100000000000003</v>
      </c>
      <c r="D743" s="99">
        <f t="shared" ca="1" si="45"/>
        <v>-3.4610630407911028E-2</v>
      </c>
      <c r="E743" s="64">
        <f t="shared" si="47"/>
        <v>-2.8000000000000025</v>
      </c>
      <c r="F743" s="64">
        <f t="shared" si="48"/>
        <v>-28.000000000000025</v>
      </c>
    </row>
    <row r="744" spans="1:6" s="21" customFormat="1" ht="14.25" customHeight="1" x14ac:dyDescent="0.3">
      <c r="A744" s="76">
        <v>41304</v>
      </c>
      <c r="B744" s="64">
        <v>0.79049999999999998</v>
      </c>
      <c r="C744" s="104">
        <f t="shared" si="46"/>
        <v>0.79049999999999998</v>
      </c>
      <c r="D744" s="99">
        <f t="shared" ca="1" si="45"/>
        <v>-2.4074074074074161E-2</v>
      </c>
      <c r="E744" s="64">
        <f t="shared" si="47"/>
        <v>-1.9500000000000073</v>
      </c>
      <c r="F744" s="64">
        <f t="shared" si="48"/>
        <v>-19.500000000000071</v>
      </c>
    </row>
    <row r="745" spans="1:6" s="21" customFormat="1" ht="14.25" customHeight="1" x14ac:dyDescent="0.3">
      <c r="A745" s="76">
        <v>41303</v>
      </c>
      <c r="B745" s="64">
        <v>0.79549999999999998</v>
      </c>
      <c r="C745" s="104">
        <f t="shared" si="46"/>
        <v>0.79549999999999998</v>
      </c>
      <c r="D745" s="99">
        <f t="shared" ca="1" si="45"/>
        <v>-1.729462631253862E-2</v>
      </c>
      <c r="E745" s="64">
        <f t="shared" si="47"/>
        <v>-1.4000000000000012</v>
      </c>
      <c r="F745" s="64">
        <f t="shared" si="48"/>
        <v>-14.000000000000012</v>
      </c>
    </row>
    <row r="746" spans="1:6" s="21" customFormat="1" ht="14.25" customHeight="1" x14ac:dyDescent="0.3">
      <c r="A746" s="76">
        <v>41302</v>
      </c>
      <c r="B746" s="64">
        <v>0.79749999999999999</v>
      </c>
      <c r="C746" s="104">
        <f t="shared" si="46"/>
        <v>0.79749999999999999</v>
      </c>
      <c r="D746" s="99">
        <f t="shared" ca="1" si="45"/>
        <v>-2.0270270270270223E-2</v>
      </c>
      <c r="E746" s="64">
        <f t="shared" si="47"/>
        <v>-1.6499999999999959</v>
      </c>
      <c r="F746" s="64">
        <f t="shared" si="48"/>
        <v>-16.499999999999957</v>
      </c>
    </row>
    <row r="747" spans="1:6" s="21" customFormat="1" ht="14.25" customHeight="1" x14ac:dyDescent="0.3">
      <c r="A747" s="76">
        <v>41299</v>
      </c>
      <c r="B747" s="64">
        <v>0.79649999999999999</v>
      </c>
      <c r="C747" s="104">
        <f t="shared" si="46"/>
        <v>0.79649999999999999</v>
      </c>
      <c r="D747" s="99">
        <f t="shared" ca="1" si="45"/>
        <v>-2.747252747252743E-2</v>
      </c>
      <c r="E747" s="64">
        <f t="shared" si="47"/>
        <v>-2.2499999999999964</v>
      </c>
      <c r="F747" s="64">
        <f t="shared" si="48"/>
        <v>-22.499999999999964</v>
      </c>
    </row>
    <row r="748" spans="1:6" s="21" customFormat="1" ht="14.25" customHeight="1" x14ac:dyDescent="0.3">
      <c r="A748" s="76">
        <v>41298</v>
      </c>
      <c r="B748" s="64">
        <v>0.79849999999999999</v>
      </c>
      <c r="C748" s="104">
        <f t="shared" si="46"/>
        <v>0.79849999999999999</v>
      </c>
      <c r="D748" s="99">
        <f t="shared" ca="1" si="45"/>
        <v>-2.7405602923264272E-2</v>
      </c>
      <c r="E748" s="64">
        <f t="shared" si="47"/>
        <v>-2.2499999999999964</v>
      </c>
      <c r="F748" s="64">
        <f t="shared" si="48"/>
        <v>-22.499999999999964</v>
      </c>
    </row>
    <row r="749" spans="1:6" s="21" customFormat="1" ht="14.25" customHeight="1" x14ac:dyDescent="0.3">
      <c r="A749" s="76">
        <v>41297</v>
      </c>
      <c r="B749" s="64">
        <v>0.8075</v>
      </c>
      <c r="C749" s="104">
        <f t="shared" si="46"/>
        <v>0.8075</v>
      </c>
      <c r="D749" s="99">
        <f t="shared" ca="1" si="45"/>
        <v>-1.8833535844471398E-2</v>
      </c>
      <c r="E749" s="64">
        <f t="shared" si="47"/>
        <v>-1.5499999999999958</v>
      </c>
      <c r="F749" s="64">
        <f t="shared" si="48"/>
        <v>-15.499999999999957</v>
      </c>
    </row>
    <row r="750" spans="1:6" s="21" customFormat="1" ht="14.25" customHeight="1" x14ac:dyDescent="0.3">
      <c r="A750" s="76">
        <v>41296</v>
      </c>
      <c r="B750" s="64">
        <v>0.80900000000000005</v>
      </c>
      <c r="C750" s="104">
        <f t="shared" si="46"/>
        <v>0.80900000000000005</v>
      </c>
      <c r="D750" s="99">
        <f t="shared" ca="1" si="45"/>
        <v>-2.9976019184652172E-2</v>
      </c>
      <c r="E750" s="64">
        <f t="shared" si="47"/>
        <v>-2.4999999999999911</v>
      </c>
      <c r="F750" s="64">
        <f t="shared" si="48"/>
        <v>-24.999999999999911</v>
      </c>
    </row>
    <row r="751" spans="1:6" s="21" customFormat="1" ht="14.25" customHeight="1" x14ac:dyDescent="0.3">
      <c r="A751" s="76">
        <v>41295</v>
      </c>
      <c r="B751" s="64">
        <v>0.80900000000000005</v>
      </c>
      <c r="C751" s="104">
        <f t="shared" si="46"/>
        <v>0.80900000000000005</v>
      </c>
      <c r="D751" s="99">
        <f t="shared" ca="1" si="45"/>
        <v>-3.0557219892150947E-2</v>
      </c>
      <c r="E751" s="64">
        <f t="shared" si="47"/>
        <v>-2.5499999999999967</v>
      </c>
      <c r="F751" s="64">
        <f t="shared" si="48"/>
        <v>-25.499999999999968</v>
      </c>
    </row>
    <row r="752" spans="1:6" s="21" customFormat="1" ht="14.25" customHeight="1" x14ac:dyDescent="0.3">
      <c r="A752" s="76">
        <v>41292</v>
      </c>
      <c r="B752" s="64">
        <v>0.80900000000000005</v>
      </c>
      <c r="C752" s="104">
        <f t="shared" si="46"/>
        <v>0.80900000000000005</v>
      </c>
      <c r="D752" s="99">
        <f t="shared" ca="1" si="45"/>
        <v>-3.0557219892150947E-2</v>
      </c>
      <c r="E752" s="64">
        <f t="shared" si="47"/>
        <v>-2.5499999999999967</v>
      </c>
      <c r="F752" s="64">
        <f t="shared" si="48"/>
        <v>-25.499999999999968</v>
      </c>
    </row>
    <row r="753" spans="1:6" s="21" customFormat="1" ht="14.25" customHeight="1" x14ac:dyDescent="0.3">
      <c r="A753" s="76">
        <v>41291</v>
      </c>
      <c r="B753" s="64">
        <v>0.81</v>
      </c>
      <c r="C753" s="104">
        <f t="shared" si="46"/>
        <v>0.81</v>
      </c>
      <c r="D753" s="99">
        <f t="shared" ca="1" si="45"/>
        <v>-3.3989266547406048E-2</v>
      </c>
      <c r="E753" s="64">
        <f t="shared" si="47"/>
        <v>-2.849999999999997</v>
      </c>
      <c r="F753" s="64">
        <f t="shared" si="48"/>
        <v>-28.499999999999972</v>
      </c>
    </row>
    <row r="754" spans="1:6" s="21" customFormat="1" ht="14.25" customHeight="1" x14ac:dyDescent="0.3">
      <c r="A754" s="76">
        <v>41290</v>
      </c>
      <c r="B754" s="64">
        <v>0.8095</v>
      </c>
      <c r="C754" s="104">
        <f t="shared" si="46"/>
        <v>0.8095</v>
      </c>
      <c r="D754" s="99">
        <f t="shared" ca="1" si="45"/>
        <v>-3.5735556879094729E-2</v>
      </c>
      <c r="E754" s="64">
        <f t="shared" si="47"/>
        <v>-3.0000000000000027</v>
      </c>
      <c r="F754" s="64">
        <f t="shared" si="48"/>
        <v>-30.000000000000028</v>
      </c>
    </row>
    <row r="755" spans="1:6" s="21" customFormat="1" ht="14.25" customHeight="1" x14ac:dyDescent="0.3">
      <c r="A755" s="76">
        <v>41289</v>
      </c>
      <c r="B755" s="64">
        <v>0.81399999999999995</v>
      </c>
      <c r="C755" s="104">
        <f t="shared" si="46"/>
        <v>0.81399999999999995</v>
      </c>
      <c r="D755" s="99">
        <f t="shared" ca="1" si="45"/>
        <v>-3.3827893175074279E-2</v>
      </c>
      <c r="E755" s="64">
        <f t="shared" si="47"/>
        <v>-2.8500000000000081</v>
      </c>
      <c r="F755" s="64">
        <f t="shared" si="48"/>
        <v>-28.500000000000082</v>
      </c>
    </row>
    <row r="756" spans="1:6" s="21" customFormat="1" ht="14.25" customHeight="1" x14ac:dyDescent="0.3">
      <c r="A756" s="76">
        <v>41288</v>
      </c>
      <c r="B756" s="64">
        <v>0.81899999999999995</v>
      </c>
      <c r="C756" s="104">
        <f t="shared" si="46"/>
        <v>0.81899999999999995</v>
      </c>
      <c r="D756" s="99">
        <f t="shared" ca="1" si="45"/>
        <v>2.0339593208135727E-2</v>
      </c>
      <c r="E756" s="64">
        <f t="shared" ca="1" si="47"/>
        <v>4.9750000000000068</v>
      </c>
      <c r="F756" s="64">
        <f t="shared" ca="1" si="48"/>
        <v>49.750000000000071</v>
      </c>
    </row>
    <row r="757" spans="1:6" s="21" customFormat="1" ht="14.25" customHeight="1" x14ac:dyDescent="0.3">
      <c r="A757" s="76">
        <v>41285</v>
      </c>
      <c r="B757" s="64">
        <v>0.82099999999999995</v>
      </c>
      <c r="C757" s="104">
        <f t="shared" si="46"/>
        <v>0.82099999999999995</v>
      </c>
      <c r="D757" s="99">
        <f t="shared" ca="1" si="45"/>
        <v>-2.6674570243035062E-2</v>
      </c>
      <c r="E757" s="64">
        <f t="shared" si="47"/>
        <v>-2.2500000000000075</v>
      </c>
      <c r="F757" s="64">
        <f t="shared" si="48"/>
        <v>-22.500000000000075</v>
      </c>
    </row>
    <row r="758" spans="1:6" s="21" customFormat="1" ht="14.25" customHeight="1" x14ac:dyDescent="0.3">
      <c r="A758" s="76">
        <v>41284</v>
      </c>
      <c r="B758" s="64">
        <v>0.82299999999999995</v>
      </c>
      <c r="C758" s="104">
        <f t="shared" si="46"/>
        <v>0.82299999999999995</v>
      </c>
      <c r="D758" s="99">
        <f t="shared" ca="1" si="45"/>
        <v>-2.4303497332543063E-2</v>
      </c>
      <c r="E758" s="64">
        <f t="shared" si="47"/>
        <v>-2.0500000000000074</v>
      </c>
      <c r="F758" s="64">
        <f t="shared" si="48"/>
        <v>-20.500000000000075</v>
      </c>
    </row>
    <row r="759" spans="1:6" s="21" customFormat="1" ht="14.25" customHeight="1" x14ac:dyDescent="0.3">
      <c r="A759" s="76">
        <v>41283</v>
      </c>
      <c r="B759" s="64">
        <v>0.83399999999999996</v>
      </c>
      <c r="C759" s="104">
        <f t="shared" si="46"/>
        <v>0.83399999999999996</v>
      </c>
      <c r="D759" s="99">
        <f t="shared" ca="1" si="45"/>
        <v>-1.1262596324837065E-2</v>
      </c>
      <c r="E759" s="64">
        <f t="shared" si="47"/>
        <v>-0.95000000000000639</v>
      </c>
      <c r="F759" s="64">
        <f t="shared" si="48"/>
        <v>-9.5000000000000639</v>
      </c>
    </row>
    <row r="760" spans="1:6" s="21" customFormat="1" ht="14.25" customHeight="1" x14ac:dyDescent="0.3">
      <c r="A760" s="76">
        <v>41282</v>
      </c>
      <c r="B760" s="64">
        <v>0.83450000000000002</v>
      </c>
      <c r="C760" s="104">
        <f t="shared" si="46"/>
        <v>0.83450000000000002</v>
      </c>
      <c r="D760" s="99">
        <f t="shared" ca="1" si="45"/>
        <v>2.0339593208135727E-2</v>
      </c>
      <c r="E760" s="64">
        <f t="shared" ca="1" si="47"/>
        <v>4.9750000000000068</v>
      </c>
      <c r="F760" s="64">
        <f t="shared" ca="1" si="48"/>
        <v>49.750000000000071</v>
      </c>
    </row>
    <row r="761" spans="1:6" s="21" customFormat="1" ht="14.25" customHeight="1" x14ac:dyDescent="0.3">
      <c r="A761" s="76">
        <v>41281</v>
      </c>
      <c r="B761" s="64">
        <v>0.83450000000000002</v>
      </c>
      <c r="C761" s="104">
        <f t="shared" si="46"/>
        <v>0.83450000000000002</v>
      </c>
      <c r="D761" s="99">
        <f t="shared" ca="1" si="45"/>
        <v>2.0339593208135727E-2</v>
      </c>
      <c r="E761" s="64">
        <f t="shared" ca="1" si="47"/>
        <v>4.9750000000000068</v>
      </c>
      <c r="F761" s="64">
        <f t="shared" ca="1" si="48"/>
        <v>49.750000000000071</v>
      </c>
    </row>
    <row r="762" spans="1:6" s="21" customFormat="1" ht="14.25" customHeight="1" x14ac:dyDescent="0.3">
      <c r="A762" s="76">
        <v>41278</v>
      </c>
      <c r="B762" s="64">
        <v>0.83850000000000002</v>
      </c>
      <c r="C762" s="104">
        <f t="shared" si="46"/>
        <v>0.83850000000000002</v>
      </c>
      <c r="D762" s="99">
        <f t="shared" ca="1" si="45"/>
        <v>-5.3380782918148861E-3</v>
      </c>
      <c r="E762" s="64">
        <f t="shared" si="47"/>
        <v>-0.44999999999999485</v>
      </c>
      <c r="F762" s="64">
        <f t="shared" si="48"/>
        <v>-4.4999999999999485</v>
      </c>
    </row>
    <row r="763" spans="1:6" s="21" customFormat="1" ht="14.25" customHeight="1" x14ac:dyDescent="0.3">
      <c r="A763" s="76">
        <v>41277</v>
      </c>
      <c r="B763" s="64">
        <v>0.83950000000000002</v>
      </c>
      <c r="C763" s="104">
        <f t="shared" si="46"/>
        <v>0.83950000000000002</v>
      </c>
      <c r="D763" s="99">
        <f t="shared" ca="1" si="45"/>
        <v>-4.1518386714115632E-3</v>
      </c>
      <c r="E763" s="64">
        <f t="shared" si="47"/>
        <v>-0.34999999999999476</v>
      </c>
      <c r="F763" s="64">
        <f t="shared" si="48"/>
        <v>-3.4999999999999476</v>
      </c>
    </row>
    <row r="764" spans="1:6" s="21" customFormat="1" ht="14.25" customHeight="1" x14ac:dyDescent="0.3">
      <c r="A764" s="76">
        <v>41276</v>
      </c>
      <c r="B764" s="64">
        <v>0.84250000000000003</v>
      </c>
      <c r="C764" s="104">
        <f t="shared" si="46"/>
        <v>0.84250000000000003</v>
      </c>
      <c r="D764" s="99">
        <f t="shared" ca="1" si="45"/>
        <v>-5.931198102015954E-4</v>
      </c>
      <c r="E764" s="64">
        <f t="shared" si="47"/>
        <v>-4.9999999999994493E-2</v>
      </c>
      <c r="F764" s="64">
        <f t="shared" si="48"/>
        <v>-0.49999999999994493</v>
      </c>
    </row>
    <row r="765" spans="1:6" s="21" customFormat="1" ht="14.25" customHeight="1" x14ac:dyDescent="0.3">
      <c r="A765" s="76">
        <v>41275</v>
      </c>
      <c r="B765" s="64" t="e">
        <v>#N/A</v>
      </c>
      <c r="C765" s="104">
        <f t="shared" ca="1" si="46"/>
        <v>0.98060000000000003</v>
      </c>
      <c r="D765" s="99">
        <f t="shared" ca="1" si="45"/>
        <v>2.0339593208135727E-2</v>
      </c>
      <c r="E765" s="64">
        <f t="shared" ca="1" si="47"/>
        <v>4.9750000000000068</v>
      </c>
      <c r="F765" s="64">
        <f t="shared" ca="1" si="48"/>
        <v>49.750000000000071</v>
      </c>
    </row>
    <row r="766" spans="1:6" s="21" customFormat="1" ht="14.25" customHeight="1" x14ac:dyDescent="0.3">
      <c r="A766" s="76">
        <v>41274</v>
      </c>
      <c r="B766" s="64">
        <v>0.84350000000000003</v>
      </c>
      <c r="C766" s="104">
        <f t="shared" si="46"/>
        <v>0.84350000000000003</v>
      </c>
      <c r="D766" s="99">
        <f t="shared" ca="1" si="45"/>
        <v>1.1869436201780426E-3</v>
      </c>
      <c r="E766" s="64">
        <f t="shared" si="47"/>
        <v>0.10000000000000009</v>
      </c>
      <c r="F766" s="64">
        <f t="shared" si="48"/>
        <v>1.0000000000000009</v>
      </c>
    </row>
    <row r="767" spans="1:6" s="21" customFormat="1" ht="14.25" customHeight="1" x14ac:dyDescent="0.3">
      <c r="A767" s="76">
        <v>41271</v>
      </c>
      <c r="B767" s="64">
        <v>0.84350000000000003</v>
      </c>
      <c r="C767" s="104">
        <f t="shared" si="46"/>
        <v>0.84350000000000003</v>
      </c>
      <c r="D767" s="99">
        <f t="shared" ca="1" si="45"/>
        <v>1.1869436201780426E-3</v>
      </c>
      <c r="E767" s="64">
        <f t="shared" si="47"/>
        <v>0.10000000000000009</v>
      </c>
      <c r="F767" s="64">
        <f t="shared" si="48"/>
        <v>1.0000000000000009</v>
      </c>
    </row>
    <row r="768" spans="1:6" s="21" customFormat="1" ht="14.25" customHeight="1" x14ac:dyDescent="0.3">
      <c r="A768" s="76">
        <v>41270</v>
      </c>
      <c r="B768" s="64">
        <v>0.84350000000000003</v>
      </c>
      <c r="C768" s="104">
        <f t="shared" si="46"/>
        <v>0.84350000000000003</v>
      </c>
      <c r="D768" s="99">
        <f t="shared" ca="1" si="45"/>
        <v>-5.9241706161130918E-4</v>
      </c>
      <c r="E768" s="64">
        <f t="shared" si="47"/>
        <v>-4.9999999999994493E-2</v>
      </c>
      <c r="F768" s="64">
        <f t="shared" si="48"/>
        <v>-0.49999999999994493</v>
      </c>
    </row>
    <row r="769" spans="1:6" s="21" customFormat="1" ht="14.25" customHeight="1" x14ac:dyDescent="0.3">
      <c r="A769" s="76">
        <v>41269</v>
      </c>
      <c r="B769" s="64" t="e">
        <v>#N/A</v>
      </c>
      <c r="C769" s="104">
        <f t="shared" ca="1" si="46"/>
        <v>0.98060000000000003</v>
      </c>
      <c r="D769" s="99">
        <f t="shared" ca="1" si="45"/>
        <v>2.0339593208135727E-2</v>
      </c>
      <c r="E769" s="64">
        <f t="shared" ca="1" si="47"/>
        <v>4.9750000000000068</v>
      </c>
      <c r="F769" s="64">
        <f t="shared" ca="1" si="48"/>
        <v>49.750000000000071</v>
      </c>
    </row>
    <row r="770" spans="1:6" s="21" customFormat="1" ht="14.25" customHeight="1" x14ac:dyDescent="0.3">
      <c r="A770" s="76">
        <v>41268</v>
      </c>
      <c r="B770" s="64" t="e">
        <v>#N/A</v>
      </c>
      <c r="C770" s="104">
        <f t="shared" ca="1" si="46"/>
        <v>0.98060000000000003</v>
      </c>
      <c r="D770" s="99">
        <f t="shared" ca="1" si="45"/>
        <v>2.0339593208135727E-2</v>
      </c>
      <c r="E770" s="64">
        <f t="shared" ca="1" si="47"/>
        <v>4.9750000000000068</v>
      </c>
      <c r="F770" s="64">
        <f t="shared" ca="1" si="48"/>
        <v>49.750000000000071</v>
      </c>
    </row>
    <row r="771" spans="1:6" s="21" customFormat="1" ht="14.25" customHeight="1" x14ac:dyDescent="0.3">
      <c r="A771" s="76">
        <v>41267</v>
      </c>
      <c r="B771" s="64">
        <v>0.84299999999999997</v>
      </c>
      <c r="C771" s="104">
        <f t="shared" si="46"/>
        <v>0.84299999999999997</v>
      </c>
      <c r="D771" s="99">
        <f t="shared" ref="D771:D834" ca="1" si="49">_xlfn.IFNA((B771-B780)/B780,NORMINV(RAND(),_xlfn.AGGREGATE(1,6,D710:D836),_xlfn.AGGREGATE(7,6,D710:D836)))</f>
        <v>-1.0563380281690151E-2</v>
      </c>
      <c r="E771" s="64">
        <f t="shared" si="47"/>
        <v>-0.9000000000000008</v>
      </c>
      <c r="F771" s="64">
        <f t="shared" si="48"/>
        <v>-9.0000000000000071</v>
      </c>
    </row>
    <row r="772" spans="1:6" s="21" customFormat="1" ht="14.25" customHeight="1" x14ac:dyDescent="0.3">
      <c r="A772" s="76">
        <v>41264</v>
      </c>
      <c r="B772" s="64">
        <v>0.84299999999999997</v>
      </c>
      <c r="C772" s="104">
        <f t="shared" si="46"/>
        <v>0.84299999999999997</v>
      </c>
      <c r="D772" s="99">
        <f t="shared" ca="1" si="49"/>
        <v>-1.1723329425556869E-2</v>
      </c>
      <c r="E772" s="64">
        <f t="shared" si="47"/>
        <v>-1.0000000000000009</v>
      </c>
      <c r="F772" s="64">
        <f t="shared" si="48"/>
        <v>-10.000000000000009</v>
      </c>
    </row>
    <row r="773" spans="1:6" s="21" customFormat="1" ht="14.25" customHeight="1" x14ac:dyDescent="0.3">
      <c r="A773" s="76">
        <v>41263</v>
      </c>
      <c r="B773" s="64">
        <v>0.84299999999999997</v>
      </c>
      <c r="C773" s="104">
        <f t="shared" si="46"/>
        <v>0.84299999999999997</v>
      </c>
      <c r="D773" s="99">
        <f t="shared" ca="1" si="49"/>
        <v>-1.1723329425556869E-2</v>
      </c>
      <c r="E773" s="64">
        <f t="shared" si="47"/>
        <v>-1.0000000000000009</v>
      </c>
      <c r="F773" s="64">
        <f t="shared" si="48"/>
        <v>-10.000000000000009</v>
      </c>
    </row>
    <row r="774" spans="1:6" s="21" customFormat="1" ht="14.25" customHeight="1" x14ac:dyDescent="0.3">
      <c r="A774" s="76">
        <v>41262</v>
      </c>
      <c r="B774" s="64">
        <v>0.84299999999999997</v>
      </c>
      <c r="C774" s="104">
        <f t="shared" ref="C774:C837" si="50">_xlfn.IFNA(B774,EXP(D774)*B783)</f>
        <v>0.84299999999999997</v>
      </c>
      <c r="D774" s="99">
        <f t="shared" ca="1" si="49"/>
        <v>-1.4035087719298258E-2</v>
      </c>
      <c r="E774" s="64">
        <f t="shared" ref="E774:E837" si="51">(C774-C783)*100</f>
        <v>-1.2000000000000011</v>
      </c>
      <c r="F774" s="64">
        <f t="shared" ref="F774:F837" si="52">E774*10</f>
        <v>-12.000000000000011</v>
      </c>
    </row>
    <row r="775" spans="1:6" s="21" customFormat="1" ht="14.25" customHeight="1" x14ac:dyDescent="0.3">
      <c r="A775" s="76">
        <v>41261</v>
      </c>
      <c r="B775" s="64">
        <v>0.84250000000000003</v>
      </c>
      <c r="C775" s="104">
        <f t="shared" si="50"/>
        <v>0.84250000000000003</v>
      </c>
      <c r="D775" s="99">
        <f t="shared" ca="1" si="49"/>
        <v>-1.9208381839348032E-2</v>
      </c>
      <c r="E775" s="64">
        <f t="shared" si="51"/>
        <v>-1.6499999999999959</v>
      </c>
      <c r="F775" s="64">
        <f t="shared" si="52"/>
        <v>-16.499999999999957</v>
      </c>
    </row>
    <row r="776" spans="1:6" s="21" customFormat="1" ht="14.25" customHeight="1" x14ac:dyDescent="0.3">
      <c r="A776" s="76">
        <v>41260</v>
      </c>
      <c r="B776" s="64">
        <v>0.84250000000000003</v>
      </c>
      <c r="C776" s="104">
        <f t="shared" si="50"/>
        <v>0.84250000000000003</v>
      </c>
      <c r="D776" s="99">
        <f t="shared" ca="1" si="49"/>
        <v>-1.9208381839348032E-2</v>
      </c>
      <c r="E776" s="64">
        <f t="shared" si="51"/>
        <v>-1.6499999999999959</v>
      </c>
      <c r="F776" s="64">
        <f t="shared" si="52"/>
        <v>-16.499999999999957</v>
      </c>
    </row>
    <row r="777" spans="1:6" s="21" customFormat="1" ht="14.25" customHeight="1" x14ac:dyDescent="0.3">
      <c r="A777" s="76">
        <v>41257</v>
      </c>
      <c r="B777" s="64">
        <v>0.84399999999999997</v>
      </c>
      <c r="C777" s="104">
        <f t="shared" si="50"/>
        <v>0.84399999999999997</v>
      </c>
      <c r="D777" s="99">
        <f t="shared" ca="1" si="49"/>
        <v>-1.8604651162790715E-2</v>
      </c>
      <c r="E777" s="64">
        <f t="shared" si="51"/>
        <v>-1.6000000000000014</v>
      </c>
      <c r="F777" s="64">
        <f t="shared" si="52"/>
        <v>-16.000000000000014</v>
      </c>
    </row>
    <row r="778" spans="1:6" s="21" customFormat="1" ht="14.25" customHeight="1" x14ac:dyDescent="0.3">
      <c r="A778" s="76">
        <v>41256</v>
      </c>
      <c r="B778" s="64">
        <v>0.84599999999999997</v>
      </c>
      <c r="C778" s="104">
        <f t="shared" si="50"/>
        <v>0.84599999999999997</v>
      </c>
      <c r="D778" s="99">
        <f t="shared" ca="1" si="49"/>
        <v>-1.6279069767441874E-2</v>
      </c>
      <c r="E778" s="64">
        <f t="shared" si="51"/>
        <v>-1.4000000000000012</v>
      </c>
      <c r="F778" s="64">
        <f t="shared" si="52"/>
        <v>-14.000000000000012</v>
      </c>
    </row>
    <row r="779" spans="1:6" s="21" customFormat="1" ht="14.25" customHeight="1" x14ac:dyDescent="0.3">
      <c r="A779" s="76">
        <v>41255</v>
      </c>
      <c r="B779" s="64">
        <v>0.84950000000000003</v>
      </c>
      <c r="C779" s="104">
        <f t="shared" si="50"/>
        <v>0.84950000000000003</v>
      </c>
      <c r="D779" s="99">
        <f t="shared" ca="1" si="49"/>
        <v>-1.3356562137049889E-2</v>
      </c>
      <c r="E779" s="64">
        <f t="shared" si="51"/>
        <v>-1.1499999999999955</v>
      </c>
      <c r="F779" s="64">
        <f t="shared" si="52"/>
        <v>-11.499999999999954</v>
      </c>
    </row>
    <row r="780" spans="1:6" s="21" customFormat="1" ht="14.25" customHeight="1" x14ac:dyDescent="0.3">
      <c r="A780" s="76">
        <v>41254</v>
      </c>
      <c r="B780" s="64">
        <v>0.85199999999999998</v>
      </c>
      <c r="C780" s="104">
        <f t="shared" si="50"/>
        <v>0.85199999999999998</v>
      </c>
      <c r="D780" s="99">
        <f t="shared" ca="1" si="49"/>
        <v>-9.3023255813953574E-3</v>
      </c>
      <c r="E780" s="64">
        <f t="shared" si="51"/>
        <v>-0.80000000000000071</v>
      </c>
      <c r="F780" s="64">
        <f t="shared" si="52"/>
        <v>-8.0000000000000071</v>
      </c>
    </row>
    <row r="781" spans="1:6" s="21" customFormat="1" ht="14.25" customHeight="1" x14ac:dyDescent="0.3">
      <c r="A781" s="76">
        <v>41253</v>
      </c>
      <c r="B781" s="64">
        <v>0.85299999999999998</v>
      </c>
      <c r="C781" s="104">
        <f t="shared" si="50"/>
        <v>0.85299999999999998</v>
      </c>
      <c r="D781" s="99">
        <f t="shared" ca="1" si="49"/>
        <v>-8.1395348837209371E-3</v>
      </c>
      <c r="E781" s="64">
        <f t="shared" si="51"/>
        <v>-0.70000000000000062</v>
      </c>
      <c r="F781" s="64">
        <f t="shared" si="52"/>
        <v>-7.0000000000000062</v>
      </c>
    </row>
    <row r="782" spans="1:6" s="21" customFormat="1" ht="14.25" customHeight="1" x14ac:dyDescent="0.3">
      <c r="A782" s="76">
        <v>41250</v>
      </c>
      <c r="B782" s="64">
        <v>0.85299999999999998</v>
      </c>
      <c r="C782" s="104">
        <f t="shared" si="50"/>
        <v>0.85299999999999998</v>
      </c>
      <c r="D782" s="99">
        <f t="shared" ca="1" si="49"/>
        <v>-8.1395348837209371E-3</v>
      </c>
      <c r="E782" s="64">
        <f t="shared" si="51"/>
        <v>-0.70000000000000062</v>
      </c>
      <c r="F782" s="64">
        <f t="shared" si="52"/>
        <v>-7.0000000000000062</v>
      </c>
    </row>
    <row r="783" spans="1:6" s="21" customFormat="1" ht="14.25" customHeight="1" x14ac:dyDescent="0.3">
      <c r="A783" s="76">
        <v>41249</v>
      </c>
      <c r="B783" s="64">
        <v>0.85499999999999998</v>
      </c>
      <c r="C783" s="104">
        <f t="shared" si="50"/>
        <v>0.85499999999999998</v>
      </c>
      <c r="D783" s="99">
        <f t="shared" ca="1" si="49"/>
        <v>-4.6565774155995386E-3</v>
      </c>
      <c r="E783" s="64">
        <f t="shared" si="51"/>
        <v>-0.40000000000000036</v>
      </c>
      <c r="F783" s="64">
        <f t="shared" si="52"/>
        <v>-4.0000000000000036</v>
      </c>
    </row>
    <row r="784" spans="1:6" s="21" customFormat="1" ht="14.25" customHeight="1" x14ac:dyDescent="0.3">
      <c r="A784" s="76">
        <v>41248</v>
      </c>
      <c r="B784" s="64">
        <v>0.85899999999999999</v>
      </c>
      <c r="C784" s="104">
        <f t="shared" si="50"/>
        <v>0.85899999999999999</v>
      </c>
      <c r="D784" s="99">
        <f t="shared" ca="1" si="49"/>
        <v>-1.1627906976744197E-3</v>
      </c>
      <c r="E784" s="64">
        <f t="shared" si="51"/>
        <v>-0.10000000000000009</v>
      </c>
      <c r="F784" s="64">
        <f t="shared" si="52"/>
        <v>-1.0000000000000009</v>
      </c>
    </row>
    <row r="785" spans="1:6" s="21" customFormat="1" ht="14.25" customHeight="1" x14ac:dyDescent="0.3">
      <c r="A785" s="76">
        <v>41247</v>
      </c>
      <c r="B785" s="64">
        <v>0.85899999999999999</v>
      </c>
      <c r="C785" s="104">
        <f t="shared" si="50"/>
        <v>0.85899999999999999</v>
      </c>
      <c r="D785" s="99">
        <f t="shared" ca="1" si="49"/>
        <v>-2.3228803716608616E-3</v>
      </c>
      <c r="E785" s="64">
        <f t="shared" si="51"/>
        <v>-0.20000000000000018</v>
      </c>
      <c r="F785" s="64">
        <f t="shared" si="52"/>
        <v>-2.0000000000000018</v>
      </c>
    </row>
    <row r="786" spans="1:6" s="21" customFormat="1" ht="14.25" customHeight="1" x14ac:dyDescent="0.3">
      <c r="A786" s="76">
        <v>41246</v>
      </c>
      <c r="B786" s="64">
        <v>0.86</v>
      </c>
      <c r="C786" s="104">
        <f t="shared" si="50"/>
        <v>0.86</v>
      </c>
      <c r="D786" s="99">
        <f t="shared" ca="1" si="49"/>
        <v>0</v>
      </c>
      <c r="E786" s="64">
        <f t="shared" si="51"/>
        <v>0</v>
      </c>
      <c r="F786" s="64">
        <f t="shared" si="52"/>
        <v>0</v>
      </c>
    </row>
    <row r="787" spans="1:6" s="21" customFormat="1" ht="14.25" customHeight="1" x14ac:dyDescent="0.3">
      <c r="A787" s="76">
        <v>41243</v>
      </c>
      <c r="B787" s="64">
        <v>0.86</v>
      </c>
      <c r="C787" s="104">
        <f t="shared" si="50"/>
        <v>0.86</v>
      </c>
      <c r="D787" s="99">
        <f t="shared" ca="1" si="49"/>
        <v>0</v>
      </c>
      <c r="E787" s="64">
        <f t="shared" si="51"/>
        <v>0</v>
      </c>
      <c r="F787" s="64">
        <f t="shared" si="52"/>
        <v>0</v>
      </c>
    </row>
    <row r="788" spans="1:6" s="21" customFormat="1" ht="14.25" customHeight="1" x14ac:dyDescent="0.3">
      <c r="A788" s="76">
        <v>41242</v>
      </c>
      <c r="B788" s="64">
        <v>0.86099999999999999</v>
      </c>
      <c r="C788" s="104">
        <f t="shared" si="50"/>
        <v>0.86099999999999999</v>
      </c>
      <c r="D788" s="99">
        <f t="shared" ca="1" si="49"/>
        <v>1.1627906976744197E-3</v>
      </c>
      <c r="E788" s="64">
        <f t="shared" si="51"/>
        <v>0.10000000000000009</v>
      </c>
      <c r="F788" s="64">
        <f t="shared" si="52"/>
        <v>1.0000000000000009</v>
      </c>
    </row>
    <row r="789" spans="1:6" s="21" customFormat="1" ht="14.25" customHeight="1" x14ac:dyDescent="0.3">
      <c r="A789" s="76">
        <v>41241</v>
      </c>
      <c r="B789" s="64">
        <v>0.86</v>
      </c>
      <c r="C789" s="104">
        <f t="shared" si="50"/>
        <v>0.86</v>
      </c>
      <c r="D789" s="99">
        <f t="shared" ca="1" si="49"/>
        <v>5.8173356602669564E-4</v>
      </c>
      <c r="E789" s="64">
        <f t="shared" si="51"/>
        <v>4.9999999999994493E-2</v>
      </c>
      <c r="F789" s="64">
        <f t="shared" si="52"/>
        <v>0.49999999999994493</v>
      </c>
    </row>
    <row r="790" spans="1:6" s="21" customFormat="1" ht="14.25" customHeight="1" x14ac:dyDescent="0.3">
      <c r="A790" s="76">
        <v>41240</v>
      </c>
      <c r="B790" s="64">
        <v>0.86</v>
      </c>
      <c r="C790" s="104">
        <f t="shared" si="50"/>
        <v>0.86</v>
      </c>
      <c r="D790" s="99">
        <f t="shared" ca="1" si="49"/>
        <v>-5.8105752469500983E-4</v>
      </c>
      <c r="E790" s="64">
        <f t="shared" si="51"/>
        <v>-5.0000000000005596E-2</v>
      </c>
      <c r="F790" s="64">
        <f t="shared" si="52"/>
        <v>-0.50000000000005596</v>
      </c>
    </row>
    <row r="791" spans="1:6" s="21" customFormat="1" ht="14.25" customHeight="1" x14ac:dyDescent="0.3">
      <c r="A791" s="76">
        <v>41239</v>
      </c>
      <c r="B791" s="64">
        <v>0.86</v>
      </c>
      <c r="C791" s="104">
        <f t="shared" si="50"/>
        <v>0.86</v>
      </c>
      <c r="D791" s="99">
        <f t="shared" ca="1" si="49"/>
        <v>-1.7411491584446393E-3</v>
      </c>
      <c r="E791" s="64">
        <f t="shared" si="51"/>
        <v>-0.15000000000000568</v>
      </c>
      <c r="F791" s="64">
        <f t="shared" si="52"/>
        <v>-1.5000000000000568</v>
      </c>
    </row>
    <row r="792" spans="1:6" s="21" customFormat="1" ht="14.25" customHeight="1" x14ac:dyDescent="0.3">
      <c r="A792" s="76">
        <v>41236</v>
      </c>
      <c r="B792" s="64">
        <v>0.85899999999999999</v>
      </c>
      <c r="C792" s="104">
        <f t="shared" si="50"/>
        <v>0.85899999999999999</v>
      </c>
      <c r="D792" s="99">
        <f t="shared" ca="1" si="49"/>
        <v>-3.4802784222737852E-3</v>
      </c>
      <c r="E792" s="64">
        <f t="shared" si="51"/>
        <v>-0.30000000000000027</v>
      </c>
      <c r="F792" s="64">
        <f t="shared" si="52"/>
        <v>-3.0000000000000027</v>
      </c>
    </row>
    <row r="793" spans="1:6" s="21" customFormat="1" ht="14.25" customHeight="1" x14ac:dyDescent="0.3">
      <c r="A793" s="76">
        <v>41235</v>
      </c>
      <c r="B793" s="64">
        <v>0.86</v>
      </c>
      <c r="C793" s="104">
        <f t="shared" si="50"/>
        <v>0.86</v>
      </c>
      <c r="D793" s="99">
        <f t="shared" ca="1" si="49"/>
        <v>-2.32018561484919E-3</v>
      </c>
      <c r="E793" s="64">
        <f t="shared" si="51"/>
        <v>-0.20000000000000018</v>
      </c>
      <c r="F793" s="64">
        <f t="shared" si="52"/>
        <v>-2.0000000000000018</v>
      </c>
    </row>
    <row r="794" spans="1:6" s="21" customFormat="1" ht="14.25" customHeight="1" x14ac:dyDescent="0.3">
      <c r="A794" s="76">
        <v>41234</v>
      </c>
      <c r="B794" s="64">
        <v>0.86099999999999999</v>
      </c>
      <c r="C794" s="104">
        <f t="shared" si="50"/>
        <v>0.86099999999999999</v>
      </c>
      <c r="D794" s="99">
        <f t="shared" ca="1" si="49"/>
        <v>-1.160092807424595E-3</v>
      </c>
      <c r="E794" s="64">
        <f t="shared" si="51"/>
        <v>-0.10000000000000009</v>
      </c>
      <c r="F794" s="64">
        <f t="shared" si="52"/>
        <v>-1.0000000000000009</v>
      </c>
    </row>
    <row r="795" spans="1:6" s="21" customFormat="1" ht="14.25" customHeight="1" x14ac:dyDescent="0.3">
      <c r="A795" s="76">
        <v>41233</v>
      </c>
      <c r="B795" s="64">
        <v>0.86</v>
      </c>
      <c r="C795" s="104">
        <f t="shared" si="50"/>
        <v>0.86</v>
      </c>
      <c r="D795" s="99">
        <f t="shared" ca="1" si="49"/>
        <v>-6.9284064665127085E-3</v>
      </c>
      <c r="E795" s="64">
        <f t="shared" si="51"/>
        <v>-0.60000000000000053</v>
      </c>
      <c r="F795" s="64">
        <f t="shared" si="52"/>
        <v>-6.0000000000000053</v>
      </c>
    </row>
    <row r="796" spans="1:6" s="21" customFormat="1" ht="14.25" customHeight="1" x14ac:dyDescent="0.3">
      <c r="A796" s="76">
        <v>41232</v>
      </c>
      <c r="B796" s="64">
        <v>0.86</v>
      </c>
      <c r="C796" s="104">
        <f t="shared" si="50"/>
        <v>0.86</v>
      </c>
      <c r="D796" s="99">
        <f t="shared" ca="1" si="49"/>
        <v>-1.3195639701663873E-2</v>
      </c>
      <c r="E796" s="64">
        <f t="shared" si="51"/>
        <v>-1.1500000000000066</v>
      </c>
      <c r="F796" s="64">
        <f t="shared" si="52"/>
        <v>-11.500000000000066</v>
      </c>
    </row>
    <row r="797" spans="1:6" s="21" customFormat="1" ht="14.25" customHeight="1" x14ac:dyDescent="0.3">
      <c r="A797" s="76">
        <v>41229</v>
      </c>
      <c r="B797" s="64">
        <v>0.86</v>
      </c>
      <c r="C797" s="104">
        <f t="shared" si="50"/>
        <v>0.86</v>
      </c>
      <c r="D797" s="99">
        <f t="shared" ca="1" si="49"/>
        <v>-1.5736766809728228E-2</v>
      </c>
      <c r="E797" s="64">
        <f t="shared" si="51"/>
        <v>-1.375000000000004</v>
      </c>
      <c r="F797" s="64">
        <f t="shared" si="52"/>
        <v>-13.750000000000039</v>
      </c>
    </row>
    <row r="798" spans="1:6" s="21" customFormat="1" ht="14.25" customHeight="1" x14ac:dyDescent="0.3">
      <c r="A798" s="76">
        <v>41228</v>
      </c>
      <c r="B798" s="64">
        <v>0.85950000000000004</v>
      </c>
      <c r="C798" s="104">
        <f t="shared" si="50"/>
        <v>0.85950000000000004</v>
      </c>
      <c r="D798" s="99">
        <f t="shared" ca="1" si="49"/>
        <v>-1.7714285714285665E-2</v>
      </c>
      <c r="E798" s="64">
        <f t="shared" si="51"/>
        <v>-1.5499999999999958</v>
      </c>
      <c r="F798" s="64">
        <f t="shared" si="52"/>
        <v>-15.499999999999957</v>
      </c>
    </row>
    <row r="799" spans="1:6" s="21" customFormat="1" ht="14.25" customHeight="1" x14ac:dyDescent="0.3">
      <c r="A799" s="76">
        <v>41227</v>
      </c>
      <c r="B799" s="64">
        <v>0.86050000000000004</v>
      </c>
      <c r="C799" s="104">
        <f t="shared" si="50"/>
        <v>0.86050000000000004</v>
      </c>
      <c r="D799" s="99">
        <f t="shared" ca="1" si="49"/>
        <v>-1.7133066818960485E-2</v>
      </c>
      <c r="E799" s="64">
        <f t="shared" si="51"/>
        <v>-1.4999999999999902</v>
      </c>
      <c r="F799" s="64">
        <f t="shared" si="52"/>
        <v>-14.999999999999902</v>
      </c>
    </row>
    <row r="800" spans="1:6" s="21" customFormat="1" ht="14.25" customHeight="1" x14ac:dyDescent="0.3">
      <c r="A800" s="76">
        <v>41226</v>
      </c>
      <c r="B800" s="64">
        <v>0.86150000000000004</v>
      </c>
      <c r="C800" s="104">
        <f t="shared" si="50"/>
        <v>0.86150000000000004</v>
      </c>
      <c r="D800" s="99">
        <f t="shared" ca="1" si="49"/>
        <v>-1.5990862364363111E-2</v>
      </c>
      <c r="E800" s="64">
        <f t="shared" si="51"/>
        <v>-1.3999999999999901</v>
      </c>
      <c r="F800" s="64">
        <f t="shared" si="52"/>
        <v>-13.999999999999901</v>
      </c>
    </row>
    <row r="801" spans="1:6" s="21" customFormat="1" ht="14.25" customHeight="1" x14ac:dyDescent="0.3">
      <c r="A801" s="76">
        <v>41225</v>
      </c>
      <c r="B801" s="64">
        <v>0.86199999999999999</v>
      </c>
      <c r="C801" s="104">
        <f t="shared" si="50"/>
        <v>0.86199999999999999</v>
      </c>
      <c r="D801" s="99">
        <f t="shared" ca="1" si="49"/>
        <v>-1.7663817663817617E-2</v>
      </c>
      <c r="E801" s="64">
        <f t="shared" si="51"/>
        <v>-1.5499999999999958</v>
      </c>
      <c r="F801" s="64">
        <f t="shared" si="52"/>
        <v>-15.499999999999957</v>
      </c>
    </row>
    <row r="802" spans="1:6" s="21" customFormat="1" ht="14.25" customHeight="1" x14ac:dyDescent="0.3">
      <c r="A802" s="76">
        <v>41222</v>
      </c>
      <c r="B802" s="64">
        <v>0.86199999999999999</v>
      </c>
      <c r="C802" s="104">
        <f t="shared" si="50"/>
        <v>0.86199999999999999</v>
      </c>
      <c r="D802" s="99">
        <f t="shared" ca="1" si="49"/>
        <v>-1.7663817663817617E-2</v>
      </c>
      <c r="E802" s="64">
        <f t="shared" si="51"/>
        <v>-1.5499999999999958</v>
      </c>
      <c r="F802" s="64">
        <f t="shared" si="52"/>
        <v>-15.499999999999957</v>
      </c>
    </row>
    <row r="803" spans="1:6" s="21" customFormat="1" ht="14.25" customHeight="1" x14ac:dyDescent="0.3">
      <c r="A803" s="76">
        <v>41221</v>
      </c>
      <c r="B803" s="64">
        <v>0.86199999999999999</v>
      </c>
      <c r="C803" s="104">
        <f t="shared" si="50"/>
        <v>0.86199999999999999</v>
      </c>
      <c r="D803" s="99">
        <f t="shared" ca="1" si="49"/>
        <v>-2.1010789324247544E-2</v>
      </c>
      <c r="E803" s="64">
        <f t="shared" si="51"/>
        <v>-1.8499999999999961</v>
      </c>
      <c r="F803" s="64">
        <f t="shared" si="52"/>
        <v>-18.499999999999961</v>
      </c>
    </row>
    <row r="804" spans="1:6" s="21" customFormat="1" ht="14.25" customHeight="1" x14ac:dyDescent="0.3">
      <c r="A804" s="76">
        <v>41220</v>
      </c>
      <c r="B804" s="64">
        <v>0.86599999999999999</v>
      </c>
      <c r="C804" s="104">
        <f t="shared" si="50"/>
        <v>0.86599999999999999</v>
      </c>
      <c r="D804" s="99">
        <f t="shared" ca="1" si="49"/>
        <v>-1.6467915956842657E-2</v>
      </c>
      <c r="E804" s="64">
        <f t="shared" si="51"/>
        <v>-1.4499999999999957</v>
      </c>
      <c r="F804" s="64">
        <f t="shared" si="52"/>
        <v>-14.499999999999957</v>
      </c>
    </row>
    <row r="805" spans="1:6" s="21" customFormat="1" ht="14.25" customHeight="1" x14ac:dyDescent="0.3">
      <c r="A805" s="76">
        <v>41219</v>
      </c>
      <c r="B805" s="64">
        <v>0.87150000000000005</v>
      </c>
      <c r="C805" s="104">
        <f t="shared" si="50"/>
        <v>0.87150000000000005</v>
      </c>
      <c r="D805" s="99">
        <f t="shared" ca="1" si="49"/>
        <v>-1.1344299489506408E-2</v>
      </c>
      <c r="E805" s="64">
        <f t="shared" si="51"/>
        <v>-0.99999999999998979</v>
      </c>
      <c r="F805" s="64">
        <f t="shared" si="52"/>
        <v>-9.999999999999897</v>
      </c>
    </row>
    <row r="806" spans="1:6" s="21" customFormat="1" ht="14.25" customHeight="1" x14ac:dyDescent="0.3">
      <c r="A806" s="76">
        <v>41218</v>
      </c>
      <c r="B806" s="64">
        <v>0.87375000000000003</v>
      </c>
      <c r="C806" s="104">
        <f t="shared" si="50"/>
        <v>0.87375000000000003</v>
      </c>
      <c r="D806" s="99">
        <f t="shared" ca="1" si="49"/>
        <v>-1.6047297297297279E-2</v>
      </c>
      <c r="E806" s="64">
        <f t="shared" si="51"/>
        <v>-1.4249999999999985</v>
      </c>
      <c r="F806" s="64">
        <f t="shared" si="52"/>
        <v>-14.249999999999986</v>
      </c>
    </row>
    <row r="807" spans="1:6" s="21" customFormat="1" ht="14.25" customHeight="1" x14ac:dyDescent="0.3">
      <c r="A807" s="76">
        <v>41215</v>
      </c>
      <c r="B807" s="64">
        <v>0.875</v>
      </c>
      <c r="C807" s="104">
        <f t="shared" si="50"/>
        <v>0.875</v>
      </c>
      <c r="D807" s="99">
        <f t="shared" ca="1" si="49"/>
        <v>-1.740595171252101E-2</v>
      </c>
      <c r="E807" s="64">
        <f t="shared" si="51"/>
        <v>-1.5499999999999958</v>
      </c>
      <c r="F807" s="64">
        <f t="shared" si="52"/>
        <v>-15.499999999999957</v>
      </c>
    </row>
    <row r="808" spans="1:6" s="21" customFormat="1" ht="14.25" customHeight="1" x14ac:dyDescent="0.3">
      <c r="A808" s="76">
        <v>41214</v>
      </c>
      <c r="B808" s="64">
        <v>0.87549999999999994</v>
      </c>
      <c r="C808" s="104">
        <f t="shared" si="50"/>
        <v>0.87549999999999994</v>
      </c>
      <c r="D808" s="99">
        <f t="shared" ca="1" si="49"/>
        <v>-2.3424428332403813E-2</v>
      </c>
      <c r="E808" s="64">
        <f t="shared" si="51"/>
        <v>-2.1000000000000019</v>
      </c>
      <c r="F808" s="64">
        <f t="shared" si="52"/>
        <v>-21.000000000000018</v>
      </c>
    </row>
    <row r="809" spans="1:6" s="21" customFormat="1" ht="14.25" customHeight="1" x14ac:dyDescent="0.3">
      <c r="A809" s="76">
        <v>41213</v>
      </c>
      <c r="B809" s="64">
        <v>0.87549999999999994</v>
      </c>
      <c r="C809" s="104">
        <f t="shared" si="50"/>
        <v>0.87549999999999994</v>
      </c>
      <c r="D809" s="99">
        <f t="shared" ca="1" si="49"/>
        <v>-2.8301886792452918E-2</v>
      </c>
      <c r="E809" s="64">
        <f t="shared" si="51"/>
        <v>-2.5500000000000078</v>
      </c>
      <c r="F809" s="64">
        <f t="shared" si="52"/>
        <v>-25.500000000000078</v>
      </c>
    </row>
    <row r="810" spans="1:6" s="21" customFormat="1" ht="14.25" customHeight="1" x14ac:dyDescent="0.3">
      <c r="A810" s="76">
        <v>41212</v>
      </c>
      <c r="B810" s="64">
        <v>0.87749999999999995</v>
      </c>
      <c r="C810" s="104">
        <f t="shared" si="50"/>
        <v>0.87749999999999995</v>
      </c>
      <c r="D810" s="99">
        <f t="shared" ca="1" si="49"/>
        <v>-3.0922142462727804E-2</v>
      </c>
      <c r="E810" s="64">
        <f t="shared" si="51"/>
        <v>-2.8000000000000025</v>
      </c>
      <c r="F810" s="64">
        <f t="shared" si="52"/>
        <v>-28.000000000000025</v>
      </c>
    </row>
    <row r="811" spans="1:6" s="21" customFormat="1" ht="14.25" customHeight="1" x14ac:dyDescent="0.3">
      <c r="A811" s="76">
        <v>41211</v>
      </c>
      <c r="B811" s="64">
        <v>0.87749999999999995</v>
      </c>
      <c r="C811" s="104">
        <f t="shared" si="50"/>
        <v>0.87749999999999995</v>
      </c>
      <c r="D811" s="99">
        <f t="shared" ca="1" si="49"/>
        <v>-4.4117647058823629E-2</v>
      </c>
      <c r="E811" s="64">
        <f t="shared" si="51"/>
        <v>-4.0500000000000096</v>
      </c>
      <c r="F811" s="64">
        <f t="shared" si="52"/>
        <v>-40.500000000000099</v>
      </c>
    </row>
    <row r="812" spans="1:6" s="21" customFormat="1" ht="14.25" customHeight="1" x14ac:dyDescent="0.3">
      <c r="A812" s="76">
        <v>41208</v>
      </c>
      <c r="B812" s="64">
        <v>0.88049999999999995</v>
      </c>
      <c r="C812" s="104">
        <f t="shared" si="50"/>
        <v>0.88049999999999995</v>
      </c>
      <c r="D812" s="99">
        <f t="shared" ca="1" si="49"/>
        <v>-5.2206673842841868E-2</v>
      </c>
      <c r="E812" s="64">
        <f t="shared" si="51"/>
        <v>-4.8500000000000103</v>
      </c>
      <c r="F812" s="64">
        <f t="shared" si="52"/>
        <v>-48.500000000000099</v>
      </c>
    </row>
    <row r="813" spans="1:6" s="21" customFormat="1" ht="14.25" customHeight="1" x14ac:dyDescent="0.3">
      <c r="A813" s="76">
        <v>41207</v>
      </c>
      <c r="B813" s="64">
        <v>0.88049999999999995</v>
      </c>
      <c r="C813" s="104">
        <f t="shared" si="50"/>
        <v>0.88049999999999995</v>
      </c>
      <c r="D813" s="99">
        <f t="shared" ca="1" si="49"/>
        <v>-5.9294871794871903E-2</v>
      </c>
      <c r="E813" s="64">
        <f t="shared" si="51"/>
        <v>-5.5500000000000105</v>
      </c>
      <c r="F813" s="64">
        <f t="shared" si="52"/>
        <v>-55.500000000000107</v>
      </c>
    </row>
    <row r="814" spans="1:6" s="21" customFormat="1" ht="14.25" customHeight="1" x14ac:dyDescent="0.3">
      <c r="A814" s="76">
        <v>41206</v>
      </c>
      <c r="B814" s="64">
        <v>0.88149999999999995</v>
      </c>
      <c r="C814" s="104">
        <f t="shared" si="50"/>
        <v>0.88149999999999995</v>
      </c>
      <c r="D814" s="99">
        <f t="shared" ca="1" si="49"/>
        <v>-6.3728093467870478E-2</v>
      </c>
      <c r="E814" s="64">
        <f t="shared" si="51"/>
        <v>-6.0000000000000053</v>
      </c>
      <c r="F814" s="64">
        <f t="shared" si="52"/>
        <v>-60.000000000000057</v>
      </c>
    </row>
    <row r="815" spans="1:6" s="21" customFormat="1" ht="14.25" customHeight="1" x14ac:dyDescent="0.3">
      <c r="A815" s="76">
        <v>41205</v>
      </c>
      <c r="B815" s="64">
        <v>0.88800000000000001</v>
      </c>
      <c r="C815" s="104">
        <f t="shared" si="50"/>
        <v>0.88800000000000001</v>
      </c>
      <c r="D815" s="99">
        <f t="shared" ca="1" si="49"/>
        <v>-5.9820010587612486E-2</v>
      </c>
      <c r="E815" s="64">
        <f t="shared" si="51"/>
        <v>-5.6499999999999995</v>
      </c>
      <c r="F815" s="64">
        <f t="shared" si="52"/>
        <v>-56.499999999999993</v>
      </c>
    </row>
    <row r="816" spans="1:6" s="21" customFormat="1" ht="14.25" customHeight="1" x14ac:dyDescent="0.3">
      <c r="A816" s="76">
        <v>41204</v>
      </c>
      <c r="B816" s="64">
        <v>0.89049999999999996</v>
      </c>
      <c r="C816" s="104">
        <f t="shared" si="50"/>
        <v>0.89049999999999996</v>
      </c>
      <c r="D816" s="99">
        <f t="shared" ca="1" si="49"/>
        <v>-6.460084033613446E-2</v>
      </c>
      <c r="E816" s="64">
        <f t="shared" si="51"/>
        <v>-6.15</v>
      </c>
      <c r="F816" s="64">
        <f t="shared" si="52"/>
        <v>-61.5</v>
      </c>
    </row>
    <row r="817" spans="1:6" s="21" customFormat="1" ht="14.25" customHeight="1" x14ac:dyDescent="0.3">
      <c r="A817" s="76">
        <v>41201</v>
      </c>
      <c r="B817" s="64">
        <v>0.89649999999999996</v>
      </c>
      <c r="C817" s="104">
        <f t="shared" si="50"/>
        <v>0.89649999999999996</v>
      </c>
      <c r="D817" s="99">
        <f t="shared" ca="1" si="49"/>
        <v>-5.9779758783429525E-2</v>
      </c>
      <c r="E817" s="64">
        <f t="shared" si="51"/>
        <v>-5.7000000000000046</v>
      </c>
      <c r="F817" s="64">
        <f t="shared" si="52"/>
        <v>-57.000000000000043</v>
      </c>
    </row>
    <row r="818" spans="1:6" s="21" customFormat="1" ht="14.25" customHeight="1" x14ac:dyDescent="0.3">
      <c r="A818" s="76">
        <v>41200</v>
      </c>
      <c r="B818" s="64">
        <v>0.90100000000000002</v>
      </c>
      <c r="C818" s="104">
        <f t="shared" si="50"/>
        <v>0.90100000000000002</v>
      </c>
      <c r="D818" s="99">
        <f t="shared" ca="1" si="49"/>
        <v>-5.6050288108957562E-2</v>
      </c>
      <c r="E818" s="64">
        <f t="shared" si="51"/>
        <v>-5.35</v>
      </c>
      <c r="F818" s="64">
        <f t="shared" si="52"/>
        <v>-53.5</v>
      </c>
    </row>
    <row r="819" spans="1:6" s="21" customFormat="1" ht="14.25" customHeight="1" x14ac:dyDescent="0.3">
      <c r="A819" s="76">
        <v>41199</v>
      </c>
      <c r="B819" s="64">
        <v>0.90549999999999997</v>
      </c>
      <c r="C819" s="104">
        <f t="shared" si="50"/>
        <v>0.90549999999999997</v>
      </c>
      <c r="D819" s="99">
        <f t="shared" ca="1" si="49"/>
        <v>-5.3319393622582381E-2</v>
      </c>
      <c r="E819" s="64">
        <f t="shared" si="51"/>
        <v>-5.100000000000005</v>
      </c>
      <c r="F819" s="64">
        <f t="shared" si="52"/>
        <v>-51.00000000000005</v>
      </c>
    </row>
    <row r="820" spans="1:6" s="21" customFormat="1" ht="14.25" customHeight="1" x14ac:dyDescent="0.3">
      <c r="A820" s="76">
        <v>41198</v>
      </c>
      <c r="B820" s="64">
        <v>0.91800000000000004</v>
      </c>
      <c r="C820" s="104">
        <f t="shared" si="50"/>
        <v>0.91800000000000004</v>
      </c>
      <c r="D820" s="99">
        <f t="shared" ca="1" si="49"/>
        <v>-4.2752867570385746E-2</v>
      </c>
      <c r="E820" s="64">
        <f t="shared" si="51"/>
        <v>-4.0999999999999925</v>
      </c>
      <c r="F820" s="64">
        <f t="shared" si="52"/>
        <v>-40.999999999999929</v>
      </c>
    </row>
    <row r="821" spans="1:6" s="21" customFormat="1" ht="14.25" customHeight="1" x14ac:dyDescent="0.3">
      <c r="A821" s="76">
        <v>41197</v>
      </c>
      <c r="B821" s="64">
        <v>0.92900000000000005</v>
      </c>
      <c r="C821" s="104">
        <f t="shared" si="50"/>
        <v>0.92900000000000005</v>
      </c>
      <c r="D821" s="99">
        <f t="shared" ca="1" si="49"/>
        <v>-3.3801352054082134E-2</v>
      </c>
      <c r="E821" s="64">
        <f t="shared" si="51"/>
        <v>-3.2499999999999973</v>
      </c>
      <c r="F821" s="64">
        <f t="shared" si="52"/>
        <v>-32.499999999999972</v>
      </c>
    </row>
    <row r="822" spans="1:6" s="21" customFormat="1" ht="14.25" customHeight="1" x14ac:dyDescent="0.3">
      <c r="A822" s="76">
        <v>41194</v>
      </c>
      <c r="B822" s="64">
        <v>0.93600000000000005</v>
      </c>
      <c r="C822" s="104">
        <f t="shared" si="50"/>
        <v>0.93600000000000005</v>
      </c>
      <c r="D822" s="99">
        <f t="shared" ca="1" si="49"/>
        <v>-3.1807602792862627E-2</v>
      </c>
      <c r="E822" s="64">
        <f t="shared" si="51"/>
        <v>-3.0749999999999944</v>
      </c>
      <c r="F822" s="64">
        <f t="shared" si="52"/>
        <v>-30.749999999999943</v>
      </c>
    </row>
    <row r="823" spans="1:6" s="21" customFormat="1" ht="14.25" customHeight="1" x14ac:dyDescent="0.3">
      <c r="A823" s="76">
        <v>41193</v>
      </c>
      <c r="B823" s="64">
        <v>0.9415</v>
      </c>
      <c r="C823" s="104">
        <f t="shared" si="50"/>
        <v>0.9415</v>
      </c>
      <c r="D823" s="99">
        <f t="shared" ca="1" si="49"/>
        <v>-3.2374100719424433E-2</v>
      </c>
      <c r="E823" s="64">
        <f t="shared" si="51"/>
        <v>-3.1499999999999972</v>
      </c>
      <c r="F823" s="64">
        <f t="shared" si="52"/>
        <v>-31.499999999999972</v>
      </c>
    </row>
    <row r="824" spans="1:6" s="21" customFormat="1" ht="14.25" customHeight="1" x14ac:dyDescent="0.3">
      <c r="A824" s="76">
        <v>41192</v>
      </c>
      <c r="B824" s="64">
        <v>0.94450000000000001</v>
      </c>
      <c r="C824" s="104">
        <f t="shared" si="50"/>
        <v>0.94450000000000001</v>
      </c>
      <c r="D824" s="99">
        <f t="shared" ca="1" si="49"/>
        <v>-3.2026646169613121E-2</v>
      </c>
      <c r="E824" s="64">
        <f t="shared" si="51"/>
        <v>-3.125</v>
      </c>
      <c r="F824" s="64">
        <f t="shared" si="52"/>
        <v>-31.25</v>
      </c>
    </row>
    <row r="825" spans="1:6" s="21" customFormat="1" ht="14.25" customHeight="1" x14ac:dyDescent="0.3">
      <c r="A825" s="76">
        <v>41191</v>
      </c>
      <c r="B825" s="64">
        <v>0.95199999999999996</v>
      </c>
      <c r="C825" s="104">
        <f t="shared" si="50"/>
        <v>0.95199999999999996</v>
      </c>
      <c r="D825" s="99">
        <f t="shared" ca="1" si="49"/>
        <v>-2.3589743589743611E-2</v>
      </c>
      <c r="E825" s="64">
        <f t="shared" si="51"/>
        <v>-2.300000000000002</v>
      </c>
      <c r="F825" s="64">
        <f t="shared" si="52"/>
        <v>-23.000000000000021</v>
      </c>
    </row>
    <row r="826" spans="1:6" s="21" customFormat="1" ht="14.25" customHeight="1" x14ac:dyDescent="0.3">
      <c r="A826" s="76">
        <v>41190</v>
      </c>
      <c r="B826" s="64">
        <v>0.95350000000000001</v>
      </c>
      <c r="C826" s="104">
        <f t="shared" si="50"/>
        <v>0.95350000000000001</v>
      </c>
      <c r="D826" s="99">
        <f t="shared" ca="1" si="49"/>
        <v>-2.5300281114234543E-2</v>
      </c>
      <c r="E826" s="64">
        <f t="shared" si="51"/>
        <v>-2.4749999999999939</v>
      </c>
      <c r="F826" s="64">
        <f t="shared" si="52"/>
        <v>-24.74999999999994</v>
      </c>
    </row>
    <row r="827" spans="1:6" s="21" customFormat="1" ht="14.25" customHeight="1" x14ac:dyDescent="0.3">
      <c r="A827" s="76">
        <v>41187</v>
      </c>
      <c r="B827" s="64">
        <v>0.95450000000000002</v>
      </c>
      <c r="C827" s="104">
        <f t="shared" si="50"/>
        <v>0.95450000000000002</v>
      </c>
      <c r="D827" s="99">
        <f t="shared" ca="1" si="49"/>
        <v>-2.8251463476711574E-2</v>
      </c>
      <c r="E827" s="64">
        <f t="shared" si="51"/>
        <v>-2.7749999999999941</v>
      </c>
      <c r="F827" s="64">
        <f t="shared" si="52"/>
        <v>-27.749999999999943</v>
      </c>
    </row>
    <row r="828" spans="1:6" s="21" customFormat="1" ht="14.25" customHeight="1" x14ac:dyDescent="0.3">
      <c r="A828" s="76">
        <v>41186</v>
      </c>
      <c r="B828" s="64">
        <v>0.95650000000000002</v>
      </c>
      <c r="C828" s="104">
        <f t="shared" si="50"/>
        <v>0.95650000000000002</v>
      </c>
      <c r="D828" s="99">
        <f t="shared" ca="1" si="49"/>
        <v>-2.8440832910106677E-2</v>
      </c>
      <c r="E828" s="64">
        <f t="shared" si="51"/>
        <v>-2.8000000000000025</v>
      </c>
      <c r="F828" s="64">
        <f t="shared" si="52"/>
        <v>-28.000000000000025</v>
      </c>
    </row>
    <row r="829" spans="1:6" s="21" customFormat="1" ht="14.25" customHeight="1" x14ac:dyDescent="0.3">
      <c r="A829" s="76">
        <v>41185</v>
      </c>
      <c r="B829" s="64">
        <v>0.95899999999999996</v>
      </c>
      <c r="C829" s="104">
        <f t="shared" si="50"/>
        <v>0.95899999999999996</v>
      </c>
      <c r="D829" s="99">
        <f t="shared" ca="1" si="49"/>
        <v>-2.6642984014209586E-2</v>
      </c>
      <c r="E829" s="64">
        <f t="shared" si="51"/>
        <v>-2.6249999999999996</v>
      </c>
      <c r="F829" s="64">
        <f t="shared" si="52"/>
        <v>-26.249999999999996</v>
      </c>
    </row>
    <row r="830" spans="1:6" s="21" customFormat="1" ht="14.25" customHeight="1" x14ac:dyDescent="0.3">
      <c r="A830" s="76">
        <v>41184</v>
      </c>
      <c r="B830" s="64">
        <v>0.96150000000000002</v>
      </c>
      <c r="C830" s="104">
        <f t="shared" si="50"/>
        <v>0.96150000000000002</v>
      </c>
      <c r="D830" s="99">
        <f t="shared" ca="1" si="49"/>
        <v>-2.6329113924050657E-2</v>
      </c>
      <c r="E830" s="64">
        <f t="shared" si="51"/>
        <v>-2.6000000000000023</v>
      </c>
      <c r="F830" s="64">
        <f t="shared" si="52"/>
        <v>-26.000000000000021</v>
      </c>
    </row>
    <row r="831" spans="1:6" s="21" customFormat="1" ht="14.25" customHeight="1" x14ac:dyDescent="0.3">
      <c r="A831" s="76">
        <v>41183</v>
      </c>
      <c r="B831" s="64">
        <v>0.96675</v>
      </c>
      <c r="C831" s="104">
        <f t="shared" si="50"/>
        <v>0.96675</v>
      </c>
      <c r="D831" s="99">
        <f t="shared" ca="1" si="49"/>
        <v>-2.299140980293082E-2</v>
      </c>
      <c r="E831" s="64">
        <f t="shared" si="51"/>
        <v>-2.2750000000000048</v>
      </c>
      <c r="F831" s="64">
        <f t="shared" si="52"/>
        <v>-22.75000000000005</v>
      </c>
    </row>
    <row r="832" spans="1:6" s="21" customFormat="1" ht="14.25" customHeight="1" x14ac:dyDescent="0.3">
      <c r="A832" s="76">
        <v>41180</v>
      </c>
      <c r="B832" s="64">
        <v>0.97299999999999998</v>
      </c>
      <c r="C832" s="104">
        <f t="shared" si="50"/>
        <v>0.97299999999999998</v>
      </c>
      <c r="D832" s="99">
        <f t="shared" ca="1" si="49"/>
        <v>-1.9153225806451631E-2</v>
      </c>
      <c r="E832" s="64">
        <f t="shared" si="51"/>
        <v>-1.9000000000000017</v>
      </c>
      <c r="F832" s="64">
        <f t="shared" si="52"/>
        <v>-19.000000000000018</v>
      </c>
    </row>
    <row r="833" spans="1:6" s="21" customFormat="1" ht="14.25" customHeight="1" x14ac:dyDescent="0.3">
      <c r="A833" s="76">
        <v>41179</v>
      </c>
      <c r="B833" s="64">
        <v>0.97575000000000001</v>
      </c>
      <c r="C833" s="104">
        <f t="shared" si="50"/>
        <v>0.97575000000000001</v>
      </c>
      <c r="D833" s="99">
        <f t="shared" ca="1" si="49"/>
        <v>-2.1313941825476419E-2</v>
      </c>
      <c r="E833" s="64">
        <f t="shared" si="51"/>
        <v>-2.1249999999999991</v>
      </c>
      <c r="F833" s="64">
        <f t="shared" si="52"/>
        <v>-21.249999999999993</v>
      </c>
    </row>
    <row r="834" spans="1:6" s="21" customFormat="1" ht="14.25" customHeight="1" x14ac:dyDescent="0.3">
      <c r="A834" s="76">
        <v>41178</v>
      </c>
      <c r="B834" s="64">
        <v>0.97499999999999998</v>
      </c>
      <c r="C834" s="104">
        <f t="shared" si="50"/>
        <v>0.97499999999999998</v>
      </c>
      <c r="D834" s="99">
        <f t="shared" ca="1" si="49"/>
        <v>-2.8884462151394449E-2</v>
      </c>
      <c r="E834" s="64">
        <f t="shared" si="51"/>
        <v>-2.9000000000000026</v>
      </c>
      <c r="F834" s="64">
        <f t="shared" si="52"/>
        <v>-29.000000000000025</v>
      </c>
    </row>
    <row r="835" spans="1:6" s="21" customFormat="1" ht="14.25" customHeight="1" x14ac:dyDescent="0.3">
      <c r="A835" s="76">
        <v>41177</v>
      </c>
      <c r="B835" s="64">
        <v>0.97824999999999995</v>
      </c>
      <c r="C835" s="104">
        <f t="shared" si="50"/>
        <v>0.97824999999999995</v>
      </c>
      <c r="D835" s="99">
        <f t="shared" ref="D835:D898" ca="1" si="53">_xlfn.IFNA((B835-B844)/B844,NORMINV(RAND(),_xlfn.AGGREGATE(1,6,D774:D900),_xlfn.AGGREGATE(7,6,D774:D900)))</f>
        <v>-2.9513888888888944E-2</v>
      </c>
      <c r="E835" s="64">
        <f t="shared" si="51"/>
        <v>-2.9750000000000054</v>
      </c>
      <c r="F835" s="64">
        <f t="shared" si="52"/>
        <v>-29.750000000000053</v>
      </c>
    </row>
    <row r="836" spans="1:6" s="21" customFormat="1" ht="14.25" customHeight="1" x14ac:dyDescent="0.3">
      <c r="A836" s="76">
        <v>41176</v>
      </c>
      <c r="B836" s="64">
        <v>0.98224999999999996</v>
      </c>
      <c r="C836" s="104">
        <f t="shared" si="50"/>
        <v>0.98224999999999996</v>
      </c>
      <c r="D836" s="99">
        <f t="shared" ca="1" si="53"/>
        <v>-3.1789058649581078E-2</v>
      </c>
      <c r="E836" s="64">
        <f t="shared" si="51"/>
        <v>-3.2250000000000001</v>
      </c>
      <c r="F836" s="64">
        <f t="shared" si="52"/>
        <v>-32.25</v>
      </c>
    </row>
    <row r="837" spans="1:6" s="21" customFormat="1" ht="14.25" customHeight="1" x14ac:dyDescent="0.3">
      <c r="A837" s="76">
        <v>41173</v>
      </c>
      <c r="B837" s="64">
        <v>0.98450000000000004</v>
      </c>
      <c r="C837" s="104">
        <f t="shared" si="50"/>
        <v>0.98450000000000004</v>
      </c>
      <c r="D837" s="99">
        <f t="shared" ca="1" si="53"/>
        <v>-3.2432432432432462E-2</v>
      </c>
      <c r="E837" s="64">
        <f t="shared" si="51"/>
        <v>-3.3000000000000029</v>
      </c>
      <c r="F837" s="64">
        <f t="shared" si="52"/>
        <v>-33.000000000000028</v>
      </c>
    </row>
    <row r="838" spans="1:6" s="21" customFormat="1" ht="14.25" customHeight="1" x14ac:dyDescent="0.3">
      <c r="A838" s="76">
        <v>41172</v>
      </c>
      <c r="B838" s="64">
        <v>0.98524999999999996</v>
      </c>
      <c r="C838" s="104">
        <f t="shared" ref="C838:C901" si="54">_xlfn.IFNA(B838,EXP(D838)*B847)</f>
        <v>0.98524999999999996</v>
      </c>
      <c r="D838" s="99">
        <f t="shared" ca="1" si="53"/>
        <v>-3.7841796875000062E-2</v>
      </c>
      <c r="E838" s="64">
        <f t="shared" ref="E838:E901" si="55">(C838-C847)*100</f>
        <v>-3.8750000000000062</v>
      </c>
      <c r="F838" s="64">
        <f t="shared" ref="F838:F901" si="56">E838*10</f>
        <v>-38.750000000000064</v>
      </c>
    </row>
    <row r="839" spans="1:6" s="21" customFormat="1" ht="14.25" customHeight="1" x14ac:dyDescent="0.3">
      <c r="A839" s="76">
        <v>41171</v>
      </c>
      <c r="B839" s="64">
        <v>0.98750000000000004</v>
      </c>
      <c r="C839" s="104">
        <f t="shared" si="54"/>
        <v>0.98750000000000004</v>
      </c>
      <c r="D839" s="99">
        <f t="shared" ca="1" si="53"/>
        <v>-3.6115178135675864E-2</v>
      </c>
      <c r="E839" s="64">
        <f t="shared" si="55"/>
        <v>-3.6999999999999922</v>
      </c>
      <c r="F839" s="64">
        <f t="shared" si="56"/>
        <v>-36.999999999999922</v>
      </c>
    </row>
    <row r="840" spans="1:6" s="21" customFormat="1" ht="14.25" customHeight="1" x14ac:dyDescent="0.3">
      <c r="A840" s="76">
        <v>41170</v>
      </c>
      <c r="B840" s="64">
        <v>0.98950000000000005</v>
      </c>
      <c r="C840" s="104">
        <f t="shared" si="54"/>
        <v>0.98950000000000005</v>
      </c>
      <c r="D840" s="99">
        <f t="shared" ca="1" si="53"/>
        <v>-3.6044812469556674E-2</v>
      </c>
      <c r="E840" s="64">
        <f t="shared" si="55"/>
        <v>-3.6999999999999922</v>
      </c>
      <c r="F840" s="64">
        <f t="shared" si="56"/>
        <v>-36.999999999999922</v>
      </c>
    </row>
    <row r="841" spans="1:6" s="21" customFormat="1" ht="14.25" customHeight="1" x14ac:dyDescent="0.3">
      <c r="A841" s="76">
        <v>41169</v>
      </c>
      <c r="B841" s="64">
        <v>0.99199999999999999</v>
      </c>
      <c r="C841" s="104">
        <f t="shared" si="54"/>
        <v>0.99199999999999999</v>
      </c>
      <c r="D841" s="99">
        <f t="shared" ca="1" si="53"/>
        <v>-3.4079844206426409E-2</v>
      </c>
      <c r="E841" s="64">
        <f t="shared" si="55"/>
        <v>-3.499999999999992</v>
      </c>
      <c r="F841" s="64">
        <f t="shared" si="56"/>
        <v>-34.999999999999922</v>
      </c>
    </row>
    <row r="842" spans="1:6" s="21" customFormat="1" ht="14.25" customHeight="1" x14ac:dyDescent="0.3">
      <c r="A842" s="76">
        <v>41166</v>
      </c>
      <c r="B842" s="64">
        <v>0.997</v>
      </c>
      <c r="C842" s="104">
        <f t="shared" si="54"/>
        <v>0.997</v>
      </c>
      <c r="D842" s="99">
        <f t="shared" ca="1" si="53"/>
        <v>-3.1568722680913146E-2</v>
      </c>
      <c r="E842" s="64">
        <f t="shared" si="55"/>
        <v>-3.2500000000000084</v>
      </c>
      <c r="F842" s="64">
        <f t="shared" si="56"/>
        <v>-32.500000000000085</v>
      </c>
    </row>
    <row r="843" spans="1:6" s="21" customFormat="1" ht="14.25" customHeight="1" x14ac:dyDescent="0.3">
      <c r="A843" s="76">
        <v>41165</v>
      </c>
      <c r="B843" s="64">
        <v>1.004</v>
      </c>
      <c r="C843" s="104">
        <f t="shared" si="54"/>
        <v>1.004</v>
      </c>
      <c r="D843" s="99">
        <f t="shared" ca="1" si="53"/>
        <v>-2.7131782945736458E-2</v>
      </c>
      <c r="E843" s="64">
        <f t="shared" si="55"/>
        <v>-2.8000000000000025</v>
      </c>
      <c r="F843" s="64">
        <f t="shared" si="56"/>
        <v>-28.000000000000025</v>
      </c>
    </row>
    <row r="844" spans="1:6" s="21" customFormat="1" ht="14.25" customHeight="1" x14ac:dyDescent="0.3">
      <c r="A844" s="76">
        <v>41164</v>
      </c>
      <c r="B844" s="64">
        <v>1.008</v>
      </c>
      <c r="C844" s="104">
        <f t="shared" si="54"/>
        <v>1.008</v>
      </c>
      <c r="D844" s="99">
        <f t="shared" ca="1" si="53"/>
        <v>-2.4201355275895366E-2</v>
      </c>
      <c r="E844" s="64">
        <f t="shared" si="55"/>
        <v>-2.4999999999999911</v>
      </c>
      <c r="F844" s="64">
        <f t="shared" si="56"/>
        <v>-24.999999999999911</v>
      </c>
    </row>
    <row r="845" spans="1:6" s="21" customFormat="1" ht="14.25" customHeight="1" x14ac:dyDescent="0.3">
      <c r="A845" s="76">
        <v>41163</v>
      </c>
      <c r="B845" s="64">
        <v>1.0145</v>
      </c>
      <c r="C845" s="104">
        <f t="shared" si="54"/>
        <v>1.0145</v>
      </c>
      <c r="D845" s="99">
        <f t="shared" ca="1" si="53"/>
        <v>-1.8858800773694461E-2</v>
      </c>
      <c r="E845" s="64">
        <f t="shared" si="55"/>
        <v>-1.9500000000000073</v>
      </c>
      <c r="F845" s="64">
        <f t="shared" si="56"/>
        <v>-19.500000000000071</v>
      </c>
    </row>
    <row r="846" spans="1:6" s="21" customFormat="1" ht="14.25" customHeight="1" x14ac:dyDescent="0.3">
      <c r="A846" s="76">
        <v>41162</v>
      </c>
      <c r="B846" s="64">
        <v>1.0175000000000001</v>
      </c>
      <c r="C846" s="104">
        <f t="shared" si="54"/>
        <v>1.0175000000000001</v>
      </c>
      <c r="D846" s="99">
        <f t="shared" ca="1" si="53"/>
        <v>-1.690821256038633E-2</v>
      </c>
      <c r="E846" s="64">
        <f t="shared" si="55"/>
        <v>-1.7499999999999849</v>
      </c>
      <c r="F846" s="64">
        <f t="shared" si="56"/>
        <v>-17.499999999999851</v>
      </c>
    </row>
    <row r="847" spans="1:6" s="21" customFormat="1" ht="14.25" customHeight="1" x14ac:dyDescent="0.3">
      <c r="A847" s="76">
        <v>41159</v>
      </c>
      <c r="B847" s="64">
        <v>1.024</v>
      </c>
      <c r="C847" s="104">
        <f t="shared" si="54"/>
        <v>1.024</v>
      </c>
      <c r="D847" s="99">
        <f t="shared" ca="1" si="53"/>
        <v>2.0339593208135727E-2</v>
      </c>
      <c r="E847" s="64">
        <f t="shared" ca="1" si="55"/>
        <v>4.9750000000000068</v>
      </c>
      <c r="F847" s="64">
        <f t="shared" ca="1" si="56"/>
        <v>49.750000000000071</v>
      </c>
    </row>
    <row r="848" spans="1:6" s="21" customFormat="1" ht="14.25" customHeight="1" x14ac:dyDescent="0.3">
      <c r="A848" s="76">
        <v>41158</v>
      </c>
      <c r="B848" s="64">
        <v>1.0245</v>
      </c>
      <c r="C848" s="104">
        <f t="shared" si="54"/>
        <v>1.0245</v>
      </c>
      <c r="D848" s="99">
        <f t="shared" ca="1" si="53"/>
        <v>-1.1577424023154859E-2</v>
      </c>
      <c r="E848" s="64">
        <f t="shared" si="55"/>
        <v>-1.2000000000000011</v>
      </c>
      <c r="F848" s="64">
        <f t="shared" si="56"/>
        <v>-12.000000000000011</v>
      </c>
    </row>
    <row r="849" spans="1:6" s="21" customFormat="1" ht="14.25" customHeight="1" x14ac:dyDescent="0.3">
      <c r="A849" s="76">
        <v>41157</v>
      </c>
      <c r="B849" s="64">
        <v>1.0265</v>
      </c>
      <c r="C849" s="104">
        <f t="shared" si="54"/>
        <v>1.0265</v>
      </c>
      <c r="D849" s="99">
        <f t="shared" ca="1" si="53"/>
        <v>-1.2980769230769296E-2</v>
      </c>
      <c r="E849" s="64">
        <f t="shared" si="55"/>
        <v>-1.3500000000000068</v>
      </c>
      <c r="F849" s="64">
        <f t="shared" si="56"/>
        <v>-13.500000000000068</v>
      </c>
    </row>
    <row r="850" spans="1:6" s="21" customFormat="1" ht="14.25" customHeight="1" x14ac:dyDescent="0.3">
      <c r="A850" s="76">
        <v>41156</v>
      </c>
      <c r="B850" s="64">
        <v>1.0269999999999999</v>
      </c>
      <c r="C850" s="104">
        <f t="shared" si="54"/>
        <v>1.0269999999999999</v>
      </c>
      <c r="D850" s="99">
        <f t="shared" ca="1" si="53"/>
        <v>-1.3448607108549485E-2</v>
      </c>
      <c r="E850" s="64">
        <f t="shared" si="55"/>
        <v>-1.4000000000000012</v>
      </c>
      <c r="F850" s="64">
        <f t="shared" si="56"/>
        <v>-14.000000000000012</v>
      </c>
    </row>
    <row r="851" spans="1:6" s="21" customFormat="1" ht="14.25" customHeight="1" x14ac:dyDescent="0.3">
      <c r="A851" s="76">
        <v>41155</v>
      </c>
      <c r="B851" s="64">
        <v>1.0295000000000001</v>
      </c>
      <c r="C851" s="104">
        <f t="shared" si="54"/>
        <v>1.0295000000000001</v>
      </c>
      <c r="D851" s="99">
        <f t="shared" ca="1" si="53"/>
        <v>-1.1996161228406866E-2</v>
      </c>
      <c r="E851" s="64">
        <f t="shared" si="55"/>
        <v>-1.2499999999999956</v>
      </c>
      <c r="F851" s="64">
        <f t="shared" si="56"/>
        <v>-12.499999999999956</v>
      </c>
    </row>
    <row r="852" spans="1:6" s="21" customFormat="1" ht="14.25" customHeight="1" x14ac:dyDescent="0.3">
      <c r="A852" s="76">
        <v>41152</v>
      </c>
      <c r="B852" s="64">
        <v>1.032</v>
      </c>
      <c r="C852" s="104">
        <f t="shared" si="54"/>
        <v>1.032</v>
      </c>
      <c r="D852" s="99">
        <f t="shared" ca="1" si="53"/>
        <v>-1.1494252873563229E-2</v>
      </c>
      <c r="E852" s="64">
        <f t="shared" si="55"/>
        <v>-1.2000000000000011</v>
      </c>
      <c r="F852" s="64">
        <f t="shared" si="56"/>
        <v>-12.000000000000011</v>
      </c>
    </row>
    <row r="853" spans="1:6" s="21" customFormat="1" ht="14.25" customHeight="1" x14ac:dyDescent="0.3">
      <c r="A853" s="76">
        <v>41151</v>
      </c>
      <c r="B853" s="64">
        <v>1.0329999999999999</v>
      </c>
      <c r="C853" s="104">
        <f t="shared" si="54"/>
        <v>1.0329999999999999</v>
      </c>
      <c r="D853" s="99">
        <f t="shared" ca="1" si="53"/>
        <v>-1.0536398467433065E-2</v>
      </c>
      <c r="E853" s="64">
        <f t="shared" si="55"/>
        <v>-1.1000000000000121</v>
      </c>
      <c r="F853" s="64">
        <f t="shared" si="56"/>
        <v>-11.000000000000121</v>
      </c>
    </row>
    <row r="854" spans="1:6" s="21" customFormat="1" ht="14.25" customHeight="1" x14ac:dyDescent="0.3">
      <c r="A854" s="76">
        <v>41150</v>
      </c>
      <c r="B854" s="64">
        <v>1.034</v>
      </c>
      <c r="C854" s="104">
        <f t="shared" si="54"/>
        <v>1.034</v>
      </c>
      <c r="D854" s="99">
        <f t="shared" ca="1" si="53"/>
        <v>-9.57854406130269E-3</v>
      </c>
      <c r="E854" s="64">
        <f t="shared" si="55"/>
        <v>-1.0000000000000009</v>
      </c>
      <c r="F854" s="64">
        <f t="shared" si="56"/>
        <v>-10.000000000000009</v>
      </c>
    </row>
    <row r="855" spans="1:6" s="21" customFormat="1" ht="14.25" customHeight="1" x14ac:dyDescent="0.3">
      <c r="A855" s="76">
        <v>41149</v>
      </c>
      <c r="B855" s="64">
        <v>1.0349999999999999</v>
      </c>
      <c r="C855" s="104">
        <f t="shared" si="54"/>
        <v>1.0349999999999999</v>
      </c>
      <c r="D855" s="99">
        <f t="shared" ca="1" si="53"/>
        <v>-9.5693779904306303E-3</v>
      </c>
      <c r="E855" s="64">
        <f t="shared" si="55"/>
        <v>-1.0000000000000009</v>
      </c>
      <c r="F855" s="64">
        <f t="shared" si="56"/>
        <v>-10.000000000000009</v>
      </c>
    </row>
    <row r="856" spans="1:6" s="21" customFormat="1" ht="14.25" customHeight="1" x14ac:dyDescent="0.3">
      <c r="A856" s="76">
        <v>41148</v>
      </c>
      <c r="B856" s="64" t="e">
        <v>#N/A</v>
      </c>
      <c r="C856" s="104">
        <f t="shared" ca="1" si="54"/>
        <v>0.98060000000000003</v>
      </c>
      <c r="D856" s="99">
        <f t="shared" ca="1" si="53"/>
        <v>2.0339593208135727E-2</v>
      </c>
      <c r="E856" s="64">
        <f t="shared" ca="1" si="55"/>
        <v>4.9750000000000068</v>
      </c>
      <c r="F856" s="64">
        <f t="shared" ca="1" si="56"/>
        <v>49.750000000000071</v>
      </c>
    </row>
    <row r="857" spans="1:6" s="21" customFormat="1" ht="14.25" customHeight="1" x14ac:dyDescent="0.3">
      <c r="A857" s="76">
        <v>41145</v>
      </c>
      <c r="B857" s="64">
        <v>1.0365</v>
      </c>
      <c r="C857" s="104">
        <f t="shared" si="54"/>
        <v>1.0365</v>
      </c>
      <c r="D857" s="99">
        <f t="shared" ca="1" si="53"/>
        <v>-9.0822179732314191E-3</v>
      </c>
      <c r="E857" s="64">
        <f t="shared" si="55"/>
        <v>-0.95000000000000639</v>
      </c>
      <c r="F857" s="64">
        <f t="shared" si="56"/>
        <v>-9.5000000000000639</v>
      </c>
    </row>
    <row r="858" spans="1:6" s="21" customFormat="1" ht="14.25" customHeight="1" x14ac:dyDescent="0.3">
      <c r="A858" s="76">
        <v>41144</v>
      </c>
      <c r="B858" s="64">
        <v>1.04</v>
      </c>
      <c r="C858" s="104">
        <f t="shared" si="54"/>
        <v>1.04</v>
      </c>
      <c r="D858" s="99">
        <f t="shared" ca="1" si="53"/>
        <v>-6.2111801242235552E-3</v>
      </c>
      <c r="E858" s="64">
        <f t="shared" si="55"/>
        <v>-0.64999999999999503</v>
      </c>
      <c r="F858" s="64">
        <f t="shared" si="56"/>
        <v>-6.4999999999999503</v>
      </c>
    </row>
    <row r="859" spans="1:6" s="21" customFormat="1" ht="14.25" customHeight="1" x14ac:dyDescent="0.3">
      <c r="A859" s="76">
        <v>41143</v>
      </c>
      <c r="B859" s="64">
        <v>1.0409999999999999</v>
      </c>
      <c r="C859" s="104">
        <f t="shared" si="54"/>
        <v>1.0409999999999999</v>
      </c>
      <c r="D859" s="99">
        <f t="shared" ca="1" si="53"/>
        <v>-5.2556139512661831E-3</v>
      </c>
      <c r="E859" s="64">
        <f t="shared" si="55"/>
        <v>-0.55000000000000604</v>
      </c>
      <c r="F859" s="64">
        <f t="shared" si="56"/>
        <v>-5.5000000000000604</v>
      </c>
    </row>
    <row r="860" spans="1:6" s="21" customFormat="1" ht="14.25" customHeight="1" x14ac:dyDescent="0.3">
      <c r="A860" s="76">
        <v>41142</v>
      </c>
      <c r="B860" s="64">
        <v>1.042</v>
      </c>
      <c r="C860" s="104">
        <f t="shared" si="54"/>
        <v>1.042</v>
      </c>
      <c r="D860" s="99">
        <f t="shared" ca="1" si="53"/>
        <v>-4.3000477783085985E-3</v>
      </c>
      <c r="E860" s="64">
        <f t="shared" si="55"/>
        <v>-0.44999999999999485</v>
      </c>
      <c r="F860" s="64">
        <f t="shared" si="56"/>
        <v>-4.4999999999999485</v>
      </c>
    </row>
    <row r="861" spans="1:6" s="21" customFormat="1" ht="14.25" customHeight="1" x14ac:dyDescent="0.3">
      <c r="A861" s="76">
        <v>41141</v>
      </c>
      <c r="B861" s="64">
        <v>1.044</v>
      </c>
      <c r="C861" s="104">
        <f t="shared" si="54"/>
        <v>1.044</v>
      </c>
      <c r="D861" s="99">
        <f t="shared" ca="1" si="53"/>
        <v>-3.0557677616499905E-3</v>
      </c>
      <c r="E861" s="64">
        <f t="shared" si="55"/>
        <v>-0.31999999999998696</v>
      </c>
      <c r="F861" s="64">
        <f t="shared" si="56"/>
        <v>-3.1999999999998696</v>
      </c>
    </row>
    <row r="862" spans="1:6" s="21" customFormat="1" ht="14.25" customHeight="1" x14ac:dyDescent="0.3">
      <c r="A862" s="76">
        <v>41138</v>
      </c>
      <c r="B862" s="64">
        <v>1.044</v>
      </c>
      <c r="C862" s="104">
        <f t="shared" si="54"/>
        <v>1.044</v>
      </c>
      <c r="D862" s="99">
        <f t="shared" ca="1" si="53"/>
        <v>-3.0557677616499905E-3</v>
      </c>
      <c r="E862" s="64">
        <f t="shared" si="55"/>
        <v>-0.31999999999998696</v>
      </c>
      <c r="F862" s="64">
        <f t="shared" si="56"/>
        <v>-3.1999999999998696</v>
      </c>
    </row>
    <row r="863" spans="1:6" s="21" customFormat="1" ht="14.25" customHeight="1" x14ac:dyDescent="0.3">
      <c r="A863" s="76">
        <v>41137</v>
      </c>
      <c r="B863" s="64">
        <v>1.044</v>
      </c>
      <c r="C863" s="104">
        <f t="shared" si="54"/>
        <v>1.044</v>
      </c>
      <c r="D863" s="99">
        <f t="shared" ca="1" si="53"/>
        <v>-2.1028484037468741E-3</v>
      </c>
      <c r="E863" s="64">
        <f t="shared" si="55"/>
        <v>-0.21999999999999797</v>
      </c>
      <c r="F863" s="64">
        <f t="shared" si="56"/>
        <v>-2.1999999999999797</v>
      </c>
    </row>
    <row r="864" spans="1:6" s="21" customFormat="1" ht="14.25" customHeight="1" x14ac:dyDescent="0.3">
      <c r="A864" s="76">
        <v>41136</v>
      </c>
      <c r="B864" s="64">
        <v>1.0449999999999999</v>
      </c>
      <c r="C864" s="104">
        <f t="shared" si="54"/>
        <v>1.0449999999999999</v>
      </c>
      <c r="D864" s="99">
        <f t="shared" ca="1" si="53"/>
        <v>-3.0528525090632434E-3</v>
      </c>
      <c r="E864" s="64">
        <f t="shared" si="55"/>
        <v>-0.32000000000000917</v>
      </c>
      <c r="F864" s="64">
        <f t="shared" si="56"/>
        <v>-3.2000000000000917</v>
      </c>
    </row>
    <row r="865" spans="1:6" s="21" customFormat="1" ht="14.25" customHeight="1" x14ac:dyDescent="0.3">
      <c r="A865" s="76">
        <v>41135</v>
      </c>
      <c r="B865" s="64">
        <v>1.046</v>
      </c>
      <c r="C865" s="104">
        <f t="shared" si="54"/>
        <v>1.046</v>
      </c>
      <c r="D865" s="99">
        <f t="shared" ca="1" si="53"/>
        <v>-9.5510983763122251E-4</v>
      </c>
      <c r="E865" s="64">
        <f t="shared" si="55"/>
        <v>-9.9999999999988987E-2</v>
      </c>
      <c r="F865" s="64">
        <f t="shared" si="56"/>
        <v>-0.99999999999988987</v>
      </c>
    </row>
    <row r="866" spans="1:6" s="21" customFormat="1" ht="14.25" customHeight="1" x14ac:dyDescent="0.3">
      <c r="A866" s="76">
        <v>41134</v>
      </c>
      <c r="B866" s="64">
        <v>1.046</v>
      </c>
      <c r="C866" s="104">
        <f t="shared" si="54"/>
        <v>1.046</v>
      </c>
      <c r="D866" s="99">
        <f t="shared" ca="1" si="53"/>
        <v>-7.119126720455682E-3</v>
      </c>
      <c r="E866" s="64">
        <f t="shared" si="55"/>
        <v>-0.75000000000000622</v>
      </c>
      <c r="F866" s="64">
        <f t="shared" si="56"/>
        <v>-7.5000000000000622</v>
      </c>
    </row>
    <row r="867" spans="1:6" s="21" customFormat="1" ht="14.25" customHeight="1" x14ac:dyDescent="0.3">
      <c r="A867" s="76">
        <v>41131</v>
      </c>
      <c r="B867" s="64">
        <v>1.0465</v>
      </c>
      <c r="C867" s="104">
        <f t="shared" si="54"/>
        <v>1.0465</v>
      </c>
      <c r="D867" s="99">
        <f t="shared" ca="1" si="53"/>
        <v>-1.1336797354747293E-2</v>
      </c>
      <c r="E867" s="64">
        <f t="shared" si="55"/>
        <v>-1.2000000000000011</v>
      </c>
      <c r="F867" s="64">
        <f t="shared" si="56"/>
        <v>-12.000000000000011</v>
      </c>
    </row>
    <row r="868" spans="1:6" s="21" customFormat="1" ht="14.25" customHeight="1" x14ac:dyDescent="0.3">
      <c r="A868" s="76">
        <v>41130</v>
      </c>
      <c r="B868" s="64">
        <v>1.0465</v>
      </c>
      <c r="C868" s="104">
        <f t="shared" si="54"/>
        <v>1.0465</v>
      </c>
      <c r="D868" s="99">
        <f t="shared" ca="1" si="53"/>
        <v>-1.3201320132013214E-2</v>
      </c>
      <c r="E868" s="64">
        <f t="shared" si="55"/>
        <v>-1.4000000000000012</v>
      </c>
      <c r="F868" s="64">
        <f t="shared" si="56"/>
        <v>-14.000000000000012</v>
      </c>
    </row>
    <row r="869" spans="1:6" s="21" customFormat="1" ht="14.25" customHeight="1" x14ac:dyDescent="0.3">
      <c r="A869" s="76">
        <v>41129</v>
      </c>
      <c r="B869" s="64">
        <v>1.0465</v>
      </c>
      <c r="C869" s="104">
        <f t="shared" si="54"/>
        <v>1.0465</v>
      </c>
      <c r="D869" s="99">
        <f t="shared" ca="1" si="53"/>
        <v>-1.3201320132013214E-2</v>
      </c>
      <c r="E869" s="64">
        <f t="shared" si="55"/>
        <v>-1.4000000000000012</v>
      </c>
      <c r="F869" s="64">
        <f t="shared" si="56"/>
        <v>-14.000000000000012</v>
      </c>
    </row>
    <row r="870" spans="1:6" s="21" customFormat="1" ht="14.25" customHeight="1" x14ac:dyDescent="0.3">
      <c r="A870" s="76">
        <v>41128</v>
      </c>
      <c r="B870" s="64">
        <v>1.0471999999999999</v>
      </c>
      <c r="C870" s="104">
        <f t="shared" si="54"/>
        <v>1.0471999999999999</v>
      </c>
      <c r="D870" s="99">
        <f t="shared" ca="1" si="53"/>
        <v>-1.3471502590673763E-2</v>
      </c>
      <c r="E870" s="64">
        <f t="shared" si="55"/>
        <v>-1.4300000000000201</v>
      </c>
      <c r="F870" s="64">
        <f t="shared" si="56"/>
        <v>-14.300000000000201</v>
      </c>
    </row>
    <row r="871" spans="1:6" s="21" customFormat="1" ht="14.25" customHeight="1" x14ac:dyDescent="0.3">
      <c r="A871" s="76">
        <v>41127</v>
      </c>
      <c r="B871" s="64">
        <v>1.0471999999999999</v>
      </c>
      <c r="C871" s="104">
        <f t="shared" si="54"/>
        <v>1.0471999999999999</v>
      </c>
      <c r="D871" s="99">
        <f t="shared" ca="1" si="53"/>
        <v>-1.3471502590673763E-2</v>
      </c>
      <c r="E871" s="64">
        <f t="shared" si="55"/>
        <v>-1.4300000000000201</v>
      </c>
      <c r="F871" s="64">
        <f t="shared" si="56"/>
        <v>-14.300000000000201</v>
      </c>
    </row>
    <row r="872" spans="1:6" s="21" customFormat="1" ht="14.25" customHeight="1" x14ac:dyDescent="0.3">
      <c r="A872" s="76">
        <v>41124</v>
      </c>
      <c r="B872" s="64">
        <v>1.0462</v>
      </c>
      <c r="C872" s="104">
        <f t="shared" si="54"/>
        <v>1.0462</v>
      </c>
      <c r="D872" s="99">
        <f t="shared" ca="1" si="53"/>
        <v>-1.5804327375352707E-2</v>
      </c>
      <c r="E872" s="64">
        <f t="shared" si="55"/>
        <v>-1.6799999999999926</v>
      </c>
      <c r="F872" s="64">
        <f t="shared" si="56"/>
        <v>-16.799999999999926</v>
      </c>
    </row>
    <row r="873" spans="1:6" s="21" customFormat="1" ht="14.25" customHeight="1" x14ac:dyDescent="0.3">
      <c r="A873" s="76">
        <v>41123</v>
      </c>
      <c r="B873" s="64">
        <v>1.0482</v>
      </c>
      <c r="C873" s="104">
        <f t="shared" si="54"/>
        <v>1.0482</v>
      </c>
      <c r="D873" s="99">
        <f t="shared" ca="1" si="53"/>
        <v>-1.4849624060150409E-2</v>
      </c>
      <c r="E873" s="64">
        <f t="shared" si="55"/>
        <v>-1.5800000000000036</v>
      </c>
      <c r="F873" s="64">
        <f t="shared" si="56"/>
        <v>-15.800000000000036</v>
      </c>
    </row>
    <row r="874" spans="1:6" s="21" customFormat="1" ht="14.25" customHeight="1" x14ac:dyDescent="0.3">
      <c r="A874" s="76">
        <v>41122</v>
      </c>
      <c r="B874" s="64">
        <v>1.0469999999999999</v>
      </c>
      <c r="C874" s="104">
        <f t="shared" si="54"/>
        <v>1.0469999999999999</v>
      </c>
      <c r="D874" s="99">
        <f t="shared" ca="1" si="53"/>
        <v>-1.6439643024894382E-2</v>
      </c>
      <c r="E874" s="64">
        <f t="shared" si="55"/>
        <v>-1.7500000000000071</v>
      </c>
      <c r="F874" s="64">
        <f t="shared" si="56"/>
        <v>-17.500000000000071</v>
      </c>
    </row>
    <row r="875" spans="1:6" s="21" customFormat="1" ht="14.25" customHeight="1" x14ac:dyDescent="0.3">
      <c r="A875" s="76">
        <v>41121</v>
      </c>
      <c r="B875" s="64">
        <v>1.0535000000000001</v>
      </c>
      <c r="C875" s="104">
        <f t="shared" si="54"/>
        <v>1.0535000000000001</v>
      </c>
      <c r="D875" s="99">
        <f t="shared" ca="1" si="53"/>
        <v>-1.1726078799249489E-2</v>
      </c>
      <c r="E875" s="64">
        <f t="shared" si="55"/>
        <v>-1.2499999999999956</v>
      </c>
      <c r="F875" s="64">
        <f t="shared" si="56"/>
        <v>-12.499999999999956</v>
      </c>
    </row>
    <row r="876" spans="1:6" s="21" customFormat="1" ht="14.25" customHeight="1" x14ac:dyDescent="0.3">
      <c r="A876" s="76">
        <v>41120</v>
      </c>
      <c r="B876" s="64">
        <v>1.0585</v>
      </c>
      <c r="C876" s="104">
        <f t="shared" si="54"/>
        <v>1.0585</v>
      </c>
      <c r="D876" s="99">
        <f t="shared" ca="1" si="53"/>
        <v>-7.0356472795497765E-3</v>
      </c>
      <c r="E876" s="64">
        <f t="shared" si="55"/>
        <v>-0.75000000000000622</v>
      </c>
      <c r="F876" s="64">
        <f t="shared" si="56"/>
        <v>-7.5000000000000622</v>
      </c>
    </row>
    <row r="877" spans="1:6" s="21" customFormat="1" ht="14.25" customHeight="1" x14ac:dyDescent="0.3">
      <c r="A877" s="76">
        <v>41117</v>
      </c>
      <c r="B877" s="64">
        <v>1.0605</v>
      </c>
      <c r="C877" s="104">
        <f t="shared" si="54"/>
        <v>1.0605</v>
      </c>
      <c r="D877" s="99">
        <f t="shared" ca="1" si="53"/>
        <v>-5.1594746716698498E-3</v>
      </c>
      <c r="E877" s="64">
        <f t="shared" si="55"/>
        <v>-0.55000000000000604</v>
      </c>
      <c r="F877" s="64">
        <f t="shared" si="56"/>
        <v>-5.5000000000000604</v>
      </c>
    </row>
    <row r="878" spans="1:6" s="21" customFormat="1" ht="14.25" customHeight="1" x14ac:dyDescent="0.3">
      <c r="A878" s="76">
        <v>41116</v>
      </c>
      <c r="B878" s="64">
        <v>1.0605</v>
      </c>
      <c r="C878" s="104">
        <f t="shared" si="54"/>
        <v>1.0605</v>
      </c>
      <c r="D878" s="99">
        <f t="shared" ca="1" si="53"/>
        <v>-6.0918462980318186E-3</v>
      </c>
      <c r="E878" s="64">
        <f t="shared" si="55"/>
        <v>-0.64999999999999503</v>
      </c>
      <c r="F878" s="64">
        <f t="shared" si="56"/>
        <v>-6.4999999999999503</v>
      </c>
    </row>
    <row r="879" spans="1:6" s="21" customFormat="1" ht="14.25" customHeight="1" x14ac:dyDescent="0.3">
      <c r="A879" s="76">
        <v>41115</v>
      </c>
      <c r="B879" s="64">
        <v>1.0615000000000001</v>
      </c>
      <c r="C879" s="104">
        <f t="shared" si="54"/>
        <v>1.0615000000000001</v>
      </c>
      <c r="D879" s="99">
        <f t="shared" ca="1" si="53"/>
        <v>-6.5512400561533882E-3</v>
      </c>
      <c r="E879" s="64">
        <f t="shared" si="55"/>
        <v>-0.69999999999998952</v>
      </c>
      <c r="F879" s="64">
        <f t="shared" si="56"/>
        <v>-6.9999999999998952</v>
      </c>
    </row>
    <row r="880" spans="1:6" s="21" customFormat="1" ht="14.25" customHeight="1" x14ac:dyDescent="0.3">
      <c r="A880" s="76">
        <v>41114</v>
      </c>
      <c r="B880" s="64">
        <v>1.0615000000000001</v>
      </c>
      <c r="C880" s="104">
        <f t="shared" si="54"/>
        <v>1.0615000000000001</v>
      </c>
      <c r="D880" s="99">
        <f t="shared" ca="1" si="53"/>
        <v>-7.4801309022907957E-3</v>
      </c>
      <c r="E880" s="64">
        <f t="shared" si="55"/>
        <v>-0.80000000000000071</v>
      </c>
      <c r="F880" s="64">
        <f t="shared" si="56"/>
        <v>-8.0000000000000071</v>
      </c>
    </row>
    <row r="881" spans="1:6" s="21" customFormat="1" ht="14.25" customHeight="1" x14ac:dyDescent="0.3">
      <c r="A881" s="76">
        <v>41113</v>
      </c>
      <c r="B881" s="64">
        <v>1.0629999999999999</v>
      </c>
      <c r="C881" s="104">
        <f t="shared" si="54"/>
        <v>1.0629999999999999</v>
      </c>
      <c r="D881" s="99">
        <f t="shared" ca="1" si="53"/>
        <v>-6.0776063581114278E-3</v>
      </c>
      <c r="E881" s="64">
        <f t="shared" si="55"/>
        <v>-0.65000000000001723</v>
      </c>
      <c r="F881" s="64">
        <f t="shared" si="56"/>
        <v>-6.5000000000001723</v>
      </c>
    </row>
    <row r="882" spans="1:6" s="21" customFormat="1" ht="14.25" customHeight="1" x14ac:dyDescent="0.3">
      <c r="A882" s="76">
        <v>41110</v>
      </c>
      <c r="B882" s="64">
        <v>1.0640000000000001</v>
      </c>
      <c r="C882" s="104">
        <f t="shared" si="54"/>
        <v>1.0640000000000001</v>
      </c>
      <c r="D882" s="99">
        <f t="shared" ca="1" si="53"/>
        <v>-5.1425899953249738E-3</v>
      </c>
      <c r="E882" s="64">
        <f t="shared" si="55"/>
        <v>-0.55000000000000604</v>
      </c>
      <c r="F882" s="64">
        <f t="shared" si="56"/>
        <v>-5.5000000000000604</v>
      </c>
    </row>
    <row r="883" spans="1:6" s="21" customFormat="1" ht="14.25" customHeight="1" x14ac:dyDescent="0.3">
      <c r="A883" s="76">
        <v>41109</v>
      </c>
      <c r="B883" s="64">
        <v>1.0645</v>
      </c>
      <c r="C883" s="104">
        <f t="shared" si="54"/>
        <v>1.0645</v>
      </c>
      <c r="D883" s="99">
        <f t="shared" ca="1" si="53"/>
        <v>-4.6750818139318509E-3</v>
      </c>
      <c r="E883" s="64">
        <f t="shared" si="55"/>
        <v>-0.50000000000001155</v>
      </c>
      <c r="F883" s="64">
        <f t="shared" si="56"/>
        <v>-5.0000000000001155</v>
      </c>
    </row>
    <row r="884" spans="1:6" s="21" customFormat="1" ht="14.25" customHeight="1" x14ac:dyDescent="0.3">
      <c r="A884" s="76">
        <v>41108</v>
      </c>
      <c r="B884" s="64">
        <v>1.0660000000000001</v>
      </c>
      <c r="C884" s="104">
        <f t="shared" si="54"/>
        <v>1.0660000000000001</v>
      </c>
      <c r="D884" s="99">
        <f t="shared" ca="1" si="53"/>
        <v>-3.2725572697522749E-3</v>
      </c>
      <c r="E884" s="64">
        <f t="shared" si="55"/>
        <v>-0.35000000000000586</v>
      </c>
      <c r="F884" s="64">
        <f t="shared" si="56"/>
        <v>-3.5000000000000586</v>
      </c>
    </row>
    <row r="885" spans="1:6" s="21" customFormat="1" ht="14.25" customHeight="1" x14ac:dyDescent="0.3">
      <c r="A885" s="76">
        <v>41107</v>
      </c>
      <c r="B885" s="64">
        <v>1.0660000000000001</v>
      </c>
      <c r="C885" s="104">
        <f t="shared" si="54"/>
        <v>1.0660000000000001</v>
      </c>
      <c r="D885" s="99">
        <f t="shared" ca="1" si="53"/>
        <v>-3.2725572697522749E-3</v>
      </c>
      <c r="E885" s="64">
        <f t="shared" si="55"/>
        <v>-0.35000000000000586</v>
      </c>
      <c r="F885" s="64">
        <f t="shared" si="56"/>
        <v>-3.5000000000000586</v>
      </c>
    </row>
    <row r="886" spans="1:6" s="21" customFormat="1" ht="14.25" customHeight="1" x14ac:dyDescent="0.3">
      <c r="A886" s="76">
        <v>41106</v>
      </c>
      <c r="B886" s="64">
        <v>1.0660000000000001</v>
      </c>
      <c r="C886" s="104">
        <f t="shared" si="54"/>
        <v>1.0660000000000001</v>
      </c>
      <c r="D886" s="99">
        <f t="shared" ca="1" si="53"/>
        <v>-3.2725572697522749E-3</v>
      </c>
      <c r="E886" s="64">
        <f t="shared" si="55"/>
        <v>-0.35000000000000586</v>
      </c>
      <c r="F886" s="64">
        <f t="shared" si="56"/>
        <v>-3.5000000000000586</v>
      </c>
    </row>
    <row r="887" spans="1:6" s="21" customFormat="1" ht="14.25" customHeight="1" x14ac:dyDescent="0.3">
      <c r="A887" s="76">
        <v>41103</v>
      </c>
      <c r="B887" s="64">
        <v>1.0669999999999999</v>
      </c>
      <c r="C887" s="104">
        <f t="shared" si="54"/>
        <v>1.0669999999999999</v>
      </c>
      <c r="D887" s="99">
        <f t="shared" ca="1" si="53"/>
        <v>-2.3375409069660296E-3</v>
      </c>
      <c r="E887" s="64">
        <f t="shared" si="55"/>
        <v>-0.25000000000001688</v>
      </c>
      <c r="F887" s="64">
        <f t="shared" si="56"/>
        <v>-2.5000000000001688</v>
      </c>
    </row>
    <row r="888" spans="1:6" s="21" customFormat="1" ht="14.25" customHeight="1" x14ac:dyDescent="0.3">
      <c r="A888" s="76">
        <v>41102</v>
      </c>
      <c r="B888" s="64">
        <v>1.0685</v>
      </c>
      <c r="C888" s="104">
        <f t="shared" si="54"/>
        <v>1.0685</v>
      </c>
      <c r="D888" s="99">
        <f t="shared" ca="1" si="53"/>
        <v>4.6816479400743903E-4</v>
      </c>
      <c r="E888" s="64">
        <f t="shared" si="55"/>
        <v>4.9999999999994493E-2</v>
      </c>
      <c r="F888" s="64">
        <f t="shared" si="56"/>
        <v>0.49999999999994493</v>
      </c>
    </row>
    <row r="889" spans="1:6" s="21" customFormat="1" ht="14.25" customHeight="1" x14ac:dyDescent="0.3">
      <c r="A889" s="76">
        <v>41101</v>
      </c>
      <c r="B889" s="64">
        <v>1.0695000000000001</v>
      </c>
      <c r="C889" s="104">
        <f t="shared" si="54"/>
        <v>1.0695000000000001</v>
      </c>
      <c r="D889" s="99">
        <f t="shared" ca="1" si="53"/>
        <v>1.404494382022525E-3</v>
      </c>
      <c r="E889" s="64">
        <f t="shared" si="55"/>
        <v>0.15000000000000568</v>
      </c>
      <c r="F889" s="64">
        <f t="shared" si="56"/>
        <v>1.5000000000000568</v>
      </c>
    </row>
    <row r="890" spans="1:6" s="21" customFormat="1" ht="14.25" customHeight="1" x14ac:dyDescent="0.3">
      <c r="A890" s="76">
        <v>41100</v>
      </c>
      <c r="B890" s="64">
        <v>1.0695000000000001</v>
      </c>
      <c r="C890" s="104">
        <f t="shared" si="54"/>
        <v>1.0695000000000001</v>
      </c>
      <c r="D890" s="99">
        <f t="shared" ca="1" si="53"/>
        <v>1.8735362997660179E-3</v>
      </c>
      <c r="E890" s="64">
        <f t="shared" si="55"/>
        <v>0.20000000000002238</v>
      </c>
      <c r="F890" s="64">
        <f t="shared" si="56"/>
        <v>2.0000000000002238</v>
      </c>
    </row>
    <row r="891" spans="1:6" s="21" customFormat="1" ht="14.25" customHeight="1" x14ac:dyDescent="0.3">
      <c r="A891" s="76">
        <v>41099</v>
      </c>
      <c r="B891" s="64">
        <v>1.0695000000000001</v>
      </c>
      <c r="C891" s="104">
        <f t="shared" si="54"/>
        <v>1.0695000000000001</v>
      </c>
      <c r="D891" s="99">
        <f t="shared" ca="1" si="53"/>
        <v>2.3430178069354908E-3</v>
      </c>
      <c r="E891" s="64">
        <f t="shared" si="55"/>
        <v>0.25000000000001688</v>
      </c>
      <c r="F891" s="64">
        <f t="shared" si="56"/>
        <v>2.5000000000001688</v>
      </c>
    </row>
    <row r="892" spans="1:6" s="21" customFormat="1" ht="14.25" customHeight="1" x14ac:dyDescent="0.3">
      <c r="A892" s="76">
        <v>41096</v>
      </c>
      <c r="B892" s="64">
        <v>1.0695000000000001</v>
      </c>
      <c r="C892" s="104">
        <f t="shared" si="54"/>
        <v>1.0695000000000001</v>
      </c>
      <c r="D892" s="99">
        <f t="shared" ca="1" si="53"/>
        <v>3.2833020637899235E-3</v>
      </c>
      <c r="E892" s="64">
        <f t="shared" si="55"/>
        <v>0.35000000000000586</v>
      </c>
      <c r="F892" s="64">
        <f t="shared" si="56"/>
        <v>3.5000000000000586</v>
      </c>
    </row>
    <row r="893" spans="1:6" s="21" customFormat="1" ht="14.25" customHeight="1" x14ac:dyDescent="0.3">
      <c r="A893" s="76">
        <v>41095</v>
      </c>
      <c r="B893" s="64">
        <v>1.0695000000000001</v>
      </c>
      <c r="C893" s="104">
        <f t="shared" si="54"/>
        <v>1.0695000000000001</v>
      </c>
      <c r="D893" s="99">
        <f t="shared" ca="1" si="53"/>
        <v>9.3589143659345995E-4</v>
      </c>
      <c r="E893" s="64">
        <f t="shared" si="55"/>
        <v>0.10000000000001119</v>
      </c>
      <c r="F893" s="64">
        <f t="shared" si="56"/>
        <v>1.0000000000001119</v>
      </c>
    </row>
    <row r="894" spans="1:6" s="21" customFormat="1" ht="14.25" customHeight="1" x14ac:dyDescent="0.3">
      <c r="A894" s="76">
        <v>41094</v>
      </c>
      <c r="B894" s="64">
        <v>1.0695000000000001</v>
      </c>
      <c r="C894" s="104">
        <f t="shared" si="54"/>
        <v>1.0695000000000001</v>
      </c>
      <c r="D894" s="99">
        <f t="shared" ca="1" si="53"/>
        <v>9.3589143659345995E-4</v>
      </c>
      <c r="E894" s="64">
        <f t="shared" si="55"/>
        <v>0.10000000000001119</v>
      </c>
      <c r="F894" s="64">
        <f t="shared" si="56"/>
        <v>1.0000000000001119</v>
      </c>
    </row>
    <row r="895" spans="1:6" s="21" customFormat="1" ht="14.25" customHeight="1" x14ac:dyDescent="0.3">
      <c r="A895" s="76">
        <v>41093</v>
      </c>
      <c r="B895" s="64">
        <v>1.0695000000000001</v>
      </c>
      <c r="C895" s="104">
        <f t="shared" si="54"/>
        <v>1.0695000000000001</v>
      </c>
      <c r="D895" s="99">
        <f t="shared" ca="1" si="53"/>
        <v>9.3589143659345995E-4</v>
      </c>
      <c r="E895" s="64">
        <f t="shared" si="55"/>
        <v>0.10000000000001119</v>
      </c>
      <c r="F895" s="64">
        <f t="shared" si="56"/>
        <v>1.0000000000001119</v>
      </c>
    </row>
    <row r="896" spans="1:6" s="21" customFormat="1" ht="14.25" customHeight="1" x14ac:dyDescent="0.3">
      <c r="A896" s="76">
        <v>41092</v>
      </c>
      <c r="B896" s="64">
        <v>1.0695000000000001</v>
      </c>
      <c r="C896" s="104">
        <f t="shared" si="54"/>
        <v>1.0695000000000001</v>
      </c>
      <c r="D896" s="99">
        <f t="shared" ca="1" si="53"/>
        <v>0</v>
      </c>
      <c r="E896" s="64">
        <f t="shared" si="55"/>
        <v>0</v>
      </c>
      <c r="F896" s="64">
        <f t="shared" si="56"/>
        <v>0</v>
      </c>
    </row>
    <row r="897" spans="1:6" s="21" customFormat="1" ht="14.25" customHeight="1" x14ac:dyDescent="0.3">
      <c r="A897" s="76">
        <v>41089</v>
      </c>
      <c r="B897" s="64">
        <v>1.0680000000000001</v>
      </c>
      <c r="C897" s="104">
        <f t="shared" si="54"/>
        <v>1.0680000000000001</v>
      </c>
      <c r="D897" s="99">
        <f t="shared" ca="1" si="53"/>
        <v>-1.4025245441795762E-3</v>
      </c>
      <c r="E897" s="64">
        <f t="shared" si="55"/>
        <v>-0.15000000000000568</v>
      </c>
      <c r="F897" s="64">
        <f t="shared" si="56"/>
        <v>-1.5000000000000568</v>
      </c>
    </row>
    <row r="898" spans="1:6" s="21" customFormat="1" ht="14.25" customHeight="1" x14ac:dyDescent="0.3">
      <c r="A898" s="76">
        <v>41088</v>
      </c>
      <c r="B898" s="64">
        <v>1.0680000000000001</v>
      </c>
      <c r="C898" s="104">
        <f t="shared" si="54"/>
        <v>1.0680000000000001</v>
      </c>
      <c r="D898" s="99">
        <f t="shared" ca="1" si="53"/>
        <v>-1.4025245441795762E-3</v>
      </c>
      <c r="E898" s="64">
        <f t="shared" si="55"/>
        <v>-0.15000000000000568</v>
      </c>
      <c r="F898" s="64">
        <f t="shared" si="56"/>
        <v>-1.5000000000000568</v>
      </c>
    </row>
    <row r="899" spans="1:6" s="21" customFormat="1" ht="14.25" customHeight="1" x14ac:dyDescent="0.3">
      <c r="A899" s="76">
        <v>41087</v>
      </c>
      <c r="B899" s="64">
        <v>1.0674999999999999</v>
      </c>
      <c r="C899" s="104">
        <f t="shared" si="54"/>
        <v>1.0674999999999999</v>
      </c>
      <c r="D899" s="99">
        <f t="shared" ref="D899:D962" ca="1" si="57">_xlfn.IFNA((B899-B908)/B908,NORMINV(RAND(),_xlfn.AGGREGATE(1,6,D838:D964),_xlfn.AGGREGATE(7,6,D838:D964)))</f>
        <v>-3.4540702016430517E-3</v>
      </c>
      <c r="E899" s="64">
        <f t="shared" si="55"/>
        <v>-0.37000000000000366</v>
      </c>
      <c r="F899" s="64">
        <f t="shared" si="56"/>
        <v>-3.7000000000000366</v>
      </c>
    </row>
    <row r="900" spans="1:6" s="21" customFormat="1" ht="14.25" customHeight="1" x14ac:dyDescent="0.3">
      <c r="A900" s="76">
        <v>41086</v>
      </c>
      <c r="B900" s="64">
        <v>1.0669999999999999</v>
      </c>
      <c r="C900" s="104">
        <f t="shared" si="54"/>
        <v>1.0669999999999999</v>
      </c>
      <c r="D900" s="99">
        <f t="shared" ca="1" si="57"/>
        <v>-3.455683197907945E-3</v>
      </c>
      <c r="E900" s="64">
        <f t="shared" si="55"/>
        <v>-0.37000000000000366</v>
      </c>
      <c r="F900" s="64">
        <f t="shared" si="56"/>
        <v>-3.7000000000000366</v>
      </c>
    </row>
    <row r="901" spans="1:6" s="21" customFormat="1" ht="14.25" customHeight="1" x14ac:dyDescent="0.3">
      <c r="A901" s="76">
        <v>41085</v>
      </c>
      <c r="B901" s="64">
        <v>1.0660000000000001</v>
      </c>
      <c r="C901" s="104">
        <f t="shared" si="54"/>
        <v>1.0660000000000001</v>
      </c>
      <c r="D901" s="99">
        <f t="shared" ca="1" si="57"/>
        <v>-4.3896516297748447E-3</v>
      </c>
      <c r="E901" s="64">
        <f t="shared" si="55"/>
        <v>-0.46999999999999265</v>
      </c>
      <c r="F901" s="64">
        <f t="shared" si="56"/>
        <v>-4.6999999999999265</v>
      </c>
    </row>
    <row r="902" spans="1:6" s="21" customFormat="1" ht="14.25" customHeight="1" x14ac:dyDescent="0.3">
      <c r="A902" s="76">
        <v>41082</v>
      </c>
      <c r="B902" s="64">
        <v>1.0685</v>
      </c>
      <c r="C902" s="104">
        <f t="shared" ref="C902:C965" si="58">_xlfn.IFNA(B902,EXP(D902)*B911)</f>
        <v>1.0685</v>
      </c>
      <c r="D902" s="99">
        <f t="shared" ca="1" si="57"/>
        <v>-1.5884881330592738E-3</v>
      </c>
      <c r="E902" s="64">
        <f t="shared" ref="E902:E965" si="59">(C902-C911)*100</f>
        <v>-0.17000000000000348</v>
      </c>
      <c r="F902" s="64">
        <f t="shared" ref="F902:F965" si="60">E902*10</f>
        <v>-1.7000000000000348</v>
      </c>
    </row>
    <row r="903" spans="1:6" s="21" customFormat="1" ht="14.25" customHeight="1" x14ac:dyDescent="0.3">
      <c r="A903" s="76">
        <v>41081</v>
      </c>
      <c r="B903" s="64">
        <v>1.0685</v>
      </c>
      <c r="C903" s="104">
        <f t="shared" si="58"/>
        <v>1.0685</v>
      </c>
      <c r="D903" s="99">
        <f t="shared" ca="1" si="57"/>
        <v>-1.5884881330592738E-3</v>
      </c>
      <c r="E903" s="64">
        <f t="shared" si="59"/>
        <v>-0.17000000000000348</v>
      </c>
      <c r="F903" s="64">
        <f t="shared" si="60"/>
        <v>-1.7000000000000348</v>
      </c>
    </row>
    <row r="904" spans="1:6" s="21" customFormat="1" ht="14.25" customHeight="1" x14ac:dyDescent="0.3">
      <c r="A904" s="76">
        <v>41080</v>
      </c>
      <c r="B904" s="64">
        <v>1.0685</v>
      </c>
      <c r="C904" s="104">
        <f t="shared" si="58"/>
        <v>1.0685</v>
      </c>
      <c r="D904" s="99">
        <f t="shared" ca="1" si="57"/>
        <v>-1.1218098532299614E-3</v>
      </c>
      <c r="E904" s="64">
        <f t="shared" si="59"/>
        <v>-0.12000000000000899</v>
      </c>
      <c r="F904" s="64">
        <f t="shared" si="60"/>
        <v>-1.2000000000000899</v>
      </c>
    </row>
    <row r="905" spans="1:6" s="21" customFormat="1" ht="14.25" customHeight="1" x14ac:dyDescent="0.3">
      <c r="A905" s="76">
        <v>41079</v>
      </c>
      <c r="B905" s="64">
        <v>1.0695000000000001</v>
      </c>
      <c r="C905" s="104">
        <f t="shared" si="58"/>
        <v>1.0695000000000001</v>
      </c>
      <c r="D905" s="99">
        <f t="shared" ca="1" si="57"/>
        <v>-1.12076211824028E-3</v>
      </c>
      <c r="E905" s="64">
        <f t="shared" si="59"/>
        <v>-0.11999999999998678</v>
      </c>
      <c r="F905" s="64">
        <f t="shared" si="60"/>
        <v>-1.1999999999998678</v>
      </c>
    </row>
    <row r="906" spans="1:6" s="21" customFormat="1" ht="14.25" customHeight="1" x14ac:dyDescent="0.3">
      <c r="A906" s="76">
        <v>41078</v>
      </c>
      <c r="B906" s="64">
        <v>1.0695000000000001</v>
      </c>
      <c r="C906" s="104">
        <f t="shared" si="58"/>
        <v>1.0695000000000001</v>
      </c>
      <c r="D906" s="99">
        <f t="shared" ca="1" si="57"/>
        <v>2.0339593208135727E-2</v>
      </c>
      <c r="E906" s="64">
        <f t="shared" ca="1" si="59"/>
        <v>4.9750000000000068</v>
      </c>
      <c r="F906" s="64">
        <f t="shared" ca="1" si="60"/>
        <v>49.750000000000071</v>
      </c>
    </row>
    <row r="907" spans="1:6" s="21" customFormat="1" ht="14.25" customHeight="1" x14ac:dyDescent="0.3">
      <c r="A907" s="76">
        <v>41075</v>
      </c>
      <c r="B907" s="64">
        <v>1.0695000000000001</v>
      </c>
      <c r="C907" s="104">
        <f t="shared" si="58"/>
        <v>1.0695000000000001</v>
      </c>
      <c r="D907" s="99">
        <f t="shared" ca="1" si="57"/>
        <v>2.0339593208135727E-2</v>
      </c>
      <c r="E907" s="64">
        <f t="shared" ca="1" si="59"/>
        <v>4.9750000000000068</v>
      </c>
      <c r="F907" s="64">
        <f t="shared" ca="1" si="60"/>
        <v>49.750000000000071</v>
      </c>
    </row>
    <row r="908" spans="1:6" s="21" customFormat="1" ht="14.25" customHeight="1" x14ac:dyDescent="0.3">
      <c r="A908" s="76">
        <v>41074</v>
      </c>
      <c r="B908" s="64">
        <v>1.0711999999999999</v>
      </c>
      <c r="C908" s="104">
        <f t="shared" si="58"/>
        <v>1.0711999999999999</v>
      </c>
      <c r="D908" s="99">
        <f t="shared" ca="1" si="57"/>
        <v>4.6698421593345003E-4</v>
      </c>
      <c r="E908" s="64">
        <f t="shared" si="59"/>
        <v>4.9999999999994493E-2</v>
      </c>
      <c r="F908" s="64">
        <f t="shared" si="60"/>
        <v>0.49999999999994493</v>
      </c>
    </row>
    <row r="909" spans="1:6" s="21" customFormat="1" ht="14.25" customHeight="1" x14ac:dyDescent="0.3">
      <c r="A909" s="76">
        <v>41073</v>
      </c>
      <c r="B909" s="64">
        <v>1.0707</v>
      </c>
      <c r="C909" s="104">
        <f t="shared" si="58"/>
        <v>1.0707</v>
      </c>
      <c r="D909" s="99">
        <f t="shared" ca="1" si="57"/>
        <v>1.4029180695847895E-3</v>
      </c>
      <c r="E909" s="64">
        <f t="shared" si="59"/>
        <v>0.15000000000000568</v>
      </c>
      <c r="F909" s="64">
        <f t="shared" si="60"/>
        <v>1.5000000000000568</v>
      </c>
    </row>
    <row r="910" spans="1:6" s="21" customFormat="1" ht="14.25" customHeight="1" x14ac:dyDescent="0.3">
      <c r="A910" s="76">
        <v>41072</v>
      </c>
      <c r="B910" s="64">
        <v>1.0707</v>
      </c>
      <c r="C910" s="104">
        <f t="shared" si="58"/>
        <v>1.0707</v>
      </c>
      <c r="D910" s="99">
        <f t="shared" ca="1" si="57"/>
        <v>1.4029180695847895E-3</v>
      </c>
      <c r="E910" s="64">
        <f t="shared" si="59"/>
        <v>0.15000000000000568</v>
      </c>
      <c r="F910" s="64">
        <f t="shared" si="60"/>
        <v>1.5000000000000568</v>
      </c>
    </row>
    <row r="911" spans="1:6" s="21" customFormat="1" ht="14.25" customHeight="1" x14ac:dyDescent="0.3">
      <c r="A911" s="76">
        <v>41071</v>
      </c>
      <c r="B911" s="64">
        <v>1.0702</v>
      </c>
      <c r="C911" s="104">
        <f t="shared" si="58"/>
        <v>1.0702</v>
      </c>
      <c r="D911" s="99">
        <f t="shared" ca="1" si="57"/>
        <v>9.3527871305659554E-4</v>
      </c>
      <c r="E911" s="64">
        <f t="shared" si="59"/>
        <v>0.10000000000001119</v>
      </c>
      <c r="F911" s="64">
        <f t="shared" si="60"/>
        <v>1.0000000000001119</v>
      </c>
    </row>
    <row r="912" spans="1:6" s="21" customFormat="1" ht="14.25" customHeight="1" x14ac:dyDescent="0.3">
      <c r="A912" s="76">
        <v>41068</v>
      </c>
      <c r="B912" s="64">
        <v>1.0702</v>
      </c>
      <c r="C912" s="104">
        <f t="shared" si="58"/>
        <v>1.0702</v>
      </c>
      <c r="D912" s="99">
        <f t="shared" ca="1" si="57"/>
        <v>9.3527871305659554E-4</v>
      </c>
      <c r="E912" s="64">
        <f t="shared" si="59"/>
        <v>0.10000000000001119</v>
      </c>
      <c r="F912" s="64">
        <f t="shared" si="60"/>
        <v>1.0000000000001119</v>
      </c>
    </row>
    <row r="913" spans="1:6" s="21" customFormat="1" ht="14.25" customHeight="1" x14ac:dyDescent="0.3">
      <c r="A913" s="76">
        <v>41067</v>
      </c>
      <c r="B913" s="64">
        <v>1.0697000000000001</v>
      </c>
      <c r="C913" s="104">
        <f t="shared" si="58"/>
        <v>1.0697000000000001</v>
      </c>
      <c r="D913" s="99">
        <f t="shared" ca="1" si="57"/>
        <v>4.6763935652840164E-4</v>
      </c>
      <c r="E913" s="64">
        <f t="shared" si="59"/>
        <v>5.0000000000016698E-2</v>
      </c>
      <c r="F913" s="64">
        <f t="shared" si="60"/>
        <v>0.50000000000016698</v>
      </c>
    </row>
    <row r="914" spans="1:6" s="21" customFormat="1" ht="14.25" customHeight="1" x14ac:dyDescent="0.3">
      <c r="A914" s="76">
        <v>41066</v>
      </c>
      <c r="B914" s="64">
        <v>1.0707</v>
      </c>
      <c r="C914" s="104">
        <f t="shared" si="58"/>
        <v>1.0707</v>
      </c>
      <c r="D914" s="99">
        <f t="shared" ca="1" si="57"/>
        <v>1.4029180695847895E-3</v>
      </c>
      <c r="E914" s="64">
        <f t="shared" si="59"/>
        <v>0.15000000000000568</v>
      </c>
      <c r="F914" s="64">
        <f t="shared" si="60"/>
        <v>1.5000000000000568</v>
      </c>
    </row>
    <row r="915" spans="1:6" s="21" customFormat="1" ht="14.25" customHeight="1" x14ac:dyDescent="0.3">
      <c r="A915" s="76">
        <v>41065</v>
      </c>
      <c r="B915" s="64" t="e">
        <v>#N/A</v>
      </c>
      <c r="C915" s="104">
        <f t="shared" ca="1" si="58"/>
        <v>0.98060000000000003</v>
      </c>
      <c r="D915" s="99">
        <f t="shared" ca="1" si="57"/>
        <v>2.0339593208135727E-2</v>
      </c>
      <c r="E915" s="64">
        <f t="shared" ca="1" si="59"/>
        <v>4.9750000000000068</v>
      </c>
      <c r="F915" s="64">
        <f t="shared" ca="1" si="60"/>
        <v>49.750000000000071</v>
      </c>
    </row>
    <row r="916" spans="1:6" s="21" customFormat="1" ht="14.25" customHeight="1" x14ac:dyDescent="0.3">
      <c r="A916" s="76">
        <v>41064</v>
      </c>
      <c r="B916" s="64" t="e">
        <v>#N/A</v>
      </c>
      <c r="C916" s="104">
        <f t="shared" ca="1" si="58"/>
        <v>0.98060000000000003</v>
      </c>
      <c r="D916" s="99">
        <f t="shared" ca="1" si="57"/>
        <v>2.0339593208135727E-2</v>
      </c>
      <c r="E916" s="64">
        <f t="shared" ca="1" si="59"/>
        <v>4.9750000000000068</v>
      </c>
      <c r="F916" s="64">
        <f t="shared" ca="1" si="60"/>
        <v>49.750000000000071</v>
      </c>
    </row>
    <row r="917" spans="1:6" s="21" customFormat="1" ht="14.25" customHeight="1" x14ac:dyDescent="0.3">
      <c r="A917" s="76">
        <v>41061</v>
      </c>
      <c r="B917" s="64">
        <v>1.0707</v>
      </c>
      <c r="C917" s="104">
        <f t="shared" si="58"/>
        <v>1.0707</v>
      </c>
      <c r="D917" s="99">
        <f t="shared" ca="1" si="57"/>
        <v>1.4029180695847895E-3</v>
      </c>
      <c r="E917" s="64">
        <f t="shared" si="59"/>
        <v>0.15000000000000568</v>
      </c>
      <c r="F917" s="64">
        <f t="shared" si="60"/>
        <v>1.5000000000000568</v>
      </c>
    </row>
    <row r="918" spans="1:6" s="21" customFormat="1" ht="14.25" customHeight="1" x14ac:dyDescent="0.3">
      <c r="A918" s="76">
        <v>41060</v>
      </c>
      <c r="B918" s="64">
        <v>1.0691999999999999</v>
      </c>
      <c r="C918" s="104">
        <f t="shared" si="58"/>
        <v>1.0691999999999999</v>
      </c>
      <c r="D918" s="99">
        <f t="shared" ca="1" si="57"/>
        <v>2.3387436269223203E-4</v>
      </c>
      <c r="E918" s="64">
        <f t="shared" si="59"/>
        <v>2.4999999999986144E-2</v>
      </c>
      <c r="F918" s="64">
        <f t="shared" si="60"/>
        <v>0.24999999999986144</v>
      </c>
    </row>
    <row r="919" spans="1:6" s="21" customFormat="1" ht="14.25" customHeight="1" x14ac:dyDescent="0.3">
      <c r="A919" s="76">
        <v>41059</v>
      </c>
      <c r="B919" s="64">
        <v>1.0691999999999999</v>
      </c>
      <c r="C919" s="104">
        <f t="shared" si="58"/>
        <v>1.0691999999999999</v>
      </c>
      <c r="D919" s="99">
        <f t="shared" ca="1" si="57"/>
        <v>1.1704667821526976E-3</v>
      </c>
      <c r="E919" s="64">
        <f t="shared" si="59"/>
        <v>0.12499999999999734</v>
      </c>
      <c r="F919" s="64">
        <f t="shared" si="60"/>
        <v>1.2499999999999734</v>
      </c>
    </row>
    <row r="920" spans="1:6" s="21" customFormat="1" ht="14.25" customHeight="1" x14ac:dyDescent="0.3">
      <c r="A920" s="76">
        <v>41058</v>
      </c>
      <c r="B920" s="64">
        <v>1.0691999999999999</v>
      </c>
      <c r="C920" s="104">
        <f t="shared" si="58"/>
        <v>1.0691999999999999</v>
      </c>
      <c r="D920" s="99">
        <f t="shared" ca="1" si="57"/>
        <v>1.1704667821526976E-3</v>
      </c>
      <c r="E920" s="64">
        <f t="shared" si="59"/>
        <v>0.12499999999999734</v>
      </c>
      <c r="F920" s="64">
        <f t="shared" si="60"/>
        <v>1.2499999999999734</v>
      </c>
    </row>
    <row r="921" spans="1:6" s="21" customFormat="1" ht="14.25" customHeight="1" x14ac:dyDescent="0.3">
      <c r="A921" s="76">
        <v>41057</v>
      </c>
      <c r="B921" s="64">
        <v>1.0691999999999999</v>
      </c>
      <c r="C921" s="104">
        <f t="shared" si="58"/>
        <v>1.0691999999999999</v>
      </c>
      <c r="D921" s="99">
        <f t="shared" ca="1" si="57"/>
        <v>7.3013330821045958E-3</v>
      </c>
      <c r="E921" s="64">
        <f t="shared" si="59"/>
        <v>0.77499999999999236</v>
      </c>
      <c r="F921" s="64">
        <f t="shared" si="60"/>
        <v>7.7499999999999236</v>
      </c>
    </row>
    <row r="922" spans="1:6" s="21" customFormat="1" ht="14.25" customHeight="1" x14ac:dyDescent="0.3">
      <c r="A922" s="76">
        <v>41054</v>
      </c>
      <c r="B922" s="64">
        <v>1.0691999999999999</v>
      </c>
      <c r="C922" s="104">
        <f t="shared" si="58"/>
        <v>1.0691999999999999</v>
      </c>
      <c r="D922" s="99">
        <f t="shared" ca="1" si="57"/>
        <v>9.6793994050709386E-3</v>
      </c>
      <c r="E922" s="64">
        <f t="shared" si="59"/>
        <v>1.024999999999987</v>
      </c>
      <c r="F922" s="64">
        <f t="shared" si="60"/>
        <v>10.24999999999987</v>
      </c>
    </row>
    <row r="923" spans="1:6" s="21" customFormat="1" ht="14.25" customHeight="1" x14ac:dyDescent="0.3">
      <c r="A923" s="76">
        <v>41053</v>
      </c>
      <c r="B923" s="64">
        <v>1.0691999999999999</v>
      </c>
      <c r="C923" s="104">
        <f t="shared" si="58"/>
        <v>1.0691999999999999</v>
      </c>
      <c r="D923" s="99">
        <f t="shared" ca="1" si="57"/>
        <v>1.2787723785166093E-2</v>
      </c>
      <c r="E923" s="64">
        <f t="shared" si="59"/>
        <v>1.3499999999999845</v>
      </c>
      <c r="F923" s="64">
        <f t="shared" si="60"/>
        <v>13.499999999999845</v>
      </c>
    </row>
    <row r="924" spans="1:6" s="21" customFormat="1" ht="14.25" customHeight="1" x14ac:dyDescent="0.3">
      <c r="A924" s="76">
        <v>41052</v>
      </c>
      <c r="B924" s="64">
        <v>1.0691999999999999</v>
      </c>
      <c r="C924" s="104">
        <f t="shared" si="58"/>
        <v>1.0691999999999999</v>
      </c>
      <c r="D924" s="99">
        <f t="shared" ca="1" si="57"/>
        <v>1.3747985209064149E-2</v>
      </c>
      <c r="E924" s="64">
        <f t="shared" si="59"/>
        <v>1.4499999999999957</v>
      </c>
      <c r="F924" s="64">
        <f t="shared" si="60"/>
        <v>14.499999999999957</v>
      </c>
    </row>
    <row r="925" spans="1:6" s="21" customFormat="1" ht="14.25" customHeight="1" x14ac:dyDescent="0.3">
      <c r="A925" s="76">
        <v>41051</v>
      </c>
      <c r="B925" s="64">
        <v>1.0691999999999999</v>
      </c>
      <c r="C925" s="104">
        <f t="shared" si="58"/>
        <v>1.0691999999999999</v>
      </c>
      <c r="D925" s="99">
        <f t="shared" ca="1" si="57"/>
        <v>1.5673981191222531E-2</v>
      </c>
      <c r="E925" s="64">
        <f t="shared" si="59"/>
        <v>1.6499999999999959</v>
      </c>
      <c r="F925" s="64">
        <f t="shared" si="60"/>
        <v>16.499999999999957</v>
      </c>
    </row>
    <row r="926" spans="1:6" s="21" customFormat="1" ht="14.25" customHeight="1" x14ac:dyDescent="0.3">
      <c r="A926" s="76">
        <v>41050</v>
      </c>
      <c r="B926" s="64">
        <v>1.0691999999999999</v>
      </c>
      <c r="C926" s="104">
        <f t="shared" si="58"/>
        <v>1.0691999999999999</v>
      </c>
      <c r="D926" s="99">
        <f t="shared" ca="1" si="57"/>
        <v>1.9062142584826552E-2</v>
      </c>
      <c r="E926" s="64">
        <f t="shared" si="59"/>
        <v>2.0000000000000018</v>
      </c>
      <c r="F926" s="64">
        <f t="shared" si="60"/>
        <v>20.000000000000018</v>
      </c>
    </row>
    <row r="927" spans="1:6" s="21" customFormat="1" ht="14.25" customHeight="1" x14ac:dyDescent="0.3">
      <c r="A927" s="76">
        <v>41047</v>
      </c>
      <c r="B927" s="64">
        <v>1.0689500000000001</v>
      </c>
      <c r="C927" s="104">
        <f t="shared" si="58"/>
        <v>1.0689500000000001</v>
      </c>
      <c r="D927" s="99">
        <f t="shared" ca="1" si="57"/>
        <v>2.0339593208135727E-2</v>
      </c>
      <c r="E927" s="64">
        <f t="shared" ca="1" si="59"/>
        <v>4.9750000000000068</v>
      </c>
      <c r="F927" s="64">
        <f t="shared" ca="1" si="60"/>
        <v>49.750000000000071</v>
      </c>
    </row>
    <row r="928" spans="1:6" s="21" customFormat="1" ht="14.25" customHeight="1" x14ac:dyDescent="0.3">
      <c r="A928" s="76">
        <v>41046</v>
      </c>
      <c r="B928" s="64">
        <v>1.06795</v>
      </c>
      <c r="C928" s="104">
        <f t="shared" si="58"/>
        <v>1.06795</v>
      </c>
      <c r="D928" s="99">
        <f t="shared" ca="1" si="57"/>
        <v>1.7870758673274919E-2</v>
      </c>
      <c r="E928" s="64">
        <f t="shared" si="59"/>
        <v>1.8750000000000044</v>
      </c>
      <c r="F928" s="64">
        <f t="shared" si="60"/>
        <v>18.750000000000043</v>
      </c>
    </row>
    <row r="929" spans="1:6" s="21" customFormat="1" ht="14.25" customHeight="1" x14ac:dyDescent="0.3">
      <c r="A929" s="76">
        <v>41045</v>
      </c>
      <c r="B929" s="64">
        <v>1.06795</v>
      </c>
      <c r="C929" s="104">
        <f t="shared" si="58"/>
        <v>1.06795</v>
      </c>
      <c r="D929" s="99">
        <f t="shared" ca="1" si="57"/>
        <v>1.7870758673274919E-2</v>
      </c>
      <c r="E929" s="64">
        <f t="shared" si="59"/>
        <v>1.8750000000000044</v>
      </c>
      <c r="F929" s="64">
        <f t="shared" si="60"/>
        <v>18.750000000000043</v>
      </c>
    </row>
    <row r="930" spans="1:6" s="21" customFormat="1" ht="14.25" customHeight="1" x14ac:dyDescent="0.3">
      <c r="A930" s="76">
        <v>41044</v>
      </c>
      <c r="B930" s="64">
        <v>1.06145</v>
      </c>
      <c r="C930" s="104">
        <f t="shared" si="58"/>
        <v>1.06145</v>
      </c>
      <c r="D930" s="99">
        <f t="shared" ca="1" si="57"/>
        <v>1.3607715813598259E-2</v>
      </c>
      <c r="E930" s="64">
        <f t="shared" si="59"/>
        <v>1.4250000000000096</v>
      </c>
      <c r="F930" s="64">
        <f t="shared" si="60"/>
        <v>14.250000000000096</v>
      </c>
    </row>
    <row r="931" spans="1:6" s="21" customFormat="1" ht="14.25" customHeight="1" x14ac:dyDescent="0.3">
      <c r="A931" s="76">
        <v>41043</v>
      </c>
      <c r="B931" s="64">
        <v>1.0589500000000001</v>
      </c>
      <c r="C931" s="104">
        <f t="shared" si="58"/>
        <v>1.0589500000000001</v>
      </c>
      <c r="D931" s="99">
        <f t="shared" ca="1" si="57"/>
        <v>1.1220397249809158E-2</v>
      </c>
      <c r="E931" s="64">
        <f t="shared" si="59"/>
        <v>1.1750000000000149</v>
      </c>
      <c r="F931" s="64">
        <f t="shared" si="60"/>
        <v>11.750000000000149</v>
      </c>
    </row>
    <row r="932" spans="1:6" s="21" customFormat="1" ht="14.25" customHeight="1" x14ac:dyDescent="0.3">
      <c r="A932" s="76">
        <v>41040</v>
      </c>
      <c r="B932" s="64">
        <v>1.0557000000000001</v>
      </c>
      <c r="C932" s="104">
        <f t="shared" si="58"/>
        <v>1.0557000000000001</v>
      </c>
      <c r="D932" s="99">
        <f t="shared" ca="1" si="57"/>
        <v>8.1168831168832844E-3</v>
      </c>
      <c r="E932" s="64">
        <f t="shared" si="59"/>
        <v>0.85000000000001741</v>
      </c>
      <c r="F932" s="64">
        <f t="shared" si="60"/>
        <v>8.5000000000001741</v>
      </c>
    </row>
    <row r="933" spans="1:6" s="21" customFormat="1" ht="14.25" customHeight="1" x14ac:dyDescent="0.3">
      <c r="A933" s="76">
        <v>41039</v>
      </c>
      <c r="B933" s="64">
        <v>1.0547</v>
      </c>
      <c r="C933" s="104">
        <f t="shared" si="58"/>
        <v>1.0547</v>
      </c>
      <c r="D933" s="99">
        <f t="shared" ca="1" si="57"/>
        <v>7.1619556913675164E-3</v>
      </c>
      <c r="E933" s="64">
        <f t="shared" si="59"/>
        <v>0.75000000000000622</v>
      </c>
      <c r="F933" s="64">
        <f t="shared" si="60"/>
        <v>7.5000000000000622</v>
      </c>
    </row>
    <row r="934" spans="1:6" s="21" customFormat="1" ht="14.25" customHeight="1" x14ac:dyDescent="0.3">
      <c r="A934" s="76">
        <v>41038</v>
      </c>
      <c r="B934" s="64">
        <v>1.0527</v>
      </c>
      <c r="C934" s="104">
        <f t="shared" si="58"/>
        <v>1.0527</v>
      </c>
      <c r="D934" s="99">
        <f t="shared" ca="1" si="57"/>
        <v>5.252100840336193E-3</v>
      </c>
      <c r="E934" s="64">
        <f t="shared" si="59"/>
        <v>0.55000000000000604</v>
      </c>
      <c r="F934" s="64">
        <f t="shared" si="60"/>
        <v>5.5000000000000604</v>
      </c>
    </row>
    <row r="935" spans="1:6" s="21" customFormat="1" ht="14.25" customHeight="1" x14ac:dyDescent="0.3">
      <c r="A935" s="76">
        <v>41037</v>
      </c>
      <c r="B935" s="64">
        <v>1.0491999999999999</v>
      </c>
      <c r="C935" s="104">
        <f t="shared" si="58"/>
        <v>1.0491999999999999</v>
      </c>
      <c r="D935" s="99">
        <f t="shared" ca="1" si="57"/>
        <v>1.9098548510313234E-3</v>
      </c>
      <c r="E935" s="64">
        <f t="shared" si="59"/>
        <v>0.20000000000000018</v>
      </c>
      <c r="F935" s="64">
        <f t="shared" si="60"/>
        <v>2.0000000000000018</v>
      </c>
    </row>
    <row r="936" spans="1:6" s="21" customFormat="1" ht="14.25" customHeight="1" x14ac:dyDescent="0.3">
      <c r="A936" s="76">
        <v>41036</v>
      </c>
      <c r="B936" s="64" t="e">
        <v>#N/A</v>
      </c>
      <c r="C936" s="104">
        <f t="shared" ca="1" si="58"/>
        <v>0.98060000000000003</v>
      </c>
      <c r="D936" s="99">
        <f t="shared" ca="1" si="57"/>
        <v>2.0339593208135727E-2</v>
      </c>
      <c r="E936" s="64">
        <f t="shared" ca="1" si="59"/>
        <v>4.9750000000000068</v>
      </c>
      <c r="F936" s="64">
        <f t="shared" ca="1" si="60"/>
        <v>49.750000000000071</v>
      </c>
    </row>
    <row r="937" spans="1:6" s="21" customFormat="1" ht="14.25" customHeight="1" x14ac:dyDescent="0.3">
      <c r="A937" s="76">
        <v>41033</v>
      </c>
      <c r="B937" s="64">
        <v>1.0491999999999999</v>
      </c>
      <c r="C937" s="104">
        <f t="shared" si="58"/>
        <v>1.0491999999999999</v>
      </c>
      <c r="D937" s="99">
        <f t="shared" ca="1" si="57"/>
        <v>1.4317075498709885E-3</v>
      </c>
      <c r="E937" s="64">
        <f t="shared" si="59"/>
        <v>0.14999999999998348</v>
      </c>
      <c r="F937" s="64">
        <f t="shared" si="60"/>
        <v>1.4999999999998348</v>
      </c>
    </row>
    <row r="938" spans="1:6" s="21" customFormat="1" ht="14.25" customHeight="1" x14ac:dyDescent="0.3">
      <c r="A938" s="76">
        <v>41032</v>
      </c>
      <c r="B938" s="64">
        <v>1.0491999999999999</v>
      </c>
      <c r="C938" s="104">
        <f t="shared" si="58"/>
        <v>1.0491999999999999</v>
      </c>
      <c r="D938" s="99">
        <f t="shared" ca="1" si="57"/>
        <v>1.4317075498709885E-3</v>
      </c>
      <c r="E938" s="64">
        <f t="shared" si="59"/>
        <v>0.14999999999998348</v>
      </c>
      <c r="F938" s="64">
        <f t="shared" si="60"/>
        <v>1.4999999999998348</v>
      </c>
    </row>
    <row r="939" spans="1:6" s="21" customFormat="1" ht="14.25" customHeight="1" x14ac:dyDescent="0.3">
      <c r="A939" s="76">
        <v>41031</v>
      </c>
      <c r="B939" s="64">
        <v>1.0471999999999999</v>
      </c>
      <c r="C939" s="104">
        <f t="shared" si="58"/>
        <v>1.0471999999999999</v>
      </c>
      <c r="D939" s="99">
        <f t="shared" ca="1" si="57"/>
        <v>0</v>
      </c>
      <c r="E939" s="64">
        <f t="shared" si="59"/>
        <v>0</v>
      </c>
      <c r="F939" s="64">
        <f t="shared" si="60"/>
        <v>0</v>
      </c>
    </row>
    <row r="940" spans="1:6" s="21" customFormat="1" ht="14.25" customHeight="1" x14ac:dyDescent="0.3">
      <c r="A940" s="76">
        <v>41030</v>
      </c>
      <c r="B940" s="64">
        <v>1.0471999999999999</v>
      </c>
      <c r="C940" s="104">
        <f t="shared" si="58"/>
        <v>1.0471999999999999</v>
      </c>
      <c r="D940" s="99">
        <f t="shared" ca="1" si="57"/>
        <v>0</v>
      </c>
      <c r="E940" s="64">
        <f t="shared" si="59"/>
        <v>0</v>
      </c>
      <c r="F940" s="64">
        <f t="shared" si="60"/>
        <v>0</v>
      </c>
    </row>
    <row r="941" spans="1:6" s="21" customFormat="1" ht="14.25" customHeight="1" x14ac:dyDescent="0.3">
      <c r="A941" s="76">
        <v>41029</v>
      </c>
      <c r="B941" s="64">
        <v>1.0471999999999999</v>
      </c>
      <c r="C941" s="104">
        <f t="shared" si="58"/>
        <v>1.0471999999999999</v>
      </c>
      <c r="D941" s="99">
        <f t="shared" ca="1" si="57"/>
        <v>-9.54016409082343E-4</v>
      </c>
      <c r="E941" s="64">
        <f t="shared" si="59"/>
        <v>-0.10000000000001119</v>
      </c>
      <c r="F941" s="64">
        <f t="shared" si="60"/>
        <v>-1.0000000000001119</v>
      </c>
    </row>
    <row r="942" spans="1:6" s="21" customFormat="1" ht="14.25" customHeight="1" x14ac:dyDescent="0.3">
      <c r="A942" s="76">
        <v>41026</v>
      </c>
      <c r="B942" s="64">
        <v>1.0471999999999999</v>
      </c>
      <c r="C942" s="104">
        <f t="shared" si="58"/>
        <v>1.0471999999999999</v>
      </c>
      <c r="D942" s="99">
        <f t="shared" ca="1" si="57"/>
        <v>-2.8565987430966612E-3</v>
      </c>
      <c r="E942" s="64">
        <f t="shared" si="59"/>
        <v>-0.30000000000001137</v>
      </c>
      <c r="F942" s="64">
        <f t="shared" si="60"/>
        <v>-3.0000000000001137</v>
      </c>
    </row>
    <row r="943" spans="1:6" s="21" customFormat="1" ht="14.25" customHeight="1" x14ac:dyDescent="0.3">
      <c r="A943" s="76">
        <v>41025</v>
      </c>
      <c r="B943" s="64">
        <v>1.0471999999999999</v>
      </c>
      <c r="C943" s="104">
        <f t="shared" si="58"/>
        <v>1.0471999999999999</v>
      </c>
      <c r="D943" s="99">
        <f t="shared" ca="1" si="57"/>
        <v>-1.4303423285973653E-3</v>
      </c>
      <c r="E943" s="64">
        <f t="shared" si="59"/>
        <v>-0.15000000000000568</v>
      </c>
      <c r="F943" s="64">
        <f t="shared" si="60"/>
        <v>-1.5000000000000568</v>
      </c>
    </row>
    <row r="944" spans="1:6" s="21" customFormat="1" ht="14.25" customHeight="1" x14ac:dyDescent="0.3">
      <c r="A944" s="76">
        <v>41024</v>
      </c>
      <c r="B944" s="64">
        <v>1.0471999999999999</v>
      </c>
      <c r="C944" s="104">
        <f t="shared" si="58"/>
        <v>1.0471999999999999</v>
      </c>
      <c r="D944" s="99">
        <f t="shared" ca="1" si="57"/>
        <v>-1.9062142584826552E-3</v>
      </c>
      <c r="E944" s="64">
        <f t="shared" si="59"/>
        <v>-0.20000000000000018</v>
      </c>
      <c r="F944" s="64">
        <f t="shared" si="60"/>
        <v>-2.0000000000000018</v>
      </c>
    </row>
    <row r="945" spans="1:6" s="21" customFormat="1" ht="14.25" customHeight="1" x14ac:dyDescent="0.3">
      <c r="A945" s="76">
        <v>41023</v>
      </c>
      <c r="B945" s="64">
        <v>1.0477000000000001</v>
      </c>
      <c r="C945" s="104">
        <f t="shared" si="58"/>
        <v>1.0477000000000001</v>
      </c>
      <c r="D945" s="99">
        <f t="shared" ca="1" si="57"/>
        <v>-2.8552393642332654E-3</v>
      </c>
      <c r="E945" s="64">
        <f t="shared" si="59"/>
        <v>-0.29999999999998916</v>
      </c>
      <c r="F945" s="64">
        <f t="shared" si="60"/>
        <v>-2.9999999999998916</v>
      </c>
    </row>
    <row r="946" spans="1:6" s="21" customFormat="1" ht="14.25" customHeight="1" x14ac:dyDescent="0.3">
      <c r="A946" s="76">
        <v>41022</v>
      </c>
      <c r="B946" s="64">
        <v>1.0477000000000001</v>
      </c>
      <c r="C946" s="104">
        <f t="shared" si="58"/>
        <v>1.0477000000000001</v>
      </c>
      <c r="D946" s="99">
        <f t="shared" ca="1" si="57"/>
        <v>-2.8552393642332654E-3</v>
      </c>
      <c r="E946" s="64">
        <f t="shared" si="59"/>
        <v>-0.29999999999998916</v>
      </c>
      <c r="F946" s="64">
        <f t="shared" si="60"/>
        <v>-2.9999999999998916</v>
      </c>
    </row>
    <row r="947" spans="1:6" s="21" customFormat="1" ht="14.25" customHeight="1" x14ac:dyDescent="0.3">
      <c r="A947" s="76">
        <v>41019</v>
      </c>
      <c r="B947" s="64">
        <v>1.0477000000000001</v>
      </c>
      <c r="C947" s="104">
        <f t="shared" si="58"/>
        <v>1.0477000000000001</v>
      </c>
      <c r="D947" s="99">
        <f t="shared" ca="1" si="57"/>
        <v>2.0339593208135727E-2</v>
      </c>
      <c r="E947" s="64">
        <f t="shared" ca="1" si="59"/>
        <v>4.9750000000000068</v>
      </c>
      <c r="F947" s="64">
        <f t="shared" ca="1" si="60"/>
        <v>49.750000000000071</v>
      </c>
    </row>
    <row r="948" spans="1:6" s="21" customFormat="1" ht="14.25" customHeight="1" x14ac:dyDescent="0.3">
      <c r="A948" s="76">
        <v>41018</v>
      </c>
      <c r="B948" s="64">
        <v>1.0471999999999999</v>
      </c>
      <c r="C948" s="104">
        <f t="shared" si="58"/>
        <v>1.0471999999999999</v>
      </c>
      <c r="D948" s="99">
        <f t="shared" ca="1" si="57"/>
        <v>2.0339593208135727E-2</v>
      </c>
      <c r="E948" s="64">
        <f t="shared" ca="1" si="59"/>
        <v>4.9750000000000068</v>
      </c>
      <c r="F948" s="64">
        <f t="shared" ca="1" si="60"/>
        <v>49.750000000000071</v>
      </c>
    </row>
    <row r="949" spans="1:6" s="21" customFormat="1" ht="14.25" customHeight="1" x14ac:dyDescent="0.3">
      <c r="A949" s="76">
        <v>41017</v>
      </c>
      <c r="B949" s="64">
        <v>1.0471999999999999</v>
      </c>
      <c r="C949" s="104">
        <f t="shared" si="58"/>
        <v>1.0471999999999999</v>
      </c>
      <c r="D949" s="99">
        <f t="shared" ca="1" si="57"/>
        <v>-3.3311125916056523E-3</v>
      </c>
      <c r="E949" s="64">
        <f t="shared" si="59"/>
        <v>-0.35000000000000586</v>
      </c>
      <c r="F949" s="64">
        <f t="shared" si="60"/>
        <v>-3.5000000000000586</v>
      </c>
    </row>
    <row r="950" spans="1:6" s="21" customFormat="1" ht="14.25" customHeight="1" x14ac:dyDescent="0.3">
      <c r="A950" s="76">
        <v>41016</v>
      </c>
      <c r="B950" s="64">
        <v>1.0482</v>
      </c>
      <c r="C950" s="104">
        <f t="shared" si="58"/>
        <v>1.0482</v>
      </c>
      <c r="D950" s="99">
        <f t="shared" ca="1" si="57"/>
        <v>-1.4289797084881936E-3</v>
      </c>
      <c r="E950" s="64">
        <f t="shared" si="59"/>
        <v>-0.15000000000000568</v>
      </c>
      <c r="F950" s="64">
        <f t="shared" si="60"/>
        <v>-1.5000000000000568</v>
      </c>
    </row>
    <row r="951" spans="1:6" s="21" customFormat="1" ht="14.25" customHeight="1" x14ac:dyDescent="0.3">
      <c r="A951" s="76">
        <v>41015</v>
      </c>
      <c r="B951" s="64">
        <v>1.0502</v>
      </c>
      <c r="C951" s="104">
        <f t="shared" si="58"/>
        <v>1.0502</v>
      </c>
      <c r="D951" s="99">
        <f t="shared" ca="1" si="57"/>
        <v>4.7632656949599399E-4</v>
      </c>
      <c r="E951" s="64">
        <f t="shared" si="59"/>
        <v>4.9999999999994493E-2</v>
      </c>
      <c r="F951" s="64">
        <f t="shared" si="60"/>
        <v>0.49999999999994493</v>
      </c>
    </row>
    <row r="952" spans="1:6" s="21" customFormat="1" ht="14.25" customHeight="1" x14ac:dyDescent="0.3">
      <c r="A952" s="76">
        <v>41012</v>
      </c>
      <c r="B952" s="64">
        <v>1.0487</v>
      </c>
      <c r="C952" s="104">
        <f t="shared" si="58"/>
        <v>1.0487</v>
      </c>
      <c r="D952" s="99">
        <f t="shared" ca="1" si="57"/>
        <v>-9.5265313899219951E-4</v>
      </c>
      <c r="E952" s="64">
        <f t="shared" si="59"/>
        <v>-0.10000000000001119</v>
      </c>
      <c r="F952" s="64">
        <f t="shared" si="60"/>
        <v>-1.0000000000001119</v>
      </c>
    </row>
    <row r="953" spans="1:6" s="21" customFormat="1" ht="14.25" customHeight="1" x14ac:dyDescent="0.3">
      <c r="A953" s="76">
        <v>41011</v>
      </c>
      <c r="B953" s="64">
        <v>1.0491999999999999</v>
      </c>
      <c r="C953" s="104">
        <f t="shared" si="58"/>
        <v>1.0491999999999999</v>
      </c>
      <c r="D953" s="99">
        <f t="shared" ca="1" si="57"/>
        <v>6.6762041010960693E-4</v>
      </c>
      <c r="E953" s="64">
        <f t="shared" si="59"/>
        <v>6.9999999999992291E-2</v>
      </c>
      <c r="F953" s="64">
        <f t="shared" si="60"/>
        <v>0.69999999999992291</v>
      </c>
    </row>
    <row r="954" spans="1:6" s="21" customFormat="1" ht="14.25" customHeight="1" x14ac:dyDescent="0.3">
      <c r="A954" s="76">
        <v>41010</v>
      </c>
      <c r="B954" s="64">
        <v>1.0507</v>
      </c>
      <c r="C954" s="104">
        <f t="shared" si="58"/>
        <v>1.0507</v>
      </c>
      <c r="D954" s="99">
        <f t="shared" ca="1" si="57"/>
        <v>3.0548926014318562E-3</v>
      </c>
      <c r="E954" s="64">
        <f t="shared" si="59"/>
        <v>0.31999999999998696</v>
      </c>
      <c r="F954" s="64">
        <f t="shared" si="60"/>
        <v>3.1999999999998696</v>
      </c>
    </row>
    <row r="955" spans="1:6" s="21" customFormat="1" ht="14.25" customHeight="1" x14ac:dyDescent="0.3">
      <c r="A955" s="76">
        <v>41009</v>
      </c>
      <c r="B955" s="64">
        <v>1.0507</v>
      </c>
      <c r="C955" s="104">
        <f t="shared" si="58"/>
        <v>1.0507</v>
      </c>
      <c r="D955" s="99">
        <f t="shared" ca="1" si="57"/>
        <v>2.5763358778625235E-3</v>
      </c>
      <c r="E955" s="64">
        <f t="shared" si="59"/>
        <v>0.26999999999999247</v>
      </c>
      <c r="F955" s="64">
        <f t="shared" si="60"/>
        <v>2.6999999999999247</v>
      </c>
    </row>
    <row r="956" spans="1:6" s="21" customFormat="1" ht="14.25" customHeight="1" x14ac:dyDescent="0.3">
      <c r="A956" s="76">
        <v>41008</v>
      </c>
      <c r="B956" s="64" t="e">
        <v>#N/A</v>
      </c>
      <c r="C956" s="104">
        <f t="shared" ca="1" si="58"/>
        <v>0.98060000000000003</v>
      </c>
      <c r="D956" s="99">
        <f t="shared" ca="1" si="57"/>
        <v>2.0339593208135727E-2</v>
      </c>
      <c r="E956" s="64">
        <f t="shared" ca="1" si="59"/>
        <v>4.9750000000000068</v>
      </c>
      <c r="F956" s="64">
        <f t="shared" ca="1" si="60"/>
        <v>49.750000000000071</v>
      </c>
    </row>
    <row r="957" spans="1:6" s="21" customFormat="1" ht="14.25" customHeight="1" x14ac:dyDescent="0.3">
      <c r="A957" s="76">
        <v>41005</v>
      </c>
      <c r="B957" s="64" t="e">
        <v>#N/A</v>
      </c>
      <c r="C957" s="104">
        <f t="shared" ca="1" si="58"/>
        <v>0.98060000000000003</v>
      </c>
      <c r="D957" s="99">
        <f t="shared" ca="1" si="57"/>
        <v>2.0339593208135727E-2</v>
      </c>
      <c r="E957" s="64">
        <f t="shared" ca="1" si="59"/>
        <v>4.9750000000000068</v>
      </c>
      <c r="F957" s="64">
        <f t="shared" ca="1" si="60"/>
        <v>49.750000000000071</v>
      </c>
    </row>
    <row r="958" spans="1:6" s="21" customFormat="1" ht="14.25" customHeight="1" x14ac:dyDescent="0.3">
      <c r="A958" s="76">
        <v>41004</v>
      </c>
      <c r="B958" s="64">
        <v>1.0507</v>
      </c>
      <c r="C958" s="104">
        <f t="shared" si="58"/>
        <v>1.0507</v>
      </c>
      <c r="D958" s="99">
        <f t="shared" ca="1" si="57"/>
        <v>-1.3306719893546885E-3</v>
      </c>
      <c r="E958" s="64">
        <f t="shared" si="59"/>
        <v>-0.14000000000000679</v>
      </c>
      <c r="F958" s="64">
        <f t="shared" si="60"/>
        <v>-1.4000000000000679</v>
      </c>
    </row>
    <row r="959" spans="1:6" s="21" customFormat="1" ht="14.25" customHeight="1" x14ac:dyDescent="0.3">
      <c r="A959" s="76">
        <v>41003</v>
      </c>
      <c r="B959" s="64">
        <v>1.0497000000000001</v>
      </c>
      <c r="C959" s="104">
        <f t="shared" si="58"/>
        <v>1.0497000000000001</v>
      </c>
      <c r="D959" s="99">
        <f t="shared" ca="1" si="57"/>
        <v>-3.2285632893361009E-3</v>
      </c>
      <c r="E959" s="64">
        <f t="shared" si="59"/>
        <v>-0.33999999999998476</v>
      </c>
      <c r="F959" s="64">
        <f t="shared" si="60"/>
        <v>-3.3999999999998476</v>
      </c>
    </row>
    <row r="960" spans="1:6" s="21" customFormat="1" ht="14.25" customHeight="1" x14ac:dyDescent="0.3">
      <c r="A960" s="76">
        <v>41002</v>
      </c>
      <c r="B960" s="64">
        <v>1.0497000000000001</v>
      </c>
      <c r="C960" s="104">
        <f t="shared" si="58"/>
        <v>1.0497000000000001</v>
      </c>
      <c r="D960" s="99">
        <f t="shared" ca="1" si="57"/>
        <v>-3.2285632893361009E-3</v>
      </c>
      <c r="E960" s="64">
        <f t="shared" si="59"/>
        <v>-0.33999999999998476</v>
      </c>
      <c r="F960" s="64">
        <f t="shared" si="60"/>
        <v>-3.3999999999998476</v>
      </c>
    </row>
    <row r="961" spans="1:6" s="21" customFormat="1" ht="14.25" customHeight="1" x14ac:dyDescent="0.3">
      <c r="A961" s="76">
        <v>41001</v>
      </c>
      <c r="B961" s="64">
        <v>1.0497000000000001</v>
      </c>
      <c r="C961" s="104">
        <f t="shared" si="58"/>
        <v>1.0497000000000001</v>
      </c>
      <c r="D961" s="99">
        <f t="shared" ca="1" si="57"/>
        <v>-3.2285632893361009E-3</v>
      </c>
      <c r="E961" s="64">
        <f t="shared" si="59"/>
        <v>-0.33999999999998476</v>
      </c>
      <c r="F961" s="64">
        <f t="shared" si="60"/>
        <v>-3.3999999999998476</v>
      </c>
    </row>
    <row r="962" spans="1:6" s="21" customFormat="1" ht="14.25" customHeight="1" x14ac:dyDescent="0.3">
      <c r="A962" s="76">
        <v>40998</v>
      </c>
      <c r="B962" s="64">
        <v>1.0485</v>
      </c>
      <c r="C962" s="104">
        <f t="shared" si="58"/>
        <v>1.0485</v>
      </c>
      <c r="D962" s="99">
        <f t="shared" ca="1" si="57"/>
        <v>-4.3680562149842729E-3</v>
      </c>
      <c r="E962" s="64">
        <f t="shared" si="59"/>
        <v>-0.45999999999999375</v>
      </c>
      <c r="F962" s="64">
        <f t="shared" si="60"/>
        <v>-4.5999999999999375</v>
      </c>
    </row>
    <row r="963" spans="1:6" s="21" customFormat="1" ht="14.25" customHeight="1" x14ac:dyDescent="0.3">
      <c r="A963" s="76">
        <v>40997</v>
      </c>
      <c r="B963" s="64">
        <v>1.0475000000000001</v>
      </c>
      <c r="C963" s="104">
        <f t="shared" si="58"/>
        <v>1.0475000000000001</v>
      </c>
      <c r="D963" s="99">
        <f t="shared" ref="D963:D1026" ca="1" si="61">_xlfn.IFNA((B963-B972)/B972,NORMINV(RAND(),_xlfn.AGGREGATE(1,6,D902:D1028),_xlfn.AGGREGATE(7,6,D902:D1028)))</f>
        <v>-5.3176336530242401E-3</v>
      </c>
      <c r="E963" s="64">
        <f t="shared" si="59"/>
        <v>-0.55999999999998273</v>
      </c>
      <c r="F963" s="64">
        <f t="shared" si="60"/>
        <v>-5.5999999999998273</v>
      </c>
    </row>
    <row r="964" spans="1:6" s="21" customFormat="1" ht="14.25" customHeight="1" x14ac:dyDescent="0.3">
      <c r="A964" s="76">
        <v>40996</v>
      </c>
      <c r="B964" s="64">
        <v>1.048</v>
      </c>
      <c r="C964" s="104">
        <f t="shared" si="58"/>
        <v>1.048</v>
      </c>
      <c r="D964" s="99">
        <f t="shared" ca="1" si="61"/>
        <v>-5.4095093480118041E-3</v>
      </c>
      <c r="E964" s="64">
        <f t="shared" si="59"/>
        <v>-0.57000000000000384</v>
      </c>
      <c r="F964" s="64">
        <f t="shared" si="60"/>
        <v>-5.7000000000000384</v>
      </c>
    </row>
    <row r="965" spans="1:6" s="21" customFormat="1" ht="14.25" customHeight="1" x14ac:dyDescent="0.3">
      <c r="A965" s="76">
        <v>40995</v>
      </c>
      <c r="B965" s="64">
        <v>1.05</v>
      </c>
      <c r="C965" s="104">
        <f t="shared" si="58"/>
        <v>1.05</v>
      </c>
      <c r="D965" s="99">
        <f t="shared" ca="1" si="61"/>
        <v>-6.3404939907257766E-3</v>
      </c>
      <c r="E965" s="64">
        <f t="shared" si="59"/>
        <v>-0.66999999999999282</v>
      </c>
      <c r="F965" s="64">
        <f t="shared" si="60"/>
        <v>-6.6999999999999282</v>
      </c>
    </row>
    <row r="966" spans="1:6" s="21" customFormat="1" ht="14.25" customHeight="1" x14ac:dyDescent="0.3">
      <c r="A966" s="76">
        <v>40994</v>
      </c>
      <c r="B966" s="64">
        <v>1.0515000000000001</v>
      </c>
      <c r="C966" s="104">
        <f t="shared" ref="C966:C1029" si="62">_xlfn.IFNA(B966,EXP(D966)*B975)</f>
        <v>1.0515000000000001</v>
      </c>
      <c r="D966" s="99">
        <f t="shared" ca="1" si="61"/>
        <v>-4.8268029528675772E-3</v>
      </c>
      <c r="E966" s="64">
        <f t="shared" ref="E966:E1029" si="63">(C966-C975)*100</f>
        <v>-0.50999999999998824</v>
      </c>
      <c r="F966" s="64">
        <f t="shared" ref="F966:F1029" si="64">E966*10</f>
        <v>-5.0999999999998824</v>
      </c>
    </row>
    <row r="967" spans="1:6" s="21" customFormat="1" ht="14.25" customHeight="1" x14ac:dyDescent="0.3">
      <c r="A967" s="76">
        <v>40991</v>
      </c>
      <c r="B967" s="64">
        <v>1.0521</v>
      </c>
      <c r="C967" s="104">
        <f t="shared" si="62"/>
        <v>1.0521</v>
      </c>
      <c r="D967" s="99">
        <f t="shared" ca="1" si="61"/>
        <v>-4.0704278682317024E-3</v>
      </c>
      <c r="E967" s="64">
        <f t="shared" si="63"/>
        <v>-0.42999999999999705</v>
      </c>
      <c r="F967" s="64">
        <f t="shared" si="64"/>
        <v>-4.2999999999999705</v>
      </c>
    </row>
    <row r="968" spans="1:6" s="21" customFormat="1" ht="14.25" customHeight="1" x14ac:dyDescent="0.3">
      <c r="A968" s="76">
        <v>40990</v>
      </c>
      <c r="B968" s="64">
        <v>1.0530999999999999</v>
      </c>
      <c r="C968" s="104">
        <f t="shared" si="62"/>
        <v>1.0530999999999999</v>
      </c>
      <c r="D968" s="99">
        <f t="shared" ca="1" si="61"/>
        <v>-2.1792685237824226E-3</v>
      </c>
      <c r="E968" s="64">
        <f t="shared" si="63"/>
        <v>-0.22999999999999687</v>
      </c>
      <c r="F968" s="64">
        <f t="shared" si="64"/>
        <v>-2.2999999999999687</v>
      </c>
    </row>
    <row r="969" spans="1:6" s="21" customFormat="1" ht="14.25" customHeight="1" x14ac:dyDescent="0.3">
      <c r="A969" s="76">
        <v>40989</v>
      </c>
      <c r="B969" s="64">
        <v>1.0530999999999999</v>
      </c>
      <c r="C969" s="104">
        <f t="shared" si="62"/>
        <v>1.0530999999999999</v>
      </c>
      <c r="D969" s="99">
        <f t="shared" ca="1" si="61"/>
        <v>-2.1792685237824226E-3</v>
      </c>
      <c r="E969" s="64">
        <f t="shared" si="63"/>
        <v>-0.22999999999999687</v>
      </c>
      <c r="F969" s="64">
        <f t="shared" si="64"/>
        <v>-2.2999999999999687</v>
      </c>
    </row>
    <row r="970" spans="1:6" s="21" customFormat="1" ht="14.25" customHeight="1" x14ac:dyDescent="0.3">
      <c r="A970" s="76">
        <v>40988</v>
      </c>
      <c r="B970" s="64">
        <v>1.0530999999999999</v>
      </c>
      <c r="C970" s="104">
        <f t="shared" si="62"/>
        <v>1.0530999999999999</v>
      </c>
      <c r="D970" s="99">
        <f t="shared" ca="1" si="61"/>
        <v>-2.1792685237824226E-3</v>
      </c>
      <c r="E970" s="64">
        <f t="shared" si="63"/>
        <v>-0.22999999999999687</v>
      </c>
      <c r="F970" s="64">
        <f t="shared" si="64"/>
        <v>-2.2999999999999687</v>
      </c>
    </row>
    <row r="971" spans="1:6" s="21" customFormat="1" ht="14.25" customHeight="1" x14ac:dyDescent="0.3">
      <c r="A971" s="76">
        <v>40987</v>
      </c>
      <c r="B971" s="64">
        <v>1.0530999999999999</v>
      </c>
      <c r="C971" s="104">
        <f t="shared" si="62"/>
        <v>1.0530999999999999</v>
      </c>
      <c r="D971" s="99">
        <f t="shared" ca="1" si="61"/>
        <v>-1.2329286798179807E-3</v>
      </c>
      <c r="E971" s="64">
        <f t="shared" si="63"/>
        <v>-0.13000000000000789</v>
      </c>
      <c r="F971" s="64">
        <f t="shared" si="64"/>
        <v>-1.3000000000000789</v>
      </c>
    </row>
    <row r="972" spans="1:6" s="21" customFormat="1" ht="14.25" customHeight="1" x14ac:dyDescent="0.3">
      <c r="A972" s="76">
        <v>40984</v>
      </c>
      <c r="B972" s="64">
        <v>1.0530999999999999</v>
      </c>
      <c r="C972" s="104">
        <f t="shared" si="62"/>
        <v>1.0530999999999999</v>
      </c>
      <c r="D972" s="99">
        <f t="shared" ca="1" si="61"/>
        <v>-1.2329286798179807E-3</v>
      </c>
      <c r="E972" s="64">
        <f t="shared" si="63"/>
        <v>-0.13000000000000789</v>
      </c>
      <c r="F972" s="64">
        <f t="shared" si="64"/>
        <v>-1.3000000000000789</v>
      </c>
    </row>
    <row r="973" spans="1:6" s="21" customFormat="1" ht="14.25" customHeight="1" x14ac:dyDescent="0.3">
      <c r="A973" s="76">
        <v>40983</v>
      </c>
      <c r="B973" s="64">
        <v>1.0537000000000001</v>
      </c>
      <c r="C973" s="104">
        <f t="shared" si="62"/>
        <v>1.0537000000000001</v>
      </c>
      <c r="D973" s="99">
        <f t="shared" ca="1" si="61"/>
        <v>-1.421531463229563E-3</v>
      </c>
      <c r="E973" s="64">
        <f t="shared" si="63"/>
        <v>-0.14999999999998348</v>
      </c>
      <c r="F973" s="64">
        <f t="shared" si="64"/>
        <v>-1.4999999999998348</v>
      </c>
    </row>
    <row r="974" spans="1:6" s="21" customFormat="1" ht="14.25" customHeight="1" x14ac:dyDescent="0.3">
      <c r="A974" s="76">
        <v>40982</v>
      </c>
      <c r="B974" s="64">
        <v>1.0567</v>
      </c>
      <c r="C974" s="104">
        <f t="shared" si="62"/>
        <v>1.0567</v>
      </c>
      <c r="D974" s="99">
        <f t="shared" ca="1" si="61"/>
        <v>-2.3131756597271993E-3</v>
      </c>
      <c r="E974" s="64">
        <f t="shared" si="63"/>
        <v>-0.24500000000000632</v>
      </c>
      <c r="F974" s="64">
        <f t="shared" si="64"/>
        <v>-2.4500000000000632</v>
      </c>
    </row>
    <row r="975" spans="1:6" s="21" customFormat="1" ht="14.25" customHeight="1" x14ac:dyDescent="0.3">
      <c r="A975" s="76">
        <v>40981</v>
      </c>
      <c r="B975" s="64">
        <v>1.0566</v>
      </c>
      <c r="C975" s="104">
        <f t="shared" si="62"/>
        <v>1.0566</v>
      </c>
      <c r="D975" s="99">
        <f t="shared" ca="1" si="61"/>
        <v>-3.0194376297415469E-3</v>
      </c>
      <c r="E975" s="64">
        <f t="shared" si="63"/>
        <v>-0.32000000000000917</v>
      </c>
      <c r="F975" s="64">
        <f t="shared" si="64"/>
        <v>-3.2000000000000917</v>
      </c>
    </row>
    <row r="976" spans="1:6" s="21" customFormat="1" ht="14.25" customHeight="1" x14ac:dyDescent="0.3">
      <c r="A976" s="76">
        <v>40980</v>
      </c>
      <c r="B976" s="64">
        <v>1.0564</v>
      </c>
      <c r="C976" s="104">
        <f t="shared" si="62"/>
        <v>1.0564</v>
      </c>
      <c r="D976" s="99">
        <f t="shared" ca="1" si="61"/>
        <v>-6.255585344057236E-3</v>
      </c>
      <c r="E976" s="64">
        <f t="shared" si="63"/>
        <v>-0.66500000000000448</v>
      </c>
      <c r="F976" s="64">
        <f t="shared" si="64"/>
        <v>-6.6500000000000448</v>
      </c>
    </row>
    <row r="977" spans="1:6" s="21" customFormat="1" ht="14.25" customHeight="1" x14ac:dyDescent="0.3">
      <c r="A977" s="76">
        <v>40977</v>
      </c>
      <c r="B977" s="64">
        <v>1.0553999999999999</v>
      </c>
      <c r="C977" s="104">
        <f t="shared" si="62"/>
        <v>1.0553999999999999</v>
      </c>
      <c r="D977" s="99">
        <f t="shared" ca="1" si="61"/>
        <v>-1.0083008957463807E-2</v>
      </c>
      <c r="E977" s="64">
        <f t="shared" si="63"/>
        <v>-1.0750000000000037</v>
      </c>
      <c r="F977" s="64">
        <f t="shared" si="64"/>
        <v>-10.750000000000037</v>
      </c>
    </row>
    <row r="978" spans="1:6" s="21" customFormat="1" ht="14.25" customHeight="1" x14ac:dyDescent="0.3">
      <c r="A978" s="76">
        <v>40976</v>
      </c>
      <c r="B978" s="64">
        <v>1.0553999999999999</v>
      </c>
      <c r="C978" s="104">
        <f t="shared" si="62"/>
        <v>1.0553999999999999</v>
      </c>
      <c r="D978" s="99">
        <f t="shared" ca="1" si="61"/>
        <v>-9.9901505557901116E-3</v>
      </c>
      <c r="E978" s="64">
        <f t="shared" si="63"/>
        <v>-1.0650000000000048</v>
      </c>
      <c r="F978" s="64">
        <f t="shared" si="64"/>
        <v>-10.650000000000048</v>
      </c>
    </row>
    <row r="979" spans="1:6" s="21" customFormat="1" ht="14.25" customHeight="1" x14ac:dyDescent="0.3">
      <c r="A979" s="76">
        <v>40975</v>
      </c>
      <c r="B979" s="64">
        <v>1.0553999999999999</v>
      </c>
      <c r="C979" s="104">
        <f t="shared" si="62"/>
        <v>1.0553999999999999</v>
      </c>
      <c r="D979" s="99">
        <f t="shared" ca="1" si="61"/>
        <v>-9.9901505557901116E-3</v>
      </c>
      <c r="E979" s="64">
        <f t="shared" si="63"/>
        <v>-1.0650000000000048</v>
      </c>
      <c r="F979" s="64">
        <f t="shared" si="64"/>
        <v>-10.650000000000048</v>
      </c>
    </row>
    <row r="980" spans="1:6" s="21" customFormat="1" ht="14.25" customHeight="1" x14ac:dyDescent="0.3">
      <c r="A980" s="76">
        <v>40974</v>
      </c>
      <c r="B980" s="64">
        <v>1.0544</v>
      </c>
      <c r="C980" s="104">
        <f t="shared" si="62"/>
        <v>1.0544</v>
      </c>
      <c r="D980" s="99">
        <f t="shared" ca="1" si="61"/>
        <v>-1.0928192861497996E-2</v>
      </c>
      <c r="E980" s="64">
        <f t="shared" si="63"/>
        <v>-1.1649999999999938</v>
      </c>
      <c r="F980" s="64">
        <f t="shared" si="64"/>
        <v>-11.649999999999938</v>
      </c>
    </row>
    <row r="981" spans="1:6" s="21" customFormat="1" ht="14.25" customHeight="1" x14ac:dyDescent="0.3">
      <c r="A981" s="76">
        <v>40973</v>
      </c>
      <c r="B981" s="64">
        <v>1.0544</v>
      </c>
      <c r="C981" s="104">
        <f t="shared" si="62"/>
        <v>1.0544</v>
      </c>
      <c r="D981" s="99">
        <f t="shared" ca="1" si="61"/>
        <v>-1.0928192861497996E-2</v>
      </c>
      <c r="E981" s="64">
        <f t="shared" si="63"/>
        <v>-1.1649999999999938</v>
      </c>
      <c r="F981" s="64">
        <f t="shared" si="64"/>
        <v>-11.649999999999938</v>
      </c>
    </row>
    <row r="982" spans="1:6" s="21" customFormat="1" ht="14.25" customHeight="1" x14ac:dyDescent="0.3">
      <c r="A982" s="76">
        <v>40970</v>
      </c>
      <c r="B982" s="64">
        <v>1.0551999999999999</v>
      </c>
      <c r="C982" s="104">
        <f t="shared" si="62"/>
        <v>1.0551999999999999</v>
      </c>
      <c r="D982" s="99">
        <f t="shared" ca="1" si="61"/>
        <v>-1.0177759016931688E-2</v>
      </c>
      <c r="E982" s="64">
        <f t="shared" si="63"/>
        <v>-1.0850000000000026</v>
      </c>
      <c r="F982" s="64">
        <f t="shared" si="64"/>
        <v>-10.850000000000026</v>
      </c>
    </row>
    <row r="983" spans="1:6" s="21" customFormat="1" ht="14.25" customHeight="1" x14ac:dyDescent="0.3">
      <c r="A983" s="76">
        <v>40969</v>
      </c>
      <c r="B983" s="64">
        <v>1.05915</v>
      </c>
      <c r="C983" s="104">
        <f t="shared" si="62"/>
        <v>1.05915</v>
      </c>
      <c r="D983" s="99">
        <f t="shared" ca="1" si="61"/>
        <v>-6.472491909385026E-3</v>
      </c>
      <c r="E983" s="64">
        <f t="shared" si="63"/>
        <v>-0.68999999999999062</v>
      </c>
      <c r="F983" s="64">
        <f t="shared" si="64"/>
        <v>-6.8999999999999062</v>
      </c>
    </row>
    <row r="984" spans="1:6" s="21" customFormat="1" ht="14.25" customHeight="1" x14ac:dyDescent="0.3">
      <c r="A984" s="76">
        <v>40968</v>
      </c>
      <c r="B984" s="64">
        <v>1.0598000000000001</v>
      </c>
      <c r="C984" s="104">
        <f t="shared" si="62"/>
        <v>1.0598000000000001</v>
      </c>
      <c r="D984" s="99">
        <f t="shared" ca="1" si="61"/>
        <v>-5.8627644106747966E-3</v>
      </c>
      <c r="E984" s="64">
        <f t="shared" si="63"/>
        <v>-0.62499999999998668</v>
      </c>
      <c r="F984" s="64">
        <f t="shared" si="64"/>
        <v>-6.2499999999998668</v>
      </c>
    </row>
    <row r="985" spans="1:6" s="21" customFormat="1" ht="14.25" customHeight="1" x14ac:dyDescent="0.3">
      <c r="A985" s="76">
        <v>40967</v>
      </c>
      <c r="B985" s="64">
        <v>1.0630500000000001</v>
      </c>
      <c r="C985" s="104">
        <f t="shared" si="62"/>
        <v>1.0630500000000001</v>
      </c>
      <c r="D985" s="99">
        <f t="shared" ca="1" si="61"/>
        <v>-2.3462061845994525E-3</v>
      </c>
      <c r="E985" s="64">
        <f t="shared" si="63"/>
        <v>-0.24999999999999467</v>
      </c>
      <c r="F985" s="64">
        <f t="shared" si="64"/>
        <v>-2.4999999999999467</v>
      </c>
    </row>
    <row r="986" spans="1:6" s="21" customFormat="1" ht="14.25" customHeight="1" x14ac:dyDescent="0.3">
      <c r="A986" s="76">
        <v>40966</v>
      </c>
      <c r="B986" s="64">
        <v>1.0661499999999999</v>
      </c>
      <c r="C986" s="104">
        <f t="shared" si="62"/>
        <v>1.0661499999999999</v>
      </c>
      <c r="D986" s="99">
        <f t="shared" ca="1" si="61"/>
        <v>-1.3114139852934924E-3</v>
      </c>
      <c r="E986" s="64">
        <f t="shared" si="63"/>
        <v>-0.14000000000000679</v>
      </c>
      <c r="F986" s="64">
        <f t="shared" si="64"/>
        <v>-1.4000000000000679</v>
      </c>
    </row>
    <row r="987" spans="1:6" s="21" customFormat="1" ht="14.25" customHeight="1" x14ac:dyDescent="0.3">
      <c r="A987" s="76">
        <v>40963</v>
      </c>
      <c r="B987" s="64">
        <v>1.0660499999999999</v>
      </c>
      <c r="C987" s="104">
        <f t="shared" si="62"/>
        <v>1.0660499999999999</v>
      </c>
      <c r="D987" s="99">
        <f t="shared" ca="1" si="61"/>
        <v>-1.6388836860836676E-3</v>
      </c>
      <c r="E987" s="64">
        <f t="shared" si="63"/>
        <v>-0.17500000000001403</v>
      </c>
      <c r="F987" s="64">
        <f t="shared" si="64"/>
        <v>-1.7500000000001403</v>
      </c>
    </row>
    <row r="988" spans="1:6" s="21" customFormat="1" ht="14.25" customHeight="1" x14ac:dyDescent="0.3">
      <c r="A988" s="76">
        <v>40962</v>
      </c>
      <c r="B988" s="64">
        <v>1.0660499999999999</v>
      </c>
      <c r="C988" s="104">
        <f t="shared" si="62"/>
        <v>1.0660499999999999</v>
      </c>
      <c r="D988" s="99">
        <f t="shared" ca="1" si="61"/>
        <v>-3.5053280987101718E-3</v>
      </c>
      <c r="E988" s="64">
        <f t="shared" si="63"/>
        <v>-0.37500000000001421</v>
      </c>
      <c r="F988" s="64">
        <f t="shared" si="64"/>
        <v>-3.7500000000001421</v>
      </c>
    </row>
    <row r="989" spans="1:6" s="21" customFormat="1" ht="14.25" customHeight="1" x14ac:dyDescent="0.3">
      <c r="A989" s="76">
        <v>40961</v>
      </c>
      <c r="B989" s="64">
        <v>1.0660499999999999</v>
      </c>
      <c r="C989" s="104">
        <f t="shared" si="62"/>
        <v>1.0660499999999999</v>
      </c>
      <c r="D989" s="99">
        <f t="shared" ca="1" si="61"/>
        <v>-6.013986013986076E-3</v>
      </c>
      <c r="E989" s="64">
        <f t="shared" si="63"/>
        <v>-0.64500000000000668</v>
      </c>
      <c r="F989" s="64">
        <f t="shared" si="64"/>
        <v>-6.4500000000000668</v>
      </c>
    </row>
    <row r="990" spans="1:6" s="21" customFormat="1" ht="14.25" customHeight="1" x14ac:dyDescent="0.3">
      <c r="A990" s="76">
        <v>40960</v>
      </c>
      <c r="B990" s="64">
        <v>1.0660499999999999</v>
      </c>
      <c r="C990" s="104">
        <f t="shared" si="62"/>
        <v>1.0660499999999999</v>
      </c>
      <c r="D990" s="99">
        <f t="shared" ca="1" si="61"/>
        <v>-9.4773519163762945E-3</v>
      </c>
      <c r="E990" s="64">
        <f t="shared" si="63"/>
        <v>-1.0199999999999987</v>
      </c>
      <c r="F990" s="64">
        <f t="shared" si="64"/>
        <v>-10.199999999999987</v>
      </c>
    </row>
    <row r="991" spans="1:6" s="21" customFormat="1" ht="14.25" customHeight="1" x14ac:dyDescent="0.3">
      <c r="A991" s="76">
        <v>40959</v>
      </c>
      <c r="B991" s="64">
        <v>1.0660499999999999</v>
      </c>
      <c r="C991" s="104">
        <f t="shared" si="62"/>
        <v>1.0660499999999999</v>
      </c>
      <c r="D991" s="99">
        <f t="shared" ca="1" si="61"/>
        <v>-1.3099426032216355E-2</v>
      </c>
      <c r="E991" s="64">
        <f t="shared" si="63"/>
        <v>-1.4150000000000107</v>
      </c>
      <c r="F991" s="64">
        <f t="shared" si="64"/>
        <v>-14.150000000000107</v>
      </c>
    </row>
    <row r="992" spans="1:6" s="21" customFormat="1" ht="14.25" customHeight="1" x14ac:dyDescent="0.3">
      <c r="A992" s="76">
        <v>40956</v>
      </c>
      <c r="B992" s="64">
        <v>1.0660499999999999</v>
      </c>
      <c r="C992" s="104">
        <f t="shared" si="62"/>
        <v>1.0660499999999999</v>
      </c>
      <c r="D992" s="99">
        <f t="shared" ca="1" si="61"/>
        <v>-1.5423689679058101E-2</v>
      </c>
      <c r="E992" s="64">
        <f t="shared" si="63"/>
        <v>-1.6700000000000159</v>
      </c>
      <c r="F992" s="64">
        <f t="shared" si="64"/>
        <v>-16.700000000000159</v>
      </c>
    </row>
    <row r="993" spans="1:6" s="21" customFormat="1" ht="14.25" customHeight="1" x14ac:dyDescent="0.3">
      <c r="A993" s="76">
        <v>40955</v>
      </c>
      <c r="B993" s="64">
        <v>1.0660499999999999</v>
      </c>
      <c r="C993" s="104">
        <f t="shared" si="62"/>
        <v>1.0660499999999999</v>
      </c>
      <c r="D993" s="99">
        <f t="shared" ca="1" si="61"/>
        <v>-1.6559040590406027E-2</v>
      </c>
      <c r="E993" s="64">
        <f t="shared" si="63"/>
        <v>-1.7950000000000133</v>
      </c>
      <c r="F993" s="64">
        <f t="shared" si="64"/>
        <v>-17.950000000000131</v>
      </c>
    </row>
    <row r="994" spans="1:6" s="21" customFormat="1" ht="14.25" customHeight="1" x14ac:dyDescent="0.3">
      <c r="A994" s="76">
        <v>40954</v>
      </c>
      <c r="B994" s="64">
        <v>1.06555</v>
      </c>
      <c r="C994" s="104">
        <f t="shared" si="62"/>
        <v>1.06555</v>
      </c>
      <c r="D994" s="99">
        <f t="shared" ca="1" si="61"/>
        <v>-1.9282098481362194E-2</v>
      </c>
      <c r="E994" s="64">
        <f t="shared" si="63"/>
        <v>-2.0950000000000024</v>
      </c>
      <c r="F994" s="64">
        <f t="shared" si="64"/>
        <v>-20.950000000000024</v>
      </c>
    </row>
    <row r="995" spans="1:6" s="21" customFormat="1" ht="14.25" customHeight="1" x14ac:dyDescent="0.3">
      <c r="A995" s="76">
        <v>40953</v>
      </c>
      <c r="B995" s="64">
        <v>1.06755</v>
      </c>
      <c r="C995" s="104">
        <f t="shared" si="62"/>
        <v>1.06755</v>
      </c>
      <c r="D995" s="99">
        <f t="shared" ca="1" si="61"/>
        <v>-2.1224901439442563E-2</v>
      </c>
      <c r="E995" s="64">
        <f t="shared" si="63"/>
        <v>-2.3150000000000004</v>
      </c>
      <c r="F995" s="64">
        <f t="shared" si="64"/>
        <v>-23.150000000000006</v>
      </c>
    </row>
    <row r="996" spans="1:6" s="21" customFormat="1" ht="14.25" customHeight="1" x14ac:dyDescent="0.3">
      <c r="A996" s="76">
        <v>40952</v>
      </c>
      <c r="B996" s="64">
        <v>1.0678000000000001</v>
      </c>
      <c r="C996" s="104">
        <f t="shared" si="62"/>
        <v>1.0678000000000001</v>
      </c>
      <c r="D996" s="99">
        <f t="shared" ca="1" si="61"/>
        <v>-2.5463174226521692E-2</v>
      </c>
      <c r="E996" s="64">
        <f t="shared" si="63"/>
        <v>-2.7899999999999814</v>
      </c>
      <c r="F996" s="64">
        <f t="shared" si="64"/>
        <v>-27.899999999999814</v>
      </c>
    </row>
    <row r="997" spans="1:6" s="21" customFormat="1" ht="14.25" customHeight="1" x14ac:dyDescent="0.3">
      <c r="A997" s="76">
        <v>40949</v>
      </c>
      <c r="B997" s="64">
        <v>1.0698000000000001</v>
      </c>
      <c r="C997" s="104">
        <f t="shared" si="62"/>
        <v>1.0698000000000001</v>
      </c>
      <c r="D997" s="99">
        <f t="shared" ca="1" si="61"/>
        <v>-2.5194769693380064E-2</v>
      </c>
      <c r="E997" s="64">
        <f t="shared" si="63"/>
        <v>-2.7649999999999952</v>
      </c>
      <c r="F997" s="64">
        <f t="shared" si="64"/>
        <v>-27.649999999999952</v>
      </c>
    </row>
    <row r="998" spans="1:6" s="21" customFormat="1" ht="14.25" customHeight="1" x14ac:dyDescent="0.3">
      <c r="A998" s="76">
        <v>40948</v>
      </c>
      <c r="B998" s="64">
        <v>1.0725</v>
      </c>
      <c r="C998" s="104">
        <f t="shared" si="62"/>
        <v>1.0725</v>
      </c>
      <c r="D998" s="99">
        <f t="shared" ca="1" si="61"/>
        <v>-2.4290393013100389E-2</v>
      </c>
      <c r="E998" s="64">
        <f t="shared" si="63"/>
        <v>-2.6699999999999946</v>
      </c>
      <c r="F998" s="64">
        <f t="shared" si="64"/>
        <v>-26.699999999999946</v>
      </c>
    </row>
    <row r="999" spans="1:6" s="21" customFormat="1" ht="14.25" customHeight="1" x14ac:dyDescent="0.3">
      <c r="A999" s="76">
        <v>40947</v>
      </c>
      <c r="B999" s="64">
        <v>1.0762499999999999</v>
      </c>
      <c r="C999" s="104">
        <f t="shared" si="62"/>
        <v>1.0762499999999999</v>
      </c>
      <c r="D999" s="99">
        <f t="shared" ca="1" si="61"/>
        <v>-2.3100662612326382E-2</v>
      </c>
      <c r="E999" s="64">
        <f t="shared" si="63"/>
        <v>-2.5449999999999973</v>
      </c>
      <c r="F999" s="64">
        <f t="shared" si="64"/>
        <v>-25.449999999999974</v>
      </c>
    </row>
    <row r="1000" spans="1:6" s="21" customFormat="1" ht="14.25" customHeight="1" x14ac:dyDescent="0.3">
      <c r="A1000" s="76">
        <v>40946</v>
      </c>
      <c r="B1000" s="64">
        <v>1.0802</v>
      </c>
      <c r="C1000" s="104">
        <f t="shared" si="62"/>
        <v>1.0802</v>
      </c>
      <c r="D1000" s="99">
        <f t="shared" ca="1" si="61"/>
        <v>-2.5046256600027024E-2</v>
      </c>
      <c r="E1000" s="64">
        <f t="shared" si="63"/>
        <v>-2.7749999999999941</v>
      </c>
      <c r="F1000" s="64">
        <f t="shared" si="64"/>
        <v>-27.749999999999943</v>
      </c>
    </row>
    <row r="1001" spans="1:6" s="21" customFormat="1" ht="14.25" customHeight="1" x14ac:dyDescent="0.3">
      <c r="A1001" s="76">
        <v>40945</v>
      </c>
      <c r="B1001" s="64">
        <v>1.0827500000000001</v>
      </c>
      <c r="C1001" s="104">
        <f t="shared" si="62"/>
        <v>1.0827500000000001</v>
      </c>
      <c r="D1001" s="99">
        <f t="shared" ca="1" si="61"/>
        <v>-2.3185529342775801E-2</v>
      </c>
      <c r="E1001" s="64">
        <f t="shared" si="63"/>
        <v>-2.5699999999999834</v>
      </c>
      <c r="F1001" s="64">
        <f t="shared" si="64"/>
        <v>-25.699999999999832</v>
      </c>
    </row>
    <row r="1002" spans="1:6" s="21" customFormat="1" ht="14.25" customHeight="1" x14ac:dyDescent="0.3">
      <c r="A1002" s="76">
        <v>40942</v>
      </c>
      <c r="B1002" s="64">
        <v>1.0840000000000001</v>
      </c>
      <c r="C1002" s="104">
        <f t="shared" si="62"/>
        <v>1.0840000000000001</v>
      </c>
      <c r="D1002" s="99">
        <f t="shared" ca="1" si="61"/>
        <v>-2.3379431505923615E-2</v>
      </c>
      <c r="E1002" s="64">
        <f t="shared" si="63"/>
        <v>-2.5949999999999918</v>
      </c>
      <c r="F1002" s="64">
        <f t="shared" si="64"/>
        <v>-25.949999999999918</v>
      </c>
    </row>
    <row r="1003" spans="1:6" s="21" customFormat="1" ht="14.25" customHeight="1" x14ac:dyDescent="0.3">
      <c r="A1003" s="76">
        <v>40941</v>
      </c>
      <c r="B1003" s="64">
        <v>1.0865</v>
      </c>
      <c r="C1003" s="104">
        <f t="shared" si="62"/>
        <v>1.0865</v>
      </c>
      <c r="D1003" s="99">
        <f t="shared" ca="1" si="61"/>
        <v>-2.1127077796297106E-2</v>
      </c>
      <c r="E1003" s="64">
        <f t="shared" si="63"/>
        <v>-2.3449999999999971</v>
      </c>
      <c r="F1003" s="64">
        <f t="shared" si="64"/>
        <v>-23.449999999999971</v>
      </c>
    </row>
    <row r="1004" spans="1:6" s="21" customFormat="1" ht="14.25" customHeight="1" x14ac:dyDescent="0.3">
      <c r="A1004" s="76">
        <v>40940</v>
      </c>
      <c r="B1004" s="64">
        <v>1.0907</v>
      </c>
      <c r="C1004" s="104">
        <f t="shared" si="62"/>
        <v>1.0907</v>
      </c>
      <c r="D1004" s="99">
        <f t="shared" ca="1" si="61"/>
        <v>-1.7431647223098038E-2</v>
      </c>
      <c r="E1004" s="64">
        <f t="shared" si="63"/>
        <v>-1.9349999999999978</v>
      </c>
      <c r="F1004" s="64">
        <f t="shared" si="64"/>
        <v>-19.34999999999998</v>
      </c>
    </row>
    <row r="1005" spans="1:6" s="21" customFormat="1" ht="14.25" customHeight="1" x14ac:dyDescent="0.3">
      <c r="A1005" s="76">
        <v>40939</v>
      </c>
      <c r="B1005" s="64">
        <v>1.0956999999999999</v>
      </c>
      <c r="C1005" s="104">
        <f t="shared" si="62"/>
        <v>1.0956999999999999</v>
      </c>
      <c r="D1005" s="99">
        <f t="shared" ca="1" si="61"/>
        <v>-1.2927345615062461E-2</v>
      </c>
      <c r="E1005" s="64">
        <f t="shared" si="63"/>
        <v>-1.4350000000000085</v>
      </c>
      <c r="F1005" s="64">
        <f t="shared" si="64"/>
        <v>-14.350000000000085</v>
      </c>
    </row>
    <row r="1006" spans="1:6" s="21" customFormat="1" ht="14.25" customHeight="1" x14ac:dyDescent="0.3">
      <c r="A1006" s="76">
        <v>40938</v>
      </c>
      <c r="B1006" s="64">
        <v>1.09745</v>
      </c>
      <c r="C1006" s="104">
        <f t="shared" si="62"/>
        <v>1.09745</v>
      </c>
      <c r="D1006" s="99">
        <f t="shared" ca="1" si="61"/>
        <v>-1.1439895509615758E-2</v>
      </c>
      <c r="E1006" s="64">
        <f t="shared" si="63"/>
        <v>-1.2699999999999934</v>
      </c>
      <c r="F1006" s="64">
        <f t="shared" si="64"/>
        <v>-12.699999999999934</v>
      </c>
    </row>
    <row r="1007" spans="1:6" s="21" customFormat="1" ht="14.25" customHeight="1" x14ac:dyDescent="0.3">
      <c r="A1007" s="76">
        <v>40935</v>
      </c>
      <c r="B1007" s="64">
        <v>1.0992</v>
      </c>
      <c r="C1007" s="104">
        <f t="shared" si="62"/>
        <v>1.0992</v>
      </c>
      <c r="D1007" s="99">
        <f t="shared" ca="1" si="61"/>
        <v>-1.1288509107263379E-2</v>
      </c>
      <c r="E1007" s="64">
        <f t="shared" si="63"/>
        <v>-1.2550000000000061</v>
      </c>
      <c r="F1007" s="64">
        <f t="shared" si="64"/>
        <v>-12.550000000000061</v>
      </c>
    </row>
    <row r="1008" spans="1:6" s="21" customFormat="1" ht="14.25" customHeight="1" x14ac:dyDescent="0.3">
      <c r="A1008" s="76">
        <v>40934</v>
      </c>
      <c r="B1008" s="64">
        <v>1.1016999999999999</v>
      </c>
      <c r="C1008" s="104">
        <f t="shared" si="62"/>
        <v>1.1016999999999999</v>
      </c>
      <c r="D1008" s="99">
        <f t="shared" ca="1" si="61"/>
        <v>-1.0996902913057223E-2</v>
      </c>
      <c r="E1008" s="64">
        <f t="shared" si="63"/>
        <v>-1.2250000000000094</v>
      </c>
      <c r="F1008" s="64">
        <f t="shared" si="64"/>
        <v>-12.250000000000094</v>
      </c>
    </row>
    <row r="1009" spans="1:6" s="21" customFormat="1" ht="14.25" customHeight="1" x14ac:dyDescent="0.3">
      <c r="A1009" s="76">
        <v>40933</v>
      </c>
      <c r="B1009" s="64">
        <v>1.10795</v>
      </c>
      <c r="C1009" s="104">
        <f t="shared" si="62"/>
        <v>1.10795</v>
      </c>
      <c r="D1009" s="99">
        <f t="shared" ca="1" si="61"/>
        <v>-1.0272901871454791E-2</v>
      </c>
      <c r="E1009" s="64">
        <f t="shared" si="63"/>
        <v>-1.1500000000000066</v>
      </c>
      <c r="F1009" s="64">
        <f t="shared" si="64"/>
        <v>-11.500000000000066</v>
      </c>
    </row>
    <row r="1010" spans="1:6" s="21" customFormat="1" ht="14.25" customHeight="1" x14ac:dyDescent="0.3">
      <c r="A1010" s="76">
        <v>40932</v>
      </c>
      <c r="B1010" s="64">
        <v>1.1084499999999999</v>
      </c>
      <c r="C1010" s="104">
        <f t="shared" si="62"/>
        <v>1.1084499999999999</v>
      </c>
      <c r="D1010" s="99">
        <f t="shared" ca="1" si="61"/>
        <v>-1.4141503980077401E-2</v>
      </c>
      <c r="E1010" s="64">
        <f t="shared" si="63"/>
        <v>-1.5900000000000025</v>
      </c>
      <c r="F1010" s="64">
        <f t="shared" si="64"/>
        <v>-15.900000000000025</v>
      </c>
    </row>
    <row r="1011" spans="1:6" s="21" customFormat="1" ht="14.25" customHeight="1" x14ac:dyDescent="0.3">
      <c r="A1011" s="76">
        <v>40931</v>
      </c>
      <c r="B1011" s="64">
        <v>1.10995</v>
      </c>
      <c r="C1011" s="104">
        <f t="shared" si="62"/>
        <v>1.10995</v>
      </c>
      <c r="D1011" s="99">
        <f t="shared" ca="1" si="61"/>
        <v>-1.4297766529017365E-2</v>
      </c>
      <c r="E1011" s="64">
        <f t="shared" si="63"/>
        <v>-1.6100000000000003</v>
      </c>
      <c r="F1011" s="64">
        <f t="shared" si="64"/>
        <v>-16.100000000000001</v>
      </c>
    </row>
    <row r="1012" spans="1:6" s="21" customFormat="1" ht="14.25" customHeight="1" x14ac:dyDescent="0.3">
      <c r="A1012" s="76">
        <v>40928</v>
      </c>
      <c r="B1012" s="64">
        <v>1.10995</v>
      </c>
      <c r="C1012" s="104">
        <f t="shared" si="62"/>
        <v>1.10995</v>
      </c>
      <c r="D1012" s="99">
        <f t="shared" ca="1" si="61"/>
        <v>-1.6219809439397281E-2</v>
      </c>
      <c r="E1012" s="64">
        <f t="shared" si="63"/>
        <v>-1.8299999999999983</v>
      </c>
      <c r="F1012" s="64">
        <f t="shared" si="64"/>
        <v>-18.299999999999983</v>
      </c>
    </row>
    <row r="1013" spans="1:6" s="21" customFormat="1" ht="14.25" customHeight="1" x14ac:dyDescent="0.3">
      <c r="A1013" s="76">
        <v>40927</v>
      </c>
      <c r="B1013" s="64">
        <v>1.11005</v>
      </c>
      <c r="C1013" s="104">
        <f t="shared" si="62"/>
        <v>1.11005</v>
      </c>
      <c r="D1013" s="99">
        <f t="shared" ca="1" si="61"/>
        <v>-1.7959039235634966E-2</v>
      </c>
      <c r="E1013" s="64">
        <f t="shared" si="63"/>
        <v>-2.0299999999999985</v>
      </c>
      <c r="F1013" s="64">
        <f t="shared" si="64"/>
        <v>-20.299999999999983</v>
      </c>
    </row>
    <row r="1014" spans="1:6" s="21" customFormat="1" ht="14.25" customHeight="1" x14ac:dyDescent="0.3">
      <c r="A1014" s="76">
        <v>40926</v>
      </c>
      <c r="B1014" s="64">
        <v>1.11005</v>
      </c>
      <c r="C1014" s="104">
        <f t="shared" si="62"/>
        <v>1.11005</v>
      </c>
      <c r="D1014" s="99">
        <f t="shared" ca="1" si="61"/>
        <v>-1.7959039235634966E-2</v>
      </c>
      <c r="E1014" s="64">
        <f t="shared" si="63"/>
        <v>-2.0299999999999985</v>
      </c>
      <c r="F1014" s="64">
        <f t="shared" si="64"/>
        <v>-20.299999999999983</v>
      </c>
    </row>
    <row r="1015" spans="1:6" s="21" customFormat="1" ht="14.25" customHeight="1" x14ac:dyDescent="0.3">
      <c r="A1015" s="76">
        <v>40925</v>
      </c>
      <c r="B1015" s="64">
        <v>1.11015</v>
      </c>
      <c r="C1015" s="104">
        <f t="shared" si="62"/>
        <v>1.11015</v>
      </c>
      <c r="D1015" s="99">
        <f t="shared" ca="1" si="61"/>
        <v>-1.7870571062060421E-2</v>
      </c>
      <c r="E1015" s="64">
        <f t="shared" si="63"/>
        <v>-2.0199999999999996</v>
      </c>
      <c r="F1015" s="64">
        <f t="shared" si="64"/>
        <v>-20.199999999999996</v>
      </c>
    </row>
    <row r="1016" spans="1:6" s="21" customFormat="1" ht="14.25" customHeight="1" x14ac:dyDescent="0.3">
      <c r="A1016" s="76">
        <v>40924</v>
      </c>
      <c r="B1016" s="64">
        <v>1.11175</v>
      </c>
      <c r="C1016" s="104">
        <f t="shared" si="62"/>
        <v>1.11175</v>
      </c>
      <c r="D1016" s="99">
        <f t="shared" ca="1" si="61"/>
        <v>-1.6193973717977067E-2</v>
      </c>
      <c r="E1016" s="64">
        <f t="shared" si="63"/>
        <v>-1.8299999999999983</v>
      </c>
      <c r="F1016" s="64">
        <f t="shared" si="64"/>
        <v>-18.299999999999983</v>
      </c>
    </row>
    <row r="1017" spans="1:6" s="21" customFormat="1" ht="14.25" customHeight="1" x14ac:dyDescent="0.3">
      <c r="A1017" s="76">
        <v>40921</v>
      </c>
      <c r="B1017" s="64">
        <v>1.11395</v>
      </c>
      <c r="C1017" s="104">
        <f t="shared" si="62"/>
        <v>1.11395</v>
      </c>
      <c r="D1017" s="99">
        <f t="shared" ca="1" si="61"/>
        <v>2.0339593208135727E-2</v>
      </c>
      <c r="E1017" s="64">
        <f t="shared" ca="1" si="63"/>
        <v>4.9750000000000068</v>
      </c>
      <c r="F1017" s="64">
        <f t="shared" ca="1" si="64"/>
        <v>49.750000000000071</v>
      </c>
    </row>
    <row r="1018" spans="1:6" s="21" customFormat="1" ht="14.25" customHeight="1" x14ac:dyDescent="0.3">
      <c r="A1018" s="76">
        <v>40920</v>
      </c>
      <c r="B1018" s="64">
        <v>1.1194500000000001</v>
      </c>
      <c r="C1018" s="104">
        <f t="shared" si="62"/>
        <v>1.1194500000000001</v>
      </c>
      <c r="D1018" s="99">
        <f t="shared" ca="1" si="61"/>
        <v>-7.6237755418642264E-3</v>
      </c>
      <c r="E1018" s="64">
        <f t="shared" si="63"/>
        <v>-0.8599999999999941</v>
      </c>
      <c r="F1018" s="64">
        <f t="shared" si="64"/>
        <v>-8.599999999999941</v>
      </c>
    </row>
    <row r="1019" spans="1:6" s="21" customFormat="1" ht="14.25" customHeight="1" x14ac:dyDescent="0.3">
      <c r="A1019" s="76">
        <v>40919</v>
      </c>
      <c r="B1019" s="64">
        <v>1.12435</v>
      </c>
      <c r="C1019" s="104">
        <f t="shared" si="62"/>
        <v>1.12435</v>
      </c>
      <c r="D1019" s="99">
        <f t="shared" ca="1" si="61"/>
        <v>-3.27999645405792E-3</v>
      </c>
      <c r="E1019" s="64">
        <f t="shared" si="63"/>
        <v>-0.37000000000000366</v>
      </c>
      <c r="F1019" s="64">
        <f t="shared" si="64"/>
        <v>-3.7000000000000366</v>
      </c>
    </row>
    <row r="1020" spans="1:6" s="21" customFormat="1" ht="14.25" customHeight="1" x14ac:dyDescent="0.3">
      <c r="A1020" s="76">
        <v>40918</v>
      </c>
      <c r="B1020" s="64">
        <v>1.12605</v>
      </c>
      <c r="C1020" s="104">
        <f t="shared" si="62"/>
        <v>1.12605</v>
      </c>
      <c r="D1020" s="99">
        <f t="shared" ca="1" si="61"/>
        <v>-7.5428165764488189E-4</v>
      </c>
      <c r="E1020" s="64">
        <f t="shared" si="63"/>
        <v>-8.5000000000001741E-2</v>
      </c>
      <c r="F1020" s="64">
        <f t="shared" si="64"/>
        <v>-0.85000000000001741</v>
      </c>
    </row>
    <row r="1021" spans="1:6" s="21" customFormat="1" ht="14.25" customHeight="1" x14ac:dyDescent="0.3">
      <c r="A1021" s="76">
        <v>40917</v>
      </c>
      <c r="B1021" s="64">
        <v>1.12825</v>
      </c>
      <c r="C1021" s="104">
        <f t="shared" si="62"/>
        <v>1.12825</v>
      </c>
      <c r="D1021" s="99">
        <f t="shared" ca="1" si="61"/>
        <v>2.0339593208135727E-2</v>
      </c>
      <c r="E1021" s="64">
        <f t="shared" ca="1" si="63"/>
        <v>4.9750000000000068</v>
      </c>
      <c r="F1021" s="64">
        <f t="shared" ca="1" si="64"/>
        <v>49.750000000000071</v>
      </c>
    </row>
    <row r="1022" spans="1:6" s="21" customFormat="1" ht="14.25" customHeight="1" x14ac:dyDescent="0.3">
      <c r="A1022" s="76">
        <v>40914</v>
      </c>
      <c r="B1022" s="64">
        <v>1.13035</v>
      </c>
      <c r="C1022" s="104">
        <f t="shared" si="62"/>
        <v>1.13035</v>
      </c>
      <c r="D1022" s="99">
        <f t="shared" ca="1" si="61"/>
        <v>2.0339593208135727E-2</v>
      </c>
      <c r="E1022" s="64">
        <f t="shared" ca="1" si="63"/>
        <v>4.9750000000000068</v>
      </c>
      <c r="F1022" s="64">
        <f t="shared" ca="1" si="64"/>
        <v>49.750000000000071</v>
      </c>
    </row>
    <row r="1023" spans="1:6" s="21" customFormat="1" ht="14.25" customHeight="1" x14ac:dyDescent="0.3">
      <c r="A1023" s="76">
        <v>40913</v>
      </c>
      <c r="B1023" s="64">
        <v>1.13035</v>
      </c>
      <c r="C1023" s="104">
        <f t="shared" si="62"/>
        <v>1.13035</v>
      </c>
      <c r="D1023" s="99">
        <f t="shared" ca="1" si="61"/>
        <v>6.4553468079422832E-3</v>
      </c>
      <c r="E1023" s="64">
        <f t="shared" si="63"/>
        <v>0.72499999999999787</v>
      </c>
      <c r="F1023" s="64">
        <f t="shared" si="64"/>
        <v>7.2499999999999787</v>
      </c>
    </row>
    <row r="1024" spans="1:6" s="21" customFormat="1" ht="14.25" customHeight="1" x14ac:dyDescent="0.3">
      <c r="A1024" s="76">
        <v>40912</v>
      </c>
      <c r="B1024" s="64">
        <v>1.13035</v>
      </c>
      <c r="C1024" s="104">
        <f t="shared" si="62"/>
        <v>1.13035</v>
      </c>
      <c r="D1024" s="99">
        <f t="shared" ca="1" si="61"/>
        <v>8.0260400410218907E-3</v>
      </c>
      <c r="E1024" s="64">
        <f t="shared" si="63"/>
        <v>0.8999999999999897</v>
      </c>
      <c r="F1024" s="64">
        <f t="shared" si="64"/>
        <v>8.999999999999897</v>
      </c>
    </row>
    <row r="1025" spans="1:6" s="21" customFormat="1" ht="14.25" customHeight="1" x14ac:dyDescent="0.3">
      <c r="A1025" s="76">
        <v>40911</v>
      </c>
      <c r="B1025" s="64">
        <v>1.13005</v>
      </c>
      <c r="C1025" s="104">
        <f t="shared" si="62"/>
        <v>1.13005</v>
      </c>
      <c r="D1025" s="99">
        <f t="shared" ca="1" si="61"/>
        <v>9.7846483781610354E-3</v>
      </c>
      <c r="E1025" s="64">
        <f t="shared" si="63"/>
        <v>1.0950000000000015</v>
      </c>
      <c r="F1025" s="64">
        <f t="shared" si="64"/>
        <v>10.950000000000015</v>
      </c>
    </row>
    <row r="1026" spans="1:6" s="21" customFormat="1" ht="14.25" customHeight="1" x14ac:dyDescent="0.3">
      <c r="A1026" s="76">
        <v>40910</v>
      </c>
      <c r="B1026" s="64" t="e">
        <v>#N/A</v>
      </c>
      <c r="C1026" s="104">
        <f t="shared" ca="1" si="62"/>
        <v>0.98060000000000003</v>
      </c>
      <c r="D1026" s="99">
        <f t="shared" ca="1" si="61"/>
        <v>2.0339593208135727E-2</v>
      </c>
      <c r="E1026" s="64">
        <f t="shared" ca="1" si="63"/>
        <v>4.9750000000000068</v>
      </c>
      <c r="F1026" s="64">
        <f t="shared" ca="1" si="64"/>
        <v>49.750000000000071</v>
      </c>
    </row>
    <row r="1027" spans="1:6" s="21" customFormat="1" ht="14.25" customHeight="1" x14ac:dyDescent="0.3">
      <c r="A1027" s="76">
        <v>40907</v>
      </c>
      <c r="B1027" s="64">
        <v>1.12805</v>
      </c>
      <c r="C1027" s="104">
        <f t="shared" si="62"/>
        <v>1.12805</v>
      </c>
      <c r="D1027" s="99">
        <f t="shared" ref="D1027:D1090" ca="1" si="65">_xlfn.IFNA((B1027-B1036)/B1036,NORMINV(RAND(),_xlfn.AGGREGATE(1,6,D966:D1092),_xlfn.AGGREGATE(7,6,D966:D1092)))</f>
        <v>1.2294162516265129E-2</v>
      </c>
      <c r="E1027" s="64">
        <f t="shared" si="63"/>
        <v>1.3700000000000045</v>
      </c>
      <c r="F1027" s="64">
        <f t="shared" si="64"/>
        <v>13.700000000000045</v>
      </c>
    </row>
    <row r="1028" spans="1:6" s="21" customFormat="1" ht="14.25" customHeight="1" x14ac:dyDescent="0.3">
      <c r="A1028" s="76">
        <v>40906</v>
      </c>
      <c r="B1028" s="64">
        <v>1.12805</v>
      </c>
      <c r="C1028" s="104">
        <f t="shared" si="62"/>
        <v>1.12805</v>
      </c>
      <c r="D1028" s="99">
        <f t="shared" ca="1" si="65"/>
        <v>1.5940919529878011E-2</v>
      </c>
      <c r="E1028" s="64">
        <f t="shared" si="63"/>
        <v>1.7700000000000049</v>
      </c>
      <c r="F1028" s="64">
        <f t="shared" si="64"/>
        <v>17.700000000000049</v>
      </c>
    </row>
    <row r="1029" spans="1:6" s="21" customFormat="1" ht="14.25" customHeight="1" x14ac:dyDescent="0.3">
      <c r="A1029" s="76">
        <v>40905</v>
      </c>
      <c r="B1029" s="64">
        <v>1.1269</v>
      </c>
      <c r="C1029" s="104">
        <f t="shared" si="62"/>
        <v>1.1269</v>
      </c>
      <c r="D1029" s="99">
        <f t="shared" ca="1" si="65"/>
        <v>1.9035131346927716E-2</v>
      </c>
      <c r="E1029" s="64">
        <f t="shared" si="63"/>
        <v>2.1050000000000013</v>
      </c>
      <c r="F1029" s="64">
        <f t="shared" si="64"/>
        <v>21.050000000000011</v>
      </c>
    </row>
    <row r="1030" spans="1:6" s="21" customFormat="1" ht="14.25" customHeight="1" x14ac:dyDescent="0.3">
      <c r="A1030" s="76">
        <v>40904</v>
      </c>
      <c r="B1030" s="64" t="e">
        <v>#N/A</v>
      </c>
      <c r="C1030" s="104">
        <f t="shared" ref="C1030:C1093" ca="1" si="66">_xlfn.IFNA(B1030,EXP(D1030)*B1039)</f>
        <v>0.98060000000000003</v>
      </c>
      <c r="D1030" s="99">
        <f t="shared" ca="1" si="65"/>
        <v>2.0339593208135727E-2</v>
      </c>
      <c r="E1030" s="64">
        <f t="shared" ref="E1030:E1093" ca="1" si="67">(C1030-C1039)*100</f>
        <v>4.9750000000000068</v>
      </c>
      <c r="F1030" s="64">
        <f t="shared" ref="F1030:F1093" ca="1" si="68">E1030*10</f>
        <v>49.750000000000071</v>
      </c>
    </row>
    <row r="1031" spans="1:6" s="21" customFormat="1" ht="14.25" customHeight="1" x14ac:dyDescent="0.3">
      <c r="A1031" s="76">
        <v>40903</v>
      </c>
      <c r="B1031" s="64" t="e">
        <v>#N/A</v>
      </c>
      <c r="C1031" s="104">
        <f t="shared" ca="1" si="66"/>
        <v>0.98060000000000003</v>
      </c>
      <c r="D1031" s="99">
        <f t="shared" ca="1" si="65"/>
        <v>2.0339593208135727E-2</v>
      </c>
      <c r="E1031" s="64">
        <f t="shared" ca="1" si="67"/>
        <v>4.9750000000000068</v>
      </c>
      <c r="F1031" s="64">
        <f t="shared" ca="1" si="68"/>
        <v>49.750000000000071</v>
      </c>
    </row>
    <row r="1032" spans="1:6" s="21" customFormat="1" ht="14.25" customHeight="1" x14ac:dyDescent="0.3">
      <c r="A1032" s="76">
        <v>40900</v>
      </c>
      <c r="B1032" s="64">
        <v>1.1231</v>
      </c>
      <c r="C1032" s="104">
        <f t="shared" si="66"/>
        <v>1.1231</v>
      </c>
      <c r="D1032" s="99">
        <f t="shared" ca="1" si="65"/>
        <v>3.2830605113113913E-2</v>
      </c>
      <c r="E1032" s="64">
        <f t="shared" si="67"/>
        <v>3.5700000000000065</v>
      </c>
      <c r="F1032" s="64">
        <f t="shared" si="68"/>
        <v>35.700000000000067</v>
      </c>
    </row>
    <row r="1033" spans="1:6" s="21" customFormat="1" ht="14.25" customHeight="1" x14ac:dyDescent="0.3">
      <c r="A1033" s="76">
        <v>40899</v>
      </c>
      <c r="B1033" s="64">
        <v>1.1213500000000001</v>
      </c>
      <c r="C1033" s="104">
        <f t="shared" si="66"/>
        <v>1.1213500000000001</v>
      </c>
      <c r="D1033" s="99">
        <f t="shared" ca="1" si="65"/>
        <v>3.3597566595999717E-2</v>
      </c>
      <c r="E1033" s="64">
        <f t="shared" si="67"/>
        <v>3.6450000000000093</v>
      </c>
      <c r="F1033" s="64">
        <f t="shared" si="68"/>
        <v>36.450000000000095</v>
      </c>
    </row>
    <row r="1034" spans="1:6" s="21" customFormat="1" ht="14.25" customHeight="1" x14ac:dyDescent="0.3">
      <c r="A1034" s="76">
        <v>40898</v>
      </c>
      <c r="B1034" s="64">
        <v>1.1191</v>
      </c>
      <c r="C1034" s="104">
        <f t="shared" si="66"/>
        <v>1.1191</v>
      </c>
      <c r="D1034" s="99">
        <f t="shared" ca="1" si="65"/>
        <v>3.4144989141985896E-2</v>
      </c>
      <c r="E1034" s="64">
        <f t="shared" si="67"/>
        <v>3.6950000000000038</v>
      </c>
      <c r="F1034" s="64">
        <f t="shared" si="68"/>
        <v>36.950000000000038</v>
      </c>
    </row>
    <row r="1035" spans="1:6" s="21" customFormat="1" ht="14.25" customHeight="1" x14ac:dyDescent="0.3">
      <c r="A1035" s="76">
        <v>40897</v>
      </c>
      <c r="B1035" s="64">
        <v>1.1188499999999999</v>
      </c>
      <c r="C1035" s="104">
        <f t="shared" si="66"/>
        <v>1.1188499999999999</v>
      </c>
      <c r="D1035" s="99">
        <f t="shared" ca="1" si="65"/>
        <v>3.4870277019839843E-2</v>
      </c>
      <c r="E1035" s="64">
        <f t="shared" si="67"/>
        <v>3.7699999999999845</v>
      </c>
      <c r="F1035" s="64">
        <f t="shared" si="68"/>
        <v>37.699999999999847</v>
      </c>
    </row>
    <row r="1036" spans="1:6" s="21" customFormat="1" ht="14.25" customHeight="1" x14ac:dyDescent="0.3">
      <c r="A1036" s="76">
        <v>40896</v>
      </c>
      <c r="B1036" s="64">
        <v>1.11435</v>
      </c>
      <c r="C1036" s="104">
        <f t="shared" si="66"/>
        <v>1.11435</v>
      </c>
      <c r="D1036" s="99">
        <f t="shared" ca="1" si="65"/>
        <v>3.2857540087125763E-2</v>
      </c>
      <c r="E1036" s="64">
        <f t="shared" si="67"/>
        <v>3.5449999999999982</v>
      </c>
      <c r="F1036" s="64">
        <f t="shared" si="68"/>
        <v>35.449999999999982</v>
      </c>
    </row>
    <row r="1037" spans="1:6" s="21" customFormat="1" ht="14.25" customHeight="1" x14ac:dyDescent="0.3">
      <c r="A1037" s="76">
        <v>40893</v>
      </c>
      <c r="B1037" s="64">
        <v>1.1103499999999999</v>
      </c>
      <c r="C1037" s="104">
        <f t="shared" si="66"/>
        <v>1.1103499999999999</v>
      </c>
      <c r="D1037" s="99">
        <f t="shared" ca="1" si="65"/>
        <v>3.3845437616387225E-2</v>
      </c>
      <c r="E1037" s="64">
        <f t="shared" si="67"/>
        <v>3.6349999999999882</v>
      </c>
      <c r="F1037" s="64">
        <f t="shared" si="68"/>
        <v>36.349999999999881</v>
      </c>
    </row>
    <row r="1038" spans="1:6" s="21" customFormat="1" ht="14.25" customHeight="1" x14ac:dyDescent="0.3">
      <c r="A1038" s="76">
        <v>40892</v>
      </c>
      <c r="B1038" s="64">
        <v>1.10585</v>
      </c>
      <c r="C1038" s="104">
        <f t="shared" si="66"/>
        <v>1.10585</v>
      </c>
      <c r="D1038" s="99">
        <f t="shared" ca="1" si="65"/>
        <v>3.8191086868762783E-2</v>
      </c>
      <c r="E1038" s="64">
        <f t="shared" si="67"/>
        <v>4.0680000000000049</v>
      </c>
      <c r="F1038" s="64">
        <f t="shared" si="68"/>
        <v>40.680000000000049</v>
      </c>
    </row>
    <row r="1039" spans="1:6" s="21" customFormat="1" ht="14.25" customHeight="1" x14ac:dyDescent="0.3">
      <c r="A1039" s="76">
        <v>40891</v>
      </c>
      <c r="B1039" s="64">
        <v>1.0991500000000001</v>
      </c>
      <c r="C1039" s="104">
        <f t="shared" si="66"/>
        <v>1.0991500000000001</v>
      </c>
      <c r="D1039" s="99">
        <f t="shared" ca="1" si="65"/>
        <v>3.2123875523503743E-2</v>
      </c>
      <c r="E1039" s="64">
        <f t="shared" si="67"/>
        <v>3.4210000000000074</v>
      </c>
      <c r="F1039" s="64">
        <f t="shared" si="68"/>
        <v>34.210000000000072</v>
      </c>
    </row>
    <row r="1040" spans="1:6" s="21" customFormat="1" ht="14.25" customHeight="1" x14ac:dyDescent="0.3">
      <c r="A1040" s="76">
        <v>40890</v>
      </c>
      <c r="B1040" s="64">
        <v>1.0933999999999999</v>
      </c>
      <c r="C1040" s="104">
        <f t="shared" si="66"/>
        <v>1.0933999999999999</v>
      </c>
      <c r="D1040" s="99">
        <f t="shared" ca="1" si="65"/>
        <v>2.0857841764233588E-2</v>
      </c>
      <c r="E1040" s="64">
        <f t="shared" si="67"/>
        <v>2.2340000000000027</v>
      </c>
      <c r="F1040" s="64">
        <f t="shared" si="68"/>
        <v>22.340000000000025</v>
      </c>
    </row>
    <row r="1041" spans="1:6" s="21" customFormat="1" ht="14.25" customHeight="1" x14ac:dyDescent="0.3">
      <c r="A1041" s="76">
        <v>40889</v>
      </c>
      <c r="B1041" s="64">
        <v>1.0873999999999999</v>
      </c>
      <c r="C1041" s="104">
        <f t="shared" si="66"/>
        <v>1.0873999999999999</v>
      </c>
      <c r="D1041" s="99">
        <f t="shared" ca="1" si="65"/>
        <v>2.0075046904315066E-2</v>
      </c>
      <c r="E1041" s="64">
        <f t="shared" si="67"/>
        <v>2.1399999999999864</v>
      </c>
      <c r="F1041" s="64">
        <f t="shared" si="68"/>
        <v>21.399999999999864</v>
      </c>
    </row>
    <row r="1042" spans="1:6" s="21" customFormat="1" ht="14.25" customHeight="1" x14ac:dyDescent="0.3">
      <c r="A1042" s="76">
        <v>40886</v>
      </c>
      <c r="B1042" s="64">
        <v>1.0849</v>
      </c>
      <c r="C1042" s="104">
        <f t="shared" si="66"/>
        <v>1.0849</v>
      </c>
      <c r="D1042" s="99">
        <f t="shared" ca="1" si="65"/>
        <v>2.3065897174757578E-2</v>
      </c>
      <c r="E1042" s="64">
        <f t="shared" si="67"/>
        <v>2.4459999999999926</v>
      </c>
      <c r="F1042" s="64">
        <f t="shared" si="68"/>
        <v>24.459999999999926</v>
      </c>
    </row>
    <row r="1043" spans="1:6" s="21" customFormat="1" ht="14.25" customHeight="1" x14ac:dyDescent="0.3">
      <c r="A1043" s="76">
        <v>40885</v>
      </c>
      <c r="B1043" s="64">
        <v>1.0821499999999999</v>
      </c>
      <c r="C1043" s="104">
        <f t="shared" si="66"/>
        <v>1.0821499999999999</v>
      </c>
      <c r="D1043" s="99">
        <f t="shared" ca="1" si="65"/>
        <v>2.9090113735782925E-2</v>
      </c>
      <c r="E1043" s="64">
        <f t="shared" si="67"/>
        <v>3.0589999999999895</v>
      </c>
      <c r="F1043" s="64">
        <f t="shared" si="68"/>
        <v>30.589999999999897</v>
      </c>
    </row>
    <row r="1044" spans="1:6" s="21" customFormat="1" ht="14.25" customHeight="1" x14ac:dyDescent="0.3">
      <c r="A1044" s="76">
        <v>40884</v>
      </c>
      <c r="B1044" s="64">
        <v>1.0811500000000001</v>
      </c>
      <c r="C1044" s="104">
        <f t="shared" si="66"/>
        <v>1.0811500000000001</v>
      </c>
      <c r="D1044" s="99">
        <f t="shared" ca="1" si="65"/>
        <v>3.3051138969576635E-2</v>
      </c>
      <c r="E1044" s="64">
        <f t="shared" si="67"/>
        <v>3.4590000000000121</v>
      </c>
      <c r="F1044" s="64">
        <f t="shared" si="68"/>
        <v>34.590000000000117</v>
      </c>
    </row>
    <row r="1045" spans="1:6" s="21" customFormat="1" ht="14.25" customHeight="1" x14ac:dyDescent="0.3">
      <c r="A1045" s="76">
        <v>40883</v>
      </c>
      <c r="B1045" s="64">
        <v>1.0789</v>
      </c>
      <c r="C1045" s="104">
        <f t="shared" si="66"/>
        <v>1.0789</v>
      </c>
      <c r="D1045" s="99">
        <f t="shared" ca="1" si="65"/>
        <v>3.5969426947303783E-2</v>
      </c>
      <c r="E1045" s="64">
        <f t="shared" si="67"/>
        <v>3.7460000000000049</v>
      </c>
      <c r="F1045" s="64">
        <f t="shared" si="68"/>
        <v>37.460000000000051</v>
      </c>
    </row>
    <row r="1046" spans="1:6" s="21" customFormat="1" ht="14.25" customHeight="1" x14ac:dyDescent="0.3">
      <c r="A1046" s="76">
        <v>40882</v>
      </c>
      <c r="B1046" s="64">
        <v>1.0740000000000001</v>
      </c>
      <c r="C1046" s="104">
        <f t="shared" si="66"/>
        <v>1.0740000000000001</v>
      </c>
      <c r="D1046" s="99">
        <f t="shared" ca="1" si="65"/>
        <v>3.8463769797528718E-2</v>
      </c>
      <c r="E1046" s="64">
        <f t="shared" si="67"/>
        <v>3.9780000000000149</v>
      </c>
      <c r="F1046" s="64">
        <f t="shared" si="68"/>
        <v>39.78000000000015</v>
      </c>
    </row>
    <row r="1047" spans="1:6" s="21" customFormat="1" ht="14.25" customHeight="1" x14ac:dyDescent="0.3">
      <c r="A1047" s="76">
        <v>40879</v>
      </c>
      <c r="B1047" s="64">
        <v>1.06517</v>
      </c>
      <c r="C1047" s="104">
        <f t="shared" si="66"/>
        <v>1.06517</v>
      </c>
      <c r="D1047" s="99">
        <f t="shared" ca="1" si="65"/>
        <v>3.8288705416760063E-2</v>
      </c>
      <c r="E1047" s="64">
        <f t="shared" si="67"/>
        <v>3.9279999999999982</v>
      </c>
      <c r="F1047" s="64">
        <f t="shared" si="68"/>
        <v>39.27999999999998</v>
      </c>
    </row>
    <row r="1048" spans="1:6" s="21" customFormat="1" ht="14.25" customHeight="1" x14ac:dyDescent="0.3">
      <c r="A1048" s="76">
        <v>40878</v>
      </c>
      <c r="B1048" s="64">
        <v>1.06494</v>
      </c>
      <c r="C1048" s="104">
        <f t="shared" si="66"/>
        <v>1.06494</v>
      </c>
      <c r="D1048" s="99">
        <f t="shared" ca="1" si="65"/>
        <v>4.5996994430857099E-2</v>
      </c>
      <c r="E1048" s="64">
        <f t="shared" si="67"/>
        <v>4.6829999999999927</v>
      </c>
      <c r="F1048" s="64">
        <f t="shared" si="68"/>
        <v>46.829999999999927</v>
      </c>
    </row>
    <row r="1049" spans="1:6" s="21" customFormat="1" ht="14.25" customHeight="1" x14ac:dyDescent="0.3">
      <c r="A1049" s="76">
        <v>40877</v>
      </c>
      <c r="B1049" s="64">
        <v>1.0710599999999999</v>
      </c>
      <c r="C1049" s="104">
        <f t="shared" si="66"/>
        <v>1.0710599999999999</v>
      </c>
      <c r="D1049" s="99">
        <f t="shared" ca="1" si="65"/>
        <v>6.302354202231121E-2</v>
      </c>
      <c r="E1049" s="64">
        <f t="shared" si="67"/>
        <v>6.349999999999989</v>
      </c>
      <c r="F1049" s="64">
        <f t="shared" si="68"/>
        <v>63.499999999999886</v>
      </c>
    </row>
    <row r="1050" spans="1:6" s="21" customFormat="1" ht="14.25" customHeight="1" x14ac:dyDescent="0.3">
      <c r="A1050" s="76">
        <v>40876</v>
      </c>
      <c r="B1050" s="64">
        <v>1.0660000000000001</v>
      </c>
      <c r="C1050" s="104">
        <f t="shared" si="66"/>
        <v>1.0660000000000001</v>
      </c>
      <c r="D1050" s="99">
        <f t="shared" ca="1" si="65"/>
        <v>6.9207622868605878E-2</v>
      </c>
      <c r="E1050" s="64">
        <f t="shared" si="67"/>
        <v>6.9000000000000057</v>
      </c>
      <c r="F1050" s="64">
        <f t="shared" si="68"/>
        <v>69.000000000000057</v>
      </c>
    </row>
    <row r="1051" spans="1:6" s="21" customFormat="1" ht="14.25" customHeight="1" x14ac:dyDescent="0.3">
      <c r="A1051" s="76">
        <v>40875</v>
      </c>
      <c r="B1051" s="64">
        <v>1.06044</v>
      </c>
      <c r="C1051" s="104">
        <f t="shared" si="66"/>
        <v>1.06044</v>
      </c>
      <c r="D1051" s="99">
        <f t="shared" ca="1" si="65"/>
        <v>6.911048604179898E-2</v>
      </c>
      <c r="E1051" s="64">
        <f t="shared" si="67"/>
        <v>6.8550000000000004</v>
      </c>
      <c r="F1051" s="64">
        <f t="shared" si="68"/>
        <v>68.550000000000011</v>
      </c>
    </row>
    <row r="1052" spans="1:6" s="21" customFormat="1" ht="14.25" customHeight="1" x14ac:dyDescent="0.3">
      <c r="A1052" s="76">
        <v>40872</v>
      </c>
      <c r="B1052" s="64">
        <v>1.0515600000000001</v>
      </c>
      <c r="C1052" s="104">
        <f t="shared" si="66"/>
        <v>1.0515600000000001</v>
      </c>
      <c r="D1052" s="99">
        <f t="shared" ca="1" si="65"/>
        <v>6.7335214469864665E-2</v>
      </c>
      <c r="E1052" s="64">
        <f t="shared" si="67"/>
        <v>6.6340000000000066</v>
      </c>
      <c r="F1052" s="64">
        <f t="shared" si="68"/>
        <v>66.34000000000006</v>
      </c>
    </row>
    <row r="1053" spans="1:6" s="21" customFormat="1" ht="14.25" customHeight="1" x14ac:dyDescent="0.3">
      <c r="A1053" s="76">
        <v>40871</v>
      </c>
      <c r="B1053" s="64">
        <v>1.0465599999999999</v>
      </c>
      <c r="C1053" s="104">
        <f t="shared" si="66"/>
        <v>1.0465599999999999</v>
      </c>
      <c r="D1053" s="99">
        <f t="shared" ca="1" si="65"/>
        <v>6.6351483534398389E-2</v>
      </c>
      <c r="E1053" s="64">
        <f t="shared" si="67"/>
        <v>6.5119999999999951</v>
      </c>
      <c r="F1053" s="64">
        <f t="shared" si="68"/>
        <v>65.119999999999948</v>
      </c>
    </row>
    <row r="1054" spans="1:6" s="21" customFormat="1" ht="14.25" customHeight="1" x14ac:dyDescent="0.3">
      <c r="A1054" s="76">
        <v>40870</v>
      </c>
      <c r="B1054" s="64">
        <v>1.0414399999999999</v>
      </c>
      <c r="C1054" s="104">
        <f t="shared" si="66"/>
        <v>1.0414399999999999</v>
      </c>
      <c r="D1054" s="99">
        <f t="shared" ca="1" si="65"/>
        <v>6.6568350333865822E-2</v>
      </c>
      <c r="E1054" s="64">
        <f t="shared" si="67"/>
        <v>6.4999999999999947</v>
      </c>
      <c r="F1054" s="64">
        <f t="shared" si="68"/>
        <v>64.999999999999943</v>
      </c>
    </row>
    <row r="1055" spans="1:6" s="21" customFormat="1" ht="14.25" customHeight="1" x14ac:dyDescent="0.3">
      <c r="A1055" s="76">
        <v>40869</v>
      </c>
      <c r="B1055" s="64">
        <v>1.0342199999999999</v>
      </c>
      <c r="C1055" s="104">
        <f t="shared" si="66"/>
        <v>1.0342199999999999</v>
      </c>
      <c r="D1055" s="99">
        <f t="shared" ca="1" si="65"/>
        <v>7.2286158631415132E-2</v>
      </c>
      <c r="E1055" s="64">
        <f t="shared" si="67"/>
        <v>6.9719999999999889</v>
      </c>
      <c r="F1055" s="64">
        <f t="shared" si="68"/>
        <v>69.719999999999885</v>
      </c>
    </row>
    <row r="1056" spans="1:6" s="21" customFormat="1" ht="14.25" customHeight="1" x14ac:dyDescent="0.3">
      <c r="A1056" s="76">
        <v>40868</v>
      </c>
      <c r="B1056" s="64">
        <v>1.02589</v>
      </c>
      <c r="C1056" s="104">
        <f t="shared" si="66"/>
        <v>1.02589</v>
      </c>
      <c r="D1056" s="99">
        <f t="shared" ca="1" si="65"/>
        <v>7.0184955299861268E-2</v>
      </c>
      <c r="E1056" s="64">
        <f t="shared" si="67"/>
        <v>6.7280000000000006</v>
      </c>
      <c r="F1056" s="64">
        <f t="shared" si="68"/>
        <v>67.28</v>
      </c>
    </row>
    <row r="1057" spans="1:6" s="21" customFormat="1" ht="14.25" customHeight="1" x14ac:dyDescent="0.3">
      <c r="A1057" s="76">
        <v>40865</v>
      </c>
      <c r="B1057" s="64">
        <v>1.0181100000000001</v>
      </c>
      <c r="C1057" s="104">
        <f t="shared" si="66"/>
        <v>1.0181100000000001</v>
      </c>
      <c r="D1057" s="99">
        <f t="shared" ca="1" si="65"/>
        <v>6.7514574508241471E-2</v>
      </c>
      <c r="E1057" s="64">
        <f t="shared" si="67"/>
        <v>6.4390000000000054</v>
      </c>
      <c r="F1057" s="64">
        <f t="shared" si="68"/>
        <v>64.390000000000057</v>
      </c>
    </row>
    <row r="1058" spans="1:6" s="21" customFormat="1" ht="14.25" customHeight="1" x14ac:dyDescent="0.3">
      <c r="A1058" s="76">
        <v>40864</v>
      </c>
      <c r="B1058" s="64">
        <v>1.00756</v>
      </c>
      <c r="C1058" s="104">
        <f t="shared" si="66"/>
        <v>1.00756</v>
      </c>
      <c r="D1058" s="99">
        <f t="shared" ca="1" si="65"/>
        <v>6.1897284023481616E-2</v>
      </c>
      <c r="E1058" s="64">
        <f t="shared" si="67"/>
        <v>5.8730000000000064</v>
      </c>
      <c r="F1058" s="64">
        <f t="shared" si="68"/>
        <v>58.730000000000061</v>
      </c>
    </row>
    <row r="1059" spans="1:6" s="21" customFormat="1" ht="14.25" customHeight="1" x14ac:dyDescent="0.3">
      <c r="A1059" s="76">
        <v>40863</v>
      </c>
      <c r="B1059" s="64">
        <v>0.997</v>
      </c>
      <c r="C1059" s="104">
        <f t="shared" si="66"/>
        <v>0.997</v>
      </c>
      <c r="D1059" s="99">
        <f t="shared" ca="1" si="65"/>
        <v>5.5149276635375534E-2</v>
      </c>
      <c r="E1059" s="64">
        <f t="shared" si="67"/>
        <v>5.2109999999999985</v>
      </c>
      <c r="F1059" s="64">
        <f t="shared" si="68"/>
        <v>52.109999999999985</v>
      </c>
    </row>
    <row r="1060" spans="1:6" s="21" customFormat="1" ht="14.25" customHeight="1" x14ac:dyDescent="0.3">
      <c r="A1060" s="76">
        <v>40862</v>
      </c>
      <c r="B1060" s="64">
        <v>0.99189000000000005</v>
      </c>
      <c r="C1060" s="104">
        <f t="shared" si="66"/>
        <v>0.99189000000000005</v>
      </c>
      <c r="D1060" s="99">
        <f t="shared" ca="1" si="65"/>
        <v>5.3397903590658664E-2</v>
      </c>
      <c r="E1060" s="64">
        <f t="shared" si="67"/>
        <v>5.0280000000000102</v>
      </c>
      <c r="F1060" s="64">
        <f t="shared" si="68"/>
        <v>50.280000000000101</v>
      </c>
    </row>
    <row r="1061" spans="1:6" s="21" customFormat="1" ht="14.25" customHeight="1" x14ac:dyDescent="0.3">
      <c r="A1061" s="76">
        <v>40861</v>
      </c>
      <c r="B1061" s="64">
        <v>0.98521999999999998</v>
      </c>
      <c r="C1061" s="104">
        <f t="shared" si="66"/>
        <v>0.98521999999999998</v>
      </c>
      <c r="D1061" s="99">
        <f t="shared" ca="1" si="65"/>
        <v>4.841867790405651E-2</v>
      </c>
      <c r="E1061" s="64">
        <f t="shared" si="67"/>
        <v>4.5499999999999989</v>
      </c>
      <c r="F1061" s="64">
        <f t="shared" si="68"/>
        <v>45.499999999999986</v>
      </c>
    </row>
    <row r="1062" spans="1:6" s="21" customFormat="1" ht="14.25" customHeight="1" x14ac:dyDescent="0.3">
      <c r="A1062" s="76">
        <v>40858</v>
      </c>
      <c r="B1062" s="64">
        <v>0.98143999999999998</v>
      </c>
      <c r="C1062" s="104">
        <f t="shared" si="66"/>
        <v>0.98143999999999998</v>
      </c>
      <c r="D1062" s="99">
        <f t="shared" ca="1" si="65"/>
        <v>4.8984085249195633E-2</v>
      </c>
      <c r="E1062" s="64">
        <f t="shared" si="67"/>
        <v>4.5829999999999931</v>
      </c>
      <c r="F1062" s="64">
        <f t="shared" si="68"/>
        <v>45.829999999999927</v>
      </c>
    </row>
    <row r="1063" spans="1:6" s="21" customFormat="1" ht="14.25" customHeight="1" x14ac:dyDescent="0.3">
      <c r="A1063" s="76">
        <v>40857</v>
      </c>
      <c r="B1063" s="64">
        <v>0.97643999999999997</v>
      </c>
      <c r="C1063" s="104">
        <f t="shared" si="66"/>
        <v>0.97643999999999997</v>
      </c>
      <c r="D1063" s="99">
        <f t="shared" ca="1" si="65"/>
        <v>4.5752473975067452E-2</v>
      </c>
      <c r="E1063" s="64">
        <f t="shared" si="67"/>
        <v>4.2719999999999985</v>
      </c>
      <c r="F1063" s="64">
        <f t="shared" si="68"/>
        <v>42.719999999999985</v>
      </c>
    </row>
    <row r="1064" spans="1:6" s="21" customFormat="1" ht="14.25" customHeight="1" x14ac:dyDescent="0.3">
      <c r="A1064" s="76">
        <v>40856</v>
      </c>
      <c r="B1064" s="64">
        <v>0.96450000000000002</v>
      </c>
      <c r="C1064" s="104">
        <f t="shared" si="66"/>
        <v>0.96450000000000002</v>
      </c>
      <c r="D1064" s="99">
        <f t="shared" ca="1" si="65"/>
        <v>3.5671334077828395E-2</v>
      </c>
      <c r="E1064" s="64">
        <f t="shared" si="67"/>
        <v>3.3220000000000027</v>
      </c>
      <c r="F1064" s="64">
        <f t="shared" si="68"/>
        <v>33.220000000000027</v>
      </c>
    </row>
    <row r="1065" spans="1:6" s="21" customFormat="1" ht="14.25" customHeight="1" x14ac:dyDescent="0.3">
      <c r="A1065" s="76">
        <v>40855</v>
      </c>
      <c r="B1065" s="64">
        <v>0.95860999999999996</v>
      </c>
      <c r="C1065" s="104">
        <f t="shared" si="66"/>
        <v>0.95860999999999996</v>
      </c>
      <c r="D1065" s="99">
        <f t="shared" ca="1" si="65"/>
        <v>3.3909639009027374E-2</v>
      </c>
      <c r="E1065" s="64">
        <f t="shared" si="67"/>
        <v>3.1439999999999912</v>
      </c>
      <c r="F1065" s="64">
        <f t="shared" si="68"/>
        <v>31.439999999999912</v>
      </c>
    </row>
    <row r="1066" spans="1:6" s="21" customFormat="1" ht="14.25" customHeight="1" x14ac:dyDescent="0.3">
      <c r="A1066" s="76">
        <v>40854</v>
      </c>
      <c r="B1066" s="64">
        <v>0.95372000000000001</v>
      </c>
      <c r="C1066" s="104">
        <f t="shared" si="66"/>
        <v>0.95372000000000001</v>
      </c>
      <c r="D1066" s="99">
        <f t="shared" ca="1" si="65"/>
        <v>3.0424823890401444E-2</v>
      </c>
      <c r="E1066" s="64">
        <f t="shared" si="67"/>
        <v>2.8159999999999963</v>
      </c>
      <c r="F1066" s="64">
        <f t="shared" si="68"/>
        <v>28.159999999999961</v>
      </c>
    </row>
    <row r="1067" spans="1:6" s="21" customFormat="1" ht="14.25" customHeight="1" x14ac:dyDescent="0.3">
      <c r="A1067" s="76">
        <v>40851</v>
      </c>
      <c r="B1067" s="64">
        <v>0.94882999999999995</v>
      </c>
      <c r="C1067" s="104">
        <f t="shared" si="66"/>
        <v>0.94882999999999995</v>
      </c>
      <c r="D1067" s="99">
        <f t="shared" ca="1" si="65"/>
        <v>2.6938978721561972E-2</v>
      </c>
      <c r="E1067" s="64">
        <f t="shared" si="67"/>
        <v>2.4889999999999968</v>
      </c>
      <c r="F1067" s="64">
        <f t="shared" si="68"/>
        <v>24.889999999999969</v>
      </c>
    </row>
    <row r="1068" spans="1:6" s="21" customFormat="1" ht="14.25" customHeight="1" x14ac:dyDescent="0.3">
      <c r="A1068" s="76">
        <v>40850</v>
      </c>
      <c r="B1068" s="64">
        <v>0.94489000000000001</v>
      </c>
      <c r="C1068" s="104">
        <f t="shared" si="66"/>
        <v>0.94489000000000001</v>
      </c>
      <c r="D1068" s="99">
        <f t="shared" ca="1" si="65"/>
        <v>2.5504943617794814E-2</v>
      </c>
      <c r="E1068" s="64">
        <f t="shared" si="67"/>
        <v>2.3499999999999965</v>
      </c>
      <c r="F1068" s="64">
        <f t="shared" si="68"/>
        <v>23.499999999999964</v>
      </c>
    </row>
    <row r="1069" spans="1:6" s="21" customFormat="1" ht="14.25" customHeight="1" x14ac:dyDescent="0.3">
      <c r="A1069" s="76">
        <v>40849</v>
      </c>
      <c r="B1069" s="64">
        <v>0.94160999999999995</v>
      </c>
      <c r="C1069" s="104">
        <f t="shared" si="66"/>
        <v>0.94160999999999995</v>
      </c>
      <c r="D1069" s="99">
        <f t="shared" ca="1" si="65"/>
        <v>2.5037828893654444E-2</v>
      </c>
      <c r="E1069" s="64">
        <f t="shared" si="67"/>
        <v>2.2999999999999909</v>
      </c>
      <c r="F1069" s="64">
        <f t="shared" si="68"/>
        <v>22.999999999999908</v>
      </c>
    </row>
    <row r="1070" spans="1:6" s="21" customFormat="1" ht="14.25" customHeight="1" x14ac:dyDescent="0.3">
      <c r="A1070" s="76">
        <v>40848</v>
      </c>
      <c r="B1070" s="64">
        <v>0.93972</v>
      </c>
      <c r="C1070" s="104">
        <f t="shared" si="66"/>
        <v>0.93972</v>
      </c>
      <c r="D1070" s="99">
        <f t="shared" ca="1" si="65"/>
        <v>2.6332171994626494E-2</v>
      </c>
      <c r="E1070" s="64">
        <f t="shared" si="67"/>
        <v>2.4109999999999965</v>
      </c>
      <c r="F1070" s="64">
        <f t="shared" si="68"/>
        <v>24.109999999999964</v>
      </c>
    </row>
    <row r="1071" spans="1:6" s="21" customFormat="1" ht="14.25" customHeight="1" x14ac:dyDescent="0.3">
      <c r="A1071" s="76">
        <v>40847</v>
      </c>
      <c r="B1071" s="64">
        <v>0.93561000000000005</v>
      </c>
      <c r="C1071" s="104">
        <f t="shared" si="66"/>
        <v>0.93561000000000005</v>
      </c>
      <c r="D1071" s="99">
        <f t="shared" ca="1" si="65"/>
        <v>2.4573737639212868E-2</v>
      </c>
      <c r="E1071" s="64">
        <f t="shared" si="67"/>
        <v>2.2440000000000015</v>
      </c>
      <c r="F1071" s="64">
        <f t="shared" si="68"/>
        <v>22.440000000000015</v>
      </c>
    </row>
    <row r="1072" spans="1:6" s="21" customFormat="1" ht="14.25" customHeight="1" x14ac:dyDescent="0.3">
      <c r="A1072" s="76">
        <v>40844</v>
      </c>
      <c r="B1072" s="64">
        <v>0.93371999999999999</v>
      </c>
      <c r="C1072" s="104">
        <f t="shared" si="66"/>
        <v>0.93371999999999999</v>
      </c>
      <c r="D1072" s="99">
        <f t="shared" ca="1" si="65"/>
        <v>2.5007135486420647E-2</v>
      </c>
      <c r="E1072" s="64">
        <f t="shared" si="67"/>
        <v>2.2780000000000022</v>
      </c>
      <c r="F1072" s="64">
        <f t="shared" si="68"/>
        <v>22.780000000000022</v>
      </c>
    </row>
    <row r="1073" spans="1:6" s="21" customFormat="1" ht="14.25" customHeight="1" x14ac:dyDescent="0.3">
      <c r="A1073" s="76">
        <v>40843</v>
      </c>
      <c r="B1073" s="64">
        <v>0.93128</v>
      </c>
      <c r="C1073" s="104">
        <f t="shared" si="66"/>
        <v>0.93128</v>
      </c>
      <c r="D1073" s="99">
        <f t="shared" ca="1" si="65"/>
        <v>2.3947223749312834E-2</v>
      </c>
      <c r="E1073" s="64">
        <f t="shared" si="67"/>
        <v>2.1780000000000022</v>
      </c>
      <c r="F1073" s="64">
        <f t="shared" si="68"/>
        <v>21.780000000000022</v>
      </c>
    </row>
    <row r="1074" spans="1:6" s="21" customFormat="1" ht="14.25" customHeight="1" x14ac:dyDescent="0.3">
      <c r="A1074" s="76">
        <v>40842</v>
      </c>
      <c r="B1074" s="64">
        <v>0.92717000000000005</v>
      </c>
      <c r="C1074" s="104">
        <f t="shared" si="66"/>
        <v>0.92717000000000005</v>
      </c>
      <c r="D1074" s="99">
        <f t="shared" ca="1" si="65"/>
        <v>2.317445953849721E-2</v>
      </c>
      <c r="E1074" s="64">
        <f t="shared" si="67"/>
        <v>2.1000000000000019</v>
      </c>
      <c r="F1074" s="64">
        <f t="shared" si="68"/>
        <v>21.000000000000018</v>
      </c>
    </row>
    <row r="1075" spans="1:6" s="21" customFormat="1" ht="14.25" customHeight="1" x14ac:dyDescent="0.3">
      <c r="A1075" s="76">
        <v>40841</v>
      </c>
      <c r="B1075" s="64">
        <v>0.92556000000000005</v>
      </c>
      <c r="C1075" s="104">
        <f t="shared" si="66"/>
        <v>0.92556000000000005</v>
      </c>
      <c r="D1075" s="99">
        <f t="shared" ca="1" si="65"/>
        <v>2.3849557522123921E-2</v>
      </c>
      <c r="E1075" s="64">
        <f t="shared" si="67"/>
        <v>2.1560000000000024</v>
      </c>
      <c r="F1075" s="64">
        <f t="shared" si="68"/>
        <v>21.560000000000024</v>
      </c>
    </row>
    <row r="1076" spans="1:6" s="21" customFormat="1" ht="14.25" customHeight="1" x14ac:dyDescent="0.3">
      <c r="A1076" s="76">
        <v>40840</v>
      </c>
      <c r="B1076" s="64">
        <v>0.92393999999999998</v>
      </c>
      <c r="C1076" s="104">
        <f t="shared" si="66"/>
        <v>0.92393999999999998</v>
      </c>
      <c r="D1076" s="99">
        <f t="shared" ca="1" si="65"/>
        <v>2.5085151942129985E-2</v>
      </c>
      <c r="E1076" s="64">
        <f t="shared" si="67"/>
        <v>2.2610000000000019</v>
      </c>
      <c r="F1076" s="64">
        <f t="shared" si="68"/>
        <v>22.610000000000021</v>
      </c>
    </row>
    <row r="1077" spans="1:6" s="21" customFormat="1" ht="14.25" customHeight="1" x14ac:dyDescent="0.3">
      <c r="A1077" s="76">
        <v>40837</v>
      </c>
      <c r="B1077" s="64">
        <v>0.92139000000000004</v>
      </c>
      <c r="C1077" s="104">
        <f t="shared" si="66"/>
        <v>0.92139000000000004</v>
      </c>
      <c r="D1077" s="99">
        <f t="shared" ca="1" si="65"/>
        <v>2.8337053571428596E-2</v>
      </c>
      <c r="E1077" s="64">
        <f t="shared" si="67"/>
        <v>2.5390000000000024</v>
      </c>
      <c r="F1077" s="64">
        <f t="shared" si="68"/>
        <v>25.390000000000022</v>
      </c>
    </row>
    <row r="1078" spans="1:6" s="21" customFormat="1" ht="14.25" customHeight="1" x14ac:dyDescent="0.3">
      <c r="A1078" s="76">
        <v>40836</v>
      </c>
      <c r="B1078" s="64">
        <v>0.91861000000000004</v>
      </c>
      <c r="C1078" s="104">
        <f t="shared" si="66"/>
        <v>0.91861000000000004</v>
      </c>
      <c r="D1078" s="99">
        <f t="shared" ca="1" si="65"/>
        <v>2.9058890743499922E-2</v>
      </c>
      <c r="E1078" s="64">
        <f t="shared" si="67"/>
        <v>2.5940000000000074</v>
      </c>
      <c r="F1078" s="64">
        <f t="shared" si="68"/>
        <v>25.940000000000076</v>
      </c>
    </row>
    <row r="1079" spans="1:6" s="21" customFormat="1" ht="14.25" customHeight="1" x14ac:dyDescent="0.3">
      <c r="A1079" s="76">
        <v>40835</v>
      </c>
      <c r="B1079" s="64">
        <v>0.91561000000000003</v>
      </c>
      <c r="C1079" s="104">
        <f t="shared" si="66"/>
        <v>0.91561000000000003</v>
      </c>
      <c r="D1079" s="99">
        <f t="shared" ca="1" si="65"/>
        <v>3.0512099043331548E-2</v>
      </c>
      <c r="E1079" s="64">
        <f t="shared" si="67"/>
        <v>2.7110000000000078</v>
      </c>
      <c r="F1079" s="64">
        <f t="shared" si="68"/>
        <v>27.110000000000078</v>
      </c>
    </row>
    <row r="1080" spans="1:6" s="21" customFormat="1" ht="14.25" customHeight="1" x14ac:dyDescent="0.3">
      <c r="A1080" s="76">
        <v>40834</v>
      </c>
      <c r="B1080" s="64">
        <v>0.91317000000000004</v>
      </c>
      <c r="C1080" s="104">
        <f t="shared" si="66"/>
        <v>0.91317000000000004</v>
      </c>
      <c r="D1080" s="99">
        <f t="shared" ca="1" si="65"/>
        <v>3.475354107648735E-2</v>
      </c>
      <c r="E1080" s="64">
        <f t="shared" si="67"/>
        <v>3.0670000000000086</v>
      </c>
      <c r="F1080" s="64">
        <f t="shared" si="68"/>
        <v>30.670000000000087</v>
      </c>
    </row>
    <row r="1081" spans="1:6" s="21" customFormat="1" ht="14.25" customHeight="1" x14ac:dyDescent="0.3">
      <c r="A1081" s="76">
        <v>40833</v>
      </c>
      <c r="B1081" s="64">
        <v>0.91093999999999997</v>
      </c>
      <c r="C1081" s="104">
        <f t="shared" si="66"/>
        <v>0.91093999999999997</v>
      </c>
      <c r="D1081" s="99">
        <f t="shared" ca="1" si="65"/>
        <v>4.1074285714285681E-2</v>
      </c>
      <c r="E1081" s="64">
        <f t="shared" si="67"/>
        <v>3.5939999999999972</v>
      </c>
      <c r="F1081" s="64">
        <f t="shared" si="68"/>
        <v>35.939999999999969</v>
      </c>
    </row>
    <row r="1082" spans="1:6" s="21" customFormat="1" ht="14.25" customHeight="1" x14ac:dyDescent="0.3">
      <c r="A1082" s="76">
        <v>40830</v>
      </c>
      <c r="B1082" s="64">
        <v>0.90949999999999998</v>
      </c>
      <c r="C1082" s="104">
        <f t="shared" si="66"/>
        <v>0.90949999999999998</v>
      </c>
      <c r="D1082" s="99">
        <f t="shared" ca="1" si="65"/>
        <v>4.6810077920882084E-2</v>
      </c>
      <c r="E1082" s="64">
        <f t="shared" si="67"/>
        <v>4.0669999999999984</v>
      </c>
      <c r="F1082" s="64">
        <f t="shared" si="68"/>
        <v>40.669999999999987</v>
      </c>
    </row>
    <row r="1083" spans="1:6" s="21" customFormat="1" ht="14.25" customHeight="1" x14ac:dyDescent="0.3">
      <c r="A1083" s="76">
        <v>40829</v>
      </c>
      <c r="B1083" s="64">
        <v>0.90617000000000003</v>
      </c>
      <c r="C1083" s="104">
        <f t="shared" si="66"/>
        <v>0.90617000000000003</v>
      </c>
      <c r="D1083" s="99">
        <f t="shared" ca="1" si="65"/>
        <v>4.7728612887187945E-2</v>
      </c>
      <c r="E1083" s="64">
        <f t="shared" si="67"/>
        <v>4.1279999999999983</v>
      </c>
      <c r="F1083" s="64">
        <f t="shared" si="68"/>
        <v>41.279999999999987</v>
      </c>
    </row>
    <row r="1084" spans="1:6" s="21" customFormat="1" ht="14.25" customHeight="1" x14ac:dyDescent="0.3">
      <c r="A1084" s="76">
        <v>40828</v>
      </c>
      <c r="B1084" s="64">
        <v>0.90400000000000003</v>
      </c>
      <c r="C1084" s="104">
        <f t="shared" si="66"/>
        <v>0.90400000000000003</v>
      </c>
      <c r="D1084" s="99">
        <f t="shared" ca="1" si="65"/>
        <v>5.1566298696011238E-2</v>
      </c>
      <c r="E1084" s="64">
        <f t="shared" si="67"/>
        <v>4.4329999999999981</v>
      </c>
      <c r="F1084" s="64">
        <f t="shared" si="68"/>
        <v>44.329999999999984</v>
      </c>
    </row>
    <row r="1085" spans="1:6" s="21" customFormat="1" ht="14.25" customHeight="1" x14ac:dyDescent="0.3">
      <c r="A1085" s="76">
        <v>40827</v>
      </c>
      <c r="B1085" s="64">
        <v>0.90132999999999996</v>
      </c>
      <c r="C1085" s="104">
        <f t="shared" si="66"/>
        <v>0.90132999999999996</v>
      </c>
      <c r="D1085" s="99">
        <f t="shared" ca="1" si="65"/>
        <v>5.4322778369146819E-2</v>
      </c>
      <c r="E1085" s="64">
        <f t="shared" si="67"/>
        <v>4.643999999999993</v>
      </c>
      <c r="F1085" s="64">
        <f t="shared" si="68"/>
        <v>46.439999999999927</v>
      </c>
    </row>
    <row r="1086" spans="1:6" s="21" customFormat="1" ht="14.25" customHeight="1" x14ac:dyDescent="0.3">
      <c r="A1086" s="76">
        <v>40826</v>
      </c>
      <c r="B1086" s="64">
        <v>0.89600000000000002</v>
      </c>
      <c r="C1086" s="104">
        <f t="shared" si="66"/>
        <v>0.89600000000000002</v>
      </c>
      <c r="D1086" s="99">
        <f t="shared" ca="1" si="65"/>
        <v>5.2186575226642912E-2</v>
      </c>
      <c r="E1086" s="64">
        <f t="shared" si="67"/>
        <v>4.4440000000000035</v>
      </c>
      <c r="F1086" s="64">
        <f t="shared" si="68"/>
        <v>44.440000000000033</v>
      </c>
    </row>
    <row r="1087" spans="1:6" s="21" customFormat="1" ht="14.25" customHeight="1" x14ac:dyDescent="0.3">
      <c r="A1087" s="76">
        <v>40823</v>
      </c>
      <c r="B1087" s="64">
        <v>0.89266999999999996</v>
      </c>
      <c r="C1087" s="104">
        <f t="shared" si="66"/>
        <v>0.89266999999999996</v>
      </c>
      <c r="D1087" s="99">
        <f t="shared" ca="1" si="65"/>
        <v>5.0064109350554553E-2</v>
      </c>
      <c r="E1087" s="64">
        <f t="shared" si="67"/>
        <v>4.2559999999999931</v>
      </c>
      <c r="F1087" s="64">
        <f t="shared" si="68"/>
        <v>42.559999999999931</v>
      </c>
    </row>
    <row r="1088" spans="1:6" s="21" customFormat="1" ht="14.25" customHeight="1" x14ac:dyDescent="0.3">
      <c r="A1088" s="76">
        <v>40822</v>
      </c>
      <c r="B1088" s="64">
        <v>0.88849999999999996</v>
      </c>
      <c r="C1088" s="104">
        <f t="shared" si="66"/>
        <v>0.88849999999999996</v>
      </c>
      <c r="D1088" s="99">
        <f t="shared" ca="1" si="65"/>
        <v>4.8377581120943862E-2</v>
      </c>
      <c r="E1088" s="64">
        <f t="shared" si="67"/>
        <v>4.0999999999999925</v>
      </c>
      <c r="F1088" s="64">
        <f t="shared" si="68"/>
        <v>40.999999999999929</v>
      </c>
    </row>
    <row r="1089" spans="1:6" s="21" customFormat="1" ht="14.25" customHeight="1" x14ac:dyDescent="0.3">
      <c r="A1089" s="76">
        <v>40821</v>
      </c>
      <c r="B1089" s="64">
        <v>0.88249999999999995</v>
      </c>
      <c r="C1089" s="104">
        <f t="shared" si="66"/>
        <v>0.88249999999999995</v>
      </c>
      <c r="D1089" s="99">
        <f t="shared" ca="1" si="65"/>
        <v>4.4452860558146054E-2</v>
      </c>
      <c r="E1089" s="64">
        <f t="shared" si="67"/>
        <v>3.7559999999999927</v>
      </c>
      <c r="F1089" s="64">
        <f t="shared" si="68"/>
        <v>37.559999999999924</v>
      </c>
    </row>
    <row r="1090" spans="1:6" s="21" customFormat="1" ht="14.25" customHeight="1" x14ac:dyDescent="0.3">
      <c r="A1090" s="76">
        <v>40820</v>
      </c>
      <c r="B1090" s="64">
        <v>0.875</v>
      </c>
      <c r="C1090" s="104">
        <f t="shared" si="66"/>
        <v>0.875</v>
      </c>
      <c r="D1090" s="99">
        <f t="shared" ca="1" si="65"/>
        <v>4.3455447433695893E-2</v>
      </c>
      <c r="E1090" s="64">
        <f t="shared" si="67"/>
        <v>3.6440000000000028</v>
      </c>
      <c r="F1090" s="64">
        <f t="shared" si="68"/>
        <v>36.440000000000026</v>
      </c>
    </row>
    <row r="1091" spans="1:6" s="21" customFormat="1" ht="14.25" customHeight="1" x14ac:dyDescent="0.3">
      <c r="A1091" s="76">
        <v>40819</v>
      </c>
      <c r="B1091" s="64">
        <v>0.86882999999999999</v>
      </c>
      <c r="C1091" s="104">
        <f t="shared" si="66"/>
        <v>0.86882999999999999</v>
      </c>
      <c r="D1091" s="99">
        <f t="shared" ref="D1091:D1154" ca="1" si="69">_xlfn.IFNA((B1091-B1100)/B1100,NORMINV(RAND(),_xlfn.AGGREGATE(1,6,D1030:D1156),_xlfn.AGGREGATE(7,6,D1030:D1156)))</f>
        <v>3.7483282384409664E-2</v>
      </c>
      <c r="E1091" s="64">
        <f t="shared" si="67"/>
        <v>3.1390000000000029</v>
      </c>
      <c r="F1091" s="64">
        <f t="shared" si="68"/>
        <v>31.390000000000029</v>
      </c>
    </row>
    <row r="1092" spans="1:6" s="21" customFormat="1" ht="14.25" customHeight="1" x14ac:dyDescent="0.3">
      <c r="A1092" s="76">
        <v>40816</v>
      </c>
      <c r="B1092" s="64">
        <v>0.86489000000000005</v>
      </c>
      <c r="C1092" s="104">
        <f t="shared" si="66"/>
        <v>0.86489000000000005</v>
      </c>
      <c r="D1092" s="99">
        <f t="shared" ca="1" si="69"/>
        <v>3.4829739883701548E-2</v>
      </c>
      <c r="E1092" s="64">
        <f t="shared" si="67"/>
        <v>2.911000000000008</v>
      </c>
      <c r="F1092" s="64">
        <f t="shared" si="68"/>
        <v>29.110000000000081</v>
      </c>
    </row>
    <row r="1093" spans="1:6" s="21" customFormat="1" ht="14.25" customHeight="1" x14ac:dyDescent="0.3">
      <c r="A1093" s="76">
        <v>40815</v>
      </c>
      <c r="B1093" s="64">
        <v>0.85967000000000005</v>
      </c>
      <c r="C1093" s="104">
        <f t="shared" si="66"/>
        <v>0.85967000000000005</v>
      </c>
      <c r="D1093" s="99">
        <f t="shared" ca="1" si="69"/>
        <v>2.9618894770881775E-2</v>
      </c>
      <c r="E1093" s="64">
        <f t="shared" si="67"/>
        <v>2.473000000000003</v>
      </c>
      <c r="F1093" s="64">
        <f t="shared" si="68"/>
        <v>24.730000000000029</v>
      </c>
    </row>
    <row r="1094" spans="1:6" s="21" customFormat="1" ht="14.25" customHeight="1" x14ac:dyDescent="0.3">
      <c r="A1094" s="76">
        <v>40814</v>
      </c>
      <c r="B1094" s="64">
        <v>0.85489000000000004</v>
      </c>
      <c r="C1094" s="104">
        <f t="shared" ref="C1094:C1157" si="70">_xlfn.IFNA(B1094,EXP(D1094)*B1103)</f>
        <v>0.85489000000000004</v>
      </c>
      <c r="D1094" s="99">
        <f t="shared" ca="1" si="69"/>
        <v>2.3207660083782188E-2</v>
      </c>
      <c r="E1094" s="64">
        <f t="shared" ref="E1094:E1157" si="71">(C1094-C1103)*100</f>
        <v>1.9390000000000018</v>
      </c>
      <c r="F1094" s="64">
        <f t="shared" ref="F1094:F1157" si="72">E1094*10</f>
        <v>19.390000000000018</v>
      </c>
    </row>
    <row r="1095" spans="1:6" s="21" customFormat="1" ht="14.25" customHeight="1" x14ac:dyDescent="0.3">
      <c r="A1095" s="76">
        <v>40813</v>
      </c>
      <c r="B1095" s="64">
        <v>0.85155999999999998</v>
      </c>
      <c r="C1095" s="104">
        <f t="shared" si="70"/>
        <v>0.85155999999999998</v>
      </c>
      <c r="D1095" s="99">
        <f t="shared" ca="1" si="69"/>
        <v>2.0920502092050167E-2</v>
      </c>
      <c r="E1095" s="64">
        <f t="shared" si="71"/>
        <v>1.7449999999999966</v>
      </c>
      <c r="F1095" s="64">
        <f t="shared" si="72"/>
        <v>17.449999999999967</v>
      </c>
    </row>
    <row r="1096" spans="1:6" s="21" customFormat="1" ht="14.25" customHeight="1" x14ac:dyDescent="0.3">
      <c r="A1096" s="76">
        <v>40812</v>
      </c>
      <c r="B1096" s="64">
        <v>0.85011000000000003</v>
      </c>
      <c r="C1096" s="104">
        <f t="shared" si="70"/>
        <v>0.85011000000000003</v>
      </c>
      <c r="D1096" s="99">
        <f t="shared" ca="1" si="69"/>
        <v>2.3205709952697995E-2</v>
      </c>
      <c r="E1096" s="64">
        <f t="shared" si="71"/>
        <v>1.9280000000000075</v>
      </c>
      <c r="F1096" s="64">
        <f t="shared" si="72"/>
        <v>19.280000000000076</v>
      </c>
    </row>
    <row r="1097" spans="1:6" s="21" customFormat="1" ht="14.25" customHeight="1" x14ac:dyDescent="0.3">
      <c r="A1097" s="76">
        <v>40809</v>
      </c>
      <c r="B1097" s="64">
        <v>0.84750000000000003</v>
      </c>
      <c r="C1097" s="104">
        <f t="shared" si="70"/>
        <v>0.84750000000000003</v>
      </c>
      <c r="D1097" s="99">
        <f t="shared" ca="1" si="69"/>
        <v>2.355072463768125E-2</v>
      </c>
      <c r="E1097" s="64">
        <f t="shared" si="71"/>
        <v>1.9500000000000073</v>
      </c>
      <c r="F1097" s="64">
        <f t="shared" si="72"/>
        <v>19.500000000000071</v>
      </c>
    </row>
    <row r="1098" spans="1:6" s="21" customFormat="1" ht="14.25" customHeight="1" x14ac:dyDescent="0.3">
      <c r="A1098" s="76">
        <v>40808</v>
      </c>
      <c r="B1098" s="64">
        <v>0.84494000000000002</v>
      </c>
      <c r="C1098" s="104">
        <f t="shared" si="70"/>
        <v>0.84494000000000002</v>
      </c>
      <c r="D1098" s="99">
        <f t="shared" ca="1" si="69"/>
        <v>2.8746058222638916E-2</v>
      </c>
      <c r="E1098" s="64">
        <f t="shared" si="71"/>
        <v>2.361000000000002</v>
      </c>
      <c r="F1098" s="64">
        <f t="shared" si="72"/>
        <v>23.610000000000021</v>
      </c>
    </row>
    <row r="1099" spans="1:6" s="21" customFormat="1" ht="14.25" customHeight="1" x14ac:dyDescent="0.3">
      <c r="A1099" s="76">
        <v>40807</v>
      </c>
      <c r="B1099" s="64">
        <v>0.83855999999999997</v>
      </c>
      <c r="C1099" s="104">
        <f t="shared" si="70"/>
        <v>0.83855999999999997</v>
      </c>
      <c r="D1099" s="99">
        <f t="shared" ca="1" si="69"/>
        <v>2.4583353697277783E-2</v>
      </c>
      <c r="E1099" s="64">
        <f t="shared" si="71"/>
        <v>2.0120000000000027</v>
      </c>
      <c r="F1099" s="64">
        <f t="shared" si="72"/>
        <v>20.120000000000026</v>
      </c>
    </row>
    <row r="1100" spans="1:6" s="21" customFormat="1" ht="14.25" customHeight="1" x14ac:dyDescent="0.3">
      <c r="A1100" s="76">
        <v>40806</v>
      </c>
      <c r="B1100" s="64">
        <v>0.83743999999999996</v>
      </c>
      <c r="C1100" s="104">
        <f t="shared" si="70"/>
        <v>0.83743999999999996</v>
      </c>
      <c r="D1100" s="99">
        <f t="shared" ca="1" si="69"/>
        <v>2.7042274249132334E-2</v>
      </c>
      <c r="E1100" s="64">
        <f t="shared" si="71"/>
        <v>2.2050000000000014</v>
      </c>
      <c r="F1100" s="64">
        <f t="shared" si="72"/>
        <v>22.050000000000015</v>
      </c>
    </row>
    <row r="1101" spans="1:6" s="21" customFormat="1" ht="14.25" customHeight="1" x14ac:dyDescent="0.3">
      <c r="A1101" s="76">
        <v>40805</v>
      </c>
      <c r="B1101" s="64">
        <v>0.83577999999999997</v>
      </c>
      <c r="C1101" s="104">
        <f t="shared" si="70"/>
        <v>0.83577999999999997</v>
      </c>
      <c r="D1101" s="99">
        <f t="shared" ca="1" si="69"/>
        <v>2.6542368301460405E-2</v>
      </c>
      <c r="E1101" s="64">
        <f t="shared" si="71"/>
        <v>2.1610000000000018</v>
      </c>
      <c r="F1101" s="64">
        <f t="shared" si="72"/>
        <v>21.610000000000017</v>
      </c>
    </row>
    <row r="1102" spans="1:6" s="21" customFormat="1" ht="14.25" customHeight="1" x14ac:dyDescent="0.3">
      <c r="A1102" s="76">
        <v>40802</v>
      </c>
      <c r="B1102" s="64">
        <v>0.83494000000000002</v>
      </c>
      <c r="C1102" s="104">
        <f t="shared" si="70"/>
        <v>0.83494000000000002</v>
      </c>
      <c r="D1102" s="99">
        <f t="shared" ca="1" si="69"/>
        <v>3.4545139147027504E-2</v>
      </c>
      <c r="E1102" s="64">
        <f t="shared" si="71"/>
        <v>2.7880000000000016</v>
      </c>
      <c r="F1102" s="64">
        <f t="shared" si="72"/>
        <v>27.880000000000017</v>
      </c>
    </row>
    <row r="1103" spans="1:6" s="21" customFormat="1" ht="14.25" customHeight="1" x14ac:dyDescent="0.3">
      <c r="A1103" s="76">
        <v>40801</v>
      </c>
      <c r="B1103" s="64">
        <v>0.83550000000000002</v>
      </c>
      <c r="C1103" s="104">
        <f t="shared" si="70"/>
        <v>0.83550000000000002</v>
      </c>
      <c r="D1103" s="99">
        <f t="shared" ca="1" si="69"/>
        <v>4.0188242324643277E-2</v>
      </c>
      <c r="E1103" s="64">
        <f t="shared" si="71"/>
        <v>3.2279999999999975</v>
      </c>
      <c r="F1103" s="64">
        <f t="shared" si="72"/>
        <v>32.279999999999973</v>
      </c>
    </row>
    <row r="1104" spans="1:6" s="21" customFormat="1" ht="14.25" customHeight="1" x14ac:dyDescent="0.3">
      <c r="A1104" s="76">
        <v>40800</v>
      </c>
      <c r="B1104" s="64">
        <v>0.83411000000000002</v>
      </c>
      <c r="C1104" s="104">
        <f t="shared" si="70"/>
        <v>0.83411000000000002</v>
      </c>
      <c r="D1104" s="99">
        <f t="shared" ca="1" si="69"/>
        <v>3.9816996397272354E-2</v>
      </c>
      <c r="E1104" s="64">
        <f t="shared" si="71"/>
        <v>3.1939999999999968</v>
      </c>
      <c r="F1104" s="64">
        <f t="shared" si="72"/>
        <v>31.939999999999969</v>
      </c>
    </row>
    <row r="1105" spans="1:6" s="21" customFormat="1" ht="14.25" customHeight="1" x14ac:dyDescent="0.3">
      <c r="A1105" s="76">
        <v>40799</v>
      </c>
      <c r="B1105" s="64">
        <v>0.83082999999999996</v>
      </c>
      <c r="C1105" s="104">
        <f t="shared" si="70"/>
        <v>0.83082999999999996</v>
      </c>
      <c r="D1105" s="99">
        <f t="shared" ca="1" si="69"/>
        <v>3.8537499999999891E-2</v>
      </c>
      <c r="E1105" s="64">
        <f t="shared" si="71"/>
        <v>3.0829999999999913</v>
      </c>
      <c r="F1105" s="64">
        <f t="shared" si="72"/>
        <v>30.829999999999913</v>
      </c>
    </row>
    <row r="1106" spans="1:6" s="21" customFormat="1" ht="14.25" customHeight="1" x14ac:dyDescent="0.3">
      <c r="A1106" s="76">
        <v>40798</v>
      </c>
      <c r="B1106" s="64">
        <v>0.82799999999999996</v>
      </c>
      <c r="C1106" s="104">
        <f t="shared" si="70"/>
        <v>0.82799999999999996</v>
      </c>
      <c r="D1106" s="99">
        <f t="shared" ca="1" si="69"/>
        <v>3.7450977935372283E-2</v>
      </c>
      <c r="E1106" s="64">
        <f t="shared" si="71"/>
        <v>2.9889999999999972</v>
      </c>
      <c r="F1106" s="64">
        <f t="shared" si="72"/>
        <v>29.889999999999972</v>
      </c>
    </row>
    <row r="1107" spans="1:6" s="21" customFormat="1" ht="14.25" customHeight="1" x14ac:dyDescent="0.3">
      <c r="A1107" s="76">
        <v>40795</v>
      </c>
      <c r="B1107" s="64">
        <v>0.82133</v>
      </c>
      <c r="C1107" s="104">
        <f t="shared" si="70"/>
        <v>0.82133</v>
      </c>
      <c r="D1107" s="99">
        <f t="shared" ca="1" si="69"/>
        <v>2.0339593208135727E-2</v>
      </c>
      <c r="E1107" s="64">
        <f t="shared" ca="1" si="71"/>
        <v>4.9750000000000068</v>
      </c>
      <c r="F1107" s="64">
        <f t="shared" ca="1" si="72"/>
        <v>49.750000000000071</v>
      </c>
    </row>
    <row r="1108" spans="1:6" s="21" customFormat="1" ht="14.25" customHeight="1" x14ac:dyDescent="0.3">
      <c r="A1108" s="76">
        <v>40794</v>
      </c>
      <c r="B1108" s="64">
        <v>0.81843999999999995</v>
      </c>
      <c r="C1108" s="104">
        <f t="shared" si="70"/>
        <v>0.81843999999999995</v>
      </c>
      <c r="D1108" s="99">
        <f t="shared" ca="1" si="69"/>
        <v>2.8333061101408433E-2</v>
      </c>
      <c r="E1108" s="64">
        <f t="shared" si="71"/>
        <v>2.2549999999999959</v>
      </c>
      <c r="F1108" s="64">
        <f t="shared" si="72"/>
        <v>22.549999999999958</v>
      </c>
    </row>
    <row r="1109" spans="1:6" s="21" customFormat="1" ht="14.25" customHeight="1" x14ac:dyDescent="0.3">
      <c r="A1109" s="76">
        <v>40793</v>
      </c>
      <c r="B1109" s="64">
        <v>0.81538999999999995</v>
      </c>
      <c r="C1109" s="104">
        <f t="shared" si="70"/>
        <v>0.81538999999999995</v>
      </c>
      <c r="D1109" s="99">
        <f t="shared" ca="1" si="69"/>
        <v>2.1932847886300066E-2</v>
      </c>
      <c r="E1109" s="64">
        <f t="shared" si="71"/>
        <v>1.749999999999996</v>
      </c>
      <c r="F1109" s="64">
        <f t="shared" si="72"/>
        <v>17.499999999999961</v>
      </c>
    </row>
    <row r="1110" spans="1:6" s="21" customFormat="1" ht="14.25" customHeight="1" x14ac:dyDescent="0.3">
      <c r="A1110" s="76">
        <v>40792</v>
      </c>
      <c r="B1110" s="64">
        <v>0.81416999999999995</v>
      </c>
      <c r="C1110" s="104">
        <f t="shared" si="70"/>
        <v>0.81416999999999995</v>
      </c>
      <c r="D1110" s="99">
        <f t="shared" ca="1" si="69"/>
        <v>2.4680326218284213E-2</v>
      </c>
      <c r="E1110" s="64">
        <f t="shared" si="71"/>
        <v>1.9609999999999905</v>
      </c>
      <c r="F1110" s="64">
        <f t="shared" si="72"/>
        <v>19.609999999999907</v>
      </c>
    </row>
    <row r="1111" spans="1:6" s="21" customFormat="1" ht="14.25" customHeight="1" x14ac:dyDescent="0.3">
      <c r="A1111" s="76">
        <v>40791</v>
      </c>
      <c r="B1111" s="64">
        <v>0.80706</v>
      </c>
      <c r="C1111" s="104">
        <f t="shared" si="70"/>
        <v>0.80706</v>
      </c>
      <c r="D1111" s="99">
        <f t="shared" ca="1" si="69"/>
        <v>1.8590738707356811E-2</v>
      </c>
      <c r="E1111" s="64">
        <f t="shared" si="71"/>
        <v>1.4730000000000021</v>
      </c>
      <c r="F1111" s="64">
        <f t="shared" si="72"/>
        <v>14.730000000000022</v>
      </c>
    </row>
    <row r="1112" spans="1:6" s="21" customFormat="1" ht="14.25" customHeight="1" x14ac:dyDescent="0.3">
      <c r="A1112" s="76">
        <v>40788</v>
      </c>
      <c r="B1112" s="64">
        <v>0.80322000000000005</v>
      </c>
      <c r="C1112" s="104">
        <f t="shared" si="70"/>
        <v>0.80322000000000005</v>
      </c>
      <c r="D1112" s="99">
        <f t="shared" ca="1" si="69"/>
        <v>1.909486532093331E-2</v>
      </c>
      <c r="E1112" s="64">
        <f t="shared" si="71"/>
        <v>1.5050000000000008</v>
      </c>
      <c r="F1112" s="64">
        <f t="shared" si="72"/>
        <v>15.050000000000008</v>
      </c>
    </row>
    <row r="1113" spans="1:6" s="21" customFormat="1" ht="14.25" customHeight="1" x14ac:dyDescent="0.3">
      <c r="A1113" s="76">
        <v>40787</v>
      </c>
      <c r="B1113" s="64">
        <v>0.80217000000000005</v>
      </c>
      <c r="C1113" s="104">
        <f t="shared" si="70"/>
        <v>0.80217000000000005</v>
      </c>
      <c r="D1113" s="99">
        <f t="shared" ca="1" si="69"/>
        <v>2.2667295605502388E-2</v>
      </c>
      <c r="E1113" s="64">
        <f t="shared" si="71"/>
        <v>1.7780000000000018</v>
      </c>
      <c r="F1113" s="64">
        <f t="shared" si="72"/>
        <v>17.780000000000019</v>
      </c>
    </row>
    <row r="1114" spans="1:6" s="21" customFormat="1" ht="14.25" customHeight="1" x14ac:dyDescent="0.3">
      <c r="A1114" s="76">
        <v>40786</v>
      </c>
      <c r="B1114" s="64">
        <v>0.8</v>
      </c>
      <c r="C1114" s="104">
        <f t="shared" si="70"/>
        <v>0.8</v>
      </c>
      <c r="D1114" s="99">
        <f t="shared" ca="1" si="69"/>
        <v>2.5417537203430041E-2</v>
      </c>
      <c r="E1114" s="64">
        <f t="shared" si="71"/>
        <v>1.9830000000000014</v>
      </c>
      <c r="F1114" s="64">
        <f t="shared" si="72"/>
        <v>19.830000000000013</v>
      </c>
    </row>
    <row r="1115" spans="1:6" s="21" customFormat="1" ht="14.25" customHeight="1" x14ac:dyDescent="0.3">
      <c r="A1115" s="76">
        <v>40785</v>
      </c>
      <c r="B1115" s="64">
        <v>0.79810999999999999</v>
      </c>
      <c r="C1115" s="104">
        <f t="shared" si="70"/>
        <v>0.79810999999999999</v>
      </c>
      <c r="D1115" s="99">
        <f t="shared" ca="1" si="69"/>
        <v>2.6362829696120114E-2</v>
      </c>
      <c r="E1115" s="64">
        <f t="shared" si="71"/>
        <v>2.0499999999999963</v>
      </c>
      <c r="F1115" s="64">
        <f t="shared" si="72"/>
        <v>20.499999999999964</v>
      </c>
    </row>
    <row r="1116" spans="1:6" s="21" customFormat="1" ht="14.25" customHeight="1" x14ac:dyDescent="0.3">
      <c r="A1116" s="76">
        <v>40784</v>
      </c>
      <c r="B1116" s="64" t="e">
        <v>#N/A</v>
      </c>
      <c r="C1116" s="104">
        <f t="shared" ca="1" si="70"/>
        <v>0.98060000000000003</v>
      </c>
      <c r="D1116" s="99">
        <f t="shared" ca="1" si="69"/>
        <v>2.0339593208135727E-2</v>
      </c>
      <c r="E1116" s="64">
        <f t="shared" ca="1" si="71"/>
        <v>4.9750000000000068</v>
      </c>
      <c r="F1116" s="64">
        <f t="shared" ca="1" si="72"/>
        <v>49.750000000000071</v>
      </c>
    </row>
    <row r="1117" spans="1:6" s="21" customFormat="1" ht="14.25" customHeight="1" x14ac:dyDescent="0.3">
      <c r="A1117" s="76">
        <v>40781</v>
      </c>
      <c r="B1117" s="64">
        <v>0.79588999999999999</v>
      </c>
      <c r="C1117" s="104">
        <f t="shared" si="70"/>
        <v>0.79588999999999999</v>
      </c>
      <c r="D1117" s="99">
        <f t="shared" ca="1" si="69"/>
        <v>2.7180155647045116E-2</v>
      </c>
      <c r="E1117" s="64">
        <f t="shared" si="71"/>
        <v>2.1059999999999968</v>
      </c>
      <c r="F1117" s="64">
        <f t="shared" si="72"/>
        <v>21.059999999999967</v>
      </c>
    </row>
    <row r="1118" spans="1:6" s="21" customFormat="1" ht="14.25" customHeight="1" x14ac:dyDescent="0.3">
      <c r="A1118" s="76">
        <v>40780</v>
      </c>
      <c r="B1118" s="64">
        <v>0.79788999999999999</v>
      </c>
      <c r="C1118" s="104">
        <f t="shared" si="70"/>
        <v>0.79788999999999999</v>
      </c>
      <c r="D1118" s="99">
        <f t="shared" ca="1" si="69"/>
        <v>3.2426277447821603E-2</v>
      </c>
      <c r="E1118" s="64">
        <f t="shared" si="71"/>
        <v>2.5059999999999971</v>
      </c>
      <c r="F1118" s="64">
        <f t="shared" si="72"/>
        <v>25.05999999999997</v>
      </c>
    </row>
    <row r="1119" spans="1:6" s="21" customFormat="1" ht="14.25" customHeight="1" x14ac:dyDescent="0.3">
      <c r="A1119" s="76">
        <v>40779</v>
      </c>
      <c r="B1119" s="64">
        <v>0.79456000000000004</v>
      </c>
      <c r="C1119" s="104">
        <f t="shared" si="70"/>
        <v>0.79456000000000004</v>
      </c>
      <c r="D1119" s="99">
        <f t="shared" ca="1" si="69"/>
        <v>3.24190174244098E-2</v>
      </c>
      <c r="E1119" s="64">
        <f t="shared" si="71"/>
        <v>2.4950000000000028</v>
      </c>
      <c r="F1119" s="64">
        <f t="shared" si="72"/>
        <v>24.950000000000028</v>
      </c>
    </row>
    <row r="1120" spans="1:6" s="21" customFormat="1" ht="14.25" customHeight="1" x14ac:dyDescent="0.3">
      <c r="A1120" s="76">
        <v>40778</v>
      </c>
      <c r="B1120" s="64">
        <v>0.79232999999999998</v>
      </c>
      <c r="C1120" s="104">
        <f t="shared" si="70"/>
        <v>0.79232999999999998</v>
      </c>
      <c r="D1120" s="99">
        <f t="shared" ca="1" si="69"/>
        <v>3.3550305892174594E-2</v>
      </c>
      <c r="E1120" s="64">
        <f t="shared" si="71"/>
        <v>2.5719999999999965</v>
      </c>
      <c r="F1120" s="64">
        <f t="shared" si="72"/>
        <v>25.719999999999963</v>
      </c>
    </row>
    <row r="1121" spans="1:6" s="21" customFormat="1" ht="14.25" customHeight="1" x14ac:dyDescent="0.3">
      <c r="A1121" s="76">
        <v>40777</v>
      </c>
      <c r="B1121" s="64">
        <v>0.78817000000000004</v>
      </c>
      <c r="C1121" s="104">
        <f t="shared" si="70"/>
        <v>0.78817000000000004</v>
      </c>
      <c r="D1121" s="99">
        <f t="shared" ca="1" si="69"/>
        <v>2.3677169649583187E-2</v>
      </c>
      <c r="E1121" s="64">
        <f t="shared" si="71"/>
        <v>1.8230000000000079</v>
      </c>
      <c r="F1121" s="64">
        <f t="shared" si="72"/>
        <v>18.230000000000079</v>
      </c>
    </row>
    <row r="1122" spans="1:6" s="21" customFormat="1" ht="14.25" customHeight="1" x14ac:dyDescent="0.3">
      <c r="A1122" s="76">
        <v>40774</v>
      </c>
      <c r="B1122" s="64">
        <v>0.78439000000000003</v>
      </c>
      <c r="C1122" s="104">
        <f t="shared" si="70"/>
        <v>0.78439000000000003</v>
      </c>
      <c r="D1122" s="99">
        <f t="shared" ca="1" si="69"/>
        <v>2.3112942987204496E-2</v>
      </c>
      <c r="E1122" s="64">
        <f t="shared" si="71"/>
        <v>1.7720000000000069</v>
      </c>
      <c r="F1122" s="64">
        <f t="shared" si="72"/>
        <v>17.72000000000007</v>
      </c>
    </row>
    <row r="1123" spans="1:6" s="21" customFormat="1" ht="14.25" customHeight="1" x14ac:dyDescent="0.3">
      <c r="A1123" s="76">
        <v>40773</v>
      </c>
      <c r="B1123" s="64">
        <v>0.78017000000000003</v>
      </c>
      <c r="C1123" s="104">
        <f t="shared" si="70"/>
        <v>0.78017000000000003</v>
      </c>
      <c r="D1123" s="99">
        <f t="shared" ca="1" si="69"/>
        <v>2.0203473166649329E-2</v>
      </c>
      <c r="E1123" s="64">
        <f t="shared" si="71"/>
        <v>1.5450000000000075</v>
      </c>
      <c r="F1123" s="64">
        <f t="shared" si="72"/>
        <v>15.450000000000074</v>
      </c>
    </row>
    <row r="1124" spans="1:6" s="21" customFormat="1" ht="14.25" customHeight="1" x14ac:dyDescent="0.3">
      <c r="A1124" s="76">
        <v>40772</v>
      </c>
      <c r="B1124" s="64">
        <v>0.77761000000000002</v>
      </c>
      <c r="C1124" s="104">
        <f t="shared" si="70"/>
        <v>0.77761000000000002</v>
      </c>
      <c r="D1124" s="99">
        <f t="shared" ca="1" si="69"/>
        <v>1.5010899218128032E-2</v>
      </c>
      <c r="E1124" s="64">
        <f t="shared" si="71"/>
        <v>1.1500000000000066</v>
      </c>
      <c r="F1124" s="64">
        <f t="shared" si="72"/>
        <v>11.500000000000066</v>
      </c>
    </row>
    <row r="1125" spans="1:6" s="21" customFormat="1" ht="14.25" customHeight="1" x14ac:dyDescent="0.3">
      <c r="A1125" s="76">
        <v>40771</v>
      </c>
      <c r="B1125" s="64">
        <v>0.77593999999999996</v>
      </c>
      <c r="C1125" s="104">
        <f t="shared" si="70"/>
        <v>0.77593999999999996</v>
      </c>
      <c r="D1125" s="99">
        <f t="shared" ca="1" si="69"/>
        <v>1.4300653594771177E-2</v>
      </c>
      <c r="E1125" s="64">
        <f t="shared" si="71"/>
        <v>1.093999999999995</v>
      </c>
      <c r="F1125" s="64">
        <f t="shared" si="72"/>
        <v>10.93999999999995</v>
      </c>
    </row>
    <row r="1126" spans="1:6" s="21" customFormat="1" ht="14.25" customHeight="1" x14ac:dyDescent="0.3">
      <c r="A1126" s="76">
        <v>40770</v>
      </c>
      <c r="B1126" s="64">
        <v>0.77483000000000002</v>
      </c>
      <c r="C1126" s="104">
        <f t="shared" si="70"/>
        <v>0.77483000000000002</v>
      </c>
      <c r="D1126" s="99">
        <f t="shared" ca="1" si="69"/>
        <v>1.5424737242156657E-2</v>
      </c>
      <c r="E1126" s="64">
        <f t="shared" si="71"/>
        <v>1.1770000000000058</v>
      </c>
      <c r="F1126" s="64">
        <f t="shared" si="72"/>
        <v>11.770000000000058</v>
      </c>
    </row>
    <row r="1127" spans="1:6" s="21" customFormat="1" ht="14.25" customHeight="1" x14ac:dyDescent="0.3">
      <c r="A1127" s="76">
        <v>40767</v>
      </c>
      <c r="B1127" s="64">
        <v>0.77283000000000002</v>
      </c>
      <c r="C1127" s="104">
        <f t="shared" si="70"/>
        <v>0.77283000000000002</v>
      </c>
      <c r="D1127" s="99">
        <f t="shared" ca="1" si="69"/>
        <v>1.7631412619825152E-2</v>
      </c>
      <c r="E1127" s="64">
        <f t="shared" si="71"/>
        <v>1.3390000000000013</v>
      </c>
      <c r="F1127" s="64">
        <f t="shared" si="72"/>
        <v>13.390000000000013</v>
      </c>
    </row>
    <row r="1128" spans="1:6" s="21" customFormat="1" ht="14.25" customHeight="1" x14ac:dyDescent="0.3">
      <c r="A1128" s="76">
        <v>40766</v>
      </c>
      <c r="B1128" s="64">
        <v>0.76961000000000002</v>
      </c>
      <c r="C1128" s="104">
        <f t="shared" si="70"/>
        <v>0.76961000000000002</v>
      </c>
      <c r="D1128" s="99">
        <f t="shared" ca="1" si="69"/>
        <v>1.2311739559355521E-2</v>
      </c>
      <c r="E1128" s="64">
        <f t="shared" si="71"/>
        <v>0.9360000000000035</v>
      </c>
      <c r="F1128" s="64">
        <f t="shared" si="72"/>
        <v>9.360000000000035</v>
      </c>
    </row>
    <row r="1129" spans="1:6" s="21" customFormat="1" ht="14.25" customHeight="1" x14ac:dyDescent="0.3">
      <c r="A1129" s="76">
        <v>40765</v>
      </c>
      <c r="B1129" s="64">
        <v>0.76661000000000001</v>
      </c>
      <c r="C1129" s="104">
        <f t="shared" si="70"/>
        <v>0.76661000000000001</v>
      </c>
      <c r="D1129" s="99">
        <f t="shared" ca="1" si="69"/>
        <v>1.1692510722533789E-2</v>
      </c>
      <c r="E1129" s="64">
        <f t="shared" si="71"/>
        <v>0.8859999999999979</v>
      </c>
      <c r="F1129" s="64">
        <f t="shared" si="72"/>
        <v>8.8599999999999781</v>
      </c>
    </row>
    <row r="1130" spans="1:6" s="21" customFormat="1" ht="14.25" customHeight="1" x14ac:dyDescent="0.3">
      <c r="A1130" s="76">
        <v>40764</v>
      </c>
      <c r="B1130" s="64">
        <v>0.76993999999999996</v>
      </c>
      <c r="C1130" s="104">
        <f t="shared" si="70"/>
        <v>0.76993999999999996</v>
      </c>
      <c r="D1130" s="99">
        <f t="shared" ca="1" si="69"/>
        <v>1.8439153439153377E-2</v>
      </c>
      <c r="E1130" s="64">
        <f t="shared" si="71"/>
        <v>1.3939999999999952</v>
      </c>
      <c r="F1130" s="64">
        <f t="shared" si="72"/>
        <v>13.939999999999952</v>
      </c>
    </row>
    <row r="1131" spans="1:6" s="21" customFormat="1" ht="14.25" customHeight="1" x14ac:dyDescent="0.3">
      <c r="A1131" s="76">
        <v>40763</v>
      </c>
      <c r="B1131" s="64">
        <v>0.76666999999999996</v>
      </c>
      <c r="C1131" s="104">
        <f t="shared" si="70"/>
        <v>0.76666999999999996</v>
      </c>
      <c r="D1131" s="99">
        <f t="shared" ca="1" si="69"/>
        <v>1.5793309042729287E-2</v>
      </c>
      <c r="E1131" s="64">
        <f t="shared" si="71"/>
        <v>1.1919999999999931</v>
      </c>
      <c r="F1131" s="64">
        <f t="shared" si="72"/>
        <v>11.919999999999931</v>
      </c>
    </row>
    <row r="1132" spans="1:6" s="21" customFormat="1" ht="14.25" customHeight="1" x14ac:dyDescent="0.3">
      <c r="A1132" s="76">
        <v>40760</v>
      </c>
      <c r="B1132" s="64">
        <v>0.76471999999999996</v>
      </c>
      <c r="C1132" s="104">
        <f t="shared" si="70"/>
        <v>0.76471999999999996</v>
      </c>
      <c r="D1132" s="99">
        <f t="shared" ca="1" si="69"/>
        <v>1.3881339078554829E-2</v>
      </c>
      <c r="E1132" s="64">
        <f t="shared" si="71"/>
        <v>1.0469999999999979</v>
      </c>
      <c r="F1132" s="64">
        <f t="shared" si="72"/>
        <v>10.469999999999979</v>
      </c>
    </row>
    <row r="1133" spans="1:6" s="21" customFormat="1" ht="14.25" customHeight="1" x14ac:dyDescent="0.3">
      <c r="A1133" s="76">
        <v>40759</v>
      </c>
      <c r="B1133" s="64">
        <v>0.76610999999999996</v>
      </c>
      <c r="C1133" s="104">
        <f t="shared" si="70"/>
        <v>0.76610999999999996</v>
      </c>
      <c r="D1133" s="99">
        <f t="shared" ca="1" si="69"/>
        <v>1.8424725822532382E-2</v>
      </c>
      <c r="E1133" s="64">
        <f t="shared" si="71"/>
        <v>1.3859999999999983</v>
      </c>
      <c r="F1133" s="64">
        <f t="shared" si="72"/>
        <v>13.859999999999983</v>
      </c>
    </row>
    <row r="1134" spans="1:6" s="21" customFormat="1" ht="14.25" customHeight="1" x14ac:dyDescent="0.3">
      <c r="A1134" s="76">
        <v>40758</v>
      </c>
      <c r="B1134" s="64">
        <v>0.76500000000000001</v>
      </c>
      <c r="C1134" s="104">
        <f t="shared" si="70"/>
        <v>0.76500000000000001</v>
      </c>
      <c r="D1134" s="99">
        <f t="shared" ca="1" si="69"/>
        <v>1.7625540405719963E-2</v>
      </c>
      <c r="E1134" s="64">
        <f t="shared" si="71"/>
        <v>1.3249999999999984</v>
      </c>
      <c r="F1134" s="64">
        <f t="shared" si="72"/>
        <v>13.249999999999984</v>
      </c>
    </row>
    <row r="1135" spans="1:6" s="21" customFormat="1" ht="14.25" customHeight="1" x14ac:dyDescent="0.3">
      <c r="A1135" s="76">
        <v>40757</v>
      </c>
      <c r="B1135" s="64">
        <v>0.76305999999999996</v>
      </c>
      <c r="C1135" s="104">
        <f t="shared" si="70"/>
        <v>0.76305999999999996</v>
      </c>
      <c r="D1135" s="99">
        <f t="shared" ca="1" si="69"/>
        <v>1.572046589018301E-2</v>
      </c>
      <c r="E1135" s="64">
        <f t="shared" si="71"/>
        <v>1.1809999999999987</v>
      </c>
      <c r="F1135" s="64">
        <f t="shared" si="72"/>
        <v>11.809999999999988</v>
      </c>
    </row>
    <row r="1136" spans="1:6" s="21" customFormat="1" ht="14.25" customHeight="1" x14ac:dyDescent="0.3">
      <c r="A1136" s="76">
        <v>40756</v>
      </c>
      <c r="B1136" s="64">
        <v>0.75944</v>
      </c>
      <c r="C1136" s="104">
        <f t="shared" si="70"/>
        <v>0.75944</v>
      </c>
      <c r="D1136" s="99">
        <f t="shared" ca="1" si="69"/>
        <v>1.2924308102700868E-2</v>
      </c>
      <c r="E1136" s="64">
        <f t="shared" si="71"/>
        <v>0.96899999999999764</v>
      </c>
      <c r="F1136" s="64">
        <f t="shared" si="72"/>
        <v>9.6899999999999764</v>
      </c>
    </row>
    <row r="1137" spans="1:6" s="21" customFormat="1" ht="14.25" customHeight="1" x14ac:dyDescent="0.3">
      <c r="A1137" s="76">
        <v>40753</v>
      </c>
      <c r="B1137" s="64">
        <v>0.76024999999999998</v>
      </c>
      <c r="C1137" s="104">
        <f t="shared" si="70"/>
        <v>0.76024999999999998</v>
      </c>
      <c r="D1137" s="99">
        <f t="shared" ca="1" si="69"/>
        <v>1.5698062792251069E-2</v>
      </c>
      <c r="E1137" s="64">
        <f t="shared" si="71"/>
        <v>1.1749999999999927</v>
      </c>
      <c r="F1137" s="64">
        <f t="shared" si="72"/>
        <v>11.749999999999927</v>
      </c>
    </row>
    <row r="1138" spans="1:6" s="21" customFormat="1" ht="14.25" customHeight="1" x14ac:dyDescent="0.3">
      <c r="A1138" s="76">
        <v>40752</v>
      </c>
      <c r="B1138" s="64">
        <v>0.75775000000000003</v>
      </c>
      <c r="C1138" s="104">
        <f t="shared" si="70"/>
        <v>0.75775000000000003</v>
      </c>
      <c r="D1138" s="99">
        <f t="shared" ca="1" si="69"/>
        <v>1.9166106254203071E-2</v>
      </c>
      <c r="E1138" s="64">
        <f t="shared" si="71"/>
        <v>1.4249999999999985</v>
      </c>
      <c r="F1138" s="64">
        <f t="shared" si="72"/>
        <v>14.249999999999986</v>
      </c>
    </row>
    <row r="1139" spans="1:6" s="21" customFormat="1" ht="14.25" customHeight="1" x14ac:dyDescent="0.3">
      <c r="A1139" s="76">
        <v>40751</v>
      </c>
      <c r="B1139" s="64">
        <v>0.75600000000000001</v>
      </c>
      <c r="C1139" s="104">
        <f t="shared" si="70"/>
        <v>0.75600000000000001</v>
      </c>
      <c r="D1139" s="99">
        <f t="shared" ca="1" si="69"/>
        <v>1.7496635262449545E-2</v>
      </c>
      <c r="E1139" s="64">
        <f t="shared" si="71"/>
        <v>1.3000000000000012</v>
      </c>
      <c r="F1139" s="64">
        <f t="shared" si="72"/>
        <v>13.000000000000011</v>
      </c>
    </row>
    <row r="1140" spans="1:6" s="21" customFormat="1" ht="14.25" customHeight="1" x14ac:dyDescent="0.3">
      <c r="A1140" s="76">
        <v>40750</v>
      </c>
      <c r="B1140" s="64">
        <v>0.75475000000000003</v>
      </c>
      <c r="C1140" s="104">
        <f t="shared" si="70"/>
        <v>0.75475000000000003</v>
      </c>
      <c r="D1140" s="99">
        <f t="shared" ca="1" si="69"/>
        <v>1.6498316498316474E-2</v>
      </c>
      <c r="E1140" s="64">
        <f t="shared" si="71"/>
        <v>1.2249999999999983</v>
      </c>
      <c r="F1140" s="64">
        <f t="shared" si="72"/>
        <v>12.249999999999982</v>
      </c>
    </row>
    <row r="1141" spans="1:6" s="21" customFormat="1" ht="14.25" customHeight="1" x14ac:dyDescent="0.3">
      <c r="A1141" s="76">
        <v>40749</v>
      </c>
      <c r="B1141" s="64">
        <v>0.75424999999999998</v>
      </c>
      <c r="C1141" s="104">
        <f t="shared" si="70"/>
        <v>0.75424999999999998</v>
      </c>
      <c r="D1141" s="99">
        <f t="shared" ca="1" si="69"/>
        <v>1.8568534773801389E-2</v>
      </c>
      <c r="E1141" s="64">
        <f t="shared" si="71"/>
        <v>1.3749999999999929</v>
      </c>
      <c r="F1141" s="64">
        <f t="shared" si="72"/>
        <v>13.749999999999929</v>
      </c>
    </row>
    <row r="1142" spans="1:6" s="21" customFormat="1" ht="14.25" customHeight="1" x14ac:dyDescent="0.3">
      <c r="A1142" s="76">
        <v>40746</v>
      </c>
      <c r="B1142" s="64">
        <v>0.75224999999999997</v>
      </c>
      <c r="C1142" s="104">
        <f t="shared" si="70"/>
        <v>0.75224999999999997</v>
      </c>
      <c r="D1142" s="99">
        <f t="shared" ca="1" si="69"/>
        <v>2.3817625042531418E-2</v>
      </c>
      <c r="E1142" s="64">
        <f t="shared" si="71"/>
        <v>1.749999999999996</v>
      </c>
      <c r="F1142" s="64">
        <f t="shared" si="72"/>
        <v>17.499999999999961</v>
      </c>
    </row>
    <row r="1143" spans="1:6" s="21" customFormat="1" ht="14.25" customHeight="1" x14ac:dyDescent="0.3">
      <c r="A1143" s="76">
        <v>40745</v>
      </c>
      <c r="B1143" s="64">
        <v>0.75175000000000003</v>
      </c>
      <c r="C1143" s="104">
        <f t="shared" si="70"/>
        <v>0.75175000000000003</v>
      </c>
      <c r="D1143" s="99">
        <f t="shared" ca="1" si="69"/>
        <v>2.1746517159361215E-2</v>
      </c>
      <c r="E1143" s="64">
        <f t="shared" si="71"/>
        <v>1.6000000000000014</v>
      </c>
      <c r="F1143" s="64">
        <f t="shared" si="72"/>
        <v>16.000000000000014</v>
      </c>
    </row>
    <row r="1144" spans="1:6" s="21" customFormat="1" ht="14.25" customHeight="1" x14ac:dyDescent="0.3">
      <c r="A1144" s="76">
        <v>40744</v>
      </c>
      <c r="B1144" s="64">
        <v>0.75124999999999997</v>
      </c>
      <c r="C1144" s="104">
        <f t="shared" si="70"/>
        <v>0.75124999999999997</v>
      </c>
      <c r="D1144" s="99">
        <f t="shared" ca="1" si="69"/>
        <v>2.1761305678340722E-2</v>
      </c>
      <c r="E1144" s="64">
        <f t="shared" si="71"/>
        <v>1.6000000000000014</v>
      </c>
      <c r="F1144" s="64">
        <f t="shared" si="72"/>
        <v>16.000000000000014</v>
      </c>
    </row>
    <row r="1145" spans="1:6" s="21" customFormat="1" ht="14.25" customHeight="1" x14ac:dyDescent="0.3">
      <c r="A1145" s="76">
        <v>40743</v>
      </c>
      <c r="B1145" s="64">
        <v>0.74975000000000003</v>
      </c>
      <c r="C1145" s="104">
        <f t="shared" si="70"/>
        <v>0.74975000000000003</v>
      </c>
      <c r="D1145" s="99">
        <f t="shared" ca="1" si="69"/>
        <v>2.0068027210884409E-2</v>
      </c>
      <c r="E1145" s="64">
        <f t="shared" si="71"/>
        <v>1.4750000000000041</v>
      </c>
      <c r="F1145" s="64">
        <f t="shared" si="72"/>
        <v>14.750000000000041</v>
      </c>
    </row>
    <row r="1146" spans="1:6" s="21" customFormat="1" ht="14.25" customHeight="1" x14ac:dyDescent="0.3">
      <c r="A1146" s="76">
        <v>40742</v>
      </c>
      <c r="B1146" s="64">
        <v>0.74850000000000005</v>
      </c>
      <c r="C1146" s="104">
        <f t="shared" si="70"/>
        <v>0.74850000000000005</v>
      </c>
      <c r="D1146" s="99">
        <f t="shared" ca="1" si="69"/>
        <v>1.9060585432266863E-2</v>
      </c>
      <c r="E1146" s="64">
        <f t="shared" si="71"/>
        <v>1.4000000000000012</v>
      </c>
      <c r="F1146" s="64">
        <f t="shared" si="72"/>
        <v>14.000000000000012</v>
      </c>
    </row>
    <row r="1147" spans="1:6" s="21" customFormat="1" ht="14.25" customHeight="1" x14ac:dyDescent="0.3">
      <c r="A1147" s="76">
        <v>40739</v>
      </c>
      <c r="B1147" s="64">
        <v>0.74350000000000005</v>
      </c>
      <c r="C1147" s="104">
        <f t="shared" si="70"/>
        <v>0.74350000000000005</v>
      </c>
      <c r="D1147" s="99">
        <f t="shared" ca="1" si="69"/>
        <v>1.2253233492171556E-2</v>
      </c>
      <c r="E1147" s="64">
        <f t="shared" si="71"/>
        <v>0.9000000000000008</v>
      </c>
      <c r="F1147" s="64">
        <f t="shared" si="72"/>
        <v>9.0000000000000071</v>
      </c>
    </row>
    <row r="1148" spans="1:6" s="21" customFormat="1" ht="14.25" customHeight="1" x14ac:dyDescent="0.3">
      <c r="A1148" s="76">
        <v>40738</v>
      </c>
      <c r="B1148" s="64">
        <v>0.74299999999999999</v>
      </c>
      <c r="C1148" s="104">
        <f t="shared" si="70"/>
        <v>0.74299999999999999</v>
      </c>
      <c r="D1148" s="99">
        <f t="shared" ca="1" si="69"/>
        <v>1.2261580381471401E-2</v>
      </c>
      <c r="E1148" s="64">
        <f t="shared" si="71"/>
        <v>0.9000000000000008</v>
      </c>
      <c r="F1148" s="64">
        <f t="shared" si="72"/>
        <v>9.0000000000000071</v>
      </c>
    </row>
    <row r="1149" spans="1:6" s="21" customFormat="1" ht="14.25" customHeight="1" x14ac:dyDescent="0.3">
      <c r="A1149" s="76">
        <v>40737</v>
      </c>
      <c r="B1149" s="64">
        <v>0.74250000000000005</v>
      </c>
      <c r="C1149" s="104">
        <f t="shared" si="70"/>
        <v>0.74250000000000005</v>
      </c>
      <c r="D1149" s="99">
        <f t="shared" ca="1" si="69"/>
        <v>1.2269938650306759E-2</v>
      </c>
      <c r="E1149" s="64">
        <f t="shared" si="71"/>
        <v>0.9000000000000008</v>
      </c>
      <c r="F1149" s="64">
        <f t="shared" si="72"/>
        <v>9.0000000000000071</v>
      </c>
    </row>
    <row r="1150" spans="1:6" s="21" customFormat="1" ht="14.25" customHeight="1" x14ac:dyDescent="0.3">
      <c r="A1150" s="76">
        <v>40736</v>
      </c>
      <c r="B1150" s="64">
        <v>0.74050000000000005</v>
      </c>
      <c r="C1150" s="104">
        <f t="shared" si="70"/>
        <v>0.74050000000000005</v>
      </c>
      <c r="D1150" s="99">
        <f t="shared" ca="1" si="69"/>
        <v>7.4829931972789938E-3</v>
      </c>
      <c r="E1150" s="64">
        <f t="shared" si="71"/>
        <v>0.55000000000000604</v>
      </c>
      <c r="F1150" s="64">
        <f t="shared" si="72"/>
        <v>5.5000000000000604</v>
      </c>
    </row>
    <row r="1151" spans="1:6" s="21" customFormat="1" ht="14.25" customHeight="1" x14ac:dyDescent="0.3">
      <c r="A1151" s="76">
        <v>40735</v>
      </c>
      <c r="B1151" s="64">
        <v>0.73475000000000001</v>
      </c>
      <c r="C1151" s="104">
        <f t="shared" si="70"/>
        <v>0.73475000000000001</v>
      </c>
      <c r="D1151" s="99">
        <f t="shared" ca="1" si="69"/>
        <v>-3.4013605442173128E-4</v>
      </c>
      <c r="E1151" s="64">
        <f t="shared" si="71"/>
        <v>-2.4999999999997247E-2</v>
      </c>
      <c r="F1151" s="64">
        <f t="shared" si="72"/>
        <v>-0.24999999999997247</v>
      </c>
    </row>
    <row r="1152" spans="1:6" s="21" customFormat="1" ht="14.25" customHeight="1" x14ac:dyDescent="0.3">
      <c r="A1152" s="76">
        <v>40732</v>
      </c>
      <c r="B1152" s="64">
        <v>0.73575000000000002</v>
      </c>
      <c r="C1152" s="104">
        <f t="shared" si="70"/>
        <v>0.73575000000000002</v>
      </c>
      <c r="D1152" s="99">
        <f t="shared" ca="1" si="69"/>
        <v>4.4368600682593512E-3</v>
      </c>
      <c r="E1152" s="64">
        <f t="shared" si="71"/>
        <v>0.32499999999999751</v>
      </c>
      <c r="F1152" s="64">
        <f t="shared" si="72"/>
        <v>3.2499999999999751</v>
      </c>
    </row>
    <row r="1153" spans="1:6" s="21" customFormat="1" ht="14.25" customHeight="1" x14ac:dyDescent="0.3">
      <c r="A1153" s="76">
        <v>40731</v>
      </c>
      <c r="B1153" s="64">
        <v>0.73524999999999996</v>
      </c>
      <c r="C1153" s="104">
        <f t="shared" si="70"/>
        <v>0.73524999999999996</v>
      </c>
      <c r="D1153" s="99">
        <f t="shared" ca="1" si="69"/>
        <v>8.9193825042880957E-3</v>
      </c>
      <c r="E1153" s="64">
        <f t="shared" si="71"/>
        <v>0.64999999999999503</v>
      </c>
      <c r="F1153" s="64">
        <f t="shared" si="72"/>
        <v>6.4999999999999503</v>
      </c>
    </row>
    <row r="1154" spans="1:6" s="21" customFormat="1" ht="14.25" customHeight="1" x14ac:dyDescent="0.3">
      <c r="A1154" s="76">
        <v>40730</v>
      </c>
      <c r="B1154" s="64">
        <v>0.73499999999999999</v>
      </c>
      <c r="C1154" s="104">
        <f t="shared" si="70"/>
        <v>0.73499999999999999</v>
      </c>
      <c r="D1154" s="99">
        <f t="shared" ca="1" si="69"/>
        <v>1.0656583018219368E-2</v>
      </c>
      <c r="E1154" s="64">
        <f t="shared" si="71"/>
        <v>0.77500000000000346</v>
      </c>
      <c r="F1154" s="64">
        <f t="shared" si="72"/>
        <v>7.7500000000000346</v>
      </c>
    </row>
    <row r="1155" spans="1:6" s="21" customFormat="1" ht="14.25" customHeight="1" x14ac:dyDescent="0.3">
      <c r="A1155" s="76">
        <v>40729</v>
      </c>
      <c r="B1155" s="64">
        <v>0.73450000000000004</v>
      </c>
      <c r="C1155" s="104">
        <f t="shared" si="70"/>
        <v>0.73450000000000004</v>
      </c>
      <c r="D1155" s="99">
        <f t="shared" ref="D1155:D1218" ca="1" si="73">_xlfn.IFNA((B1155-B1164)/B1164,NORMINV(RAND(),_xlfn.AGGREGATE(1,6,D1094:D1220),_xlfn.AGGREGATE(7,6,D1094:D1220)))</f>
        <v>1.1359724612736787E-2</v>
      </c>
      <c r="E1155" s="64">
        <f t="shared" si="71"/>
        <v>0.82500000000000906</v>
      </c>
      <c r="F1155" s="64">
        <f t="shared" si="72"/>
        <v>8.2500000000000906</v>
      </c>
    </row>
    <row r="1156" spans="1:6" s="21" customFormat="1" ht="14.25" customHeight="1" x14ac:dyDescent="0.3">
      <c r="A1156" s="76">
        <v>40728</v>
      </c>
      <c r="B1156" s="64">
        <v>0.73450000000000004</v>
      </c>
      <c r="C1156" s="104">
        <f t="shared" si="70"/>
        <v>0.73450000000000004</v>
      </c>
      <c r="D1156" s="99">
        <f t="shared" ca="1" si="73"/>
        <v>9.2751631741669997E-3</v>
      </c>
      <c r="E1156" s="64">
        <f t="shared" si="71"/>
        <v>0.67500000000000338</v>
      </c>
      <c r="F1156" s="64">
        <f t="shared" si="72"/>
        <v>6.7500000000000338</v>
      </c>
    </row>
    <row r="1157" spans="1:6" s="21" customFormat="1" ht="14.25" customHeight="1" x14ac:dyDescent="0.3">
      <c r="A1157" s="76">
        <v>40725</v>
      </c>
      <c r="B1157" s="64">
        <v>0.73399999999999999</v>
      </c>
      <c r="C1157" s="104">
        <f t="shared" si="70"/>
        <v>0.73399999999999999</v>
      </c>
      <c r="D1157" s="99">
        <f t="shared" ca="1" si="73"/>
        <v>8.588114050154555E-3</v>
      </c>
      <c r="E1157" s="64">
        <f t="shared" si="71"/>
        <v>0.62499999999999778</v>
      </c>
      <c r="F1157" s="64">
        <f t="shared" si="72"/>
        <v>6.2499999999999778</v>
      </c>
    </row>
    <row r="1158" spans="1:6" s="21" customFormat="1" ht="14.25" customHeight="1" x14ac:dyDescent="0.3">
      <c r="A1158" s="76">
        <v>40724</v>
      </c>
      <c r="B1158" s="64">
        <v>0.73350000000000004</v>
      </c>
      <c r="C1158" s="104">
        <f t="shared" ref="C1158:C1221" si="74">_xlfn.IFNA(B1158,EXP(D1158)*B1167)</f>
        <v>0.73350000000000004</v>
      </c>
      <c r="D1158" s="99">
        <f t="shared" ca="1" si="73"/>
        <v>7.9010649261422646E-3</v>
      </c>
      <c r="E1158" s="64">
        <f t="shared" ref="E1158:E1221" si="75">(C1158-C1167)*100</f>
        <v>0.57500000000000329</v>
      </c>
      <c r="F1158" s="64">
        <f t="shared" ref="F1158:F1221" si="76">E1158*10</f>
        <v>5.7500000000000329</v>
      </c>
    </row>
    <row r="1159" spans="1:6" s="21" customFormat="1" ht="14.25" customHeight="1" x14ac:dyDescent="0.3">
      <c r="A1159" s="76">
        <v>40723</v>
      </c>
      <c r="B1159" s="64">
        <v>0.73499999999999999</v>
      </c>
      <c r="C1159" s="104">
        <f t="shared" si="74"/>
        <v>0.73499999999999999</v>
      </c>
      <c r="D1159" s="99">
        <f t="shared" ca="1" si="73"/>
        <v>1.0656583018219368E-2</v>
      </c>
      <c r="E1159" s="64">
        <f t="shared" si="75"/>
        <v>0.77500000000000346</v>
      </c>
      <c r="F1159" s="64">
        <f t="shared" si="76"/>
        <v>7.7500000000000346</v>
      </c>
    </row>
    <row r="1160" spans="1:6" s="21" customFormat="1" ht="14.25" customHeight="1" x14ac:dyDescent="0.3">
      <c r="A1160" s="76">
        <v>40722</v>
      </c>
      <c r="B1160" s="64">
        <v>0.73499999999999999</v>
      </c>
      <c r="C1160" s="104">
        <f t="shared" si="74"/>
        <v>0.73499999999999999</v>
      </c>
      <c r="D1160" s="99">
        <f t="shared" ca="1" si="73"/>
        <v>1.9064124783362276E-2</v>
      </c>
      <c r="E1160" s="64">
        <f t="shared" si="75"/>
        <v>1.375000000000004</v>
      </c>
      <c r="F1160" s="64">
        <f t="shared" si="76"/>
        <v>13.750000000000039</v>
      </c>
    </row>
    <row r="1161" spans="1:6" s="21" customFormat="1" ht="14.25" customHeight="1" x14ac:dyDescent="0.3">
      <c r="A1161" s="76">
        <v>40721</v>
      </c>
      <c r="B1161" s="64">
        <v>0.73250000000000004</v>
      </c>
      <c r="C1161" s="104">
        <f t="shared" si="74"/>
        <v>0.73250000000000004</v>
      </c>
      <c r="D1161" s="99">
        <f t="shared" ca="1" si="73"/>
        <v>1.7007983339118495E-2</v>
      </c>
      <c r="E1161" s="64">
        <f t="shared" si="75"/>
        <v>1.2250000000000094</v>
      </c>
      <c r="F1161" s="64">
        <f t="shared" si="76"/>
        <v>12.250000000000094</v>
      </c>
    </row>
    <row r="1162" spans="1:6" s="21" customFormat="1" ht="14.25" customHeight="1" x14ac:dyDescent="0.3">
      <c r="A1162" s="76">
        <v>40718</v>
      </c>
      <c r="B1162" s="64">
        <v>0.72875000000000001</v>
      </c>
      <c r="C1162" s="104">
        <f t="shared" si="74"/>
        <v>0.72875000000000001</v>
      </c>
      <c r="D1162" s="99">
        <f t="shared" ca="1" si="73"/>
        <v>1.1801457827143442E-2</v>
      </c>
      <c r="E1162" s="64">
        <f t="shared" si="75"/>
        <v>0.85000000000000631</v>
      </c>
      <c r="F1162" s="64">
        <f t="shared" si="76"/>
        <v>8.5000000000000639</v>
      </c>
    </row>
    <row r="1163" spans="1:6" s="21" customFormat="1" ht="14.25" customHeight="1" x14ac:dyDescent="0.3">
      <c r="A1163" s="76">
        <v>40717</v>
      </c>
      <c r="B1163" s="64">
        <v>0.72724999999999995</v>
      </c>
      <c r="C1163" s="104">
        <f t="shared" si="74"/>
        <v>0.72724999999999995</v>
      </c>
      <c r="D1163" s="99">
        <f t="shared" ca="1" si="73"/>
        <v>6.57439446366771E-3</v>
      </c>
      <c r="E1163" s="64">
        <f t="shared" si="75"/>
        <v>0.4749999999999921</v>
      </c>
      <c r="F1163" s="64">
        <f t="shared" si="76"/>
        <v>4.749999999999921</v>
      </c>
    </row>
    <row r="1164" spans="1:6" s="21" customFormat="1" ht="14.25" customHeight="1" x14ac:dyDescent="0.3">
      <c r="A1164" s="76">
        <v>40716</v>
      </c>
      <c r="B1164" s="64">
        <v>0.72624999999999995</v>
      </c>
      <c r="C1164" s="104">
        <f t="shared" si="74"/>
        <v>0.72624999999999995</v>
      </c>
      <c r="D1164" s="99">
        <f t="shared" ca="1" si="73"/>
        <v>5.1903114186850107E-3</v>
      </c>
      <c r="E1164" s="64">
        <f t="shared" si="75"/>
        <v>0.37499999999999201</v>
      </c>
      <c r="F1164" s="64">
        <f t="shared" si="76"/>
        <v>3.7499999999999201</v>
      </c>
    </row>
    <row r="1165" spans="1:6" s="21" customFormat="1" ht="14.25" customHeight="1" x14ac:dyDescent="0.3">
      <c r="A1165" s="76">
        <v>40715</v>
      </c>
      <c r="B1165" s="64">
        <v>0.72775000000000001</v>
      </c>
      <c r="C1165" s="104">
        <f t="shared" si="74"/>
        <v>0.72775000000000001</v>
      </c>
      <c r="D1165" s="99">
        <f t="shared" ca="1" si="73"/>
        <v>8.3131278143401526E-3</v>
      </c>
      <c r="E1165" s="64">
        <f t="shared" si="75"/>
        <v>0.60000000000000053</v>
      </c>
      <c r="F1165" s="64">
        <f t="shared" si="76"/>
        <v>6.0000000000000053</v>
      </c>
    </row>
    <row r="1166" spans="1:6" s="21" customFormat="1" ht="14.25" customHeight="1" x14ac:dyDescent="0.3">
      <c r="A1166" s="76">
        <v>40714</v>
      </c>
      <c r="B1166" s="64">
        <v>0.72775000000000001</v>
      </c>
      <c r="C1166" s="104">
        <f t="shared" si="74"/>
        <v>0.72775000000000001</v>
      </c>
      <c r="D1166" s="99">
        <f t="shared" ca="1" si="73"/>
        <v>3.7931034482759037E-3</v>
      </c>
      <c r="E1166" s="64">
        <f t="shared" si="75"/>
        <v>0.27500000000000302</v>
      </c>
      <c r="F1166" s="64">
        <f t="shared" si="76"/>
        <v>2.7500000000000302</v>
      </c>
    </row>
    <row r="1167" spans="1:6" s="21" customFormat="1" ht="14.25" customHeight="1" x14ac:dyDescent="0.3">
      <c r="A1167" s="76">
        <v>40711</v>
      </c>
      <c r="B1167" s="64">
        <v>0.72775000000000001</v>
      </c>
      <c r="C1167" s="104">
        <f t="shared" si="74"/>
        <v>0.72775000000000001</v>
      </c>
      <c r="D1167" s="99">
        <f t="shared" ca="1" si="73"/>
        <v>3.7931034482759037E-3</v>
      </c>
      <c r="E1167" s="64">
        <f t="shared" si="75"/>
        <v>0.27500000000000302</v>
      </c>
      <c r="F1167" s="64">
        <f t="shared" si="76"/>
        <v>2.7500000000000302</v>
      </c>
    </row>
    <row r="1168" spans="1:6" s="21" customFormat="1" ht="14.25" customHeight="1" x14ac:dyDescent="0.3">
      <c r="A1168" s="76">
        <v>40710</v>
      </c>
      <c r="B1168" s="64">
        <v>0.72724999999999995</v>
      </c>
      <c r="C1168" s="104">
        <f t="shared" si="74"/>
        <v>0.72724999999999995</v>
      </c>
      <c r="D1168" s="99">
        <f t="shared" ca="1" si="73"/>
        <v>0</v>
      </c>
      <c r="E1168" s="64">
        <f t="shared" si="75"/>
        <v>0</v>
      </c>
      <c r="F1168" s="64">
        <f t="shared" si="76"/>
        <v>0</v>
      </c>
    </row>
    <row r="1169" spans="1:6" s="21" customFormat="1" ht="14.25" customHeight="1" x14ac:dyDescent="0.3">
      <c r="A1169" s="76">
        <v>40709</v>
      </c>
      <c r="B1169" s="64">
        <v>0.72124999999999995</v>
      </c>
      <c r="C1169" s="104">
        <f t="shared" si="74"/>
        <v>0.72124999999999995</v>
      </c>
      <c r="D1169" s="99">
        <f t="shared" ca="1" si="73"/>
        <v>-8.2502578205569006E-3</v>
      </c>
      <c r="E1169" s="64">
        <f t="shared" si="75"/>
        <v>-0.60000000000000053</v>
      </c>
      <c r="F1169" s="64">
        <f t="shared" si="76"/>
        <v>-6.0000000000000053</v>
      </c>
    </row>
    <row r="1170" spans="1:6" s="21" customFormat="1" ht="14.25" customHeight="1" x14ac:dyDescent="0.3">
      <c r="A1170" s="76">
        <v>40708</v>
      </c>
      <c r="B1170" s="64">
        <v>0.72024999999999995</v>
      </c>
      <c r="C1170" s="104">
        <f t="shared" si="74"/>
        <v>0.72024999999999995</v>
      </c>
      <c r="D1170" s="99">
        <f t="shared" ca="1" si="73"/>
        <v>-1.2679917751884977E-2</v>
      </c>
      <c r="E1170" s="64">
        <f t="shared" si="75"/>
        <v>-0.92500000000000915</v>
      </c>
      <c r="F1170" s="64">
        <f t="shared" si="76"/>
        <v>-9.2500000000000924</v>
      </c>
    </row>
    <row r="1171" spans="1:6" s="21" customFormat="1" ht="14.25" customHeight="1" x14ac:dyDescent="0.3">
      <c r="A1171" s="76">
        <v>40707</v>
      </c>
      <c r="B1171" s="64">
        <v>0.72024999999999995</v>
      </c>
      <c r="C1171" s="104">
        <f t="shared" si="74"/>
        <v>0.72024999999999995</v>
      </c>
      <c r="D1171" s="99">
        <f t="shared" ca="1" si="73"/>
        <v>-1.2679917751884977E-2</v>
      </c>
      <c r="E1171" s="64">
        <f t="shared" si="75"/>
        <v>-0.92500000000000915</v>
      </c>
      <c r="F1171" s="64">
        <f t="shared" si="76"/>
        <v>-9.2500000000000924</v>
      </c>
    </row>
    <row r="1172" spans="1:6" s="21" customFormat="1" ht="14.25" customHeight="1" x14ac:dyDescent="0.3">
      <c r="A1172" s="76">
        <v>40704</v>
      </c>
      <c r="B1172" s="64">
        <v>0.72250000000000003</v>
      </c>
      <c r="C1172" s="104">
        <f t="shared" si="74"/>
        <v>0.72250000000000003</v>
      </c>
      <c r="D1172" s="99">
        <f t="shared" ca="1" si="73"/>
        <v>2.0339593208135727E-2</v>
      </c>
      <c r="E1172" s="64">
        <f t="shared" ca="1" si="75"/>
        <v>4.9750000000000068</v>
      </c>
      <c r="F1172" s="64">
        <f t="shared" ca="1" si="76"/>
        <v>49.750000000000071</v>
      </c>
    </row>
    <row r="1173" spans="1:6" s="21" customFormat="1" ht="14.25" customHeight="1" x14ac:dyDescent="0.3">
      <c r="A1173" s="76">
        <v>40703</v>
      </c>
      <c r="B1173" s="64">
        <v>0.72250000000000003</v>
      </c>
      <c r="C1173" s="104">
        <f t="shared" si="74"/>
        <v>0.72250000000000003</v>
      </c>
      <c r="D1173" s="99">
        <f t="shared" ca="1" si="73"/>
        <v>-9.5956134338588163E-3</v>
      </c>
      <c r="E1173" s="64">
        <f t="shared" si="75"/>
        <v>-0.70000000000000062</v>
      </c>
      <c r="F1173" s="64">
        <f t="shared" si="76"/>
        <v>-7.0000000000000062</v>
      </c>
    </row>
    <row r="1174" spans="1:6" s="21" customFormat="1" ht="14.25" customHeight="1" x14ac:dyDescent="0.3">
      <c r="A1174" s="76">
        <v>40702</v>
      </c>
      <c r="B1174" s="64">
        <v>0.72175</v>
      </c>
      <c r="C1174" s="104">
        <f t="shared" si="74"/>
        <v>0.72175</v>
      </c>
      <c r="D1174" s="99">
        <f t="shared" ca="1" si="73"/>
        <v>-1.2991452991452927E-2</v>
      </c>
      <c r="E1174" s="64">
        <f t="shared" si="75"/>
        <v>-0.94999999999999529</v>
      </c>
      <c r="F1174" s="64">
        <f t="shared" si="76"/>
        <v>-9.4999999999999538</v>
      </c>
    </row>
    <row r="1175" spans="1:6" s="21" customFormat="1" ht="14.25" customHeight="1" x14ac:dyDescent="0.3">
      <c r="A1175" s="76">
        <v>40701</v>
      </c>
      <c r="B1175" s="64">
        <v>0.72499999999999998</v>
      </c>
      <c r="C1175" s="104">
        <f t="shared" si="74"/>
        <v>0.72499999999999998</v>
      </c>
      <c r="D1175" s="99">
        <f t="shared" ca="1" si="73"/>
        <v>-8.5470085470085166E-3</v>
      </c>
      <c r="E1175" s="64">
        <f t="shared" si="75"/>
        <v>-0.62499999999999778</v>
      </c>
      <c r="F1175" s="64">
        <f t="shared" si="76"/>
        <v>-6.2499999999999778</v>
      </c>
    </row>
    <row r="1176" spans="1:6" s="21" customFormat="1" ht="14.25" customHeight="1" x14ac:dyDescent="0.3">
      <c r="A1176" s="76">
        <v>40700</v>
      </c>
      <c r="B1176" s="64">
        <v>0.72499999999999998</v>
      </c>
      <c r="C1176" s="104">
        <f t="shared" si="74"/>
        <v>0.72499999999999998</v>
      </c>
      <c r="D1176" s="99">
        <f t="shared" ca="1" si="73"/>
        <v>-9.2244619063888405E-3</v>
      </c>
      <c r="E1176" s="64">
        <f t="shared" si="75"/>
        <v>-0.67500000000000338</v>
      </c>
      <c r="F1176" s="64">
        <f t="shared" si="76"/>
        <v>-6.7500000000000338</v>
      </c>
    </row>
    <row r="1177" spans="1:6" s="21" customFormat="1" ht="14.25" customHeight="1" x14ac:dyDescent="0.3">
      <c r="A1177" s="76">
        <v>40697</v>
      </c>
      <c r="B1177" s="64">
        <v>0.72724999999999995</v>
      </c>
      <c r="C1177" s="104">
        <f t="shared" si="74"/>
        <v>0.72724999999999995</v>
      </c>
      <c r="D1177" s="99">
        <f t="shared" ca="1" si="73"/>
        <v>-4.449007529089782E-3</v>
      </c>
      <c r="E1177" s="64">
        <f t="shared" si="75"/>
        <v>-0.32500000000000862</v>
      </c>
      <c r="F1177" s="64">
        <f t="shared" si="76"/>
        <v>-3.2500000000000862</v>
      </c>
    </row>
    <row r="1178" spans="1:6" s="21" customFormat="1" ht="14.25" customHeight="1" x14ac:dyDescent="0.3">
      <c r="A1178" s="76">
        <v>40696</v>
      </c>
      <c r="B1178" s="64">
        <v>0.72724999999999995</v>
      </c>
      <c r="C1178" s="104">
        <f t="shared" si="74"/>
        <v>0.72724999999999995</v>
      </c>
      <c r="D1178" s="99">
        <f t="shared" ca="1" si="73"/>
        <v>-7.8444747612551602E-3</v>
      </c>
      <c r="E1178" s="64">
        <f t="shared" si="75"/>
        <v>-0.57500000000000329</v>
      </c>
      <c r="F1178" s="64">
        <f t="shared" si="76"/>
        <v>-5.7500000000000329</v>
      </c>
    </row>
    <row r="1179" spans="1:6" s="21" customFormat="1" ht="14.25" customHeight="1" x14ac:dyDescent="0.3">
      <c r="A1179" s="76">
        <v>40695</v>
      </c>
      <c r="B1179" s="64">
        <v>0.72950000000000004</v>
      </c>
      <c r="C1179" s="104">
        <f t="shared" si="74"/>
        <v>0.72950000000000004</v>
      </c>
      <c r="D1179" s="99">
        <f t="shared" ca="1" si="73"/>
        <v>-1.0176390773405633E-2</v>
      </c>
      <c r="E1179" s="64">
        <f t="shared" si="75"/>
        <v>-0.74999999999999512</v>
      </c>
      <c r="F1179" s="64">
        <f t="shared" si="76"/>
        <v>-7.4999999999999512</v>
      </c>
    </row>
    <row r="1180" spans="1:6" s="21" customFormat="1" ht="14.25" customHeight="1" x14ac:dyDescent="0.3">
      <c r="A1180" s="76">
        <v>40694</v>
      </c>
      <c r="B1180" s="64">
        <v>0.72950000000000004</v>
      </c>
      <c r="C1180" s="104">
        <f t="shared" si="74"/>
        <v>0.72950000000000004</v>
      </c>
      <c r="D1180" s="99">
        <f t="shared" ca="1" si="73"/>
        <v>-7.1452875127594106E-3</v>
      </c>
      <c r="E1180" s="64">
        <f t="shared" si="75"/>
        <v>-0.52499999999999769</v>
      </c>
      <c r="F1180" s="64">
        <f t="shared" si="76"/>
        <v>-5.2499999999999769</v>
      </c>
    </row>
    <row r="1181" spans="1:6" s="21" customFormat="1" ht="14.25" customHeight="1" x14ac:dyDescent="0.3">
      <c r="A1181" s="76">
        <v>40693</v>
      </c>
      <c r="B1181" s="64" t="e">
        <v>#N/A</v>
      </c>
      <c r="C1181" s="104">
        <f t="shared" ca="1" si="74"/>
        <v>0.98060000000000003</v>
      </c>
      <c r="D1181" s="99">
        <f t="shared" ca="1" si="73"/>
        <v>2.0339593208135727E-2</v>
      </c>
      <c r="E1181" s="64">
        <f t="shared" ca="1" si="75"/>
        <v>4.9750000000000068</v>
      </c>
      <c r="F1181" s="64">
        <f t="shared" ca="1" si="76"/>
        <v>49.750000000000071</v>
      </c>
    </row>
    <row r="1182" spans="1:6" s="21" customFormat="1" ht="14.25" customHeight="1" x14ac:dyDescent="0.3">
      <c r="A1182" s="76">
        <v>40690</v>
      </c>
      <c r="B1182" s="64">
        <v>0.72950000000000004</v>
      </c>
      <c r="C1182" s="104">
        <f t="shared" si="74"/>
        <v>0.72950000000000004</v>
      </c>
      <c r="D1182" s="99">
        <f t="shared" ca="1" si="73"/>
        <v>-8.1577158395649291E-3</v>
      </c>
      <c r="E1182" s="64">
        <f t="shared" si="75"/>
        <v>-0.60000000000000053</v>
      </c>
      <c r="F1182" s="64">
        <f t="shared" si="76"/>
        <v>-6.0000000000000053</v>
      </c>
    </row>
    <row r="1183" spans="1:6" s="21" customFormat="1" ht="14.25" customHeight="1" x14ac:dyDescent="0.3">
      <c r="A1183" s="76">
        <v>40689</v>
      </c>
      <c r="B1183" s="64">
        <v>0.73124999999999996</v>
      </c>
      <c r="C1183" s="104">
        <f t="shared" si="74"/>
        <v>0.73124999999999996</v>
      </c>
      <c r="D1183" s="99">
        <f t="shared" ca="1" si="73"/>
        <v>-9.1463414634146804E-3</v>
      </c>
      <c r="E1183" s="64">
        <f t="shared" si="75"/>
        <v>-0.67500000000000338</v>
      </c>
      <c r="F1183" s="64">
        <f t="shared" si="76"/>
        <v>-6.7500000000000338</v>
      </c>
    </row>
    <row r="1184" spans="1:6" s="21" customFormat="1" ht="14.25" customHeight="1" x14ac:dyDescent="0.3">
      <c r="A1184" s="76">
        <v>40688</v>
      </c>
      <c r="B1184" s="64">
        <v>0.73124999999999996</v>
      </c>
      <c r="C1184" s="104">
        <f t="shared" si="74"/>
        <v>0.73124999999999996</v>
      </c>
      <c r="D1184" s="99">
        <f t="shared" ca="1" si="73"/>
        <v>-9.1463414634146804E-3</v>
      </c>
      <c r="E1184" s="64">
        <f t="shared" si="75"/>
        <v>-0.67500000000000338</v>
      </c>
      <c r="F1184" s="64">
        <f t="shared" si="76"/>
        <v>-6.7500000000000338</v>
      </c>
    </row>
    <row r="1185" spans="1:6" s="21" customFormat="1" ht="14.25" customHeight="1" x14ac:dyDescent="0.3">
      <c r="A1185" s="76">
        <v>40687</v>
      </c>
      <c r="B1185" s="64">
        <v>0.73175000000000001</v>
      </c>
      <c r="C1185" s="104">
        <f t="shared" si="74"/>
        <v>0.73175000000000001</v>
      </c>
      <c r="D1185" s="99">
        <f t="shared" ca="1" si="73"/>
        <v>-1.4478114478114527E-2</v>
      </c>
      <c r="E1185" s="64">
        <f t="shared" si="75"/>
        <v>-1.0750000000000037</v>
      </c>
      <c r="F1185" s="64">
        <f t="shared" si="76"/>
        <v>-10.750000000000037</v>
      </c>
    </row>
    <row r="1186" spans="1:6" s="21" customFormat="1" ht="14.25" customHeight="1" x14ac:dyDescent="0.3">
      <c r="A1186" s="76">
        <v>40686</v>
      </c>
      <c r="B1186" s="64">
        <v>0.73050000000000004</v>
      </c>
      <c r="C1186" s="104">
        <f t="shared" si="74"/>
        <v>0.73050000000000004</v>
      </c>
      <c r="D1186" s="99">
        <f t="shared" ca="1" si="73"/>
        <v>-1.7484868863483539E-2</v>
      </c>
      <c r="E1186" s="64">
        <f t="shared" si="75"/>
        <v>-1.3000000000000012</v>
      </c>
      <c r="F1186" s="64">
        <f t="shared" si="76"/>
        <v>-13.000000000000011</v>
      </c>
    </row>
    <row r="1187" spans="1:6" s="21" customFormat="1" ht="14.25" customHeight="1" x14ac:dyDescent="0.3">
      <c r="A1187" s="76">
        <v>40683</v>
      </c>
      <c r="B1187" s="64">
        <v>0.73299999999999998</v>
      </c>
      <c r="C1187" s="104">
        <f t="shared" si="74"/>
        <v>0.73299999999999998</v>
      </c>
      <c r="D1187" s="99">
        <f t="shared" ca="1" si="73"/>
        <v>-1.8084393837910336E-2</v>
      </c>
      <c r="E1187" s="64">
        <f t="shared" si="75"/>
        <v>-1.3500000000000068</v>
      </c>
      <c r="F1187" s="64">
        <f t="shared" si="76"/>
        <v>-13.500000000000068</v>
      </c>
    </row>
    <row r="1188" spans="1:6" s="21" customFormat="1" ht="14.25" customHeight="1" x14ac:dyDescent="0.3">
      <c r="A1188" s="76">
        <v>40682</v>
      </c>
      <c r="B1188" s="64">
        <v>0.73699999999999999</v>
      </c>
      <c r="C1188" s="104">
        <f t="shared" si="74"/>
        <v>0.73699999999999999</v>
      </c>
      <c r="D1188" s="99">
        <f t="shared" ca="1" si="73"/>
        <v>-1.6021361815754354E-2</v>
      </c>
      <c r="E1188" s="64">
        <f t="shared" si="75"/>
        <v>-1.2000000000000011</v>
      </c>
      <c r="F1188" s="64">
        <f t="shared" si="76"/>
        <v>-12.000000000000011</v>
      </c>
    </row>
    <row r="1189" spans="1:6" s="21" customFormat="1" ht="14.25" customHeight="1" x14ac:dyDescent="0.3">
      <c r="A1189" s="76">
        <v>40681</v>
      </c>
      <c r="B1189" s="64">
        <v>0.73475000000000001</v>
      </c>
      <c r="C1189" s="104">
        <f t="shared" si="74"/>
        <v>0.73475000000000001</v>
      </c>
      <c r="D1189" s="99">
        <f t="shared" ca="1" si="73"/>
        <v>-2.2938829787234025E-2</v>
      </c>
      <c r="E1189" s="64">
        <f t="shared" si="75"/>
        <v>-1.7249999999999988</v>
      </c>
      <c r="F1189" s="64">
        <f t="shared" si="76"/>
        <v>-17.249999999999986</v>
      </c>
    </row>
    <row r="1190" spans="1:6" s="21" customFormat="1" ht="14.25" customHeight="1" x14ac:dyDescent="0.3">
      <c r="A1190" s="76">
        <v>40680</v>
      </c>
      <c r="B1190" s="64">
        <v>0.73550000000000004</v>
      </c>
      <c r="C1190" s="104">
        <f t="shared" si="74"/>
        <v>0.73550000000000004</v>
      </c>
      <c r="D1190" s="99">
        <f t="shared" ca="1" si="73"/>
        <v>-2.7438016528925534E-2</v>
      </c>
      <c r="E1190" s="64">
        <f t="shared" si="75"/>
        <v>-2.0749999999999935</v>
      </c>
      <c r="F1190" s="64">
        <f t="shared" si="76"/>
        <v>-20.749999999999936</v>
      </c>
    </row>
    <row r="1191" spans="1:6" s="21" customFormat="1" ht="14.25" customHeight="1" x14ac:dyDescent="0.3">
      <c r="A1191" s="76">
        <v>40679</v>
      </c>
      <c r="B1191" s="64">
        <v>0.73550000000000004</v>
      </c>
      <c r="C1191" s="104">
        <f t="shared" si="74"/>
        <v>0.73550000000000004</v>
      </c>
      <c r="D1191" s="99">
        <f t="shared" ca="1" si="73"/>
        <v>-2.9363246453315724E-2</v>
      </c>
      <c r="E1191" s="64">
        <f t="shared" si="75"/>
        <v>-2.2249999999999992</v>
      </c>
      <c r="F1191" s="64">
        <f t="shared" si="76"/>
        <v>-22.249999999999993</v>
      </c>
    </row>
    <row r="1192" spans="1:6" s="21" customFormat="1" ht="14.25" customHeight="1" x14ac:dyDescent="0.3">
      <c r="A1192" s="76">
        <v>40676</v>
      </c>
      <c r="B1192" s="64">
        <v>0.73799999999999999</v>
      </c>
      <c r="C1192" s="104">
        <f t="shared" si="74"/>
        <v>0.73799999999999999</v>
      </c>
      <c r="D1192" s="99">
        <f t="shared" ca="1" si="73"/>
        <v>2.0339593208135727E-2</v>
      </c>
      <c r="E1192" s="64">
        <f t="shared" ca="1" si="75"/>
        <v>4.9750000000000068</v>
      </c>
      <c r="F1192" s="64">
        <f t="shared" ca="1" si="76"/>
        <v>49.750000000000071</v>
      </c>
    </row>
    <row r="1193" spans="1:6" s="21" customFormat="1" ht="14.25" customHeight="1" x14ac:dyDescent="0.3">
      <c r="A1193" s="76">
        <v>40675</v>
      </c>
      <c r="B1193" s="64">
        <v>0.73799999999999999</v>
      </c>
      <c r="C1193" s="104">
        <f t="shared" si="74"/>
        <v>0.73799999999999999</v>
      </c>
      <c r="D1193" s="99">
        <f t="shared" ca="1" si="73"/>
        <v>2.0339593208135727E-2</v>
      </c>
      <c r="E1193" s="64">
        <f t="shared" ca="1" si="75"/>
        <v>4.9750000000000068</v>
      </c>
      <c r="F1193" s="64">
        <f t="shared" ca="1" si="76"/>
        <v>49.750000000000071</v>
      </c>
    </row>
    <row r="1194" spans="1:6" s="21" customFormat="1" ht="14.25" customHeight="1" x14ac:dyDescent="0.3">
      <c r="A1194" s="76">
        <v>40674</v>
      </c>
      <c r="B1194" s="64">
        <v>0.74250000000000005</v>
      </c>
      <c r="C1194" s="104">
        <f t="shared" si="74"/>
        <v>0.74250000000000005</v>
      </c>
      <c r="D1194" s="99">
        <f t="shared" ca="1" si="73"/>
        <v>-2.4310118265440158E-2</v>
      </c>
      <c r="E1194" s="64">
        <f t="shared" si="75"/>
        <v>-1.8499999999999961</v>
      </c>
      <c r="F1194" s="64">
        <f t="shared" si="76"/>
        <v>-18.499999999999961</v>
      </c>
    </row>
    <row r="1195" spans="1:6" s="21" customFormat="1" ht="14.25" customHeight="1" x14ac:dyDescent="0.3">
      <c r="A1195" s="76">
        <v>40673</v>
      </c>
      <c r="B1195" s="64">
        <v>0.74350000000000005</v>
      </c>
      <c r="C1195" s="104">
        <f t="shared" si="74"/>
        <v>0.74350000000000005</v>
      </c>
      <c r="D1195" s="99">
        <f t="shared" ca="1" si="73"/>
        <v>-2.4918032786885123E-2</v>
      </c>
      <c r="E1195" s="64">
        <f t="shared" si="75"/>
        <v>-1.8999999999999906</v>
      </c>
      <c r="F1195" s="64">
        <f t="shared" si="76"/>
        <v>-18.999999999999908</v>
      </c>
    </row>
    <row r="1196" spans="1:6" s="21" customFormat="1" ht="14.25" customHeight="1" x14ac:dyDescent="0.3">
      <c r="A1196" s="76">
        <v>40672</v>
      </c>
      <c r="B1196" s="64">
        <v>0.74650000000000005</v>
      </c>
      <c r="C1196" s="104">
        <f t="shared" si="74"/>
        <v>0.74650000000000005</v>
      </c>
      <c r="D1196" s="99">
        <f t="shared" ca="1" si="73"/>
        <v>-2.0341207349081309E-2</v>
      </c>
      <c r="E1196" s="64">
        <f t="shared" si="75"/>
        <v>-1.5499999999999958</v>
      </c>
      <c r="F1196" s="64">
        <f t="shared" si="76"/>
        <v>-15.499999999999957</v>
      </c>
    </row>
    <row r="1197" spans="1:6" s="21" customFormat="1" ht="14.25" customHeight="1" x14ac:dyDescent="0.3">
      <c r="A1197" s="76">
        <v>40669</v>
      </c>
      <c r="B1197" s="64">
        <v>0.749</v>
      </c>
      <c r="C1197" s="104">
        <f t="shared" si="74"/>
        <v>0.749</v>
      </c>
      <c r="D1197" s="99">
        <f t="shared" ca="1" si="73"/>
        <v>2.0339593208135727E-2</v>
      </c>
      <c r="E1197" s="64">
        <f t="shared" ca="1" si="75"/>
        <v>4.9750000000000068</v>
      </c>
      <c r="F1197" s="64">
        <f t="shared" ca="1" si="76"/>
        <v>49.750000000000071</v>
      </c>
    </row>
    <row r="1198" spans="1:6" s="21" customFormat="1" ht="14.25" customHeight="1" x14ac:dyDescent="0.3">
      <c r="A1198" s="76">
        <v>40668</v>
      </c>
      <c r="B1198" s="64">
        <v>0.752</v>
      </c>
      <c r="C1198" s="104">
        <f t="shared" si="74"/>
        <v>0.752</v>
      </c>
      <c r="D1198" s="99">
        <f t="shared" ca="1" si="73"/>
        <v>2.0339593208135727E-2</v>
      </c>
      <c r="E1198" s="64">
        <f t="shared" ca="1" si="75"/>
        <v>4.9750000000000068</v>
      </c>
      <c r="F1198" s="64">
        <f t="shared" ca="1" si="76"/>
        <v>49.750000000000071</v>
      </c>
    </row>
    <row r="1199" spans="1:6" s="21" customFormat="1" ht="14.25" customHeight="1" x14ac:dyDescent="0.3">
      <c r="A1199" s="76">
        <v>40667</v>
      </c>
      <c r="B1199" s="64">
        <v>0.75624999999999998</v>
      </c>
      <c r="C1199" s="104">
        <f t="shared" si="74"/>
        <v>0.75624999999999998</v>
      </c>
      <c r="D1199" s="99">
        <f t="shared" ca="1" si="73"/>
        <v>-7.545931758530227E-3</v>
      </c>
      <c r="E1199" s="64">
        <f t="shared" si="75"/>
        <v>-0.57500000000000329</v>
      </c>
      <c r="F1199" s="64">
        <f t="shared" si="76"/>
        <v>-5.7500000000000329</v>
      </c>
    </row>
    <row r="1200" spans="1:6" s="21" customFormat="1" ht="14.25" customHeight="1" x14ac:dyDescent="0.3">
      <c r="A1200" s="76">
        <v>40666</v>
      </c>
      <c r="B1200" s="64">
        <v>0.75775000000000003</v>
      </c>
      <c r="C1200" s="104">
        <f t="shared" si="74"/>
        <v>0.75775000000000003</v>
      </c>
      <c r="D1200" s="99">
        <f t="shared" ca="1" si="73"/>
        <v>-6.8807339449540985E-3</v>
      </c>
      <c r="E1200" s="64">
        <f t="shared" si="75"/>
        <v>-0.52499999999999769</v>
      </c>
      <c r="F1200" s="64">
        <f t="shared" si="76"/>
        <v>-5.2499999999999769</v>
      </c>
    </row>
    <row r="1201" spans="1:6" s="21" customFormat="1" ht="14.25" customHeight="1" x14ac:dyDescent="0.3">
      <c r="A1201" s="76">
        <v>40665</v>
      </c>
      <c r="B1201" s="64" t="e">
        <v>#N/A</v>
      </c>
      <c r="C1201" s="104">
        <f t="shared" ca="1" si="74"/>
        <v>0.98060000000000003</v>
      </c>
      <c r="D1201" s="99">
        <f t="shared" ca="1" si="73"/>
        <v>2.0339593208135727E-2</v>
      </c>
      <c r="E1201" s="64">
        <f t="shared" ca="1" si="75"/>
        <v>4.9750000000000068</v>
      </c>
      <c r="F1201" s="64">
        <f t="shared" ca="1" si="76"/>
        <v>49.750000000000071</v>
      </c>
    </row>
    <row r="1202" spans="1:6" s="21" customFormat="1" ht="14.25" customHeight="1" x14ac:dyDescent="0.3">
      <c r="A1202" s="76">
        <v>40662</v>
      </c>
      <c r="B1202" s="64" t="e">
        <v>#N/A</v>
      </c>
      <c r="C1202" s="104">
        <f t="shared" ca="1" si="74"/>
        <v>0.98060000000000003</v>
      </c>
      <c r="D1202" s="99">
        <f t="shared" ca="1" si="73"/>
        <v>2.0339593208135727E-2</v>
      </c>
      <c r="E1202" s="64">
        <f t="shared" ca="1" si="75"/>
        <v>4.9750000000000068</v>
      </c>
      <c r="F1202" s="64">
        <f t="shared" ca="1" si="76"/>
        <v>49.750000000000071</v>
      </c>
    </row>
    <row r="1203" spans="1:6" s="21" customFormat="1" ht="14.25" customHeight="1" x14ac:dyDescent="0.3">
      <c r="A1203" s="76">
        <v>40661</v>
      </c>
      <c r="B1203" s="64">
        <v>0.76100000000000001</v>
      </c>
      <c r="C1203" s="104">
        <f t="shared" si="74"/>
        <v>0.76100000000000001</v>
      </c>
      <c r="D1203" s="99">
        <f t="shared" ca="1" si="73"/>
        <v>-5.2287581699346454E-3</v>
      </c>
      <c r="E1203" s="64">
        <f t="shared" si="75"/>
        <v>-0.40000000000000036</v>
      </c>
      <c r="F1203" s="64">
        <f t="shared" si="76"/>
        <v>-4.0000000000000036</v>
      </c>
    </row>
    <row r="1204" spans="1:6" s="21" customFormat="1" ht="14.25" customHeight="1" x14ac:dyDescent="0.3">
      <c r="A1204" s="76">
        <v>40660</v>
      </c>
      <c r="B1204" s="64">
        <v>0.76249999999999996</v>
      </c>
      <c r="C1204" s="104">
        <f t="shared" si="74"/>
        <v>0.76249999999999996</v>
      </c>
      <c r="D1204" s="99">
        <f t="shared" ca="1" si="73"/>
        <v>-3.2679738562092259E-3</v>
      </c>
      <c r="E1204" s="64">
        <f t="shared" si="75"/>
        <v>-0.25000000000000577</v>
      </c>
      <c r="F1204" s="64">
        <f t="shared" si="76"/>
        <v>-2.5000000000000577</v>
      </c>
    </row>
    <row r="1205" spans="1:6" s="21" customFormat="1" ht="14.25" customHeight="1" x14ac:dyDescent="0.3">
      <c r="A1205" s="76">
        <v>40659</v>
      </c>
      <c r="B1205" s="64">
        <v>0.76200000000000001</v>
      </c>
      <c r="C1205" s="104">
        <f t="shared" si="74"/>
        <v>0.76200000000000001</v>
      </c>
      <c r="D1205" s="99">
        <f t="shared" ca="1" si="73"/>
        <v>-1.2313674659753667E-2</v>
      </c>
      <c r="E1205" s="64">
        <f t="shared" si="75"/>
        <v>-0.94999999999999529</v>
      </c>
      <c r="F1205" s="64">
        <f t="shared" si="76"/>
        <v>-9.4999999999999538</v>
      </c>
    </row>
    <row r="1206" spans="1:6" s="21" customFormat="1" ht="14.25" customHeight="1" x14ac:dyDescent="0.3">
      <c r="A1206" s="76">
        <v>40658</v>
      </c>
      <c r="B1206" s="64" t="e">
        <v>#N/A</v>
      </c>
      <c r="C1206" s="104">
        <f t="shared" ca="1" si="74"/>
        <v>0.98060000000000003</v>
      </c>
      <c r="D1206" s="99">
        <f t="shared" ca="1" si="73"/>
        <v>2.0339593208135727E-2</v>
      </c>
      <c r="E1206" s="64">
        <f t="shared" ca="1" si="75"/>
        <v>4.9750000000000068</v>
      </c>
      <c r="F1206" s="64">
        <f t="shared" ca="1" si="76"/>
        <v>49.750000000000071</v>
      </c>
    </row>
    <row r="1207" spans="1:6" s="21" customFormat="1" ht="14.25" customHeight="1" x14ac:dyDescent="0.3">
      <c r="A1207" s="76">
        <v>40655</v>
      </c>
      <c r="B1207" s="64" t="e">
        <v>#N/A</v>
      </c>
      <c r="C1207" s="104">
        <f t="shared" ca="1" si="74"/>
        <v>0.98060000000000003</v>
      </c>
      <c r="D1207" s="99">
        <f t="shared" ca="1" si="73"/>
        <v>2.0339593208135727E-2</v>
      </c>
      <c r="E1207" s="64">
        <f t="shared" ca="1" si="75"/>
        <v>4.9750000000000068</v>
      </c>
      <c r="F1207" s="64">
        <f t="shared" ca="1" si="76"/>
        <v>49.750000000000071</v>
      </c>
    </row>
    <row r="1208" spans="1:6" s="21" customFormat="1" ht="14.25" customHeight="1" x14ac:dyDescent="0.3">
      <c r="A1208" s="76">
        <v>40654</v>
      </c>
      <c r="B1208" s="64">
        <v>0.76200000000000001</v>
      </c>
      <c r="C1208" s="104">
        <f t="shared" si="74"/>
        <v>0.76200000000000001</v>
      </c>
      <c r="D1208" s="99">
        <f t="shared" ca="1" si="73"/>
        <v>-1.9620456738501109E-2</v>
      </c>
      <c r="E1208" s="64">
        <f t="shared" si="75"/>
        <v>-1.5249999999999986</v>
      </c>
      <c r="F1208" s="64">
        <f t="shared" si="76"/>
        <v>-15.249999999999986</v>
      </c>
    </row>
    <row r="1209" spans="1:6" s="21" customFormat="1" ht="14.25" customHeight="1" x14ac:dyDescent="0.3">
      <c r="A1209" s="76">
        <v>40653</v>
      </c>
      <c r="B1209" s="64">
        <v>0.76300000000000001</v>
      </c>
      <c r="C1209" s="104">
        <f t="shared" si="74"/>
        <v>0.76300000000000001</v>
      </c>
      <c r="D1209" s="99">
        <f t="shared" ca="1" si="73"/>
        <v>-1.8964963034394138E-2</v>
      </c>
      <c r="E1209" s="64">
        <f t="shared" si="75"/>
        <v>-1.4750000000000041</v>
      </c>
      <c r="F1209" s="64">
        <f t="shared" si="76"/>
        <v>-14.750000000000041</v>
      </c>
    </row>
    <row r="1210" spans="1:6" s="21" customFormat="1" ht="14.25" customHeight="1" x14ac:dyDescent="0.3">
      <c r="A1210" s="76">
        <v>40652</v>
      </c>
      <c r="B1210" s="64">
        <v>0.76249999999999996</v>
      </c>
      <c r="C1210" s="104">
        <f t="shared" si="74"/>
        <v>0.76249999999999996</v>
      </c>
      <c r="D1210" s="99">
        <f t="shared" ca="1" si="73"/>
        <v>-2.023771281721817E-2</v>
      </c>
      <c r="E1210" s="64">
        <f t="shared" si="75"/>
        <v>-1.5750000000000042</v>
      </c>
      <c r="F1210" s="64">
        <f t="shared" si="76"/>
        <v>-15.750000000000043</v>
      </c>
    </row>
    <row r="1211" spans="1:6" s="21" customFormat="1" ht="14.25" customHeight="1" x14ac:dyDescent="0.3">
      <c r="A1211" s="76">
        <v>40651</v>
      </c>
      <c r="B1211" s="64">
        <v>0.76275000000000004</v>
      </c>
      <c r="C1211" s="104">
        <f t="shared" si="74"/>
        <v>0.76275000000000004</v>
      </c>
      <c r="D1211" s="99">
        <f t="shared" ca="1" si="73"/>
        <v>-1.9286403085824511E-2</v>
      </c>
      <c r="E1211" s="64">
        <f t="shared" si="75"/>
        <v>-1.5000000000000013</v>
      </c>
      <c r="F1211" s="64">
        <f t="shared" si="76"/>
        <v>-15.000000000000014</v>
      </c>
    </row>
    <row r="1212" spans="1:6" s="21" customFormat="1" ht="14.25" customHeight="1" x14ac:dyDescent="0.3">
      <c r="A1212" s="76">
        <v>40648</v>
      </c>
      <c r="B1212" s="64">
        <v>0.76500000000000001</v>
      </c>
      <c r="C1212" s="104">
        <f t="shared" si="74"/>
        <v>0.76500000000000001</v>
      </c>
      <c r="D1212" s="99">
        <f t="shared" ca="1" si="73"/>
        <v>-2.048655569782332E-2</v>
      </c>
      <c r="E1212" s="64">
        <f t="shared" si="75"/>
        <v>-1.6000000000000014</v>
      </c>
      <c r="F1212" s="64">
        <f t="shared" si="76"/>
        <v>-16.000000000000014</v>
      </c>
    </row>
    <row r="1213" spans="1:6" s="21" customFormat="1" ht="14.25" customHeight="1" x14ac:dyDescent="0.3">
      <c r="A1213" s="76">
        <v>40647</v>
      </c>
      <c r="B1213" s="64">
        <v>0.76500000000000001</v>
      </c>
      <c r="C1213" s="104">
        <f t="shared" si="74"/>
        <v>0.76500000000000001</v>
      </c>
      <c r="D1213" s="99">
        <f t="shared" ca="1" si="73"/>
        <v>-2.5787965616045832E-2</v>
      </c>
      <c r="E1213" s="64">
        <f t="shared" si="75"/>
        <v>-2.024999999999999</v>
      </c>
      <c r="F1213" s="64">
        <f t="shared" si="76"/>
        <v>-20.249999999999989</v>
      </c>
    </row>
    <row r="1214" spans="1:6" s="21" customFormat="1" ht="14.25" customHeight="1" x14ac:dyDescent="0.3">
      <c r="A1214" s="76">
        <v>40646</v>
      </c>
      <c r="B1214" s="64">
        <v>0.77149999999999996</v>
      </c>
      <c r="C1214" s="104">
        <f t="shared" si="74"/>
        <v>0.77149999999999996</v>
      </c>
      <c r="D1214" s="99">
        <f t="shared" ca="1" si="73"/>
        <v>-1.405750798722046E-2</v>
      </c>
      <c r="E1214" s="64">
        <f t="shared" si="75"/>
        <v>-1.100000000000001</v>
      </c>
      <c r="F1214" s="64">
        <f t="shared" si="76"/>
        <v>-11.000000000000011</v>
      </c>
    </row>
    <row r="1215" spans="1:6" s="21" customFormat="1" ht="14.25" customHeight="1" x14ac:dyDescent="0.3">
      <c r="A1215" s="76">
        <v>40645</v>
      </c>
      <c r="B1215" s="64">
        <v>0.77249999999999996</v>
      </c>
      <c r="C1215" s="104">
        <f t="shared" si="74"/>
        <v>0.77249999999999996</v>
      </c>
      <c r="D1215" s="99">
        <f t="shared" ca="1" si="73"/>
        <v>-1.2148337595908009E-2</v>
      </c>
      <c r="E1215" s="64">
        <f t="shared" si="75"/>
        <v>-0.95000000000000639</v>
      </c>
      <c r="F1215" s="64">
        <f t="shared" si="76"/>
        <v>-9.5000000000000639</v>
      </c>
    </row>
    <row r="1216" spans="1:6" s="21" customFormat="1" ht="14.25" customHeight="1" x14ac:dyDescent="0.3">
      <c r="A1216" s="76">
        <v>40644</v>
      </c>
      <c r="B1216" s="64">
        <v>0.77400000000000002</v>
      </c>
      <c r="C1216" s="104">
        <f t="shared" si="74"/>
        <v>0.77400000000000002</v>
      </c>
      <c r="D1216" s="99">
        <f t="shared" ca="1" si="73"/>
        <v>-7.0558050032071195E-3</v>
      </c>
      <c r="E1216" s="64">
        <f t="shared" si="75"/>
        <v>-0.54999999999999494</v>
      </c>
      <c r="F1216" s="64">
        <f t="shared" si="76"/>
        <v>-5.4999999999999494</v>
      </c>
    </row>
    <row r="1217" spans="1:6" s="21" customFormat="1" ht="14.25" customHeight="1" x14ac:dyDescent="0.3">
      <c r="A1217" s="76">
        <v>40641</v>
      </c>
      <c r="B1217" s="64">
        <v>0.77725</v>
      </c>
      <c r="C1217" s="104">
        <f t="shared" si="74"/>
        <v>0.77725</v>
      </c>
      <c r="D1217" s="99">
        <f t="shared" ca="1" si="73"/>
        <v>-2.8864656831301787E-3</v>
      </c>
      <c r="E1217" s="64">
        <f t="shared" si="75"/>
        <v>-0.22499999999999742</v>
      </c>
      <c r="F1217" s="64">
        <f t="shared" si="76"/>
        <v>-2.2499999999999742</v>
      </c>
    </row>
    <row r="1218" spans="1:6" s="21" customFormat="1" ht="14.25" customHeight="1" x14ac:dyDescent="0.3">
      <c r="A1218" s="76">
        <v>40640</v>
      </c>
      <c r="B1218" s="64">
        <v>0.77775000000000005</v>
      </c>
      <c r="C1218" s="104">
        <f t="shared" si="74"/>
        <v>0.77775000000000005</v>
      </c>
      <c r="D1218" s="99">
        <f t="shared" ca="1" si="73"/>
        <v>1.6097875080490463E-3</v>
      </c>
      <c r="E1218" s="64">
        <f t="shared" si="75"/>
        <v>0.12500000000000844</v>
      </c>
      <c r="F1218" s="64">
        <f t="shared" si="76"/>
        <v>1.2500000000000844</v>
      </c>
    </row>
    <row r="1219" spans="1:6" s="21" customFormat="1" ht="14.25" customHeight="1" x14ac:dyDescent="0.3">
      <c r="A1219" s="76">
        <v>40639</v>
      </c>
      <c r="B1219" s="64">
        <v>0.77825</v>
      </c>
      <c r="C1219" s="104">
        <f t="shared" si="74"/>
        <v>0.77825</v>
      </c>
      <c r="D1219" s="99">
        <f t="shared" ref="D1219:D1282" ca="1" si="77">_xlfn.IFNA((B1219-B1228)/B1228,NORMINV(RAND(),_xlfn.AGGREGATE(1,6,D1158:D1284),_xlfn.AGGREGATE(7,6,D1158:D1284)))</f>
        <v>3.5460992907801808E-3</v>
      </c>
      <c r="E1219" s="64">
        <f t="shared" si="75"/>
        <v>0.27500000000000302</v>
      </c>
      <c r="F1219" s="64">
        <f t="shared" si="76"/>
        <v>2.7500000000000302</v>
      </c>
    </row>
    <row r="1220" spans="1:6" s="21" customFormat="1" ht="14.25" customHeight="1" x14ac:dyDescent="0.3">
      <c r="A1220" s="76">
        <v>40638</v>
      </c>
      <c r="B1220" s="64">
        <v>0.77775000000000005</v>
      </c>
      <c r="C1220" s="104">
        <f t="shared" si="74"/>
        <v>0.77775000000000005</v>
      </c>
      <c r="D1220" s="99">
        <f t="shared" ca="1" si="77"/>
        <v>4.1962556488057924E-3</v>
      </c>
      <c r="E1220" s="64">
        <f t="shared" si="75"/>
        <v>0.32500000000000862</v>
      </c>
      <c r="F1220" s="64">
        <f t="shared" si="76"/>
        <v>3.2500000000000862</v>
      </c>
    </row>
    <row r="1221" spans="1:6" s="21" customFormat="1" ht="14.25" customHeight="1" x14ac:dyDescent="0.3">
      <c r="A1221" s="76">
        <v>40637</v>
      </c>
      <c r="B1221" s="64">
        <v>0.78100000000000003</v>
      </c>
      <c r="C1221" s="104">
        <f t="shared" si="74"/>
        <v>0.78100000000000003</v>
      </c>
      <c r="D1221" s="99">
        <f t="shared" ca="1" si="77"/>
        <v>8.3925112976114425E-3</v>
      </c>
      <c r="E1221" s="64">
        <f t="shared" si="75"/>
        <v>0.65000000000000613</v>
      </c>
      <c r="F1221" s="64">
        <f t="shared" si="76"/>
        <v>6.5000000000000613</v>
      </c>
    </row>
    <row r="1222" spans="1:6" s="21" customFormat="1" ht="14.25" customHeight="1" x14ac:dyDescent="0.3">
      <c r="A1222" s="76">
        <v>40634</v>
      </c>
      <c r="B1222" s="64">
        <v>0.78525</v>
      </c>
      <c r="C1222" s="104">
        <f t="shared" ref="C1222:C1285" si="78">_xlfn.IFNA(B1222,EXP(D1222)*B1231)</f>
        <v>0.78525</v>
      </c>
      <c r="D1222" s="99">
        <f t="shared" ca="1" si="77"/>
        <v>1.7163212435233138E-2</v>
      </c>
      <c r="E1222" s="64">
        <f t="shared" ref="E1222:E1285" si="79">(C1222-C1231)*100</f>
        <v>1.3249999999999984</v>
      </c>
      <c r="F1222" s="64">
        <f t="shared" ref="F1222:F1285" si="80">E1222*10</f>
        <v>13.249999999999984</v>
      </c>
    </row>
    <row r="1223" spans="1:6" s="21" customFormat="1" ht="14.25" customHeight="1" x14ac:dyDescent="0.3">
      <c r="A1223" s="76">
        <v>40633</v>
      </c>
      <c r="B1223" s="64">
        <v>0.78249999999999997</v>
      </c>
      <c r="C1223" s="104">
        <f t="shared" si="78"/>
        <v>0.78249999999999997</v>
      </c>
      <c r="D1223" s="99">
        <f t="shared" ca="1" si="77"/>
        <v>1.5574302401038301E-2</v>
      </c>
      <c r="E1223" s="64">
        <f t="shared" si="79"/>
        <v>1.2000000000000011</v>
      </c>
      <c r="F1223" s="64">
        <f t="shared" si="80"/>
        <v>12.000000000000011</v>
      </c>
    </row>
    <row r="1224" spans="1:6" s="21" customFormat="1" ht="14.25" customHeight="1" x14ac:dyDescent="0.3">
      <c r="A1224" s="76">
        <v>40632</v>
      </c>
      <c r="B1224" s="64">
        <v>0.78200000000000003</v>
      </c>
      <c r="C1224" s="104">
        <f t="shared" si="78"/>
        <v>0.78200000000000003</v>
      </c>
      <c r="D1224" s="99">
        <f t="shared" ca="1" si="77"/>
        <v>1.2297734627831798E-2</v>
      </c>
      <c r="E1224" s="64">
        <f t="shared" si="79"/>
        <v>0.95000000000000639</v>
      </c>
      <c r="F1224" s="64">
        <f t="shared" si="80"/>
        <v>9.5000000000000639</v>
      </c>
    </row>
    <row r="1225" spans="1:6" s="21" customFormat="1" ht="14.25" customHeight="1" x14ac:dyDescent="0.3">
      <c r="A1225" s="76">
        <v>40631</v>
      </c>
      <c r="B1225" s="64">
        <v>0.77949999999999997</v>
      </c>
      <c r="C1225" s="104">
        <f t="shared" si="78"/>
        <v>0.77949999999999997</v>
      </c>
      <c r="D1225" s="99">
        <f t="shared" ca="1" si="77"/>
        <v>1.0369410239792622E-2</v>
      </c>
      <c r="E1225" s="64">
        <f t="shared" si="79"/>
        <v>0.80000000000000071</v>
      </c>
      <c r="F1225" s="64">
        <f t="shared" si="80"/>
        <v>8.0000000000000071</v>
      </c>
    </row>
    <row r="1226" spans="1:6" s="21" customFormat="1" ht="14.25" customHeight="1" x14ac:dyDescent="0.3">
      <c r="A1226" s="76">
        <v>40630</v>
      </c>
      <c r="B1226" s="64">
        <v>0.77949999999999997</v>
      </c>
      <c r="C1226" s="104">
        <f t="shared" si="78"/>
        <v>0.77949999999999997</v>
      </c>
      <c r="D1226" s="99">
        <f t="shared" ca="1" si="77"/>
        <v>1.4313597918022135E-2</v>
      </c>
      <c r="E1226" s="64">
        <f t="shared" si="79"/>
        <v>1.100000000000001</v>
      </c>
      <c r="F1226" s="64">
        <f t="shared" si="80"/>
        <v>11.000000000000011</v>
      </c>
    </row>
    <row r="1227" spans="1:6" s="21" customFormat="1" ht="14.25" customHeight="1" x14ac:dyDescent="0.3">
      <c r="A1227" s="76">
        <v>40627</v>
      </c>
      <c r="B1227" s="64">
        <v>0.77649999999999997</v>
      </c>
      <c r="C1227" s="104">
        <f t="shared" si="78"/>
        <v>0.77649999999999997</v>
      </c>
      <c r="D1227" s="99">
        <f t="shared" ca="1" si="77"/>
        <v>-1.2861736334405156E-3</v>
      </c>
      <c r="E1227" s="64">
        <f t="shared" si="79"/>
        <v>-0.10000000000000009</v>
      </c>
      <c r="F1227" s="64">
        <f t="shared" si="80"/>
        <v>-1.0000000000000009</v>
      </c>
    </row>
    <row r="1228" spans="1:6" s="21" customFormat="1" ht="14.25" customHeight="1" x14ac:dyDescent="0.3">
      <c r="A1228" s="76">
        <v>40626</v>
      </c>
      <c r="B1228" s="64">
        <v>0.77549999999999997</v>
      </c>
      <c r="C1228" s="104">
        <f t="shared" si="78"/>
        <v>0.77549999999999997</v>
      </c>
      <c r="D1228" s="99">
        <f t="shared" ca="1" si="77"/>
        <v>-5.769230769230845E-3</v>
      </c>
      <c r="E1228" s="64">
        <f t="shared" si="79"/>
        <v>-0.45000000000000595</v>
      </c>
      <c r="F1228" s="64">
        <f t="shared" si="80"/>
        <v>-4.5000000000000595</v>
      </c>
    </row>
    <row r="1229" spans="1:6" s="21" customFormat="1" ht="14.25" customHeight="1" x14ac:dyDescent="0.3">
      <c r="A1229" s="76">
        <v>40625</v>
      </c>
      <c r="B1229" s="64">
        <v>0.77449999999999997</v>
      </c>
      <c r="C1229" s="104">
        <f t="shared" si="78"/>
        <v>0.77449999999999997</v>
      </c>
      <c r="D1229" s="99">
        <f t="shared" ca="1" si="77"/>
        <v>-1.4003819223424583E-2</v>
      </c>
      <c r="E1229" s="64">
        <f t="shared" si="79"/>
        <v>-1.100000000000001</v>
      </c>
      <c r="F1229" s="64">
        <f t="shared" si="80"/>
        <v>-11.000000000000011</v>
      </c>
    </row>
    <row r="1230" spans="1:6" s="21" customFormat="1" ht="14.25" customHeight="1" x14ac:dyDescent="0.3">
      <c r="A1230" s="76">
        <v>40624</v>
      </c>
      <c r="B1230" s="64">
        <v>0.77449999999999997</v>
      </c>
      <c r="C1230" s="104">
        <f t="shared" si="78"/>
        <v>0.77449999999999997</v>
      </c>
      <c r="D1230" s="99">
        <f t="shared" ca="1" si="77"/>
        <v>-1.4003819223424583E-2</v>
      </c>
      <c r="E1230" s="64">
        <f t="shared" si="79"/>
        <v>-1.100000000000001</v>
      </c>
      <c r="F1230" s="64">
        <f t="shared" si="80"/>
        <v>-11.000000000000011</v>
      </c>
    </row>
    <row r="1231" spans="1:6" s="21" customFormat="1" ht="14.25" customHeight="1" x14ac:dyDescent="0.3">
      <c r="A1231" s="76">
        <v>40623</v>
      </c>
      <c r="B1231" s="64">
        <v>0.77200000000000002</v>
      </c>
      <c r="C1231" s="104">
        <f t="shared" si="78"/>
        <v>0.77200000000000002</v>
      </c>
      <c r="D1231" s="99">
        <f t="shared" ca="1" si="77"/>
        <v>-1.5933715742511099E-2</v>
      </c>
      <c r="E1231" s="64">
        <f t="shared" si="79"/>
        <v>-1.2499999999999956</v>
      </c>
      <c r="F1231" s="64">
        <f t="shared" si="80"/>
        <v>-12.499999999999956</v>
      </c>
    </row>
    <row r="1232" spans="1:6" s="21" customFormat="1" ht="14.25" customHeight="1" x14ac:dyDescent="0.3">
      <c r="A1232" s="76">
        <v>40620</v>
      </c>
      <c r="B1232" s="64">
        <v>0.77049999999999996</v>
      </c>
      <c r="C1232" s="104">
        <f t="shared" si="78"/>
        <v>0.77049999999999996</v>
      </c>
      <c r="D1232" s="99">
        <f t="shared" ca="1" si="77"/>
        <v>-2.0343293070565815E-2</v>
      </c>
      <c r="E1232" s="64">
        <f t="shared" si="79"/>
        <v>-1.6000000000000014</v>
      </c>
      <c r="F1232" s="64">
        <f t="shared" si="80"/>
        <v>-16.000000000000014</v>
      </c>
    </row>
    <row r="1233" spans="1:6" s="21" customFormat="1" ht="14.25" customHeight="1" x14ac:dyDescent="0.3">
      <c r="A1233" s="76">
        <v>40619</v>
      </c>
      <c r="B1233" s="64">
        <v>0.77249999999999996</v>
      </c>
      <c r="C1233" s="104">
        <f t="shared" si="78"/>
        <v>0.77249999999999996</v>
      </c>
      <c r="D1233" s="99">
        <f t="shared" ca="1" si="77"/>
        <v>-2.462121212121221E-2</v>
      </c>
      <c r="E1233" s="64">
        <f t="shared" si="79"/>
        <v>-1.9500000000000073</v>
      </c>
      <c r="F1233" s="64">
        <f t="shared" si="80"/>
        <v>-19.500000000000071</v>
      </c>
    </row>
    <row r="1234" spans="1:6" s="21" customFormat="1" ht="14.25" customHeight="1" x14ac:dyDescent="0.3">
      <c r="A1234" s="76">
        <v>40618</v>
      </c>
      <c r="B1234" s="64">
        <v>0.77149999999999996</v>
      </c>
      <c r="C1234" s="104">
        <f t="shared" si="78"/>
        <v>0.77149999999999996</v>
      </c>
      <c r="D1234" s="99">
        <f t="shared" ca="1" si="77"/>
        <v>-2.0006351222610404E-2</v>
      </c>
      <c r="E1234" s="64">
        <f t="shared" si="79"/>
        <v>-1.5750000000000042</v>
      </c>
      <c r="F1234" s="64">
        <f t="shared" si="80"/>
        <v>-15.750000000000043</v>
      </c>
    </row>
    <row r="1235" spans="1:6" s="21" customFormat="1" ht="14.25" customHeight="1" x14ac:dyDescent="0.3">
      <c r="A1235" s="76">
        <v>40617</v>
      </c>
      <c r="B1235" s="64">
        <v>0.76849999999999996</v>
      </c>
      <c r="C1235" s="104">
        <f t="shared" si="78"/>
        <v>0.76849999999999996</v>
      </c>
      <c r="D1235" s="99">
        <f t="shared" ca="1" si="77"/>
        <v>-2.2575516693163808E-2</v>
      </c>
      <c r="E1235" s="64">
        <f t="shared" si="79"/>
        <v>-1.7750000000000044</v>
      </c>
      <c r="F1235" s="64">
        <f t="shared" si="80"/>
        <v>-17.750000000000043</v>
      </c>
    </row>
    <row r="1236" spans="1:6" s="21" customFormat="1" ht="14.25" customHeight="1" x14ac:dyDescent="0.3">
      <c r="A1236" s="76">
        <v>40616</v>
      </c>
      <c r="B1236" s="64">
        <v>0.77749999999999997</v>
      </c>
      <c r="C1236" s="104">
        <f t="shared" si="78"/>
        <v>0.77749999999999997</v>
      </c>
      <c r="D1236" s="99">
        <f t="shared" ca="1" si="77"/>
        <v>-1.426307448494451E-2</v>
      </c>
      <c r="E1236" s="64">
        <f t="shared" si="79"/>
        <v>-1.1249999999999982</v>
      </c>
      <c r="F1236" s="64">
        <f t="shared" si="80"/>
        <v>-11.249999999999982</v>
      </c>
    </row>
    <row r="1237" spans="1:6" s="21" customFormat="1" ht="14.25" customHeight="1" x14ac:dyDescent="0.3">
      <c r="A1237" s="76">
        <v>40613</v>
      </c>
      <c r="B1237" s="64">
        <v>0.78</v>
      </c>
      <c r="C1237" s="104">
        <f t="shared" si="78"/>
        <v>0.78</v>
      </c>
      <c r="D1237" s="99">
        <f t="shared" ca="1" si="77"/>
        <v>-1.2970578930718103E-2</v>
      </c>
      <c r="E1237" s="64">
        <f t="shared" si="79"/>
        <v>-1.0249999999999981</v>
      </c>
      <c r="F1237" s="64">
        <f t="shared" si="80"/>
        <v>-10.249999999999982</v>
      </c>
    </row>
    <row r="1238" spans="1:6" s="21" customFormat="1" ht="14.25" customHeight="1" x14ac:dyDescent="0.3">
      <c r="A1238" s="76">
        <v>40612</v>
      </c>
      <c r="B1238" s="64">
        <v>0.78549999999999998</v>
      </c>
      <c r="C1238" s="104">
        <f t="shared" si="78"/>
        <v>0.78549999999999998</v>
      </c>
      <c r="D1238" s="99">
        <f t="shared" ca="1" si="77"/>
        <v>-8.520037866835006E-3</v>
      </c>
      <c r="E1238" s="64">
        <f t="shared" si="79"/>
        <v>-0.67500000000000338</v>
      </c>
      <c r="F1238" s="64">
        <f t="shared" si="80"/>
        <v>-6.7500000000000338</v>
      </c>
    </row>
    <row r="1239" spans="1:6" s="21" customFormat="1" ht="14.25" customHeight="1" x14ac:dyDescent="0.3">
      <c r="A1239" s="76">
        <v>40611</v>
      </c>
      <c r="B1239" s="64">
        <v>0.78549999999999998</v>
      </c>
      <c r="C1239" s="104">
        <f t="shared" si="78"/>
        <v>0.78549999999999998</v>
      </c>
      <c r="D1239" s="99">
        <f t="shared" ca="1" si="77"/>
        <v>-7.2669826224329012E-3</v>
      </c>
      <c r="E1239" s="64">
        <f t="shared" si="79"/>
        <v>-0.57500000000000329</v>
      </c>
      <c r="F1239" s="64">
        <f t="shared" si="80"/>
        <v>-5.7500000000000329</v>
      </c>
    </row>
    <row r="1240" spans="1:6" s="21" customFormat="1" ht="14.25" customHeight="1" x14ac:dyDescent="0.3">
      <c r="A1240" s="76">
        <v>40610</v>
      </c>
      <c r="B1240" s="64">
        <v>0.78449999999999998</v>
      </c>
      <c r="C1240" s="104">
        <f t="shared" si="78"/>
        <v>0.78449999999999998</v>
      </c>
      <c r="D1240" s="99">
        <f t="shared" ca="1" si="77"/>
        <v>-1.1653543307086589E-2</v>
      </c>
      <c r="E1240" s="64">
        <f t="shared" si="79"/>
        <v>-0.92499999999999805</v>
      </c>
      <c r="F1240" s="64">
        <f t="shared" si="80"/>
        <v>-9.2499999999999805</v>
      </c>
    </row>
    <row r="1241" spans="1:6" s="21" customFormat="1" ht="14.25" customHeight="1" x14ac:dyDescent="0.3">
      <c r="A1241" s="76">
        <v>40609</v>
      </c>
      <c r="B1241" s="64">
        <v>0.78649999999999998</v>
      </c>
      <c r="C1241" s="104">
        <f t="shared" si="78"/>
        <v>0.78649999999999998</v>
      </c>
      <c r="D1241" s="99">
        <f t="shared" ca="1" si="77"/>
        <v>-7.8839482812992478E-3</v>
      </c>
      <c r="E1241" s="64">
        <f t="shared" si="79"/>
        <v>-0.62499999999999778</v>
      </c>
      <c r="F1241" s="64">
        <f t="shared" si="80"/>
        <v>-6.2499999999999778</v>
      </c>
    </row>
    <row r="1242" spans="1:6" s="21" customFormat="1" ht="14.25" customHeight="1" x14ac:dyDescent="0.3">
      <c r="A1242" s="76">
        <v>40606</v>
      </c>
      <c r="B1242" s="64">
        <v>0.79200000000000004</v>
      </c>
      <c r="C1242" s="104">
        <f t="shared" si="78"/>
        <v>0.79200000000000004</v>
      </c>
      <c r="D1242" s="99">
        <f t="shared" ca="1" si="77"/>
        <v>-1.2610340479192949E-3</v>
      </c>
      <c r="E1242" s="64">
        <f t="shared" si="79"/>
        <v>-0.10000000000000009</v>
      </c>
      <c r="F1242" s="64">
        <f t="shared" si="80"/>
        <v>-1.0000000000000009</v>
      </c>
    </row>
    <row r="1243" spans="1:6" s="21" customFormat="1" ht="14.25" customHeight="1" x14ac:dyDescent="0.3">
      <c r="A1243" s="76">
        <v>40605</v>
      </c>
      <c r="B1243" s="64">
        <v>0.78725000000000001</v>
      </c>
      <c r="C1243" s="104">
        <f t="shared" si="78"/>
        <v>0.78725000000000001</v>
      </c>
      <c r="D1243" s="99">
        <f t="shared" ca="1" si="77"/>
        <v>-9.7484276729560178E-3</v>
      </c>
      <c r="E1243" s="64">
        <f t="shared" si="79"/>
        <v>-0.77500000000000346</v>
      </c>
      <c r="F1243" s="64">
        <f t="shared" si="80"/>
        <v>-7.7500000000000346</v>
      </c>
    </row>
    <row r="1244" spans="1:6" s="21" customFormat="1" ht="14.25" customHeight="1" x14ac:dyDescent="0.3">
      <c r="A1244" s="76">
        <v>40604</v>
      </c>
      <c r="B1244" s="64">
        <v>0.78625</v>
      </c>
      <c r="C1244" s="104">
        <f t="shared" si="78"/>
        <v>0.78625</v>
      </c>
      <c r="D1244" s="99">
        <f t="shared" ca="1" si="77"/>
        <v>-1.1938422871504812E-2</v>
      </c>
      <c r="E1244" s="64">
        <f t="shared" si="79"/>
        <v>-0.94999999999999529</v>
      </c>
      <c r="F1244" s="64">
        <f t="shared" si="80"/>
        <v>-9.4999999999999538</v>
      </c>
    </row>
    <row r="1245" spans="1:6" s="21" customFormat="1" ht="14.25" customHeight="1" x14ac:dyDescent="0.3">
      <c r="A1245" s="76">
        <v>40603</v>
      </c>
      <c r="B1245" s="64">
        <v>0.78874999999999995</v>
      </c>
      <c r="C1245" s="104">
        <f t="shared" si="78"/>
        <v>0.78874999999999995</v>
      </c>
      <c r="D1245" s="99">
        <f t="shared" ca="1" si="77"/>
        <v>-1.1281729865246014E-2</v>
      </c>
      <c r="E1245" s="64">
        <f t="shared" si="79"/>
        <v>-0.9000000000000008</v>
      </c>
      <c r="F1245" s="64">
        <f t="shared" si="80"/>
        <v>-9.0000000000000071</v>
      </c>
    </row>
    <row r="1246" spans="1:6" s="21" customFormat="1" ht="14.25" customHeight="1" x14ac:dyDescent="0.3">
      <c r="A1246" s="76">
        <v>40602</v>
      </c>
      <c r="B1246" s="64">
        <v>0.79025000000000001</v>
      </c>
      <c r="C1246" s="104">
        <f t="shared" si="78"/>
        <v>0.79025000000000001</v>
      </c>
      <c r="D1246" s="99">
        <f t="shared" ca="1" si="77"/>
        <v>-1.0641627543035935E-2</v>
      </c>
      <c r="E1246" s="64">
        <f t="shared" si="79"/>
        <v>-0.8499999999999952</v>
      </c>
      <c r="F1246" s="64">
        <f t="shared" si="80"/>
        <v>-8.499999999999952</v>
      </c>
    </row>
    <row r="1247" spans="1:6" s="21" customFormat="1" ht="14.25" customHeight="1" x14ac:dyDescent="0.3">
      <c r="A1247" s="76">
        <v>40599</v>
      </c>
      <c r="B1247" s="64">
        <v>0.79225000000000001</v>
      </c>
      <c r="C1247" s="104">
        <f t="shared" si="78"/>
        <v>0.79225000000000001</v>
      </c>
      <c r="D1247" s="99">
        <f t="shared" ca="1" si="77"/>
        <v>-6.5830721003134508E-3</v>
      </c>
      <c r="E1247" s="64">
        <f t="shared" si="79"/>
        <v>-0.52499999999999769</v>
      </c>
      <c r="F1247" s="64">
        <f t="shared" si="80"/>
        <v>-5.2499999999999769</v>
      </c>
    </row>
    <row r="1248" spans="1:6" s="21" customFormat="1" ht="14.25" customHeight="1" x14ac:dyDescent="0.3">
      <c r="A1248" s="76">
        <v>40598</v>
      </c>
      <c r="B1248" s="64">
        <v>0.79125000000000001</v>
      </c>
      <c r="C1248" s="104">
        <f t="shared" si="78"/>
        <v>0.79125000000000001</v>
      </c>
      <c r="D1248" s="99">
        <f t="shared" ca="1" si="77"/>
        <v>-6.5913370998116469E-3</v>
      </c>
      <c r="E1248" s="64">
        <f t="shared" si="79"/>
        <v>-0.52499999999999769</v>
      </c>
      <c r="F1248" s="64">
        <f t="shared" si="80"/>
        <v>-5.2499999999999769</v>
      </c>
    </row>
    <row r="1249" spans="1:6" s="21" customFormat="1" ht="14.25" customHeight="1" x14ac:dyDescent="0.3">
      <c r="A1249" s="76">
        <v>40597</v>
      </c>
      <c r="B1249" s="64">
        <v>0.79374999999999996</v>
      </c>
      <c r="C1249" s="104">
        <f t="shared" si="78"/>
        <v>0.79374999999999996</v>
      </c>
      <c r="D1249" s="99">
        <f t="shared" ca="1" si="77"/>
        <v>-4.077791718946156E-3</v>
      </c>
      <c r="E1249" s="64">
        <f t="shared" si="79"/>
        <v>-0.32500000000000862</v>
      </c>
      <c r="F1249" s="64">
        <f t="shared" si="80"/>
        <v>-3.2500000000000862</v>
      </c>
    </row>
    <row r="1250" spans="1:6" s="21" customFormat="1" ht="14.25" customHeight="1" x14ac:dyDescent="0.3">
      <c r="A1250" s="76">
        <v>40596</v>
      </c>
      <c r="B1250" s="64">
        <v>0.79274999999999995</v>
      </c>
      <c r="C1250" s="104">
        <f t="shared" si="78"/>
        <v>0.79274999999999995</v>
      </c>
      <c r="D1250" s="99">
        <f t="shared" ca="1" si="77"/>
        <v>-7.8222778473092478E-3</v>
      </c>
      <c r="E1250" s="64">
        <f t="shared" si="79"/>
        <v>-0.62500000000000888</v>
      </c>
      <c r="F1250" s="64">
        <f t="shared" si="80"/>
        <v>-6.2500000000000888</v>
      </c>
    </row>
    <row r="1251" spans="1:6" s="21" customFormat="1" ht="14.25" customHeight="1" x14ac:dyDescent="0.3">
      <c r="A1251" s="76">
        <v>40595</v>
      </c>
      <c r="B1251" s="64">
        <v>0.79300000000000004</v>
      </c>
      <c r="C1251" s="104">
        <f t="shared" si="78"/>
        <v>0.79300000000000004</v>
      </c>
      <c r="D1251" s="99">
        <f t="shared" ca="1" si="77"/>
        <v>-3.1515915537342888E-4</v>
      </c>
      <c r="E1251" s="64">
        <f t="shared" si="79"/>
        <v>-2.4999999999997247E-2</v>
      </c>
      <c r="F1251" s="64">
        <f t="shared" si="80"/>
        <v>-0.24999999999997247</v>
      </c>
    </row>
    <row r="1252" spans="1:6" s="21" customFormat="1" ht="14.25" customHeight="1" x14ac:dyDescent="0.3">
      <c r="A1252" s="76">
        <v>40592</v>
      </c>
      <c r="B1252" s="64">
        <v>0.79500000000000004</v>
      </c>
      <c r="C1252" s="104">
        <f t="shared" si="78"/>
        <v>0.79500000000000004</v>
      </c>
      <c r="D1252" s="99">
        <f t="shared" ca="1" si="77"/>
        <v>2.8382213812678464E-3</v>
      </c>
      <c r="E1252" s="64">
        <f t="shared" si="79"/>
        <v>0.22500000000000853</v>
      </c>
      <c r="F1252" s="64">
        <f t="shared" si="80"/>
        <v>2.2500000000000853</v>
      </c>
    </row>
    <row r="1253" spans="1:6" s="21" customFormat="1" ht="14.25" customHeight="1" x14ac:dyDescent="0.3">
      <c r="A1253" s="76">
        <v>40591</v>
      </c>
      <c r="B1253" s="64">
        <v>0.79574999999999996</v>
      </c>
      <c r="C1253" s="104">
        <f t="shared" si="78"/>
        <v>0.79574999999999996</v>
      </c>
      <c r="D1253" s="99">
        <f t="shared" ca="1" si="77"/>
        <v>5.687203791469129E-3</v>
      </c>
      <c r="E1253" s="64">
        <f t="shared" si="79"/>
        <v>0.44999999999999485</v>
      </c>
      <c r="F1253" s="64">
        <f t="shared" si="80"/>
        <v>4.4999999999999485</v>
      </c>
    </row>
    <row r="1254" spans="1:6" s="21" customFormat="1" ht="14.25" customHeight="1" x14ac:dyDescent="0.3">
      <c r="A1254" s="76">
        <v>40590</v>
      </c>
      <c r="B1254" s="64">
        <v>0.79774999999999996</v>
      </c>
      <c r="C1254" s="104">
        <f t="shared" si="78"/>
        <v>0.79774999999999996</v>
      </c>
      <c r="D1254" s="99">
        <f t="shared" ca="1" si="77"/>
        <v>1.1602840476794309E-2</v>
      </c>
      <c r="E1254" s="64">
        <f t="shared" si="79"/>
        <v>0.91499999999999915</v>
      </c>
      <c r="F1254" s="64">
        <f t="shared" si="80"/>
        <v>9.1499999999999915</v>
      </c>
    </row>
    <row r="1255" spans="1:6" s="21" customFormat="1" ht="14.25" customHeight="1" x14ac:dyDescent="0.3">
      <c r="A1255" s="76">
        <v>40589</v>
      </c>
      <c r="B1255" s="64">
        <v>0.79874999999999996</v>
      </c>
      <c r="C1255" s="104">
        <f t="shared" si="78"/>
        <v>0.79874999999999996</v>
      </c>
      <c r="D1255" s="99">
        <f t="shared" ca="1" si="77"/>
        <v>1.6156733032249772E-2</v>
      </c>
      <c r="E1255" s="64">
        <f t="shared" si="79"/>
        <v>1.2699999999999934</v>
      </c>
      <c r="F1255" s="64">
        <f t="shared" si="80"/>
        <v>12.699999999999934</v>
      </c>
    </row>
    <row r="1256" spans="1:6" s="21" customFormat="1" ht="14.25" customHeight="1" x14ac:dyDescent="0.3">
      <c r="A1256" s="76">
        <v>40588</v>
      </c>
      <c r="B1256" s="64">
        <v>0.79749999999999999</v>
      </c>
      <c r="C1256" s="104">
        <f t="shared" si="78"/>
        <v>0.79749999999999999</v>
      </c>
      <c r="D1256" s="99">
        <f t="shared" ca="1" si="77"/>
        <v>1.5276893698281363E-2</v>
      </c>
      <c r="E1256" s="64">
        <f t="shared" si="79"/>
        <v>1.2000000000000011</v>
      </c>
      <c r="F1256" s="64">
        <f t="shared" si="80"/>
        <v>12.000000000000011</v>
      </c>
    </row>
    <row r="1257" spans="1:6" s="21" customFormat="1" ht="14.25" customHeight="1" x14ac:dyDescent="0.3">
      <c r="A1257" s="76">
        <v>40585</v>
      </c>
      <c r="B1257" s="64">
        <v>0.79649999999999999</v>
      </c>
      <c r="C1257" s="104">
        <f t="shared" si="78"/>
        <v>0.79649999999999999</v>
      </c>
      <c r="D1257" s="99">
        <f t="shared" ca="1" si="77"/>
        <v>1.9519999999999982E-2</v>
      </c>
      <c r="E1257" s="64">
        <f t="shared" si="79"/>
        <v>1.5249999999999986</v>
      </c>
      <c r="F1257" s="64">
        <f t="shared" si="80"/>
        <v>15.249999999999986</v>
      </c>
    </row>
    <row r="1258" spans="1:6" s="21" customFormat="1" ht="14.25" customHeight="1" x14ac:dyDescent="0.3">
      <c r="A1258" s="76">
        <v>40584</v>
      </c>
      <c r="B1258" s="64">
        <v>0.79700000000000004</v>
      </c>
      <c r="C1258" s="104">
        <f t="shared" si="78"/>
        <v>0.79700000000000004</v>
      </c>
      <c r="D1258" s="99">
        <f t="shared" ca="1" si="77"/>
        <v>2.0970241984038525E-2</v>
      </c>
      <c r="E1258" s="64">
        <f t="shared" si="79"/>
        <v>1.6369999999999996</v>
      </c>
      <c r="F1258" s="64">
        <f t="shared" si="80"/>
        <v>16.369999999999997</v>
      </c>
    </row>
    <row r="1259" spans="1:6" s="21" customFormat="1" ht="14.25" customHeight="1" x14ac:dyDescent="0.3">
      <c r="A1259" s="76">
        <v>40583</v>
      </c>
      <c r="B1259" s="64">
        <v>0.79900000000000004</v>
      </c>
      <c r="C1259" s="104">
        <f t="shared" si="78"/>
        <v>0.79900000000000004</v>
      </c>
      <c r="D1259" s="99">
        <f t="shared" ca="1" si="77"/>
        <v>2.2720000000000056E-2</v>
      </c>
      <c r="E1259" s="64">
        <f t="shared" si="79"/>
        <v>1.7750000000000044</v>
      </c>
      <c r="F1259" s="64">
        <f t="shared" si="80"/>
        <v>17.750000000000043</v>
      </c>
    </row>
    <row r="1260" spans="1:6" s="21" customFormat="1" ht="14.25" customHeight="1" x14ac:dyDescent="0.3">
      <c r="A1260" s="76">
        <v>40582</v>
      </c>
      <c r="B1260" s="64">
        <v>0.79325000000000001</v>
      </c>
      <c r="C1260" s="104">
        <f t="shared" si="78"/>
        <v>0.79325000000000001</v>
      </c>
      <c r="D1260" s="99">
        <f t="shared" ca="1" si="77"/>
        <v>1.5360000000000014E-2</v>
      </c>
      <c r="E1260" s="64">
        <f t="shared" si="79"/>
        <v>1.2000000000000011</v>
      </c>
      <c r="F1260" s="64">
        <f t="shared" si="80"/>
        <v>12.000000000000011</v>
      </c>
    </row>
    <row r="1261" spans="1:6" s="21" customFormat="1" ht="14.25" customHeight="1" x14ac:dyDescent="0.3">
      <c r="A1261" s="76">
        <v>40581</v>
      </c>
      <c r="B1261" s="64">
        <v>0.79274999999999995</v>
      </c>
      <c r="C1261" s="104">
        <f t="shared" si="78"/>
        <v>0.79274999999999995</v>
      </c>
      <c r="D1261" s="99">
        <f t="shared" ca="1" si="77"/>
        <v>1.5122800727328588E-2</v>
      </c>
      <c r="E1261" s="64">
        <f t="shared" si="79"/>
        <v>1.1809999999999987</v>
      </c>
      <c r="F1261" s="64">
        <f t="shared" si="80"/>
        <v>11.809999999999988</v>
      </c>
    </row>
    <row r="1262" spans="1:6" s="21" customFormat="1" ht="14.25" customHeight="1" x14ac:dyDescent="0.3">
      <c r="A1262" s="76">
        <v>40578</v>
      </c>
      <c r="B1262" s="64">
        <v>0.79125000000000001</v>
      </c>
      <c r="C1262" s="104">
        <f t="shared" si="78"/>
        <v>0.79125000000000001</v>
      </c>
      <c r="D1262" s="99">
        <f t="shared" ca="1" si="77"/>
        <v>1.3202038568904194E-2</v>
      </c>
      <c r="E1262" s="64">
        <f t="shared" si="79"/>
        <v>1.0310000000000041</v>
      </c>
      <c r="F1262" s="64">
        <f t="shared" si="80"/>
        <v>10.310000000000041</v>
      </c>
    </row>
    <row r="1263" spans="1:6" s="21" customFormat="1" ht="14.25" customHeight="1" x14ac:dyDescent="0.3">
      <c r="A1263" s="76">
        <v>40577</v>
      </c>
      <c r="B1263" s="64">
        <v>0.78859999999999997</v>
      </c>
      <c r="C1263" s="104">
        <f t="shared" si="78"/>
        <v>0.78859999999999997</v>
      </c>
      <c r="D1263" s="99">
        <f t="shared" ca="1" si="77"/>
        <v>1.0209702419840285E-2</v>
      </c>
      <c r="E1263" s="64">
        <f t="shared" si="79"/>
        <v>0.79699999999999216</v>
      </c>
      <c r="F1263" s="64">
        <f t="shared" si="80"/>
        <v>7.9699999999999216</v>
      </c>
    </row>
    <row r="1264" spans="1:6" s="21" customFormat="1" ht="14.25" customHeight="1" x14ac:dyDescent="0.3">
      <c r="A1264" s="76">
        <v>40576</v>
      </c>
      <c r="B1264" s="64">
        <v>0.78605000000000003</v>
      </c>
      <c r="C1264" s="104">
        <f t="shared" si="78"/>
        <v>0.78605000000000003</v>
      </c>
      <c r="D1264" s="99">
        <f t="shared" ca="1" si="77"/>
        <v>7.3560508003230494E-3</v>
      </c>
      <c r="E1264" s="64">
        <f t="shared" si="79"/>
        <v>0.57400000000000784</v>
      </c>
      <c r="F1264" s="64">
        <f t="shared" si="80"/>
        <v>5.7400000000000784</v>
      </c>
    </row>
    <row r="1265" spans="1:6" s="21" customFormat="1" ht="14.25" customHeight="1" x14ac:dyDescent="0.3">
      <c r="A1265" s="76">
        <v>40575</v>
      </c>
      <c r="B1265" s="64">
        <v>0.78549999999999998</v>
      </c>
      <c r="C1265" s="104">
        <f t="shared" si="78"/>
        <v>0.78549999999999998</v>
      </c>
      <c r="D1265" s="99">
        <f t="shared" ca="1" si="77"/>
        <v>6.6512027271213086E-3</v>
      </c>
      <c r="E1265" s="64">
        <f t="shared" si="79"/>
        <v>0.51900000000000279</v>
      </c>
      <c r="F1265" s="64">
        <f t="shared" si="80"/>
        <v>5.1900000000000279</v>
      </c>
    </row>
    <row r="1266" spans="1:6" s="21" customFormat="1" ht="14.25" customHeight="1" x14ac:dyDescent="0.3">
      <c r="A1266" s="76">
        <v>40574</v>
      </c>
      <c r="B1266" s="64">
        <v>0.78125</v>
      </c>
      <c r="C1266" s="104">
        <f t="shared" si="78"/>
        <v>0.78125</v>
      </c>
      <c r="D1266" s="99">
        <f t="shared" ca="1" si="77"/>
        <v>2.8110800195107247E-3</v>
      </c>
      <c r="E1266" s="64">
        <f t="shared" si="79"/>
        <v>0.21900000000000253</v>
      </c>
      <c r="F1266" s="64">
        <f t="shared" si="80"/>
        <v>2.1900000000000253</v>
      </c>
    </row>
    <row r="1267" spans="1:6" s="21" customFormat="1" ht="14.25" customHeight="1" x14ac:dyDescent="0.3">
      <c r="A1267" s="76">
        <v>40571</v>
      </c>
      <c r="B1267" s="64">
        <v>0.78063000000000005</v>
      </c>
      <c r="C1267" s="104">
        <f t="shared" si="78"/>
        <v>0.78063000000000005</v>
      </c>
      <c r="D1267" s="99">
        <f t="shared" ca="1" si="77"/>
        <v>1.2056073567700649E-3</v>
      </c>
      <c r="E1267" s="64">
        <f t="shared" si="79"/>
        <v>9.4000000000005191E-2</v>
      </c>
      <c r="F1267" s="64">
        <f t="shared" si="80"/>
        <v>0.94000000000005191</v>
      </c>
    </row>
    <row r="1268" spans="1:6" s="21" customFormat="1" ht="14.25" customHeight="1" x14ac:dyDescent="0.3">
      <c r="A1268" s="76">
        <v>40570</v>
      </c>
      <c r="B1268" s="64">
        <v>0.78125</v>
      </c>
      <c r="C1268" s="104">
        <f t="shared" si="78"/>
        <v>0.78125</v>
      </c>
      <c r="D1268" s="99">
        <f t="shared" ca="1" si="77"/>
        <v>-1.2017540495276747E-3</v>
      </c>
      <c r="E1268" s="64">
        <f t="shared" si="79"/>
        <v>-9.4000000000005191E-2</v>
      </c>
      <c r="F1268" s="64">
        <f t="shared" si="80"/>
        <v>-0.94000000000005191</v>
      </c>
    </row>
    <row r="1269" spans="1:6" s="21" customFormat="1" ht="14.25" customHeight="1" x14ac:dyDescent="0.3">
      <c r="A1269" s="76">
        <v>40569</v>
      </c>
      <c r="B1269" s="64">
        <v>0.78125</v>
      </c>
      <c r="C1269" s="104">
        <f t="shared" si="78"/>
        <v>0.78125</v>
      </c>
      <c r="D1269" s="99">
        <f t="shared" ca="1" si="77"/>
        <v>-3.1897926634768064E-3</v>
      </c>
      <c r="E1269" s="64">
        <f t="shared" si="79"/>
        <v>-0.24999999999999467</v>
      </c>
      <c r="F1269" s="64">
        <f t="shared" si="80"/>
        <v>-2.4999999999999467</v>
      </c>
    </row>
    <row r="1270" spans="1:6" s="21" customFormat="1" ht="14.25" customHeight="1" x14ac:dyDescent="0.3">
      <c r="A1270" s="76">
        <v>40568</v>
      </c>
      <c r="B1270" s="64">
        <v>0.78093999999999997</v>
      </c>
      <c r="C1270" s="104">
        <f t="shared" si="78"/>
        <v>0.78093999999999997</v>
      </c>
      <c r="D1270" s="99">
        <f t="shared" ca="1" si="77"/>
        <v>-3.5853269537479801E-3</v>
      </c>
      <c r="E1270" s="64">
        <f t="shared" si="79"/>
        <v>-0.28099999999999792</v>
      </c>
      <c r="F1270" s="64">
        <f t="shared" si="80"/>
        <v>-2.8099999999999792</v>
      </c>
    </row>
    <row r="1271" spans="1:6" s="21" customFormat="1" ht="14.25" customHeight="1" x14ac:dyDescent="0.3">
      <c r="A1271" s="76">
        <v>40567</v>
      </c>
      <c r="B1271" s="64">
        <v>0.78093999999999997</v>
      </c>
      <c r="C1271" s="104">
        <f t="shared" si="78"/>
        <v>0.78093999999999997</v>
      </c>
      <c r="D1271" s="99">
        <f t="shared" ca="1" si="77"/>
        <v>-3.7505740674593732E-3</v>
      </c>
      <c r="E1271" s="64">
        <f t="shared" si="79"/>
        <v>-0.29400000000000537</v>
      </c>
      <c r="F1271" s="64">
        <f t="shared" si="80"/>
        <v>-2.9400000000000537</v>
      </c>
    </row>
    <row r="1272" spans="1:6" s="21" customFormat="1" ht="14.25" customHeight="1" x14ac:dyDescent="0.3">
      <c r="A1272" s="76">
        <v>40564</v>
      </c>
      <c r="B1272" s="64">
        <v>0.78063000000000005</v>
      </c>
      <c r="C1272" s="104">
        <f t="shared" si="78"/>
        <v>0.78063000000000005</v>
      </c>
      <c r="D1272" s="99">
        <f t="shared" ca="1" si="77"/>
        <v>-4.2984693877550816E-3</v>
      </c>
      <c r="E1272" s="64">
        <f t="shared" si="79"/>
        <v>-0.33699999999999841</v>
      </c>
      <c r="F1272" s="64">
        <f t="shared" si="80"/>
        <v>-3.3699999999999841</v>
      </c>
    </row>
    <row r="1273" spans="1:6" s="21" customFormat="1" ht="14.25" customHeight="1" x14ac:dyDescent="0.3">
      <c r="A1273" s="76">
        <v>40563</v>
      </c>
      <c r="B1273" s="64">
        <v>0.78030999999999995</v>
      </c>
      <c r="C1273" s="104">
        <f t="shared" si="78"/>
        <v>0.78030999999999995</v>
      </c>
      <c r="D1273" s="99">
        <f t="shared" ca="1" si="77"/>
        <v>-6.607256524506719E-3</v>
      </c>
      <c r="E1273" s="64">
        <f t="shared" si="79"/>
        <v>-0.51900000000000279</v>
      </c>
      <c r="F1273" s="64">
        <f t="shared" si="80"/>
        <v>-5.1900000000000279</v>
      </c>
    </row>
    <row r="1274" spans="1:6" s="21" customFormat="1" ht="14.25" customHeight="1" x14ac:dyDescent="0.3">
      <c r="A1274" s="76">
        <v>40562</v>
      </c>
      <c r="B1274" s="64">
        <v>0.78030999999999995</v>
      </c>
      <c r="C1274" s="104">
        <f t="shared" si="78"/>
        <v>0.78030999999999995</v>
      </c>
      <c r="D1274" s="99">
        <f t="shared" ca="1" si="77"/>
        <v>-6.2909901305317484E-3</v>
      </c>
      <c r="E1274" s="64">
        <f t="shared" si="79"/>
        <v>-0.49400000000000555</v>
      </c>
      <c r="F1274" s="64">
        <f t="shared" si="80"/>
        <v>-4.9400000000000555</v>
      </c>
    </row>
    <row r="1275" spans="1:6" s="21" customFormat="1" ht="14.25" customHeight="1" x14ac:dyDescent="0.3">
      <c r="A1275" s="76">
        <v>40561</v>
      </c>
      <c r="B1275" s="64">
        <v>0.77905999999999997</v>
      </c>
      <c r="C1275" s="104">
        <f t="shared" si="78"/>
        <v>0.77905999999999997</v>
      </c>
      <c r="D1275" s="99">
        <f t="shared" ca="1" si="77"/>
        <v>-2.407355238558651E-3</v>
      </c>
      <c r="E1275" s="64">
        <f t="shared" si="79"/>
        <v>-0.18799999999999928</v>
      </c>
      <c r="F1275" s="64">
        <f t="shared" si="80"/>
        <v>-1.8799999999999928</v>
      </c>
    </row>
    <row r="1276" spans="1:6" s="21" customFormat="1" ht="14.25" customHeight="1" x14ac:dyDescent="0.3">
      <c r="A1276" s="76">
        <v>40560</v>
      </c>
      <c r="B1276" s="64">
        <v>0.77968999999999999</v>
      </c>
      <c r="C1276" s="104">
        <f t="shared" si="78"/>
        <v>0.77968999999999999</v>
      </c>
      <c r="D1276" s="99">
        <f t="shared" ca="1" si="77"/>
        <v>-1.6006351320203517E-3</v>
      </c>
      <c r="E1276" s="64">
        <f t="shared" si="79"/>
        <v>-0.12499999999999734</v>
      </c>
      <c r="F1276" s="64">
        <f t="shared" si="80"/>
        <v>-1.2499999999999734</v>
      </c>
    </row>
    <row r="1277" spans="1:6" s="21" customFormat="1" ht="14.25" customHeight="1" x14ac:dyDescent="0.3">
      <c r="A1277" s="76">
        <v>40557</v>
      </c>
      <c r="B1277" s="64">
        <v>0.78219000000000005</v>
      </c>
      <c r="C1277" s="104">
        <f t="shared" si="78"/>
        <v>0.78219000000000005</v>
      </c>
      <c r="D1277" s="99">
        <f t="shared" ca="1" si="77"/>
        <v>2.0339593208135727E-2</v>
      </c>
      <c r="E1277" s="64">
        <f t="shared" ca="1" si="79"/>
        <v>4.9750000000000068</v>
      </c>
      <c r="F1277" s="64">
        <f t="shared" ca="1" si="80"/>
        <v>49.750000000000071</v>
      </c>
    </row>
    <row r="1278" spans="1:6" s="21" customFormat="1" ht="14.25" customHeight="1" x14ac:dyDescent="0.3">
      <c r="A1278" s="76">
        <v>40556</v>
      </c>
      <c r="B1278" s="64">
        <v>0.78374999999999995</v>
      </c>
      <c r="C1278" s="104">
        <f t="shared" si="78"/>
        <v>0.78374999999999995</v>
      </c>
      <c r="D1278" s="99">
        <f t="shared" ca="1" si="77"/>
        <v>3.5982277767818006E-3</v>
      </c>
      <c r="E1278" s="64">
        <f t="shared" si="79"/>
        <v>0.28099999999999792</v>
      </c>
      <c r="F1278" s="64">
        <f t="shared" si="80"/>
        <v>2.8099999999999792</v>
      </c>
    </row>
    <row r="1279" spans="1:6" s="21" customFormat="1" ht="14.25" customHeight="1" x14ac:dyDescent="0.3">
      <c r="A1279" s="76">
        <v>40555</v>
      </c>
      <c r="B1279" s="64">
        <v>0.78374999999999995</v>
      </c>
      <c r="C1279" s="104">
        <f t="shared" si="78"/>
        <v>0.78374999999999995</v>
      </c>
      <c r="D1279" s="99">
        <f t="shared" ca="1" si="77"/>
        <v>2.8020881314293391E-3</v>
      </c>
      <c r="E1279" s="64">
        <f t="shared" si="79"/>
        <v>0.21899999999999142</v>
      </c>
      <c r="F1279" s="64">
        <f t="shared" si="80"/>
        <v>2.1899999999999142</v>
      </c>
    </row>
    <row r="1280" spans="1:6" s="21" customFormat="1" ht="14.25" customHeight="1" x14ac:dyDescent="0.3">
      <c r="A1280" s="76">
        <v>40554</v>
      </c>
      <c r="B1280" s="64">
        <v>0.78388000000000002</v>
      </c>
      <c r="C1280" s="104">
        <f t="shared" si="78"/>
        <v>0.78388000000000002</v>
      </c>
      <c r="D1280" s="99">
        <f t="shared" ca="1" si="77"/>
        <v>9.5769540178518048E-4</v>
      </c>
      <c r="E1280" s="64">
        <f t="shared" si="79"/>
        <v>7.5000000000002842E-2</v>
      </c>
      <c r="F1280" s="64">
        <f t="shared" si="80"/>
        <v>0.75000000000002842</v>
      </c>
    </row>
    <row r="1281" spans="1:6" s="21" customFormat="1" ht="14.25" customHeight="1" x14ac:dyDescent="0.3">
      <c r="A1281" s="76">
        <v>40553</v>
      </c>
      <c r="B1281" s="64">
        <v>0.78400000000000003</v>
      </c>
      <c r="C1281" s="104">
        <f t="shared" si="78"/>
        <v>0.78400000000000003</v>
      </c>
      <c r="D1281" s="99">
        <f t="shared" ca="1" si="77"/>
        <v>2.0339593208135727E-2</v>
      </c>
      <c r="E1281" s="64">
        <f t="shared" ca="1" si="79"/>
        <v>4.9750000000000068</v>
      </c>
      <c r="F1281" s="64">
        <f t="shared" ca="1" si="80"/>
        <v>49.750000000000071</v>
      </c>
    </row>
    <row r="1282" spans="1:6" s="21" customFormat="1" ht="14.25" customHeight="1" x14ac:dyDescent="0.3">
      <c r="A1282" s="76">
        <v>40550</v>
      </c>
      <c r="B1282" s="64">
        <v>0.78549999999999998</v>
      </c>
      <c r="C1282" s="104">
        <f t="shared" si="78"/>
        <v>0.78549999999999998</v>
      </c>
      <c r="D1282" s="99">
        <f t="shared" ca="1" si="77"/>
        <v>2.0339593208135727E-2</v>
      </c>
      <c r="E1282" s="64">
        <f t="shared" ca="1" si="79"/>
        <v>4.9750000000000068</v>
      </c>
      <c r="F1282" s="64">
        <f t="shared" ca="1" si="80"/>
        <v>49.750000000000071</v>
      </c>
    </row>
    <row r="1283" spans="1:6" s="21" customFormat="1" ht="14.25" customHeight="1" x14ac:dyDescent="0.3">
      <c r="A1283" s="76">
        <v>40549</v>
      </c>
      <c r="B1283" s="64">
        <v>0.78525</v>
      </c>
      <c r="C1283" s="104">
        <f t="shared" si="78"/>
        <v>0.78525</v>
      </c>
      <c r="D1283" s="99">
        <f t="shared" ref="D1283:D1346" ca="1" si="81">_xlfn.IFNA((B1283-B1292)/B1292,NORMINV(RAND(),_xlfn.AGGREGATE(1,6,D1222:D1348),_xlfn.AGGREGATE(7,6,D1222:D1348)))</f>
        <v>2.7070856690460214E-3</v>
      </c>
      <c r="E1283" s="64">
        <f t="shared" si="79"/>
        <v>0.21200000000000108</v>
      </c>
      <c r="F1283" s="64">
        <f t="shared" si="80"/>
        <v>2.1200000000000108</v>
      </c>
    </row>
    <row r="1284" spans="1:6" s="21" customFormat="1" ht="14.25" customHeight="1" x14ac:dyDescent="0.3">
      <c r="A1284" s="76">
        <v>40548</v>
      </c>
      <c r="B1284" s="64">
        <v>0.78093999999999997</v>
      </c>
      <c r="C1284" s="104">
        <f t="shared" si="78"/>
        <v>0.78093999999999997</v>
      </c>
      <c r="D1284" s="99">
        <f t="shared" ca="1" si="81"/>
        <v>-2.7964705732126532E-3</v>
      </c>
      <c r="E1284" s="64">
        <f t="shared" si="79"/>
        <v>-0.21900000000000253</v>
      </c>
      <c r="F1284" s="64">
        <f t="shared" si="80"/>
        <v>-2.1900000000000253</v>
      </c>
    </row>
    <row r="1285" spans="1:6" s="21" customFormat="1" ht="14.25" customHeight="1" x14ac:dyDescent="0.3">
      <c r="A1285" s="76">
        <v>40547</v>
      </c>
      <c r="B1285" s="64">
        <v>0.78093999999999997</v>
      </c>
      <c r="C1285" s="104">
        <f t="shared" si="78"/>
        <v>0.78093999999999997</v>
      </c>
      <c r="D1285" s="99">
        <f t="shared" ca="1" si="81"/>
        <v>-2.7964705732126532E-3</v>
      </c>
      <c r="E1285" s="64">
        <f t="shared" si="79"/>
        <v>-0.21900000000000253</v>
      </c>
      <c r="F1285" s="64">
        <f t="shared" si="80"/>
        <v>-2.1900000000000253</v>
      </c>
    </row>
    <row r="1286" spans="1:6" s="21" customFormat="1" ht="14.25" customHeight="1" x14ac:dyDescent="0.3">
      <c r="A1286" s="76">
        <v>40546</v>
      </c>
      <c r="B1286" s="64" t="e">
        <v>#N/A</v>
      </c>
      <c r="C1286" s="104">
        <f t="shared" ref="C1286:C1349" ca="1" si="82">_xlfn.IFNA(B1286,EXP(D1286)*B1295)</f>
        <v>0.98060000000000003</v>
      </c>
      <c r="D1286" s="99">
        <f t="shared" ca="1" si="81"/>
        <v>2.0339593208135727E-2</v>
      </c>
      <c r="E1286" s="64">
        <f t="shared" ref="E1286:E1349" ca="1" si="83">(C1286-C1295)*100</f>
        <v>4.9750000000000068</v>
      </c>
      <c r="F1286" s="64">
        <f t="shared" ref="F1286:F1349" ca="1" si="84">E1286*10</f>
        <v>49.750000000000071</v>
      </c>
    </row>
    <row r="1287" spans="1:6" s="21" customFormat="1" ht="14.25" customHeight="1" x14ac:dyDescent="0.3">
      <c r="A1287" s="76">
        <v>40543</v>
      </c>
      <c r="B1287" s="64">
        <v>0.78093999999999997</v>
      </c>
      <c r="C1287" s="104">
        <f t="shared" si="82"/>
        <v>0.78093999999999997</v>
      </c>
      <c r="D1287" s="99">
        <f t="shared" ca="1" si="81"/>
        <v>-2.9492499202043209E-3</v>
      </c>
      <c r="E1287" s="64">
        <f t="shared" si="83"/>
        <v>-0.23100000000000342</v>
      </c>
      <c r="F1287" s="64">
        <f t="shared" si="84"/>
        <v>-2.3100000000000342</v>
      </c>
    </row>
    <row r="1288" spans="1:6" s="21" customFormat="1" ht="14.25" customHeight="1" x14ac:dyDescent="0.3">
      <c r="A1288" s="76">
        <v>40542</v>
      </c>
      <c r="B1288" s="64">
        <v>0.78156000000000003</v>
      </c>
      <c r="C1288" s="104">
        <f t="shared" si="82"/>
        <v>0.78156000000000003</v>
      </c>
      <c r="D1288" s="99">
        <f t="shared" ca="1" si="81"/>
        <v>-2.9596366790835189E-3</v>
      </c>
      <c r="E1288" s="64">
        <f t="shared" si="83"/>
        <v>-0.23199999999999887</v>
      </c>
      <c r="F1288" s="64">
        <f t="shared" si="84"/>
        <v>-2.3199999999999887</v>
      </c>
    </row>
    <row r="1289" spans="1:6" s="21" customFormat="1" ht="14.25" customHeight="1" x14ac:dyDescent="0.3">
      <c r="A1289" s="76">
        <v>40541</v>
      </c>
      <c r="B1289" s="64">
        <v>0.78312999999999999</v>
      </c>
      <c r="C1289" s="104">
        <f t="shared" si="82"/>
        <v>0.78312999999999999</v>
      </c>
      <c r="D1289" s="99">
        <f t="shared" ca="1" si="81"/>
        <v>-2.5473488466878119E-3</v>
      </c>
      <c r="E1289" s="64">
        <f t="shared" si="83"/>
        <v>-0.20000000000000018</v>
      </c>
      <c r="F1289" s="64">
        <f t="shared" si="84"/>
        <v>-2.0000000000000018</v>
      </c>
    </row>
    <row r="1290" spans="1:6" s="21" customFormat="1" ht="14.25" customHeight="1" x14ac:dyDescent="0.3">
      <c r="A1290" s="76">
        <v>40540</v>
      </c>
      <c r="B1290" s="64" t="e">
        <v>#N/A</v>
      </c>
      <c r="C1290" s="104">
        <f t="shared" ca="1" si="82"/>
        <v>0.98060000000000003</v>
      </c>
      <c r="D1290" s="99">
        <f t="shared" ca="1" si="81"/>
        <v>2.0339593208135727E-2</v>
      </c>
      <c r="E1290" s="64">
        <f t="shared" ca="1" si="83"/>
        <v>4.9750000000000068</v>
      </c>
      <c r="F1290" s="64">
        <f t="shared" ca="1" si="84"/>
        <v>49.750000000000071</v>
      </c>
    </row>
    <row r="1291" spans="1:6" s="21" customFormat="1" ht="14.25" customHeight="1" x14ac:dyDescent="0.3">
      <c r="A1291" s="76">
        <v>40539</v>
      </c>
      <c r="B1291" s="64" t="e">
        <v>#N/A</v>
      </c>
      <c r="C1291" s="104">
        <f t="shared" ca="1" si="82"/>
        <v>0.98060000000000003</v>
      </c>
      <c r="D1291" s="99">
        <f t="shared" ca="1" si="81"/>
        <v>2.0339593208135727E-2</v>
      </c>
      <c r="E1291" s="64">
        <f t="shared" ca="1" si="83"/>
        <v>4.9750000000000068</v>
      </c>
      <c r="F1291" s="64">
        <f t="shared" ca="1" si="84"/>
        <v>49.750000000000071</v>
      </c>
    </row>
    <row r="1292" spans="1:6" s="21" customFormat="1" ht="14.25" customHeight="1" x14ac:dyDescent="0.3">
      <c r="A1292" s="76">
        <v>40536</v>
      </c>
      <c r="B1292" s="64">
        <v>0.78312999999999999</v>
      </c>
      <c r="C1292" s="104">
        <f t="shared" si="82"/>
        <v>0.78312999999999999</v>
      </c>
      <c r="D1292" s="99">
        <f t="shared" ca="1" si="81"/>
        <v>-2.3821656050955903E-3</v>
      </c>
      <c r="E1292" s="64">
        <f t="shared" si="83"/>
        <v>-0.18700000000000383</v>
      </c>
      <c r="F1292" s="64">
        <f t="shared" si="84"/>
        <v>-1.8700000000000383</v>
      </c>
    </row>
    <row r="1293" spans="1:6" s="21" customFormat="1" ht="14.25" customHeight="1" x14ac:dyDescent="0.3">
      <c r="A1293" s="76">
        <v>40535</v>
      </c>
      <c r="B1293" s="64">
        <v>0.78312999999999999</v>
      </c>
      <c r="C1293" s="104">
        <f t="shared" si="82"/>
        <v>0.78312999999999999</v>
      </c>
      <c r="D1293" s="99">
        <f t="shared" ca="1" si="81"/>
        <v>8.0511182108628681E-4</v>
      </c>
      <c r="E1293" s="64">
        <f t="shared" si="83"/>
        <v>6.3000000000001943E-2</v>
      </c>
      <c r="F1293" s="64">
        <f t="shared" si="84"/>
        <v>0.63000000000001943</v>
      </c>
    </row>
    <row r="1294" spans="1:6" s="21" customFormat="1" ht="14.25" customHeight="1" x14ac:dyDescent="0.3">
      <c r="A1294" s="76">
        <v>40534</v>
      </c>
      <c r="B1294" s="64">
        <v>0.78312999999999999</v>
      </c>
      <c r="C1294" s="104">
        <f t="shared" si="82"/>
        <v>0.78312999999999999</v>
      </c>
      <c r="D1294" s="99">
        <f t="shared" ca="1" si="81"/>
        <v>8.0511182108628681E-4</v>
      </c>
      <c r="E1294" s="64">
        <f t="shared" si="83"/>
        <v>6.3000000000001943E-2</v>
      </c>
      <c r="F1294" s="64">
        <f t="shared" si="84"/>
        <v>0.63000000000001943</v>
      </c>
    </row>
    <row r="1295" spans="1:6" s="21" customFormat="1" ht="14.25" customHeight="1" x14ac:dyDescent="0.3">
      <c r="A1295" s="76">
        <v>40533</v>
      </c>
      <c r="B1295" s="64">
        <v>0.78325</v>
      </c>
      <c r="C1295" s="104">
        <f t="shared" si="82"/>
        <v>0.78325</v>
      </c>
      <c r="D1295" s="99">
        <f t="shared" ca="1" si="81"/>
        <v>9.5846645367415775E-4</v>
      </c>
      <c r="E1295" s="64">
        <f t="shared" si="83"/>
        <v>7.5000000000002842E-2</v>
      </c>
      <c r="F1295" s="64">
        <f t="shared" si="84"/>
        <v>0.75000000000002842</v>
      </c>
    </row>
    <row r="1296" spans="1:6" s="21" customFormat="1" ht="14.25" customHeight="1" x14ac:dyDescent="0.3">
      <c r="A1296" s="76">
        <v>40532</v>
      </c>
      <c r="B1296" s="64">
        <v>0.78325</v>
      </c>
      <c r="C1296" s="104">
        <f t="shared" si="82"/>
        <v>0.78325</v>
      </c>
      <c r="D1296" s="99">
        <f t="shared" ca="1" si="81"/>
        <v>2.5600000000000024E-3</v>
      </c>
      <c r="E1296" s="64">
        <f t="shared" si="83"/>
        <v>0.20000000000000018</v>
      </c>
      <c r="F1296" s="64">
        <f t="shared" si="84"/>
        <v>2.0000000000000018</v>
      </c>
    </row>
    <row r="1297" spans="1:6" s="21" customFormat="1" ht="14.25" customHeight="1" x14ac:dyDescent="0.3">
      <c r="A1297" s="76">
        <v>40529</v>
      </c>
      <c r="B1297" s="64">
        <v>0.78388000000000002</v>
      </c>
      <c r="C1297" s="104">
        <f t="shared" si="82"/>
        <v>0.78388000000000002</v>
      </c>
      <c r="D1297" s="99">
        <f t="shared" ca="1" si="81"/>
        <v>1.7635782747604447E-3</v>
      </c>
      <c r="E1297" s="64">
        <f t="shared" si="83"/>
        <v>0.13800000000000479</v>
      </c>
      <c r="F1297" s="64">
        <f t="shared" si="84"/>
        <v>1.3800000000000479</v>
      </c>
    </row>
    <row r="1298" spans="1:6" s="21" customFormat="1" ht="14.25" customHeight="1" x14ac:dyDescent="0.3">
      <c r="A1298" s="76">
        <v>40528</v>
      </c>
      <c r="B1298" s="64">
        <v>0.78512999999999999</v>
      </c>
      <c r="C1298" s="104">
        <f t="shared" si="82"/>
        <v>0.78512999999999999</v>
      </c>
      <c r="D1298" s="99">
        <f t="shared" ca="1" si="81"/>
        <v>-3.5662613904611762E-3</v>
      </c>
      <c r="E1298" s="64">
        <f t="shared" si="83"/>
        <v>-0.28099999999999792</v>
      </c>
      <c r="F1298" s="64">
        <f t="shared" si="84"/>
        <v>-2.8099999999999792</v>
      </c>
    </row>
    <row r="1299" spans="1:6" s="21" customFormat="1" ht="14.25" customHeight="1" x14ac:dyDescent="0.3">
      <c r="A1299" s="76">
        <v>40527</v>
      </c>
      <c r="B1299" s="64">
        <v>0.78344000000000003</v>
      </c>
      <c r="C1299" s="104">
        <f t="shared" si="82"/>
        <v>0.78344000000000003</v>
      </c>
      <c r="D1299" s="99">
        <f t="shared" ca="1" si="81"/>
        <v>-8.3037974683544437E-3</v>
      </c>
      <c r="E1299" s="64">
        <f t="shared" si="83"/>
        <v>-0.65600000000000103</v>
      </c>
      <c r="F1299" s="64">
        <f t="shared" si="84"/>
        <v>-6.5600000000000103</v>
      </c>
    </row>
    <row r="1300" spans="1:6" s="21" customFormat="1" ht="14.25" customHeight="1" x14ac:dyDescent="0.3">
      <c r="A1300" s="76">
        <v>40526</v>
      </c>
      <c r="B1300" s="64">
        <v>0.78374999999999995</v>
      </c>
      <c r="C1300" s="104">
        <f t="shared" si="82"/>
        <v>0.78374999999999995</v>
      </c>
      <c r="D1300" s="99">
        <f t="shared" ca="1" si="81"/>
        <v>-7.9113924050634027E-3</v>
      </c>
      <c r="E1300" s="64">
        <f t="shared" si="83"/>
        <v>-0.62500000000000888</v>
      </c>
      <c r="F1300" s="64">
        <f t="shared" si="84"/>
        <v>-6.2500000000000888</v>
      </c>
    </row>
    <row r="1301" spans="1:6" s="21" customFormat="1" ht="14.25" customHeight="1" x14ac:dyDescent="0.3">
      <c r="A1301" s="76">
        <v>40525</v>
      </c>
      <c r="B1301" s="64">
        <v>0.78500000000000003</v>
      </c>
      <c r="C1301" s="104">
        <f t="shared" si="82"/>
        <v>0.78500000000000003</v>
      </c>
      <c r="D1301" s="99">
        <f t="shared" ca="1" si="81"/>
        <v>-1.9833197721725051E-3</v>
      </c>
      <c r="E1301" s="64">
        <f t="shared" si="83"/>
        <v>-0.15600000000000058</v>
      </c>
      <c r="F1301" s="64">
        <f t="shared" si="84"/>
        <v>-1.5600000000000058</v>
      </c>
    </row>
    <row r="1302" spans="1:6" s="21" customFormat="1" ht="14.25" customHeight="1" x14ac:dyDescent="0.3">
      <c r="A1302" s="76">
        <v>40522</v>
      </c>
      <c r="B1302" s="64">
        <v>0.78249999999999997</v>
      </c>
      <c r="C1302" s="104">
        <f t="shared" si="82"/>
        <v>0.78249999999999997</v>
      </c>
      <c r="D1302" s="99">
        <f t="shared" ca="1" si="81"/>
        <v>-3.1085178484979714E-3</v>
      </c>
      <c r="E1302" s="64">
        <f t="shared" si="83"/>
        <v>-0.24399999999999977</v>
      </c>
      <c r="F1302" s="64">
        <f t="shared" si="84"/>
        <v>-2.4399999999999977</v>
      </c>
    </row>
    <row r="1303" spans="1:6" s="21" customFormat="1" ht="14.25" customHeight="1" x14ac:dyDescent="0.3">
      <c r="A1303" s="76">
        <v>40521</v>
      </c>
      <c r="B1303" s="64">
        <v>0.78249999999999997</v>
      </c>
      <c r="C1303" s="104">
        <f t="shared" si="82"/>
        <v>0.78249999999999997</v>
      </c>
      <c r="D1303" s="99">
        <f t="shared" ca="1" si="81"/>
        <v>-2.7146553152442247E-3</v>
      </c>
      <c r="E1303" s="64">
        <f t="shared" si="83"/>
        <v>-0.21300000000000763</v>
      </c>
      <c r="F1303" s="64">
        <f t="shared" si="84"/>
        <v>-2.1300000000000763</v>
      </c>
    </row>
    <row r="1304" spans="1:6" s="21" customFormat="1" ht="14.25" customHeight="1" x14ac:dyDescent="0.3">
      <c r="A1304" s="76">
        <v>40520</v>
      </c>
      <c r="B1304" s="64">
        <v>0.78249999999999997</v>
      </c>
      <c r="C1304" s="104">
        <f t="shared" si="82"/>
        <v>0.78249999999999997</v>
      </c>
      <c r="D1304" s="99">
        <f t="shared" ca="1" si="81"/>
        <v>2.8836911246395056E-3</v>
      </c>
      <c r="E1304" s="64">
        <f t="shared" si="83"/>
        <v>0.22499999999999742</v>
      </c>
      <c r="F1304" s="64">
        <f t="shared" si="84"/>
        <v>2.2499999999999742</v>
      </c>
    </row>
    <row r="1305" spans="1:6" s="21" customFormat="1" ht="14.25" customHeight="1" x14ac:dyDescent="0.3">
      <c r="A1305" s="76">
        <v>40519</v>
      </c>
      <c r="B1305" s="64">
        <v>0.78125</v>
      </c>
      <c r="C1305" s="104">
        <f t="shared" si="82"/>
        <v>0.78125</v>
      </c>
      <c r="D1305" s="99">
        <f t="shared" ca="1" si="81"/>
        <v>1.9243313763861764E-2</v>
      </c>
      <c r="E1305" s="64">
        <f t="shared" si="83"/>
        <v>1.4750000000000041</v>
      </c>
      <c r="F1305" s="64">
        <f t="shared" si="84"/>
        <v>14.750000000000041</v>
      </c>
    </row>
    <row r="1306" spans="1:6" s="21" customFormat="1" ht="14.25" customHeight="1" x14ac:dyDescent="0.3">
      <c r="A1306" s="76">
        <v>40518</v>
      </c>
      <c r="B1306" s="64">
        <v>0.78249999999999997</v>
      </c>
      <c r="C1306" s="104">
        <f t="shared" si="82"/>
        <v>0.78249999999999997</v>
      </c>
      <c r="D1306" s="99">
        <f t="shared" ca="1" si="81"/>
        <v>2.5382307077431106E-2</v>
      </c>
      <c r="E1306" s="64">
        <f t="shared" si="83"/>
        <v>1.9369999999999998</v>
      </c>
      <c r="F1306" s="64">
        <f t="shared" si="84"/>
        <v>19.369999999999997</v>
      </c>
    </row>
    <row r="1307" spans="1:6" s="21" customFormat="1" ht="14.25" customHeight="1" x14ac:dyDescent="0.3">
      <c r="A1307" s="76">
        <v>40515</v>
      </c>
      <c r="B1307" s="64">
        <v>0.78793999999999997</v>
      </c>
      <c r="C1307" s="104">
        <f t="shared" si="82"/>
        <v>0.78793999999999997</v>
      </c>
      <c r="D1307" s="99">
        <f t="shared" ca="1" si="81"/>
        <v>3.2510843499796889E-2</v>
      </c>
      <c r="E1307" s="64">
        <f t="shared" si="83"/>
        <v>2.4809999999999999</v>
      </c>
      <c r="F1307" s="64">
        <f t="shared" si="84"/>
        <v>24.81</v>
      </c>
    </row>
    <row r="1308" spans="1:6" s="21" customFormat="1" ht="14.25" customHeight="1" x14ac:dyDescent="0.3">
      <c r="A1308" s="76">
        <v>40514</v>
      </c>
      <c r="B1308" s="64">
        <v>0.79</v>
      </c>
      <c r="C1308" s="104">
        <f t="shared" si="82"/>
        <v>0.79</v>
      </c>
      <c r="D1308" s="99">
        <f t="shared" ca="1" si="81"/>
        <v>3.5210252512678133E-2</v>
      </c>
      <c r="E1308" s="64">
        <f t="shared" si="83"/>
        <v>2.6870000000000061</v>
      </c>
      <c r="F1308" s="64">
        <f t="shared" si="84"/>
        <v>26.870000000000061</v>
      </c>
    </row>
    <row r="1309" spans="1:6" s="21" customFormat="1" ht="14.25" customHeight="1" x14ac:dyDescent="0.3">
      <c r="A1309" s="76">
        <v>40513</v>
      </c>
      <c r="B1309" s="64">
        <v>0.79</v>
      </c>
      <c r="C1309" s="104">
        <f t="shared" si="82"/>
        <v>0.79</v>
      </c>
      <c r="D1309" s="99">
        <f t="shared" ca="1" si="81"/>
        <v>3.504749426793325E-2</v>
      </c>
      <c r="E1309" s="64">
        <f t="shared" si="83"/>
        <v>2.6750000000000052</v>
      </c>
      <c r="F1309" s="64">
        <f t="shared" si="84"/>
        <v>26.75000000000005</v>
      </c>
    </row>
    <row r="1310" spans="1:6" s="21" customFormat="1" ht="14.25" customHeight="1" x14ac:dyDescent="0.3">
      <c r="A1310" s="76">
        <v>40512</v>
      </c>
      <c r="B1310" s="64">
        <v>0.78656000000000004</v>
      </c>
      <c r="C1310" s="104">
        <f t="shared" si="82"/>
        <v>0.78656000000000004</v>
      </c>
      <c r="D1310" s="99">
        <f t="shared" ca="1" si="81"/>
        <v>3.1554098360655848E-2</v>
      </c>
      <c r="E1310" s="64">
        <f t="shared" si="83"/>
        <v>2.4060000000000081</v>
      </c>
      <c r="F1310" s="64">
        <f t="shared" si="84"/>
        <v>24.06000000000008</v>
      </c>
    </row>
    <row r="1311" spans="1:6" s="21" customFormat="1" ht="14.25" customHeight="1" x14ac:dyDescent="0.3">
      <c r="A1311" s="76">
        <v>40511</v>
      </c>
      <c r="B1311" s="64">
        <v>0.78493999999999997</v>
      </c>
      <c r="C1311" s="104">
        <f t="shared" si="82"/>
        <v>0.78493999999999997</v>
      </c>
      <c r="D1311" s="99">
        <f t="shared" ca="1" si="81"/>
        <v>2.9429508196721334E-2</v>
      </c>
      <c r="E1311" s="64">
        <f t="shared" si="83"/>
        <v>2.2440000000000015</v>
      </c>
      <c r="F1311" s="64">
        <f t="shared" si="84"/>
        <v>22.440000000000015</v>
      </c>
    </row>
    <row r="1312" spans="1:6" s="21" customFormat="1" ht="14.25" customHeight="1" x14ac:dyDescent="0.3">
      <c r="A1312" s="76">
        <v>40508</v>
      </c>
      <c r="B1312" s="64">
        <v>0.78463000000000005</v>
      </c>
      <c r="C1312" s="104">
        <f t="shared" si="82"/>
        <v>0.78463000000000005</v>
      </c>
      <c r="D1312" s="99">
        <f t="shared" ca="1" si="81"/>
        <v>2.5914933120644423E-2</v>
      </c>
      <c r="E1312" s="64">
        <f t="shared" si="83"/>
        <v>1.982000000000006</v>
      </c>
      <c r="F1312" s="64">
        <f t="shared" si="84"/>
        <v>19.820000000000061</v>
      </c>
    </row>
    <row r="1313" spans="1:6" s="21" customFormat="1" ht="14.25" customHeight="1" x14ac:dyDescent="0.3">
      <c r="A1313" s="76">
        <v>40507</v>
      </c>
      <c r="B1313" s="64">
        <v>0.78025</v>
      </c>
      <c r="C1313" s="104">
        <f t="shared" si="82"/>
        <v>0.78025</v>
      </c>
      <c r="D1313" s="99">
        <f t="shared" ca="1" si="81"/>
        <v>2.2862836092867177E-2</v>
      </c>
      <c r="E1313" s="64">
        <f t="shared" si="83"/>
        <v>1.7440000000000011</v>
      </c>
      <c r="F1313" s="64">
        <f t="shared" si="84"/>
        <v>17.440000000000012</v>
      </c>
    </row>
    <row r="1314" spans="1:6" s="21" customFormat="1" ht="14.25" customHeight="1" x14ac:dyDescent="0.3">
      <c r="A1314" s="76">
        <v>40506</v>
      </c>
      <c r="B1314" s="64">
        <v>0.76649999999999996</v>
      </c>
      <c r="C1314" s="104">
        <f t="shared" si="82"/>
        <v>0.76649999999999996</v>
      </c>
      <c r="D1314" s="99">
        <f t="shared" ca="1" si="81"/>
        <v>9.8015967117223973E-3</v>
      </c>
      <c r="E1314" s="64">
        <f t="shared" si="83"/>
        <v>0.74400000000000022</v>
      </c>
      <c r="F1314" s="64">
        <f t="shared" si="84"/>
        <v>7.4400000000000022</v>
      </c>
    </row>
    <row r="1315" spans="1:6" s="21" customFormat="1" ht="14.25" customHeight="1" x14ac:dyDescent="0.3">
      <c r="A1315" s="76">
        <v>40505</v>
      </c>
      <c r="B1315" s="64">
        <v>0.76312999999999998</v>
      </c>
      <c r="C1315" s="104">
        <f t="shared" si="82"/>
        <v>0.76312999999999998</v>
      </c>
      <c r="D1315" s="99">
        <f t="shared" ca="1" si="81"/>
        <v>5.3618949753642901E-3</v>
      </c>
      <c r="E1315" s="64">
        <f t="shared" si="83"/>
        <v>0.4070000000000018</v>
      </c>
      <c r="F1315" s="64">
        <f t="shared" si="84"/>
        <v>4.070000000000018</v>
      </c>
    </row>
    <row r="1316" spans="1:6" s="21" customFormat="1" ht="14.25" customHeight="1" x14ac:dyDescent="0.3">
      <c r="A1316" s="76">
        <v>40504</v>
      </c>
      <c r="B1316" s="64">
        <v>0.76312999999999998</v>
      </c>
      <c r="C1316" s="104">
        <f t="shared" si="82"/>
        <v>0.76312999999999998</v>
      </c>
      <c r="D1316" s="99">
        <f t="shared" ca="1" si="81"/>
        <v>5.7726523887972839E-3</v>
      </c>
      <c r="E1316" s="64">
        <f t="shared" si="83"/>
        <v>0.43799999999999395</v>
      </c>
      <c r="F1316" s="64">
        <f t="shared" si="84"/>
        <v>4.3799999999999395</v>
      </c>
    </row>
    <row r="1317" spans="1:6" s="21" customFormat="1" ht="14.25" customHeight="1" x14ac:dyDescent="0.3">
      <c r="A1317" s="76">
        <v>40501</v>
      </c>
      <c r="B1317" s="64">
        <v>0.76312999999999998</v>
      </c>
      <c r="C1317" s="104">
        <f t="shared" si="82"/>
        <v>0.76312999999999998</v>
      </c>
      <c r="D1317" s="99">
        <f t="shared" ca="1" si="81"/>
        <v>1.0019058711419299E-2</v>
      </c>
      <c r="E1317" s="64">
        <f t="shared" si="83"/>
        <v>0.75699999999999656</v>
      </c>
      <c r="F1317" s="64">
        <f t="shared" si="84"/>
        <v>7.5699999999999656</v>
      </c>
    </row>
    <row r="1318" spans="1:6" s="21" customFormat="1" ht="14.25" customHeight="1" x14ac:dyDescent="0.3">
      <c r="A1318" s="76">
        <v>40500</v>
      </c>
      <c r="B1318" s="64">
        <v>0.76324999999999998</v>
      </c>
      <c r="C1318" s="104">
        <f t="shared" si="82"/>
        <v>0.76324999999999998</v>
      </c>
      <c r="D1318" s="99">
        <f t="shared" ca="1" si="81"/>
        <v>1.0592519033432647E-2</v>
      </c>
      <c r="E1318" s="64">
        <f t="shared" si="83"/>
        <v>0.80000000000000071</v>
      </c>
      <c r="F1318" s="64">
        <f t="shared" si="84"/>
        <v>8.0000000000000071</v>
      </c>
    </row>
    <row r="1319" spans="1:6" s="21" customFormat="1" ht="14.25" customHeight="1" x14ac:dyDescent="0.3">
      <c r="A1319" s="76">
        <v>40499</v>
      </c>
      <c r="B1319" s="64">
        <v>0.76249999999999996</v>
      </c>
      <c r="C1319" s="104">
        <f t="shared" si="82"/>
        <v>0.76249999999999996</v>
      </c>
      <c r="D1319" s="99">
        <f t="shared" ca="1" si="81"/>
        <v>8.5978835978835315E-3</v>
      </c>
      <c r="E1319" s="64">
        <f t="shared" si="83"/>
        <v>0.64999999999999503</v>
      </c>
      <c r="F1319" s="64">
        <f t="shared" si="84"/>
        <v>6.4999999999999503</v>
      </c>
    </row>
    <row r="1320" spans="1:6" s="21" customFormat="1" ht="14.25" customHeight="1" x14ac:dyDescent="0.3">
      <c r="A1320" s="76">
        <v>40498</v>
      </c>
      <c r="B1320" s="64">
        <v>0.76249999999999996</v>
      </c>
      <c r="C1320" s="104">
        <f t="shared" si="82"/>
        <v>0.76249999999999996</v>
      </c>
      <c r="D1320" s="99">
        <f t="shared" ca="1" si="81"/>
        <v>2.7880796443883467E-3</v>
      </c>
      <c r="E1320" s="64">
        <f t="shared" si="83"/>
        <v>0.21200000000000108</v>
      </c>
      <c r="F1320" s="64">
        <f t="shared" si="84"/>
        <v>2.1200000000000108</v>
      </c>
    </row>
    <row r="1321" spans="1:6" s="21" customFormat="1" ht="14.25" customHeight="1" x14ac:dyDescent="0.3">
      <c r="A1321" s="76">
        <v>40497</v>
      </c>
      <c r="B1321" s="64">
        <v>0.76480999999999999</v>
      </c>
      <c r="C1321" s="104">
        <f t="shared" si="82"/>
        <v>0.76480999999999999</v>
      </c>
      <c r="D1321" s="99">
        <f t="shared" ca="1" si="81"/>
        <v>5.8260343512454892E-3</v>
      </c>
      <c r="E1321" s="64">
        <f t="shared" si="83"/>
        <v>0.4430000000000045</v>
      </c>
      <c r="F1321" s="64">
        <f t="shared" si="84"/>
        <v>4.430000000000045</v>
      </c>
    </row>
    <row r="1322" spans="1:6" s="21" customFormat="1" ht="14.25" customHeight="1" x14ac:dyDescent="0.3">
      <c r="A1322" s="76">
        <v>40494</v>
      </c>
      <c r="B1322" s="64">
        <v>0.76280999999999999</v>
      </c>
      <c r="C1322" s="104">
        <f t="shared" si="82"/>
        <v>0.76280999999999999</v>
      </c>
      <c r="D1322" s="99">
        <f t="shared" ca="1" si="81"/>
        <v>3.1957705357847964E-3</v>
      </c>
      <c r="E1322" s="64">
        <f t="shared" si="83"/>
        <v>0.24300000000000432</v>
      </c>
      <c r="F1322" s="64">
        <f t="shared" si="84"/>
        <v>2.4300000000000432</v>
      </c>
    </row>
    <row r="1323" spans="1:6" s="21" customFormat="1" ht="14.25" customHeight="1" x14ac:dyDescent="0.3">
      <c r="A1323" s="76">
        <v>40493</v>
      </c>
      <c r="B1323" s="64">
        <v>0.75905999999999996</v>
      </c>
      <c r="C1323" s="104">
        <f t="shared" si="82"/>
        <v>0.75905999999999996</v>
      </c>
      <c r="D1323" s="99">
        <f t="shared" ca="1" si="81"/>
        <v>-4.106587596268748E-3</v>
      </c>
      <c r="E1323" s="64">
        <f t="shared" si="83"/>
        <v>-0.31300000000000772</v>
      </c>
      <c r="F1323" s="64">
        <f t="shared" si="84"/>
        <v>-3.1300000000000772</v>
      </c>
    </row>
    <row r="1324" spans="1:6" s="21" customFormat="1" ht="14.25" customHeight="1" x14ac:dyDescent="0.3">
      <c r="A1324" s="76">
        <v>40492</v>
      </c>
      <c r="B1324" s="64">
        <v>0.75905999999999996</v>
      </c>
      <c r="C1324" s="104">
        <f t="shared" si="82"/>
        <v>0.75905999999999996</v>
      </c>
      <c r="D1324" s="99">
        <f t="shared" ca="1" si="81"/>
        <v>-6.465968586387507E-3</v>
      </c>
      <c r="E1324" s="64">
        <f t="shared" si="83"/>
        <v>-0.49400000000000555</v>
      </c>
      <c r="F1324" s="64">
        <f t="shared" si="84"/>
        <v>-4.9400000000000555</v>
      </c>
    </row>
    <row r="1325" spans="1:6" s="21" customFormat="1" ht="14.25" customHeight="1" x14ac:dyDescent="0.3">
      <c r="A1325" s="76">
        <v>40491</v>
      </c>
      <c r="B1325" s="64">
        <v>0.75875000000000004</v>
      </c>
      <c r="C1325" s="104">
        <f t="shared" si="82"/>
        <v>0.75875000000000004</v>
      </c>
      <c r="D1325" s="99">
        <f t="shared" ca="1" si="81"/>
        <v>-8.66236379314839E-3</v>
      </c>
      <c r="E1325" s="64">
        <f t="shared" si="83"/>
        <v>-0.66299999999999137</v>
      </c>
      <c r="F1325" s="64">
        <f t="shared" si="84"/>
        <v>-6.6299999999999137</v>
      </c>
    </row>
    <row r="1326" spans="1:6" s="21" customFormat="1" ht="14.25" customHeight="1" x14ac:dyDescent="0.3">
      <c r="A1326" s="76">
        <v>40490</v>
      </c>
      <c r="B1326" s="64">
        <v>0.75556000000000001</v>
      </c>
      <c r="C1326" s="104">
        <f t="shared" si="82"/>
        <v>0.75556000000000001</v>
      </c>
      <c r="D1326" s="99">
        <f t="shared" ca="1" si="81"/>
        <v>-1.2662528585429567E-2</v>
      </c>
      <c r="E1326" s="64">
        <f t="shared" si="83"/>
        <v>-0.96899999999999764</v>
      </c>
      <c r="F1326" s="64">
        <f t="shared" si="84"/>
        <v>-9.6899999999999764</v>
      </c>
    </row>
    <row r="1327" spans="1:6" s="21" customFormat="1" ht="14.25" customHeight="1" x14ac:dyDescent="0.3">
      <c r="A1327" s="76">
        <v>40487</v>
      </c>
      <c r="B1327" s="64">
        <v>0.75524999999999998</v>
      </c>
      <c r="C1327" s="104">
        <f t="shared" si="82"/>
        <v>0.75524999999999998</v>
      </c>
      <c r="D1327" s="99">
        <f t="shared" ca="1" si="81"/>
        <v>-1.3067624959163684E-2</v>
      </c>
      <c r="E1327" s="64">
        <f t="shared" si="83"/>
        <v>-1.0000000000000009</v>
      </c>
      <c r="F1327" s="64">
        <f t="shared" si="84"/>
        <v>-10.000000000000009</v>
      </c>
    </row>
    <row r="1328" spans="1:6" s="21" customFormat="1" ht="14.25" customHeight="1" x14ac:dyDescent="0.3">
      <c r="A1328" s="76">
        <v>40486</v>
      </c>
      <c r="B1328" s="64">
        <v>0.75600000000000001</v>
      </c>
      <c r="C1328" s="104">
        <f t="shared" si="82"/>
        <v>0.75600000000000001</v>
      </c>
      <c r="D1328" s="99">
        <f t="shared" ca="1" si="81"/>
        <v>-1.2255350283519225E-2</v>
      </c>
      <c r="E1328" s="64">
        <f t="shared" si="83"/>
        <v>-0.93799999999999439</v>
      </c>
      <c r="F1328" s="64">
        <f t="shared" si="84"/>
        <v>-9.3799999999999439</v>
      </c>
    </row>
    <row r="1329" spans="1:6" s="21" customFormat="1" ht="14.25" customHeight="1" x14ac:dyDescent="0.3">
      <c r="A1329" s="76">
        <v>40485</v>
      </c>
      <c r="B1329" s="64">
        <v>0.76037999999999994</v>
      </c>
      <c r="C1329" s="104">
        <f t="shared" si="82"/>
        <v>0.76037999999999994</v>
      </c>
      <c r="D1329" s="99">
        <f t="shared" ca="1" si="81"/>
        <v>-6.5327027097650901E-3</v>
      </c>
      <c r="E1329" s="64">
        <f t="shared" si="83"/>
        <v>-0.50000000000000044</v>
      </c>
      <c r="F1329" s="64">
        <f t="shared" si="84"/>
        <v>-5.0000000000000044</v>
      </c>
    </row>
    <row r="1330" spans="1:6" s="21" customFormat="1" ht="14.25" customHeight="1" x14ac:dyDescent="0.3">
      <c r="A1330" s="76">
        <v>40484</v>
      </c>
      <c r="B1330" s="64">
        <v>0.76037999999999994</v>
      </c>
      <c r="C1330" s="104">
        <f t="shared" si="82"/>
        <v>0.76037999999999994</v>
      </c>
      <c r="D1330" s="99">
        <f t="shared" ca="1" si="81"/>
        <v>-6.6884389288047203E-3</v>
      </c>
      <c r="E1330" s="64">
        <f t="shared" si="83"/>
        <v>-0.51200000000000134</v>
      </c>
      <c r="F1330" s="64">
        <f t="shared" si="84"/>
        <v>-5.1200000000000134</v>
      </c>
    </row>
    <row r="1331" spans="1:6" s="21" customFormat="1" ht="14.25" customHeight="1" x14ac:dyDescent="0.3">
      <c r="A1331" s="76">
        <v>40483</v>
      </c>
      <c r="B1331" s="64">
        <v>0.76037999999999994</v>
      </c>
      <c r="C1331" s="104">
        <f t="shared" si="82"/>
        <v>0.76037999999999994</v>
      </c>
      <c r="D1331" s="99">
        <f t="shared" ca="1" si="81"/>
        <v>-6.6884389288047203E-3</v>
      </c>
      <c r="E1331" s="64">
        <f t="shared" si="83"/>
        <v>-0.51200000000000134</v>
      </c>
      <c r="F1331" s="64">
        <f t="shared" si="84"/>
        <v>-5.1200000000000134</v>
      </c>
    </row>
    <row r="1332" spans="1:6" s="21" customFormat="1" ht="14.25" customHeight="1" x14ac:dyDescent="0.3">
      <c r="A1332" s="76">
        <v>40480</v>
      </c>
      <c r="B1332" s="64">
        <v>0.76219000000000003</v>
      </c>
      <c r="C1332" s="104">
        <f t="shared" si="82"/>
        <v>0.76219000000000003</v>
      </c>
      <c r="D1332" s="99">
        <f t="shared" ca="1" si="81"/>
        <v>-4.3239712606138788E-3</v>
      </c>
      <c r="E1332" s="64">
        <f t="shared" si="83"/>
        <v>-0.33099999999999241</v>
      </c>
      <c r="F1332" s="64">
        <f t="shared" si="84"/>
        <v>-3.3099999999999241</v>
      </c>
    </row>
    <row r="1333" spans="1:6" s="21" customFormat="1" ht="14.25" customHeight="1" x14ac:dyDescent="0.3">
      <c r="A1333" s="76">
        <v>40479</v>
      </c>
      <c r="B1333" s="64">
        <v>0.76400000000000001</v>
      </c>
      <c r="C1333" s="104">
        <f t="shared" si="82"/>
        <v>0.76400000000000001</v>
      </c>
      <c r="D1333" s="99">
        <f t="shared" ca="1" si="81"/>
        <v>-3.4305988547278623E-3</v>
      </c>
      <c r="E1333" s="64">
        <f t="shared" si="83"/>
        <v>-0.26300000000000212</v>
      </c>
      <c r="F1333" s="64">
        <f t="shared" si="84"/>
        <v>-2.6300000000000212</v>
      </c>
    </row>
    <row r="1334" spans="1:6" s="21" customFormat="1" ht="14.25" customHeight="1" x14ac:dyDescent="0.3">
      <c r="A1334" s="76">
        <v>40478</v>
      </c>
      <c r="B1334" s="64">
        <v>0.76537999999999995</v>
      </c>
      <c r="C1334" s="104">
        <f t="shared" si="82"/>
        <v>0.76537999999999995</v>
      </c>
      <c r="D1334" s="99">
        <f t="shared" ca="1" si="81"/>
        <v>-1.4611872146118852E-3</v>
      </c>
      <c r="E1334" s="64">
        <f t="shared" si="83"/>
        <v>-0.11200000000000099</v>
      </c>
      <c r="F1334" s="64">
        <f t="shared" si="84"/>
        <v>-1.1200000000000099</v>
      </c>
    </row>
    <row r="1335" spans="1:6" s="21" customFormat="1" ht="14.25" customHeight="1" x14ac:dyDescent="0.3">
      <c r="A1335" s="76">
        <v>40477</v>
      </c>
      <c r="B1335" s="64">
        <v>0.76524999999999999</v>
      </c>
      <c r="C1335" s="104">
        <f t="shared" si="82"/>
        <v>0.76524999999999999</v>
      </c>
      <c r="D1335" s="99">
        <f t="shared" ca="1" si="81"/>
        <v>-2.0344022639245782E-3</v>
      </c>
      <c r="E1335" s="64">
        <f t="shared" si="83"/>
        <v>-0.15600000000000058</v>
      </c>
      <c r="F1335" s="64">
        <f t="shared" si="84"/>
        <v>-1.5600000000000058</v>
      </c>
    </row>
    <row r="1336" spans="1:6" s="21" customFormat="1" ht="14.25" customHeight="1" x14ac:dyDescent="0.3">
      <c r="A1336" s="76">
        <v>40476</v>
      </c>
      <c r="B1336" s="64">
        <v>0.76524999999999999</v>
      </c>
      <c r="C1336" s="104">
        <f t="shared" si="82"/>
        <v>0.76524999999999999</v>
      </c>
      <c r="D1336" s="99">
        <f t="shared" ca="1" si="81"/>
        <v>-1.6307893020221442E-3</v>
      </c>
      <c r="E1336" s="64">
        <f t="shared" si="83"/>
        <v>-0.12499999999999734</v>
      </c>
      <c r="F1336" s="64">
        <f t="shared" si="84"/>
        <v>-1.2499999999999734</v>
      </c>
    </row>
    <row r="1337" spans="1:6" s="21" customFormat="1" ht="14.25" customHeight="1" x14ac:dyDescent="0.3">
      <c r="A1337" s="76">
        <v>40473</v>
      </c>
      <c r="B1337" s="64">
        <v>0.76537999999999995</v>
      </c>
      <c r="C1337" s="104">
        <f t="shared" si="82"/>
        <v>0.76537999999999995</v>
      </c>
      <c r="D1337" s="99">
        <f t="shared" ca="1" si="81"/>
        <v>-2.0340574230057187E-3</v>
      </c>
      <c r="E1337" s="64">
        <f t="shared" si="83"/>
        <v>-0.15600000000000058</v>
      </c>
      <c r="F1337" s="64">
        <f t="shared" si="84"/>
        <v>-1.5600000000000058</v>
      </c>
    </row>
    <row r="1338" spans="1:6" s="21" customFormat="1" ht="14.25" customHeight="1" x14ac:dyDescent="0.3">
      <c r="A1338" s="76">
        <v>40472</v>
      </c>
      <c r="B1338" s="64">
        <v>0.76537999999999995</v>
      </c>
      <c r="C1338" s="104">
        <f t="shared" si="82"/>
        <v>0.76537999999999995</v>
      </c>
      <c r="D1338" s="99">
        <f t="shared" ca="1" si="81"/>
        <v>-5.4316752429960915E-3</v>
      </c>
      <c r="E1338" s="64">
        <f t="shared" si="83"/>
        <v>-0.41800000000000725</v>
      </c>
      <c r="F1338" s="64">
        <f t="shared" si="84"/>
        <v>-4.1800000000000725</v>
      </c>
    </row>
    <row r="1339" spans="1:6" s="21" customFormat="1" ht="14.25" customHeight="1" x14ac:dyDescent="0.3">
      <c r="A1339" s="76">
        <v>40471</v>
      </c>
      <c r="B1339" s="64">
        <v>0.76549999999999996</v>
      </c>
      <c r="C1339" s="104">
        <f t="shared" si="82"/>
        <v>0.76549999999999996</v>
      </c>
      <c r="D1339" s="99">
        <f t="shared" ca="1" si="81"/>
        <v>-7.7770576798444659E-3</v>
      </c>
      <c r="E1339" s="64">
        <f t="shared" si="83"/>
        <v>-0.60000000000000053</v>
      </c>
      <c r="F1339" s="64">
        <f t="shared" si="84"/>
        <v>-6.0000000000000053</v>
      </c>
    </row>
    <row r="1340" spans="1:6" s="21" customFormat="1" ht="14.25" customHeight="1" x14ac:dyDescent="0.3">
      <c r="A1340" s="76">
        <v>40470</v>
      </c>
      <c r="B1340" s="64">
        <v>0.76549999999999996</v>
      </c>
      <c r="C1340" s="104">
        <f t="shared" si="82"/>
        <v>0.76549999999999996</v>
      </c>
      <c r="D1340" s="99">
        <f t="shared" ca="1" si="81"/>
        <v>-1.1147998398201887E-2</v>
      </c>
      <c r="E1340" s="64">
        <f t="shared" si="83"/>
        <v>-0.86300000000000265</v>
      </c>
      <c r="F1340" s="64">
        <f t="shared" si="84"/>
        <v>-8.6300000000000274</v>
      </c>
    </row>
    <row r="1341" spans="1:6" s="21" customFormat="1" ht="14.25" customHeight="1" x14ac:dyDescent="0.3">
      <c r="A1341" s="76">
        <v>40469</v>
      </c>
      <c r="B1341" s="64">
        <v>0.76549999999999996</v>
      </c>
      <c r="C1341" s="104">
        <f t="shared" si="82"/>
        <v>0.76549999999999996</v>
      </c>
      <c r="D1341" s="99">
        <f t="shared" ca="1" si="81"/>
        <v>-1.4483424525265649E-2</v>
      </c>
      <c r="E1341" s="64">
        <f t="shared" si="83"/>
        <v>-1.1250000000000093</v>
      </c>
      <c r="F1341" s="64">
        <f t="shared" si="84"/>
        <v>-11.250000000000092</v>
      </c>
    </row>
    <row r="1342" spans="1:6" s="21" customFormat="1" ht="14.25" customHeight="1" x14ac:dyDescent="0.3">
      <c r="A1342" s="76">
        <v>40466</v>
      </c>
      <c r="B1342" s="64">
        <v>0.76663000000000003</v>
      </c>
      <c r="C1342" s="104">
        <f t="shared" si="82"/>
        <v>0.76663000000000003</v>
      </c>
      <c r="D1342" s="99">
        <f t="shared" ca="1" si="81"/>
        <v>-1.3346203346203333E-2</v>
      </c>
      <c r="E1342" s="64">
        <f t="shared" si="83"/>
        <v>-1.036999999999999</v>
      </c>
      <c r="F1342" s="64">
        <f t="shared" si="84"/>
        <v>-10.36999999999999</v>
      </c>
    </row>
    <row r="1343" spans="1:6" s="21" customFormat="1" ht="14.25" customHeight="1" x14ac:dyDescent="0.3">
      <c r="A1343" s="76">
        <v>40465</v>
      </c>
      <c r="B1343" s="64">
        <v>0.76649999999999996</v>
      </c>
      <c r="C1343" s="104">
        <f t="shared" si="82"/>
        <v>0.76649999999999996</v>
      </c>
      <c r="D1343" s="99">
        <f t="shared" ca="1" si="81"/>
        <v>-1.5262468203191246E-2</v>
      </c>
      <c r="E1343" s="64">
        <f t="shared" si="83"/>
        <v>-1.1880000000000002</v>
      </c>
      <c r="F1343" s="64">
        <f t="shared" si="84"/>
        <v>-11.880000000000003</v>
      </c>
    </row>
    <row r="1344" spans="1:6" s="21" customFormat="1" ht="14.25" customHeight="1" x14ac:dyDescent="0.3">
      <c r="A1344" s="76">
        <v>40464</v>
      </c>
      <c r="B1344" s="64">
        <v>0.76680999999999999</v>
      </c>
      <c r="C1344" s="104">
        <f t="shared" si="82"/>
        <v>0.76680999999999999</v>
      </c>
      <c r="D1344" s="99">
        <f t="shared" ca="1" si="81"/>
        <v>-1.4066216650594741E-2</v>
      </c>
      <c r="E1344" s="64">
        <f t="shared" si="83"/>
        <v>-1.0940000000000061</v>
      </c>
      <c r="F1344" s="64">
        <f t="shared" si="84"/>
        <v>-10.940000000000062</v>
      </c>
    </row>
    <row r="1345" spans="1:6" s="21" customFormat="1" ht="14.25" customHeight="1" x14ac:dyDescent="0.3">
      <c r="A1345" s="76">
        <v>40463</v>
      </c>
      <c r="B1345" s="64">
        <v>0.76649999999999996</v>
      </c>
      <c r="C1345" s="104">
        <f t="shared" si="82"/>
        <v>0.76649999999999996</v>
      </c>
      <c r="D1345" s="99">
        <f t="shared" ca="1" si="81"/>
        <v>-1.5097976228718328E-2</v>
      </c>
      <c r="E1345" s="64">
        <f t="shared" si="83"/>
        <v>-1.1750000000000038</v>
      </c>
      <c r="F1345" s="64">
        <f t="shared" si="84"/>
        <v>-11.750000000000039</v>
      </c>
    </row>
    <row r="1346" spans="1:6" s="21" customFormat="1" ht="14.25" customHeight="1" x14ac:dyDescent="0.3">
      <c r="A1346" s="76">
        <v>40462</v>
      </c>
      <c r="B1346" s="64">
        <v>0.76693999999999996</v>
      </c>
      <c r="C1346" s="104">
        <f t="shared" si="82"/>
        <v>0.76693999999999996</v>
      </c>
      <c r="D1346" s="99">
        <f t="shared" ca="1" si="81"/>
        <v>-1.4849068721901112E-2</v>
      </c>
      <c r="E1346" s="64">
        <f t="shared" si="83"/>
        <v>-1.1560000000000015</v>
      </c>
      <c r="F1346" s="64">
        <f t="shared" si="84"/>
        <v>-11.560000000000015</v>
      </c>
    </row>
    <row r="1347" spans="1:6" s="21" customFormat="1" ht="14.25" customHeight="1" x14ac:dyDescent="0.3">
      <c r="A1347" s="76">
        <v>40459</v>
      </c>
      <c r="B1347" s="64">
        <v>0.76956000000000002</v>
      </c>
      <c r="C1347" s="104">
        <f t="shared" si="82"/>
        <v>0.76956000000000002</v>
      </c>
      <c r="D1347" s="99">
        <f t="shared" ref="D1347:D1410" ca="1" si="85">_xlfn.IFNA((B1347-B1356)/B1356,NORMINV(RAND(),_xlfn.AGGREGATE(1,6,D1286:D1412),_xlfn.AGGREGATE(7,6,D1286:D1412)))</f>
        <v>-1.1648664962819339E-2</v>
      </c>
      <c r="E1347" s="64">
        <f t="shared" si="83"/>
        <v>-0.90700000000000225</v>
      </c>
      <c r="F1347" s="64">
        <f t="shared" si="84"/>
        <v>-9.0700000000000216</v>
      </c>
    </row>
    <row r="1348" spans="1:6" s="21" customFormat="1" ht="14.25" customHeight="1" x14ac:dyDescent="0.3">
      <c r="A1348" s="76">
        <v>40458</v>
      </c>
      <c r="B1348" s="64">
        <v>0.77149999999999996</v>
      </c>
      <c r="C1348" s="104">
        <f t="shared" si="82"/>
        <v>0.77149999999999996</v>
      </c>
      <c r="D1348" s="99">
        <f t="shared" ca="1" si="85"/>
        <v>-1.1695681692991663E-2</v>
      </c>
      <c r="E1348" s="64">
        <f t="shared" si="83"/>
        <v>-0.91300000000000825</v>
      </c>
      <c r="F1348" s="64">
        <f t="shared" si="84"/>
        <v>-9.1300000000000825</v>
      </c>
    </row>
    <row r="1349" spans="1:6" s="21" customFormat="1" ht="14.25" customHeight="1" x14ac:dyDescent="0.3">
      <c r="A1349" s="76">
        <v>40457</v>
      </c>
      <c r="B1349" s="64">
        <v>0.77412999999999998</v>
      </c>
      <c r="C1349" s="104">
        <f t="shared" si="82"/>
        <v>0.77412999999999998</v>
      </c>
      <c r="D1349" s="99">
        <f t="shared" ca="1" si="85"/>
        <v>-9.1136000000000203E-3</v>
      </c>
      <c r="E1349" s="64">
        <f t="shared" si="83"/>
        <v>-0.71200000000000152</v>
      </c>
      <c r="F1349" s="64">
        <f t="shared" si="84"/>
        <v>-7.1200000000000152</v>
      </c>
    </row>
    <row r="1350" spans="1:6" s="21" customFormat="1" ht="14.25" customHeight="1" x14ac:dyDescent="0.3">
      <c r="A1350" s="76">
        <v>40456</v>
      </c>
      <c r="B1350" s="64">
        <v>0.77675000000000005</v>
      </c>
      <c r="C1350" s="104">
        <f t="shared" ref="C1350:C1413" si="86">_xlfn.IFNA(B1350,EXP(D1350)*B1359)</f>
        <v>0.77675000000000005</v>
      </c>
      <c r="D1350" s="99">
        <f t="shared" ca="1" si="85"/>
        <v>-6.3196407783135825E-3</v>
      </c>
      <c r="E1350" s="64">
        <f t="shared" ref="E1350:E1413" si="87">(C1350-C1359)*100</f>
        <v>-0.49399999999999444</v>
      </c>
      <c r="F1350" s="64">
        <f t="shared" ref="F1350:F1413" si="88">E1350*10</f>
        <v>-4.9399999999999444</v>
      </c>
    </row>
    <row r="1351" spans="1:6" s="21" customFormat="1" ht="14.25" customHeight="1" x14ac:dyDescent="0.3">
      <c r="A1351" s="76">
        <v>40455</v>
      </c>
      <c r="B1351" s="64">
        <v>0.77700000000000002</v>
      </c>
      <c r="C1351" s="104">
        <f t="shared" si="86"/>
        <v>0.77700000000000002</v>
      </c>
      <c r="D1351" s="99">
        <f t="shared" ca="1" si="85"/>
        <v>-2.0645844362096284E-2</v>
      </c>
      <c r="E1351" s="64">
        <f t="shared" si="87"/>
        <v>-1.637999999999995</v>
      </c>
      <c r="F1351" s="64">
        <f t="shared" si="88"/>
        <v>-16.379999999999949</v>
      </c>
    </row>
    <row r="1352" spans="1:6" s="21" customFormat="1" ht="14.25" customHeight="1" x14ac:dyDescent="0.3">
      <c r="A1352" s="76">
        <v>40452</v>
      </c>
      <c r="B1352" s="64">
        <v>0.77837999999999996</v>
      </c>
      <c r="C1352" s="104">
        <f t="shared" si="86"/>
        <v>0.77837999999999996</v>
      </c>
      <c r="D1352" s="99">
        <f t="shared" ca="1" si="85"/>
        <v>-1.9215503446190274E-2</v>
      </c>
      <c r="E1352" s="64">
        <f t="shared" si="87"/>
        <v>-1.5249999999999986</v>
      </c>
      <c r="F1352" s="64">
        <f t="shared" si="88"/>
        <v>-15.249999999999986</v>
      </c>
    </row>
    <row r="1353" spans="1:6" s="21" customFormat="1" ht="14.25" customHeight="1" x14ac:dyDescent="0.3">
      <c r="A1353" s="76">
        <v>40451</v>
      </c>
      <c r="B1353" s="64">
        <v>0.77775000000000005</v>
      </c>
      <c r="C1353" s="104">
        <f t="shared" si="86"/>
        <v>0.77775000000000005</v>
      </c>
      <c r="D1353" s="99">
        <f t="shared" ca="1" si="85"/>
        <v>-2.0009324244295069E-2</v>
      </c>
      <c r="E1353" s="64">
        <f t="shared" si="87"/>
        <v>-1.5879999999999894</v>
      </c>
      <c r="F1353" s="64">
        <f t="shared" si="88"/>
        <v>-15.879999999999894</v>
      </c>
    </row>
    <row r="1354" spans="1:6" s="21" customFormat="1" ht="14.25" customHeight="1" x14ac:dyDescent="0.3">
      <c r="A1354" s="76">
        <v>40450</v>
      </c>
      <c r="B1354" s="64">
        <v>0.77825</v>
      </c>
      <c r="C1354" s="104">
        <f t="shared" si="86"/>
        <v>0.77825</v>
      </c>
      <c r="D1354" s="99">
        <f t="shared" ca="1" si="85"/>
        <v>-1.9836272040302319E-2</v>
      </c>
      <c r="E1354" s="64">
        <f t="shared" si="87"/>
        <v>-1.5750000000000042</v>
      </c>
      <c r="F1354" s="64">
        <f t="shared" si="88"/>
        <v>-15.750000000000043</v>
      </c>
    </row>
    <row r="1355" spans="1:6" s="21" customFormat="1" ht="14.25" customHeight="1" x14ac:dyDescent="0.3">
      <c r="A1355" s="76">
        <v>40449</v>
      </c>
      <c r="B1355" s="64">
        <v>0.77849999999999997</v>
      </c>
      <c r="C1355" s="104">
        <f t="shared" si="86"/>
        <v>0.77849999999999997</v>
      </c>
      <c r="D1355" s="99">
        <f t="shared" ca="1" si="85"/>
        <v>-2.382445141065833E-2</v>
      </c>
      <c r="E1355" s="64">
        <f t="shared" si="87"/>
        <v>-1.9000000000000017</v>
      </c>
      <c r="F1355" s="64">
        <f t="shared" si="88"/>
        <v>-19.000000000000018</v>
      </c>
    </row>
    <row r="1356" spans="1:6" s="21" customFormat="1" ht="14.25" customHeight="1" x14ac:dyDescent="0.3">
      <c r="A1356" s="76">
        <v>40448</v>
      </c>
      <c r="B1356" s="64">
        <v>0.77863000000000004</v>
      </c>
      <c r="C1356" s="104">
        <f t="shared" si="86"/>
        <v>0.77863000000000004</v>
      </c>
      <c r="D1356" s="99">
        <f t="shared" ca="1" si="85"/>
        <v>-3.6205872159231565E-2</v>
      </c>
      <c r="E1356" s="64">
        <f t="shared" si="87"/>
        <v>-2.9249999999999998</v>
      </c>
      <c r="F1356" s="64">
        <f t="shared" si="88"/>
        <v>-29.25</v>
      </c>
    </row>
    <row r="1357" spans="1:6" s="21" customFormat="1" ht="14.25" customHeight="1" x14ac:dyDescent="0.3">
      <c r="A1357" s="76">
        <v>40445</v>
      </c>
      <c r="B1357" s="64">
        <v>0.78063000000000005</v>
      </c>
      <c r="C1357" s="104">
        <f t="shared" si="86"/>
        <v>0.78063000000000005</v>
      </c>
      <c r="D1357" s="99">
        <f t="shared" ca="1" si="85"/>
        <v>-4.7872859442845299E-2</v>
      </c>
      <c r="E1357" s="64">
        <f t="shared" si="87"/>
        <v>-3.9250000000000007</v>
      </c>
      <c r="F1357" s="64">
        <f t="shared" si="88"/>
        <v>-39.250000000000007</v>
      </c>
    </row>
    <row r="1358" spans="1:6" s="21" customFormat="1" ht="14.25" customHeight="1" x14ac:dyDescent="0.3">
      <c r="A1358" s="76">
        <v>40444</v>
      </c>
      <c r="B1358" s="64">
        <v>0.78125</v>
      </c>
      <c r="C1358" s="104">
        <f t="shared" si="86"/>
        <v>0.78125</v>
      </c>
      <c r="D1358" s="99">
        <f t="shared" ca="1" si="85"/>
        <v>-4.9793843272236314E-2</v>
      </c>
      <c r="E1358" s="64">
        <f t="shared" si="87"/>
        <v>-4.0939999999999976</v>
      </c>
      <c r="F1358" s="64">
        <f t="shared" si="88"/>
        <v>-40.939999999999976</v>
      </c>
    </row>
    <row r="1359" spans="1:6" s="21" customFormat="1" ht="14.25" customHeight="1" x14ac:dyDescent="0.3">
      <c r="A1359" s="76">
        <v>40443</v>
      </c>
      <c r="B1359" s="64">
        <v>0.78169</v>
      </c>
      <c r="C1359" s="104">
        <f t="shared" si="86"/>
        <v>0.78169</v>
      </c>
      <c r="D1359" s="99">
        <f t="shared" ca="1" si="85"/>
        <v>-5.163481953290875E-2</v>
      </c>
      <c r="E1359" s="64">
        <f t="shared" si="87"/>
        <v>-4.2560000000000038</v>
      </c>
      <c r="F1359" s="64">
        <f t="shared" si="88"/>
        <v>-42.560000000000038</v>
      </c>
    </row>
    <row r="1360" spans="1:6" s="21" customFormat="1" ht="14.25" customHeight="1" x14ac:dyDescent="0.3">
      <c r="A1360" s="76">
        <v>40442</v>
      </c>
      <c r="B1360" s="64">
        <v>0.79337999999999997</v>
      </c>
      <c r="C1360" s="104">
        <f t="shared" si="86"/>
        <v>0.79337999999999997</v>
      </c>
      <c r="D1360" s="99">
        <f t="shared" ca="1" si="85"/>
        <v>-3.6353256974894041E-2</v>
      </c>
      <c r="E1360" s="64">
        <f t="shared" si="87"/>
        <v>-2.9930000000000012</v>
      </c>
      <c r="F1360" s="64">
        <f t="shared" si="88"/>
        <v>-29.930000000000014</v>
      </c>
    </row>
    <row r="1361" spans="1:6" s="21" customFormat="1" ht="14.25" customHeight="1" x14ac:dyDescent="0.3">
      <c r="A1361" s="76">
        <v>40441</v>
      </c>
      <c r="B1361" s="64">
        <v>0.79362999999999995</v>
      </c>
      <c r="C1361" s="104">
        <f t="shared" si="86"/>
        <v>0.79362999999999995</v>
      </c>
      <c r="D1361" s="99">
        <f t="shared" ca="1" si="85"/>
        <v>-3.9119064338814027E-2</v>
      </c>
      <c r="E1361" s="64">
        <f t="shared" si="87"/>
        <v>-3.2310000000000061</v>
      </c>
      <c r="F1361" s="64">
        <f t="shared" si="88"/>
        <v>-32.310000000000059</v>
      </c>
    </row>
    <row r="1362" spans="1:6" s="21" customFormat="1" ht="14.25" customHeight="1" x14ac:dyDescent="0.3">
      <c r="A1362" s="76">
        <v>40438</v>
      </c>
      <c r="B1362" s="64">
        <v>0.79362999999999995</v>
      </c>
      <c r="C1362" s="104">
        <f t="shared" si="86"/>
        <v>0.79362999999999995</v>
      </c>
      <c r="D1362" s="99">
        <f t="shared" ca="1" si="85"/>
        <v>-4.3888393610100565E-2</v>
      </c>
      <c r="E1362" s="64">
        <f t="shared" si="87"/>
        <v>-3.6430000000000073</v>
      </c>
      <c r="F1362" s="64">
        <f t="shared" si="88"/>
        <v>-36.430000000000071</v>
      </c>
    </row>
    <row r="1363" spans="1:6" s="21" customFormat="1" ht="14.25" customHeight="1" x14ac:dyDescent="0.3">
      <c r="A1363" s="76">
        <v>40437</v>
      </c>
      <c r="B1363" s="64">
        <v>0.79400000000000004</v>
      </c>
      <c r="C1363" s="104">
        <f t="shared" si="86"/>
        <v>0.79400000000000004</v>
      </c>
      <c r="D1363" s="99">
        <f t="shared" ca="1" si="85"/>
        <v>-4.8965120735914046E-2</v>
      </c>
      <c r="E1363" s="64">
        <f t="shared" si="87"/>
        <v>-4.0879999999999921</v>
      </c>
      <c r="F1363" s="64">
        <f t="shared" si="88"/>
        <v>-40.879999999999924</v>
      </c>
    </row>
    <row r="1364" spans="1:6" s="21" customFormat="1" ht="14.25" customHeight="1" x14ac:dyDescent="0.3">
      <c r="A1364" s="76">
        <v>40436</v>
      </c>
      <c r="B1364" s="64">
        <v>0.79749999999999999</v>
      </c>
      <c r="C1364" s="104">
        <f t="shared" si="86"/>
        <v>0.79749999999999999</v>
      </c>
      <c r="D1364" s="99">
        <f t="shared" ca="1" si="85"/>
        <v>-4.9610906534148527E-2</v>
      </c>
      <c r="E1364" s="64">
        <f t="shared" si="87"/>
        <v>-4.1630000000000056</v>
      </c>
      <c r="F1364" s="64">
        <f t="shared" si="88"/>
        <v>-41.630000000000052</v>
      </c>
    </row>
    <row r="1365" spans="1:6" s="21" customFormat="1" ht="14.25" customHeight="1" x14ac:dyDescent="0.3">
      <c r="A1365" s="76">
        <v>40435</v>
      </c>
      <c r="B1365" s="64">
        <v>0.80788000000000004</v>
      </c>
      <c r="C1365" s="104">
        <f t="shared" si="86"/>
        <v>0.80788000000000004</v>
      </c>
      <c r="D1365" s="99">
        <f t="shared" ca="1" si="85"/>
        <v>-3.8100681049673665E-2</v>
      </c>
      <c r="E1365" s="64">
        <f t="shared" si="87"/>
        <v>-3.1999999999999917</v>
      </c>
      <c r="F1365" s="64">
        <f t="shared" si="88"/>
        <v>-31.999999999999918</v>
      </c>
    </row>
    <row r="1366" spans="1:6" s="21" customFormat="1" ht="14.25" customHeight="1" x14ac:dyDescent="0.3">
      <c r="A1366" s="76">
        <v>40434</v>
      </c>
      <c r="B1366" s="64">
        <v>0.81988000000000005</v>
      </c>
      <c r="C1366" s="104">
        <f t="shared" si="86"/>
        <v>0.81988000000000005</v>
      </c>
      <c r="D1366" s="99">
        <f t="shared" ca="1" si="85"/>
        <v>-2.7495077455934307E-2</v>
      </c>
      <c r="E1366" s="64">
        <f t="shared" si="87"/>
        <v>-2.3179999999999978</v>
      </c>
      <c r="F1366" s="64">
        <f t="shared" si="88"/>
        <v>-23.179999999999978</v>
      </c>
    </row>
    <row r="1367" spans="1:6" s="21" customFormat="1" ht="14.25" customHeight="1" x14ac:dyDescent="0.3">
      <c r="A1367" s="76">
        <v>40431</v>
      </c>
      <c r="B1367" s="64">
        <v>0.82218999999999998</v>
      </c>
      <c r="C1367" s="104">
        <f t="shared" si="86"/>
        <v>0.82218999999999998</v>
      </c>
      <c r="D1367" s="99">
        <f t="shared" ca="1" si="85"/>
        <v>2.0339593208135727E-2</v>
      </c>
      <c r="E1367" s="64">
        <f t="shared" ca="1" si="87"/>
        <v>4.9750000000000068</v>
      </c>
      <c r="F1367" s="64">
        <f t="shared" ca="1" si="88"/>
        <v>49.750000000000071</v>
      </c>
    </row>
    <row r="1368" spans="1:6" s="21" customFormat="1" ht="14.25" customHeight="1" x14ac:dyDescent="0.3">
      <c r="A1368" s="76">
        <v>40430</v>
      </c>
      <c r="B1368" s="64">
        <v>0.82425000000000004</v>
      </c>
      <c r="C1368" s="104">
        <f t="shared" si="86"/>
        <v>0.82425000000000004</v>
      </c>
      <c r="D1368" s="99">
        <f t="shared" ca="1" si="85"/>
        <v>-3.9682632149223449E-2</v>
      </c>
      <c r="E1368" s="64">
        <f t="shared" si="87"/>
        <v>-3.4059999999999979</v>
      </c>
      <c r="F1368" s="64">
        <f t="shared" si="88"/>
        <v>-34.059999999999981</v>
      </c>
    </row>
    <row r="1369" spans="1:6" s="21" customFormat="1" ht="14.25" customHeight="1" x14ac:dyDescent="0.3">
      <c r="A1369" s="76">
        <v>40429</v>
      </c>
      <c r="B1369" s="64">
        <v>0.82330999999999999</v>
      </c>
      <c r="C1369" s="104">
        <f t="shared" si="86"/>
        <v>0.82330999999999999</v>
      </c>
      <c r="D1369" s="99">
        <f t="shared" ca="1" si="85"/>
        <v>-4.853751834602632E-2</v>
      </c>
      <c r="E1369" s="64">
        <f t="shared" si="87"/>
        <v>-4.2000000000000037</v>
      </c>
      <c r="F1369" s="64">
        <f t="shared" si="88"/>
        <v>-42.000000000000036</v>
      </c>
    </row>
    <row r="1370" spans="1:6" s="21" customFormat="1" ht="14.25" customHeight="1" x14ac:dyDescent="0.3">
      <c r="A1370" s="76">
        <v>40428</v>
      </c>
      <c r="B1370" s="64">
        <v>0.82594000000000001</v>
      </c>
      <c r="C1370" s="104">
        <f t="shared" si="86"/>
        <v>0.82594000000000001</v>
      </c>
      <c r="D1370" s="99">
        <f t="shared" ca="1" si="85"/>
        <v>-5.0643678160919525E-2</v>
      </c>
      <c r="E1370" s="64">
        <f t="shared" si="87"/>
        <v>-4.4059999999999988</v>
      </c>
      <c r="F1370" s="64">
        <f t="shared" si="88"/>
        <v>-44.059999999999988</v>
      </c>
    </row>
    <row r="1371" spans="1:6" s="21" customFormat="1" ht="14.25" customHeight="1" x14ac:dyDescent="0.3">
      <c r="A1371" s="76">
        <v>40427</v>
      </c>
      <c r="B1371" s="64">
        <v>0.83006000000000002</v>
      </c>
      <c r="C1371" s="104">
        <f t="shared" si="86"/>
        <v>0.83006000000000002</v>
      </c>
      <c r="D1371" s="99">
        <f t="shared" ca="1" si="85"/>
        <v>-5.2378016759138786E-2</v>
      </c>
      <c r="E1371" s="64">
        <f t="shared" si="87"/>
        <v>-4.5880000000000027</v>
      </c>
      <c r="F1371" s="64">
        <f t="shared" si="88"/>
        <v>-45.880000000000024</v>
      </c>
    </row>
    <row r="1372" spans="1:6" s="21" customFormat="1" ht="14.25" customHeight="1" x14ac:dyDescent="0.3">
      <c r="A1372" s="76">
        <v>40424</v>
      </c>
      <c r="B1372" s="64">
        <v>0.83487999999999996</v>
      </c>
      <c r="C1372" s="104">
        <f t="shared" si="86"/>
        <v>0.83487999999999996</v>
      </c>
      <c r="D1372" s="99">
        <f t="shared" ca="1" si="85"/>
        <v>-6.6390830304724674E-2</v>
      </c>
      <c r="E1372" s="64">
        <f t="shared" si="87"/>
        <v>-5.9370000000000029</v>
      </c>
      <c r="F1372" s="64">
        <f t="shared" si="88"/>
        <v>-59.370000000000033</v>
      </c>
    </row>
    <row r="1373" spans="1:6" s="21" customFormat="1" ht="14.25" customHeight="1" x14ac:dyDescent="0.3">
      <c r="A1373" s="76">
        <v>40423</v>
      </c>
      <c r="B1373" s="64">
        <v>0.83913000000000004</v>
      </c>
      <c r="C1373" s="104">
        <f t="shared" si="86"/>
        <v>0.83913000000000004</v>
      </c>
      <c r="D1373" s="99">
        <f t="shared" ca="1" si="85"/>
        <v>-7.4196253227123199E-2</v>
      </c>
      <c r="E1373" s="64">
        <f t="shared" si="87"/>
        <v>-6.7249999999999925</v>
      </c>
      <c r="F1373" s="64">
        <f t="shared" si="88"/>
        <v>-67.249999999999929</v>
      </c>
    </row>
    <row r="1374" spans="1:6" s="21" customFormat="1" ht="14.25" customHeight="1" x14ac:dyDescent="0.3">
      <c r="A1374" s="76">
        <v>40422</v>
      </c>
      <c r="B1374" s="64">
        <v>0.83987999999999996</v>
      </c>
      <c r="C1374" s="104">
        <f t="shared" si="86"/>
        <v>0.83987999999999996</v>
      </c>
      <c r="D1374" s="99">
        <f t="shared" ca="1" si="85"/>
        <v>-8.6282487842557029E-2</v>
      </c>
      <c r="E1374" s="64">
        <f t="shared" si="87"/>
        <v>-7.9309999999999992</v>
      </c>
      <c r="F1374" s="64">
        <f t="shared" si="88"/>
        <v>-79.309999999999988</v>
      </c>
    </row>
    <row r="1375" spans="1:6" s="21" customFormat="1" ht="14.25" customHeight="1" x14ac:dyDescent="0.3">
      <c r="A1375" s="76">
        <v>40421</v>
      </c>
      <c r="B1375" s="64">
        <v>0.84306000000000003</v>
      </c>
      <c r="C1375" s="104">
        <f t="shared" si="86"/>
        <v>0.84306000000000003</v>
      </c>
      <c r="D1375" s="99">
        <f t="shared" ca="1" si="85"/>
        <v>-9.4399209401250309E-2</v>
      </c>
      <c r="E1375" s="64">
        <f t="shared" si="87"/>
        <v>-8.7879999999999967</v>
      </c>
      <c r="F1375" s="64">
        <f t="shared" si="88"/>
        <v>-87.879999999999967</v>
      </c>
    </row>
    <row r="1376" spans="1:6" s="21" customFormat="1" ht="14.25" customHeight="1" x14ac:dyDescent="0.3">
      <c r="A1376" s="76">
        <v>40420</v>
      </c>
      <c r="B1376" s="64" t="e">
        <v>#N/A</v>
      </c>
      <c r="C1376" s="104">
        <f t="shared" ca="1" si="86"/>
        <v>0.98060000000000003</v>
      </c>
      <c r="D1376" s="99">
        <f t="shared" ca="1" si="85"/>
        <v>2.0339593208135727E-2</v>
      </c>
      <c r="E1376" s="64">
        <f t="shared" ca="1" si="87"/>
        <v>4.9750000000000068</v>
      </c>
      <c r="F1376" s="64">
        <f t="shared" ca="1" si="88"/>
        <v>49.750000000000071</v>
      </c>
    </row>
    <row r="1377" spans="1:6" s="21" customFormat="1" ht="14.25" customHeight="1" x14ac:dyDescent="0.3">
      <c r="A1377" s="76">
        <v>40417</v>
      </c>
      <c r="B1377" s="64">
        <v>0.85831000000000002</v>
      </c>
      <c r="C1377" s="104">
        <f t="shared" si="86"/>
        <v>0.85831000000000002</v>
      </c>
      <c r="D1377" s="99">
        <f t="shared" ca="1" si="85"/>
        <v>-0.10680167336150019</v>
      </c>
      <c r="E1377" s="64">
        <f t="shared" si="87"/>
        <v>-10.263</v>
      </c>
      <c r="F1377" s="64">
        <f t="shared" si="88"/>
        <v>-102.63</v>
      </c>
    </row>
    <row r="1378" spans="1:6" s="21" customFormat="1" ht="14.25" customHeight="1" x14ac:dyDescent="0.3">
      <c r="A1378" s="76">
        <v>40416</v>
      </c>
      <c r="B1378" s="64">
        <v>0.86531000000000002</v>
      </c>
      <c r="C1378" s="104">
        <f t="shared" si="86"/>
        <v>0.86531000000000002</v>
      </c>
      <c r="D1378" s="99">
        <f t="shared" ca="1" si="85"/>
        <v>-0.10359366421149681</v>
      </c>
      <c r="E1378" s="64">
        <f t="shared" si="87"/>
        <v>-9.9999999999999982</v>
      </c>
      <c r="F1378" s="64">
        <f t="shared" si="88"/>
        <v>-99.999999999999986</v>
      </c>
    </row>
    <row r="1379" spans="1:6" s="21" customFormat="1" ht="14.25" customHeight="1" x14ac:dyDescent="0.3">
      <c r="A1379" s="76">
        <v>40415</v>
      </c>
      <c r="B1379" s="64">
        <v>0.87</v>
      </c>
      <c r="C1379" s="104">
        <f t="shared" si="86"/>
        <v>0.87</v>
      </c>
      <c r="D1379" s="99">
        <f t="shared" ca="1" si="85"/>
        <v>-9.4344336529152736E-2</v>
      </c>
      <c r="E1379" s="64">
        <f t="shared" si="87"/>
        <v>-9.0629999999999988</v>
      </c>
      <c r="F1379" s="64">
        <f t="shared" si="88"/>
        <v>-90.63</v>
      </c>
    </row>
    <row r="1380" spans="1:6" s="21" customFormat="1" ht="14.25" customHeight="1" x14ac:dyDescent="0.3">
      <c r="A1380" s="76">
        <v>40414</v>
      </c>
      <c r="B1380" s="64">
        <v>0.87594000000000005</v>
      </c>
      <c r="C1380" s="104">
        <f t="shared" si="86"/>
        <v>0.87594000000000005</v>
      </c>
      <c r="D1380" s="99">
        <f t="shared" ca="1" si="85"/>
        <v>-9.7666752510945087E-2</v>
      </c>
      <c r="E1380" s="64">
        <f t="shared" si="87"/>
        <v>-9.4809999999999945</v>
      </c>
      <c r="F1380" s="64">
        <f t="shared" si="88"/>
        <v>-94.809999999999945</v>
      </c>
    </row>
    <row r="1381" spans="1:6" s="21" customFormat="1" ht="14.25" customHeight="1" x14ac:dyDescent="0.3">
      <c r="A1381" s="76">
        <v>40413</v>
      </c>
      <c r="B1381" s="64">
        <v>0.89424999999999999</v>
      </c>
      <c r="C1381" s="104">
        <f t="shared" si="86"/>
        <v>0.89424999999999999</v>
      </c>
      <c r="D1381" s="99">
        <f t="shared" ca="1" si="85"/>
        <v>-0.10012578616352204</v>
      </c>
      <c r="E1381" s="64">
        <f t="shared" si="87"/>
        <v>-9.9500000000000028</v>
      </c>
      <c r="F1381" s="64">
        <f t="shared" si="88"/>
        <v>-99.500000000000028</v>
      </c>
    </row>
    <row r="1382" spans="1:6" s="21" customFormat="1" ht="14.25" customHeight="1" x14ac:dyDescent="0.3">
      <c r="A1382" s="76">
        <v>40410</v>
      </c>
      <c r="B1382" s="64">
        <v>0.90637999999999996</v>
      </c>
      <c r="C1382" s="104">
        <f t="shared" si="86"/>
        <v>0.90637999999999996</v>
      </c>
      <c r="D1382" s="99">
        <f t="shared" ca="1" si="85"/>
        <v>-8.9065326633165867E-2</v>
      </c>
      <c r="E1382" s="64">
        <f t="shared" si="87"/>
        <v>-8.8620000000000037</v>
      </c>
      <c r="F1382" s="64">
        <f t="shared" si="88"/>
        <v>-88.620000000000033</v>
      </c>
    </row>
    <row r="1383" spans="1:6" s="21" customFormat="1" ht="14.25" customHeight="1" x14ac:dyDescent="0.3">
      <c r="A1383" s="76">
        <v>40409</v>
      </c>
      <c r="B1383" s="64">
        <v>0.91918999999999995</v>
      </c>
      <c r="C1383" s="104">
        <f t="shared" si="86"/>
        <v>0.91918999999999995</v>
      </c>
      <c r="D1383" s="99">
        <f t="shared" ca="1" si="85"/>
        <v>-8.3678087585856389E-2</v>
      </c>
      <c r="E1383" s="64">
        <f t="shared" si="87"/>
        <v>-8.3940000000000126</v>
      </c>
      <c r="F1383" s="64">
        <f t="shared" si="88"/>
        <v>-83.940000000000126</v>
      </c>
    </row>
    <row r="1384" spans="1:6" s="21" customFormat="1" ht="14.25" customHeight="1" x14ac:dyDescent="0.3">
      <c r="A1384" s="76">
        <v>40408</v>
      </c>
      <c r="B1384" s="64">
        <v>0.93093999999999999</v>
      </c>
      <c r="C1384" s="104">
        <f t="shared" si="86"/>
        <v>0.93093999999999999</v>
      </c>
      <c r="D1384" s="99">
        <f t="shared" ca="1" si="85"/>
        <v>-7.7994235854569216E-2</v>
      </c>
      <c r="E1384" s="64">
        <f t="shared" si="87"/>
        <v>-7.8749999999999982</v>
      </c>
      <c r="F1384" s="64">
        <f t="shared" si="88"/>
        <v>-78.749999999999986</v>
      </c>
    </row>
    <row r="1385" spans="1:6" s="21" customFormat="1" ht="14.25" customHeight="1" x14ac:dyDescent="0.3">
      <c r="A1385" s="76">
        <v>40407</v>
      </c>
      <c r="B1385" s="64">
        <v>0.94618999999999998</v>
      </c>
      <c r="C1385" s="104">
        <f t="shared" si="86"/>
        <v>0.94618999999999998</v>
      </c>
      <c r="D1385" s="99">
        <f t="shared" ca="1" si="85"/>
        <v>-5.5283757338551891E-2</v>
      </c>
      <c r="E1385" s="64">
        <f t="shared" si="87"/>
        <v>-5.5370000000000026</v>
      </c>
      <c r="F1385" s="64">
        <f t="shared" si="88"/>
        <v>-55.370000000000026</v>
      </c>
    </row>
    <row r="1386" spans="1:6" s="21" customFormat="1" ht="14.25" customHeight="1" x14ac:dyDescent="0.3">
      <c r="A1386" s="76">
        <v>40406</v>
      </c>
      <c r="B1386" s="64">
        <v>0.96094000000000002</v>
      </c>
      <c r="C1386" s="104">
        <f t="shared" si="86"/>
        <v>0.96094000000000002</v>
      </c>
      <c r="D1386" s="99">
        <f t="shared" ca="1" si="85"/>
        <v>-5.3317045297814961E-2</v>
      </c>
      <c r="E1386" s="64">
        <f t="shared" si="87"/>
        <v>-5.4120000000000061</v>
      </c>
      <c r="F1386" s="64">
        <f t="shared" si="88"/>
        <v>-54.120000000000061</v>
      </c>
    </row>
    <row r="1387" spans="1:6" s="21" customFormat="1" ht="14.25" customHeight="1" x14ac:dyDescent="0.3">
      <c r="A1387" s="76">
        <v>40403</v>
      </c>
      <c r="B1387" s="64">
        <v>0.96531</v>
      </c>
      <c r="C1387" s="104">
        <f t="shared" si="86"/>
        <v>0.96531</v>
      </c>
      <c r="D1387" s="99">
        <f t="shared" ca="1" si="85"/>
        <v>-6.2578295702840445E-2</v>
      </c>
      <c r="E1387" s="64">
        <f t="shared" si="87"/>
        <v>-6.4439999999999937</v>
      </c>
      <c r="F1387" s="64">
        <f t="shared" si="88"/>
        <v>-64.439999999999941</v>
      </c>
    </row>
    <row r="1388" spans="1:6" s="21" customFormat="1" ht="14.25" customHeight="1" x14ac:dyDescent="0.3">
      <c r="A1388" s="76">
        <v>40402</v>
      </c>
      <c r="B1388" s="64">
        <v>0.96062999999999998</v>
      </c>
      <c r="C1388" s="104">
        <f t="shared" si="86"/>
        <v>0.96062999999999998</v>
      </c>
      <c r="D1388" s="99">
        <f t="shared" ca="1" si="85"/>
        <v>-7.3368123547058545E-2</v>
      </c>
      <c r="E1388" s="64">
        <f t="shared" si="87"/>
        <v>-7.6060000000000123</v>
      </c>
      <c r="F1388" s="64">
        <f t="shared" si="88"/>
        <v>-76.060000000000116</v>
      </c>
    </row>
    <row r="1389" spans="1:6" s="21" customFormat="1" ht="14.25" customHeight="1" x14ac:dyDescent="0.3">
      <c r="A1389" s="76">
        <v>40401</v>
      </c>
      <c r="B1389" s="64">
        <v>0.97075</v>
      </c>
      <c r="C1389" s="104">
        <f t="shared" si="86"/>
        <v>0.97075</v>
      </c>
      <c r="D1389" s="99">
        <f t="shared" ca="1" si="85"/>
        <v>-7.5863447698107489E-2</v>
      </c>
      <c r="E1389" s="64">
        <f t="shared" si="87"/>
        <v>-7.9690000000000039</v>
      </c>
      <c r="F1389" s="64">
        <f t="shared" si="88"/>
        <v>-79.69000000000004</v>
      </c>
    </row>
    <row r="1390" spans="1:6" s="21" customFormat="1" ht="14.25" customHeight="1" x14ac:dyDescent="0.3">
      <c r="A1390" s="76">
        <v>40400</v>
      </c>
      <c r="B1390" s="64">
        <v>0.99375000000000002</v>
      </c>
      <c r="C1390" s="104">
        <f t="shared" si="86"/>
        <v>0.99375000000000002</v>
      </c>
      <c r="D1390" s="99">
        <f t="shared" ca="1" si="85"/>
        <v>-6.6357879704616846E-2</v>
      </c>
      <c r="E1390" s="64">
        <f t="shared" si="87"/>
        <v>-7.0630000000000077</v>
      </c>
      <c r="F1390" s="64">
        <f t="shared" si="88"/>
        <v>-70.630000000000081</v>
      </c>
    </row>
    <row r="1391" spans="1:6" s="21" customFormat="1" ht="14.25" customHeight="1" x14ac:dyDescent="0.3">
      <c r="A1391" s="76">
        <v>40399</v>
      </c>
      <c r="B1391" s="64">
        <v>0.995</v>
      </c>
      <c r="C1391" s="104">
        <f t="shared" si="86"/>
        <v>0.995</v>
      </c>
      <c r="D1391" s="99">
        <f t="shared" ca="1" si="85"/>
        <v>-7.4151615814793043E-2</v>
      </c>
      <c r="E1391" s="64">
        <f t="shared" si="87"/>
        <v>-7.9689999999999923</v>
      </c>
      <c r="F1391" s="64">
        <f t="shared" si="88"/>
        <v>-79.689999999999927</v>
      </c>
    </row>
    <row r="1392" spans="1:6" s="21" customFormat="1" ht="14.25" customHeight="1" x14ac:dyDescent="0.3">
      <c r="A1392" s="76">
        <v>40396</v>
      </c>
      <c r="B1392" s="64">
        <v>1.0031300000000001</v>
      </c>
      <c r="C1392" s="104">
        <f t="shared" si="86"/>
        <v>1.0031300000000001</v>
      </c>
      <c r="D1392" s="99">
        <f t="shared" ca="1" si="85"/>
        <v>-7.1442456331978807E-2</v>
      </c>
      <c r="E1392" s="64">
        <f t="shared" si="87"/>
        <v>-7.7180000000000026</v>
      </c>
      <c r="F1392" s="64">
        <f t="shared" si="88"/>
        <v>-77.180000000000021</v>
      </c>
    </row>
    <row r="1393" spans="1:6" s="21" customFormat="1" ht="14.25" customHeight="1" x14ac:dyDescent="0.3">
      <c r="A1393" s="76">
        <v>40395</v>
      </c>
      <c r="B1393" s="64">
        <v>1.00969</v>
      </c>
      <c r="C1393" s="104">
        <f t="shared" si="86"/>
        <v>1.00969</v>
      </c>
      <c r="D1393" s="99">
        <f t="shared" ca="1" si="85"/>
        <v>-6.0482557760842617E-2</v>
      </c>
      <c r="E1393" s="64">
        <f t="shared" si="87"/>
        <v>-6.4999999999999947</v>
      </c>
      <c r="F1393" s="64">
        <f t="shared" si="88"/>
        <v>-64.999999999999943</v>
      </c>
    </row>
    <row r="1394" spans="1:6" s="21" customFormat="1" ht="14.25" customHeight="1" x14ac:dyDescent="0.3">
      <c r="A1394" s="76">
        <v>40394</v>
      </c>
      <c r="B1394" s="64">
        <v>1.00156</v>
      </c>
      <c r="C1394" s="104">
        <f t="shared" si="86"/>
        <v>1.00156</v>
      </c>
      <c r="D1394" s="99">
        <f t="shared" ca="1" si="85"/>
        <v>-7.2629629629629683E-2</v>
      </c>
      <c r="E1394" s="64">
        <f t="shared" si="87"/>
        <v>-7.8440000000000065</v>
      </c>
      <c r="F1394" s="64">
        <f t="shared" si="88"/>
        <v>-78.440000000000069</v>
      </c>
    </row>
    <row r="1395" spans="1:6" s="21" customFormat="1" ht="14.25" customHeight="1" x14ac:dyDescent="0.3">
      <c r="A1395" s="76">
        <v>40393</v>
      </c>
      <c r="B1395" s="64">
        <v>1.0150600000000001</v>
      </c>
      <c r="C1395" s="104">
        <f t="shared" si="86"/>
        <v>1.0150600000000001</v>
      </c>
      <c r="D1395" s="99">
        <f t="shared" ca="1" si="85"/>
        <v>-6.6611494252873424E-2</v>
      </c>
      <c r="E1395" s="64">
        <f t="shared" si="87"/>
        <v>-7.2439999999999838</v>
      </c>
      <c r="F1395" s="64">
        <f t="shared" si="88"/>
        <v>-72.439999999999841</v>
      </c>
    </row>
    <row r="1396" spans="1:6" s="21" customFormat="1" ht="14.25" customHeight="1" x14ac:dyDescent="0.3">
      <c r="A1396" s="76">
        <v>40392</v>
      </c>
      <c r="B1396" s="64">
        <v>1.0297499999999999</v>
      </c>
      <c r="C1396" s="104">
        <f t="shared" si="86"/>
        <v>1.0297499999999999</v>
      </c>
      <c r="D1396" s="99">
        <f t="shared" ca="1" si="85"/>
        <v>-6.5460848731259333E-2</v>
      </c>
      <c r="E1396" s="64">
        <f t="shared" si="87"/>
        <v>-7.2130000000000027</v>
      </c>
      <c r="F1396" s="64">
        <f t="shared" si="88"/>
        <v>-72.130000000000024</v>
      </c>
    </row>
    <row r="1397" spans="1:6" s="21" customFormat="1" ht="14.25" customHeight="1" x14ac:dyDescent="0.3">
      <c r="A1397" s="76">
        <v>40389</v>
      </c>
      <c r="B1397" s="64">
        <v>1.0366900000000001</v>
      </c>
      <c r="C1397" s="104">
        <f t="shared" si="86"/>
        <v>1.0366900000000001</v>
      </c>
      <c r="D1397" s="99">
        <f t="shared" ca="1" si="85"/>
        <v>-7.1532206061474424E-2</v>
      </c>
      <c r="E1397" s="64">
        <f t="shared" si="87"/>
        <v>-7.9869999999999886</v>
      </c>
      <c r="F1397" s="64">
        <f t="shared" si="88"/>
        <v>-79.869999999999891</v>
      </c>
    </row>
    <row r="1398" spans="1:6" s="21" customFormat="1" ht="14.25" customHeight="1" x14ac:dyDescent="0.3">
      <c r="A1398" s="76">
        <v>40388</v>
      </c>
      <c r="B1398" s="64">
        <v>1.05044</v>
      </c>
      <c r="C1398" s="104">
        <f t="shared" si="86"/>
        <v>1.05044</v>
      </c>
      <c r="D1398" s="99">
        <f t="shared" ca="1" si="85"/>
        <v>-6.7833309669174932E-2</v>
      </c>
      <c r="E1398" s="64">
        <f t="shared" si="87"/>
        <v>-7.6439999999999841</v>
      </c>
      <c r="F1398" s="64">
        <f t="shared" si="88"/>
        <v>-76.439999999999841</v>
      </c>
    </row>
    <row r="1399" spans="1:6" s="21" customFormat="1" ht="14.25" customHeight="1" x14ac:dyDescent="0.3">
      <c r="A1399" s="76">
        <v>40387</v>
      </c>
      <c r="B1399" s="64">
        <v>1.0643800000000001</v>
      </c>
      <c r="C1399" s="104">
        <f t="shared" si="86"/>
        <v>1.0643800000000001</v>
      </c>
      <c r="D1399" s="99">
        <f t="shared" ca="1" si="85"/>
        <v>-6.1186328555677995E-2</v>
      </c>
      <c r="E1399" s="64">
        <f t="shared" si="87"/>
        <v>-6.9369999999999932</v>
      </c>
      <c r="F1399" s="64">
        <f t="shared" si="88"/>
        <v>-69.369999999999933</v>
      </c>
    </row>
    <row r="1400" spans="1:6" s="21" customFormat="1" ht="14.25" customHeight="1" x14ac:dyDescent="0.3">
      <c r="A1400" s="76">
        <v>40386</v>
      </c>
      <c r="B1400" s="64">
        <v>1.0746899999999999</v>
      </c>
      <c r="C1400" s="104">
        <f t="shared" si="86"/>
        <v>1.0746899999999999</v>
      </c>
      <c r="D1400" s="99">
        <f t="shared" ca="1" si="85"/>
        <v>-5.7810157544514969E-2</v>
      </c>
      <c r="E1400" s="64">
        <f t="shared" si="87"/>
        <v>-6.594000000000011</v>
      </c>
      <c r="F1400" s="64">
        <f t="shared" si="88"/>
        <v>-65.940000000000111</v>
      </c>
    </row>
    <row r="1401" spans="1:6" s="21" customFormat="1" ht="14.25" customHeight="1" x14ac:dyDescent="0.3">
      <c r="A1401" s="76">
        <v>40385</v>
      </c>
      <c r="B1401" s="64">
        <v>1.0803100000000001</v>
      </c>
      <c r="C1401" s="104">
        <f t="shared" si="86"/>
        <v>1.0803100000000001</v>
      </c>
      <c r="D1401" s="99">
        <f t="shared" ca="1" si="85"/>
        <v>-5.6497816593886384E-2</v>
      </c>
      <c r="E1401" s="64">
        <f t="shared" si="87"/>
        <v>-6.4689999999999914</v>
      </c>
      <c r="F1401" s="64">
        <f t="shared" si="88"/>
        <v>-64.689999999999912</v>
      </c>
    </row>
    <row r="1402" spans="1:6" s="21" customFormat="1" ht="14.25" customHeight="1" x14ac:dyDescent="0.3">
      <c r="A1402" s="76">
        <v>40382</v>
      </c>
      <c r="B1402" s="64">
        <v>1.0746899999999999</v>
      </c>
      <c r="C1402" s="104">
        <f t="shared" si="86"/>
        <v>1.0746899999999999</v>
      </c>
      <c r="D1402" s="99">
        <f t="shared" ca="1" si="85"/>
        <v>-6.0380327868852564E-2</v>
      </c>
      <c r="E1402" s="64">
        <f t="shared" si="87"/>
        <v>-6.9060000000000121</v>
      </c>
      <c r="F1402" s="64">
        <f t="shared" si="88"/>
        <v>-69.060000000000116</v>
      </c>
    </row>
    <row r="1403" spans="1:6" s="21" customFormat="1" ht="14.25" customHeight="1" x14ac:dyDescent="0.3">
      <c r="A1403" s="76">
        <v>40381</v>
      </c>
      <c r="B1403" s="64">
        <v>1.08</v>
      </c>
      <c r="C1403" s="104">
        <f t="shared" si="86"/>
        <v>1.08</v>
      </c>
      <c r="D1403" s="99">
        <f t="shared" ca="1" si="85"/>
        <v>-5.7797164667393604E-2</v>
      </c>
      <c r="E1403" s="64">
        <f t="shared" si="87"/>
        <v>-6.624999999999992</v>
      </c>
      <c r="F1403" s="64">
        <f t="shared" si="88"/>
        <v>-66.249999999999915</v>
      </c>
    </row>
    <row r="1404" spans="1:6" s="21" customFormat="1" ht="14.25" customHeight="1" x14ac:dyDescent="0.3">
      <c r="A1404" s="76">
        <v>40380</v>
      </c>
      <c r="B1404" s="64">
        <v>1.0874999999999999</v>
      </c>
      <c r="C1404" s="104">
        <f t="shared" si="86"/>
        <v>1.0874999999999999</v>
      </c>
      <c r="D1404" s="99">
        <f t="shared" ca="1" si="85"/>
        <v>-5.7935861674665232E-2</v>
      </c>
      <c r="E1404" s="64">
        <f t="shared" si="87"/>
        <v>-6.6880000000000051</v>
      </c>
      <c r="F1404" s="64">
        <f t="shared" si="88"/>
        <v>-66.880000000000052</v>
      </c>
    </row>
    <row r="1405" spans="1:6" s="21" customFormat="1" ht="14.25" customHeight="1" x14ac:dyDescent="0.3">
      <c r="A1405" s="76">
        <v>40379</v>
      </c>
      <c r="B1405" s="64">
        <v>1.10188</v>
      </c>
      <c r="C1405" s="104">
        <f t="shared" si="86"/>
        <v>1.10188</v>
      </c>
      <c r="D1405" s="99">
        <f t="shared" ca="1" si="85"/>
        <v>-5.1640444796364558E-2</v>
      </c>
      <c r="E1405" s="64">
        <f t="shared" si="87"/>
        <v>-6.0000000000000053</v>
      </c>
      <c r="F1405" s="64">
        <f t="shared" si="88"/>
        <v>-60.000000000000057</v>
      </c>
    </row>
    <row r="1406" spans="1:6" s="21" customFormat="1" ht="14.25" customHeight="1" x14ac:dyDescent="0.3">
      <c r="A1406" s="76">
        <v>40378</v>
      </c>
      <c r="B1406" s="64">
        <v>1.11656</v>
      </c>
      <c r="C1406" s="104">
        <f t="shared" si="86"/>
        <v>1.11656</v>
      </c>
      <c r="D1406" s="99">
        <f t="shared" ca="1" si="85"/>
        <v>-4.0038516760809197E-2</v>
      </c>
      <c r="E1406" s="64">
        <f t="shared" si="87"/>
        <v>-4.657</v>
      </c>
      <c r="F1406" s="64">
        <f t="shared" si="88"/>
        <v>-46.57</v>
      </c>
    </row>
    <row r="1407" spans="1:6" s="21" customFormat="1" ht="14.25" customHeight="1" x14ac:dyDescent="0.3">
      <c r="A1407" s="76">
        <v>40375</v>
      </c>
      <c r="B1407" s="64">
        <v>1.1268799999999999</v>
      </c>
      <c r="C1407" s="104">
        <f t="shared" si="86"/>
        <v>1.1268799999999999</v>
      </c>
      <c r="D1407" s="99">
        <f t="shared" ca="1" si="85"/>
        <v>-3.1682062298603805E-2</v>
      </c>
      <c r="E1407" s="64">
        <f t="shared" si="87"/>
        <v>-3.687000000000018</v>
      </c>
      <c r="F1407" s="64">
        <f t="shared" si="88"/>
        <v>-36.870000000000182</v>
      </c>
    </row>
    <row r="1408" spans="1:6" s="21" customFormat="1" ht="14.25" customHeight="1" x14ac:dyDescent="0.3">
      <c r="A1408" s="76">
        <v>40374</v>
      </c>
      <c r="B1408" s="64">
        <v>1.13375</v>
      </c>
      <c r="C1408" s="104">
        <f t="shared" si="86"/>
        <v>1.13375</v>
      </c>
      <c r="D1408" s="99">
        <f t="shared" ca="1" si="85"/>
        <v>-3.253746117349899E-2</v>
      </c>
      <c r="E1408" s="64">
        <f t="shared" si="87"/>
        <v>-3.8129999999999997</v>
      </c>
      <c r="F1408" s="64">
        <f t="shared" si="88"/>
        <v>-38.129999999999995</v>
      </c>
    </row>
    <row r="1409" spans="1:6" s="21" customFormat="1" ht="14.25" customHeight="1" x14ac:dyDescent="0.3">
      <c r="A1409" s="76">
        <v>40373</v>
      </c>
      <c r="B1409" s="64">
        <v>1.14063</v>
      </c>
      <c r="C1409" s="104">
        <f t="shared" si="86"/>
        <v>1.14063</v>
      </c>
      <c r="D1409" s="99">
        <f t="shared" ca="1" si="85"/>
        <v>-2.7703664555505336E-2</v>
      </c>
      <c r="E1409" s="64">
        <f t="shared" si="87"/>
        <v>-3.2499999999999973</v>
      </c>
      <c r="F1409" s="64">
        <f t="shared" si="88"/>
        <v>-32.499999999999972</v>
      </c>
    </row>
    <row r="1410" spans="1:6" s="21" customFormat="1" ht="14.25" customHeight="1" x14ac:dyDescent="0.3">
      <c r="A1410" s="76">
        <v>40372</v>
      </c>
      <c r="B1410" s="64">
        <v>1.145</v>
      </c>
      <c r="C1410" s="104">
        <f t="shared" si="86"/>
        <v>1.145</v>
      </c>
      <c r="D1410" s="99">
        <f t="shared" ca="1" si="85"/>
        <v>-2.3978587198349704E-2</v>
      </c>
      <c r="E1410" s="64">
        <f t="shared" si="87"/>
        <v>-2.8129999999999988</v>
      </c>
      <c r="F1410" s="64">
        <f t="shared" si="88"/>
        <v>-28.129999999999988</v>
      </c>
    </row>
    <row r="1411" spans="1:6" s="21" customFormat="1" ht="14.25" customHeight="1" x14ac:dyDescent="0.3">
      <c r="A1411" s="76">
        <v>40371</v>
      </c>
      <c r="B1411" s="64">
        <v>1.14375</v>
      </c>
      <c r="C1411" s="104">
        <f t="shared" si="86"/>
        <v>1.14375</v>
      </c>
      <c r="D1411" s="99">
        <f t="shared" ref="D1411:D1474" ca="1" si="89">_xlfn.IFNA((B1411-B1420)/B1420,NORMINV(RAND(),_xlfn.AGGREGATE(1,6,D1350:D1476),_xlfn.AGGREGATE(7,6,D1350:D1476)))</f>
        <v>-2.6081847442905988E-2</v>
      </c>
      <c r="E1411" s="64">
        <f t="shared" si="87"/>
        <v>-3.0629999999999935</v>
      </c>
      <c r="F1411" s="64">
        <f t="shared" si="88"/>
        <v>-30.629999999999935</v>
      </c>
    </row>
    <row r="1412" spans="1:6" s="21" customFormat="1" ht="14.25" customHeight="1" x14ac:dyDescent="0.3">
      <c r="A1412" s="76">
        <v>40368</v>
      </c>
      <c r="B1412" s="64">
        <v>1.14625</v>
      </c>
      <c r="C1412" s="104">
        <f t="shared" si="86"/>
        <v>1.14625</v>
      </c>
      <c r="D1412" s="99">
        <f t="shared" ca="1" si="89"/>
        <v>-2.4990855966588097E-2</v>
      </c>
      <c r="E1412" s="64">
        <f t="shared" si="87"/>
        <v>-2.9379999999999962</v>
      </c>
      <c r="F1412" s="64">
        <f t="shared" si="88"/>
        <v>-29.37999999999996</v>
      </c>
    </row>
    <row r="1413" spans="1:6" s="21" customFormat="1" ht="14.25" customHeight="1" x14ac:dyDescent="0.3">
      <c r="A1413" s="76">
        <v>40367</v>
      </c>
      <c r="B1413" s="64">
        <v>1.15438</v>
      </c>
      <c r="C1413" s="104">
        <f t="shared" si="86"/>
        <v>1.15438</v>
      </c>
      <c r="D1413" s="99">
        <f t="shared" ca="1" si="89"/>
        <v>-2.4299950132276295E-2</v>
      </c>
      <c r="E1413" s="64">
        <f t="shared" si="87"/>
        <v>-2.8750000000000053</v>
      </c>
      <c r="F1413" s="64">
        <f t="shared" si="88"/>
        <v>-28.750000000000053</v>
      </c>
    </row>
    <row r="1414" spans="1:6" s="21" customFormat="1" ht="14.25" customHeight="1" x14ac:dyDescent="0.3">
      <c r="A1414" s="76">
        <v>40366</v>
      </c>
      <c r="B1414" s="64">
        <v>1.16188</v>
      </c>
      <c r="C1414" s="104">
        <f t="shared" ref="C1414:C1477" si="90">_xlfn.IFNA(B1414,EXP(D1414)*B1423)</f>
        <v>1.16188</v>
      </c>
      <c r="D1414" s="99">
        <f t="shared" ca="1" si="89"/>
        <v>-1.4838304872051476E-2</v>
      </c>
      <c r="E1414" s="64">
        <f t="shared" ref="E1414:E1477" si="91">(C1414-C1423)*100</f>
        <v>-1.7500000000000071</v>
      </c>
      <c r="F1414" s="64">
        <f t="shared" ref="F1414:F1477" si="92">E1414*10</f>
        <v>-17.500000000000071</v>
      </c>
    </row>
    <row r="1415" spans="1:6" s="21" customFormat="1" ht="14.25" customHeight="1" x14ac:dyDescent="0.3">
      <c r="A1415" s="76">
        <v>40365</v>
      </c>
      <c r="B1415" s="64">
        <v>1.16313</v>
      </c>
      <c r="C1415" s="104">
        <f t="shared" si="90"/>
        <v>1.16313</v>
      </c>
      <c r="D1415" s="99">
        <f t="shared" ca="1" si="89"/>
        <v>-1.3251325556733801E-2</v>
      </c>
      <c r="E1415" s="64">
        <f t="shared" si="91"/>
        <v>-1.5619999999999967</v>
      </c>
      <c r="F1415" s="64">
        <f t="shared" si="92"/>
        <v>-15.619999999999967</v>
      </c>
    </row>
    <row r="1416" spans="1:6" s="21" customFormat="1" ht="14.25" customHeight="1" x14ac:dyDescent="0.3">
      <c r="A1416" s="76">
        <v>40364</v>
      </c>
      <c r="B1416" s="64">
        <v>1.1637500000000001</v>
      </c>
      <c r="C1416" s="104">
        <f t="shared" si="90"/>
        <v>1.1637500000000001</v>
      </c>
      <c r="D1416" s="99">
        <f t="shared" ca="1" si="89"/>
        <v>-9.5744680851063673E-3</v>
      </c>
      <c r="E1416" s="64">
        <f t="shared" si="91"/>
        <v>-1.1249999999999982</v>
      </c>
      <c r="F1416" s="64">
        <f t="shared" si="92"/>
        <v>-11.249999999999982</v>
      </c>
    </row>
    <row r="1417" spans="1:6" s="21" customFormat="1" ht="14.25" customHeight="1" x14ac:dyDescent="0.3">
      <c r="A1417" s="76">
        <v>40361</v>
      </c>
      <c r="B1417" s="64">
        <v>1.17188</v>
      </c>
      <c r="C1417" s="104">
        <f t="shared" si="90"/>
        <v>1.17188</v>
      </c>
      <c r="D1417" s="99">
        <f t="shared" ca="1" si="89"/>
        <v>-1.0027455121436154E-2</v>
      </c>
      <c r="E1417" s="64">
        <f t="shared" si="91"/>
        <v>-1.1870000000000047</v>
      </c>
      <c r="F1417" s="64">
        <f t="shared" si="92"/>
        <v>-11.870000000000047</v>
      </c>
    </row>
    <row r="1418" spans="1:6" s="21" customFormat="1" ht="14.25" customHeight="1" x14ac:dyDescent="0.3">
      <c r="A1418" s="76">
        <v>40360</v>
      </c>
      <c r="B1418" s="64">
        <v>1.17313</v>
      </c>
      <c r="C1418" s="104">
        <f t="shared" si="90"/>
        <v>1.17313</v>
      </c>
      <c r="D1418" s="99">
        <f t="shared" ca="1" si="89"/>
        <v>-8.4521565677482691E-3</v>
      </c>
      <c r="E1418" s="64">
        <f t="shared" si="91"/>
        <v>-1.0000000000000009</v>
      </c>
      <c r="F1418" s="64">
        <f t="shared" si="92"/>
        <v>-10.000000000000009</v>
      </c>
    </row>
    <row r="1419" spans="1:6" s="21" customFormat="1" ht="14.25" customHeight="1" x14ac:dyDescent="0.3">
      <c r="A1419" s="76">
        <v>40359</v>
      </c>
      <c r="B1419" s="64">
        <v>1.17313</v>
      </c>
      <c r="C1419" s="104">
        <f t="shared" si="90"/>
        <v>1.17313</v>
      </c>
      <c r="D1419" s="99">
        <f t="shared" ca="1" si="89"/>
        <v>-1.4176470588235245E-2</v>
      </c>
      <c r="E1419" s="64">
        <f t="shared" si="91"/>
        <v>-1.6869999999999941</v>
      </c>
      <c r="F1419" s="64">
        <f t="shared" si="92"/>
        <v>-16.869999999999941</v>
      </c>
    </row>
    <row r="1420" spans="1:6" s="21" customFormat="1" ht="14.25" customHeight="1" x14ac:dyDescent="0.3">
      <c r="A1420" s="76">
        <v>40358</v>
      </c>
      <c r="B1420" s="64">
        <v>1.17438</v>
      </c>
      <c r="C1420" s="104">
        <f t="shared" si="90"/>
        <v>1.17438</v>
      </c>
      <c r="D1420" s="99">
        <f t="shared" ca="1" si="89"/>
        <v>-1.2088328075709774E-2</v>
      </c>
      <c r="E1420" s="64">
        <f t="shared" si="91"/>
        <v>-1.4369999999999994</v>
      </c>
      <c r="F1420" s="64">
        <f t="shared" si="92"/>
        <v>-14.369999999999994</v>
      </c>
    </row>
    <row r="1421" spans="1:6" s="21" customFormat="1" ht="14.25" customHeight="1" x14ac:dyDescent="0.3">
      <c r="A1421" s="76">
        <v>40357</v>
      </c>
      <c r="B1421" s="64">
        <v>1.17563</v>
      </c>
      <c r="C1421" s="104">
        <f t="shared" si="90"/>
        <v>1.17563</v>
      </c>
      <c r="D1421" s="99">
        <f t="shared" ca="1" si="89"/>
        <v>-1.3369028836147571E-2</v>
      </c>
      <c r="E1421" s="64">
        <f t="shared" si="91"/>
        <v>-1.593</v>
      </c>
      <c r="F1421" s="64">
        <f t="shared" si="92"/>
        <v>-15.93</v>
      </c>
    </row>
    <row r="1422" spans="1:6" s="21" customFormat="1" ht="14.25" customHeight="1" x14ac:dyDescent="0.3">
      <c r="A1422" s="76">
        <v>40354</v>
      </c>
      <c r="B1422" s="64">
        <v>1.18313</v>
      </c>
      <c r="C1422" s="104">
        <f t="shared" si="90"/>
        <v>1.18313</v>
      </c>
      <c r="D1422" s="99">
        <f t="shared" ca="1" si="89"/>
        <v>-2.1085836222092449E-3</v>
      </c>
      <c r="E1422" s="64">
        <f t="shared" si="91"/>
        <v>-0.24999999999999467</v>
      </c>
      <c r="F1422" s="64">
        <f t="shared" si="92"/>
        <v>-2.4999999999999467</v>
      </c>
    </row>
    <row r="1423" spans="1:6" s="21" customFormat="1" ht="14.25" customHeight="1" x14ac:dyDescent="0.3">
      <c r="A1423" s="76">
        <v>40353</v>
      </c>
      <c r="B1423" s="64">
        <v>1.1793800000000001</v>
      </c>
      <c r="C1423" s="104">
        <f t="shared" si="90"/>
        <v>1.1793800000000001</v>
      </c>
      <c r="D1423" s="99">
        <f t="shared" ca="1" si="89"/>
        <v>-7.8792859503001367E-4</v>
      </c>
      <c r="E1423" s="64">
        <f t="shared" si="91"/>
        <v>-9.2999999999987537E-2</v>
      </c>
      <c r="F1423" s="64">
        <f t="shared" si="92"/>
        <v>-0.92999999999987537</v>
      </c>
    </row>
    <row r="1424" spans="1:6" s="21" customFormat="1" ht="14.25" customHeight="1" x14ac:dyDescent="0.3">
      <c r="A1424" s="76">
        <v>40352</v>
      </c>
      <c r="B1424" s="64">
        <v>1.17875</v>
      </c>
      <c r="C1424" s="104">
        <f t="shared" si="90"/>
        <v>1.17875</v>
      </c>
      <c r="D1424" s="99">
        <f t="shared" ca="1" si="89"/>
        <v>-3.171247357293989E-3</v>
      </c>
      <c r="E1424" s="64">
        <f t="shared" si="91"/>
        <v>-0.37500000000001421</v>
      </c>
      <c r="F1424" s="64">
        <f t="shared" si="92"/>
        <v>-3.7500000000001421</v>
      </c>
    </row>
    <row r="1425" spans="1:6" s="21" customFormat="1" ht="14.25" customHeight="1" x14ac:dyDescent="0.3">
      <c r="A1425" s="76">
        <v>40351</v>
      </c>
      <c r="B1425" s="64">
        <v>1.175</v>
      </c>
      <c r="C1425" s="104">
        <f t="shared" si="90"/>
        <v>1.175</v>
      </c>
      <c r="D1425" s="99">
        <f t="shared" ca="1" si="89"/>
        <v>-1.3127503926492723E-2</v>
      </c>
      <c r="E1425" s="64">
        <f t="shared" si="91"/>
        <v>-1.5630000000000033</v>
      </c>
      <c r="F1425" s="64">
        <f t="shared" si="92"/>
        <v>-15.630000000000033</v>
      </c>
    </row>
    <row r="1426" spans="1:6" s="21" customFormat="1" ht="14.25" customHeight="1" x14ac:dyDescent="0.3">
      <c r="A1426" s="76">
        <v>40350</v>
      </c>
      <c r="B1426" s="64">
        <v>1.1837500000000001</v>
      </c>
      <c r="C1426" s="104">
        <f t="shared" si="90"/>
        <v>1.1837500000000001</v>
      </c>
      <c r="D1426" s="99">
        <f t="shared" ca="1" si="89"/>
        <v>-1.0705689643645105E-2</v>
      </c>
      <c r="E1426" s="64">
        <f t="shared" si="91"/>
        <v>-1.2809999999999988</v>
      </c>
      <c r="F1426" s="64">
        <f t="shared" si="92"/>
        <v>-12.809999999999988</v>
      </c>
    </row>
    <row r="1427" spans="1:6" s="21" customFormat="1" ht="14.25" customHeight="1" x14ac:dyDescent="0.3">
      <c r="A1427" s="76">
        <v>40347</v>
      </c>
      <c r="B1427" s="64">
        <v>1.18313</v>
      </c>
      <c r="C1427" s="104">
        <f t="shared" si="90"/>
        <v>1.18313</v>
      </c>
      <c r="D1427" s="99">
        <f t="shared" ca="1" si="89"/>
        <v>-1.9166839378238366E-2</v>
      </c>
      <c r="E1427" s="64">
        <f t="shared" si="91"/>
        <v>-2.3120000000000029</v>
      </c>
      <c r="F1427" s="64">
        <f t="shared" si="92"/>
        <v>-23.120000000000029</v>
      </c>
    </row>
    <row r="1428" spans="1:6" s="21" customFormat="1" ht="14.25" customHeight="1" x14ac:dyDescent="0.3">
      <c r="A1428" s="76">
        <v>40346</v>
      </c>
      <c r="B1428" s="64">
        <v>1.19</v>
      </c>
      <c r="C1428" s="104">
        <f t="shared" si="90"/>
        <v>1.19</v>
      </c>
      <c r="D1428" s="99">
        <f t="shared" ca="1" si="89"/>
        <v>-5.4823828307816753E-3</v>
      </c>
      <c r="E1428" s="64">
        <f t="shared" si="91"/>
        <v>-0.65600000000001213</v>
      </c>
      <c r="F1428" s="64">
        <f t="shared" si="92"/>
        <v>-6.5600000000001213</v>
      </c>
    </row>
    <row r="1429" spans="1:6" s="21" customFormat="1" ht="14.25" customHeight="1" x14ac:dyDescent="0.3">
      <c r="A1429" s="76">
        <v>40345</v>
      </c>
      <c r="B1429" s="64">
        <v>1.18875</v>
      </c>
      <c r="C1429" s="104">
        <f t="shared" si="90"/>
        <v>1.18875</v>
      </c>
      <c r="D1429" s="99">
        <f t="shared" ca="1" si="89"/>
        <v>-1.3485477178423317E-2</v>
      </c>
      <c r="E1429" s="64">
        <f t="shared" si="91"/>
        <v>-1.6250000000000098</v>
      </c>
      <c r="F1429" s="64">
        <f t="shared" si="92"/>
        <v>-16.250000000000099</v>
      </c>
    </row>
    <row r="1430" spans="1:6" s="21" customFormat="1" ht="14.25" customHeight="1" x14ac:dyDescent="0.3">
      <c r="A1430" s="76">
        <v>40344</v>
      </c>
      <c r="B1430" s="64">
        <v>1.19156</v>
      </c>
      <c r="C1430" s="104">
        <f t="shared" si="90"/>
        <v>1.19156</v>
      </c>
      <c r="D1430" s="99">
        <f t="shared" ca="1" si="89"/>
        <v>-1.2178238341968987E-2</v>
      </c>
      <c r="E1430" s="64">
        <f t="shared" si="91"/>
        <v>-1.4690000000000092</v>
      </c>
      <c r="F1430" s="64">
        <f t="shared" si="92"/>
        <v>-14.690000000000092</v>
      </c>
    </row>
    <row r="1431" spans="1:6" s="21" customFormat="1" ht="14.25" customHeight="1" x14ac:dyDescent="0.3">
      <c r="A1431" s="76">
        <v>40343</v>
      </c>
      <c r="B1431" s="64">
        <v>1.18563</v>
      </c>
      <c r="C1431" s="104">
        <f t="shared" si="90"/>
        <v>1.18563</v>
      </c>
      <c r="D1431" s="99">
        <f t="shared" ca="1" si="89"/>
        <v>-1.9127197518097234E-2</v>
      </c>
      <c r="E1431" s="64">
        <f t="shared" si="91"/>
        <v>-2.3120000000000029</v>
      </c>
      <c r="F1431" s="64">
        <f t="shared" si="92"/>
        <v>-23.120000000000029</v>
      </c>
    </row>
    <row r="1432" spans="1:6" s="21" customFormat="1" ht="14.25" customHeight="1" x14ac:dyDescent="0.3">
      <c r="A1432" s="76">
        <v>40340</v>
      </c>
      <c r="B1432" s="64">
        <v>1.18031</v>
      </c>
      <c r="C1432" s="104">
        <f t="shared" si="90"/>
        <v>1.18031</v>
      </c>
      <c r="D1432" s="99">
        <f t="shared" ca="1" si="89"/>
        <v>2.0339593208135727E-2</v>
      </c>
      <c r="E1432" s="64">
        <f t="shared" ca="1" si="91"/>
        <v>4.9750000000000068</v>
      </c>
      <c r="F1432" s="64">
        <f t="shared" ca="1" si="92"/>
        <v>49.750000000000071</v>
      </c>
    </row>
    <row r="1433" spans="1:6" s="21" customFormat="1" ht="14.25" customHeight="1" x14ac:dyDescent="0.3">
      <c r="A1433" s="76">
        <v>40339</v>
      </c>
      <c r="B1433" s="64">
        <v>1.1825000000000001</v>
      </c>
      <c r="C1433" s="104">
        <f t="shared" si="90"/>
        <v>1.1825000000000001</v>
      </c>
      <c r="D1433" s="99">
        <f t="shared" ca="1" si="89"/>
        <v>-1.790608441439779E-2</v>
      </c>
      <c r="E1433" s="64">
        <f t="shared" si="91"/>
        <v>-2.1559999999999802</v>
      </c>
      <c r="F1433" s="64">
        <f t="shared" si="92"/>
        <v>-21.559999999999803</v>
      </c>
    </row>
    <row r="1434" spans="1:6" s="21" customFormat="1" ht="14.25" customHeight="1" x14ac:dyDescent="0.3">
      <c r="A1434" s="76">
        <v>40338</v>
      </c>
      <c r="B1434" s="64">
        <v>1.1906300000000001</v>
      </c>
      <c r="C1434" s="104">
        <f t="shared" si="90"/>
        <v>1.1906300000000001</v>
      </c>
      <c r="D1434" s="99">
        <f t="shared" ca="1" si="89"/>
        <v>-1.8142384734007914E-2</v>
      </c>
      <c r="E1434" s="64">
        <f t="shared" si="91"/>
        <v>-2.200000000000002</v>
      </c>
      <c r="F1434" s="64">
        <f t="shared" si="92"/>
        <v>-22.000000000000021</v>
      </c>
    </row>
    <row r="1435" spans="1:6" s="21" customFormat="1" ht="14.25" customHeight="1" x14ac:dyDescent="0.3">
      <c r="A1435" s="76">
        <v>40337</v>
      </c>
      <c r="B1435" s="64">
        <v>1.1965600000000001</v>
      </c>
      <c r="C1435" s="104">
        <f t="shared" si="90"/>
        <v>1.1965600000000001</v>
      </c>
      <c r="D1435" s="99">
        <f t="shared" ca="1" si="89"/>
        <v>-1.7602627257799593E-2</v>
      </c>
      <c r="E1435" s="64">
        <f t="shared" si="91"/>
        <v>-2.1439999999999904</v>
      </c>
      <c r="F1435" s="64">
        <f t="shared" si="92"/>
        <v>-21.439999999999905</v>
      </c>
    </row>
    <row r="1436" spans="1:6" s="21" customFormat="1" ht="14.25" customHeight="1" x14ac:dyDescent="0.3">
      <c r="A1436" s="76">
        <v>40336</v>
      </c>
      <c r="B1436" s="64">
        <v>1.20625</v>
      </c>
      <c r="C1436" s="104">
        <f t="shared" si="90"/>
        <v>1.20625</v>
      </c>
      <c r="D1436" s="99">
        <f t="shared" ca="1" si="89"/>
        <v>-1.4606291815411678E-2</v>
      </c>
      <c r="E1436" s="64">
        <f t="shared" si="91"/>
        <v>-1.7879999999999896</v>
      </c>
      <c r="F1436" s="64">
        <f t="shared" si="92"/>
        <v>-17.879999999999896</v>
      </c>
    </row>
    <row r="1437" spans="1:6" s="21" customFormat="1" ht="14.25" customHeight="1" x14ac:dyDescent="0.3">
      <c r="A1437" s="76">
        <v>40333</v>
      </c>
      <c r="B1437" s="64">
        <v>1.1965600000000001</v>
      </c>
      <c r="C1437" s="104">
        <f t="shared" si="90"/>
        <v>1.1965600000000001</v>
      </c>
      <c r="D1437" s="99">
        <f t="shared" ca="1" si="89"/>
        <v>1.6998708098184552E-2</v>
      </c>
      <c r="E1437" s="64">
        <f t="shared" si="91"/>
        <v>2.0000000000000018</v>
      </c>
      <c r="F1437" s="64">
        <f t="shared" si="92"/>
        <v>20.000000000000018</v>
      </c>
    </row>
    <row r="1438" spans="1:6" s="21" customFormat="1" ht="14.25" customHeight="1" x14ac:dyDescent="0.3">
      <c r="A1438" s="76">
        <v>40332</v>
      </c>
      <c r="B1438" s="64">
        <v>1.2050000000000001</v>
      </c>
      <c r="C1438" s="104">
        <f t="shared" si="90"/>
        <v>1.2050000000000001</v>
      </c>
      <c r="D1438" s="99">
        <f t="shared" ca="1" si="89"/>
        <v>4.3850378558187172E-2</v>
      </c>
      <c r="E1438" s="64">
        <f t="shared" si="91"/>
        <v>5.0620000000000109</v>
      </c>
      <c r="F1438" s="64">
        <f t="shared" si="92"/>
        <v>50.620000000000111</v>
      </c>
    </row>
    <row r="1439" spans="1:6" s="21" customFormat="1" ht="14.25" customHeight="1" x14ac:dyDescent="0.3">
      <c r="A1439" s="76">
        <v>40331</v>
      </c>
      <c r="B1439" s="64">
        <v>1.20625</v>
      </c>
      <c r="C1439" s="104">
        <f t="shared" si="90"/>
        <v>1.20625</v>
      </c>
      <c r="D1439" s="99">
        <f t="shared" ca="1" si="89"/>
        <v>6.2775330396475801E-2</v>
      </c>
      <c r="E1439" s="64">
        <f t="shared" si="91"/>
        <v>7.1250000000000036</v>
      </c>
      <c r="F1439" s="64">
        <f t="shared" si="92"/>
        <v>71.250000000000028</v>
      </c>
    </row>
    <row r="1440" spans="1:6" s="21" customFormat="1" ht="14.25" customHeight="1" x14ac:dyDescent="0.3">
      <c r="A1440" s="76">
        <v>40330</v>
      </c>
      <c r="B1440" s="64">
        <v>1.20875</v>
      </c>
      <c r="C1440" s="104">
        <f t="shared" si="90"/>
        <v>1.20875</v>
      </c>
      <c r="D1440" s="99">
        <f t="shared" ca="1" si="89"/>
        <v>6.9690265486725758E-2</v>
      </c>
      <c r="E1440" s="64">
        <f t="shared" si="91"/>
        <v>7.8750000000000098</v>
      </c>
      <c r="F1440" s="64">
        <f t="shared" si="92"/>
        <v>78.750000000000099</v>
      </c>
    </row>
    <row r="1441" spans="1:6" s="21" customFormat="1" ht="14.25" customHeight="1" x14ac:dyDescent="0.3">
      <c r="A1441" s="76">
        <v>40329</v>
      </c>
      <c r="B1441" s="64" t="e">
        <v>#N/A</v>
      </c>
      <c r="C1441" s="104">
        <f t="shared" ca="1" si="90"/>
        <v>0.98060000000000003</v>
      </c>
      <c r="D1441" s="99">
        <f t="shared" ca="1" si="89"/>
        <v>2.0339593208135727E-2</v>
      </c>
      <c r="E1441" s="64">
        <f t="shared" ca="1" si="91"/>
        <v>4.9750000000000068</v>
      </c>
      <c r="F1441" s="64">
        <f t="shared" ca="1" si="92"/>
        <v>49.750000000000071</v>
      </c>
    </row>
    <row r="1442" spans="1:6" s="21" customFormat="1" ht="14.25" customHeight="1" x14ac:dyDescent="0.3">
      <c r="A1442" s="76">
        <v>40326</v>
      </c>
      <c r="B1442" s="64">
        <v>1.2040599999999999</v>
      </c>
      <c r="C1442" s="104">
        <f t="shared" si="90"/>
        <v>1.2040599999999999</v>
      </c>
      <c r="D1442" s="99">
        <f t="shared" ca="1" si="89"/>
        <v>7.5649019993210401E-2</v>
      </c>
      <c r="E1442" s="64">
        <f t="shared" si="91"/>
        <v>8.4679999999999858</v>
      </c>
      <c r="F1442" s="64">
        <f t="shared" si="92"/>
        <v>84.679999999999865</v>
      </c>
    </row>
    <row r="1443" spans="1:6" s="21" customFormat="1" ht="14.25" customHeight="1" x14ac:dyDescent="0.3">
      <c r="A1443" s="76">
        <v>40325</v>
      </c>
      <c r="B1443" s="64">
        <v>1.2126300000000001</v>
      </c>
      <c r="C1443" s="104">
        <f t="shared" si="90"/>
        <v>1.2126300000000001</v>
      </c>
      <c r="D1443" s="99">
        <f t="shared" ca="1" si="89"/>
        <v>9.6777402928646991E-2</v>
      </c>
      <c r="E1443" s="64">
        <f t="shared" si="91"/>
        <v>10.7</v>
      </c>
      <c r="F1443" s="64">
        <f t="shared" si="92"/>
        <v>107</v>
      </c>
    </row>
    <row r="1444" spans="1:6" s="21" customFormat="1" ht="14.25" customHeight="1" x14ac:dyDescent="0.3">
      <c r="A1444" s="76">
        <v>40324</v>
      </c>
      <c r="B1444" s="64">
        <v>1.218</v>
      </c>
      <c r="C1444" s="104">
        <f t="shared" si="90"/>
        <v>1.218</v>
      </c>
      <c r="D1444" s="99">
        <f t="shared" ca="1" si="89"/>
        <v>0.11519058039352126</v>
      </c>
      <c r="E1444" s="64">
        <f t="shared" si="91"/>
        <v>12.580999999999998</v>
      </c>
      <c r="F1444" s="64">
        <f t="shared" si="92"/>
        <v>125.80999999999997</v>
      </c>
    </row>
    <row r="1445" spans="1:6" s="21" customFormat="1" ht="14.25" customHeight="1" x14ac:dyDescent="0.3">
      <c r="A1445" s="76">
        <v>40323</v>
      </c>
      <c r="B1445" s="64">
        <v>1.2241299999999999</v>
      </c>
      <c r="C1445" s="104">
        <f t="shared" si="90"/>
        <v>1.2241299999999999</v>
      </c>
      <c r="D1445" s="99">
        <f t="shared" ca="1" si="89"/>
        <v>0.11538041002277907</v>
      </c>
      <c r="E1445" s="64">
        <f t="shared" si="91"/>
        <v>12.663000000000002</v>
      </c>
      <c r="F1445" s="64">
        <f t="shared" si="92"/>
        <v>126.63000000000002</v>
      </c>
    </row>
    <row r="1446" spans="1:6" s="21" customFormat="1" ht="14.25" customHeight="1" x14ac:dyDescent="0.3">
      <c r="A1446" s="76">
        <v>40322</v>
      </c>
      <c r="B1446" s="64">
        <v>1.1765600000000001</v>
      </c>
      <c r="C1446" s="104">
        <f t="shared" si="90"/>
        <v>1.1765600000000001</v>
      </c>
      <c r="D1446" s="99">
        <f t="shared" ca="1" si="89"/>
        <v>7.0816837315130984E-2</v>
      </c>
      <c r="E1446" s="64">
        <f t="shared" si="91"/>
        <v>7.7810000000000157</v>
      </c>
      <c r="F1446" s="64">
        <f t="shared" si="92"/>
        <v>77.810000000000159</v>
      </c>
    </row>
    <row r="1447" spans="1:6" s="21" customFormat="1" ht="14.25" customHeight="1" x14ac:dyDescent="0.3">
      <c r="A1447" s="76">
        <v>40319</v>
      </c>
      <c r="B1447" s="64">
        <v>1.15438</v>
      </c>
      <c r="C1447" s="104">
        <f t="shared" si="90"/>
        <v>1.15438</v>
      </c>
      <c r="D1447" s="99">
        <f t="shared" ca="1" si="89"/>
        <v>5.1826879271070658E-2</v>
      </c>
      <c r="E1447" s="64">
        <f t="shared" si="91"/>
        <v>5.6880000000000042</v>
      </c>
      <c r="F1447" s="64">
        <f t="shared" si="92"/>
        <v>56.880000000000038</v>
      </c>
    </row>
    <row r="1448" spans="1:6" s="21" customFormat="1" ht="14.25" customHeight="1" x14ac:dyDescent="0.3">
      <c r="A1448" s="76">
        <v>40318</v>
      </c>
      <c r="B1448" s="64">
        <v>1.135</v>
      </c>
      <c r="C1448" s="104">
        <f t="shared" si="90"/>
        <v>1.135</v>
      </c>
      <c r="D1448" s="99">
        <f t="shared" ca="1" si="89"/>
        <v>4.4247787610620492E-3</v>
      </c>
      <c r="E1448" s="64">
        <f t="shared" si="91"/>
        <v>0.50000000000001155</v>
      </c>
      <c r="F1448" s="64">
        <f t="shared" si="92"/>
        <v>5.0000000000001155</v>
      </c>
    </row>
    <row r="1449" spans="1:6" s="21" customFormat="1" ht="14.25" customHeight="1" x14ac:dyDescent="0.3">
      <c r="A1449" s="76">
        <v>40317</v>
      </c>
      <c r="B1449" s="64">
        <v>1.1299999999999999</v>
      </c>
      <c r="C1449" s="104">
        <f t="shared" si="90"/>
        <v>1.1299999999999999</v>
      </c>
      <c r="D1449" s="99">
        <f t="shared" ca="1" si="89"/>
        <v>6.1032863849765209E-2</v>
      </c>
      <c r="E1449" s="64">
        <f t="shared" si="91"/>
        <v>6.4999999999999947</v>
      </c>
      <c r="F1449" s="64">
        <f t="shared" si="92"/>
        <v>64.999999999999943</v>
      </c>
    </row>
    <row r="1450" spans="1:6" s="21" customFormat="1" ht="14.25" customHeight="1" x14ac:dyDescent="0.3">
      <c r="A1450" s="76">
        <v>40316</v>
      </c>
      <c r="B1450" s="64">
        <v>1.115</v>
      </c>
      <c r="C1450" s="104">
        <f t="shared" si="90"/>
        <v>1.115</v>
      </c>
      <c r="D1450" s="99">
        <f t="shared" ca="1" si="89"/>
        <v>5.7814545661537285E-2</v>
      </c>
      <c r="E1450" s="64">
        <f t="shared" si="91"/>
        <v>6.0939999999999994</v>
      </c>
      <c r="F1450" s="64">
        <f t="shared" si="92"/>
        <v>60.94</v>
      </c>
    </row>
    <row r="1451" spans="1:6" s="21" customFormat="1" ht="14.25" customHeight="1" x14ac:dyDescent="0.3">
      <c r="A1451" s="76">
        <v>40315</v>
      </c>
      <c r="B1451" s="64">
        <v>1.11938</v>
      </c>
      <c r="C1451" s="104">
        <f t="shared" si="90"/>
        <v>1.11938</v>
      </c>
      <c r="D1451" s="99">
        <f t="shared" ca="1" si="89"/>
        <v>7.6326923076923084E-2</v>
      </c>
      <c r="E1451" s="64">
        <f t="shared" si="91"/>
        <v>7.9380000000000006</v>
      </c>
      <c r="F1451" s="64">
        <f t="shared" si="92"/>
        <v>79.38000000000001</v>
      </c>
    </row>
    <row r="1452" spans="1:6" s="21" customFormat="1" ht="14.25" customHeight="1" x14ac:dyDescent="0.3">
      <c r="A1452" s="76">
        <v>40312</v>
      </c>
      <c r="B1452" s="64">
        <v>1.1056300000000001</v>
      </c>
      <c r="C1452" s="104">
        <f t="shared" si="90"/>
        <v>1.1056300000000001</v>
      </c>
      <c r="D1452" s="99">
        <f t="shared" ca="1" si="89"/>
        <v>2.0339593208135727E-2</v>
      </c>
      <c r="E1452" s="64">
        <f t="shared" ca="1" si="91"/>
        <v>4.9750000000000068</v>
      </c>
      <c r="F1452" s="64">
        <f t="shared" ca="1" si="92"/>
        <v>49.750000000000071</v>
      </c>
    </row>
    <row r="1453" spans="1:6" s="21" customFormat="1" ht="14.25" customHeight="1" x14ac:dyDescent="0.3">
      <c r="A1453" s="76">
        <v>40311</v>
      </c>
      <c r="B1453" s="64">
        <v>1.09219</v>
      </c>
      <c r="C1453" s="104">
        <f t="shared" si="90"/>
        <v>1.09219</v>
      </c>
      <c r="D1453" s="99">
        <f t="shared" ca="1" si="89"/>
        <v>7.5381782735838801E-2</v>
      </c>
      <c r="E1453" s="64">
        <f t="shared" si="91"/>
        <v>7.6559999999999961</v>
      </c>
      <c r="F1453" s="64">
        <f t="shared" si="92"/>
        <v>76.55999999999996</v>
      </c>
    </row>
    <row r="1454" spans="1:6" s="21" customFormat="1" ht="14.25" customHeight="1" x14ac:dyDescent="0.3">
      <c r="A1454" s="76">
        <v>40310</v>
      </c>
      <c r="B1454" s="64">
        <v>1.0974999999999999</v>
      </c>
      <c r="C1454" s="104">
        <f t="shared" si="90"/>
        <v>1.0974999999999999</v>
      </c>
      <c r="D1454" s="99">
        <f t="shared" ca="1" si="89"/>
        <v>8.1941678660856734E-2</v>
      </c>
      <c r="E1454" s="64">
        <f t="shared" si="91"/>
        <v>8.311999999999987</v>
      </c>
      <c r="F1454" s="64">
        <f t="shared" si="92"/>
        <v>83.119999999999862</v>
      </c>
    </row>
    <row r="1455" spans="1:6" s="21" customFormat="1" ht="14.25" customHeight="1" x14ac:dyDescent="0.3">
      <c r="A1455" s="76">
        <v>40309</v>
      </c>
      <c r="B1455" s="64">
        <v>1.0987499999999999</v>
      </c>
      <c r="C1455" s="104">
        <f t="shared" si="90"/>
        <v>1.0987499999999999</v>
      </c>
      <c r="D1455" s="99">
        <f t="shared" ca="1" si="89"/>
        <v>8.2512315270935957E-2</v>
      </c>
      <c r="E1455" s="64">
        <f t="shared" si="91"/>
        <v>8.375</v>
      </c>
      <c r="F1455" s="64">
        <f t="shared" si="92"/>
        <v>83.75</v>
      </c>
    </row>
    <row r="1456" spans="1:6" s="21" customFormat="1" ht="14.25" customHeight="1" x14ac:dyDescent="0.3">
      <c r="A1456" s="76">
        <v>40308</v>
      </c>
      <c r="B1456" s="64">
        <v>1.0974999999999999</v>
      </c>
      <c r="C1456" s="104">
        <f t="shared" si="90"/>
        <v>1.0974999999999999</v>
      </c>
      <c r="D1456" s="99">
        <f t="shared" ca="1" si="89"/>
        <v>9.8873591989987381E-2</v>
      </c>
      <c r="E1456" s="64">
        <f t="shared" si="91"/>
        <v>9.8749999999999893</v>
      </c>
      <c r="F1456" s="64">
        <f t="shared" si="92"/>
        <v>98.749999999999886</v>
      </c>
    </row>
    <row r="1457" spans="1:6" s="21" customFormat="1" ht="14.25" customHeight="1" x14ac:dyDescent="0.3">
      <c r="A1457" s="76">
        <v>40305</v>
      </c>
      <c r="B1457" s="64">
        <v>1.1299999999999999</v>
      </c>
      <c r="C1457" s="104">
        <f t="shared" si="90"/>
        <v>1.1299999999999999</v>
      </c>
      <c r="D1457" s="99">
        <f t="shared" ca="1" si="89"/>
        <v>0.13781680142579517</v>
      </c>
      <c r="E1457" s="64">
        <f t="shared" si="91"/>
        <v>13.686999999999994</v>
      </c>
      <c r="F1457" s="64">
        <f t="shared" si="92"/>
        <v>136.86999999999995</v>
      </c>
    </row>
    <row r="1458" spans="1:6" s="21" customFormat="1" ht="14.25" customHeight="1" x14ac:dyDescent="0.3">
      <c r="A1458" s="76">
        <v>40304</v>
      </c>
      <c r="B1458" s="64">
        <v>1.0649999999999999</v>
      </c>
      <c r="C1458" s="104">
        <f t="shared" si="90"/>
        <v>1.0649999999999999</v>
      </c>
      <c r="D1458" s="99">
        <f t="shared" ca="1" si="89"/>
        <v>8.8122605363984613E-2</v>
      </c>
      <c r="E1458" s="64">
        <f t="shared" si="91"/>
        <v>8.6249999999999929</v>
      </c>
      <c r="F1458" s="64">
        <f t="shared" si="92"/>
        <v>86.249999999999929</v>
      </c>
    </row>
    <row r="1459" spans="1:6" s="21" customFormat="1" ht="14.25" customHeight="1" x14ac:dyDescent="0.3">
      <c r="A1459" s="76">
        <v>40303</v>
      </c>
      <c r="B1459" s="64">
        <v>1.05406</v>
      </c>
      <c r="C1459" s="104">
        <f t="shared" si="90"/>
        <v>1.05406</v>
      </c>
      <c r="D1459" s="99">
        <f t="shared" ca="1" si="89"/>
        <v>9.4592770283601774E-2</v>
      </c>
      <c r="E1459" s="64">
        <f t="shared" si="91"/>
        <v>9.109</v>
      </c>
      <c r="F1459" s="64">
        <f t="shared" si="92"/>
        <v>91.09</v>
      </c>
    </row>
    <row r="1460" spans="1:6" s="21" customFormat="1" ht="14.25" customHeight="1" x14ac:dyDescent="0.3">
      <c r="A1460" s="76">
        <v>40302</v>
      </c>
      <c r="B1460" s="64">
        <v>1.04</v>
      </c>
      <c r="C1460" s="104">
        <f t="shared" si="90"/>
        <v>1.04</v>
      </c>
      <c r="D1460" s="99">
        <f t="shared" ca="1" si="89"/>
        <v>9.1863517060367481E-2</v>
      </c>
      <c r="E1460" s="64">
        <f t="shared" si="91"/>
        <v>8.7500000000000018</v>
      </c>
      <c r="F1460" s="64">
        <f t="shared" si="92"/>
        <v>87.500000000000014</v>
      </c>
    </row>
    <row r="1461" spans="1:6" s="21" customFormat="1" ht="14.25" customHeight="1" x14ac:dyDescent="0.3">
      <c r="A1461" s="76">
        <v>40301</v>
      </c>
      <c r="B1461" s="64" t="e">
        <v>#N/A</v>
      </c>
      <c r="C1461" s="104">
        <f t="shared" ca="1" si="90"/>
        <v>0.98060000000000003</v>
      </c>
      <c r="D1461" s="99">
        <f t="shared" ca="1" si="89"/>
        <v>2.0339593208135727E-2</v>
      </c>
      <c r="E1461" s="64">
        <f t="shared" ca="1" si="91"/>
        <v>4.9750000000000068</v>
      </c>
      <c r="F1461" s="64">
        <f t="shared" ca="1" si="92"/>
        <v>49.750000000000071</v>
      </c>
    </row>
    <row r="1462" spans="1:6" s="21" customFormat="1" ht="14.25" customHeight="1" x14ac:dyDescent="0.3">
      <c r="A1462" s="76">
        <v>40298</v>
      </c>
      <c r="B1462" s="64">
        <v>1.01563</v>
      </c>
      <c r="C1462" s="104">
        <f t="shared" si="90"/>
        <v>1.01563</v>
      </c>
      <c r="D1462" s="99">
        <f t="shared" ca="1" si="89"/>
        <v>8.8412118354355793E-2</v>
      </c>
      <c r="E1462" s="64">
        <f t="shared" si="91"/>
        <v>8.2500000000000018</v>
      </c>
      <c r="F1462" s="64">
        <f t="shared" si="92"/>
        <v>82.500000000000014</v>
      </c>
    </row>
    <row r="1463" spans="1:6" s="21" customFormat="1" ht="14.25" customHeight="1" x14ac:dyDescent="0.3">
      <c r="A1463" s="76">
        <v>40297</v>
      </c>
      <c r="B1463" s="64">
        <v>1.0143800000000001</v>
      </c>
      <c r="C1463" s="104">
        <f t="shared" si="90"/>
        <v>1.0143800000000001</v>
      </c>
      <c r="D1463" s="99">
        <f t="shared" ca="1" si="89"/>
        <v>7.4122704843389384E-2</v>
      </c>
      <c r="E1463" s="64">
        <f t="shared" si="91"/>
        <v>7.0000000000000062</v>
      </c>
      <c r="F1463" s="64">
        <f t="shared" si="92"/>
        <v>70.000000000000057</v>
      </c>
    </row>
    <row r="1464" spans="1:6" s="21" customFormat="1" ht="14.25" customHeight="1" x14ac:dyDescent="0.3">
      <c r="A1464" s="76">
        <v>40296</v>
      </c>
      <c r="B1464" s="64">
        <v>1.0149999999999999</v>
      </c>
      <c r="C1464" s="104">
        <f t="shared" si="90"/>
        <v>1.0149999999999999</v>
      </c>
      <c r="D1464" s="99">
        <f t="shared" ca="1" si="89"/>
        <v>7.3006744613823185E-2</v>
      </c>
      <c r="E1464" s="64">
        <f t="shared" si="91"/>
        <v>6.9059999999999899</v>
      </c>
      <c r="F1464" s="64">
        <f t="shared" si="92"/>
        <v>69.059999999999903</v>
      </c>
    </row>
    <row r="1465" spans="1:6" s="21" customFormat="1" ht="14.25" customHeight="1" x14ac:dyDescent="0.3">
      <c r="A1465" s="76">
        <v>40295</v>
      </c>
      <c r="B1465" s="64">
        <v>0.99875000000000003</v>
      </c>
      <c r="C1465" s="104">
        <f t="shared" si="90"/>
        <v>0.99875000000000003</v>
      </c>
      <c r="D1465" s="99">
        <f t="shared" ca="1" si="89"/>
        <v>5.513649425287364E-2</v>
      </c>
      <c r="E1465" s="64">
        <f t="shared" si="91"/>
        <v>5.2190000000000065</v>
      </c>
      <c r="F1465" s="64">
        <f t="shared" si="92"/>
        <v>52.190000000000069</v>
      </c>
    </row>
    <row r="1466" spans="1:6" s="21" customFormat="1" ht="14.25" customHeight="1" x14ac:dyDescent="0.3">
      <c r="A1466" s="76">
        <v>40294</v>
      </c>
      <c r="B1466" s="64">
        <v>0.99312999999999996</v>
      </c>
      <c r="C1466" s="104">
        <f t="shared" si="90"/>
        <v>0.99312999999999996</v>
      </c>
      <c r="D1466" s="99">
        <f t="shared" ca="1" si="89"/>
        <v>6.1104344295574466E-2</v>
      </c>
      <c r="E1466" s="64">
        <f t="shared" si="91"/>
        <v>5.7189999999999959</v>
      </c>
      <c r="F1466" s="64">
        <f t="shared" si="92"/>
        <v>57.189999999999955</v>
      </c>
    </row>
    <row r="1467" spans="1:6" s="21" customFormat="1" ht="14.25" customHeight="1" x14ac:dyDescent="0.3">
      <c r="A1467" s="76">
        <v>40291</v>
      </c>
      <c r="B1467" s="64">
        <v>0.97875000000000001</v>
      </c>
      <c r="C1467" s="104">
        <f t="shared" si="90"/>
        <v>0.97875000000000001</v>
      </c>
      <c r="D1467" s="99">
        <f t="shared" ca="1" si="89"/>
        <v>4.0183221034284872E-2</v>
      </c>
      <c r="E1467" s="64">
        <f t="shared" si="91"/>
        <v>3.781000000000001</v>
      </c>
      <c r="F1467" s="64">
        <f t="shared" si="92"/>
        <v>37.810000000000009</v>
      </c>
    </row>
    <row r="1468" spans="1:6" s="21" customFormat="1" ht="14.25" customHeight="1" x14ac:dyDescent="0.3">
      <c r="A1468" s="76">
        <v>40290</v>
      </c>
      <c r="B1468" s="64">
        <v>0.96296999999999999</v>
      </c>
      <c r="C1468" s="104">
        <f t="shared" si="90"/>
        <v>0.96296999999999999</v>
      </c>
      <c r="D1468" s="99">
        <f t="shared" ca="1" si="89"/>
        <v>2.8748157169412206E-2</v>
      </c>
      <c r="E1468" s="64">
        <f t="shared" si="91"/>
        <v>2.6909999999999989</v>
      </c>
      <c r="F1468" s="64">
        <f t="shared" si="92"/>
        <v>26.909999999999989</v>
      </c>
    </row>
    <row r="1469" spans="1:6" s="21" customFormat="1" ht="14.25" customHeight="1" x14ac:dyDescent="0.3">
      <c r="A1469" s="76">
        <v>40289</v>
      </c>
      <c r="B1469" s="64">
        <v>0.95250000000000001</v>
      </c>
      <c r="C1469" s="104">
        <f t="shared" si="90"/>
        <v>0.95250000000000001</v>
      </c>
      <c r="D1469" s="99">
        <f t="shared" ca="1" si="89"/>
        <v>2.0287930074124928E-2</v>
      </c>
      <c r="E1469" s="64">
        <f t="shared" si="91"/>
        <v>1.8940000000000068</v>
      </c>
      <c r="F1469" s="64">
        <f t="shared" si="92"/>
        <v>18.940000000000069</v>
      </c>
    </row>
    <row r="1470" spans="1:6" s="21" customFormat="1" ht="14.25" customHeight="1" x14ac:dyDescent="0.3">
      <c r="A1470" s="76">
        <v>40288</v>
      </c>
      <c r="B1470" s="64">
        <v>0.94094</v>
      </c>
      <c r="C1470" s="104">
        <f t="shared" si="90"/>
        <v>0.94094</v>
      </c>
      <c r="D1470" s="99">
        <f t="shared" ca="1" si="89"/>
        <v>-1.6551724137931097E-3</v>
      </c>
      <c r="E1470" s="64">
        <f t="shared" si="91"/>
        <v>-0.15600000000000058</v>
      </c>
      <c r="F1470" s="64">
        <f t="shared" si="92"/>
        <v>-1.5600000000000058</v>
      </c>
    </row>
    <row r="1471" spans="1:6" s="21" customFormat="1" ht="14.25" customHeight="1" x14ac:dyDescent="0.3">
      <c r="A1471" s="76">
        <v>40287</v>
      </c>
      <c r="B1471" s="64">
        <v>0.93313000000000001</v>
      </c>
      <c r="C1471" s="104">
        <f t="shared" si="90"/>
        <v>0.93313000000000001</v>
      </c>
      <c r="D1471" s="99">
        <f t="shared" ca="1" si="89"/>
        <v>-1.7757894736842042E-2</v>
      </c>
      <c r="E1471" s="64">
        <f t="shared" si="91"/>
        <v>-1.6869999999999941</v>
      </c>
      <c r="F1471" s="64">
        <f t="shared" si="92"/>
        <v>-16.869999999999941</v>
      </c>
    </row>
    <row r="1472" spans="1:6" s="21" customFormat="1" ht="14.25" customHeight="1" x14ac:dyDescent="0.3">
      <c r="A1472" s="76">
        <v>40284</v>
      </c>
      <c r="B1472" s="64">
        <v>0.94438</v>
      </c>
      <c r="C1472" s="104">
        <f t="shared" si="90"/>
        <v>0.94438</v>
      </c>
      <c r="D1472" s="99">
        <f t="shared" ca="1" si="89"/>
        <v>2.0339593208135727E-2</v>
      </c>
      <c r="E1472" s="64">
        <f t="shared" ca="1" si="91"/>
        <v>4.9750000000000068</v>
      </c>
      <c r="F1472" s="64">
        <f t="shared" ca="1" si="92"/>
        <v>49.750000000000071</v>
      </c>
    </row>
    <row r="1473" spans="1:6" s="21" customFormat="1" ht="14.25" customHeight="1" x14ac:dyDescent="0.3">
      <c r="A1473" s="76">
        <v>40283</v>
      </c>
      <c r="B1473" s="64">
        <v>0.94594</v>
      </c>
      <c r="C1473" s="104">
        <f t="shared" si="90"/>
        <v>0.94594</v>
      </c>
      <c r="D1473" s="99">
        <f t="shared" ca="1" si="89"/>
        <v>2.0339593208135727E-2</v>
      </c>
      <c r="E1473" s="64">
        <f t="shared" ca="1" si="91"/>
        <v>4.9750000000000068</v>
      </c>
      <c r="F1473" s="64">
        <f t="shared" ca="1" si="92"/>
        <v>49.750000000000071</v>
      </c>
    </row>
    <row r="1474" spans="1:6" s="21" customFormat="1" ht="14.25" customHeight="1" x14ac:dyDescent="0.3">
      <c r="A1474" s="76">
        <v>40282</v>
      </c>
      <c r="B1474" s="64">
        <v>0.94655999999999996</v>
      </c>
      <c r="C1474" s="104">
        <f t="shared" si="90"/>
        <v>0.94655999999999996</v>
      </c>
      <c r="D1474" s="99">
        <f t="shared" ca="1" si="89"/>
        <v>3.4491803278688435E-2</v>
      </c>
      <c r="E1474" s="64">
        <f t="shared" si="91"/>
        <v>3.1559999999999921</v>
      </c>
      <c r="F1474" s="64">
        <f t="shared" si="92"/>
        <v>31.559999999999921</v>
      </c>
    </row>
    <row r="1475" spans="1:6" s="21" customFormat="1" ht="14.25" customHeight="1" x14ac:dyDescent="0.3">
      <c r="A1475" s="76">
        <v>40281</v>
      </c>
      <c r="B1475" s="64">
        <v>0.93593999999999999</v>
      </c>
      <c r="C1475" s="104">
        <f t="shared" si="90"/>
        <v>0.93593999999999999</v>
      </c>
      <c r="D1475" s="99">
        <f t="shared" ref="D1475:D1538" ca="1" si="93">_xlfn.IFNA((B1475-B1484)/B1484,NORMINV(RAND(),_xlfn.AGGREGATE(1,6,D1414:D1540),_xlfn.AGGREGATE(7,6,D1414:D1540)))</f>
        <v>1.7326086956521689E-2</v>
      </c>
      <c r="E1475" s="64">
        <f t="shared" si="91"/>
        <v>1.5939999999999954</v>
      </c>
      <c r="F1475" s="64">
        <f t="shared" si="92"/>
        <v>15.939999999999955</v>
      </c>
    </row>
    <row r="1476" spans="1:6" s="21" customFormat="1" ht="14.25" customHeight="1" x14ac:dyDescent="0.3">
      <c r="A1476" s="76">
        <v>40280</v>
      </c>
      <c r="B1476" s="64">
        <v>0.94094</v>
      </c>
      <c r="C1476" s="104">
        <f t="shared" si="90"/>
        <v>0.94094</v>
      </c>
      <c r="D1476" s="99">
        <f t="shared" ca="1" si="93"/>
        <v>2.869824749368638E-2</v>
      </c>
      <c r="E1476" s="64">
        <f t="shared" si="91"/>
        <v>2.6249999999999996</v>
      </c>
      <c r="F1476" s="64">
        <f t="shared" si="92"/>
        <v>26.249999999999996</v>
      </c>
    </row>
    <row r="1477" spans="1:6" s="21" customFormat="1" ht="14.25" customHeight="1" x14ac:dyDescent="0.3">
      <c r="A1477" s="76">
        <v>40277</v>
      </c>
      <c r="B1477" s="64">
        <v>0.93606</v>
      </c>
      <c r="C1477" s="104">
        <f t="shared" si="90"/>
        <v>0.93606</v>
      </c>
      <c r="D1477" s="99">
        <f t="shared" ca="1" si="93"/>
        <v>2.3363106626288689E-2</v>
      </c>
      <c r="E1477" s="64">
        <f t="shared" si="91"/>
        <v>2.137</v>
      </c>
      <c r="F1477" s="64">
        <f t="shared" si="92"/>
        <v>21.37</v>
      </c>
    </row>
    <row r="1478" spans="1:6" s="21" customFormat="1" ht="14.25" customHeight="1" x14ac:dyDescent="0.3">
      <c r="A1478" s="76">
        <v>40276</v>
      </c>
      <c r="B1478" s="64">
        <v>0.93355999999999995</v>
      </c>
      <c r="C1478" s="104">
        <f t="shared" ref="C1478:C1541" si="94">_xlfn.IFNA(B1478,EXP(D1478)*B1487)</f>
        <v>0.93355999999999995</v>
      </c>
      <c r="D1478" s="99">
        <f t="shared" ca="1" si="93"/>
        <v>2.6239708032406585E-2</v>
      </c>
      <c r="E1478" s="64">
        <f t="shared" ref="E1478:E1541" si="95">(C1478-C1487)*100</f>
        <v>2.3869999999999947</v>
      </c>
      <c r="F1478" s="64">
        <f t="shared" ref="F1478:F1541" si="96">E1478*10</f>
        <v>23.869999999999948</v>
      </c>
    </row>
    <row r="1479" spans="1:6" s="21" customFormat="1" ht="14.25" customHeight="1" x14ac:dyDescent="0.3">
      <c r="A1479" s="76">
        <v>40275</v>
      </c>
      <c r="B1479" s="64">
        <v>0.9425</v>
      </c>
      <c r="C1479" s="104">
        <f t="shared" si="94"/>
        <v>0.9425</v>
      </c>
      <c r="D1479" s="99">
        <f t="shared" ca="1" si="93"/>
        <v>3.7492844876931858E-2</v>
      </c>
      <c r="E1479" s="64">
        <f t="shared" si="95"/>
        <v>3.4059999999999979</v>
      </c>
      <c r="F1479" s="64">
        <f t="shared" si="96"/>
        <v>34.059999999999981</v>
      </c>
    </row>
    <row r="1480" spans="1:6" s="21" customFormat="1" ht="14.25" customHeight="1" x14ac:dyDescent="0.3">
      <c r="A1480" s="76">
        <v>40274</v>
      </c>
      <c r="B1480" s="64">
        <v>0.95</v>
      </c>
      <c r="C1480" s="104">
        <f t="shared" si="94"/>
        <v>0.95</v>
      </c>
      <c r="D1480" s="99">
        <f t="shared" ca="1" si="93"/>
        <v>6.2937062937062832E-2</v>
      </c>
      <c r="E1480" s="64">
        <f t="shared" si="95"/>
        <v>5.6249999999999911</v>
      </c>
      <c r="F1480" s="64">
        <f t="shared" si="96"/>
        <v>56.249999999999915</v>
      </c>
    </row>
    <row r="1481" spans="1:6" s="21" customFormat="1" ht="14.25" customHeight="1" x14ac:dyDescent="0.3">
      <c r="A1481" s="76">
        <v>40273</v>
      </c>
      <c r="B1481" s="64" t="e">
        <v>#N/A</v>
      </c>
      <c r="C1481" s="104">
        <f t="shared" ca="1" si="94"/>
        <v>0.98060000000000003</v>
      </c>
      <c r="D1481" s="99">
        <f t="shared" ca="1" si="93"/>
        <v>2.0339593208135727E-2</v>
      </c>
      <c r="E1481" s="64">
        <f t="shared" ca="1" si="95"/>
        <v>4.9750000000000068</v>
      </c>
      <c r="F1481" s="64">
        <f t="shared" ca="1" si="96"/>
        <v>49.750000000000071</v>
      </c>
    </row>
    <row r="1482" spans="1:6" s="21" customFormat="1" ht="14.25" customHeight="1" x14ac:dyDescent="0.3">
      <c r="A1482" s="76">
        <v>40270</v>
      </c>
      <c r="B1482" s="64" t="e">
        <v>#N/A</v>
      </c>
      <c r="C1482" s="104">
        <f t="shared" ca="1" si="94"/>
        <v>0.98060000000000003</v>
      </c>
      <c r="D1482" s="99">
        <f t="shared" ca="1" si="93"/>
        <v>2.0339593208135727E-2</v>
      </c>
      <c r="E1482" s="64">
        <f t="shared" ca="1" si="95"/>
        <v>4.9750000000000068</v>
      </c>
      <c r="F1482" s="64">
        <f t="shared" ca="1" si="96"/>
        <v>49.750000000000071</v>
      </c>
    </row>
    <row r="1483" spans="1:6" s="21" customFormat="1" ht="14.25" customHeight="1" x14ac:dyDescent="0.3">
      <c r="A1483" s="76">
        <v>40269</v>
      </c>
      <c r="B1483" s="64">
        <v>0.91500000000000004</v>
      </c>
      <c r="C1483" s="104">
        <f t="shared" si="94"/>
        <v>0.91500000000000004</v>
      </c>
      <c r="D1483" s="99">
        <f t="shared" ca="1" si="93"/>
        <v>4.4961913136827215E-2</v>
      </c>
      <c r="E1483" s="64">
        <f t="shared" si="95"/>
        <v>3.9370000000000016</v>
      </c>
      <c r="F1483" s="64">
        <f t="shared" si="96"/>
        <v>39.370000000000019</v>
      </c>
    </row>
    <row r="1484" spans="1:6" s="21" customFormat="1" ht="14.25" customHeight="1" x14ac:dyDescent="0.3">
      <c r="A1484" s="76">
        <v>40268</v>
      </c>
      <c r="B1484" s="64">
        <v>0.92</v>
      </c>
      <c r="C1484" s="104">
        <f t="shared" si="94"/>
        <v>0.92</v>
      </c>
      <c r="D1484" s="99">
        <f t="shared" ca="1" si="93"/>
        <v>7.3662589860890748E-2</v>
      </c>
      <c r="E1484" s="64">
        <f t="shared" si="95"/>
        <v>6.3120000000000065</v>
      </c>
      <c r="F1484" s="64">
        <f t="shared" si="96"/>
        <v>63.120000000000061</v>
      </c>
    </row>
    <row r="1485" spans="1:6" s="21" customFormat="1" ht="14.25" customHeight="1" x14ac:dyDescent="0.3">
      <c r="A1485" s="76">
        <v>40267</v>
      </c>
      <c r="B1485" s="64">
        <v>0.91469</v>
      </c>
      <c r="C1485" s="104">
        <f t="shared" si="94"/>
        <v>0.91469</v>
      </c>
      <c r="D1485" s="99">
        <f t="shared" ca="1" si="93"/>
        <v>6.4756827229762712E-2</v>
      </c>
      <c r="E1485" s="64">
        <f t="shared" si="95"/>
        <v>5.5629999999999953</v>
      </c>
      <c r="F1485" s="64">
        <f t="shared" si="96"/>
        <v>55.629999999999953</v>
      </c>
    </row>
    <row r="1486" spans="1:6" s="21" customFormat="1" ht="14.25" customHeight="1" x14ac:dyDescent="0.3">
      <c r="A1486" s="76">
        <v>40266</v>
      </c>
      <c r="B1486" s="64">
        <v>0.91469</v>
      </c>
      <c r="C1486" s="104">
        <f t="shared" si="94"/>
        <v>0.91469</v>
      </c>
      <c r="D1486" s="99">
        <f t="shared" ca="1" si="93"/>
        <v>4.9257241181531373E-2</v>
      </c>
      <c r="E1486" s="64">
        <f t="shared" si="95"/>
        <v>4.2939999999999978</v>
      </c>
      <c r="F1486" s="64">
        <f t="shared" si="96"/>
        <v>42.939999999999976</v>
      </c>
    </row>
    <row r="1487" spans="1:6" s="21" customFormat="1" ht="14.25" customHeight="1" x14ac:dyDescent="0.3">
      <c r="A1487" s="76">
        <v>40263</v>
      </c>
      <c r="B1487" s="64">
        <v>0.90969</v>
      </c>
      <c r="C1487" s="104">
        <f t="shared" si="94"/>
        <v>0.90969</v>
      </c>
      <c r="D1487" s="99">
        <f t="shared" ca="1" si="93"/>
        <v>4.9008867722183123E-2</v>
      </c>
      <c r="E1487" s="64">
        <f t="shared" si="95"/>
        <v>4.2499999999999982</v>
      </c>
      <c r="F1487" s="64">
        <f t="shared" si="96"/>
        <v>42.499999999999986</v>
      </c>
    </row>
    <row r="1488" spans="1:6" s="21" customFormat="1" ht="14.25" customHeight="1" x14ac:dyDescent="0.3">
      <c r="A1488" s="76">
        <v>40262</v>
      </c>
      <c r="B1488" s="64">
        <v>0.90844000000000003</v>
      </c>
      <c r="C1488" s="104">
        <f t="shared" si="94"/>
        <v>0.90844000000000003</v>
      </c>
      <c r="D1488" s="99">
        <f t="shared" ca="1" si="93"/>
        <v>4.6131877749372371E-2</v>
      </c>
      <c r="E1488" s="64">
        <f t="shared" si="95"/>
        <v>4.0059999999999985</v>
      </c>
      <c r="F1488" s="64">
        <f t="shared" si="96"/>
        <v>40.059999999999988</v>
      </c>
    </row>
    <row r="1489" spans="1:6" s="21" customFormat="1" ht="14.25" customHeight="1" x14ac:dyDescent="0.3">
      <c r="A1489" s="76">
        <v>40261</v>
      </c>
      <c r="B1489" s="64">
        <v>0.89375000000000004</v>
      </c>
      <c r="C1489" s="104">
        <f t="shared" si="94"/>
        <v>0.89375000000000004</v>
      </c>
      <c r="D1489" s="99">
        <f t="shared" ca="1" si="93"/>
        <v>3.7735849056603876E-2</v>
      </c>
      <c r="E1489" s="64">
        <f t="shared" si="95"/>
        <v>3.2500000000000084</v>
      </c>
      <c r="F1489" s="64">
        <f t="shared" si="96"/>
        <v>32.500000000000085</v>
      </c>
    </row>
    <row r="1490" spans="1:6" s="21" customFormat="1" ht="14.25" customHeight="1" x14ac:dyDescent="0.3">
      <c r="A1490" s="76">
        <v>40260</v>
      </c>
      <c r="B1490" s="64">
        <v>0.89124999999999999</v>
      </c>
      <c r="C1490" s="104">
        <f t="shared" si="94"/>
        <v>0.89124999999999999</v>
      </c>
      <c r="D1490" s="99">
        <f t="shared" ca="1" si="93"/>
        <v>3.9358600583090313E-2</v>
      </c>
      <c r="E1490" s="64">
        <f t="shared" si="95"/>
        <v>3.3749999999999947</v>
      </c>
      <c r="F1490" s="64">
        <f t="shared" si="96"/>
        <v>33.749999999999943</v>
      </c>
    </row>
    <row r="1491" spans="1:6" s="21" customFormat="1" ht="14.25" customHeight="1" x14ac:dyDescent="0.3">
      <c r="A1491" s="76">
        <v>40259</v>
      </c>
      <c r="B1491" s="64">
        <v>0.89468999999999999</v>
      </c>
      <c r="C1491" s="104">
        <f t="shared" si="94"/>
        <v>0.89468999999999999</v>
      </c>
      <c r="D1491" s="99">
        <f t="shared" ca="1" si="93"/>
        <v>4.1851528384279441E-2</v>
      </c>
      <c r="E1491" s="64">
        <f t="shared" si="95"/>
        <v>3.5939999999999972</v>
      </c>
      <c r="F1491" s="64">
        <f t="shared" si="96"/>
        <v>35.939999999999969</v>
      </c>
    </row>
    <row r="1492" spans="1:6" s="21" customFormat="1" ht="14.25" customHeight="1" x14ac:dyDescent="0.3">
      <c r="A1492" s="76">
        <v>40256</v>
      </c>
      <c r="B1492" s="64">
        <v>0.87563000000000002</v>
      </c>
      <c r="C1492" s="104">
        <f t="shared" si="94"/>
        <v>0.87563000000000002</v>
      </c>
      <c r="D1492" s="99">
        <f t="shared" ca="1" si="93"/>
        <v>9.3717579250720117E-3</v>
      </c>
      <c r="E1492" s="64">
        <f t="shared" si="95"/>
        <v>0.81299999999999706</v>
      </c>
      <c r="F1492" s="64">
        <f t="shared" si="96"/>
        <v>8.1299999999999706</v>
      </c>
    </row>
    <row r="1493" spans="1:6" s="21" customFormat="1" ht="14.25" customHeight="1" x14ac:dyDescent="0.3">
      <c r="A1493" s="76">
        <v>40255</v>
      </c>
      <c r="B1493" s="64">
        <v>0.85687999999999998</v>
      </c>
      <c r="C1493" s="104">
        <f t="shared" si="94"/>
        <v>0.85687999999999998</v>
      </c>
      <c r="D1493" s="99">
        <f t="shared" ca="1" si="93"/>
        <v>7.3474953857728719E-3</v>
      </c>
      <c r="E1493" s="64">
        <f t="shared" si="95"/>
        <v>0.62499999999999778</v>
      </c>
      <c r="F1493" s="64">
        <f t="shared" si="96"/>
        <v>6.2499999999999778</v>
      </c>
    </row>
    <row r="1494" spans="1:6" s="21" customFormat="1" ht="14.25" customHeight="1" x14ac:dyDescent="0.3">
      <c r="A1494" s="76">
        <v>40254</v>
      </c>
      <c r="B1494" s="64">
        <v>0.85906000000000005</v>
      </c>
      <c r="C1494" s="104">
        <f t="shared" si="94"/>
        <v>0.85906000000000005</v>
      </c>
      <c r="D1494" s="99">
        <f t="shared" ca="1" si="93"/>
        <v>2.9973862791645711E-2</v>
      </c>
      <c r="E1494" s="64">
        <f t="shared" si="95"/>
        <v>2.5000000000000022</v>
      </c>
      <c r="F1494" s="64">
        <f t="shared" si="96"/>
        <v>25.000000000000021</v>
      </c>
    </row>
    <row r="1495" spans="1:6" s="21" customFormat="1" ht="14.25" customHeight="1" x14ac:dyDescent="0.3">
      <c r="A1495" s="76">
        <v>40253</v>
      </c>
      <c r="B1495" s="64">
        <v>0.87175000000000002</v>
      </c>
      <c r="C1495" s="104">
        <f t="shared" si="94"/>
        <v>0.87175000000000002</v>
      </c>
      <c r="D1495" s="99">
        <f t="shared" ca="1" si="93"/>
        <v>4.4787746590282625E-2</v>
      </c>
      <c r="E1495" s="64">
        <f t="shared" si="95"/>
        <v>3.7370000000000014</v>
      </c>
      <c r="F1495" s="64">
        <f t="shared" si="96"/>
        <v>37.370000000000012</v>
      </c>
    </row>
    <row r="1496" spans="1:6" s="21" customFormat="1" ht="14.25" customHeight="1" x14ac:dyDescent="0.3">
      <c r="A1496" s="76">
        <v>40252</v>
      </c>
      <c r="B1496" s="64">
        <v>0.86719000000000002</v>
      </c>
      <c r="C1496" s="104">
        <f t="shared" si="94"/>
        <v>0.86719000000000002</v>
      </c>
      <c r="D1496" s="99">
        <f t="shared" ca="1" si="93"/>
        <v>3.6998505231689044E-2</v>
      </c>
      <c r="E1496" s="64">
        <f t="shared" si="95"/>
        <v>3.0939999999999968</v>
      </c>
      <c r="F1496" s="64">
        <f t="shared" si="96"/>
        <v>30.939999999999969</v>
      </c>
    </row>
    <row r="1497" spans="1:6" s="21" customFormat="1" ht="14.25" customHeight="1" x14ac:dyDescent="0.3">
      <c r="A1497" s="76">
        <v>40249</v>
      </c>
      <c r="B1497" s="64">
        <v>0.86838000000000004</v>
      </c>
      <c r="C1497" s="104">
        <f t="shared" si="94"/>
        <v>0.86838000000000004</v>
      </c>
      <c r="D1497" s="99">
        <f t="shared" ca="1" si="93"/>
        <v>3.4549310205151451E-2</v>
      </c>
      <c r="E1497" s="64">
        <f t="shared" si="95"/>
        <v>2.9000000000000026</v>
      </c>
      <c r="F1497" s="64">
        <f t="shared" si="96"/>
        <v>29.000000000000025</v>
      </c>
    </row>
    <row r="1498" spans="1:6" s="21" customFormat="1" ht="14.25" customHeight="1" x14ac:dyDescent="0.3">
      <c r="A1498" s="76">
        <v>40248</v>
      </c>
      <c r="B1498" s="64">
        <v>0.86124999999999996</v>
      </c>
      <c r="C1498" s="104">
        <f t="shared" si="94"/>
        <v>0.86124999999999996</v>
      </c>
      <c r="D1498" s="99">
        <f t="shared" ca="1" si="93"/>
        <v>2.6054945316781368E-2</v>
      </c>
      <c r="E1498" s="64">
        <f t="shared" si="95"/>
        <v>2.1869999999999945</v>
      </c>
      <c r="F1498" s="64">
        <f t="shared" si="96"/>
        <v>21.869999999999944</v>
      </c>
    </row>
    <row r="1499" spans="1:6" s="21" customFormat="1" ht="14.25" customHeight="1" x14ac:dyDescent="0.3">
      <c r="A1499" s="76">
        <v>40247</v>
      </c>
      <c r="B1499" s="64">
        <v>0.85750000000000004</v>
      </c>
      <c r="C1499" s="104">
        <f t="shared" si="94"/>
        <v>0.85750000000000004</v>
      </c>
      <c r="D1499" s="99">
        <f t="shared" ca="1" si="93"/>
        <v>2.0833333333333419E-2</v>
      </c>
      <c r="E1499" s="64">
        <f t="shared" si="95"/>
        <v>1.7500000000000071</v>
      </c>
      <c r="F1499" s="64">
        <f t="shared" si="96"/>
        <v>17.500000000000071</v>
      </c>
    </row>
    <row r="1500" spans="1:6" s="21" customFormat="1" ht="14.25" customHeight="1" x14ac:dyDescent="0.3">
      <c r="A1500" s="76">
        <v>40246</v>
      </c>
      <c r="B1500" s="64">
        <v>0.85875000000000001</v>
      </c>
      <c r="C1500" s="104">
        <f t="shared" si="94"/>
        <v>0.85875000000000001</v>
      </c>
      <c r="D1500" s="99">
        <f t="shared" ca="1" si="93"/>
        <v>5.1148201034668236E-3</v>
      </c>
      <c r="E1500" s="64">
        <f t="shared" si="95"/>
        <v>0.4369999999999985</v>
      </c>
      <c r="F1500" s="64">
        <f t="shared" si="96"/>
        <v>4.369999999999985</v>
      </c>
    </row>
    <row r="1501" spans="1:6" s="21" customFormat="1" ht="14.25" customHeight="1" x14ac:dyDescent="0.3">
      <c r="A1501" s="76">
        <v>40245</v>
      </c>
      <c r="B1501" s="64">
        <v>0.86750000000000005</v>
      </c>
      <c r="C1501" s="104">
        <f t="shared" si="94"/>
        <v>0.86750000000000005</v>
      </c>
      <c r="D1501" s="99">
        <f t="shared" ca="1" si="93"/>
        <v>7.1520856404584828E-4</v>
      </c>
      <c r="E1501" s="64">
        <f t="shared" si="95"/>
        <v>6.2000000000006494E-2</v>
      </c>
      <c r="F1501" s="64">
        <f t="shared" si="96"/>
        <v>0.62000000000006494</v>
      </c>
    </row>
    <row r="1502" spans="1:6" s="21" customFormat="1" ht="14.25" customHeight="1" x14ac:dyDescent="0.3">
      <c r="A1502" s="76">
        <v>40242</v>
      </c>
      <c r="B1502" s="64">
        <v>0.85063</v>
      </c>
      <c r="C1502" s="104">
        <f t="shared" si="94"/>
        <v>0.85063</v>
      </c>
      <c r="D1502" s="99">
        <f t="shared" ca="1" si="93"/>
        <v>-2.5769358514768668E-2</v>
      </c>
      <c r="E1502" s="64">
        <f t="shared" si="95"/>
        <v>-2.2499999999999964</v>
      </c>
      <c r="F1502" s="64">
        <f t="shared" si="96"/>
        <v>-22.499999999999964</v>
      </c>
    </row>
    <row r="1503" spans="1:6" s="21" customFormat="1" ht="14.25" customHeight="1" x14ac:dyDescent="0.3">
      <c r="A1503" s="76">
        <v>40241</v>
      </c>
      <c r="B1503" s="64">
        <v>0.83406000000000002</v>
      </c>
      <c r="C1503" s="104">
        <f t="shared" si="94"/>
        <v>0.83406000000000002</v>
      </c>
      <c r="D1503" s="99">
        <f t="shared" ca="1" si="93"/>
        <v>-4.9504273504273423E-2</v>
      </c>
      <c r="E1503" s="64">
        <f t="shared" si="95"/>
        <v>-4.3439999999999923</v>
      </c>
      <c r="F1503" s="64">
        <f t="shared" si="96"/>
        <v>-43.439999999999927</v>
      </c>
    </row>
    <row r="1504" spans="1:6" s="21" customFormat="1" ht="14.25" customHeight="1" x14ac:dyDescent="0.3">
      <c r="A1504" s="76">
        <v>40240</v>
      </c>
      <c r="B1504" s="64">
        <v>0.83438000000000001</v>
      </c>
      <c r="C1504" s="104">
        <f t="shared" si="94"/>
        <v>0.83438000000000001</v>
      </c>
      <c r="D1504" s="99">
        <f t="shared" ca="1" si="93"/>
        <v>-2.2688140556368957E-2</v>
      </c>
      <c r="E1504" s="64">
        <f t="shared" si="95"/>
        <v>-1.9369999999999998</v>
      </c>
      <c r="F1504" s="64">
        <f t="shared" si="96"/>
        <v>-19.369999999999997</v>
      </c>
    </row>
    <row r="1505" spans="1:6" s="21" customFormat="1" ht="14.25" customHeight="1" x14ac:dyDescent="0.3">
      <c r="A1505" s="76">
        <v>40239</v>
      </c>
      <c r="B1505" s="64">
        <v>0.83625000000000005</v>
      </c>
      <c r="C1505" s="104">
        <f t="shared" si="94"/>
        <v>0.83625000000000005</v>
      </c>
      <c r="D1505" s="99">
        <f t="shared" ca="1" si="93"/>
        <v>-1.6905117383586223E-2</v>
      </c>
      <c r="E1505" s="64">
        <f t="shared" si="95"/>
        <v>-1.4379999999999948</v>
      </c>
      <c r="F1505" s="64">
        <f t="shared" si="96"/>
        <v>-14.379999999999949</v>
      </c>
    </row>
    <row r="1506" spans="1:6" s="21" customFormat="1" ht="14.25" customHeight="1" x14ac:dyDescent="0.3">
      <c r="A1506" s="76">
        <v>40238</v>
      </c>
      <c r="B1506" s="64">
        <v>0.83938000000000001</v>
      </c>
      <c r="C1506" s="104">
        <f t="shared" si="94"/>
        <v>0.83938000000000001</v>
      </c>
      <c r="D1506" s="99">
        <f t="shared" ca="1" si="93"/>
        <v>-1.8991853955564891E-2</v>
      </c>
      <c r="E1506" s="64">
        <f t="shared" si="95"/>
        <v>-1.6249999999999987</v>
      </c>
      <c r="F1506" s="64">
        <f t="shared" si="96"/>
        <v>-16.249999999999986</v>
      </c>
    </row>
    <row r="1507" spans="1:6" s="21" customFormat="1" ht="14.25" customHeight="1" x14ac:dyDescent="0.3">
      <c r="A1507" s="76">
        <v>40235</v>
      </c>
      <c r="B1507" s="64">
        <v>0.83938000000000001</v>
      </c>
      <c r="C1507" s="104">
        <f t="shared" si="94"/>
        <v>0.83938000000000001</v>
      </c>
      <c r="D1507" s="99">
        <f t="shared" ca="1" si="93"/>
        <v>-1.3944199706314169E-2</v>
      </c>
      <c r="E1507" s="64">
        <f t="shared" si="95"/>
        <v>-1.1869999999999936</v>
      </c>
      <c r="F1507" s="64">
        <f t="shared" si="96"/>
        <v>-11.869999999999937</v>
      </c>
    </row>
    <row r="1508" spans="1:6" s="21" customFormat="1" ht="14.25" customHeight="1" x14ac:dyDescent="0.3">
      <c r="A1508" s="76">
        <v>40234</v>
      </c>
      <c r="B1508" s="64">
        <v>0.84</v>
      </c>
      <c r="C1508" s="104">
        <f t="shared" si="94"/>
        <v>0.84</v>
      </c>
      <c r="D1508" s="99">
        <f t="shared" ca="1" si="93"/>
        <v>-1.6105417276720397E-2</v>
      </c>
      <c r="E1508" s="64">
        <f t="shared" si="95"/>
        <v>-1.375000000000004</v>
      </c>
      <c r="F1508" s="64">
        <f t="shared" si="96"/>
        <v>-13.750000000000039</v>
      </c>
    </row>
    <row r="1509" spans="1:6" s="21" customFormat="1" ht="14.25" customHeight="1" x14ac:dyDescent="0.3">
      <c r="A1509" s="76">
        <v>40233</v>
      </c>
      <c r="B1509" s="64">
        <v>0.85438000000000003</v>
      </c>
      <c r="C1509" s="104">
        <f t="shared" si="94"/>
        <v>0.85438000000000003</v>
      </c>
      <c r="D1509" s="99">
        <f t="shared" ca="1" si="93"/>
        <v>-8.7019074581147614E-3</v>
      </c>
      <c r="E1509" s="64">
        <f t="shared" si="95"/>
        <v>-0.74999999999999512</v>
      </c>
      <c r="F1509" s="64">
        <f t="shared" si="96"/>
        <v>-7.4999999999999512</v>
      </c>
    </row>
    <row r="1510" spans="1:6" s="21" customFormat="1" ht="14.25" customHeight="1" x14ac:dyDescent="0.3">
      <c r="A1510" s="76">
        <v>40232</v>
      </c>
      <c r="B1510" s="64">
        <v>0.86687999999999998</v>
      </c>
      <c r="C1510" s="104">
        <f t="shared" si="94"/>
        <v>0.86687999999999998</v>
      </c>
      <c r="D1510" s="99">
        <f t="shared" ca="1" si="93"/>
        <v>1.9858823529411773E-2</v>
      </c>
      <c r="E1510" s="64">
        <f t="shared" si="95"/>
        <v>1.6880000000000006</v>
      </c>
      <c r="F1510" s="64">
        <f t="shared" si="96"/>
        <v>16.880000000000006</v>
      </c>
    </row>
    <row r="1511" spans="1:6" s="21" customFormat="1" ht="14.25" customHeight="1" x14ac:dyDescent="0.3">
      <c r="A1511" s="76">
        <v>40231</v>
      </c>
      <c r="B1511" s="64">
        <v>0.87312999999999996</v>
      </c>
      <c r="C1511" s="104">
        <f t="shared" si="94"/>
        <v>0.87312999999999996</v>
      </c>
      <c r="D1511" s="99">
        <f t="shared" ca="1" si="93"/>
        <v>3.1763663220088646E-2</v>
      </c>
      <c r="E1511" s="64">
        <f t="shared" si="95"/>
        <v>2.6880000000000015</v>
      </c>
      <c r="F1511" s="64">
        <f t="shared" si="96"/>
        <v>26.880000000000017</v>
      </c>
    </row>
    <row r="1512" spans="1:6" s="21" customFormat="1" ht="14.25" customHeight="1" x14ac:dyDescent="0.3">
      <c r="A1512" s="76">
        <v>40228</v>
      </c>
      <c r="B1512" s="64">
        <v>0.87749999999999995</v>
      </c>
      <c r="C1512" s="104">
        <f t="shared" si="94"/>
        <v>0.87749999999999995</v>
      </c>
      <c r="D1512" s="99">
        <f t="shared" ca="1" si="93"/>
        <v>4.1543026706231355E-2</v>
      </c>
      <c r="E1512" s="64">
        <f t="shared" si="95"/>
        <v>3.499999999999992</v>
      </c>
      <c r="F1512" s="64">
        <f t="shared" si="96"/>
        <v>34.999999999999922</v>
      </c>
    </row>
    <row r="1513" spans="1:6" s="21" customFormat="1" ht="14.25" customHeight="1" x14ac:dyDescent="0.3">
      <c r="A1513" s="76">
        <v>40227</v>
      </c>
      <c r="B1513" s="64">
        <v>0.85375000000000001</v>
      </c>
      <c r="C1513" s="104">
        <f t="shared" si="94"/>
        <v>0.85375000000000001</v>
      </c>
      <c r="D1513" s="99">
        <f t="shared" ca="1" si="93"/>
        <v>1.9402985074626851E-2</v>
      </c>
      <c r="E1513" s="64">
        <f t="shared" si="95"/>
        <v>1.6249999999999987</v>
      </c>
      <c r="F1513" s="64">
        <f t="shared" si="96"/>
        <v>16.249999999999986</v>
      </c>
    </row>
    <row r="1514" spans="1:6" s="21" customFormat="1" ht="14.25" customHeight="1" x14ac:dyDescent="0.3">
      <c r="A1514" s="76">
        <v>40226</v>
      </c>
      <c r="B1514" s="64">
        <v>0.85063</v>
      </c>
      <c r="C1514" s="104">
        <f t="shared" si="94"/>
        <v>0.85063</v>
      </c>
      <c r="D1514" s="99">
        <f t="shared" ca="1" si="93"/>
        <v>5.5441284251837855E-3</v>
      </c>
      <c r="E1514" s="64">
        <f t="shared" si="95"/>
        <v>0.4689999999999972</v>
      </c>
      <c r="F1514" s="64">
        <f t="shared" si="96"/>
        <v>4.689999999999972</v>
      </c>
    </row>
    <row r="1515" spans="1:6" s="21" customFormat="1" ht="14.25" customHeight="1" x14ac:dyDescent="0.3">
      <c r="A1515" s="76">
        <v>40225</v>
      </c>
      <c r="B1515" s="64">
        <v>0.85563</v>
      </c>
      <c r="C1515" s="104">
        <f t="shared" si="94"/>
        <v>0.85563</v>
      </c>
      <c r="D1515" s="99">
        <f t="shared" ca="1" si="93"/>
        <v>1.1084194977843492E-2</v>
      </c>
      <c r="E1515" s="64">
        <f t="shared" si="95"/>
        <v>0.9380000000000055</v>
      </c>
      <c r="F1515" s="64">
        <f t="shared" si="96"/>
        <v>9.3800000000000558</v>
      </c>
    </row>
    <row r="1516" spans="1:6" s="21" customFormat="1" ht="14.25" customHeight="1" x14ac:dyDescent="0.3">
      <c r="A1516" s="76">
        <v>40224</v>
      </c>
      <c r="B1516" s="64">
        <v>0.85124999999999995</v>
      </c>
      <c r="C1516" s="104">
        <f t="shared" si="94"/>
        <v>0.85124999999999995</v>
      </c>
      <c r="D1516" s="99">
        <f t="shared" ca="1" si="93"/>
        <v>1.0385756676557773E-2</v>
      </c>
      <c r="E1516" s="64">
        <f t="shared" si="95"/>
        <v>0.87499999999999245</v>
      </c>
      <c r="F1516" s="64">
        <f t="shared" si="96"/>
        <v>8.7499999999999254</v>
      </c>
    </row>
    <row r="1517" spans="1:6" s="21" customFormat="1" ht="14.25" customHeight="1" x14ac:dyDescent="0.3">
      <c r="A1517" s="76">
        <v>40221</v>
      </c>
      <c r="B1517" s="64">
        <v>0.85375000000000001</v>
      </c>
      <c r="C1517" s="104">
        <f t="shared" si="94"/>
        <v>0.85375000000000001</v>
      </c>
      <c r="D1517" s="99">
        <f t="shared" ca="1" si="93"/>
        <v>1.3353115727002946E-2</v>
      </c>
      <c r="E1517" s="64">
        <f t="shared" si="95"/>
        <v>1.1249999999999982</v>
      </c>
      <c r="F1517" s="64">
        <f t="shared" si="96"/>
        <v>11.249999999999982</v>
      </c>
    </row>
    <row r="1518" spans="1:6" s="21" customFormat="1" ht="14.25" customHeight="1" x14ac:dyDescent="0.3">
      <c r="A1518" s="76">
        <v>40220</v>
      </c>
      <c r="B1518" s="64">
        <v>0.86187999999999998</v>
      </c>
      <c r="C1518" s="104">
        <f t="shared" si="94"/>
        <v>0.86187999999999998</v>
      </c>
      <c r="D1518" s="99">
        <f t="shared" ca="1" si="93"/>
        <v>1.8469719350073896E-2</v>
      </c>
      <c r="E1518" s="64">
        <f t="shared" si="95"/>
        <v>1.5630000000000033</v>
      </c>
      <c r="F1518" s="64">
        <f t="shared" si="96"/>
        <v>15.630000000000033</v>
      </c>
    </row>
    <row r="1519" spans="1:6" s="21" customFormat="1" ht="14.25" customHeight="1" x14ac:dyDescent="0.3">
      <c r="A1519" s="76">
        <v>40219</v>
      </c>
      <c r="B1519" s="64">
        <v>0.85</v>
      </c>
      <c r="C1519" s="104">
        <f t="shared" si="94"/>
        <v>0.85</v>
      </c>
      <c r="D1519" s="99">
        <f t="shared" ca="1" si="93"/>
        <v>-4.3923865300146778E-3</v>
      </c>
      <c r="E1519" s="64">
        <f t="shared" si="95"/>
        <v>-0.37500000000000311</v>
      </c>
      <c r="F1519" s="64">
        <f t="shared" si="96"/>
        <v>-3.7500000000000311</v>
      </c>
    </row>
    <row r="1520" spans="1:6" s="21" customFormat="1" ht="14.25" customHeight="1" x14ac:dyDescent="0.3">
      <c r="A1520" s="76">
        <v>40218</v>
      </c>
      <c r="B1520" s="64">
        <v>0.84624999999999995</v>
      </c>
      <c r="C1520" s="104">
        <f t="shared" si="94"/>
        <v>0.84624999999999995</v>
      </c>
      <c r="D1520" s="99">
        <f t="shared" ca="1" si="93"/>
        <v>5.190763529244055E-3</v>
      </c>
      <c r="E1520" s="64">
        <f t="shared" si="95"/>
        <v>0.4369999999999985</v>
      </c>
      <c r="F1520" s="64">
        <f t="shared" si="96"/>
        <v>4.369999999999985</v>
      </c>
    </row>
    <row r="1521" spans="1:6" s="21" customFormat="1" ht="14.25" customHeight="1" x14ac:dyDescent="0.3">
      <c r="A1521" s="76">
        <v>40217</v>
      </c>
      <c r="B1521" s="64">
        <v>0.84250000000000003</v>
      </c>
      <c r="C1521" s="104">
        <f t="shared" si="94"/>
        <v>0.84250000000000003</v>
      </c>
      <c r="D1521" s="99">
        <f t="shared" ca="1" si="93"/>
        <v>2.2245220846270515E-3</v>
      </c>
      <c r="E1521" s="64">
        <f t="shared" si="95"/>
        <v>0.18700000000000383</v>
      </c>
      <c r="F1521" s="64">
        <f t="shared" si="96"/>
        <v>1.8700000000000383</v>
      </c>
    </row>
    <row r="1522" spans="1:6" s="21" customFormat="1" ht="14.25" customHeight="1" x14ac:dyDescent="0.3">
      <c r="A1522" s="76">
        <v>40214</v>
      </c>
      <c r="B1522" s="64">
        <v>0.83750000000000002</v>
      </c>
      <c r="C1522" s="104">
        <f t="shared" si="94"/>
        <v>0.83750000000000002</v>
      </c>
      <c r="D1522" s="99">
        <f t="shared" ca="1" si="93"/>
        <v>-2.6875660853095968E-2</v>
      </c>
      <c r="E1522" s="64">
        <f t="shared" si="95"/>
        <v>-2.3129999999999984</v>
      </c>
      <c r="F1522" s="64">
        <f t="shared" si="96"/>
        <v>-23.129999999999985</v>
      </c>
    </row>
    <row r="1523" spans="1:6" s="21" customFormat="1" ht="14.25" customHeight="1" x14ac:dyDescent="0.3">
      <c r="A1523" s="76">
        <v>40213</v>
      </c>
      <c r="B1523" s="64">
        <v>0.84594000000000003</v>
      </c>
      <c r="C1523" s="104">
        <f t="shared" si="94"/>
        <v>0.84594000000000003</v>
      </c>
      <c r="D1523" s="99">
        <f t="shared" ca="1" si="93"/>
        <v>-1.3481049562682233E-2</v>
      </c>
      <c r="E1523" s="64">
        <f t="shared" si="95"/>
        <v>-1.1560000000000015</v>
      </c>
      <c r="F1523" s="64">
        <f t="shared" si="96"/>
        <v>-11.560000000000015</v>
      </c>
    </row>
    <row r="1524" spans="1:6" s="21" customFormat="1" ht="14.25" customHeight="1" x14ac:dyDescent="0.3">
      <c r="A1524" s="76">
        <v>40212</v>
      </c>
      <c r="B1524" s="64">
        <v>0.84624999999999995</v>
      </c>
      <c r="C1524" s="104">
        <f t="shared" si="94"/>
        <v>0.84624999999999995</v>
      </c>
      <c r="D1524" s="99">
        <f t="shared" ca="1" si="93"/>
        <v>-3.5612535612535613E-2</v>
      </c>
      <c r="E1524" s="64">
        <f t="shared" si="95"/>
        <v>-3.125</v>
      </c>
      <c r="F1524" s="64">
        <f t="shared" si="96"/>
        <v>-31.25</v>
      </c>
    </row>
    <row r="1525" spans="1:6" s="21" customFormat="1" ht="14.25" customHeight="1" x14ac:dyDescent="0.3">
      <c r="A1525" s="76">
        <v>40211</v>
      </c>
      <c r="B1525" s="64">
        <v>0.84250000000000003</v>
      </c>
      <c r="C1525" s="104">
        <f t="shared" si="94"/>
        <v>0.84250000000000003</v>
      </c>
      <c r="D1525" s="99">
        <f t="shared" ca="1" si="93"/>
        <v>-3.7835615499697349E-2</v>
      </c>
      <c r="E1525" s="64">
        <f t="shared" si="95"/>
        <v>-3.3129999999999993</v>
      </c>
      <c r="F1525" s="64">
        <f t="shared" si="96"/>
        <v>-33.129999999999995</v>
      </c>
    </row>
    <row r="1526" spans="1:6" s="21" customFormat="1" ht="14.25" customHeight="1" x14ac:dyDescent="0.3">
      <c r="A1526" s="76">
        <v>40210</v>
      </c>
      <c r="B1526" s="64">
        <v>0.84250000000000003</v>
      </c>
      <c r="C1526" s="104">
        <f t="shared" si="94"/>
        <v>0.84250000000000003</v>
      </c>
      <c r="D1526" s="99">
        <f t="shared" ca="1" si="93"/>
        <v>-4.261363636363634E-2</v>
      </c>
      <c r="E1526" s="64">
        <f t="shared" si="95"/>
        <v>-3.7499999999999978</v>
      </c>
      <c r="F1526" s="64">
        <f t="shared" si="96"/>
        <v>-37.499999999999979</v>
      </c>
    </row>
    <row r="1527" spans="1:6" s="21" customFormat="1" ht="14.25" customHeight="1" x14ac:dyDescent="0.3">
      <c r="A1527" s="76">
        <v>40207</v>
      </c>
      <c r="B1527" s="64">
        <v>0.84624999999999995</v>
      </c>
      <c r="C1527" s="104">
        <f t="shared" si="94"/>
        <v>0.84624999999999995</v>
      </c>
      <c r="D1527" s="99">
        <f t="shared" ca="1" si="93"/>
        <v>-3.9040232560780437E-2</v>
      </c>
      <c r="E1527" s="64">
        <f t="shared" si="95"/>
        <v>-3.4380000000000077</v>
      </c>
      <c r="F1527" s="64">
        <f t="shared" si="96"/>
        <v>-34.380000000000081</v>
      </c>
    </row>
    <row r="1528" spans="1:6" s="21" customFormat="1" ht="14.25" customHeight="1" x14ac:dyDescent="0.3">
      <c r="A1528" s="76">
        <v>40206</v>
      </c>
      <c r="B1528" s="64">
        <v>0.85375000000000001</v>
      </c>
      <c r="C1528" s="104">
        <f t="shared" si="94"/>
        <v>0.85375000000000001</v>
      </c>
      <c r="D1528" s="99">
        <f t="shared" ca="1" si="93"/>
        <v>-4.7419804741980452E-2</v>
      </c>
      <c r="E1528" s="64">
        <f t="shared" si="95"/>
        <v>-4.2499999999999982</v>
      </c>
      <c r="F1528" s="64">
        <f t="shared" si="96"/>
        <v>-42.499999999999986</v>
      </c>
    </row>
    <row r="1529" spans="1:6" s="21" customFormat="1" ht="14.25" customHeight="1" x14ac:dyDescent="0.3">
      <c r="A1529" s="76">
        <v>40205</v>
      </c>
      <c r="B1529" s="64">
        <v>0.84187999999999996</v>
      </c>
      <c r="C1529" s="104">
        <f t="shared" si="94"/>
        <v>0.84187999999999996</v>
      </c>
      <c r="D1529" s="99">
        <f t="shared" ca="1" si="93"/>
        <v>-6.9745856353591235E-2</v>
      </c>
      <c r="E1529" s="64">
        <f t="shared" si="95"/>
        <v>-6.3120000000000065</v>
      </c>
      <c r="F1529" s="64">
        <f t="shared" si="96"/>
        <v>-63.120000000000061</v>
      </c>
    </row>
    <row r="1530" spans="1:6" s="21" customFormat="1" ht="14.25" customHeight="1" x14ac:dyDescent="0.3">
      <c r="A1530" s="76">
        <v>40204</v>
      </c>
      <c r="B1530" s="64">
        <v>0.84062999999999999</v>
      </c>
      <c r="C1530" s="104">
        <f t="shared" si="94"/>
        <v>0.84062999999999999</v>
      </c>
      <c r="D1530" s="99">
        <f t="shared" ca="1" si="93"/>
        <v>-7.0490280634246644E-2</v>
      </c>
      <c r="E1530" s="64">
        <f t="shared" si="95"/>
        <v>-6.3749999999999973</v>
      </c>
      <c r="F1530" s="64">
        <f t="shared" si="96"/>
        <v>-63.749999999999972</v>
      </c>
    </row>
    <row r="1531" spans="1:6" s="21" customFormat="1" ht="14.25" customHeight="1" x14ac:dyDescent="0.3">
      <c r="A1531" s="76">
        <v>40203</v>
      </c>
      <c r="B1531" s="64">
        <v>0.86063000000000001</v>
      </c>
      <c r="C1531" s="104">
        <f t="shared" si="94"/>
        <v>0.86063000000000001</v>
      </c>
      <c r="D1531" s="99">
        <f t="shared" ca="1" si="93"/>
        <v>-4.9689166657465013E-2</v>
      </c>
      <c r="E1531" s="64">
        <f t="shared" si="95"/>
        <v>-4.5000000000000036</v>
      </c>
      <c r="F1531" s="64">
        <f t="shared" si="96"/>
        <v>-45.000000000000036</v>
      </c>
    </row>
    <row r="1532" spans="1:6" s="21" customFormat="1" ht="14.25" customHeight="1" x14ac:dyDescent="0.3">
      <c r="A1532" s="76">
        <v>40200</v>
      </c>
      <c r="B1532" s="64">
        <v>0.85750000000000004</v>
      </c>
      <c r="C1532" s="104">
        <f t="shared" si="94"/>
        <v>0.85750000000000004</v>
      </c>
      <c r="D1532" s="99">
        <f t="shared" ca="1" si="93"/>
        <v>-6.348634273669497E-2</v>
      </c>
      <c r="E1532" s="64">
        <f t="shared" si="95"/>
        <v>-5.8130000000000015</v>
      </c>
      <c r="F1532" s="64">
        <f t="shared" si="96"/>
        <v>-58.130000000000017</v>
      </c>
    </row>
    <row r="1533" spans="1:6" s="21" customFormat="1" ht="14.25" customHeight="1" x14ac:dyDescent="0.3">
      <c r="A1533" s="76">
        <v>40199</v>
      </c>
      <c r="B1533" s="64">
        <v>0.87749999999999995</v>
      </c>
      <c r="C1533" s="104">
        <f t="shared" si="94"/>
        <v>0.87749999999999995</v>
      </c>
      <c r="D1533" s="99">
        <f t="shared" ca="1" si="93"/>
        <v>-8.2957110609480827E-2</v>
      </c>
      <c r="E1533" s="64">
        <f t="shared" si="95"/>
        <v>-7.9380000000000006</v>
      </c>
      <c r="F1533" s="64">
        <f t="shared" si="96"/>
        <v>-79.38000000000001</v>
      </c>
    </row>
    <row r="1534" spans="1:6" s="21" customFormat="1" ht="14.25" customHeight="1" x14ac:dyDescent="0.3">
      <c r="A1534" s="76">
        <v>40198</v>
      </c>
      <c r="B1534" s="64">
        <v>0.87563000000000002</v>
      </c>
      <c r="C1534" s="104">
        <f t="shared" si="94"/>
        <v>0.87563000000000002</v>
      </c>
      <c r="D1534" s="99">
        <f t="shared" ca="1" si="93"/>
        <v>-7.6466307362914376E-2</v>
      </c>
      <c r="E1534" s="64">
        <f t="shared" si="95"/>
        <v>-7.2500000000000009</v>
      </c>
      <c r="F1534" s="64">
        <f t="shared" si="96"/>
        <v>-72.500000000000014</v>
      </c>
    </row>
    <row r="1535" spans="1:6" s="21" customFormat="1" ht="14.25" customHeight="1" x14ac:dyDescent="0.3">
      <c r="A1535" s="76">
        <v>40197</v>
      </c>
      <c r="B1535" s="64">
        <v>0.88</v>
      </c>
      <c r="C1535" s="104">
        <f t="shared" si="94"/>
        <v>0.88</v>
      </c>
      <c r="D1535" s="99">
        <f t="shared" ca="1" si="93"/>
        <v>-8.3629244723058174E-2</v>
      </c>
      <c r="E1535" s="64">
        <f t="shared" si="95"/>
        <v>-8.0309999999999988</v>
      </c>
      <c r="F1535" s="64">
        <f t="shared" si="96"/>
        <v>-80.309999999999988</v>
      </c>
    </row>
    <row r="1536" spans="1:6" s="21" customFormat="1" ht="14.25" customHeight="1" x14ac:dyDescent="0.3">
      <c r="A1536" s="76">
        <v>40196</v>
      </c>
      <c r="B1536" s="64">
        <v>0.88063000000000002</v>
      </c>
      <c r="C1536" s="104">
        <f t="shared" si="94"/>
        <v>0.88063000000000002</v>
      </c>
      <c r="D1536" s="99">
        <f t="shared" ca="1" si="93"/>
        <v>-9.1843785127205632E-2</v>
      </c>
      <c r="E1536" s="64">
        <f t="shared" si="95"/>
        <v>-8.9060000000000024</v>
      </c>
      <c r="F1536" s="64">
        <f t="shared" si="96"/>
        <v>-89.060000000000031</v>
      </c>
    </row>
    <row r="1537" spans="1:6" s="21" customFormat="1" ht="14.25" customHeight="1" x14ac:dyDescent="0.3">
      <c r="A1537" s="76">
        <v>40193</v>
      </c>
      <c r="B1537" s="64">
        <v>0.89624999999999999</v>
      </c>
      <c r="C1537" s="104">
        <f t="shared" si="94"/>
        <v>0.89624999999999999</v>
      </c>
      <c r="D1537" s="99">
        <f t="shared" ca="1" si="93"/>
        <v>-9.8113207547169845E-2</v>
      </c>
      <c r="E1537" s="64">
        <f t="shared" si="95"/>
        <v>-9.7500000000000036</v>
      </c>
      <c r="F1537" s="64">
        <f t="shared" si="96"/>
        <v>-97.500000000000028</v>
      </c>
    </row>
    <row r="1538" spans="1:6" s="21" customFormat="1" ht="14.25" customHeight="1" x14ac:dyDescent="0.3">
      <c r="A1538" s="76">
        <v>40192</v>
      </c>
      <c r="B1538" s="64">
        <v>0.90500000000000003</v>
      </c>
      <c r="C1538" s="104">
        <f t="shared" si="94"/>
        <v>0.90500000000000003</v>
      </c>
      <c r="D1538" s="99">
        <f t="shared" ca="1" si="93"/>
        <v>2.0339593208135727E-2</v>
      </c>
      <c r="E1538" s="64">
        <f t="shared" ca="1" si="95"/>
        <v>4.9750000000000068</v>
      </c>
      <c r="F1538" s="64">
        <f t="shared" ca="1" si="96"/>
        <v>49.750000000000071</v>
      </c>
    </row>
    <row r="1539" spans="1:6" s="21" customFormat="1" ht="14.25" customHeight="1" x14ac:dyDescent="0.3">
      <c r="A1539" s="76">
        <v>40191</v>
      </c>
      <c r="B1539" s="64">
        <v>0.90437999999999996</v>
      </c>
      <c r="C1539" s="104">
        <f t="shared" si="94"/>
        <v>0.90437999999999996</v>
      </c>
      <c r="D1539" s="99">
        <f t="shared" ref="D1539:D1602" ca="1" si="97">_xlfn.IFNA((B1539-B1548)/B1548,NORMINV(RAND(),_xlfn.AGGREGATE(1,6,D1478:D1604),_xlfn.AGGREGATE(7,6,D1478:D1604)))</f>
        <v>-8.1269428472744334E-2</v>
      </c>
      <c r="E1539" s="64">
        <f t="shared" si="95"/>
        <v>-8.0000000000000071</v>
      </c>
      <c r="F1539" s="64">
        <f t="shared" si="96"/>
        <v>-80.000000000000071</v>
      </c>
    </row>
    <row r="1540" spans="1:6" s="21" customFormat="1" ht="14.25" customHeight="1" x14ac:dyDescent="0.3">
      <c r="A1540" s="76">
        <v>40190</v>
      </c>
      <c r="B1540" s="64">
        <v>0.90563000000000005</v>
      </c>
      <c r="C1540" s="104">
        <f t="shared" si="94"/>
        <v>0.90563000000000005</v>
      </c>
      <c r="D1540" s="99">
        <f t="shared" ca="1" si="97"/>
        <v>-8.1166360601848522E-2</v>
      </c>
      <c r="E1540" s="64">
        <f t="shared" si="95"/>
        <v>-7.9999999999999964</v>
      </c>
      <c r="F1540" s="64">
        <f t="shared" si="96"/>
        <v>-79.999999999999972</v>
      </c>
    </row>
    <row r="1541" spans="1:6" s="21" customFormat="1" ht="14.25" customHeight="1" x14ac:dyDescent="0.3">
      <c r="A1541" s="76">
        <v>40189</v>
      </c>
      <c r="B1541" s="64">
        <v>0.91563000000000005</v>
      </c>
      <c r="C1541" s="104">
        <f t="shared" si="94"/>
        <v>0.91563000000000005</v>
      </c>
      <c r="D1541" s="99">
        <f t="shared" ca="1" si="97"/>
        <v>-8.2075187969924801E-2</v>
      </c>
      <c r="E1541" s="64">
        <f t="shared" si="95"/>
        <v>-8.1869999999999994</v>
      </c>
      <c r="F1541" s="64">
        <f t="shared" si="96"/>
        <v>-81.86999999999999</v>
      </c>
    </row>
    <row r="1542" spans="1:6" s="21" customFormat="1" ht="14.25" customHeight="1" x14ac:dyDescent="0.3">
      <c r="A1542" s="76">
        <v>40186</v>
      </c>
      <c r="B1542" s="64">
        <v>0.95687999999999995</v>
      </c>
      <c r="C1542" s="104">
        <f t="shared" ref="C1542:C1605" si="98">_xlfn.IFNA(B1542,EXP(D1542)*B1551)</f>
        <v>0.95687999999999995</v>
      </c>
      <c r="D1542" s="99">
        <f t="shared" ca="1" si="97"/>
        <v>2.0339593208135727E-2</v>
      </c>
      <c r="E1542" s="64">
        <f t="shared" ref="E1542:E1605" ca="1" si="99">(C1542-C1551)*100</f>
        <v>4.9750000000000068</v>
      </c>
      <c r="F1542" s="64">
        <f t="shared" ref="F1542:F1605" ca="1" si="100">E1542*10</f>
        <v>49.750000000000071</v>
      </c>
    </row>
    <row r="1543" spans="1:6" s="21" customFormat="1" ht="14.25" customHeight="1" x14ac:dyDescent="0.3">
      <c r="A1543" s="76">
        <v>40185</v>
      </c>
      <c r="B1543" s="64">
        <v>0.94813000000000003</v>
      </c>
      <c r="C1543" s="104">
        <f t="shared" si="98"/>
        <v>0.94813000000000003</v>
      </c>
      <c r="D1543" s="99">
        <f t="shared" ca="1" si="97"/>
        <v>2.0339593208135727E-2</v>
      </c>
      <c r="E1543" s="64">
        <f t="shared" ca="1" si="99"/>
        <v>4.9750000000000068</v>
      </c>
      <c r="F1543" s="64">
        <f t="shared" ca="1" si="100"/>
        <v>49.750000000000071</v>
      </c>
    </row>
    <row r="1544" spans="1:6" s="21" customFormat="1" ht="14.25" customHeight="1" x14ac:dyDescent="0.3">
      <c r="A1544" s="76">
        <v>40184</v>
      </c>
      <c r="B1544" s="64">
        <v>0.96031</v>
      </c>
      <c r="C1544" s="104">
        <f t="shared" si="98"/>
        <v>0.96031</v>
      </c>
      <c r="D1544" s="99">
        <f t="shared" ca="1" si="97"/>
        <v>-1.88403575989783E-2</v>
      </c>
      <c r="E1544" s="64">
        <f t="shared" si="99"/>
        <v>-1.8440000000000012</v>
      </c>
      <c r="F1544" s="64">
        <f t="shared" si="100"/>
        <v>-18.440000000000012</v>
      </c>
    </row>
    <row r="1545" spans="1:6" s="21" customFormat="1" ht="14.25" customHeight="1" x14ac:dyDescent="0.3">
      <c r="A1545" s="76">
        <v>40183</v>
      </c>
      <c r="B1545" s="64">
        <v>0.96969000000000005</v>
      </c>
      <c r="C1545" s="104">
        <f t="shared" si="98"/>
        <v>0.96969000000000005</v>
      </c>
      <c r="D1545" s="99">
        <f t="shared" ca="1" si="97"/>
        <v>-4.8133171863133191E-3</v>
      </c>
      <c r="E1545" s="64">
        <f t="shared" si="99"/>
        <v>-0.4689999999999972</v>
      </c>
      <c r="F1545" s="64">
        <f t="shared" si="100"/>
        <v>-4.689999999999972</v>
      </c>
    </row>
    <row r="1546" spans="1:6" s="21" customFormat="1" ht="14.25" customHeight="1" x14ac:dyDescent="0.3">
      <c r="A1546" s="76">
        <v>40182</v>
      </c>
      <c r="B1546" s="64">
        <v>0.99375000000000002</v>
      </c>
      <c r="C1546" s="104">
        <f t="shared" si="98"/>
        <v>0.99375000000000002</v>
      </c>
      <c r="D1546" s="99">
        <f t="shared" ca="1" si="97"/>
        <v>1.596924744154659E-2</v>
      </c>
      <c r="E1546" s="64">
        <f t="shared" si="99"/>
        <v>1.5619999999999967</v>
      </c>
      <c r="F1546" s="64">
        <f t="shared" si="100"/>
        <v>15.619999999999967</v>
      </c>
    </row>
    <row r="1547" spans="1:6" s="21" customFormat="1" ht="14.25" customHeight="1" x14ac:dyDescent="0.3">
      <c r="A1547" s="76">
        <v>40179</v>
      </c>
      <c r="B1547" s="64" t="e">
        <v>#N/A</v>
      </c>
      <c r="C1547" s="104">
        <f t="shared" ca="1" si="98"/>
        <v>0.98060000000000003</v>
      </c>
      <c r="D1547" s="99">
        <f t="shared" ca="1" si="97"/>
        <v>2.0339593208135727E-2</v>
      </c>
      <c r="E1547" s="64">
        <f t="shared" ca="1" si="99"/>
        <v>4.9750000000000068</v>
      </c>
      <c r="F1547" s="64">
        <f t="shared" ca="1" si="100"/>
        <v>49.750000000000071</v>
      </c>
    </row>
    <row r="1548" spans="1:6" s="21" customFormat="1" ht="14.25" customHeight="1" x14ac:dyDescent="0.3">
      <c r="A1548" s="76">
        <v>40178</v>
      </c>
      <c r="B1548" s="64">
        <v>0.98438000000000003</v>
      </c>
      <c r="C1548" s="104">
        <f t="shared" si="98"/>
        <v>0.98438000000000003</v>
      </c>
      <c r="D1548" s="99">
        <f t="shared" ca="1" si="97"/>
        <v>1.652243953819783E-2</v>
      </c>
      <c r="E1548" s="64">
        <f t="shared" si="99"/>
        <v>1.6000000000000014</v>
      </c>
      <c r="F1548" s="64">
        <f t="shared" si="100"/>
        <v>16.000000000000014</v>
      </c>
    </row>
    <row r="1549" spans="1:6" s="21" customFormat="1" ht="14.25" customHeight="1" x14ac:dyDescent="0.3">
      <c r="A1549" s="76">
        <v>40177</v>
      </c>
      <c r="B1549" s="64">
        <v>0.98563000000000001</v>
      </c>
      <c r="C1549" s="104">
        <f t="shared" si="98"/>
        <v>0.98563000000000001</v>
      </c>
      <c r="D1549" s="99">
        <f t="shared" ca="1" si="97"/>
        <v>-6.0506438893538975E-3</v>
      </c>
      <c r="E1549" s="64">
        <f t="shared" si="99"/>
        <v>-0.60000000000000053</v>
      </c>
      <c r="F1549" s="64">
        <f t="shared" si="100"/>
        <v>-6.0000000000000053</v>
      </c>
    </row>
    <row r="1550" spans="1:6" s="21" customFormat="1" ht="14.25" customHeight="1" x14ac:dyDescent="0.3">
      <c r="A1550" s="76">
        <v>40176</v>
      </c>
      <c r="B1550" s="64">
        <v>0.99750000000000005</v>
      </c>
      <c r="C1550" s="104">
        <f t="shared" si="98"/>
        <v>0.99750000000000005</v>
      </c>
      <c r="D1550" s="99">
        <f t="shared" ca="1" si="97"/>
        <v>-6.2266500622663685E-3</v>
      </c>
      <c r="E1550" s="64">
        <f t="shared" si="99"/>
        <v>-0.62499999999998668</v>
      </c>
      <c r="F1550" s="64">
        <f t="shared" si="100"/>
        <v>-6.2499999999998668</v>
      </c>
    </row>
    <row r="1551" spans="1:6" s="21" customFormat="1" ht="14.25" customHeight="1" x14ac:dyDescent="0.3">
      <c r="A1551" s="76">
        <v>40175</v>
      </c>
      <c r="B1551" s="64" t="e">
        <v>#N/A</v>
      </c>
      <c r="C1551" s="104">
        <f t="shared" ca="1" si="98"/>
        <v>0.98060000000000003</v>
      </c>
      <c r="D1551" s="99">
        <f t="shared" ca="1" si="97"/>
        <v>2.0339593208135727E-2</v>
      </c>
      <c r="E1551" s="64">
        <f t="shared" ca="1" si="99"/>
        <v>4.9750000000000068</v>
      </c>
      <c r="F1551" s="64">
        <f t="shared" ca="1" si="100"/>
        <v>49.750000000000071</v>
      </c>
    </row>
    <row r="1552" spans="1:6" s="21" customFormat="1" ht="14.25" customHeight="1" x14ac:dyDescent="0.3">
      <c r="A1552" s="76">
        <v>40172</v>
      </c>
      <c r="B1552" s="64" t="e">
        <v>#N/A</v>
      </c>
      <c r="C1552" s="104">
        <f t="shared" ca="1" si="98"/>
        <v>0.98060000000000003</v>
      </c>
      <c r="D1552" s="99">
        <f t="shared" ca="1" si="97"/>
        <v>2.0339593208135727E-2</v>
      </c>
      <c r="E1552" s="64">
        <f t="shared" ca="1" si="99"/>
        <v>4.9750000000000068</v>
      </c>
      <c r="F1552" s="64">
        <f t="shared" ca="1" si="100"/>
        <v>49.750000000000071</v>
      </c>
    </row>
    <row r="1553" spans="1:6" s="21" customFormat="1" ht="14.25" customHeight="1" x14ac:dyDescent="0.3">
      <c r="A1553" s="76">
        <v>40171</v>
      </c>
      <c r="B1553" s="64">
        <v>0.97875000000000001</v>
      </c>
      <c r="C1553" s="104">
        <f t="shared" si="98"/>
        <v>0.97875000000000001</v>
      </c>
      <c r="D1553" s="99">
        <f t="shared" ca="1" si="97"/>
        <v>-2.5149402390438242E-2</v>
      </c>
      <c r="E1553" s="64">
        <f t="shared" si="99"/>
        <v>-2.5249999999999995</v>
      </c>
      <c r="F1553" s="64">
        <f t="shared" si="100"/>
        <v>-25.249999999999993</v>
      </c>
    </row>
    <row r="1554" spans="1:6" s="21" customFormat="1" ht="14.25" customHeight="1" x14ac:dyDescent="0.3">
      <c r="A1554" s="76">
        <v>40170</v>
      </c>
      <c r="B1554" s="64">
        <v>0.97438000000000002</v>
      </c>
      <c r="C1554" s="104">
        <f t="shared" si="98"/>
        <v>0.97438000000000002</v>
      </c>
      <c r="D1554" s="99">
        <f t="shared" ca="1" si="97"/>
        <v>-3.1912568306010858E-2</v>
      </c>
      <c r="E1554" s="64">
        <f t="shared" si="99"/>
        <v>-3.2119999999999926</v>
      </c>
      <c r="F1554" s="64">
        <f t="shared" si="100"/>
        <v>-32.119999999999926</v>
      </c>
    </row>
    <row r="1555" spans="1:6" s="21" customFormat="1" ht="14.25" customHeight="1" x14ac:dyDescent="0.3">
      <c r="A1555" s="76">
        <v>40169</v>
      </c>
      <c r="B1555" s="64">
        <v>0.97813000000000005</v>
      </c>
      <c r="C1555" s="104">
        <f t="shared" si="98"/>
        <v>0.97813000000000005</v>
      </c>
      <c r="D1555" s="99">
        <f t="shared" ca="1" si="97"/>
        <v>-2.8312289520479084E-2</v>
      </c>
      <c r="E1555" s="64">
        <f t="shared" si="99"/>
        <v>-2.8499999999999859</v>
      </c>
      <c r="F1555" s="64">
        <f t="shared" si="100"/>
        <v>-28.499999999999858</v>
      </c>
    </row>
    <row r="1556" spans="1:6" s="21" customFormat="1" ht="14.25" customHeight="1" x14ac:dyDescent="0.3">
      <c r="A1556" s="76">
        <v>40168</v>
      </c>
      <c r="B1556" s="64">
        <v>0.96438000000000001</v>
      </c>
      <c r="C1556" s="104">
        <f t="shared" si="98"/>
        <v>0.96438000000000001</v>
      </c>
      <c r="D1556" s="99">
        <f t="shared" ca="1" si="97"/>
        <v>-4.9871921182265903E-2</v>
      </c>
      <c r="E1556" s="64">
        <f t="shared" si="99"/>
        <v>-5.0619999999999887</v>
      </c>
      <c r="F1556" s="64">
        <f t="shared" si="100"/>
        <v>-50.619999999999891</v>
      </c>
    </row>
    <row r="1557" spans="1:6" s="21" customFormat="1" ht="14.25" customHeight="1" x14ac:dyDescent="0.3">
      <c r="A1557" s="76">
        <v>40165</v>
      </c>
      <c r="B1557" s="64">
        <v>0.96838000000000002</v>
      </c>
      <c r="C1557" s="104">
        <f t="shared" si="98"/>
        <v>0.96838000000000002</v>
      </c>
      <c r="D1557" s="99">
        <f t="shared" ca="1" si="97"/>
        <v>-8.1564521330070819E-2</v>
      </c>
      <c r="E1557" s="64">
        <f t="shared" si="99"/>
        <v>-8.6000000000000085</v>
      </c>
      <c r="F1557" s="64">
        <f t="shared" si="100"/>
        <v>-86.000000000000085</v>
      </c>
    </row>
    <row r="1558" spans="1:6" s="21" customFormat="1" ht="14.25" customHeight="1" x14ac:dyDescent="0.3">
      <c r="A1558" s="76">
        <v>40164</v>
      </c>
      <c r="B1558" s="64">
        <v>0.99163000000000001</v>
      </c>
      <c r="C1558" s="104">
        <f t="shared" si="98"/>
        <v>0.99163000000000001</v>
      </c>
      <c r="D1558" s="99">
        <f t="shared" ca="1" si="97"/>
        <v>-3.3150356366330964E-2</v>
      </c>
      <c r="E1558" s="64">
        <f t="shared" si="99"/>
        <v>-3.400000000000003</v>
      </c>
      <c r="F1558" s="64">
        <f t="shared" si="100"/>
        <v>-34.000000000000028</v>
      </c>
    </row>
    <row r="1559" spans="1:6" s="21" customFormat="1" ht="14.25" customHeight="1" x14ac:dyDescent="0.3">
      <c r="A1559" s="76">
        <v>40163</v>
      </c>
      <c r="B1559" s="64">
        <v>1.0037499999999999</v>
      </c>
      <c r="C1559" s="104">
        <f t="shared" si="98"/>
        <v>1.0037499999999999</v>
      </c>
      <c r="D1559" s="99">
        <f t="shared" ca="1" si="97"/>
        <v>-2.4898482581748278E-2</v>
      </c>
      <c r="E1559" s="64">
        <f t="shared" si="99"/>
        <v>-2.5630000000000042</v>
      </c>
      <c r="F1559" s="64">
        <f t="shared" si="100"/>
        <v>-25.630000000000042</v>
      </c>
    </row>
    <row r="1560" spans="1:6" s="21" customFormat="1" ht="14.25" customHeight="1" x14ac:dyDescent="0.3">
      <c r="A1560" s="76">
        <v>40162</v>
      </c>
      <c r="B1560" s="64">
        <v>1.0049999999999999</v>
      </c>
      <c r="C1560" s="104">
        <f t="shared" si="98"/>
        <v>1.0049999999999999</v>
      </c>
      <c r="D1560" s="99">
        <f t="shared" ca="1" si="97"/>
        <v>1.8641651630395026E-3</v>
      </c>
      <c r="E1560" s="64">
        <f t="shared" si="99"/>
        <v>0.18699999999998163</v>
      </c>
      <c r="F1560" s="64">
        <f t="shared" si="100"/>
        <v>1.8699999999998163</v>
      </c>
    </row>
    <row r="1561" spans="1:6" s="21" customFormat="1" ht="14.25" customHeight="1" x14ac:dyDescent="0.3">
      <c r="A1561" s="76">
        <v>40161</v>
      </c>
      <c r="B1561" s="64">
        <v>1.0006299999999999</v>
      </c>
      <c r="C1561" s="104">
        <f t="shared" si="98"/>
        <v>1.0006299999999999</v>
      </c>
      <c r="D1561" s="99">
        <f t="shared" ca="1" si="97"/>
        <v>-7.4395167289933468E-3</v>
      </c>
      <c r="E1561" s="64">
        <f t="shared" si="99"/>
        <v>-0.75000000000000622</v>
      </c>
      <c r="F1561" s="64">
        <f t="shared" si="100"/>
        <v>-7.5000000000000622</v>
      </c>
    </row>
    <row r="1562" spans="1:6" s="21" customFormat="1" ht="14.25" customHeight="1" x14ac:dyDescent="0.3">
      <c r="A1562" s="76">
        <v>40158</v>
      </c>
      <c r="B1562" s="64">
        <v>1.004</v>
      </c>
      <c r="C1562" s="104">
        <f t="shared" si="98"/>
        <v>1.004</v>
      </c>
      <c r="D1562" s="99">
        <f t="shared" ca="1" si="97"/>
        <v>-1.3267813267813334E-2</v>
      </c>
      <c r="E1562" s="64">
        <f t="shared" si="99"/>
        <v>-1.3500000000000068</v>
      </c>
      <c r="F1562" s="64">
        <f t="shared" si="100"/>
        <v>-13.500000000000068</v>
      </c>
    </row>
    <row r="1563" spans="1:6" s="21" customFormat="1" ht="14.25" customHeight="1" x14ac:dyDescent="0.3">
      <c r="A1563" s="76">
        <v>40157</v>
      </c>
      <c r="B1563" s="64">
        <v>1.0065</v>
      </c>
      <c r="C1563" s="104">
        <f t="shared" si="98"/>
        <v>1.0065</v>
      </c>
      <c r="D1563" s="99">
        <f t="shared" ca="1" si="97"/>
        <v>-4.6971569839308102E-3</v>
      </c>
      <c r="E1563" s="64">
        <f t="shared" si="99"/>
        <v>-0.4750000000000032</v>
      </c>
      <c r="F1563" s="64">
        <f t="shared" si="100"/>
        <v>-4.750000000000032</v>
      </c>
    </row>
    <row r="1564" spans="1:6" s="21" customFormat="1" ht="14.25" customHeight="1" x14ac:dyDescent="0.3">
      <c r="A1564" s="76">
        <v>40156</v>
      </c>
      <c r="B1564" s="64">
        <v>1.0066299999999999</v>
      </c>
      <c r="C1564" s="104">
        <f t="shared" si="98"/>
        <v>1.0066299999999999</v>
      </c>
      <c r="D1564" s="99">
        <f t="shared" ca="1" si="97"/>
        <v>3.4890791821596766E-3</v>
      </c>
      <c r="E1564" s="64">
        <f t="shared" si="99"/>
        <v>0.34999999999998366</v>
      </c>
      <c r="F1564" s="64">
        <f t="shared" si="100"/>
        <v>3.4999999999998366</v>
      </c>
    </row>
    <row r="1565" spans="1:6" s="21" customFormat="1" ht="14.25" customHeight="1" x14ac:dyDescent="0.3">
      <c r="A1565" s="76">
        <v>40155</v>
      </c>
      <c r="B1565" s="64">
        <v>1.0149999999999999</v>
      </c>
      <c r="C1565" s="104">
        <f t="shared" si="98"/>
        <v>1.0149999999999999</v>
      </c>
      <c r="D1565" s="99">
        <f t="shared" ca="1" si="97"/>
        <v>9.9502487562189157E-3</v>
      </c>
      <c r="E1565" s="64">
        <f t="shared" si="99"/>
        <v>1.0000000000000009</v>
      </c>
      <c r="F1565" s="64">
        <f t="shared" si="100"/>
        <v>10.000000000000009</v>
      </c>
    </row>
    <row r="1566" spans="1:6" s="21" customFormat="1" ht="14.25" customHeight="1" x14ac:dyDescent="0.3">
      <c r="A1566" s="76">
        <v>40154</v>
      </c>
      <c r="B1566" s="64">
        <v>1.0543800000000001</v>
      </c>
      <c r="C1566" s="104">
        <f t="shared" si="98"/>
        <v>1.0543800000000001</v>
      </c>
      <c r="D1566" s="99">
        <f t="shared" ca="1" si="97"/>
        <v>4.0078914919852202E-2</v>
      </c>
      <c r="E1566" s="64">
        <f t="shared" si="99"/>
        <v>4.0630000000000166</v>
      </c>
      <c r="F1566" s="64">
        <f t="shared" si="100"/>
        <v>40.630000000000166</v>
      </c>
    </row>
    <row r="1567" spans="1:6" s="21" customFormat="1" ht="14.25" customHeight="1" x14ac:dyDescent="0.3">
      <c r="A1567" s="76">
        <v>40151</v>
      </c>
      <c r="B1567" s="64">
        <v>1.02563</v>
      </c>
      <c r="C1567" s="104">
        <f t="shared" si="98"/>
        <v>1.02563</v>
      </c>
      <c r="D1567" s="99">
        <f t="shared" ca="1" si="97"/>
        <v>5.519607843137278E-3</v>
      </c>
      <c r="E1567" s="64">
        <f t="shared" si="99"/>
        <v>0.56300000000000239</v>
      </c>
      <c r="F1567" s="64">
        <f t="shared" si="100"/>
        <v>5.6300000000000239</v>
      </c>
    </row>
    <row r="1568" spans="1:6" s="21" customFormat="1" ht="14.25" customHeight="1" x14ac:dyDescent="0.3">
      <c r="A1568" s="76">
        <v>40150</v>
      </c>
      <c r="B1568" s="64">
        <v>1.02938</v>
      </c>
      <c r="C1568" s="104">
        <f t="shared" si="98"/>
        <v>1.02938</v>
      </c>
      <c r="D1568" s="99">
        <f t="shared" ca="1" si="97"/>
        <v>7.9608323133414649E-3</v>
      </c>
      <c r="E1568" s="64">
        <f t="shared" si="99"/>
        <v>0.81299999999999706</v>
      </c>
      <c r="F1568" s="64">
        <f t="shared" si="100"/>
        <v>8.1299999999999706</v>
      </c>
    </row>
    <row r="1569" spans="1:6" s="21" customFormat="1" ht="14.25" customHeight="1" x14ac:dyDescent="0.3">
      <c r="A1569" s="76">
        <v>40149</v>
      </c>
      <c r="B1569" s="64">
        <v>1.0031300000000001</v>
      </c>
      <c r="C1569" s="104">
        <f t="shared" si="98"/>
        <v>1.0031300000000001</v>
      </c>
      <c r="D1569" s="99">
        <f t="shared" ca="1" si="97"/>
        <v>-2.9620314389359005E-2</v>
      </c>
      <c r="E1569" s="64">
        <f t="shared" si="99"/>
        <v>-3.061999999999987</v>
      </c>
      <c r="F1569" s="64">
        <f t="shared" si="100"/>
        <v>-30.61999999999987</v>
      </c>
    </row>
    <row r="1570" spans="1:6" s="21" customFormat="1" ht="14.25" customHeight="1" x14ac:dyDescent="0.3">
      <c r="A1570" s="76">
        <v>40148</v>
      </c>
      <c r="B1570" s="64">
        <v>1.00813</v>
      </c>
      <c r="C1570" s="104">
        <f t="shared" si="98"/>
        <v>1.00813</v>
      </c>
      <c r="D1570" s="99">
        <f t="shared" ca="1" si="97"/>
        <v>-4.4426540284360161E-2</v>
      </c>
      <c r="E1570" s="64">
        <f t="shared" si="99"/>
        <v>-4.6869999999999967</v>
      </c>
      <c r="F1570" s="64">
        <f t="shared" si="100"/>
        <v>-46.869999999999969</v>
      </c>
    </row>
    <row r="1571" spans="1:6" s="21" customFormat="1" ht="14.25" customHeight="1" x14ac:dyDescent="0.3">
      <c r="A1571" s="76">
        <v>40147</v>
      </c>
      <c r="B1571" s="64">
        <v>1.0175000000000001</v>
      </c>
      <c r="C1571" s="104">
        <f t="shared" si="98"/>
        <v>1.0175000000000001</v>
      </c>
      <c r="D1571" s="99">
        <f t="shared" ca="1" si="97"/>
        <v>-3.9532556778493003E-2</v>
      </c>
      <c r="E1571" s="64">
        <f t="shared" si="99"/>
        <v>-4.1879999999999917</v>
      </c>
      <c r="F1571" s="64">
        <f t="shared" si="100"/>
        <v>-41.879999999999917</v>
      </c>
    </row>
    <row r="1572" spans="1:6" s="21" customFormat="1" ht="14.25" customHeight="1" x14ac:dyDescent="0.3">
      <c r="A1572" s="76">
        <v>40144</v>
      </c>
      <c r="B1572" s="64">
        <v>1.01125</v>
      </c>
      <c r="C1572" s="104">
        <f t="shared" si="98"/>
        <v>1.01125</v>
      </c>
      <c r="D1572" s="99">
        <f t="shared" ca="1" si="97"/>
        <v>-7.0653322672842453E-2</v>
      </c>
      <c r="E1572" s="64">
        <f t="shared" si="99"/>
        <v>-7.6880000000000059</v>
      </c>
      <c r="F1572" s="64">
        <f t="shared" si="100"/>
        <v>-76.880000000000052</v>
      </c>
    </row>
    <row r="1573" spans="1:6" s="21" customFormat="1" ht="14.25" customHeight="1" x14ac:dyDescent="0.3">
      <c r="A1573" s="76">
        <v>40143</v>
      </c>
      <c r="B1573" s="64">
        <v>1.0031300000000001</v>
      </c>
      <c r="C1573" s="104">
        <f t="shared" si="98"/>
        <v>1.0031300000000001</v>
      </c>
      <c r="D1573" s="99">
        <f t="shared" ca="1" si="97"/>
        <v>-8.0228858549645538E-2</v>
      </c>
      <c r="E1573" s="64">
        <f t="shared" si="99"/>
        <v>-8.7499999999999911</v>
      </c>
      <c r="F1573" s="64">
        <f t="shared" si="100"/>
        <v>-87.499999999999915</v>
      </c>
    </row>
    <row r="1574" spans="1:6" s="21" customFormat="1" ht="14.25" customHeight="1" x14ac:dyDescent="0.3">
      <c r="A1574" s="76">
        <v>40142</v>
      </c>
      <c r="B1574" s="64">
        <v>1.0049999999999999</v>
      </c>
      <c r="C1574" s="104">
        <f t="shared" si="98"/>
        <v>1.0049999999999999</v>
      </c>
      <c r="D1574" s="99">
        <f t="shared" ca="1" si="97"/>
        <v>-8.4807809640024545E-2</v>
      </c>
      <c r="E1574" s="64">
        <f t="shared" si="99"/>
        <v>-9.3130000000000166</v>
      </c>
      <c r="F1574" s="64">
        <f t="shared" si="100"/>
        <v>-93.130000000000166</v>
      </c>
    </row>
    <row r="1575" spans="1:6" s="21" customFormat="1" ht="14.25" customHeight="1" x14ac:dyDescent="0.3">
      <c r="A1575" s="76">
        <v>40141</v>
      </c>
      <c r="B1575" s="64">
        <v>1.0137499999999999</v>
      </c>
      <c r="C1575" s="104">
        <f t="shared" si="98"/>
        <v>1.0137499999999999</v>
      </c>
      <c r="D1575" s="99">
        <f t="shared" ca="1" si="97"/>
        <v>-8.4137395200925252E-2</v>
      </c>
      <c r="E1575" s="64">
        <f t="shared" si="99"/>
        <v>-9.3130000000000166</v>
      </c>
      <c r="F1575" s="64">
        <f t="shared" si="100"/>
        <v>-93.130000000000166</v>
      </c>
    </row>
    <row r="1576" spans="1:6" s="21" customFormat="1" ht="14.25" customHeight="1" x14ac:dyDescent="0.3">
      <c r="A1576" s="76">
        <v>40140</v>
      </c>
      <c r="B1576" s="64">
        <v>1.02</v>
      </c>
      <c r="C1576" s="104">
        <f t="shared" si="98"/>
        <v>1.02</v>
      </c>
      <c r="D1576" s="99">
        <f t="shared" ca="1" si="97"/>
        <v>-8.9285714285714357E-2</v>
      </c>
      <c r="E1576" s="64">
        <f t="shared" si="99"/>
        <v>-10.000000000000009</v>
      </c>
      <c r="F1576" s="64">
        <f t="shared" si="100"/>
        <v>-100.00000000000009</v>
      </c>
    </row>
    <row r="1577" spans="1:6" s="21" customFormat="1" ht="14.25" customHeight="1" x14ac:dyDescent="0.3">
      <c r="A1577" s="76">
        <v>40137</v>
      </c>
      <c r="B1577" s="64">
        <v>1.02125</v>
      </c>
      <c r="C1577" s="104">
        <f t="shared" si="98"/>
        <v>1.02125</v>
      </c>
      <c r="D1577" s="99">
        <f t="shared" ca="1" si="97"/>
        <v>-9.7237569060773563E-2</v>
      </c>
      <c r="E1577" s="64">
        <f t="shared" si="99"/>
        <v>-11.000000000000011</v>
      </c>
      <c r="F1577" s="64">
        <f t="shared" si="100"/>
        <v>-110.00000000000011</v>
      </c>
    </row>
    <row r="1578" spans="1:6" s="21" customFormat="1" ht="14.25" customHeight="1" x14ac:dyDescent="0.3">
      <c r="A1578" s="76">
        <v>40136</v>
      </c>
      <c r="B1578" s="64">
        <v>1.0337499999999999</v>
      </c>
      <c r="C1578" s="104">
        <f t="shared" si="98"/>
        <v>1.0337499999999999</v>
      </c>
      <c r="D1578" s="99">
        <f t="shared" ca="1" si="97"/>
        <v>-0.10979547900968781</v>
      </c>
      <c r="E1578" s="64">
        <f t="shared" si="99"/>
        <v>-12.749999999999995</v>
      </c>
      <c r="F1578" s="64">
        <f t="shared" si="100"/>
        <v>-127.49999999999994</v>
      </c>
    </row>
    <row r="1579" spans="1:6" s="21" customFormat="1" ht="14.25" customHeight="1" x14ac:dyDescent="0.3">
      <c r="A1579" s="76">
        <v>40135</v>
      </c>
      <c r="B1579" s="64">
        <v>1.0549999999999999</v>
      </c>
      <c r="C1579" s="104">
        <f t="shared" si="98"/>
        <v>1.0549999999999999</v>
      </c>
      <c r="D1579" s="99">
        <f t="shared" ca="1" si="97"/>
        <v>-9.8290598290598288E-2</v>
      </c>
      <c r="E1579" s="64">
        <f t="shared" si="99"/>
        <v>-11.5</v>
      </c>
      <c r="F1579" s="64">
        <f t="shared" si="100"/>
        <v>-115</v>
      </c>
    </row>
    <row r="1580" spans="1:6" s="21" customFormat="1" ht="14.25" customHeight="1" x14ac:dyDescent="0.3">
      <c r="A1580" s="76">
        <v>40134</v>
      </c>
      <c r="B1580" s="64">
        <v>1.05938</v>
      </c>
      <c r="C1580" s="104">
        <f t="shared" si="98"/>
        <v>1.05938</v>
      </c>
      <c r="D1580" s="99">
        <f t="shared" ca="1" si="97"/>
        <v>-0.10882860147213458</v>
      </c>
      <c r="E1580" s="64">
        <f t="shared" si="99"/>
        <v>-12.936999999999998</v>
      </c>
      <c r="F1580" s="64">
        <f t="shared" si="100"/>
        <v>-129.36999999999998</v>
      </c>
    </row>
    <row r="1581" spans="1:6" s="21" customFormat="1" ht="14.25" customHeight="1" x14ac:dyDescent="0.3">
      <c r="A1581" s="76">
        <v>40133</v>
      </c>
      <c r="B1581" s="64">
        <v>1.08813</v>
      </c>
      <c r="C1581" s="104">
        <f t="shared" si="98"/>
        <v>1.08813</v>
      </c>
      <c r="D1581" s="99">
        <f t="shared" ca="1" si="97"/>
        <v>-7.9322773885673672E-2</v>
      </c>
      <c r="E1581" s="64">
        <f t="shared" si="99"/>
        <v>-9.375</v>
      </c>
      <c r="F1581" s="64">
        <f t="shared" si="100"/>
        <v>-93.75</v>
      </c>
    </row>
    <row r="1582" spans="1:6" s="21" customFormat="1" ht="14.25" customHeight="1" x14ac:dyDescent="0.3">
      <c r="A1582" s="76">
        <v>40130</v>
      </c>
      <c r="B1582" s="64">
        <v>1.09063</v>
      </c>
      <c r="C1582" s="104">
        <f t="shared" si="98"/>
        <v>1.09063</v>
      </c>
      <c r="D1582" s="99">
        <f t="shared" ca="1" si="97"/>
        <v>-8.7338912133891264E-2</v>
      </c>
      <c r="E1582" s="64">
        <f t="shared" si="99"/>
        <v>-10.437000000000008</v>
      </c>
      <c r="F1582" s="64">
        <f t="shared" si="100"/>
        <v>-104.37000000000009</v>
      </c>
    </row>
    <row r="1583" spans="1:6" s="21" customFormat="1" ht="14.25" customHeight="1" x14ac:dyDescent="0.3">
      <c r="A1583" s="76">
        <v>40129</v>
      </c>
      <c r="B1583" s="64">
        <v>1.0981300000000001</v>
      </c>
      <c r="C1583" s="104">
        <f t="shared" si="98"/>
        <v>1.0981300000000001</v>
      </c>
      <c r="D1583" s="99">
        <f t="shared" ca="1" si="97"/>
        <v>-8.4418616285080669E-2</v>
      </c>
      <c r="E1583" s="64">
        <f t="shared" si="99"/>
        <v>-10.125000000000007</v>
      </c>
      <c r="F1583" s="64">
        <f t="shared" si="100"/>
        <v>-101.25000000000007</v>
      </c>
    </row>
    <row r="1584" spans="1:6" s="21" customFormat="1" ht="14.25" customHeight="1" x14ac:dyDescent="0.3">
      <c r="A1584" s="76">
        <v>40128</v>
      </c>
      <c r="B1584" s="64">
        <v>1.1068800000000001</v>
      </c>
      <c r="C1584" s="104">
        <f t="shared" si="98"/>
        <v>1.1068800000000001</v>
      </c>
      <c r="D1584" s="99">
        <f t="shared" ca="1" si="97"/>
        <v>-7.6160349878560615E-2</v>
      </c>
      <c r="E1584" s="64">
        <f t="shared" si="99"/>
        <v>-9.1249999999999822</v>
      </c>
      <c r="F1584" s="64">
        <f t="shared" si="100"/>
        <v>-91.249999999999829</v>
      </c>
    </row>
    <row r="1585" spans="1:6" s="21" customFormat="1" ht="14.25" customHeight="1" x14ac:dyDescent="0.3">
      <c r="A1585" s="76">
        <v>40127</v>
      </c>
      <c r="B1585" s="64">
        <v>1.1200000000000001</v>
      </c>
      <c r="C1585" s="104">
        <f t="shared" si="98"/>
        <v>1.1200000000000001</v>
      </c>
      <c r="D1585" s="99">
        <f t="shared" ca="1" si="97"/>
        <v>-7.3422957600827204E-2</v>
      </c>
      <c r="E1585" s="64">
        <f t="shared" si="99"/>
        <v>-8.8749999999999893</v>
      </c>
      <c r="F1585" s="64">
        <f t="shared" si="100"/>
        <v>-88.749999999999886</v>
      </c>
    </row>
    <row r="1586" spans="1:6" s="21" customFormat="1" ht="14.25" customHeight="1" x14ac:dyDescent="0.3">
      <c r="A1586" s="76">
        <v>40126</v>
      </c>
      <c r="B1586" s="64">
        <v>1.1312500000000001</v>
      </c>
      <c r="C1586" s="104">
        <f t="shared" si="98"/>
        <v>1.1312500000000001</v>
      </c>
      <c r="D1586" s="99">
        <f t="shared" ca="1" si="97"/>
        <v>-8.4934277047522724E-2</v>
      </c>
      <c r="E1586" s="64">
        <f t="shared" si="99"/>
        <v>-10.499999999999998</v>
      </c>
      <c r="F1586" s="64">
        <f t="shared" si="100"/>
        <v>-104.99999999999999</v>
      </c>
    </row>
    <row r="1587" spans="1:6" s="21" customFormat="1" ht="14.25" customHeight="1" x14ac:dyDescent="0.3">
      <c r="A1587" s="76">
        <v>40123</v>
      </c>
      <c r="B1587" s="64">
        <v>1.1612499999999999</v>
      </c>
      <c r="C1587" s="104">
        <f t="shared" si="98"/>
        <v>1.1612499999999999</v>
      </c>
      <c r="D1587" s="99">
        <f t="shared" ca="1" si="97"/>
        <v>-6.6804352368247763E-2</v>
      </c>
      <c r="E1587" s="64">
        <f t="shared" si="99"/>
        <v>-8.3130000000000148</v>
      </c>
      <c r="F1587" s="64">
        <f t="shared" si="100"/>
        <v>-83.130000000000152</v>
      </c>
    </row>
    <row r="1588" spans="1:6" s="21" customFormat="1" ht="14.25" customHeight="1" x14ac:dyDescent="0.3">
      <c r="A1588" s="76">
        <v>40122</v>
      </c>
      <c r="B1588" s="64">
        <v>1.17</v>
      </c>
      <c r="C1588" s="104">
        <f t="shared" si="98"/>
        <v>1.17</v>
      </c>
      <c r="D1588" s="99">
        <f t="shared" ca="1" si="97"/>
        <v>-5.2631578947368383E-2</v>
      </c>
      <c r="E1588" s="64">
        <f t="shared" si="99"/>
        <v>-6.4999999999999947</v>
      </c>
      <c r="F1588" s="64">
        <f t="shared" si="100"/>
        <v>-64.999999999999943</v>
      </c>
    </row>
    <row r="1589" spans="1:6" s="21" customFormat="1" ht="14.25" customHeight="1" x14ac:dyDescent="0.3">
      <c r="A1589" s="76">
        <v>40121</v>
      </c>
      <c r="B1589" s="64">
        <v>1.18875</v>
      </c>
      <c r="C1589" s="104">
        <f t="shared" si="98"/>
        <v>1.18875</v>
      </c>
      <c r="D1589" s="99">
        <f t="shared" ca="1" si="97"/>
        <v>-3.5011527096795232E-2</v>
      </c>
      <c r="E1589" s="64">
        <f t="shared" si="99"/>
        <v>-4.3130000000000113</v>
      </c>
      <c r="F1589" s="64">
        <f t="shared" si="100"/>
        <v>-43.130000000000109</v>
      </c>
    </row>
    <row r="1590" spans="1:6" s="21" customFormat="1" ht="14.25" customHeight="1" x14ac:dyDescent="0.3">
      <c r="A1590" s="76">
        <v>40120</v>
      </c>
      <c r="B1590" s="64">
        <v>1.18188</v>
      </c>
      <c r="C1590" s="104">
        <f t="shared" si="98"/>
        <v>1.18188</v>
      </c>
      <c r="D1590" s="99">
        <f t="shared" ca="1" si="97"/>
        <v>-3.716496945010183E-2</v>
      </c>
      <c r="E1590" s="64">
        <f t="shared" si="99"/>
        <v>-4.5619999999999994</v>
      </c>
      <c r="F1590" s="64">
        <f t="shared" si="100"/>
        <v>-45.61999999999999</v>
      </c>
    </row>
    <row r="1591" spans="1:6" s="21" customFormat="1" ht="14.25" customHeight="1" x14ac:dyDescent="0.3">
      <c r="A1591" s="76">
        <v>40119</v>
      </c>
      <c r="B1591" s="64">
        <v>1.1950000000000001</v>
      </c>
      <c r="C1591" s="104">
        <f t="shared" si="98"/>
        <v>1.1950000000000001</v>
      </c>
      <c r="D1591" s="99">
        <f t="shared" ca="1" si="97"/>
        <v>-3.5317860746720449E-2</v>
      </c>
      <c r="E1591" s="64">
        <f t="shared" si="99"/>
        <v>-4.3749999999999956</v>
      </c>
      <c r="F1591" s="64">
        <f t="shared" si="100"/>
        <v>-43.749999999999957</v>
      </c>
    </row>
    <row r="1592" spans="1:6" s="21" customFormat="1" ht="14.25" customHeight="1" x14ac:dyDescent="0.3">
      <c r="A1592" s="76">
        <v>40116</v>
      </c>
      <c r="B1592" s="64">
        <v>1.1993800000000001</v>
      </c>
      <c r="C1592" s="104">
        <f t="shared" si="98"/>
        <v>1.1993800000000001</v>
      </c>
      <c r="D1592" s="99">
        <f t="shared" ca="1" si="97"/>
        <v>-4.0495999999999907E-2</v>
      </c>
      <c r="E1592" s="64">
        <f t="shared" si="99"/>
        <v>-5.0619999999999887</v>
      </c>
      <c r="F1592" s="64">
        <f t="shared" si="100"/>
        <v>-50.619999999999891</v>
      </c>
    </row>
    <row r="1593" spans="1:6" s="21" customFormat="1" ht="14.25" customHeight="1" x14ac:dyDescent="0.3">
      <c r="A1593" s="76">
        <v>40115</v>
      </c>
      <c r="B1593" s="64">
        <v>1.1981299999999999</v>
      </c>
      <c r="C1593" s="104">
        <f t="shared" si="98"/>
        <v>1.1981299999999999</v>
      </c>
      <c r="D1593" s="99">
        <f t="shared" ca="1" si="97"/>
        <v>-3.9097587578596237E-2</v>
      </c>
      <c r="E1593" s="64">
        <f t="shared" si="99"/>
        <v>-4.8750000000000071</v>
      </c>
      <c r="F1593" s="64">
        <f t="shared" si="100"/>
        <v>-48.750000000000071</v>
      </c>
    </row>
    <row r="1594" spans="1:6" s="21" customFormat="1" ht="14.25" customHeight="1" x14ac:dyDescent="0.3">
      <c r="A1594" s="76">
        <v>40114</v>
      </c>
      <c r="B1594" s="64">
        <v>1.20875</v>
      </c>
      <c r="C1594" s="104">
        <f t="shared" si="98"/>
        <v>1.20875</v>
      </c>
      <c r="D1594" s="99">
        <f t="shared" ca="1" si="97"/>
        <v>-2.3729333753321511E-2</v>
      </c>
      <c r="E1594" s="64">
        <f t="shared" si="99"/>
        <v>-2.9379999999999962</v>
      </c>
      <c r="F1594" s="64">
        <f t="shared" si="100"/>
        <v>-29.37999999999996</v>
      </c>
    </row>
    <row r="1595" spans="1:6" s="21" customFormat="1" ht="14.25" customHeight="1" x14ac:dyDescent="0.3">
      <c r="A1595" s="76">
        <v>40113</v>
      </c>
      <c r="B1595" s="64">
        <v>1.2362500000000001</v>
      </c>
      <c r="C1595" s="104">
        <f t="shared" si="98"/>
        <v>1.2362500000000001</v>
      </c>
      <c r="D1595" s="99">
        <f t="shared" ca="1" si="97"/>
        <v>3.0425963488844967E-3</v>
      </c>
      <c r="E1595" s="64">
        <f t="shared" si="99"/>
        <v>0.37500000000001421</v>
      </c>
      <c r="F1595" s="64">
        <f t="shared" si="100"/>
        <v>3.7500000000001421</v>
      </c>
    </row>
    <row r="1596" spans="1:6" s="21" customFormat="1" ht="14.25" customHeight="1" x14ac:dyDescent="0.3">
      <c r="A1596" s="76">
        <v>40112</v>
      </c>
      <c r="B1596" s="64">
        <v>1.24438</v>
      </c>
      <c r="C1596" s="104">
        <f t="shared" si="98"/>
        <v>1.24438</v>
      </c>
      <c r="D1596" s="99">
        <f t="shared" ca="1" si="97"/>
        <v>4.0342752021172807E-3</v>
      </c>
      <c r="E1596" s="64">
        <f t="shared" si="99"/>
        <v>0.50000000000001155</v>
      </c>
      <c r="F1596" s="64">
        <f t="shared" si="100"/>
        <v>5.0000000000001155</v>
      </c>
    </row>
    <row r="1597" spans="1:6" s="21" customFormat="1" ht="14.25" customHeight="1" x14ac:dyDescent="0.3">
      <c r="A1597" s="76">
        <v>40109</v>
      </c>
      <c r="B1597" s="64">
        <v>1.2349999999999999</v>
      </c>
      <c r="C1597" s="104">
        <f t="shared" si="98"/>
        <v>1.2349999999999999</v>
      </c>
      <c r="D1597" s="99">
        <f t="shared" ca="1" si="97"/>
        <v>-1.2987012987013066E-2</v>
      </c>
      <c r="E1597" s="64">
        <f t="shared" si="99"/>
        <v>-1.6250000000000098</v>
      </c>
      <c r="F1597" s="64">
        <f t="shared" si="100"/>
        <v>-16.250000000000099</v>
      </c>
    </row>
    <row r="1598" spans="1:6" s="21" customFormat="1" ht="14.25" customHeight="1" x14ac:dyDescent="0.3">
      <c r="A1598" s="76">
        <v>40108</v>
      </c>
      <c r="B1598" s="64">
        <v>1.2318800000000001</v>
      </c>
      <c r="C1598" s="104">
        <f t="shared" si="98"/>
        <v>1.2318800000000001</v>
      </c>
      <c r="D1598" s="99">
        <f t="shared" ca="1" si="97"/>
        <v>7.6728016359919561E-3</v>
      </c>
      <c r="E1598" s="64">
        <f t="shared" si="99"/>
        <v>0.9380000000000166</v>
      </c>
      <c r="F1598" s="64">
        <f t="shared" si="100"/>
        <v>9.380000000000166</v>
      </c>
    </row>
    <row r="1599" spans="1:6" s="21" customFormat="1" ht="14.25" customHeight="1" x14ac:dyDescent="0.3">
      <c r="A1599" s="76">
        <v>40107</v>
      </c>
      <c r="B1599" s="64">
        <v>1.2275</v>
      </c>
      <c r="C1599" s="104">
        <f t="shared" si="98"/>
        <v>1.2275</v>
      </c>
      <c r="D1599" s="99">
        <f t="shared" ca="1" si="97"/>
        <v>1.1845391672780323E-2</v>
      </c>
      <c r="E1599" s="64">
        <f t="shared" si="99"/>
        <v>1.4369999999999994</v>
      </c>
      <c r="F1599" s="64">
        <f t="shared" si="100"/>
        <v>14.369999999999994</v>
      </c>
    </row>
    <row r="1600" spans="1:6" s="21" customFormat="1" ht="14.25" customHeight="1" x14ac:dyDescent="0.3">
      <c r="A1600" s="76">
        <v>40106</v>
      </c>
      <c r="B1600" s="64">
        <v>1.23875</v>
      </c>
      <c r="C1600" s="104">
        <f t="shared" si="98"/>
        <v>1.23875</v>
      </c>
      <c r="D1600" s="99">
        <f t="shared" ca="1" si="97"/>
        <v>1.7972191177437428E-2</v>
      </c>
      <c r="E1600" s="64">
        <f t="shared" si="99"/>
        <v>2.1870000000000056</v>
      </c>
      <c r="F1600" s="64">
        <f t="shared" si="100"/>
        <v>21.870000000000054</v>
      </c>
    </row>
    <row r="1601" spans="1:6" s="21" customFormat="1" ht="14.25" customHeight="1" x14ac:dyDescent="0.3">
      <c r="A1601" s="76">
        <v>40105</v>
      </c>
      <c r="B1601" s="64">
        <v>1.25</v>
      </c>
      <c r="C1601" s="104">
        <f t="shared" si="98"/>
        <v>1.25</v>
      </c>
      <c r="D1601" s="99">
        <f t="shared" ca="1" si="97"/>
        <v>3.0927835051546466E-2</v>
      </c>
      <c r="E1601" s="64">
        <f t="shared" si="99"/>
        <v>3.7500000000000089</v>
      </c>
      <c r="F1601" s="64">
        <f t="shared" si="100"/>
        <v>37.500000000000085</v>
      </c>
    </row>
    <row r="1602" spans="1:6" s="21" customFormat="1" ht="14.25" customHeight="1" x14ac:dyDescent="0.3">
      <c r="A1602" s="76">
        <v>40102</v>
      </c>
      <c r="B1602" s="64">
        <v>1.24688</v>
      </c>
      <c r="C1602" s="104">
        <f t="shared" si="98"/>
        <v>1.24688</v>
      </c>
      <c r="D1602" s="99">
        <f t="shared" ca="1" si="97"/>
        <v>3.3143311679703066E-2</v>
      </c>
      <c r="E1602" s="64">
        <f t="shared" si="99"/>
        <v>4.0000000000000036</v>
      </c>
      <c r="F1602" s="64">
        <f t="shared" si="100"/>
        <v>40.000000000000036</v>
      </c>
    </row>
    <row r="1603" spans="1:6" s="21" customFormat="1" ht="14.25" customHeight="1" x14ac:dyDescent="0.3">
      <c r="A1603" s="76">
        <v>40101</v>
      </c>
      <c r="B1603" s="64">
        <v>1.23813</v>
      </c>
      <c r="C1603" s="104">
        <f t="shared" si="98"/>
        <v>1.23813</v>
      </c>
      <c r="D1603" s="99">
        <f t="shared" ref="D1603:D1666" ca="1" si="101">_xlfn.IFNA((B1603-B1612)/B1612,NORMINV(RAND(),_xlfn.AGGREGATE(1,6,D1542:D1668),_xlfn.AGGREGATE(7,6,D1542:D1668)))</f>
        <v>2.1138144329896944E-2</v>
      </c>
      <c r="E1603" s="64">
        <f t="shared" si="99"/>
        <v>2.5630000000000042</v>
      </c>
      <c r="F1603" s="64">
        <f t="shared" si="100"/>
        <v>25.630000000000042</v>
      </c>
    </row>
    <row r="1604" spans="1:6" s="21" customFormat="1" ht="14.25" customHeight="1" x14ac:dyDescent="0.3">
      <c r="A1604" s="76">
        <v>40100</v>
      </c>
      <c r="B1604" s="64">
        <v>1.2324999999999999</v>
      </c>
      <c r="C1604" s="104">
        <f t="shared" si="98"/>
        <v>1.2324999999999999</v>
      </c>
      <c r="D1604" s="99">
        <f t="shared" ca="1" si="101"/>
        <v>-7.5530647083455445E-3</v>
      </c>
      <c r="E1604" s="64">
        <f t="shared" si="99"/>
        <v>-0.9380000000000166</v>
      </c>
      <c r="F1604" s="64">
        <f t="shared" si="100"/>
        <v>-9.380000000000166</v>
      </c>
    </row>
    <row r="1605" spans="1:6" s="21" customFormat="1" ht="14.25" customHeight="1" x14ac:dyDescent="0.3">
      <c r="A1605" s="76">
        <v>40099</v>
      </c>
      <c r="B1605" s="64">
        <v>1.2393799999999999</v>
      </c>
      <c r="C1605" s="104">
        <f t="shared" si="98"/>
        <v>1.2393799999999999</v>
      </c>
      <c r="D1605" s="99">
        <f t="shared" ca="1" si="101"/>
        <v>-1.9283877349159251E-2</v>
      </c>
      <c r="E1605" s="64">
        <f t="shared" si="99"/>
        <v>-2.4370000000000003</v>
      </c>
      <c r="F1605" s="64">
        <f t="shared" si="100"/>
        <v>-24.370000000000005</v>
      </c>
    </row>
    <row r="1606" spans="1:6" s="21" customFormat="1" ht="14.25" customHeight="1" x14ac:dyDescent="0.3">
      <c r="A1606" s="76">
        <v>40098</v>
      </c>
      <c r="B1606" s="64">
        <v>1.25125</v>
      </c>
      <c r="C1606" s="104">
        <f t="shared" ref="C1606:C1669" si="102">_xlfn.IFNA(B1606,EXP(D1606)*B1615)</f>
        <v>1.25125</v>
      </c>
      <c r="D1606" s="99">
        <f t="shared" ca="1" si="101"/>
        <v>-1.9940179461614732E-3</v>
      </c>
      <c r="E1606" s="64">
        <f t="shared" ref="E1606:E1669" si="103">(C1606-C1615)*100</f>
        <v>-0.24999999999999467</v>
      </c>
      <c r="F1606" s="64">
        <f t="shared" ref="F1606:F1669" si="104">E1606*10</f>
        <v>-2.4999999999999467</v>
      </c>
    </row>
    <row r="1607" spans="1:6" s="21" customFormat="1" ht="14.25" customHeight="1" x14ac:dyDescent="0.3">
      <c r="A1607" s="76">
        <v>40095</v>
      </c>
      <c r="B1607" s="64">
        <v>1.2224999999999999</v>
      </c>
      <c r="C1607" s="104">
        <f t="shared" si="102"/>
        <v>1.2224999999999999</v>
      </c>
      <c r="D1607" s="99">
        <f t="shared" ca="1" si="101"/>
        <v>-2.5896414342629463E-2</v>
      </c>
      <c r="E1607" s="64">
        <f t="shared" si="103"/>
        <v>-3.2499999999999973</v>
      </c>
      <c r="F1607" s="64">
        <f t="shared" si="104"/>
        <v>-32.499999999999972</v>
      </c>
    </row>
    <row r="1608" spans="1:6" s="21" customFormat="1" ht="14.25" customHeight="1" x14ac:dyDescent="0.3">
      <c r="A1608" s="76">
        <v>40094</v>
      </c>
      <c r="B1608" s="64">
        <v>1.21313</v>
      </c>
      <c r="C1608" s="104">
        <f t="shared" si="102"/>
        <v>1.21313</v>
      </c>
      <c r="D1608" s="99">
        <f t="shared" ca="1" si="101"/>
        <v>-1.9692929292929293E-2</v>
      </c>
      <c r="E1608" s="64">
        <f t="shared" si="103"/>
        <v>-2.4370000000000003</v>
      </c>
      <c r="F1608" s="64">
        <f t="shared" si="104"/>
        <v>-24.370000000000005</v>
      </c>
    </row>
    <row r="1609" spans="1:6" s="21" customFormat="1" ht="14.25" customHeight="1" x14ac:dyDescent="0.3">
      <c r="A1609" s="76">
        <v>40093</v>
      </c>
      <c r="B1609" s="64">
        <v>1.21688</v>
      </c>
      <c r="C1609" s="104">
        <f t="shared" si="102"/>
        <v>1.21688</v>
      </c>
      <c r="D1609" s="99">
        <f t="shared" ca="1" si="101"/>
        <v>-1.1671065989847712E-2</v>
      </c>
      <c r="E1609" s="64">
        <f t="shared" si="103"/>
        <v>-1.4369999999999994</v>
      </c>
      <c r="F1609" s="64">
        <f t="shared" si="104"/>
        <v>-14.369999999999994</v>
      </c>
    </row>
    <row r="1610" spans="1:6" s="21" customFormat="1" ht="14.25" customHeight="1" x14ac:dyDescent="0.3">
      <c r="A1610" s="76">
        <v>40092</v>
      </c>
      <c r="B1610" s="64">
        <v>1.2124999999999999</v>
      </c>
      <c r="C1610" s="104">
        <f t="shared" si="102"/>
        <v>1.2124999999999999</v>
      </c>
      <c r="D1610" s="99">
        <f t="shared" ca="1" si="101"/>
        <v>-3.9603960396039639E-2</v>
      </c>
      <c r="E1610" s="64">
        <f t="shared" si="103"/>
        <v>-5.0000000000000044</v>
      </c>
      <c r="F1610" s="64">
        <f t="shared" si="104"/>
        <v>-50.000000000000043</v>
      </c>
    </row>
    <row r="1611" spans="1:6" s="21" customFormat="1" ht="14.25" customHeight="1" x14ac:dyDescent="0.3">
      <c r="A1611" s="76">
        <v>40091</v>
      </c>
      <c r="B1611" s="64">
        <v>1.20688</v>
      </c>
      <c r="C1611" s="104">
        <f t="shared" si="102"/>
        <v>1.20688</v>
      </c>
      <c r="D1611" s="99">
        <f t="shared" ca="1" si="101"/>
        <v>-4.9700787401574853E-2</v>
      </c>
      <c r="E1611" s="64">
        <f t="shared" si="103"/>
        <v>-6.3120000000000065</v>
      </c>
      <c r="F1611" s="64">
        <f t="shared" si="104"/>
        <v>-63.120000000000061</v>
      </c>
    </row>
    <row r="1612" spans="1:6" s="21" customFormat="1" ht="14.25" customHeight="1" x14ac:dyDescent="0.3">
      <c r="A1612" s="76">
        <v>40088</v>
      </c>
      <c r="B1612" s="64">
        <v>1.2124999999999999</v>
      </c>
      <c r="C1612" s="104">
        <f t="shared" si="102"/>
        <v>1.2124999999999999</v>
      </c>
      <c r="D1612" s="99">
        <f t="shared" ca="1" si="101"/>
        <v>-5.4123630917090687E-2</v>
      </c>
      <c r="E1612" s="64">
        <f t="shared" si="103"/>
        <v>-6.9380000000000219</v>
      </c>
      <c r="F1612" s="64">
        <f t="shared" si="104"/>
        <v>-69.380000000000223</v>
      </c>
    </row>
    <row r="1613" spans="1:6" s="21" customFormat="1" ht="14.25" customHeight="1" x14ac:dyDescent="0.3">
      <c r="A1613" s="76">
        <v>40087</v>
      </c>
      <c r="B1613" s="64">
        <v>1.2418800000000001</v>
      </c>
      <c r="C1613" s="104">
        <f t="shared" si="102"/>
        <v>1.2418800000000001</v>
      </c>
      <c r="D1613" s="99">
        <f t="shared" ca="1" si="101"/>
        <v>-2.3587130861401868E-2</v>
      </c>
      <c r="E1613" s="64">
        <f t="shared" si="103"/>
        <v>-2.9999999999999805</v>
      </c>
      <c r="F1613" s="64">
        <f t="shared" si="104"/>
        <v>-29.999999999999805</v>
      </c>
    </row>
    <row r="1614" spans="1:6" s="21" customFormat="1" ht="14.25" customHeight="1" x14ac:dyDescent="0.3">
      <c r="A1614" s="76">
        <v>40086</v>
      </c>
      <c r="B1614" s="64">
        <v>1.2637499999999999</v>
      </c>
      <c r="C1614" s="104">
        <f t="shared" si="102"/>
        <v>1.2637499999999999</v>
      </c>
      <c r="D1614" s="99">
        <f t="shared" ca="1" si="101"/>
        <v>-2.1297192642788058E-2</v>
      </c>
      <c r="E1614" s="64">
        <f t="shared" si="103"/>
        <v>-2.750000000000008</v>
      </c>
      <c r="F1614" s="64">
        <f t="shared" si="104"/>
        <v>-27.500000000000078</v>
      </c>
    </row>
    <row r="1615" spans="1:6" s="21" customFormat="1" ht="14.25" customHeight="1" x14ac:dyDescent="0.3">
      <c r="A1615" s="76">
        <v>40085</v>
      </c>
      <c r="B1615" s="64">
        <v>1.2537499999999999</v>
      </c>
      <c r="C1615" s="104">
        <f t="shared" si="102"/>
        <v>1.2537499999999999</v>
      </c>
      <c r="D1615" s="99">
        <f t="shared" ca="1" si="101"/>
        <v>-1.2313097732751448E-2</v>
      </c>
      <c r="E1615" s="64">
        <f t="shared" si="103"/>
        <v>-1.5630000000000033</v>
      </c>
      <c r="F1615" s="64">
        <f t="shared" si="104"/>
        <v>-15.630000000000033</v>
      </c>
    </row>
    <row r="1616" spans="1:6" s="21" customFormat="1" ht="14.25" customHeight="1" x14ac:dyDescent="0.3">
      <c r="A1616" s="76">
        <v>40084</v>
      </c>
      <c r="B1616" s="64">
        <v>1.2549999999999999</v>
      </c>
      <c r="C1616" s="104">
        <f t="shared" si="102"/>
        <v>1.2549999999999999</v>
      </c>
      <c r="D1616" s="99">
        <f t="shared" ca="1" si="101"/>
        <v>-3.96825396825406E-3</v>
      </c>
      <c r="E1616" s="64">
        <f t="shared" si="103"/>
        <v>-0.50000000000001155</v>
      </c>
      <c r="F1616" s="64">
        <f t="shared" si="104"/>
        <v>-5.0000000000001155</v>
      </c>
    </row>
    <row r="1617" spans="1:6" s="21" customFormat="1" ht="14.25" customHeight="1" x14ac:dyDescent="0.3">
      <c r="A1617" s="76">
        <v>40081</v>
      </c>
      <c r="B1617" s="64">
        <v>1.2375</v>
      </c>
      <c r="C1617" s="104">
        <f t="shared" si="102"/>
        <v>1.2375</v>
      </c>
      <c r="D1617" s="99">
        <f t="shared" ca="1" si="101"/>
        <v>-1.2961116650049752E-2</v>
      </c>
      <c r="E1617" s="64">
        <f t="shared" si="103"/>
        <v>-1.6249999999999876</v>
      </c>
      <c r="F1617" s="64">
        <f t="shared" si="104"/>
        <v>-16.249999999999876</v>
      </c>
    </row>
    <row r="1618" spans="1:6" s="21" customFormat="1" ht="14.25" customHeight="1" x14ac:dyDescent="0.3">
      <c r="A1618" s="76">
        <v>40080</v>
      </c>
      <c r="B1618" s="64">
        <v>1.23125</v>
      </c>
      <c r="C1618" s="104">
        <f t="shared" si="102"/>
        <v>1.23125</v>
      </c>
      <c r="D1618" s="99">
        <f t="shared" ca="1" si="101"/>
        <v>-1.7946161515453612E-2</v>
      </c>
      <c r="E1618" s="64">
        <f t="shared" si="103"/>
        <v>-2.2499999999999964</v>
      </c>
      <c r="F1618" s="64">
        <f t="shared" si="104"/>
        <v>-22.499999999999964</v>
      </c>
    </row>
    <row r="1619" spans="1:6" s="21" customFormat="1" ht="14.25" customHeight="1" x14ac:dyDescent="0.3">
      <c r="A1619" s="76">
        <v>40079</v>
      </c>
      <c r="B1619" s="64">
        <v>1.2625</v>
      </c>
      <c r="C1619" s="104">
        <f t="shared" si="102"/>
        <v>1.2625</v>
      </c>
      <c r="D1619" s="99">
        <f t="shared" ca="1" si="101"/>
        <v>9.9108027750245665E-4</v>
      </c>
      <c r="E1619" s="64">
        <f t="shared" si="103"/>
        <v>0.12499999999999734</v>
      </c>
      <c r="F1619" s="64">
        <f t="shared" si="104"/>
        <v>1.2499999999999734</v>
      </c>
    </row>
    <row r="1620" spans="1:6" s="21" customFormat="1" ht="14.25" customHeight="1" x14ac:dyDescent="0.3">
      <c r="A1620" s="76">
        <v>40078</v>
      </c>
      <c r="B1620" s="64">
        <v>1.27</v>
      </c>
      <c r="C1620" s="104">
        <f t="shared" si="102"/>
        <v>1.27</v>
      </c>
      <c r="D1620" s="99">
        <f t="shared" ca="1" si="101"/>
        <v>2.9615004935835279E-3</v>
      </c>
      <c r="E1620" s="64">
        <f t="shared" si="103"/>
        <v>0.37500000000001421</v>
      </c>
      <c r="F1620" s="64">
        <f t="shared" si="104"/>
        <v>3.7500000000001421</v>
      </c>
    </row>
    <row r="1621" spans="1:6" s="21" customFormat="1" ht="14.25" customHeight="1" x14ac:dyDescent="0.3">
      <c r="A1621" s="76">
        <v>40077</v>
      </c>
      <c r="B1621" s="64">
        <v>1.2818800000000001</v>
      </c>
      <c r="C1621" s="104">
        <f t="shared" si="102"/>
        <v>1.2818800000000001</v>
      </c>
      <c r="D1621" s="99">
        <f t="shared" ca="1" si="101"/>
        <v>2.4477028347996694E-3</v>
      </c>
      <c r="E1621" s="64">
        <f t="shared" si="103"/>
        <v>0.31300000000000772</v>
      </c>
      <c r="F1621" s="64">
        <f t="shared" si="104"/>
        <v>3.1300000000000772</v>
      </c>
    </row>
    <row r="1622" spans="1:6" s="21" customFormat="1" ht="14.25" customHeight="1" x14ac:dyDescent="0.3">
      <c r="A1622" s="76">
        <v>40074</v>
      </c>
      <c r="B1622" s="64">
        <v>1.2718799999999999</v>
      </c>
      <c r="C1622" s="104">
        <f t="shared" si="102"/>
        <v>1.2718799999999999</v>
      </c>
      <c r="D1622" s="99">
        <f t="shared" ca="1" si="101"/>
        <v>-1.2132038834951602E-2</v>
      </c>
      <c r="E1622" s="64">
        <f t="shared" si="103"/>
        <v>-1.5620000000000189</v>
      </c>
      <c r="F1622" s="64">
        <f t="shared" si="104"/>
        <v>-15.620000000000189</v>
      </c>
    </row>
    <row r="1623" spans="1:6" s="21" customFormat="1" ht="14.25" customHeight="1" x14ac:dyDescent="0.3">
      <c r="A1623" s="76">
        <v>40073</v>
      </c>
      <c r="B1623" s="64">
        <v>1.29125</v>
      </c>
      <c r="C1623" s="104">
        <f t="shared" si="102"/>
        <v>1.29125</v>
      </c>
      <c r="D1623" s="99">
        <f t="shared" ca="1" si="101"/>
        <v>2.4221157802395811E-3</v>
      </c>
      <c r="E1623" s="64">
        <f t="shared" si="103"/>
        <v>0.31200000000000117</v>
      </c>
      <c r="F1623" s="64">
        <f t="shared" si="104"/>
        <v>3.1200000000000117</v>
      </c>
    </row>
    <row r="1624" spans="1:6" s="21" customFormat="1" ht="14.25" customHeight="1" x14ac:dyDescent="0.3">
      <c r="A1624" s="76">
        <v>40072</v>
      </c>
      <c r="B1624" s="64">
        <v>1.26938</v>
      </c>
      <c r="C1624" s="104">
        <f t="shared" si="102"/>
        <v>1.26938</v>
      </c>
      <c r="D1624" s="99">
        <f t="shared" ca="1" si="101"/>
        <v>-1.6464827254906514E-2</v>
      </c>
      <c r="E1624" s="64">
        <f t="shared" si="103"/>
        <v>-2.1249999999999991</v>
      </c>
      <c r="F1624" s="64">
        <f t="shared" si="104"/>
        <v>-21.249999999999993</v>
      </c>
    </row>
    <row r="1625" spans="1:6" s="21" customFormat="1" ht="14.25" customHeight="1" x14ac:dyDescent="0.3">
      <c r="A1625" s="76">
        <v>40071</v>
      </c>
      <c r="B1625" s="64">
        <v>1.26</v>
      </c>
      <c r="C1625" s="104">
        <f t="shared" si="102"/>
        <v>1.26</v>
      </c>
      <c r="D1625" s="99">
        <f t="shared" ca="1" si="101"/>
        <v>-2.7027027027026966E-2</v>
      </c>
      <c r="E1625" s="64">
        <f t="shared" si="103"/>
        <v>-3.499999999999992</v>
      </c>
      <c r="F1625" s="64">
        <f t="shared" si="104"/>
        <v>-34.999999999999922</v>
      </c>
    </row>
    <row r="1626" spans="1:6" s="21" customFormat="1" ht="14.25" customHeight="1" x14ac:dyDescent="0.3">
      <c r="A1626" s="76">
        <v>40070</v>
      </c>
      <c r="B1626" s="64">
        <v>1.2537499999999999</v>
      </c>
      <c r="C1626" s="104">
        <f t="shared" si="102"/>
        <v>1.2537499999999999</v>
      </c>
      <c r="D1626" s="99">
        <f t="shared" ca="1" si="101"/>
        <v>-3.3256739251125864E-2</v>
      </c>
      <c r="E1626" s="64">
        <f t="shared" si="103"/>
        <v>-4.3130000000000113</v>
      </c>
      <c r="F1626" s="64">
        <f t="shared" si="104"/>
        <v>-43.130000000000109</v>
      </c>
    </row>
    <row r="1627" spans="1:6" s="21" customFormat="1" ht="14.25" customHeight="1" x14ac:dyDescent="0.3">
      <c r="A1627" s="76">
        <v>40067</v>
      </c>
      <c r="B1627" s="64">
        <v>1.2537499999999999</v>
      </c>
      <c r="C1627" s="104">
        <f t="shared" si="102"/>
        <v>1.2537499999999999</v>
      </c>
      <c r="D1627" s="99">
        <f t="shared" ca="1" si="101"/>
        <v>2.0339593208135727E-2</v>
      </c>
      <c r="E1627" s="64">
        <f t="shared" ca="1" si="103"/>
        <v>4.9750000000000068</v>
      </c>
      <c r="F1627" s="64">
        <f t="shared" ca="1" si="104"/>
        <v>49.750000000000071</v>
      </c>
    </row>
    <row r="1628" spans="1:6" s="21" customFormat="1" ht="14.25" customHeight="1" x14ac:dyDescent="0.3">
      <c r="A1628" s="76">
        <v>40066</v>
      </c>
      <c r="B1628" s="64">
        <v>1.26125</v>
      </c>
      <c r="C1628" s="104">
        <f t="shared" si="102"/>
        <v>1.26125</v>
      </c>
      <c r="D1628" s="99">
        <f t="shared" ca="1" si="101"/>
        <v>-5.1691729323308337E-2</v>
      </c>
      <c r="E1628" s="64">
        <f t="shared" si="103"/>
        <v>-6.8750000000000089</v>
      </c>
      <c r="F1628" s="64">
        <f t="shared" si="104"/>
        <v>-68.750000000000085</v>
      </c>
    </row>
    <row r="1629" spans="1:6" s="21" customFormat="1" ht="14.25" customHeight="1" x14ac:dyDescent="0.3">
      <c r="A1629" s="76">
        <v>40065</v>
      </c>
      <c r="B1629" s="64">
        <v>1.2662499999999999</v>
      </c>
      <c r="C1629" s="104">
        <f t="shared" si="102"/>
        <v>1.2662499999999999</v>
      </c>
      <c r="D1629" s="99">
        <f t="shared" ca="1" si="101"/>
        <v>-5.9424326833797642E-2</v>
      </c>
      <c r="E1629" s="64">
        <f t="shared" si="103"/>
        <v>-8.0000000000000071</v>
      </c>
      <c r="F1629" s="64">
        <f t="shared" si="104"/>
        <v>-80.000000000000071</v>
      </c>
    </row>
    <row r="1630" spans="1:6" s="21" customFormat="1" ht="14.25" customHeight="1" x14ac:dyDescent="0.3">
      <c r="A1630" s="76">
        <v>40064</v>
      </c>
      <c r="B1630" s="64">
        <v>1.2787500000000001</v>
      </c>
      <c r="C1630" s="104">
        <f t="shared" si="102"/>
        <v>1.2787500000000001</v>
      </c>
      <c r="D1630" s="99">
        <f t="shared" ca="1" si="101"/>
        <v>-5.6273062730627252E-2</v>
      </c>
      <c r="E1630" s="64">
        <f t="shared" si="103"/>
        <v>-7.6249999999999929</v>
      </c>
      <c r="F1630" s="64">
        <f t="shared" si="104"/>
        <v>-76.249999999999929</v>
      </c>
    </row>
    <row r="1631" spans="1:6" s="21" customFormat="1" ht="14.25" customHeight="1" x14ac:dyDescent="0.3">
      <c r="A1631" s="76">
        <v>40063</v>
      </c>
      <c r="B1631" s="64">
        <v>1.2875000000000001</v>
      </c>
      <c r="C1631" s="104">
        <f t="shared" si="102"/>
        <v>1.2875000000000001</v>
      </c>
      <c r="D1631" s="99">
        <f t="shared" ca="1" si="101"/>
        <v>-4.9815498154981472E-2</v>
      </c>
      <c r="E1631" s="64">
        <f t="shared" si="103"/>
        <v>-6.7499999999999893</v>
      </c>
      <c r="F1631" s="64">
        <f t="shared" si="104"/>
        <v>-67.499999999999886</v>
      </c>
    </row>
    <row r="1632" spans="1:6" s="21" customFormat="1" ht="14.25" customHeight="1" x14ac:dyDescent="0.3">
      <c r="A1632" s="76">
        <v>40060</v>
      </c>
      <c r="B1632" s="64">
        <v>1.28813</v>
      </c>
      <c r="C1632" s="104">
        <f t="shared" si="102"/>
        <v>1.28813</v>
      </c>
      <c r="D1632" s="99">
        <f t="shared" ca="1" si="101"/>
        <v>-6.9102077687443572E-2</v>
      </c>
      <c r="E1632" s="64">
        <f t="shared" si="103"/>
        <v>-9.5620000000000047</v>
      </c>
      <c r="F1632" s="64">
        <f t="shared" si="104"/>
        <v>-95.620000000000047</v>
      </c>
    </row>
    <row r="1633" spans="1:6" s="21" customFormat="1" ht="14.25" customHeight="1" x14ac:dyDescent="0.3">
      <c r="A1633" s="76">
        <v>40059</v>
      </c>
      <c r="B1633" s="64">
        <v>1.2906299999999999</v>
      </c>
      <c r="C1633" s="104">
        <f t="shared" si="102"/>
        <v>1.2906299999999999</v>
      </c>
      <c r="D1633" s="99">
        <f t="shared" ca="1" si="101"/>
        <v>-4.3091751621872072E-2</v>
      </c>
      <c r="E1633" s="64">
        <f t="shared" si="103"/>
        <v>-5.8119999999999949</v>
      </c>
      <c r="F1633" s="64">
        <f t="shared" si="104"/>
        <v>-58.119999999999948</v>
      </c>
    </row>
    <row r="1634" spans="1:6" s="21" customFormat="1" ht="14.25" customHeight="1" x14ac:dyDescent="0.3">
      <c r="A1634" s="76">
        <v>40058</v>
      </c>
      <c r="B1634" s="64">
        <v>1.2949999999999999</v>
      </c>
      <c r="C1634" s="104">
        <f t="shared" si="102"/>
        <v>1.2949999999999999</v>
      </c>
      <c r="D1634" s="99">
        <f t="shared" ca="1" si="101"/>
        <v>-6.2443438914027261E-2</v>
      </c>
      <c r="E1634" s="64">
        <f t="shared" si="103"/>
        <v>-8.625000000000016</v>
      </c>
      <c r="F1634" s="64">
        <f t="shared" si="104"/>
        <v>-86.250000000000156</v>
      </c>
    </row>
    <row r="1635" spans="1:6" s="21" customFormat="1" ht="14.25" customHeight="1" x14ac:dyDescent="0.3">
      <c r="A1635" s="76">
        <v>40057</v>
      </c>
      <c r="B1635" s="64">
        <v>1.29688</v>
      </c>
      <c r="C1635" s="104">
        <f t="shared" si="102"/>
        <v>1.29688</v>
      </c>
      <c r="D1635" s="99">
        <f t="shared" ca="1" si="101"/>
        <v>-5.337226277372268E-2</v>
      </c>
      <c r="E1635" s="64">
        <f t="shared" si="103"/>
        <v>-7.3120000000000074</v>
      </c>
      <c r="F1635" s="64">
        <f t="shared" si="104"/>
        <v>-73.120000000000076</v>
      </c>
    </row>
    <row r="1636" spans="1:6" s="21" customFormat="1" ht="14.25" customHeight="1" x14ac:dyDescent="0.3">
      <c r="A1636" s="76">
        <v>40056</v>
      </c>
      <c r="B1636" s="64" t="e">
        <v>#N/A</v>
      </c>
      <c r="C1636" s="104">
        <f t="shared" ca="1" si="102"/>
        <v>0.98060000000000003</v>
      </c>
      <c r="D1636" s="99">
        <f t="shared" ca="1" si="101"/>
        <v>2.0339593208135727E-2</v>
      </c>
      <c r="E1636" s="64">
        <f t="shared" ca="1" si="103"/>
        <v>4.9750000000000068</v>
      </c>
      <c r="F1636" s="64">
        <f t="shared" ca="1" si="104"/>
        <v>49.750000000000071</v>
      </c>
    </row>
    <row r="1637" spans="1:6" s="21" customFormat="1" ht="14.25" customHeight="1" x14ac:dyDescent="0.3">
      <c r="A1637" s="76">
        <v>40053</v>
      </c>
      <c r="B1637" s="64">
        <v>1.33</v>
      </c>
      <c r="C1637" s="104">
        <f t="shared" si="102"/>
        <v>1.33</v>
      </c>
      <c r="D1637" s="99">
        <f t="shared" ca="1" si="101"/>
        <v>-4.2304230423042204E-2</v>
      </c>
      <c r="E1637" s="64">
        <f t="shared" si="103"/>
        <v>-5.8749999999999858</v>
      </c>
      <c r="F1637" s="64">
        <f t="shared" si="104"/>
        <v>-58.749999999999858</v>
      </c>
    </row>
    <row r="1638" spans="1:6" s="21" customFormat="1" ht="14.25" customHeight="1" x14ac:dyDescent="0.3">
      <c r="A1638" s="76">
        <v>40052</v>
      </c>
      <c r="B1638" s="64">
        <v>1.3462499999999999</v>
      </c>
      <c r="C1638" s="104">
        <f t="shared" si="102"/>
        <v>1.3462499999999999</v>
      </c>
      <c r="D1638" s="99">
        <f t="shared" ca="1" si="101"/>
        <v>-3.1474820143885016E-2</v>
      </c>
      <c r="E1638" s="64">
        <f t="shared" si="103"/>
        <v>-4.3750000000000178</v>
      </c>
      <c r="F1638" s="64">
        <f t="shared" si="104"/>
        <v>-43.750000000000178</v>
      </c>
    </row>
    <row r="1639" spans="1:6" s="21" customFormat="1" ht="14.25" customHeight="1" x14ac:dyDescent="0.3">
      <c r="A1639" s="76">
        <v>40051</v>
      </c>
      <c r="B1639" s="64">
        <v>1.355</v>
      </c>
      <c r="C1639" s="104">
        <f t="shared" si="102"/>
        <v>1.355</v>
      </c>
      <c r="D1639" s="99">
        <f t="shared" ca="1" si="101"/>
        <v>-4.4933920704845795E-2</v>
      </c>
      <c r="E1639" s="64">
        <f t="shared" si="103"/>
        <v>-6.3749999999999973</v>
      </c>
      <c r="F1639" s="64">
        <f t="shared" si="104"/>
        <v>-63.749999999999972</v>
      </c>
    </row>
    <row r="1640" spans="1:6" s="21" customFormat="1" ht="14.25" customHeight="1" x14ac:dyDescent="0.3">
      <c r="A1640" s="76">
        <v>40050</v>
      </c>
      <c r="B1640" s="64">
        <v>1.355</v>
      </c>
      <c r="C1640" s="104">
        <f t="shared" si="102"/>
        <v>1.355</v>
      </c>
      <c r="D1640" s="99">
        <f t="shared" ca="1" si="101"/>
        <v>-7.1917808219178078E-2</v>
      </c>
      <c r="E1640" s="64">
        <f t="shared" si="103"/>
        <v>-10.499999999999998</v>
      </c>
      <c r="F1640" s="64">
        <f t="shared" si="104"/>
        <v>-104.99999999999999</v>
      </c>
    </row>
    <row r="1641" spans="1:6" s="21" customFormat="1" ht="14.25" customHeight="1" x14ac:dyDescent="0.3">
      <c r="A1641" s="76">
        <v>40049</v>
      </c>
      <c r="B1641" s="64">
        <v>1.38375</v>
      </c>
      <c r="C1641" s="104">
        <f t="shared" si="102"/>
        <v>1.38375</v>
      </c>
      <c r="D1641" s="99">
        <f t="shared" ca="1" si="101"/>
        <v>-8.3991447276963838E-2</v>
      </c>
      <c r="E1641" s="64">
        <f t="shared" si="103"/>
        <v>-12.687999999999988</v>
      </c>
      <c r="F1641" s="64">
        <f t="shared" si="104"/>
        <v>-126.87999999999988</v>
      </c>
    </row>
    <row r="1642" spans="1:6" s="21" customFormat="1" ht="14.25" customHeight="1" x14ac:dyDescent="0.3">
      <c r="A1642" s="76">
        <v>40046</v>
      </c>
      <c r="B1642" s="64">
        <v>1.3487499999999999</v>
      </c>
      <c r="C1642" s="104">
        <f t="shared" si="102"/>
        <v>1.3487499999999999</v>
      </c>
      <c r="D1642" s="99">
        <f t="shared" ca="1" si="101"/>
        <v>-0.1291364003228411</v>
      </c>
      <c r="E1642" s="64">
        <f t="shared" si="103"/>
        <v>-20.000000000000018</v>
      </c>
      <c r="F1642" s="64">
        <f t="shared" si="104"/>
        <v>-200.00000000000017</v>
      </c>
    </row>
    <row r="1643" spans="1:6" s="21" customFormat="1" ht="14.25" customHeight="1" x14ac:dyDescent="0.3">
      <c r="A1643" s="76">
        <v>40045</v>
      </c>
      <c r="B1643" s="64">
        <v>1.3812500000000001</v>
      </c>
      <c r="C1643" s="104">
        <f t="shared" si="102"/>
        <v>1.3812500000000001</v>
      </c>
      <c r="D1643" s="99">
        <f t="shared" ca="1" si="101"/>
        <v>-8.5264900662251605E-2</v>
      </c>
      <c r="E1643" s="64">
        <f t="shared" si="103"/>
        <v>-12.874999999999993</v>
      </c>
      <c r="F1643" s="64">
        <f t="shared" si="104"/>
        <v>-128.74999999999994</v>
      </c>
    </row>
    <row r="1644" spans="1:6" s="21" customFormat="1" ht="14.25" customHeight="1" x14ac:dyDescent="0.3">
      <c r="A1644" s="76">
        <v>40044</v>
      </c>
      <c r="B1644" s="64">
        <v>1.37</v>
      </c>
      <c r="C1644" s="104">
        <f t="shared" si="102"/>
        <v>1.37</v>
      </c>
      <c r="D1644" s="99">
        <f t="shared" ca="1" si="101"/>
        <v>-9.3093609950815101E-2</v>
      </c>
      <c r="E1644" s="64">
        <f t="shared" si="103"/>
        <v>-14.062999999999981</v>
      </c>
      <c r="F1644" s="64">
        <f t="shared" si="104"/>
        <v>-140.62999999999982</v>
      </c>
    </row>
    <row r="1645" spans="1:6" s="21" customFormat="1" ht="14.25" customHeight="1" x14ac:dyDescent="0.3">
      <c r="A1645" s="76">
        <v>40043</v>
      </c>
      <c r="B1645" s="64">
        <v>1.3900000000000001</v>
      </c>
      <c r="C1645" s="104">
        <f t="shared" si="102"/>
        <v>1.3900000000000001</v>
      </c>
      <c r="D1645" s="99">
        <f t="shared" ca="1" si="101"/>
        <v>-7.3722369937959387E-2</v>
      </c>
      <c r="E1645" s="64">
        <f t="shared" si="103"/>
        <v>-11.063000000000001</v>
      </c>
      <c r="F1645" s="64">
        <f t="shared" si="104"/>
        <v>-110.63000000000001</v>
      </c>
    </row>
    <row r="1646" spans="1:6" s="21" customFormat="1" ht="14.25" customHeight="1" x14ac:dyDescent="0.3">
      <c r="A1646" s="76">
        <v>40042</v>
      </c>
      <c r="B1646" s="64">
        <v>1.3887499999999999</v>
      </c>
      <c r="C1646" s="104">
        <f t="shared" si="102"/>
        <v>1.3887499999999999</v>
      </c>
      <c r="D1646" s="99">
        <f t="shared" ca="1" si="101"/>
        <v>-6.6781799977152556E-2</v>
      </c>
      <c r="E1646" s="64">
        <f t="shared" si="103"/>
        <v>-9.9380000000000024</v>
      </c>
      <c r="F1646" s="64">
        <f t="shared" si="104"/>
        <v>-99.380000000000024</v>
      </c>
    </row>
    <row r="1647" spans="1:6" s="21" customFormat="1" ht="14.25" customHeight="1" x14ac:dyDescent="0.3">
      <c r="A1647" s="76">
        <v>40039</v>
      </c>
      <c r="B1647" s="64">
        <v>1.3900000000000001</v>
      </c>
      <c r="C1647" s="104">
        <f t="shared" si="102"/>
        <v>1.3900000000000001</v>
      </c>
      <c r="D1647" s="99">
        <f t="shared" ca="1" si="101"/>
        <v>-5.8029451827355007E-2</v>
      </c>
      <c r="E1647" s="64">
        <f t="shared" si="103"/>
        <v>-8.5629999999999882</v>
      </c>
      <c r="F1647" s="64">
        <f t="shared" si="104"/>
        <v>-85.629999999999882</v>
      </c>
    </row>
    <row r="1648" spans="1:6" s="21" customFormat="1" ht="14.25" customHeight="1" x14ac:dyDescent="0.3">
      <c r="A1648" s="76">
        <v>40038</v>
      </c>
      <c r="B1648" s="64">
        <v>1.41875</v>
      </c>
      <c r="C1648" s="104">
        <f t="shared" si="102"/>
        <v>1.41875</v>
      </c>
      <c r="D1648" s="99">
        <f t="shared" ca="1" si="101"/>
        <v>-5.2587646076794718E-2</v>
      </c>
      <c r="E1648" s="64">
        <f t="shared" si="103"/>
        <v>-7.8750000000000098</v>
      </c>
      <c r="F1648" s="64">
        <f t="shared" si="104"/>
        <v>-78.750000000000099</v>
      </c>
    </row>
    <row r="1649" spans="1:6" s="21" customFormat="1" ht="14.25" customHeight="1" x14ac:dyDescent="0.3">
      <c r="A1649" s="76">
        <v>40037</v>
      </c>
      <c r="B1649" s="64">
        <v>1.46</v>
      </c>
      <c r="C1649" s="104">
        <f t="shared" si="102"/>
        <v>1.46</v>
      </c>
      <c r="D1649" s="99">
        <f t="shared" ca="1" si="101"/>
        <v>-2.8286189683860222E-2</v>
      </c>
      <c r="E1649" s="64">
        <f t="shared" si="103"/>
        <v>-4.2499999999999982</v>
      </c>
      <c r="F1649" s="64">
        <f t="shared" si="104"/>
        <v>-42.499999999999986</v>
      </c>
    </row>
    <row r="1650" spans="1:6" s="21" customFormat="1" ht="14.25" customHeight="1" x14ac:dyDescent="0.3">
      <c r="A1650" s="76">
        <v>40036</v>
      </c>
      <c r="B1650" s="64">
        <v>1.5106299999999999</v>
      </c>
      <c r="C1650" s="104">
        <f t="shared" si="102"/>
        <v>1.5106299999999999</v>
      </c>
      <c r="D1650" s="99">
        <f t="shared" ca="1" si="101"/>
        <v>1.725925925925929E-2</v>
      </c>
      <c r="E1650" s="64">
        <f t="shared" si="103"/>
        <v>2.5630000000000042</v>
      </c>
      <c r="F1650" s="64">
        <f t="shared" si="104"/>
        <v>25.630000000000042</v>
      </c>
    </row>
    <row r="1651" spans="1:6" s="21" customFormat="1" ht="14.25" customHeight="1" x14ac:dyDescent="0.3">
      <c r="A1651" s="76">
        <v>40035</v>
      </c>
      <c r="B1651" s="64">
        <v>1.5487500000000001</v>
      </c>
      <c r="C1651" s="104">
        <f t="shared" si="102"/>
        <v>1.5487500000000001</v>
      </c>
      <c r="D1651" s="99">
        <f t="shared" ca="1" si="101"/>
        <v>4.7337278106508916E-2</v>
      </c>
      <c r="E1651" s="64">
        <f t="shared" si="103"/>
        <v>7.0000000000000062</v>
      </c>
      <c r="F1651" s="64">
        <f t="shared" si="104"/>
        <v>70.000000000000057</v>
      </c>
    </row>
    <row r="1652" spans="1:6" s="21" customFormat="1" ht="14.25" customHeight="1" x14ac:dyDescent="0.3">
      <c r="A1652" s="76">
        <v>40032</v>
      </c>
      <c r="B1652" s="64">
        <v>1.51</v>
      </c>
      <c r="C1652" s="104">
        <f t="shared" si="102"/>
        <v>1.51</v>
      </c>
      <c r="D1652" s="99">
        <f t="shared" ca="1" si="101"/>
        <v>1.1725293132328356E-2</v>
      </c>
      <c r="E1652" s="64">
        <f t="shared" si="103"/>
        <v>1.7500000000000071</v>
      </c>
      <c r="F1652" s="64">
        <f t="shared" si="104"/>
        <v>17.500000000000071</v>
      </c>
    </row>
    <row r="1653" spans="1:6" s="21" customFormat="1" ht="14.25" customHeight="1" x14ac:dyDescent="0.3">
      <c r="A1653" s="76">
        <v>40031</v>
      </c>
      <c r="B1653" s="64">
        <v>1.5106299999999999</v>
      </c>
      <c r="C1653" s="104">
        <f t="shared" si="102"/>
        <v>1.5106299999999999</v>
      </c>
      <c r="D1653" s="99">
        <f t="shared" ca="1" si="101"/>
        <v>1.4267681854194357E-2</v>
      </c>
      <c r="E1653" s="64">
        <f t="shared" si="103"/>
        <v>2.1249999999999991</v>
      </c>
      <c r="F1653" s="64">
        <f t="shared" si="104"/>
        <v>21.249999999999993</v>
      </c>
    </row>
    <row r="1654" spans="1:6" s="21" customFormat="1" ht="14.25" customHeight="1" x14ac:dyDescent="0.3">
      <c r="A1654" s="76">
        <v>40030</v>
      </c>
      <c r="B1654" s="64">
        <v>1.5006300000000001</v>
      </c>
      <c r="C1654" s="104">
        <f t="shared" si="102"/>
        <v>1.5006300000000001</v>
      </c>
      <c r="D1654" s="99">
        <f t="shared" ca="1" si="101"/>
        <v>1.8667734687366409E-2</v>
      </c>
      <c r="E1654" s="64">
        <f t="shared" si="103"/>
        <v>2.750000000000008</v>
      </c>
      <c r="F1654" s="64">
        <f t="shared" si="104"/>
        <v>27.500000000000078</v>
      </c>
    </row>
    <row r="1655" spans="1:6" s="21" customFormat="1" ht="14.25" customHeight="1" x14ac:dyDescent="0.3">
      <c r="A1655" s="76">
        <v>40029</v>
      </c>
      <c r="B1655" s="64">
        <v>1.48813</v>
      </c>
      <c r="C1655" s="104">
        <f t="shared" si="102"/>
        <v>1.48813</v>
      </c>
      <c r="D1655" s="99">
        <f t="shared" ca="1" si="101"/>
        <v>6.3431952662721513E-3</v>
      </c>
      <c r="E1655" s="64">
        <f t="shared" si="103"/>
        <v>0.93799999999999439</v>
      </c>
      <c r="F1655" s="64">
        <f t="shared" si="104"/>
        <v>9.3799999999999439</v>
      </c>
    </row>
    <row r="1656" spans="1:6" s="21" customFormat="1" ht="14.25" customHeight="1" x14ac:dyDescent="0.3">
      <c r="A1656" s="76">
        <v>40028</v>
      </c>
      <c r="B1656" s="64">
        <v>1.47563</v>
      </c>
      <c r="C1656" s="104">
        <f t="shared" si="102"/>
        <v>1.47563</v>
      </c>
      <c r="D1656" s="99">
        <f t="shared" ca="1" si="101"/>
        <v>-9.6442953020134184E-3</v>
      </c>
      <c r="E1656" s="64">
        <f t="shared" si="103"/>
        <v>-1.4369999999999994</v>
      </c>
      <c r="F1656" s="64">
        <f t="shared" si="104"/>
        <v>-14.369999999999994</v>
      </c>
    </row>
    <row r="1657" spans="1:6" s="21" customFormat="1" ht="14.25" customHeight="1" x14ac:dyDescent="0.3">
      <c r="A1657" s="76">
        <v>40025</v>
      </c>
      <c r="B1657" s="64">
        <v>1.4975000000000001</v>
      </c>
      <c r="C1657" s="104">
        <f t="shared" si="102"/>
        <v>1.4975000000000001</v>
      </c>
      <c r="D1657" s="99">
        <f t="shared" ca="1" si="101"/>
        <v>-2.4979184013321698E-3</v>
      </c>
      <c r="E1657" s="64">
        <f t="shared" si="103"/>
        <v>-0.37499999999999201</v>
      </c>
      <c r="F1657" s="64">
        <f t="shared" si="104"/>
        <v>-3.7499999999999201</v>
      </c>
    </row>
    <row r="1658" spans="1:6" s="21" customFormat="1" ht="14.25" customHeight="1" x14ac:dyDescent="0.3">
      <c r="A1658" s="76">
        <v>40024</v>
      </c>
      <c r="B1658" s="64">
        <v>1.5024999999999999</v>
      </c>
      <c r="C1658" s="104">
        <f t="shared" si="102"/>
        <v>1.5024999999999999</v>
      </c>
      <c r="D1658" s="99">
        <f t="shared" ca="1" si="101"/>
        <v>7.5440067057837264E-3</v>
      </c>
      <c r="E1658" s="64">
        <f t="shared" si="103"/>
        <v>1.1249999999999982</v>
      </c>
      <c r="F1658" s="64">
        <f t="shared" si="104"/>
        <v>11.249999999999982</v>
      </c>
    </row>
    <row r="1659" spans="1:6" s="21" customFormat="1" ht="14.25" customHeight="1" x14ac:dyDescent="0.3">
      <c r="A1659" s="76">
        <v>40023</v>
      </c>
      <c r="B1659" s="64">
        <v>1.4849999999999999</v>
      </c>
      <c r="C1659" s="104">
        <f t="shared" si="102"/>
        <v>1.4849999999999999</v>
      </c>
      <c r="D1659" s="99">
        <f t="shared" ca="1" si="101"/>
        <v>-1.574150787075404E-2</v>
      </c>
      <c r="E1659" s="64">
        <f t="shared" si="103"/>
        <v>-2.375000000000016</v>
      </c>
      <c r="F1659" s="64">
        <f t="shared" si="104"/>
        <v>-23.75000000000016</v>
      </c>
    </row>
    <row r="1660" spans="1:6" s="21" customFormat="1" ht="14.25" customHeight="1" x14ac:dyDescent="0.3">
      <c r="A1660" s="76">
        <v>40022</v>
      </c>
      <c r="B1660" s="64">
        <v>1.47875</v>
      </c>
      <c r="C1660" s="104">
        <f t="shared" si="102"/>
        <v>1.47875</v>
      </c>
      <c r="D1660" s="99">
        <f t="shared" ca="1" si="101"/>
        <v>-1.9071310116086124E-2</v>
      </c>
      <c r="E1660" s="64">
        <f t="shared" si="103"/>
        <v>-2.8749999999999831</v>
      </c>
      <c r="F1660" s="64">
        <f t="shared" si="104"/>
        <v>-28.749999999999829</v>
      </c>
    </row>
    <row r="1661" spans="1:6" s="21" customFormat="1" ht="14.25" customHeight="1" x14ac:dyDescent="0.3">
      <c r="A1661" s="76">
        <v>40021</v>
      </c>
      <c r="B1661" s="64">
        <v>1.4924999999999999</v>
      </c>
      <c r="C1661" s="104">
        <f t="shared" si="102"/>
        <v>1.4924999999999999</v>
      </c>
      <c r="D1661" s="99">
        <f t="shared" ca="1" si="101"/>
        <v>-8.3682008368199054E-4</v>
      </c>
      <c r="E1661" s="64">
        <f t="shared" si="103"/>
        <v>-0.12499999999999734</v>
      </c>
      <c r="F1661" s="64">
        <f t="shared" si="104"/>
        <v>-1.2499999999999734</v>
      </c>
    </row>
    <row r="1662" spans="1:6" s="21" customFormat="1" ht="14.25" customHeight="1" x14ac:dyDescent="0.3">
      <c r="A1662" s="76">
        <v>40018</v>
      </c>
      <c r="B1662" s="64">
        <v>1.4893799999999999</v>
      </c>
      <c r="C1662" s="104">
        <f t="shared" si="102"/>
        <v>1.4893799999999999</v>
      </c>
      <c r="D1662" s="99">
        <f t="shared" ca="1" si="101"/>
        <v>1.9250641573994861E-2</v>
      </c>
      <c r="E1662" s="64">
        <f t="shared" si="103"/>
        <v>2.8129999999999988</v>
      </c>
      <c r="F1662" s="64">
        <f t="shared" si="104"/>
        <v>28.129999999999988</v>
      </c>
    </row>
    <row r="1663" spans="1:6" s="21" customFormat="1" ht="14.25" customHeight="1" x14ac:dyDescent="0.3">
      <c r="A1663" s="76">
        <v>40017</v>
      </c>
      <c r="B1663" s="64">
        <v>1.4731300000000001</v>
      </c>
      <c r="C1663" s="104">
        <f t="shared" si="102"/>
        <v>1.4731300000000001</v>
      </c>
      <c r="D1663" s="99">
        <f t="shared" ca="1" si="101"/>
        <v>1.159141630901288E-2</v>
      </c>
      <c r="E1663" s="64">
        <f t="shared" si="103"/>
        <v>1.6880000000000006</v>
      </c>
      <c r="F1663" s="64">
        <f t="shared" si="104"/>
        <v>16.880000000000006</v>
      </c>
    </row>
    <row r="1664" spans="1:6" s="21" customFormat="1" ht="14.25" customHeight="1" x14ac:dyDescent="0.3">
      <c r="A1664" s="76">
        <v>40016</v>
      </c>
      <c r="B1664" s="64">
        <v>1.47875</v>
      </c>
      <c r="C1664" s="104">
        <f t="shared" si="102"/>
        <v>1.47875</v>
      </c>
      <c r="D1664" s="99">
        <f t="shared" ca="1" si="101"/>
        <v>2.5423728813558778E-3</v>
      </c>
      <c r="E1664" s="64">
        <f t="shared" si="103"/>
        <v>0.37499999999999201</v>
      </c>
      <c r="F1664" s="64">
        <f t="shared" si="104"/>
        <v>3.7499999999999201</v>
      </c>
    </row>
    <row r="1665" spans="1:6" s="21" customFormat="1" ht="14.25" customHeight="1" x14ac:dyDescent="0.3">
      <c r="A1665" s="76">
        <v>40015</v>
      </c>
      <c r="B1665" s="64">
        <v>1.49</v>
      </c>
      <c r="C1665" s="104">
        <f t="shared" si="102"/>
        <v>1.49</v>
      </c>
      <c r="D1665" s="99">
        <f t="shared" ca="1" si="101"/>
        <v>-2.5104602510459717E-3</v>
      </c>
      <c r="E1665" s="64">
        <f t="shared" si="103"/>
        <v>-0.37499999999999201</v>
      </c>
      <c r="F1665" s="64">
        <f t="shared" si="104"/>
        <v>-3.7499999999999201</v>
      </c>
    </row>
    <row r="1666" spans="1:6" s="21" customFormat="1" ht="14.25" customHeight="1" x14ac:dyDescent="0.3">
      <c r="A1666" s="76">
        <v>40014</v>
      </c>
      <c r="B1666" s="64">
        <v>1.50125</v>
      </c>
      <c r="C1666" s="104">
        <f t="shared" si="102"/>
        <v>1.50125</v>
      </c>
      <c r="D1666" s="99">
        <f t="shared" ca="1" si="101"/>
        <v>-6.6170388751033973E-3</v>
      </c>
      <c r="E1666" s="64">
        <f t="shared" si="103"/>
        <v>-1.0000000000000009</v>
      </c>
      <c r="F1666" s="64">
        <f t="shared" si="104"/>
        <v>-10.000000000000009</v>
      </c>
    </row>
    <row r="1667" spans="1:6" s="21" customFormat="1" ht="14.25" customHeight="1" x14ac:dyDescent="0.3">
      <c r="A1667" s="76">
        <v>40011</v>
      </c>
      <c r="B1667" s="64">
        <v>1.49125</v>
      </c>
      <c r="C1667" s="104">
        <f t="shared" si="102"/>
        <v>1.49125</v>
      </c>
      <c r="D1667" s="99">
        <f t="shared" ref="D1667:D1730" ca="1" si="105">_xlfn.IFNA((B1667-B1676)/B1676,NORMINV(RAND(),_xlfn.AGGREGATE(1,6,D1606:D1732),_xlfn.AGGREGATE(7,6,D1606:D1732)))</f>
        <v>-1.4863748967795187E-2</v>
      </c>
      <c r="E1667" s="64">
        <f t="shared" si="103"/>
        <v>-2.2499999999999964</v>
      </c>
      <c r="F1667" s="64">
        <f t="shared" si="104"/>
        <v>-22.499999999999964</v>
      </c>
    </row>
    <row r="1668" spans="1:6" s="21" customFormat="1" ht="14.25" customHeight="1" x14ac:dyDescent="0.3">
      <c r="A1668" s="76">
        <v>40010</v>
      </c>
      <c r="B1668" s="64">
        <v>1.50875</v>
      </c>
      <c r="C1668" s="104">
        <f t="shared" si="102"/>
        <v>1.50875</v>
      </c>
      <c r="D1668" s="99">
        <f t="shared" ca="1" si="105"/>
        <v>-1.4693877551020385E-2</v>
      </c>
      <c r="E1668" s="64">
        <f t="shared" si="103"/>
        <v>-2.2499999999999964</v>
      </c>
      <c r="F1668" s="64">
        <f t="shared" si="104"/>
        <v>-22.499999999999964</v>
      </c>
    </row>
    <row r="1669" spans="1:6" s="21" customFormat="1" ht="14.25" customHeight="1" x14ac:dyDescent="0.3">
      <c r="A1669" s="76">
        <v>40009</v>
      </c>
      <c r="B1669" s="64">
        <v>1.5074999999999998</v>
      </c>
      <c r="C1669" s="104">
        <f t="shared" si="102"/>
        <v>1.5074999999999998</v>
      </c>
      <c r="D1669" s="99">
        <f t="shared" ca="1" si="105"/>
        <v>-4.3616177636796254E-2</v>
      </c>
      <c r="E1669" s="64">
        <f t="shared" si="103"/>
        <v>-6.8750000000000089</v>
      </c>
      <c r="F1669" s="64">
        <f t="shared" si="104"/>
        <v>-68.750000000000085</v>
      </c>
    </row>
    <row r="1670" spans="1:6" s="21" customFormat="1" ht="14.25" customHeight="1" x14ac:dyDescent="0.3">
      <c r="A1670" s="76">
        <v>40008</v>
      </c>
      <c r="B1670" s="64">
        <v>1.4937499999999999</v>
      </c>
      <c r="C1670" s="104">
        <f t="shared" ref="C1670:C1733" si="106">_xlfn.IFNA(B1670,EXP(D1670)*B1679)</f>
        <v>1.4937499999999999</v>
      </c>
      <c r="D1670" s="99">
        <f t="shared" ca="1" si="105"/>
        <v>-6.0534591194968526E-2</v>
      </c>
      <c r="E1670" s="64">
        <f t="shared" ref="E1670:E1733" si="107">(C1670-C1679)*100</f>
        <v>-9.6249999999999947</v>
      </c>
      <c r="F1670" s="64">
        <f t="shared" ref="F1670:F1733" si="108">E1670*10</f>
        <v>-96.249999999999943</v>
      </c>
    </row>
    <row r="1671" spans="1:6" s="21" customFormat="1" ht="14.25" customHeight="1" x14ac:dyDescent="0.3">
      <c r="A1671" s="76">
        <v>40007</v>
      </c>
      <c r="B1671" s="64">
        <v>1.4612499999999999</v>
      </c>
      <c r="C1671" s="104">
        <f t="shared" si="106"/>
        <v>1.4612499999999999</v>
      </c>
      <c r="D1671" s="99">
        <f t="shared" ca="1" si="105"/>
        <v>-9.0272373540856043E-2</v>
      </c>
      <c r="E1671" s="64">
        <f t="shared" si="107"/>
        <v>-14.500000000000002</v>
      </c>
      <c r="F1671" s="64">
        <f t="shared" si="108"/>
        <v>-145.00000000000003</v>
      </c>
    </row>
    <row r="1672" spans="1:6" s="21" customFormat="1" ht="14.25" customHeight="1" x14ac:dyDescent="0.3">
      <c r="A1672" s="76">
        <v>40004</v>
      </c>
      <c r="B1672" s="64">
        <v>1.45625</v>
      </c>
      <c r="C1672" s="104">
        <f t="shared" si="106"/>
        <v>1.45625</v>
      </c>
      <c r="D1672" s="99">
        <f t="shared" ca="1" si="105"/>
        <v>-8.8419405320813826E-2</v>
      </c>
      <c r="E1672" s="64">
        <f t="shared" si="107"/>
        <v>-14.125000000000011</v>
      </c>
      <c r="F1672" s="64">
        <f t="shared" si="108"/>
        <v>-141.25000000000011</v>
      </c>
    </row>
    <row r="1673" spans="1:6" s="21" customFormat="1" ht="14.25" customHeight="1" x14ac:dyDescent="0.3">
      <c r="A1673" s="76">
        <v>40003</v>
      </c>
      <c r="B1673" s="64">
        <v>1.4750000000000001</v>
      </c>
      <c r="C1673" s="104">
        <f t="shared" si="106"/>
        <v>1.4750000000000001</v>
      </c>
      <c r="D1673" s="99">
        <f t="shared" ca="1" si="105"/>
        <v>-7.3055773762765092E-2</v>
      </c>
      <c r="E1673" s="64">
        <f t="shared" si="107"/>
        <v>-11.624999999999996</v>
      </c>
      <c r="F1673" s="64">
        <f t="shared" si="108"/>
        <v>-116.24999999999997</v>
      </c>
    </row>
    <row r="1674" spans="1:6" s="21" customFormat="1" ht="14.25" customHeight="1" x14ac:dyDescent="0.3">
      <c r="A1674" s="76">
        <v>40002</v>
      </c>
      <c r="B1674" s="64">
        <v>1.4937499999999999</v>
      </c>
      <c r="C1674" s="104">
        <f t="shared" si="106"/>
        <v>1.4937499999999999</v>
      </c>
      <c r="D1674" s="99">
        <f t="shared" ca="1" si="105"/>
        <v>-9.1945288753799453E-2</v>
      </c>
      <c r="E1674" s="64">
        <f t="shared" si="107"/>
        <v>-15.125000000000011</v>
      </c>
      <c r="F1674" s="64">
        <f t="shared" si="108"/>
        <v>-151.25000000000011</v>
      </c>
    </row>
    <row r="1675" spans="1:6" s="21" customFormat="1" ht="14.25" customHeight="1" x14ac:dyDescent="0.3">
      <c r="A1675" s="76">
        <v>40001</v>
      </c>
      <c r="B1675" s="64">
        <v>1.51125</v>
      </c>
      <c r="C1675" s="104">
        <f t="shared" si="106"/>
        <v>1.51125</v>
      </c>
      <c r="D1675" s="99">
        <f t="shared" ca="1" si="105"/>
        <v>-7.8506097560975693E-2</v>
      </c>
      <c r="E1675" s="64">
        <f t="shared" si="107"/>
        <v>-12.875000000000014</v>
      </c>
      <c r="F1675" s="64">
        <f t="shared" si="108"/>
        <v>-128.75000000000014</v>
      </c>
    </row>
    <row r="1676" spans="1:6" s="21" customFormat="1" ht="14.25" customHeight="1" x14ac:dyDescent="0.3">
      <c r="A1676" s="76">
        <v>40000</v>
      </c>
      <c r="B1676" s="64">
        <v>1.5137499999999999</v>
      </c>
      <c r="C1676" s="104">
        <f t="shared" si="106"/>
        <v>1.5137499999999999</v>
      </c>
      <c r="D1676" s="99">
        <f t="shared" ca="1" si="105"/>
        <v>-9.7615499254843557E-2</v>
      </c>
      <c r="E1676" s="64">
        <f t="shared" si="107"/>
        <v>-16.375000000000007</v>
      </c>
      <c r="F1676" s="64">
        <f t="shared" si="108"/>
        <v>-163.75000000000006</v>
      </c>
    </row>
    <row r="1677" spans="1:6" s="21" customFormat="1" ht="14.25" customHeight="1" x14ac:dyDescent="0.3">
      <c r="A1677" s="76">
        <v>39997</v>
      </c>
      <c r="B1677" s="64">
        <v>1.53125</v>
      </c>
      <c r="C1677" s="104">
        <f t="shared" si="106"/>
        <v>1.53125</v>
      </c>
      <c r="D1677" s="99">
        <f t="shared" ca="1" si="105"/>
        <v>-9.7938144329896906E-2</v>
      </c>
      <c r="E1677" s="64">
        <f t="shared" si="107"/>
        <v>-16.625</v>
      </c>
      <c r="F1677" s="64">
        <f t="shared" si="108"/>
        <v>-166.25</v>
      </c>
    </row>
    <row r="1678" spans="1:6" s="21" customFormat="1" ht="14.25" customHeight="1" x14ac:dyDescent="0.3">
      <c r="A1678" s="76">
        <v>39996</v>
      </c>
      <c r="B1678" s="64">
        <v>1.5762499999999999</v>
      </c>
      <c r="C1678" s="104">
        <f t="shared" si="106"/>
        <v>1.5762499999999999</v>
      </c>
      <c r="D1678" s="99">
        <f t="shared" ca="1" si="105"/>
        <v>-9.4109195402298881E-2</v>
      </c>
      <c r="E1678" s="64">
        <f t="shared" si="107"/>
        <v>-16.375000000000007</v>
      </c>
      <c r="F1678" s="64">
        <f t="shared" si="108"/>
        <v>-163.75000000000006</v>
      </c>
    </row>
    <row r="1679" spans="1:6" s="21" customFormat="1" ht="14.25" customHeight="1" x14ac:dyDescent="0.3">
      <c r="A1679" s="76">
        <v>39995</v>
      </c>
      <c r="B1679" s="64">
        <v>1.5899999999999999</v>
      </c>
      <c r="C1679" s="104">
        <f t="shared" si="106"/>
        <v>1.5899999999999999</v>
      </c>
      <c r="D1679" s="99">
        <f t="shared" ca="1" si="105"/>
        <v>-5.8475203552923828E-2</v>
      </c>
      <c r="E1679" s="64">
        <f t="shared" si="107"/>
        <v>-9.8750000000000107</v>
      </c>
      <c r="F1679" s="64">
        <f t="shared" si="108"/>
        <v>-98.750000000000114</v>
      </c>
    </row>
    <row r="1680" spans="1:6" s="21" customFormat="1" ht="14.25" customHeight="1" x14ac:dyDescent="0.3">
      <c r="A1680" s="76">
        <v>39994</v>
      </c>
      <c r="B1680" s="64">
        <v>1.60625</v>
      </c>
      <c r="C1680" s="104">
        <f t="shared" si="106"/>
        <v>1.60625</v>
      </c>
      <c r="D1680" s="99">
        <f t="shared" ca="1" si="105"/>
        <v>-5.1660516605166129E-2</v>
      </c>
      <c r="E1680" s="64">
        <f t="shared" si="107"/>
        <v>-8.7500000000000142</v>
      </c>
      <c r="F1680" s="64">
        <f t="shared" si="108"/>
        <v>-87.500000000000142</v>
      </c>
    </row>
    <row r="1681" spans="1:6" s="21" customFormat="1" ht="14.25" customHeight="1" x14ac:dyDescent="0.3">
      <c r="A1681" s="76">
        <v>39993</v>
      </c>
      <c r="B1681" s="64">
        <v>1.5975000000000001</v>
      </c>
      <c r="C1681" s="104">
        <f t="shared" si="106"/>
        <v>1.5975000000000001</v>
      </c>
      <c r="D1681" s="99">
        <f t="shared" ca="1" si="105"/>
        <v>-5.8216654384672009E-2</v>
      </c>
      <c r="E1681" s="64">
        <f t="shared" si="107"/>
        <v>-9.8749999999999893</v>
      </c>
      <c r="F1681" s="64">
        <f t="shared" si="108"/>
        <v>-98.749999999999886</v>
      </c>
    </row>
    <row r="1682" spans="1:6" s="21" customFormat="1" ht="14.25" customHeight="1" x14ac:dyDescent="0.3">
      <c r="A1682" s="76">
        <v>39990</v>
      </c>
      <c r="B1682" s="64">
        <v>1.5912500000000001</v>
      </c>
      <c r="C1682" s="104">
        <f t="shared" si="106"/>
        <v>1.5912500000000001</v>
      </c>
      <c r="D1682" s="99">
        <f t="shared" ca="1" si="105"/>
        <v>-6.3281824871228798E-2</v>
      </c>
      <c r="E1682" s="64">
        <f t="shared" si="107"/>
        <v>-10.749999999999993</v>
      </c>
      <c r="F1682" s="64">
        <f t="shared" si="108"/>
        <v>-107.49999999999993</v>
      </c>
    </row>
    <row r="1683" spans="1:6" s="21" customFormat="1" ht="14.25" customHeight="1" x14ac:dyDescent="0.3">
      <c r="A1683" s="76">
        <v>39989</v>
      </c>
      <c r="B1683" s="64">
        <v>1.645</v>
      </c>
      <c r="C1683" s="104">
        <f t="shared" si="106"/>
        <v>1.645</v>
      </c>
      <c r="D1683" s="99">
        <f t="shared" ca="1" si="105"/>
        <v>-5.0505050505050456E-2</v>
      </c>
      <c r="E1683" s="64">
        <f t="shared" si="107"/>
        <v>-8.7499999999999911</v>
      </c>
      <c r="F1683" s="64">
        <f t="shared" si="108"/>
        <v>-87.499999999999915</v>
      </c>
    </row>
    <row r="1684" spans="1:6" s="21" customFormat="1" ht="14.25" customHeight="1" x14ac:dyDescent="0.3">
      <c r="A1684" s="76">
        <v>39988</v>
      </c>
      <c r="B1684" s="64">
        <v>1.6400000000000001</v>
      </c>
      <c r="C1684" s="104">
        <f t="shared" si="106"/>
        <v>1.6400000000000001</v>
      </c>
      <c r="D1684" s="99">
        <f t="shared" ca="1" si="105"/>
        <v>-8.3798882681564199E-2</v>
      </c>
      <c r="E1684" s="64">
        <f t="shared" si="107"/>
        <v>-14.999999999999991</v>
      </c>
      <c r="F1684" s="64">
        <f t="shared" si="108"/>
        <v>-149.99999999999991</v>
      </c>
    </row>
    <row r="1685" spans="1:6" s="21" customFormat="1" ht="14.25" customHeight="1" x14ac:dyDescent="0.3">
      <c r="A1685" s="76">
        <v>39987</v>
      </c>
      <c r="B1685" s="64">
        <v>1.6775</v>
      </c>
      <c r="C1685" s="104">
        <f t="shared" si="106"/>
        <v>1.6775</v>
      </c>
      <c r="D1685" s="99">
        <f t="shared" ca="1" si="105"/>
        <v>-6.4156206415620642E-2</v>
      </c>
      <c r="E1685" s="64">
        <f t="shared" si="107"/>
        <v>-11.5</v>
      </c>
      <c r="F1685" s="64">
        <f t="shared" si="108"/>
        <v>-115</v>
      </c>
    </row>
    <row r="1686" spans="1:6" s="21" customFormat="1" ht="14.25" customHeight="1" x14ac:dyDescent="0.3">
      <c r="A1686" s="76">
        <v>39986</v>
      </c>
      <c r="B1686" s="64">
        <v>1.6975</v>
      </c>
      <c r="C1686" s="104">
        <f t="shared" si="106"/>
        <v>1.6975</v>
      </c>
      <c r="D1686" s="99">
        <f t="shared" ca="1" si="105"/>
        <v>-7.4931880108991808E-2</v>
      </c>
      <c r="E1686" s="64">
        <f t="shared" si="107"/>
        <v>-13.749999999999996</v>
      </c>
      <c r="F1686" s="64">
        <f t="shared" si="108"/>
        <v>-137.49999999999997</v>
      </c>
    </row>
    <row r="1687" spans="1:6" s="21" customFormat="1" ht="14.25" customHeight="1" x14ac:dyDescent="0.3">
      <c r="A1687" s="76">
        <v>39983</v>
      </c>
      <c r="B1687" s="64">
        <v>1.74</v>
      </c>
      <c r="C1687" s="104">
        <f t="shared" si="106"/>
        <v>1.74</v>
      </c>
      <c r="D1687" s="99">
        <f t="shared" ca="1" si="105"/>
        <v>-6.1362103843560362E-2</v>
      </c>
      <c r="E1687" s="64">
        <f t="shared" si="107"/>
        <v>-11.375000000000002</v>
      </c>
      <c r="F1687" s="64">
        <f t="shared" si="108"/>
        <v>-113.75000000000001</v>
      </c>
    </row>
    <row r="1688" spans="1:6" s="21" customFormat="1" ht="14.25" customHeight="1" x14ac:dyDescent="0.3">
      <c r="A1688" s="76">
        <v>39982</v>
      </c>
      <c r="B1688" s="64">
        <v>1.68875</v>
      </c>
      <c r="C1688" s="104">
        <f t="shared" si="106"/>
        <v>1.68875</v>
      </c>
      <c r="D1688" s="99">
        <f t="shared" ca="1" si="105"/>
        <v>5.7120500782472501E-2</v>
      </c>
      <c r="E1688" s="64">
        <f t="shared" si="107"/>
        <v>9.1249999999999822</v>
      </c>
      <c r="F1688" s="64">
        <f t="shared" si="108"/>
        <v>91.249999999999829</v>
      </c>
    </row>
    <row r="1689" spans="1:6" s="21" customFormat="1" ht="14.25" customHeight="1" x14ac:dyDescent="0.3">
      <c r="A1689" s="76">
        <v>39981</v>
      </c>
      <c r="B1689" s="64">
        <v>1.6937500000000001</v>
      </c>
      <c r="C1689" s="104">
        <f t="shared" si="106"/>
        <v>1.6937500000000001</v>
      </c>
      <c r="D1689" s="99">
        <f t="shared" ca="1" si="105"/>
        <v>9.4507269789983986E-2</v>
      </c>
      <c r="E1689" s="64">
        <f t="shared" si="107"/>
        <v>14.625000000000021</v>
      </c>
      <c r="F1689" s="64">
        <f t="shared" si="108"/>
        <v>146.25000000000023</v>
      </c>
    </row>
    <row r="1690" spans="1:6" s="21" customFormat="1" ht="14.25" customHeight="1" x14ac:dyDescent="0.3">
      <c r="A1690" s="76">
        <v>39980</v>
      </c>
      <c r="B1690" s="64">
        <v>1.69625</v>
      </c>
      <c r="C1690" s="104">
        <f t="shared" si="106"/>
        <v>1.69625</v>
      </c>
      <c r="D1690" s="99">
        <f t="shared" ca="1" si="105"/>
        <v>7.1033938437253377E-2</v>
      </c>
      <c r="E1690" s="64">
        <f t="shared" si="107"/>
        <v>11.250000000000004</v>
      </c>
      <c r="F1690" s="64">
        <f t="shared" si="108"/>
        <v>112.50000000000003</v>
      </c>
    </row>
    <row r="1691" spans="1:6" s="21" customFormat="1" ht="14.25" customHeight="1" x14ac:dyDescent="0.3">
      <c r="A1691" s="76">
        <v>39979</v>
      </c>
      <c r="B1691" s="64">
        <v>1.69875</v>
      </c>
      <c r="C1691" s="104">
        <f t="shared" si="106"/>
        <v>1.69875</v>
      </c>
      <c r="D1691" s="99">
        <f t="shared" ca="1" si="105"/>
        <v>5.6765163297045139E-2</v>
      </c>
      <c r="E1691" s="64">
        <f t="shared" si="107"/>
        <v>9.1250000000000053</v>
      </c>
      <c r="F1691" s="64">
        <f t="shared" si="108"/>
        <v>91.250000000000057</v>
      </c>
    </row>
    <row r="1692" spans="1:6" s="21" customFormat="1" ht="14.25" customHeight="1" x14ac:dyDescent="0.3">
      <c r="A1692" s="76">
        <v>39976</v>
      </c>
      <c r="B1692" s="64">
        <v>1.7324999999999999</v>
      </c>
      <c r="C1692" s="104">
        <f t="shared" si="106"/>
        <v>1.7324999999999999</v>
      </c>
      <c r="D1692" s="99">
        <f t="shared" ca="1" si="105"/>
        <v>8.7058823529411716E-2</v>
      </c>
      <c r="E1692" s="64">
        <f t="shared" si="107"/>
        <v>13.874999999999993</v>
      </c>
      <c r="F1692" s="64">
        <f t="shared" si="108"/>
        <v>138.74999999999994</v>
      </c>
    </row>
    <row r="1693" spans="1:6" s="21" customFormat="1" ht="14.25" customHeight="1" x14ac:dyDescent="0.3">
      <c r="A1693" s="76">
        <v>39975</v>
      </c>
      <c r="B1693" s="64">
        <v>1.79</v>
      </c>
      <c r="C1693" s="104">
        <f t="shared" si="106"/>
        <v>1.79</v>
      </c>
      <c r="D1693" s="99">
        <f t="shared" ca="1" si="105"/>
        <v>0.11874999999999997</v>
      </c>
      <c r="E1693" s="64">
        <f t="shared" si="107"/>
        <v>18.999999999999993</v>
      </c>
      <c r="F1693" s="64">
        <f t="shared" si="108"/>
        <v>189.99999999999994</v>
      </c>
    </row>
    <row r="1694" spans="1:6" s="21" customFormat="1" ht="14.25" customHeight="1" x14ac:dyDescent="0.3">
      <c r="A1694" s="76">
        <v>39974</v>
      </c>
      <c r="B1694" s="64">
        <v>1.7925</v>
      </c>
      <c r="C1694" s="104">
        <f t="shared" si="106"/>
        <v>1.7925</v>
      </c>
      <c r="D1694" s="99">
        <f t="shared" ca="1" si="105"/>
        <v>0.1064814814814814</v>
      </c>
      <c r="E1694" s="64">
        <f t="shared" si="107"/>
        <v>17.249999999999986</v>
      </c>
      <c r="F1694" s="64">
        <f t="shared" si="108"/>
        <v>172.49999999999986</v>
      </c>
    </row>
    <row r="1695" spans="1:6" s="21" customFormat="1" ht="14.25" customHeight="1" x14ac:dyDescent="0.3">
      <c r="A1695" s="76">
        <v>39973</v>
      </c>
      <c r="B1695" s="64">
        <v>1.835</v>
      </c>
      <c r="C1695" s="104">
        <f t="shared" si="106"/>
        <v>1.835</v>
      </c>
      <c r="D1695" s="99">
        <f t="shared" ca="1" si="105"/>
        <v>0.12663085188027617</v>
      </c>
      <c r="E1695" s="64">
        <f t="shared" si="107"/>
        <v>20.624999999999982</v>
      </c>
      <c r="F1695" s="64">
        <f t="shared" si="108"/>
        <v>206.24999999999983</v>
      </c>
    </row>
    <row r="1696" spans="1:6" s="21" customFormat="1" ht="14.25" customHeight="1" x14ac:dyDescent="0.3">
      <c r="A1696" s="76">
        <v>39972</v>
      </c>
      <c r="B1696" s="64">
        <v>1.85375</v>
      </c>
      <c r="C1696" s="104">
        <f t="shared" si="106"/>
        <v>1.85375</v>
      </c>
      <c r="D1696" s="99">
        <f t="shared" ca="1" si="105"/>
        <v>0.19404186795491143</v>
      </c>
      <c r="E1696" s="64">
        <f t="shared" si="107"/>
        <v>30.125</v>
      </c>
      <c r="F1696" s="64">
        <f t="shared" si="108"/>
        <v>301.25</v>
      </c>
    </row>
    <row r="1697" spans="1:6" s="21" customFormat="1" ht="14.25" customHeight="1" x14ac:dyDescent="0.3">
      <c r="A1697" s="76">
        <v>39969</v>
      </c>
      <c r="B1697" s="64">
        <v>1.5975000000000001</v>
      </c>
      <c r="C1697" s="104">
        <f t="shared" si="106"/>
        <v>1.5975000000000001</v>
      </c>
      <c r="D1697" s="99">
        <f t="shared" ca="1" si="105"/>
        <v>2.0339593208135727E-2</v>
      </c>
      <c r="E1697" s="64">
        <f t="shared" ca="1" si="107"/>
        <v>4.9750000000000068</v>
      </c>
      <c r="F1697" s="64">
        <f t="shared" ca="1" si="108"/>
        <v>49.750000000000071</v>
      </c>
    </row>
    <row r="1698" spans="1:6" s="21" customFormat="1" ht="14.25" customHeight="1" x14ac:dyDescent="0.3">
      <c r="A1698" s="76">
        <v>39968</v>
      </c>
      <c r="B1698" s="64">
        <v>1.5474999999999999</v>
      </c>
      <c r="C1698" s="104">
        <f t="shared" si="106"/>
        <v>1.5474999999999999</v>
      </c>
      <c r="D1698" s="99">
        <f t="shared" ca="1" si="105"/>
        <v>1.0612244897959103E-2</v>
      </c>
      <c r="E1698" s="64">
        <f t="shared" si="107"/>
        <v>1.6249999999999876</v>
      </c>
      <c r="F1698" s="64">
        <f t="shared" si="108"/>
        <v>16.249999999999876</v>
      </c>
    </row>
    <row r="1699" spans="1:6" s="21" customFormat="1" ht="14.25" customHeight="1" x14ac:dyDescent="0.3">
      <c r="A1699" s="76">
        <v>39967</v>
      </c>
      <c r="B1699" s="64">
        <v>1.58375</v>
      </c>
      <c r="C1699" s="104">
        <f t="shared" si="106"/>
        <v>1.58375</v>
      </c>
      <c r="D1699" s="99">
        <f t="shared" ca="1" si="105"/>
        <v>6.5601345668629046E-2</v>
      </c>
      <c r="E1699" s="64">
        <f t="shared" si="107"/>
        <v>9.7499999999999929</v>
      </c>
      <c r="F1699" s="64">
        <f t="shared" si="108"/>
        <v>97.499999999999929</v>
      </c>
    </row>
    <row r="1700" spans="1:6" s="21" customFormat="1" ht="14.25" customHeight="1" x14ac:dyDescent="0.3">
      <c r="A1700" s="76">
        <v>39966</v>
      </c>
      <c r="B1700" s="64">
        <v>1.6074999999999999</v>
      </c>
      <c r="C1700" s="104">
        <f t="shared" si="106"/>
        <v>1.6074999999999999</v>
      </c>
      <c r="D1700" s="99">
        <f t="shared" ca="1" si="105"/>
        <v>3.7933817594834447E-2</v>
      </c>
      <c r="E1700" s="64">
        <f t="shared" si="107"/>
        <v>5.8749999999999858</v>
      </c>
      <c r="F1700" s="64">
        <f t="shared" si="108"/>
        <v>58.749999999999858</v>
      </c>
    </row>
    <row r="1701" spans="1:6" s="21" customFormat="1" ht="14.25" customHeight="1" x14ac:dyDescent="0.3">
      <c r="A1701" s="76">
        <v>39965</v>
      </c>
      <c r="B1701" s="64">
        <v>1.59375</v>
      </c>
      <c r="C1701" s="104">
        <f t="shared" si="106"/>
        <v>1.59375</v>
      </c>
      <c r="D1701" s="99">
        <f t="shared" ca="1" si="105"/>
        <v>7.1090047393364813E-3</v>
      </c>
      <c r="E1701" s="64">
        <f t="shared" si="107"/>
        <v>1.1249999999999982</v>
      </c>
      <c r="F1701" s="64">
        <f t="shared" si="108"/>
        <v>11.249999999999982</v>
      </c>
    </row>
    <row r="1702" spans="1:6" s="21" customFormat="1" ht="14.25" customHeight="1" x14ac:dyDescent="0.3">
      <c r="A1702" s="76">
        <v>39962</v>
      </c>
      <c r="B1702" s="64">
        <v>1.6</v>
      </c>
      <c r="C1702" s="104">
        <f t="shared" si="106"/>
        <v>1.6</v>
      </c>
      <c r="D1702" s="99">
        <f t="shared" ca="1" si="105"/>
        <v>-6.9821567106283832E-3</v>
      </c>
      <c r="E1702" s="64">
        <f t="shared" si="107"/>
        <v>-1.1249999999999982</v>
      </c>
      <c r="F1702" s="64">
        <f t="shared" si="108"/>
        <v>-11.249999999999982</v>
      </c>
    </row>
    <row r="1703" spans="1:6" s="21" customFormat="1" ht="14.25" customHeight="1" x14ac:dyDescent="0.3">
      <c r="A1703" s="76">
        <v>39961</v>
      </c>
      <c r="B1703" s="64">
        <v>1.62</v>
      </c>
      <c r="C1703" s="104">
        <f t="shared" si="106"/>
        <v>1.62</v>
      </c>
      <c r="D1703" s="99">
        <f t="shared" ca="1" si="105"/>
        <v>-2.1886792452830123E-2</v>
      </c>
      <c r="E1703" s="64">
        <f t="shared" si="107"/>
        <v>-3.6249999999999893</v>
      </c>
      <c r="F1703" s="64">
        <f t="shared" si="108"/>
        <v>-36.249999999999893</v>
      </c>
    </row>
    <row r="1704" spans="1:6" s="21" customFormat="1" ht="14.25" customHeight="1" x14ac:dyDescent="0.3">
      <c r="A1704" s="76">
        <v>39960</v>
      </c>
      <c r="B1704" s="64">
        <v>1.6287500000000001</v>
      </c>
      <c r="C1704" s="104">
        <f t="shared" si="106"/>
        <v>1.6287500000000001</v>
      </c>
      <c r="D1704" s="99">
        <f t="shared" ca="1" si="105"/>
        <v>-3.4099332839140031E-2</v>
      </c>
      <c r="E1704" s="64">
        <f t="shared" si="107"/>
        <v>-5.7499999999999885</v>
      </c>
      <c r="F1704" s="64">
        <f t="shared" si="108"/>
        <v>-57.499999999999886</v>
      </c>
    </row>
    <row r="1705" spans="1:6" s="21" customFormat="1" ht="14.25" customHeight="1" x14ac:dyDescent="0.3">
      <c r="A1705" s="76">
        <v>39959</v>
      </c>
      <c r="B1705" s="64">
        <v>1.5525</v>
      </c>
      <c r="C1705" s="104">
        <f t="shared" si="106"/>
        <v>1.5525</v>
      </c>
      <c r="D1705" s="99">
        <f t="shared" ca="1" si="105"/>
        <v>-0.10389610389610386</v>
      </c>
      <c r="E1705" s="64">
        <f t="shared" si="107"/>
        <v>-17.999999999999993</v>
      </c>
      <c r="F1705" s="64">
        <f t="shared" si="108"/>
        <v>-179.99999999999994</v>
      </c>
    </row>
    <row r="1706" spans="1:6" s="21" customFormat="1" ht="14.25" customHeight="1" x14ac:dyDescent="0.3">
      <c r="A1706" s="76">
        <v>39958</v>
      </c>
      <c r="B1706" s="64" t="e">
        <v>#N/A</v>
      </c>
      <c r="C1706" s="104">
        <f t="shared" ca="1" si="106"/>
        <v>0.98060000000000003</v>
      </c>
      <c r="D1706" s="99">
        <f t="shared" ca="1" si="105"/>
        <v>2.0339593208135727E-2</v>
      </c>
      <c r="E1706" s="64">
        <f t="shared" ca="1" si="107"/>
        <v>4.9750000000000068</v>
      </c>
      <c r="F1706" s="64">
        <f t="shared" ca="1" si="108"/>
        <v>49.750000000000071</v>
      </c>
    </row>
    <row r="1707" spans="1:6" s="21" customFormat="1" ht="14.25" customHeight="1" x14ac:dyDescent="0.3">
      <c r="A1707" s="76">
        <v>39955</v>
      </c>
      <c r="B1707" s="64">
        <v>1.53125</v>
      </c>
      <c r="C1707" s="104">
        <f t="shared" si="106"/>
        <v>1.53125</v>
      </c>
      <c r="D1707" s="99">
        <f t="shared" ca="1" si="105"/>
        <v>-0.12873399715504971</v>
      </c>
      <c r="E1707" s="64">
        <f t="shared" si="107"/>
        <v>-22.624999999999986</v>
      </c>
      <c r="F1707" s="64">
        <f t="shared" si="108"/>
        <v>-226.24999999999986</v>
      </c>
    </row>
    <row r="1708" spans="1:6" s="21" customFormat="1" ht="14.25" customHeight="1" x14ac:dyDescent="0.3">
      <c r="A1708" s="76">
        <v>39954</v>
      </c>
      <c r="B1708" s="64">
        <v>1.4862500000000001</v>
      </c>
      <c r="C1708" s="104">
        <f t="shared" si="106"/>
        <v>1.4862500000000001</v>
      </c>
      <c r="D1708" s="99">
        <f t="shared" ca="1" si="105"/>
        <v>-0.16561403508771927</v>
      </c>
      <c r="E1708" s="64">
        <f t="shared" si="107"/>
        <v>-29.499999999999993</v>
      </c>
      <c r="F1708" s="64">
        <f t="shared" si="108"/>
        <v>-294.99999999999994</v>
      </c>
    </row>
    <row r="1709" spans="1:6" s="21" customFormat="1" ht="14.25" customHeight="1" x14ac:dyDescent="0.3">
      <c r="A1709" s="76">
        <v>39953</v>
      </c>
      <c r="B1709" s="64">
        <v>1.5487500000000001</v>
      </c>
      <c r="C1709" s="104">
        <f t="shared" si="106"/>
        <v>1.5487500000000001</v>
      </c>
      <c r="D1709" s="99">
        <f t="shared" ca="1" si="105"/>
        <v>-0.14315352697095438</v>
      </c>
      <c r="E1709" s="64">
        <f t="shared" si="107"/>
        <v>-25.875000000000004</v>
      </c>
      <c r="F1709" s="64">
        <f t="shared" si="108"/>
        <v>-258.75000000000006</v>
      </c>
    </row>
    <row r="1710" spans="1:6" s="21" customFormat="1" ht="14.25" customHeight="1" x14ac:dyDescent="0.3">
      <c r="A1710" s="76">
        <v>39952</v>
      </c>
      <c r="B1710" s="64">
        <v>1.5825</v>
      </c>
      <c r="C1710" s="104">
        <f t="shared" si="106"/>
        <v>1.5825</v>
      </c>
      <c r="D1710" s="99">
        <f t="shared" ca="1" si="105"/>
        <v>-0.13049450549450542</v>
      </c>
      <c r="E1710" s="64">
        <f t="shared" si="107"/>
        <v>-23.749999999999982</v>
      </c>
      <c r="F1710" s="64">
        <f t="shared" si="108"/>
        <v>-237.49999999999983</v>
      </c>
    </row>
    <row r="1711" spans="1:6" s="21" customFormat="1" ht="14.25" customHeight="1" x14ac:dyDescent="0.3">
      <c r="A1711" s="76">
        <v>39951</v>
      </c>
      <c r="B1711" s="64">
        <v>1.6112500000000001</v>
      </c>
      <c r="C1711" s="104">
        <f t="shared" si="106"/>
        <v>1.6112500000000001</v>
      </c>
      <c r="D1711" s="99">
        <f t="shared" ca="1" si="105"/>
        <v>-0.13321462385952831</v>
      </c>
      <c r="E1711" s="64">
        <f t="shared" si="107"/>
        <v>-24.763000000000002</v>
      </c>
      <c r="F1711" s="64">
        <f t="shared" si="108"/>
        <v>-247.63000000000002</v>
      </c>
    </row>
    <row r="1712" spans="1:6" s="21" customFormat="1" ht="14.25" customHeight="1" x14ac:dyDescent="0.3">
      <c r="A1712" s="76">
        <v>39948</v>
      </c>
      <c r="B1712" s="64">
        <v>1.65625</v>
      </c>
      <c r="C1712" s="104">
        <f t="shared" si="106"/>
        <v>1.65625</v>
      </c>
      <c r="D1712" s="99">
        <f t="shared" ca="1" si="105"/>
        <v>2.0339593208135727E-2</v>
      </c>
      <c r="E1712" s="64">
        <f t="shared" ca="1" si="107"/>
        <v>4.9750000000000068</v>
      </c>
      <c r="F1712" s="64">
        <f t="shared" ca="1" si="108"/>
        <v>49.750000000000071</v>
      </c>
    </row>
    <row r="1713" spans="1:6" s="21" customFormat="1" ht="14.25" customHeight="1" x14ac:dyDescent="0.3">
      <c r="A1713" s="76">
        <v>39947</v>
      </c>
      <c r="B1713" s="64">
        <v>1.68625</v>
      </c>
      <c r="C1713" s="104">
        <f t="shared" si="106"/>
        <v>1.68625</v>
      </c>
      <c r="D1713" s="99">
        <f t="shared" ca="1" si="105"/>
        <v>-9.5543826902241016E-2</v>
      </c>
      <c r="E1713" s="64">
        <f t="shared" si="107"/>
        <v>-17.813000000000013</v>
      </c>
      <c r="F1713" s="64">
        <f t="shared" si="108"/>
        <v>-178.13000000000014</v>
      </c>
    </row>
    <row r="1714" spans="1:6" s="21" customFormat="1" ht="14.25" customHeight="1" x14ac:dyDescent="0.3">
      <c r="A1714" s="76">
        <v>39946</v>
      </c>
      <c r="B1714" s="64">
        <v>1.7324999999999999</v>
      </c>
      <c r="C1714" s="104">
        <f t="shared" si="106"/>
        <v>1.7324999999999999</v>
      </c>
      <c r="D1714" s="99">
        <f t="shared" ca="1" si="105"/>
        <v>-7.6925535995908081E-2</v>
      </c>
      <c r="E1714" s="64">
        <f t="shared" si="107"/>
        <v>-14.437999999999995</v>
      </c>
      <c r="F1714" s="64">
        <f t="shared" si="108"/>
        <v>-144.37999999999994</v>
      </c>
    </row>
    <row r="1715" spans="1:6" s="21" customFormat="1" ht="14.25" customHeight="1" x14ac:dyDescent="0.3">
      <c r="A1715" s="76">
        <v>39945</v>
      </c>
      <c r="B1715" s="64">
        <v>1.7475000000000001</v>
      </c>
      <c r="C1715" s="104">
        <f t="shared" si="106"/>
        <v>1.7475000000000001</v>
      </c>
      <c r="D1715" s="99">
        <f t="shared" ca="1" si="105"/>
        <v>-7.4172185430463528E-2</v>
      </c>
      <c r="E1715" s="64">
        <f t="shared" si="107"/>
        <v>-13.999999999999989</v>
      </c>
      <c r="F1715" s="64">
        <f t="shared" si="108"/>
        <v>-139.99999999999989</v>
      </c>
    </row>
    <row r="1716" spans="1:6" s="21" customFormat="1" ht="14.25" customHeight="1" x14ac:dyDescent="0.3">
      <c r="A1716" s="76">
        <v>39944</v>
      </c>
      <c r="B1716" s="64">
        <v>1.7574999999999998</v>
      </c>
      <c r="C1716" s="104">
        <f t="shared" si="106"/>
        <v>1.7574999999999998</v>
      </c>
      <c r="D1716" s="99">
        <f t="shared" ca="1" si="105"/>
        <v>-6.3914780292942799E-2</v>
      </c>
      <c r="E1716" s="64">
        <f t="shared" si="107"/>
        <v>-12.000000000000011</v>
      </c>
      <c r="F1716" s="64">
        <f t="shared" si="108"/>
        <v>-120.00000000000011</v>
      </c>
    </row>
    <row r="1717" spans="1:6" s="21" customFormat="1" ht="14.25" customHeight="1" x14ac:dyDescent="0.3">
      <c r="A1717" s="76">
        <v>39941</v>
      </c>
      <c r="B1717" s="64">
        <v>1.78125</v>
      </c>
      <c r="C1717" s="104">
        <f t="shared" si="106"/>
        <v>1.78125</v>
      </c>
      <c r="D1717" s="99">
        <f t="shared" ca="1" si="105"/>
        <v>-6.1882817643186386E-2</v>
      </c>
      <c r="E1717" s="64">
        <f t="shared" si="107"/>
        <v>-11.750000000000016</v>
      </c>
      <c r="F1717" s="64">
        <f t="shared" si="108"/>
        <v>-117.50000000000016</v>
      </c>
    </row>
    <row r="1718" spans="1:6" s="21" customFormat="1" ht="14.25" customHeight="1" x14ac:dyDescent="0.3">
      <c r="A1718" s="76">
        <v>39940</v>
      </c>
      <c r="B1718" s="64">
        <v>1.8075000000000001</v>
      </c>
      <c r="C1718" s="104">
        <f t="shared" si="106"/>
        <v>1.8075000000000001</v>
      </c>
      <c r="D1718" s="99">
        <f t="shared" ca="1" si="105"/>
        <v>-6.377710902658705E-2</v>
      </c>
      <c r="E1718" s="64">
        <f t="shared" si="107"/>
        <v>-12.312999999999974</v>
      </c>
      <c r="F1718" s="64">
        <f t="shared" si="108"/>
        <v>-123.12999999999974</v>
      </c>
    </row>
    <row r="1719" spans="1:6" s="21" customFormat="1" ht="14.25" customHeight="1" x14ac:dyDescent="0.3">
      <c r="A1719" s="76">
        <v>39939</v>
      </c>
      <c r="B1719" s="64">
        <v>1.8199999999999998</v>
      </c>
      <c r="C1719" s="104">
        <f t="shared" si="106"/>
        <v>1.8199999999999998</v>
      </c>
      <c r="D1719" s="99">
        <f t="shared" ca="1" si="105"/>
        <v>-6.6666666666666721E-2</v>
      </c>
      <c r="E1719" s="64">
        <f t="shared" si="107"/>
        <v>-13.000000000000011</v>
      </c>
      <c r="F1719" s="64">
        <f t="shared" si="108"/>
        <v>-130.00000000000011</v>
      </c>
    </row>
    <row r="1720" spans="1:6" s="21" customFormat="1" ht="14.25" customHeight="1" x14ac:dyDescent="0.3">
      <c r="A1720" s="76">
        <v>39938</v>
      </c>
      <c r="B1720" s="64">
        <v>1.8588800000000001</v>
      </c>
      <c r="C1720" s="104">
        <f t="shared" si="106"/>
        <v>1.8588800000000001</v>
      </c>
      <c r="D1720" s="99">
        <f t="shared" ca="1" si="105"/>
        <v>-5.5207115628970745E-2</v>
      </c>
      <c r="E1720" s="64">
        <f t="shared" si="107"/>
        <v>-10.861999999999995</v>
      </c>
      <c r="F1720" s="64">
        <f t="shared" si="108"/>
        <v>-108.61999999999995</v>
      </c>
    </row>
    <row r="1721" spans="1:6" s="21" customFormat="1" ht="14.25" customHeight="1" x14ac:dyDescent="0.3">
      <c r="A1721" s="76">
        <v>39937</v>
      </c>
      <c r="B1721" s="64" t="e">
        <v>#N/A</v>
      </c>
      <c r="C1721" s="104">
        <f t="shared" ca="1" si="106"/>
        <v>0.98060000000000003</v>
      </c>
      <c r="D1721" s="99">
        <f t="shared" ca="1" si="105"/>
        <v>2.0339593208135727E-2</v>
      </c>
      <c r="E1721" s="64">
        <f t="shared" ca="1" si="107"/>
        <v>4.9750000000000068</v>
      </c>
      <c r="F1721" s="64">
        <f t="shared" ca="1" si="108"/>
        <v>49.750000000000071</v>
      </c>
    </row>
    <row r="1722" spans="1:6" s="21" customFormat="1" ht="14.25" customHeight="1" x14ac:dyDescent="0.3">
      <c r="A1722" s="76">
        <v>39934</v>
      </c>
      <c r="B1722" s="64">
        <v>1.8643800000000001</v>
      </c>
      <c r="C1722" s="104">
        <f t="shared" si="106"/>
        <v>1.8643800000000001</v>
      </c>
      <c r="D1722" s="99">
        <f t="shared" ca="1" si="105"/>
        <v>-4.1449871465295475E-2</v>
      </c>
      <c r="E1722" s="64">
        <f t="shared" si="107"/>
        <v>-8.0619999999999692</v>
      </c>
      <c r="F1722" s="64">
        <f t="shared" si="108"/>
        <v>-80.619999999999692</v>
      </c>
    </row>
    <row r="1723" spans="1:6" s="21" customFormat="1" ht="14.25" customHeight="1" x14ac:dyDescent="0.3">
      <c r="A1723" s="76">
        <v>39933</v>
      </c>
      <c r="B1723" s="64">
        <v>1.8768799999999999</v>
      </c>
      <c r="C1723" s="104">
        <f t="shared" si="106"/>
        <v>1.8768799999999999</v>
      </c>
      <c r="D1723" s="99">
        <f t="shared" ca="1" si="105"/>
        <v>-1.9906005221932196E-2</v>
      </c>
      <c r="E1723" s="64">
        <f t="shared" si="107"/>
        <v>-3.8120000000000154</v>
      </c>
      <c r="F1723" s="64">
        <f t="shared" si="108"/>
        <v>-38.120000000000154</v>
      </c>
    </row>
    <row r="1724" spans="1:6" s="21" customFormat="1" ht="14.25" customHeight="1" x14ac:dyDescent="0.3">
      <c r="A1724" s="76">
        <v>39932</v>
      </c>
      <c r="B1724" s="64">
        <v>1.8875</v>
      </c>
      <c r="C1724" s="104">
        <f t="shared" si="106"/>
        <v>1.8875</v>
      </c>
      <c r="D1724" s="99">
        <f t="shared" ca="1" si="105"/>
        <v>-9.8360655737705152E-3</v>
      </c>
      <c r="E1724" s="64">
        <f t="shared" si="107"/>
        <v>-1.8750000000000044</v>
      </c>
      <c r="F1724" s="64">
        <f t="shared" si="108"/>
        <v>-18.750000000000043</v>
      </c>
    </row>
    <row r="1725" spans="1:6" s="21" customFormat="1" ht="14.25" customHeight="1" x14ac:dyDescent="0.3">
      <c r="A1725" s="76">
        <v>39931</v>
      </c>
      <c r="B1725" s="64">
        <v>1.8774999999999999</v>
      </c>
      <c r="C1725" s="104">
        <f t="shared" si="106"/>
        <v>1.8774999999999999</v>
      </c>
      <c r="D1725" s="99">
        <f t="shared" ca="1" si="105"/>
        <v>-1.8300653594771316E-2</v>
      </c>
      <c r="E1725" s="64">
        <f t="shared" si="107"/>
        <v>-3.5000000000000142</v>
      </c>
      <c r="F1725" s="64">
        <f t="shared" si="108"/>
        <v>-35.000000000000142</v>
      </c>
    </row>
    <row r="1726" spans="1:6" s="21" customFormat="1" ht="14.25" customHeight="1" x14ac:dyDescent="0.3">
      <c r="A1726" s="76">
        <v>39930</v>
      </c>
      <c r="B1726" s="64">
        <v>1.8987500000000002</v>
      </c>
      <c r="C1726" s="104">
        <f t="shared" si="106"/>
        <v>1.8987500000000002</v>
      </c>
      <c r="D1726" s="99">
        <f t="shared" ca="1" si="105"/>
        <v>-1.5875566244078373E-2</v>
      </c>
      <c r="E1726" s="64">
        <f t="shared" si="107"/>
        <v>-3.0629999999999935</v>
      </c>
      <c r="F1726" s="64">
        <f t="shared" si="108"/>
        <v>-30.629999999999935</v>
      </c>
    </row>
    <row r="1727" spans="1:6" s="21" customFormat="1" ht="14.25" customHeight="1" x14ac:dyDescent="0.3">
      <c r="A1727" s="76">
        <v>39927</v>
      </c>
      <c r="B1727" s="64">
        <v>1.9306299999999998</v>
      </c>
      <c r="C1727" s="104">
        <f t="shared" si="106"/>
        <v>1.9306299999999998</v>
      </c>
      <c r="D1727" s="99">
        <f t="shared" ca="1" si="105"/>
        <v>2.0339593208135727E-2</v>
      </c>
      <c r="E1727" s="64">
        <f t="shared" ca="1" si="107"/>
        <v>4.9750000000000068</v>
      </c>
      <c r="F1727" s="64">
        <f t="shared" ca="1" si="108"/>
        <v>49.750000000000071</v>
      </c>
    </row>
    <row r="1728" spans="1:6" s="21" customFormat="1" ht="14.25" customHeight="1" x14ac:dyDescent="0.3">
      <c r="A1728" s="76">
        <v>39926</v>
      </c>
      <c r="B1728" s="64">
        <v>1.95</v>
      </c>
      <c r="C1728" s="104">
        <f t="shared" si="106"/>
        <v>1.95</v>
      </c>
      <c r="D1728" s="99">
        <f t="shared" ca="1" si="105"/>
        <v>2.0339593208135727E-2</v>
      </c>
      <c r="E1728" s="64">
        <f t="shared" ca="1" si="107"/>
        <v>4.9750000000000068</v>
      </c>
      <c r="F1728" s="64">
        <f t="shared" ca="1" si="108"/>
        <v>49.750000000000071</v>
      </c>
    </row>
    <row r="1729" spans="1:6" s="21" customFormat="1" ht="14.25" customHeight="1" x14ac:dyDescent="0.3">
      <c r="A1729" s="76">
        <v>39925</v>
      </c>
      <c r="B1729" s="64">
        <v>1.9675</v>
      </c>
      <c r="C1729" s="104">
        <f t="shared" si="106"/>
        <v>1.9675</v>
      </c>
      <c r="D1729" s="99">
        <f t="shared" ca="1" si="105"/>
        <v>8.3279948750801264E-3</v>
      </c>
      <c r="E1729" s="64">
        <f t="shared" si="107"/>
        <v>1.6250000000000098</v>
      </c>
      <c r="F1729" s="64">
        <f t="shared" si="108"/>
        <v>16.250000000000099</v>
      </c>
    </row>
    <row r="1730" spans="1:6" s="21" customFormat="1" ht="14.25" customHeight="1" x14ac:dyDescent="0.3">
      <c r="A1730" s="76">
        <v>39924</v>
      </c>
      <c r="B1730" s="64">
        <v>1.9493800000000001</v>
      </c>
      <c r="C1730" s="104">
        <f t="shared" si="106"/>
        <v>1.9493800000000001</v>
      </c>
      <c r="D1730" s="99">
        <f t="shared" ca="1" si="105"/>
        <v>-6.6853503184712351E-3</v>
      </c>
      <c r="E1730" s="64">
        <f t="shared" si="107"/>
        <v>-1.3119999999999798</v>
      </c>
      <c r="F1730" s="64">
        <f t="shared" si="108"/>
        <v>-13.119999999999798</v>
      </c>
    </row>
    <row r="1731" spans="1:6" s="21" customFormat="1" ht="14.25" customHeight="1" x14ac:dyDescent="0.3">
      <c r="A1731" s="76">
        <v>39923</v>
      </c>
      <c r="B1731" s="64">
        <v>1.9449999999999998</v>
      </c>
      <c r="C1731" s="104">
        <f t="shared" si="106"/>
        <v>1.9449999999999998</v>
      </c>
      <c r="D1731" s="99">
        <f t="shared" ref="D1731:D1794" ca="1" si="109">_xlfn.IFNA((B1731-B1740)/B1740,NORMINV(RAND(),_xlfn.AGGREGATE(1,6,D1670:D1796),_xlfn.AGGREGATE(7,6,D1670:D1796)))</f>
        <v>-1.7056222362602739E-2</v>
      </c>
      <c r="E1731" s="64">
        <f t="shared" si="107"/>
        <v>-3.3750000000000169</v>
      </c>
      <c r="F1731" s="64">
        <f t="shared" si="108"/>
        <v>-33.750000000000171</v>
      </c>
    </row>
    <row r="1732" spans="1:6" s="21" customFormat="1" ht="14.25" customHeight="1" x14ac:dyDescent="0.3">
      <c r="A1732" s="76">
        <v>39920</v>
      </c>
      <c r="B1732" s="64">
        <v>1.915</v>
      </c>
      <c r="C1732" s="104">
        <f t="shared" si="106"/>
        <v>1.915</v>
      </c>
      <c r="D1732" s="99">
        <f t="shared" ca="1" si="109"/>
        <v>-3.8895859473023896E-2</v>
      </c>
      <c r="E1732" s="64">
        <f t="shared" si="107"/>
        <v>-7.7500000000000124</v>
      </c>
      <c r="F1732" s="64">
        <f t="shared" si="108"/>
        <v>-77.500000000000128</v>
      </c>
    </row>
    <row r="1733" spans="1:6" s="21" customFormat="1" ht="14.25" customHeight="1" x14ac:dyDescent="0.3">
      <c r="A1733" s="76">
        <v>39919</v>
      </c>
      <c r="B1733" s="64">
        <v>1.90625</v>
      </c>
      <c r="C1733" s="104">
        <f t="shared" si="106"/>
        <v>1.90625</v>
      </c>
      <c r="D1733" s="99">
        <f t="shared" ca="1" si="109"/>
        <v>-2.9592034127816417E-2</v>
      </c>
      <c r="E1733" s="64">
        <f t="shared" si="107"/>
        <v>-5.8130000000000015</v>
      </c>
      <c r="F1733" s="64">
        <f t="shared" si="108"/>
        <v>-58.130000000000017</v>
      </c>
    </row>
    <row r="1734" spans="1:6" s="21" customFormat="1" ht="14.25" customHeight="1" x14ac:dyDescent="0.3">
      <c r="A1734" s="76">
        <v>39918</v>
      </c>
      <c r="B1734" s="64">
        <v>1.9125000000000001</v>
      </c>
      <c r="C1734" s="104">
        <f t="shared" ref="C1734:C1797" si="110">_xlfn.IFNA(B1734,EXP(D1734)*B1743)</f>
        <v>1.9125000000000001</v>
      </c>
      <c r="D1734" s="99">
        <f t="shared" ca="1" si="109"/>
        <v>-2.1739130434782598E-2</v>
      </c>
      <c r="E1734" s="64">
        <f t="shared" ref="E1734:E1797" si="111">(C1734-C1743)*100</f>
        <v>-4.2499999999999982</v>
      </c>
      <c r="F1734" s="64">
        <f t="shared" ref="F1734:F1797" si="112">E1734*10</f>
        <v>-42.499999999999986</v>
      </c>
    </row>
    <row r="1735" spans="1:6" s="21" customFormat="1" ht="14.25" customHeight="1" x14ac:dyDescent="0.3">
      <c r="A1735" s="76">
        <v>39917</v>
      </c>
      <c r="B1735" s="64">
        <v>1.9293800000000001</v>
      </c>
      <c r="C1735" s="104">
        <f t="shared" si="110"/>
        <v>1.9293800000000001</v>
      </c>
      <c r="D1735" s="99">
        <f t="shared" ca="1" si="109"/>
        <v>-1.1208199871876916E-2</v>
      </c>
      <c r="E1735" s="64">
        <f t="shared" si="111"/>
        <v>-2.1869999999999834</v>
      </c>
      <c r="F1735" s="64">
        <f t="shared" si="112"/>
        <v>-21.869999999999834</v>
      </c>
    </row>
    <row r="1736" spans="1:6" s="21" customFormat="1" ht="14.25" customHeight="1" x14ac:dyDescent="0.3">
      <c r="A1736" s="76">
        <v>39916</v>
      </c>
      <c r="B1736" s="64" t="e">
        <v>#N/A</v>
      </c>
      <c r="C1736" s="104">
        <f t="shared" ca="1" si="110"/>
        <v>0.98060000000000003</v>
      </c>
      <c r="D1736" s="99">
        <f t="shared" ca="1" si="109"/>
        <v>2.0339593208135727E-2</v>
      </c>
      <c r="E1736" s="64">
        <f t="shared" ca="1" si="111"/>
        <v>4.9750000000000068</v>
      </c>
      <c r="F1736" s="64">
        <f t="shared" ca="1" si="112"/>
        <v>49.750000000000071</v>
      </c>
    </row>
    <row r="1737" spans="1:6" s="21" customFormat="1" ht="14.25" customHeight="1" x14ac:dyDescent="0.3">
      <c r="A1737" s="76">
        <v>39913</v>
      </c>
      <c r="B1737" s="64" t="e">
        <v>#N/A</v>
      </c>
      <c r="C1737" s="104">
        <f t="shared" ca="1" si="110"/>
        <v>0.98060000000000003</v>
      </c>
      <c r="D1737" s="99">
        <f t="shared" ca="1" si="109"/>
        <v>2.0339593208135727E-2</v>
      </c>
      <c r="E1737" s="64">
        <f t="shared" ca="1" si="111"/>
        <v>4.9750000000000068</v>
      </c>
      <c r="F1737" s="64">
        <f t="shared" ca="1" si="112"/>
        <v>49.750000000000071</v>
      </c>
    </row>
    <row r="1738" spans="1:6" s="21" customFormat="1" ht="14.25" customHeight="1" x14ac:dyDescent="0.3">
      <c r="A1738" s="76">
        <v>39912</v>
      </c>
      <c r="B1738" s="64">
        <v>1.9512499999999999</v>
      </c>
      <c r="C1738" s="104">
        <f t="shared" si="110"/>
        <v>1.9512499999999999</v>
      </c>
      <c r="D1738" s="99">
        <f t="shared" ca="1" si="109"/>
        <v>-2.9228855721392968E-2</v>
      </c>
      <c r="E1738" s="64">
        <f t="shared" si="111"/>
        <v>-5.8749999999999858</v>
      </c>
      <c r="F1738" s="64">
        <f t="shared" si="112"/>
        <v>-58.749999999999858</v>
      </c>
    </row>
    <row r="1739" spans="1:6" s="21" customFormat="1" ht="14.25" customHeight="1" x14ac:dyDescent="0.3">
      <c r="A1739" s="76">
        <v>39911</v>
      </c>
      <c r="B1739" s="64">
        <v>1.9624999999999999</v>
      </c>
      <c r="C1739" s="104">
        <f t="shared" si="110"/>
        <v>1.9624999999999999</v>
      </c>
      <c r="D1739" s="99">
        <f t="shared" ca="1" si="109"/>
        <v>-4.3848964677223039E-2</v>
      </c>
      <c r="E1739" s="64">
        <f t="shared" si="111"/>
        <v>-9.0000000000000302</v>
      </c>
      <c r="F1739" s="64">
        <f t="shared" si="112"/>
        <v>-90.000000000000298</v>
      </c>
    </row>
    <row r="1740" spans="1:6" s="21" customFormat="1" ht="14.25" customHeight="1" x14ac:dyDescent="0.3">
      <c r="A1740" s="76">
        <v>39910</v>
      </c>
      <c r="B1740" s="64">
        <v>1.97875</v>
      </c>
      <c r="C1740" s="104">
        <f t="shared" si="110"/>
        <v>1.97875</v>
      </c>
      <c r="D1740" s="99">
        <f t="shared" ca="1" si="109"/>
        <v>-2.4645717806531138E-2</v>
      </c>
      <c r="E1740" s="64">
        <f t="shared" si="111"/>
        <v>-5.0000000000000044</v>
      </c>
      <c r="F1740" s="64">
        <f t="shared" si="112"/>
        <v>-50.000000000000043</v>
      </c>
    </row>
    <row r="1741" spans="1:6" s="21" customFormat="1" ht="14.25" customHeight="1" x14ac:dyDescent="0.3">
      <c r="A1741" s="76">
        <v>39909</v>
      </c>
      <c r="B1741" s="64">
        <v>1.9925000000000002</v>
      </c>
      <c r="C1741" s="104">
        <f t="shared" si="110"/>
        <v>1.9925000000000002</v>
      </c>
      <c r="D1741" s="99">
        <f t="shared" ca="1" si="109"/>
        <v>-1.9680196801968034E-2</v>
      </c>
      <c r="E1741" s="64">
        <f t="shared" si="111"/>
        <v>-4.0000000000000036</v>
      </c>
      <c r="F1741" s="64">
        <f t="shared" si="112"/>
        <v>-40.000000000000036</v>
      </c>
    </row>
    <row r="1742" spans="1:6" s="21" customFormat="1" ht="14.25" customHeight="1" x14ac:dyDescent="0.3">
      <c r="A1742" s="76">
        <v>39906</v>
      </c>
      <c r="B1742" s="64">
        <v>1.96438</v>
      </c>
      <c r="C1742" s="104">
        <f t="shared" si="110"/>
        <v>1.96438</v>
      </c>
      <c r="D1742" s="99">
        <f t="shared" ca="1" si="109"/>
        <v>-2.7534653465346535E-2</v>
      </c>
      <c r="E1742" s="64">
        <f t="shared" si="111"/>
        <v>-5.5620000000000003</v>
      </c>
      <c r="F1742" s="64">
        <f t="shared" si="112"/>
        <v>-55.620000000000005</v>
      </c>
    </row>
    <row r="1743" spans="1:6" s="21" customFormat="1" ht="14.25" customHeight="1" x14ac:dyDescent="0.3">
      <c r="A1743" s="76">
        <v>39905</v>
      </c>
      <c r="B1743" s="64">
        <v>1.9550000000000001</v>
      </c>
      <c r="C1743" s="104">
        <f t="shared" si="110"/>
        <v>1.9550000000000001</v>
      </c>
      <c r="D1743" s="99">
        <f t="shared" ca="1" si="109"/>
        <v>-2.9174425822470446E-2</v>
      </c>
      <c r="E1743" s="64">
        <f t="shared" si="111"/>
        <v>-5.8749999999999858</v>
      </c>
      <c r="F1743" s="64">
        <f t="shared" si="112"/>
        <v>-58.749999999999858</v>
      </c>
    </row>
    <row r="1744" spans="1:6" s="21" customFormat="1" ht="14.25" customHeight="1" x14ac:dyDescent="0.3">
      <c r="A1744" s="76">
        <v>39904</v>
      </c>
      <c r="B1744" s="64">
        <v>1.9512499999999999</v>
      </c>
      <c r="C1744" s="104">
        <f t="shared" si="110"/>
        <v>1.9512499999999999</v>
      </c>
      <c r="D1744" s="99">
        <f t="shared" ca="1" si="109"/>
        <v>-2.7414330218068616E-2</v>
      </c>
      <c r="E1744" s="64">
        <f t="shared" si="111"/>
        <v>-5.500000000000016</v>
      </c>
      <c r="F1744" s="64">
        <f t="shared" si="112"/>
        <v>-55.000000000000156</v>
      </c>
    </row>
    <row r="1745" spans="1:6" s="21" customFormat="1" ht="14.25" customHeight="1" x14ac:dyDescent="0.3">
      <c r="A1745" s="76">
        <v>39903</v>
      </c>
      <c r="B1745" s="64">
        <v>1.9718800000000001</v>
      </c>
      <c r="C1745" s="104">
        <f t="shared" si="110"/>
        <v>1.9718800000000001</v>
      </c>
      <c r="D1745" s="99">
        <f t="shared" ca="1" si="109"/>
        <v>-9.5467889908256914E-2</v>
      </c>
      <c r="E1745" s="64">
        <f t="shared" si="111"/>
        <v>-20.812000000000008</v>
      </c>
      <c r="F1745" s="64">
        <f t="shared" si="112"/>
        <v>-208.12000000000009</v>
      </c>
    </row>
    <row r="1746" spans="1:6" s="21" customFormat="1" ht="14.25" customHeight="1" x14ac:dyDescent="0.3">
      <c r="A1746" s="76">
        <v>39902</v>
      </c>
      <c r="B1746" s="64">
        <v>1.9837500000000001</v>
      </c>
      <c r="C1746" s="104">
        <f t="shared" si="110"/>
        <v>1.9837500000000001</v>
      </c>
      <c r="D1746" s="99">
        <f t="shared" ca="1" si="109"/>
        <v>-9.9065344160444685E-2</v>
      </c>
      <c r="E1746" s="64">
        <f t="shared" si="111"/>
        <v>-21.812999999999995</v>
      </c>
      <c r="F1746" s="64">
        <f t="shared" si="112"/>
        <v>-218.12999999999994</v>
      </c>
    </row>
    <row r="1747" spans="1:6" s="21" customFormat="1" ht="14.25" customHeight="1" x14ac:dyDescent="0.3">
      <c r="A1747" s="76">
        <v>39899</v>
      </c>
      <c r="B1747" s="64">
        <v>2.0099999999999998</v>
      </c>
      <c r="C1747" s="104">
        <f t="shared" si="110"/>
        <v>2.0099999999999998</v>
      </c>
      <c r="D1747" s="99">
        <f t="shared" ca="1" si="109"/>
        <v>-8.843537414965999E-2</v>
      </c>
      <c r="E1747" s="64">
        <f t="shared" si="111"/>
        <v>-19.500000000000028</v>
      </c>
      <c r="F1747" s="64">
        <f t="shared" si="112"/>
        <v>-195.00000000000028</v>
      </c>
    </row>
    <row r="1748" spans="1:6" s="21" customFormat="1" ht="14.25" customHeight="1" x14ac:dyDescent="0.3">
      <c r="A1748" s="76">
        <v>39898</v>
      </c>
      <c r="B1748" s="64">
        <v>2.0525000000000002</v>
      </c>
      <c r="C1748" s="104">
        <f t="shared" si="110"/>
        <v>2.0525000000000002</v>
      </c>
      <c r="D1748" s="99">
        <f t="shared" ca="1" si="109"/>
        <v>-7.830686880298883E-2</v>
      </c>
      <c r="E1748" s="64">
        <f t="shared" si="111"/>
        <v>-17.437999999999974</v>
      </c>
      <c r="F1748" s="64">
        <f t="shared" si="112"/>
        <v>-174.37999999999974</v>
      </c>
    </row>
    <row r="1749" spans="1:6" s="21" customFormat="1" ht="14.25" customHeight="1" x14ac:dyDescent="0.3">
      <c r="A1749" s="76">
        <v>39897</v>
      </c>
      <c r="B1749" s="64">
        <v>2.0287500000000001</v>
      </c>
      <c r="C1749" s="104">
        <f t="shared" si="110"/>
        <v>2.0287500000000001</v>
      </c>
      <c r="D1749" s="99">
        <f t="shared" ca="1" si="109"/>
        <v>-9.0246636771300418E-2</v>
      </c>
      <c r="E1749" s="64">
        <f t="shared" si="111"/>
        <v>-20.124999999999993</v>
      </c>
      <c r="F1749" s="64">
        <f t="shared" si="112"/>
        <v>-201.24999999999994</v>
      </c>
    </row>
    <row r="1750" spans="1:6" s="21" customFormat="1" ht="14.25" customHeight="1" x14ac:dyDescent="0.3">
      <c r="A1750" s="76">
        <v>39896</v>
      </c>
      <c r="B1750" s="64">
        <v>2.0325000000000002</v>
      </c>
      <c r="C1750" s="104">
        <f t="shared" si="110"/>
        <v>2.0325000000000002</v>
      </c>
      <c r="D1750" s="99">
        <f t="shared" ca="1" si="109"/>
        <v>-9.9918959493031742E-2</v>
      </c>
      <c r="E1750" s="64">
        <f t="shared" si="111"/>
        <v>-22.562999999999978</v>
      </c>
      <c r="F1750" s="64">
        <f t="shared" si="112"/>
        <v>-225.62999999999977</v>
      </c>
    </row>
    <row r="1751" spans="1:6" s="21" customFormat="1" ht="14.25" customHeight="1" x14ac:dyDescent="0.3">
      <c r="A1751" s="76">
        <v>39895</v>
      </c>
      <c r="B1751" s="64">
        <v>2.02</v>
      </c>
      <c r="C1751" s="104">
        <f t="shared" si="110"/>
        <v>2.02</v>
      </c>
      <c r="D1751" s="99">
        <f t="shared" ca="1" si="109"/>
        <v>-0.12078346028291616</v>
      </c>
      <c r="E1751" s="64">
        <f t="shared" si="111"/>
        <v>-27.749999999999986</v>
      </c>
      <c r="F1751" s="64">
        <f t="shared" si="112"/>
        <v>-277.49999999999989</v>
      </c>
    </row>
    <row r="1752" spans="1:6" s="21" customFormat="1" ht="14.25" customHeight="1" x14ac:dyDescent="0.3">
      <c r="A1752" s="76">
        <v>39892</v>
      </c>
      <c r="B1752" s="64">
        <v>2.0137499999999999</v>
      </c>
      <c r="C1752" s="104">
        <f t="shared" si="110"/>
        <v>2.0137499999999999</v>
      </c>
      <c r="D1752" s="99">
        <f t="shared" ca="1" si="109"/>
        <v>-9.9496925656791566E-2</v>
      </c>
      <c r="E1752" s="64">
        <f t="shared" si="111"/>
        <v>-22.250000000000014</v>
      </c>
      <c r="F1752" s="64">
        <f t="shared" si="112"/>
        <v>-222.50000000000014</v>
      </c>
    </row>
    <row r="1753" spans="1:6" s="21" customFormat="1" ht="14.25" customHeight="1" x14ac:dyDescent="0.3">
      <c r="A1753" s="76">
        <v>39891</v>
      </c>
      <c r="B1753" s="64">
        <v>2.0062500000000001</v>
      </c>
      <c r="C1753" s="104">
        <f t="shared" si="110"/>
        <v>2.0062500000000001</v>
      </c>
      <c r="D1753" s="99">
        <f t="shared" ca="1" si="109"/>
        <v>-6.8485200232153209E-2</v>
      </c>
      <c r="E1753" s="64">
        <f t="shared" si="111"/>
        <v>-14.749999999999996</v>
      </c>
      <c r="F1753" s="64">
        <f t="shared" si="112"/>
        <v>-147.49999999999997</v>
      </c>
    </row>
    <row r="1754" spans="1:6" s="21" customFormat="1" ht="14.25" customHeight="1" x14ac:dyDescent="0.3">
      <c r="A1754" s="76">
        <v>39890</v>
      </c>
      <c r="B1754" s="64">
        <v>2.1800000000000002</v>
      </c>
      <c r="C1754" s="104">
        <f t="shared" si="110"/>
        <v>2.1800000000000002</v>
      </c>
      <c r="D1754" s="99">
        <f t="shared" ca="1" si="109"/>
        <v>2.0479812755997744E-2</v>
      </c>
      <c r="E1754" s="64">
        <f t="shared" si="111"/>
        <v>4.3750000000000178</v>
      </c>
      <c r="F1754" s="64">
        <f t="shared" si="112"/>
        <v>43.750000000000178</v>
      </c>
    </row>
    <row r="1755" spans="1:6" s="21" customFormat="1" ht="14.25" customHeight="1" x14ac:dyDescent="0.3">
      <c r="A1755" s="76">
        <v>39889</v>
      </c>
      <c r="B1755" s="64">
        <v>2.2018800000000001</v>
      </c>
      <c r="C1755" s="104">
        <f t="shared" si="110"/>
        <v>2.2018800000000001</v>
      </c>
      <c r="D1755" s="99">
        <f t="shared" ca="1" si="109"/>
        <v>4.1078014184397084E-2</v>
      </c>
      <c r="E1755" s="64">
        <f t="shared" si="111"/>
        <v>8.6879999999999846</v>
      </c>
      <c r="F1755" s="64">
        <f t="shared" si="112"/>
        <v>86.879999999999853</v>
      </c>
    </row>
    <row r="1756" spans="1:6" s="21" customFormat="1" ht="14.25" customHeight="1" x14ac:dyDescent="0.3">
      <c r="A1756" s="76">
        <v>39888</v>
      </c>
      <c r="B1756" s="64">
        <v>2.2050000000000001</v>
      </c>
      <c r="C1756" s="104">
        <f t="shared" si="110"/>
        <v>2.2050000000000001</v>
      </c>
      <c r="D1756" s="99">
        <f t="shared" ca="1" si="109"/>
        <v>4.5643153526970924E-2</v>
      </c>
      <c r="E1756" s="64">
        <f t="shared" si="111"/>
        <v>9.6249999999999947</v>
      </c>
      <c r="F1756" s="64">
        <f t="shared" si="112"/>
        <v>96.249999999999943</v>
      </c>
    </row>
    <row r="1757" spans="1:6" s="21" customFormat="1" ht="14.25" customHeight="1" x14ac:dyDescent="0.3">
      <c r="A1757" s="76">
        <v>39885</v>
      </c>
      <c r="B1757" s="64">
        <v>2.22688</v>
      </c>
      <c r="C1757" s="104">
        <f t="shared" si="110"/>
        <v>2.22688</v>
      </c>
      <c r="D1757" s="99">
        <f t="shared" ca="1" si="109"/>
        <v>5.5078341537834655E-2</v>
      </c>
      <c r="E1757" s="64">
        <f t="shared" si="111"/>
        <v>11.624999999999996</v>
      </c>
      <c r="F1757" s="64">
        <f t="shared" si="112"/>
        <v>116.24999999999997</v>
      </c>
    </row>
    <row r="1758" spans="1:6" s="21" customFormat="1" ht="14.25" customHeight="1" x14ac:dyDescent="0.3">
      <c r="A1758" s="76">
        <v>39884</v>
      </c>
      <c r="B1758" s="64">
        <v>2.23</v>
      </c>
      <c r="C1758" s="104">
        <f t="shared" si="110"/>
        <v>2.23</v>
      </c>
      <c r="D1758" s="99">
        <f t="shared" ca="1" si="109"/>
        <v>5.2194509715105329E-2</v>
      </c>
      <c r="E1758" s="64">
        <f t="shared" si="111"/>
        <v>11.061999999999994</v>
      </c>
      <c r="F1758" s="64">
        <f t="shared" si="112"/>
        <v>110.61999999999995</v>
      </c>
    </row>
    <row r="1759" spans="1:6" s="21" customFormat="1" ht="14.25" customHeight="1" x14ac:dyDescent="0.3">
      <c r="A1759" s="76">
        <v>39883</v>
      </c>
      <c r="B1759" s="64">
        <v>2.25813</v>
      </c>
      <c r="C1759" s="104">
        <f t="shared" si="110"/>
        <v>2.25813</v>
      </c>
      <c r="D1759" s="99">
        <f t="shared" ca="1" si="109"/>
        <v>6.767375886524811E-2</v>
      </c>
      <c r="E1759" s="64">
        <f t="shared" si="111"/>
        <v>14.312999999999976</v>
      </c>
      <c r="F1759" s="64">
        <f t="shared" si="112"/>
        <v>143.12999999999977</v>
      </c>
    </row>
    <row r="1760" spans="1:6" s="21" customFormat="1" ht="14.25" customHeight="1" x14ac:dyDescent="0.3">
      <c r="A1760" s="76">
        <v>39882</v>
      </c>
      <c r="B1760" s="64">
        <v>2.2974999999999999</v>
      </c>
      <c r="C1760" s="104">
        <f t="shared" si="110"/>
        <v>2.2974999999999999</v>
      </c>
      <c r="D1760" s="99">
        <f t="shared" ca="1" si="109"/>
        <v>0.10789632308619646</v>
      </c>
      <c r="E1760" s="64">
        <f t="shared" si="111"/>
        <v>22.374999999999989</v>
      </c>
      <c r="F1760" s="64">
        <f t="shared" si="112"/>
        <v>223.74999999999989</v>
      </c>
    </row>
    <row r="1761" spans="1:6" s="21" customFormat="1" ht="14.25" customHeight="1" x14ac:dyDescent="0.3">
      <c r="A1761" s="76">
        <v>39881</v>
      </c>
      <c r="B1761" s="64">
        <v>2.2362500000000001</v>
      </c>
      <c r="C1761" s="104">
        <f t="shared" si="110"/>
        <v>2.2362500000000001</v>
      </c>
      <c r="D1761" s="99">
        <f t="shared" ca="1" si="109"/>
        <v>9.552969993876316E-2</v>
      </c>
      <c r="E1761" s="64">
        <f t="shared" si="111"/>
        <v>19.500000000000028</v>
      </c>
      <c r="F1761" s="64">
        <f t="shared" si="112"/>
        <v>195.00000000000028</v>
      </c>
    </row>
    <row r="1762" spans="1:6" s="21" customFormat="1" ht="14.25" customHeight="1" x14ac:dyDescent="0.3">
      <c r="A1762" s="76">
        <v>39878</v>
      </c>
      <c r="B1762" s="64">
        <v>2.1537500000000001</v>
      </c>
      <c r="C1762" s="104">
        <f t="shared" si="110"/>
        <v>2.1537500000000001</v>
      </c>
      <c r="D1762" s="99">
        <f t="shared" ca="1" si="109"/>
        <v>4.4875682231655674E-2</v>
      </c>
      <c r="E1762" s="64">
        <f t="shared" si="111"/>
        <v>9.2500000000000249</v>
      </c>
      <c r="F1762" s="64">
        <f t="shared" si="112"/>
        <v>92.500000000000256</v>
      </c>
    </row>
    <row r="1763" spans="1:6" s="21" customFormat="1" ht="14.25" customHeight="1" x14ac:dyDescent="0.3">
      <c r="A1763" s="76">
        <v>39877</v>
      </c>
      <c r="B1763" s="64">
        <v>2.13625</v>
      </c>
      <c r="C1763" s="104">
        <f t="shared" si="110"/>
        <v>2.13625</v>
      </c>
      <c r="D1763" s="99">
        <f t="shared" ca="1" si="109"/>
        <v>2.9518072289156531E-2</v>
      </c>
      <c r="E1763" s="64">
        <f t="shared" si="111"/>
        <v>6.1249999999999805</v>
      </c>
      <c r="F1763" s="64">
        <f t="shared" si="112"/>
        <v>61.249999999999801</v>
      </c>
    </row>
    <row r="1764" spans="1:6" s="21" customFormat="1" ht="14.25" customHeight="1" x14ac:dyDescent="0.3">
      <c r="A1764" s="76">
        <v>39876</v>
      </c>
      <c r="B1764" s="64">
        <v>2.1150000000000002</v>
      </c>
      <c r="C1764" s="104">
        <f t="shared" si="110"/>
        <v>2.1150000000000002</v>
      </c>
      <c r="D1764" s="99">
        <f t="shared" ca="1" si="109"/>
        <v>6.5437239738252821E-3</v>
      </c>
      <c r="E1764" s="64">
        <f t="shared" si="111"/>
        <v>1.3750000000000373</v>
      </c>
      <c r="F1764" s="64">
        <f t="shared" si="112"/>
        <v>13.750000000000373</v>
      </c>
    </row>
    <row r="1765" spans="1:6" s="21" customFormat="1" ht="14.25" customHeight="1" x14ac:dyDescent="0.3">
      <c r="A1765" s="76">
        <v>39875</v>
      </c>
      <c r="B1765" s="64">
        <v>2.1087500000000001</v>
      </c>
      <c r="C1765" s="104">
        <f t="shared" si="110"/>
        <v>2.1087500000000001</v>
      </c>
      <c r="D1765" s="99">
        <f t="shared" ca="1" si="109"/>
        <v>6.5632458233889869E-3</v>
      </c>
      <c r="E1765" s="64">
        <f t="shared" si="111"/>
        <v>1.3749999999999929</v>
      </c>
      <c r="F1765" s="64">
        <f t="shared" si="112"/>
        <v>13.749999999999929</v>
      </c>
    </row>
    <row r="1766" spans="1:6" s="21" customFormat="1" ht="14.25" customHeight="1" x14ac:dyDescent="0.3">
      <c r="A1766" s="76">
        <v>39874</v>
      </c>
      <c r="B1766" s="64">
        <v>2.11063</v>
      </c>
      <c r="C1766" s="104">
        <f t="shared" si="110"/>
        <v>2.11063</v>
      </c>
      <c r="D1766" s="99">
        <f t="shared" ca="1" si="109"/>
        <v>1.2292565947242226E-2</v>
      </c>
      <c r="E1766" s="64">
        <f t="shared" si="111"/>
        <v>2.5630000000000042</v>
      </c>
      <c r="F1766" s="64">
        <f t="shared" si="112"/>
        <v>25.630000000000042</v>
      </c>
    </row>
    <row r="1767" spans="1:6" s="21" customFormat="1" ht="14.25" customHeight="1" x14ac:dyDescent="0.3">
      <c r="A1767" s="76">
        <v>39871</v>
      </c>
      <c r="B1767" s="64">
        <v>2.11938</v>
      </c>
      <c r="C1767" s="104">
        <f t="shared" si="110"/>
        <v>2.11938</v>
      </c>
      <c r="D1767" s="99">
        <f t="shared" ca="1" si="109"/>
        <v>1.4358326393475698E-2</v>
      </c>
      <c r="E1767" s="64">
        <f t="shared" si="111"/>
        <v>3.0000000000000249</v>
      </c>
      <c r="F1767" s="64">
        <f t="shared" si="112"/>
        <v>30.000000000000249</v>
      </c>
    </row>
    <row r="1768" spans="1:6" s="21" customFormat="1" ht="14.25" customHeight="1" x14ac:dyDescent="0.3">
      <c r="A1768" s="76">
        <v>39870</v>
      </c>
      <c r="B1768" s="64">
        <v>2.1150000000000002</v>
      </c>
      <c r="C1768" s="104">
        <f t="shared" si="110"/>
        <v>2.1150000000000002</v>
      </c>
      <c r="D1768" s="99">
        <f t="shared" ca="1" si="109"/>
        <v>3.9628781250307284E-2</v>
      </c>
      <c r="E1768" s="64">
        <f t="shared" si="111"/>
        <v>8.0620000000000136</v>
      </c>
      <c r="F1768" s="64">
        <f t="shared" si="112"/>
        <v>80.620000000000132</v>
      </c>
    </row>
    <row r="1769" spans="1:6" s="21" customFormat="1" ht="14.25" customHeight="1" x14ac:dyDescent="0.3">
      <c r="A1769" s="76">
        <v>39869</v>
      </c>
      <c r="B1769" s="64">
        <v>2.07375</v>
      </c>
      <c r="C1769" s="104">
        <f t="shared" si="110"/>
        <v>2.07375</v>
      </c>
      <c r="D1769" s="99">
        <f t="shared" ca="1" si="109"/>
        <v>2.7244582043343735E-2</v>
      </c>
      <c r="E1769" s="64">
        <f t="shared" si="111"/>
        <v>5.500000000000016</v>
      </c>
      <c r="F1769" s="64">
        <f t="shared" si="112"/>
        <v>55.000000000000156</v>
      </c>
    </row>
    <row r="1770" spans="1:6" s="21" customFormat="1" ht="14.25" customHeight="1" x14ac:dyDescent="0.3">
      <c r="A1770" s="76">
        <v>39868</v>
      </c>
      <c r="B1770" s="64">
        <v>2.0412499999999998</v>
      </c>
      <c r="C1770" s="104">
        <f t="shared" si="110"/>
        <v>2.0412499999999998</v>
      </c>
      <c r="D1770" s="99">
        <f t="shared" ca="1" si="109"/>
        <v>8.9564190141017581E-3</v>
      </c>
      <c r="E1770" s="64">
        <f t="shared" si="111"/>
        <v>1.8119999999999692</v>
      </c>
      <c r="F1770" s="64">
        <f t="shared" si="112"/>
        <v>18.119999999999692</v>
      </c>
    </row>
    <row r="1771" spans="1:6" s="21" customFormat="1" ht="14.25" customHeight="1" x14ac:dyDescent="0.3">
      <c r="A1771" s="76">
        <v>39867</v>
      </c>
      <c r="B1771" s="64">
        <v>2.0612499999999998</v>
      </c>
      <c r="C1771" s="104">
        <f t="shared" si="110"/>
        <v>2.0612499999999998</v>
      </c>
      <c r="D1771" s="99">
        <f t="shared" ca="1" si="109"/>
        <v>3.7430544371074161E-2</v>
      </c>
      <c r="E1771" s="64">
        <f t="shared" si="111"/>
        <v>7.4369999999999825</v>
      </c>
      <c r="F1771" s="64">
        <f t="shared" si="112"/>
        <v>74.36999999999982</v>
      </c>
    </row>
    <row r="1772" spans="1:6" s="21" customFormat="1" ht="14.25" customHeight="1" x14ac:dyDescent="0.3">
      <c r="A1772" s="76">
        <v>39864</v>
      </c>
      <c r="B1772" s="64">
        <v>2.0750000000000002</v>
      </c>
      <c r="C1772" s="104">
        <f t="shared" si="110"/>
        <v>2.0750000000000002</v>
      </c>
      <c r="D1772" s="99">
        <f t="shared" ca="1" si="109"/>
        <v>3.7500000000000089E-2</v>
      </c>
      <c r="E1772" s="64">
        <f t="shared" si="111"/>
        <v>7.5000000000000178</v>
      </c>
      <c r="F1772" s="64">
        <f t="shared" si="112"/>
        <v>75.000000000000171</v>
      </c>
    </row>
    <row r="1773" spans="1:6" s="21" customFormat="1" ht="14.25" customHeight="1" x14ac:dyDescent="0.3">
      <c r="A1773" s="76">
        <v>39863</v>
      </c>
      <c r="B1773" s="64">
        <v>2.1012499999999998</v>
      </c>
      <c r="C1773" s="104">
        <f t="shared" si="110"/>
        <v>2.1012499999999998</v>
      </c>
      <c r="D1773" s="99">
        <f t="shared" ca="1" si="109"/>
        <v>3.1921424186617531E-2</v>
      </c>
      <c r="E1773" s="64">
        <f t="shared" si="111"/>
        <v>6.4999999999999947</v>
      </c>
      <c r="F1773" s="64">
        <f t="shared" si="112"/>
        <v>64.999999999999943</v>
      </c>
    </row>
    <row r="1774" spans="1:6" s="21" customFormat="1" ht="14.25" customHeight="1" x14ac:dyDescent="0.3">
      <c r="A1774" s="76">
        <v>39862</v>
      </c>
      <c r="B1774" s="64">
        <v>2.0950000000000002</v>
      </c>
      <c r="C1774" s="104">
        <f t="shared" si="110"/>
        <v>2.0950000000000002</v>
      </c>
      <c r="D1774" s="99">
        <f t="shared" ca="1" si="109"/>
        <v>2.9922202274087796E-3</v>
      </c>
      <c r="E1774" s="64">
        <f t="shared" si="111"/>
        <v>0.62500000000000888</v>
      </c>
      <c r="F1774" s="64">
        <f t="shared" si="112"/>
        <v>6.2500000000000888</v>
      </c>
    </row>
    <row r="1775" spans="1:6" s="21" customFormat="1" ht="14.25" customHeight="1" x14ac:dyDescent="0.3">
      <c r="A1775" s="76">
        <v>39861</v>
      </c>
      <c r="B1775" s="64">
        <v>2.085</v>
      </c>
      <c r="C1775" s="104">
        <f t="shared" si="110"/>
        <v>2.085</v>
      </c>
      <c r="D1775" s="99">
        <f t="shared" ca="1" si="109"/>
        <v>-1.7953321364453103E-3</v>
      </c>
      <c r="E1775" s="64">
        <f t="shared" si="111"/>
        <v>-0.37500000000001421</v>
      </c>
      <c r="F1775" s="64">
        <f t="shared" si="112"/>
        <v>-3.7500000000001421</v>
      </c>
    </row>
    <row r="1776" spans="1:6" s="21" customFormat="1" ht="14.25" customHeight="1" x14ac:dyDescent="0.3">
      <c r="A1776" s="76">
        <v>39860</v>
      </c>
      <c r="B1776" s="64">
        <v>2.0893799999999998</v>
      </c>
      <c r="C1776" s="104">
        <f t="shared" si="110"/>
        <v>2.0893799999999998</v>
      </c>
      <c r="D1776" s="99">
        <f t="shared" ca="1" si="109"/>
        <v>2.701859628074183E-3</v>
      </c>
      <c r="E1776" s="64">
        <f t="shared" si="111"/>
        <v>0.56299999999995798</v>
      </c>
      <c r="F1776" s="64">
        <f t="shared" si="112"/>
        <v>5.6299999999995798</v>
      </c>
    </row>
    <row r="1777" spans="1:6" s="21" customFormat="1" ht="14.25" customHeight="1" x14ac:dyDescent="0.3">
      <c r="A1777" s="76">
        <v>39857</v>
      </c>
      <c r="B1777" s="64">
        <v>2.0343800000000001</v>
      </c>
      <c r="C1777" s="104">
        <f t="shared" si="110"/>
        <v>2.0343800000000001</v>
      </c>
      <c r="D1777" s="99">
        <f t="shared" ca="1" si="109"/>
        <v>-1.7207729468598922E-2</v>
      </c>
      <c r="E1777" s="64">
        <f t="shared" si="111"/>
        <v>-3.5619999999999763</v>
      </c>
      <c r="F1777" s="64">
        <f t="shared" si="112"/>
        <v>-35.619999999999763</v>
      </c>
    </row>
    <row r="1778" spans="1:6" s="21" customFormat="1" ht="14.25" customHeight="1" x14ac:dyDescent="0.3">
      <c r="A1778" s="76">
        <v>39856</v>
      </c>
      <c r="B1778" s="64">
        <v>2.0187499999999998</v>
      </c>
      <c r="C1778" s="104">
        <f t="shared" si="110"/>
        <v>2.0187499999999998</v>
      </c>
      <c r="D1778" s="99">
        <f t="shared" ca="1" si="109"/>
        <v>2.215189873417708E-2</v>
      </c>
      <c r="E1778" s="64">
        <f t="shared" si="111"/>
        <v>4.3749999999999734</v>
      </c>
      <c r="F1778" s="64">
        <f t="shared" si="112"/>
        <v>43.74999999999973</v>
      </c>
    </row>
    <row r="1779" spans="1:6" s="21" customFormat="1" ht="14.25" customHeight="1" x14ac:dyDescent="0.3">
      <c r="A1779" s="76">
        <v>39855</v>
      </c>
      <c r="B1779" s="64">
        <v>2.0231300000000001</v>
      </c>
      <c r="C1779" s="104">
        <f t="shared" si="110"/>
        <v>2.0231300000000001</v>
      </c>
      <c r="D1779" s="99">
        <f t="shared" ca="1" si="109"/>
        <v>5.2343302990897386E-2</v>
      </c>
      <c r="E1779" s="64">
        <f t="shared" si="111"/>
        <v>10.063000000000022</v>
      </c>
      <c r="F1779" s="64">
        <f t="shared" si="112"/>
        <v>100.63000000000022</v>
      </c>
    </row>
    <row r="1780" spans="1:6" s="21" customFormat="1" ht="14.25" customHeight="1" x14ac:dyDescent="0.3">
      <c r="A1780" s="76">
        <v>39854</v>
      </c>
      <c r="B1780" s="64">
        <v>1.98688</v>
      </c>
      <c r="C1780" s="104">
        <f t="shared" si="110"/>
        <v>1.98688</v>
      </c>
      <c r="D1780" s="99">
        <f t="shared" ca="1" si="109"/>
        <v>3.957096141268808E-2</v>
      </c>
      <c r="E1780" s="64">
        <f t="shared" si="111"/>
        <v>7.5630000000000086</v>
      </c>
      <c r="F1780" s="64">
        <f t="shared" si="112"/>
        <v>75.630000000000081</v>
      </c>
    </row>
    <row r="1781" spans="1:6" s="21" customFormat="1" ht="14.25" customHeight="1" x14ac:dyDescent="0.3">
      <c r="A1781" s="76">
        <v>39853</v>
      </c>
      <c r="B1781" s="64">
        <v>2</v>
      </c>
      <c r="C1781" s="104">
        <f t="shared" si="110"/>
        <v>2</v>
      </c>
      <c r="D1781" s="99">
        <f t="shared" ca="1" si="109"/>
        <v>1.4903863231555452E-2</v>
      </c>
      <c r="E1781" s="64">
        <f t="shared" si="111"/>
        <v>2.9370000000000118</v>
      </c>
      <c r="F1781" s="64">
        <f t="shared" si="112"/>
        <v>29.370000000000118</v>
      </c>
    </row>
    <row r="1782" spans="1:6" s="21" customFormat="1" ht="14.25" customHeight="1" x14ac:dyDescent="0.3">
      <c r="A1782" s="76">
        <v>39850</v>
      </c>
      <c r="B1782" s="64">
        <v>2.0362499999999999</v>
      </c>
      <c r="C1782" s="104">
        <f t="shared" si="110"/>
        <v>2.0362499999999999</v>
      </c>
      <c r="D1782" s="99">
        <f t="shared" ca="1" si="109"/>
        <v>3.5600762873490066E-2</v>
      </c>
      <c r="E1782" s="64">
        <f t="shared" si="111"/>
        <v>6.999999999999984</v>
      </c>
      <c r="F1782" s="64">
        <f t="shared" si="112"/>
        <v>69.999999999999844</v>
      </c>
    </row>
    <row r="1783" spans="1:6" s="21" customFormat="1" ht="14.25" customHeight="1" x14ac:dyDescent="0.3">
      <c r="A1783" s="76">
        <v>39849</v>
      </c>
      <c r="B1783" s="64">
        <v>2.0887500000000001</v>
      </c>
      <c r="C1783" s="104">
        <f t="shared" si="110"/>
        <v>2.0887500000000001</v>
      </c>
      <c r="D1783" s="99">
        <f t="shared" ca="1" si="109"/>
        <v>9.0731070496083588E-2</v>
      </c>
      <c r="E1783" s="64">
        <f t="shared" si="111"/>
        <v>17.375000000000007</v>
      </c>
      <c r="F1783" s="64">
        <f t="shared" si="112"/>
        <v>173.75000000000006</v>
      </c>
    </row>
    <row r="1784" spans="1:6" s="21" customFormat="1" ht="14.25" customHeight="1" x14ac:dyDescent="0.3">
      <c r="A1784" s="76">
        <v>39848</v>
      </c>
      <c r="B1784" s="64">
        <v>2.0887500000000001</v>
      </c>
      <c r="C1784" s="104">
        <f t="shared" si="110"/>
        <v>2.0887500000000001</v>
      </c>
      <c r="D1784" s="99">
        <f t="shared" ca="1" si="109"/>
        <v>8.7182823682498356E-2</v>
      </c>
      <c r="E1784" s="64">
        <f t="shared" si="111"/>
        <v>16.75</v>
      </c>
      <c r="F1784" s="64">
        <f t="shared" si="112"/>
        <v>167.5</v>
      </c>
    </row>
    <row r="1785" spans="1:6" s="21" customFormat="1" ht="14.25" customHeight="1" x14ac:dyDescent="0.3">
      <c r="A1785" s="76">
        <v>39847</v>
      </c>
      <c r="B1785" s="64">
        <v>2.0837500000000002</v>
      </c>
      <c r="C1785" s="104">
        <f t="shared" si="110"/>
        <v>2.0837500000000002</v>
      </c>
      <c r="D1785" s="99">
        <f t="shared" ca="1" si="109"/>
        <v>0.13247282608695674</v>
      </c>
      <c r="E1785" s="64">
        <f t="shared" si="111"/>
        <v>24.375000000000036</v>
      </c>
      <c r="F1785" s="64">
        <f t="shared" si="112"/>
        <v>243.75000000000034</v>
      </c>
    </row>
    <row r="1786" spans="1:6" s="21" customFormat="1" ht="14.25" customHeight="1" x14ac:dyDescent="0.3">
      <c r="A1786" s="76">
        <v>39846</v>
      </c>
      <c r="B1786" s="64">
        <v>2.0699999999999998</v>
      </c>
      <c r="C1786" s="104">
        <f t="shared" si="110"/>
        <v>2.0699999999999998</v>
      </c>
      <c r="D1786" s="99">
        <f t="shared" ca="1" si="109"/>
        <v>0.13114754098360643</v>
      </c>
      <c r="E1786" s="64">
        <f t="shared" si="111"/>
        <v>23.999999999999979</v>
      </c>
      <c r="F1786" s="64">
        <f t="shared" si="112"/>
        <v>239.99999999999977</v>
      </c>
    </row>
    <row r="1787" spans="1:6" s="21" customFormat="1" ht="14.25" customHeight="1" x14ac:dyDescent="0.3">
      <c r="A1787" s="76">
        <v>39843</v>
      </c>
      <c r="B1787" s="64">
        <v>1.9750000000000001</v>
      </c>
      <c r="C1787" s="104">
        <f t="shared" si="110"/>
        <v>1.9750000000000001</v>
      </c>
      <c r="D1787" s="99">
        <f t="shared" ca="1" si="109"/>
        <v>6.684672518568549E-2</v>
      </c>
      <c r="E1787" s="64">
        <f t="shared" si="111"/>
        <v>12.375000000000025</v>
      </c>
      <c r="F1787" s="64">
        <f t="shared" si="112"/>
        <v>123.75000000000026</v>
      </c>
    </row>
    <row r="1788" spans="1:6" s="21" customFormat="1" ht="14.25" customHeight="1" x14ac:dyDescent="0.3">
      <c r="A1788" s="76">
        <v>39842</v>
      </c>
      <c r="B1788" s="64">
        <v>1.9224999999999999</v>
      </c>
      <c r="C1788" s="104">
        <f t="shared" si="110"/>
        <v>1.9224999999999999</v>
      </c>
      <c r="D1788" s="99">
        <f t="shared" ca="1" si="109"/>
        <v>1.7195767195767063E-2</v>
      </c>
      <c r="E1788" s="64">
        <f t="shared" si="111"/>
        <v>3.2499999999999751</v>
      </c>
      <c r="F1788" s="64">
        <f t="shared" si="112"/>
        <v>32.499999999999751</v>
      </c>
    </row>
    <row r="1789" spans="1:6" s="21" customFormat="1" ht="14.25" customHeight="1" x14ac:dyDescent="0.3">
      <c r="A1789" s="76">
        <v>39841</v>
      </c>
      <c r="B1789" s="64">
        <v>1.9112499999999999</v>
      </c>
      <c r="C1789" s="104">
        <f t="shared" si="110"/>
        <v>1.9112499999999999</v>
      </c>
      <c r="D1789" s="99">
        <f t="shared" ca="1" si="109"/>
        <v>7.9040225829216604E-2</v>
      </c>
      <c r="E1789" s="64">
        <f t="shared" si="111"/>
        <v>13.999999999999989</v>
      </c>
      <c r="F1789" s="64">
        <f t="shared" si="112"/>
        <v>139.99999999999989</v>
      </c>
    </row>
    <row r="1790" spans="1:6" s="21" customFormat="1" ht="14.25" customHeight="1" x14ac:dyDescent="0.3">
      <c r="A1790" s="76">
        <v>39840</v>
      </c>
      <c r="B1790" s="64">
        <v>1.9706299999999999</v>
      </c>
      <c r="C1790" s="104">
        <f t="shared" si="110"/>
        <v>1.9706299999999999</v>
      </c>
      <c r="D1790" s="99">
        <f t="shared" ca="1" si="109"/>
        <v>0.12849248389405873</v>
      </c>
      <c r="E1790" s="64">
        <f t="shared" si="111"/>
        <v>22.438000000000002</v>
      </c>
      <c r="F1790" s="64">
        <f t="shared" si="112"/>
        <v>224.38000000000002</v>
      </c>
    </row>
    <row r="1791" spans="1:6" s="21" customFormat="1" ht="14.25" customHeight="1" x14ac:dyDescent="0.3">
      <c r="A1791" s="76">
        <v>39839</v>
      </c>
      <c r="B1791" s="64">
        <v>1.9662500000000001</v>
      </c>
      <c r="C1791" s="104">
        <f t="shared" si="110"/>
        <v>1.9662500000000001</v>
      </c>
      <c r="D1791" s="99">
        <f t="shared" ca="1" si="109"/>
        <v>0.1316546762589928</v>
      </c>
      <c r="E1791" s="64">
        <f t="shared" si="111"/>
        <v>22.875</v>
      </c>
      <c r="F1791" s="64">
        <f t="shared" si="112"/>
        <v>228.75</v>
      </c>
    </row>
    <row r="1792" spans="1:6" s="21" customFormat="1" ht="14.25" customHeight="1" x14ac:dyDescent="0.3">
      <c r="A1792" s="76">
        <v>39836</v>
      </c>
      <c r="B1792" s="64">
        <v>1.915</v>
      </c>
      <c r="C1792" s="104">
        <f t="shared" si="110"/>
        <v>1.915</v>
      </c>
      <c r="D1792" s="99">
        <f t="shared" ca="1" si="109"/>
        <v>8.4985835694050937E-2</v>
      </c>
      <c r="E1792" s="64">
        <f t="shared" si="111"/>
        <v>14.999999999999991</v>
      </c>
      <c r="F1792" s="64">
        <f t="shared" si="112"/>
        <v>149.99999999999991</v>
      </c>
    </row>
    <row r="1793" spans="1:6" s="21" customFormat="1" ht="14.25" customHeight="1" x14ac:dyDescent="0.3">
      <c r="A1793" s="76">
        <v>39835</v>
      </c>
      <c r="B1793" s="64">
        <v>1.9212500000000001</v>
      </c>
      <c r="C1793" s="104">
        <f t="shared" si="110"/>
        <v>1.9212500000000001</v>
      </c>
      <c r="D1793" s="99">
        <f t="shared" ca="1" si="109"/>
        <v>3.5714285714285789E-2</v>
      </c>
      <c r="E1793" s="64">
        <f t="shared" si="111"/>
        <v>6.6250000000000142</v>
      </c>
      <c r="F1793" s="64">
        <f t="shared" si="112"/>
        <v>66.250000000000142</v>
      </c>
    </row>
    <row r="1794" spans="1:6" s="21" customFormat="1" ht="14.25" customHeight="1" x14ac:dyDescent="0.3">
      <c r="A1794" s="76">
        <v>39834</v>
      </c>
      <c r="B1794" s="64">
        <v>1.8399999999999999</v>
      </c>
      <c r="C1794" s="104">
        <f t="shared" si="110"/>
        <v>1.8399999999999999</v>
      </c>
      <c r="D1794" s="99">
        <f t="shared" ca="1" si="109"/>
        <v>-4.4155844155844254E-2</v>
      </c>
      <c r="E1794" s="64">
        <f t="shared" si="111"/>
        <v>-8.5000000000000178</v>
      </c>
      <c r="F1794" s="64">
        <f t="shared" si="112"/>
        <v>-85.000000000000171</v>
      </c>
    </row>
    <row r="1795" spans="1:6" s="21" customFormat="1" ht="14.25" customHeight="1" x14ac:dyDescent="0.3">
      <c r="A1795" s="76">
        <v>39833</v>
      </c>
      <c r="B1795" s="64">
        <v>1.83</v>
      </c>
      <c r="C1795" s="104">
        <f t="shared" si="110"/>
        <v>1.83</v>
      </c>
      <c r="D1795" s="99">
        <f t="shared" ref="D1795:D1858" ca="1" si="113">_xlfn.IFNA((B1795-B1804)/B1804,NORMINV(RAND(),_xlfn.AGGREGATE(1,6,D1734:D1860),_xlfn.AGGREGATE(7,6,D1734:D1860)))</f>
        <v>-8.2706766917293242E-2</v>
      </c>
      <c r="E1795" s="64">
        <f t="shared" si="111"/>
        <v>-16.500000000000004</v>
      </c>
      <c r="F1795" s="64">
        <f t="shared" si="112"/>
        <v>-165.00000000000003</v>
      </c>
    </row>
    <row r="1796" spans="1:6" s="21" customFormat="1" ht="14.25" customHeight="1" x14ac:dyDescent="0.3">
      <c r="A1796" s="76">
        <v>39832</v>
      </c>
      <c r="B1796" s="64">
        <v>1.8512499999999998</v>
      </c>
      <c r="C1796" s="104">
        <f t="shared" si="110"/>
        <v>1.8512499999999998</v>
      </c>
      <c r="D1796" s="99">
        <f t="shared" ca="1" si="113"/>
        <v>-9.5296273671350157E-2</v>
      </c>
      <c r="E1796" s="64">
        <f t="shared" si="111"/>
        <v>-19.500000000000028</v>
      </c>
      <c r="F1796" s="64">
        <f t="shared" si="112"/>
        <v>-195.00000000000028</v>
      </c>
    </row>
    <row r="1797" spans="1:6" s="21" customFormat="1" ht="14.25" customHeight="1" x14ac:dyDescent="0.3">
      <c r="A1797" s="76">
        <v>39829</v>
      </c>
      <c r="B1797" s="64">
        <v>1.8900000000000001</v>
      </c>
      <c r="C1797" s="104">
        <f t="shared" si="110"/>
        <v>1.8900000000000001</v>
      </c>
      <c r="D1797" s="99">
        <f t="shared" ca="1" si="113"/>
        <v>-9.6774193548386955E-2</v>
      </c>
      <c r="E1797" s="64">
        <f t="shared" si="111"/>
        <v>-20.249999999999968</v>
      </c>
      <c r="F1797" s="64">
        <f t="shared" si="112"/>
        <v>-202.49999999999969</v>
      </c>
    </row>
    <row r="1798" spans="1:6" s="21" customFormat="1" ht="14.25" customHeight="1" x14ac:dyDescent="0.3">
      <c r="A1798" s="76">
        <v>39828</v>
      </c>
      <c r="B1798" s="64">
        <v>1.77125</v>
      </c>
      <c r="C1798" s="104">
        <f t="shared" ref="C1798:C1861" si="114">_xlfn.IFNA(B1798,EXP(D1798)*B1807)</f>
        <v>1.77125</v>
      </c>
      <c r="D1798" s="99">
        <f t="shared" ca="1" si="113"/>
        <v>-0.12476837554045715</v>
      </c>
      <c r="E1798" s="64">
        <f t="shared" ref="E1798:E1861" si="115">(C1798-C1807)*100</f>
        <v>-25.250000000000018</v>
      </c>
      <c r="F1798" s="64">
        <f t="shared" ref="F1798:F1861" si="116">E1798*10</f>
        <v>-252.50000000000017</v>
      </c>
    </row>
    <row r="1799" spans="1:6" s="21" customFormat="1" ht="14.25" customHeight="1" x14ac:dyDescent="0.3">
      <c r="A1799" s="76">
        <v>39827</v>
      </c>
      <c r="B1799" s="64">
        <v>1.7462499999999999</v>
      </c>
      <c r="C1799" s="104">
        <f t="shared" si="114"/>
        <v>1.7462499999999999</v>
      </c>
      <c r="D1799" s="99">
        <f t="shared" ca="1" si="113"/>
        <v>2.0339593208135727E-2</v>
      </c>
      <c r="E1799" s="64">
        <f t="shared" ca="1" si="115"/>
        <v>4.9750000000000068</v>
      </c>
      <c r="F1799" s="64">
        <f t="shared" ca="1" si="116"/>
        <v>49.750000000000071</v>
      </c>
    </row>
    <row r="1800" spans="1:6" s="21" customFormat="1" ht="14.25" customHeight="1" x14ac:dyDescent="0.3">
      <c r="A1800" s="76">
        <v>39826</v>
      </c>
      <c r="B1800" s="64">
        <v>1.7375</v>
      </c>
      <c r="C1800" s="104">
        <f t="shared" si="114"/>
        <v>1.7375</v>
      </c>
      <c r="D1800" s="99">
        <f t="shared" ca="1" si="113"/>
        <v>-0.13287585776668751</v>
      </c>
      <c r="E1800" s="64">
        <f t="shared" si="115"/>
        <v>-26.625000000000011</v>
      </c>
      <c r="F1800" s="64">
        <f t="shared" si="116"/>
        <v>-266.25000000000011</v>
      </c>
    </row>
    <row r="1801" spans="1:6" s="21" customFormat="1" ht="14.25" customHeight="1" x14ac:dyDescent="0.3">
      <c r="A1801" s="76">
        <v>39825</v>
      </c>
      <c r="B1801" s="64">
        <v>1.7650000000000001</v>
      </c>
      <c r="C1801" s="104">
        <f t="shared" si="114"/>
        <v>1.7650000000000001</v>
      </c>
      <c r="D1801" s="99">
        <f t="shared" ca="1" si="113"/>
        <v>-0.12839506172839496</v>
      </c>
      <c r="E1801" s="64">
        <f t="shared" si="115"/>
        <v>-25.999999999999979</v>
      </c>
      <c r="F1801" s="64">
        <f t="shared" si="116"/>
        <v>-259.99999999999977</v>
      </c>
    </row>
    <row r="1802" spans="1:6" s="21" customFormat="1" ht="14.25" customHeight="1" x14ac:dyDescent="0.3">
      <c r="A1802" s="76">
        <v>39822</v>
      </c>
      <c r="B1802" s="64">
        <v>1.855</v>
      </c>
      <c r="C1802" s="104">
        <f t="shared" si="114"/>
        <v>1.855</v>
      </c>
      <c r="D1802" s="99">
        <f t="shared" ca="1" si="113"/>
        <v>-0.10709987966305662</v>
      </c>
      <c r="E1802" s="64">
        <f t="shared" si="115"/>
        <v>-22.250000000000014</v>
      </c>
      <c r="F1802" s="64">
        <f t="shared" si="116"/>
        <v>-222.50000000000014</v>
      </c>
    </row>
    <row r="1803" spans="1:6" s="21" customFormat="1" ht="14.25" customHeight="1" x14ac:dyDescent="0.3">
      <c r="A1803" s="76">
        <v>39821</v>
      </c>
      <c r="B1803" s="64">
        <v>1.925</v>
      </c>
      <c r="C1803" s="104">
        <f t="shared" si="114"/>
        <v>1.925</v>
      </c>
      <c r="D1803" s="99">
        <f t="shared" ca="1" si="113"/>
        <v>2.0339593208135727E-2</v>
      </c>
      <c r="E1803" s="64">
        <f t="shared" ca="1" si="115"/>
        <v>4.9750000000000068</v>
      </c>
      <c r="F1803" s="64">
        <f t="shared" ca="1" si="116"/>
        <v>49.750000000000071</v>
      </c>
    </row>
    <row r="1804" spans="1:6" s="21" customFormat="1" ht="14.25" customHeight="1" x14ac:dyDescent="0.3">
      <c r="A1804" s="76">
        <v>39820</v>
      </c>
      <c r="B1804" s="64">
        <v>1.9950000000000001</v>
      </c>
      <c r="C1804" s="104">
        <f t="shared" si="114"/>
        <v>1.9950000000000001</v>
      </c>
      <c r="D1804" s="99">
        <f t="shared" ca="1" si="113"/>
        <v>2.0339593208135727E-2</v>
      </c>
      <c r="E1804" s="64">
        <f t="shared" ca="1" si="115"/>
        <v>4.9750000000000068</v>
      </c>
      <c r="F1804" s="64">
        <f t="shared" ca="1" si="116"/>
        <v>49.750000000000071</v>
      </c>
    </row>
    <row r="1805" spans="1:6" s="21" customFormat="1" ht="14.25" customHeight="1" x14ac:dyDescent="0.3">
      <c r="A1805" s="76">
        <v>39819</v>
      </c>
      <c r="B1805" s="64">
        <v>2.0462500000000001</v>
      </c>
      <c r="C1805" s="104">
        <f t="shared" si="114"/>
        <v>2.0462500000000001</v>
      </c>
      <c r="D1805" s="99">
        <f t="shared" ca="1" si="113"/>
        <v>-2.1518230723251611E-2</v>
      </c>
      <c r="E1805" s="64">
        <f t="shared" si="115"/>
        <v>-4.4999999999999929</v>
      </c>
      <c r="F1805" s="64">
        <f t="shared" si="116"/>
        <v>-44.999999999999929</v>
      </c>
    </row>
    <row r="1806" spans="1:6" s="21" customFormat="1" ht="14.25" customHeight="1" x14ac:dyDescent="0.3">
      <c r="A1806" s="76">
        <v>39818</v>
      </c>
      <c r="B1806" s="64">
        <v>2.0924999999999998</v>
      </c>
      <c r="C1806" s="104">
        <f t="shared" si="114"/>
        <v>2.0924999999999998</v>
      </c>
      <c r="D1806" s="99">
        <f t="shared" ca="1" si="113"/>
        <v>-6.528189910979405E-3</v>
      </c>
      <c r="E1806" s="64">
        <f t="shared" si="115"/>
        <v>-1.3750000000000373</v>
      </c>
      <c r="F1806" s="64">
        <f t="shared" si="116"/>
        <v>-13.750000000000373</v>
      </c>
    </row>
    <row r="1807" spans="1:6" s="21" customFormat="1" ht="14.25" customHeight="1" x14ac:dyDescent="0.3">
      <c r="A1807" s="76">
        <v>39815</v>
      </c>
      <c r="B1807" s="64">
        <v>2.0237500000000002</v>
      </c>
      <c r="C1807" s="104">
        <f t="shared" si="114"/>
        <v>2.0237500000000002</v>
      </c>
      <c r="D1807" s="99">
        <f t="shared" ca="1" si="113"/>
        <v>-2.5285972305839746E-2</v>
      </c>
      <c r="E1807" s="64">
        <f t="shared" si="115"/>
        <v>-5.2499999999999769</v>
      </c>
      <c r="F1807" s="64">
        <f t="shared" si="116"/>
        <v>-52.499999999999773</v>
      </c>
    </row>
    <row r="1808" spans="1:6" s="21" customFormat="1" ht="14.25" customHeight="1" x14ac:dyDescent="0.3">
      <c r="A1808" s="76">
        <v>39814</v>
      </c>
      <c r="B1808" s="64" t="e">
        <v>#N/A</v>
      </c>
      <c r="C1808" s="104">
        <f t="shared" ca="1" si="114"/>
        <v>0.98060000000000003</v>
      </c>
      <c r="D1808" s="99">
        <f t="shared" ca="1" si="113"/>
        <v>2.0339593208135727E-2</v>
      </c>
      <c r="E1808" s="64">
        <f t="shared" ca="1" si="115"/>
        <v>4.9750000000000068</v>
      </c>
      <c r="F1808" s="64">
        <f t="shared" ca="1" si="116"/>
        <v>49.750000000000071</v>
      </c>
    </row>
    <row r="1809" spans="1:6" s="21" customFormat="1" ht="14.25" customHeight="1" x14ac:dyDescent="0.3">
      <c r="A1809" s="76">
        <v>39813</v>
      </c>
      <c r="B1809" s="64">
        <v>2.0037500000000001</v>
      </c>
      <c r="C1809" s="104">
        <f t="shared" si="114"/>
        <v>2.0037500000000001</v>
      </c>
      <c r="D1809" s="99">
        <f t="shared" ca="1" si="113"/>
        <v>-4.5265038713519834E-2</v>
      </c>
      <c r="E1809" s="64">
        <f t="shared" si="115"/>
        <v>-9.4999999999999751</v>
      </c>
      <c r="F1809" s="64">
        <f t="shared" si="116"/>
        <v>-94.999999999999744</v>
      </c>
    </row>
    <row r="1810" spans="1:6" s="21" customFormat="1" ht="14.25" customHeight="1" x14ac:dyDescent="0.3">
      <c r="A1810" s="76">
        <v>39812</v>
      </c>
      <c r="B1810" s="64">
        <v>2.0249999999999999</v>
      </c>
      <c r="C1810" s="104">
        <f t="shared" si="114"/>
        <v>2.0249999999999999</v>
      </c>
      <c r="D1810" s="99">
        <f t="shared" ca="1" si="113"/>
        <v>-3.5139964264443116E-2</v>
      </c>
      <c r="E1810" s="64">
        <f t="shared" si="115"/>
        <v>-7.3749999999999982</v>
      </c>
      <c r="F1810" s="64">
        <f t="shared" si="116"/>
        <v>-73.749999999999986</v>
      </c>
    </row>
    <row r="1811" spans="1:6" s="21" customFormat="1" ht="14.25" customHeight="1" x14ac:dyDescent="0.3">
      <c r="A1811" s="76">
        <v>39811</v>
      </c>
      <c r="B1811" s="64">
        <v>2.0775000000000001</v>
      </c>
      <c r="C1811" s="104">
        <f t="shared" si="114"/>
        <v>2.0775000000000001</v>
      </c>
      <c r="D1811" s="99">
        <f t="shared" ca="1" si="113"/>
        <v>-0.1224920802534319</v>
      </c>
      <c r="E1811" s="64">
        <f t="shared" si="115"/>
        <v>-29.000000000000004</v>
      </c>
      <c r="F1811" s="64">
        <f t="shared" si="116"/>
        <v>-290.00000000000006</v>
      </c>
    </row>
    <row r="1812" spans="1:6" s="21" customFormat="1" ht="14.25" customHeight="1" x14ac:dyDescent="0.3">
      <c r="A1812" s="76">
        <v>39808</v>
      </c>
      <c r="B1812" s="64" t="e">
        <v>#N/A</v>
      </c>
      <c r="C1812" s="104">
        <f t="shared" ca="1" si="114"/>
        <v>0.98060000000000003</v>
      </c>
      <c r="D1812" s="99">
        <f t="shared" ca="1" si="113"/>
        <v>2.0339593208135727E-2</v>
      </c>
      <c r="E1812" s="64">
        <f t="shared" ca="1" si="115"/>
        <v>4.9750000000000068</v>
      </c>
      <c r="F1812" s="64">
        <f t="shared" ca="1" si="116"/>
        <v>49.750000000000071</v>
      </c>
    </row>
    <row r="1813" spans="1:6" s="21" customFormat="1" ht="14.25" customHeight="1" x14ac:dyDescent="0.3">
      <c r="A1813" s="76">
        <v>39807</v>
      </c>
      <c r="B1813" s="64" t="e">
        <v>#N/A</v>
      </c>
      <c r="C1813" s="104">
        <f t="shared" ca="1" si="114"/>
        <v>0.98060000000000003</v>
      </c>
      <c r="D1813" s="99">
        <f t="shared" ca="1" si="113"/>
        <v>2.0339593208135727E-2</v>
      </c>
      <c r="E1813" s="64">
        <f t="shared" ca="1" si="115"/>
        <v>4.9750000000000068</v>
      </c>
      <c r="F1813" s="64">
        <f t="shared" ca="1" si="116"/>
        <v>49.750000000000071</v>
      </c>
    </row>
    <row r="1814" spans="1:6" s="21" customFormat="1" ht="14.25" customHeight="1" x14ac:dyDescent="0.3">
      <c r="A1814" s="76">
        <v>39806</v>
      </c>
      <c r="B1814" s="64">
        <v>2.0912500000000001</v>
      </c>
      <c r="C1814" s="104">
        <f t="shared" si="114"/>
        <v>2.0912500000000001</v>
      </c>
      <c r="D1814" s="99">
        <f t="shared" ca="1" si="113"/>
        <v>-0.17301038062283736</v>
      </c>
      <c r="E1814" s="64">
        <f t="shared" si="115"/>
        <v>-43.75</v>
      </c>
      <c r="F1814" s="64">
        <f t="shared" si="116"/>
        <v>-437.5</v>
      </c>
    </row>
    <row r="1815" spans="1:6" s="21" customFormat="1" ht="14.25" customHeight="1" x14ac:dyDescent="0.3">
      <c r="A1815" s="76">
        <v>39805</v>
      </c>
      <c r="B1815" s="64">
        <v>2.1062500000000002</v>
      </c>
      <c r="C1815" s="104">
        <f t="shared" si="114"/>
        <v>2.1062500000000002</v>
      </c>
      <c r="D1815" s="99">
        <f t="shared" ca="1" si="113"/>
        <v>-0.19685414680648231</v>
      </c>
      <c r="E1815" s="64">
        <f t="shared" si="115"/>
        <v>-51.624999999999986</v>
      </c>
      <c r="F1815" s="64">
        <f t="shared" si="116"/>
        <v>-516.24999999999989</v>
      </c>
    </row>
    <row r="1816" spans="1:6" s="21" customFormat="1" ht="14.25" customHeight="1" x14ac:dyDescent="0.3">
      <c r="A1816" s="76">
        <v>39804</v>
      </c>
      <c r="B1816" s="64">
        <v>2.0762499999999999</v>
      </c>
      <c r="C1816" s="104">
        <f t="shared" si="114"/>
        <v>2.0762499999999999</v>
      </c>
      <c r="D1816" s="99">
        <f t="shared" ca="1" si="113"/>
        <v>-0.23385608856088563</v>
      </c>
      <c r="E1816" s="64">
        <f t="shared" si="115"/>
        <v>-63.375</v>
      </c>
      <c r="F1816" s="64">
        <f t="shared" si="116"/>
        <v>-633.75</v>
      </c>
    </row>
    <row r="1817" spans="1:6" s="21" customFormat="1" ht="14.25" customHeight="1" x14ac:dyDescent="0.3">
      <c r="A1817" s="76">
        <v>39801</v>
      </c>
      <c r="B1817" s="64">
        <v>2.0924999999999998</v>
      </c>
      <c r="C1817" s="104">
        <f t="shared" si="114"/>
        <v>2.0924999999999998</v>
      </c>
      <c r="D1817" s="99">
        <f t="shared" ca="1" si="113"/>
        <v>-0.25134168157423975</v>
      </c>
      <c r="E1817" s="64">
        <f t="shared" si="115"/>
        <v>-70.250000000000014</v>
      </c>
      <c r="F1817" s="64">
        <f t="shared" si="116"/>
        <v>-702.50000000000011</v>
      </c>
    </row>
    <row r="1818" spans="1:6" s="21" customFormat="1" ht="14.25" customHeight="1" x14ac:dyDescent="0.3">
      <c r="A1818" s="76">
        <v>39800</v>
      </c>
      <c r="B1818" s="64">
        <v>2.0987499999999999</v>
      </c>
      <c r="C1818" s="104">
        <f t="shared" si="114"/>
        <v>2.0987499999999999</v>
      </c>
      <c r="D1818" s="99">
        <f t="shared" ca="1" si="113"/>
        <v>-0.22051996285979575</v>
      </c>
      <c r="E1818" s="64">
        <f t="shared" si="115"/>
        <v>-59.375</v>
      </c>
      <c r="F1818" s="64">
        <f t="shared" si="116"/>
        <v>-593.75</v>
      </c>
    </row>
    <row r="1819" spans="1:6" s="21" customFormat="1" ht="14.25" customHeight="1" x14ac:dyDescent="0.3">
      <c r="A1819" s="76">
        <v>39799</v>
      </c>
      <c r="B1819" s="64">
        <v>2.0987499999999999</v>
      </c>
      <c r="C1819" s="104">
        <f t="shared" si="114"/>
        <v>2.0987499999999999</v>
      </c>
      <c r="D1819" s="99">
        <f t="shared" ca="1" si="113"/>
        <v>-0.20764511562057583</v>
      </c>
      <c r="E1819" s="64">
        <f t="shared" si="115"/>
        <v>-55.000000000000028</v>
      </c>
      <c r="F1819" s="64">
        <f t="shared" si="116"/>
        <v>-550.00000000000023</v>
      </c>
    </row>
    <row r="1820" spans="1:6" s="21" customFormat="1" ht="14.25" customHeight="1" x14ac:dyDescent="0.3">
      <c r="A1820" s="76">
        <v>39798</v>
      </c>
      <c r="B1820" s="64">
        <v>2.3675000000000002</v>
      </c>
      <c r="C1820" s="104">
        <f t="shared" si="114"/>
        <v>2.3675000000000002</v>
      </c>
      <c r="D1820" s="99">
        <f t="shared" ca="1" si="113"/>
        <v>-0.12436430883032815</v>
      </c>
      <c r="E1820" s="64">
        <f t="shared" si="115"/>
        <v>-33.624999999999972</v>
      </c>
      <c r="F1820" s="64">
        <f t="shared" si="116"/>
        <v>-336.24999999999972</v>
      </c>
    </row>
    <row r="1821" spans="1:6" s="21" customFormat="1" ht="14.25" customHeight="1" x14ac:dyDescent="0.3">
      <c r="A1821" s="76">
        <v>39797</v>
      </c>
      <c r="B1821" s="64">
        <v>2.4300000000000002</v>
      </c>
      <c r="C1821" s="104">
        <f t="shared" si="114"/>
        <v>2.4300000000000002</v>
      </c>
      <c r="D1821" s="99">
        <f t="shared" ca="1" si="113"/>
        <v>-0.10414746543778793</v>
      </c>
      <c r="E1821" s="64">
        <f t="shared" si="115"/>
        <v>-28.249999999999975</v>
      </c>
      <c r="F1821" s="64">
        <f t="shared" si="116"/>
        <v>-282.49999999999977</v>
      </c>
    </row>
    <row r="1822" spans="1:6" s="21" customFormat="1" ht="14.25" customHeight="1" x14ac:dyDescent="0.3">
      <c r="A1822" s="76">
        <v>39794</v>
      </c>
      <c r="B1822" s="64">
        <v>2.4187500000000002</v>
      </c>
      <c r="C1822" s="104">
        <f t="shared" si="114"/>
        <v>2.4187500000000002</v>
      </c>
      <c r="D1822" s="99">
        <f t="shared" ca="1" si="113"/>
        <v>-0.12798557908968003</v>
      </c>
      <c r="E1822" s="64">
        <f t="shared" si="115"/>
        <v>-35.5</v>
      </c>
      <c r="F1822" s="64">
        <f t="shared" si="116"/>
        <v>-355</v>
      </c>
    </row>
    <row r="1823" spans="1:6" s="21" customFormat="1" ht="14.25" customHeight="1" x14ac:dyDescent="0.3">
      <c r="A1823" s="76">
        <v>39793</v>
      </c>
      <c r="B1823" s="64">
        <v>2.5287500000000001</v>
      </c>
      <c r="C1823" s="104">
        <f t="shared" si="114"/>
        <v>2.5287500000000001</v>
      </c>
      <c r="D1823" s="99">
        <f t="shared" ca="1" si="113"/>
        <v>-8.5856303660189731E-2</v>
      </c>
      <c r="E1823" s="64">
        <f t="shared" si="115"/>
        <v>-23.749999999999982</v>
      </c>
      <c r="F1823" s="64">
        <f t="shared" si="116"/>
        <v>-237.49999999999983</v>
      </c>
    </row>
    <row r="1824" spans="1:6" s="21" customFormat="1" ht="14.25" customHeight="1" x14ac:dyDescent="0.3">
      <c r="A1824" s="76">
        <v>39792</v>
      </c>
      <c r="B1824" s="64">
        <v>2.6225000000000001</v>
      </c>
      <c r="C1824" s="104">
        <f t="shared" si="114"/>
        <v>2.6225000000000001</v>
      </c>
      <c r="D1824" s="99">
        <f t="shared" ca="1" si="113"/>
        <v>-4.5495905368516831E-2</v>
      </c>
      <c r="E1824" s="64">
        <f t="shared" si="115"/>
        <v>-12.5</v>
      </c>
      <c r="F1824" s="64">
        <f t="shared" si="116"/>
        <v>-125</v>
      </c>
    </row>
    <row r="1825" spans="1:6" s="21" customFormat="1" ht="14.25" customHeight="1" x14ac:dyDescent="0.3">
      <c r="A1825" s="76">
        <v>39791</v>
      </c>
      <c r="B1825" s="64">
        <v>2.71</v>
      </c>
      <c r="C1825" s="104">
        <f t="shared" si="114"/>
        <v>2.71</v>
      </c>
      <c r="D1825" s="99">
        <f t="shared" ca="1" si="113"/>
        <v>-2.7598896044159276E-3</v>
      </c>
      <c r="E1825" s="64">
        <f t="shared" si="115"/>
        <v>-0.75000000000002842</v>
      </c>
      <c r="F1825" s="64">
        <f t="shared" si="116"/>
        <v>-7.5000000000002842</v>
      </c>
    </row>
    <row r="1826" spans="1:6" s="21" customFormat="1" ht="14.25" customHeight="1" x14ac:dyDescent="0.3">
      <c r="A1826" s="76">
        <v>39790</v>
      </c>
      <c r="B1826" s="64">
        <v>2.7949999999999999</v>
      </c>
      <c r="C1826" s="104">
        <f t="shared" si="114"/>
        <v>2.7949999999999999</v>
      </c>
      <c r="D1826" s="99">
        <f t="shared" ca="1" si="113"/>
        <v>-1.5845070422535187E-2</v>
      </c>
      <c r="E1826" s="64">
        <f t="shared" si="115"/>
        <v>-4.4999999999999929</v>
      </c>
      <c r="F1826" s="64">
        <f t="shared" si="116"/>
        <v>-44.999999999999929</v>
      </c>
    </row>
    <row r="1827" spans="1:6" s="21" customFormat="1" ht="14.25" customHeight="1" x14ac:dyDescent="0.3">
      <c r="A1827" s="76">
        <v>39787</v>
      </c>
      <c r="B1827" s="64">
        <v>2.6924999999999999</v>
      </c>
      <c r="C1827" s="104">
        <f t="shared" si="114"/>
        <v>2.6924999999999999</v>
      </c>
      <c r="D1827" s="99">
        <f t="shared" ca="1" si="113"/>
        <v>-2.4014499320344409E-2</v>
      </c>
      <c r="E1827" s="64">
        <f t="shared" si="115"/>
        <v>-6.6250000000000142</v>
      </c>
      <c r="F1827" s="64">
        <f t="shared" si="116"/>
        <v>-66.250000000000142</v>
      </c>
    </row>
    <row r="1828" spans="1:6" s="21" customFormat="1" ht="14.25" customHeight="1" x14ac:dyDescent="0.3">
      <c r="A1828" s="76">
        <v>39786</v>
      </c>
      <c r="B1828" s="64">
        <v>2.6487500000000002</v>
      </c>
      <c r="C1828" s="104">
        <f t="shared" si="114"/>
        <v>2.6487500000000002</v>
      </c>
      <c r="D1828" s="99">
        <f t="shared" ca="1" si="113"/>
        <v>-3.1978072179077173E-2</v>
      </c>
      <c r="E1828" s="64">
        <f t="shared" si="115"/>
        <v>-8.7499999999999911</v>
      </c>
      <c r="F1828" s="64">
        <f t="shared" si="116"/>
        <v>-87.499999999999915</v>
      </c>
    </row>
    <row r="1829" spans="1:6" s="21" customFormat="1" ht="14.25" customHeight="1" x14ac:dyDescent="0.3">
      <c r="A1829" s="76">
        <v>39785</v>
      </c>
      <c r="B1829" s="64">
        <v>2.7037499999999999</v>
      </c>
      <c r="C1829" s="104">
        <f t="shared" si="114"/>
        <v>2.7037499999999999</v>
      </c>
      <c r="D1829" s="99">
        <f t="shared" ca="1" si="113"/>
        <v>-4.6210720887253061E-4</v>
      </c>
      <c r="E1829" s="64">
        <f t="shared" si="115"/>
        <v>-0.12500000000001954</v>
      </c>
      <c r="F1829" s="64">
        <f t="shared" si="116"/>
        <v>-1.2500000000001954</v>
      </c>
    </row>
    <row r="1830" spans="1:6" s="21" customFormat="1" ht="14.25" customHeight="1" x14ac:dyDescent="0.3">
      <c r="A1830" s="76">
        <v>39784</v>
      </c>
      <c r="B1830" s="64">
        <v>2.7124999999999999</v>
      </c>
      <c r="C1830" s="104">
        <f t="shared" si="114"/>
        <v>2.7124999999999999</v>
      </c>
      <c r="D1830" s="99">
        <f t="shared" ca="1" si="113"/>
        <v>-1.5426497277676945E-2</v>
      </c>
      <c r="E1830" s="64">
        <f t="shared" si="115"/>
        <v>-4.2499999999999982</v>
      </c>
      <c r="F1830" s="64">
        <f t="shared" si="116"/>
        <v>-42.499999999999986</v>
      </c>
    </row>
    <row r="1831" spans="1:6" s="21" customFormat="1" ht="14.25" customHeight="1" x14ac:dyDescent="0.3">
      <c r="A1831" s="76">
        <v>39783</v>
      </c>
      <c r="B1831" s="64">
        <v>2.7737500000000002</v>
      </c>
      <c r="C1831" s="104">
        <f t="shared" si="114"/>
        <v>2.7737500000000002</v>
      </c>
      <c r="D1831" s="99">
        <f t="shared" ca="1" si="113"/>
        <v>-7.6028622540249627E-3</v>
      </c>
      <c r="E1831" s="64">
        <f t="shared" si="115"/>
        <v>-2.1249999999999769</v>
      </c>
      <c r="F1831" s="64">
        <f t="shared" si="116"/>
        <v>-21.249999999999769</v>
      </c>
    </row>
    <row r="1832" spans="1:6" s="21" customFormat="1" ht="14.25" customHeight="1" x14ac:dyDescent="0.3">
      <c r="A1832" s="76">
        <v>39780</v>
      </c>
      <c r="B1832" s="64">
        <v>2.7662499999999999</v>
      </c>
      <c r="C1832" s="104">
        <f t="shared" si="114"/>
        <v>2.7662499999999999</v>
      </c>
      <c r="D1832" s="99">
        <f t="shared" ca="1" si="113"/>
        <v>-3.9496527777777783E-2</v>
      </c>
      <c r="E1832" s="64">
        <f t="shared" si="115"/>
        <v>-11.375000000000002</v>
      </c>
      <c r="F1832" s="64">
        <f t="shared" si="116"/>
        <v>-113.75000000000001</v>
      </c>
    </row>
    <row r="1833" spans="1:6" s="21" customFormat="1" ht="14.25" customHeight="1" x14ac:dyDescent="0.3">
      <c r="A1833" s="76">
        <v>39779</v>
      </c>
      <c r="B1833" s="64">
        <v>2.7475000000000001</v>
      </c>
      <c r="C1833" s="104">
        <f t="shared" si="114"/>
        <v>2.7475000000000001</v>
      </c>
      <c r="D1833" s="99">
        <f t="shared" ca="1" si="113"/>
        <v>-5.4216867469879582E-2</v>
      </c>
      <c r="E1833" s="64">
        <f t="shared" si="115"/>
        <v>-15.75000000000002</v>
      </c>
      <c r="F1833" s="64">
        <f t="shared" si="116"/>
        <v>-157.5000000000002</v>
      </c>
    </row>
    <row r="1834" spans="1:6" s="21" customFormat="1" ht="14.25" customHeight="1" x14ac:dyDescent="0.3">
      <c r="A1834" s="76">
        <v>39778</v>
      </c>
      <c r="B1834" s="64">
        <v>2.7175000000000002</v>
      </c>
      <c r="C1834" s="104">
        <f t="shared" si="114"/>
        <v>2.7175000000000002</v>
      </c>
      <c r="D1834" s="99">
        <f t="shared" ca="1" si="113"/>
        <v>-1.226715129486579E-2</v>
      </c>
      <c r="E1834" s="64">
        <f t="shared" si="115"/>
        <v>-3.3749999999999503</v>
      </c>
      <c r="F1834" s="64">
        <f t="shared" si="116"/>
        <v>-33.749999999999503</v>
      </c>
    </row>
    <row r="1835" spans="1:6" s="21" customFormat="1" ht="14.25" customHeight="1" x14ac:dyDescent="0.3">
      <c r="A1835" s="76">
        <v>39777</v>
      </c>
      <c r="B1835" s="64">
        <v>2.84</v>
      </c>
      <c r="C1835" s="104">
        <f t="shared" si="114"/>
        <v>2.84</v>
      </c>
      <c r="D1835" s="99">
        <f t="shared" ca="1" si="113"/>
        <v>5.8713886300093103E-2</v>
      </c>
      <c r="E1835" s="64">
        <f t="shared" si="115"/>
        <v>15.749999999999975</v>
      </c>
      <c r="F1835" s="64">
        <f t="shared" si="116"/>
        <v>157.49999999999974</v>
      </c>
    </row>
    <row r="1836" spans="1:6" s="21" customFormat="1" ht="14.25" customHeight="1" x14ac:dyDescent="0.3">
      <c r="A1836" s="76">
        <v>39776</v>
      </c>
      <c r="B1836" s="64">
        <v>2.75875</v>
      </c>
      <c r="C1836" s="104">
        <f t="shared" si="114"/>
        <v>2.75875</v>
      </c>
      <c r="D1836" s="99">
        <f t="shared" ca="1" si="113"/>
        <v>1.8928901200369351E-2</v>
      </c>
      <c r="E1836" s="64">
        <f t="shared" si="115"/>
        <v>5.1250000000000018</v>
      </c>
      <c r="F1836" s="64">
        <f t="shared" si="116"/>
        <v>51.250000000000014</v>
      </c>
    </row>
    <row r="1837" spans="1:6" s="21" customFormat="1" ht="14.25" customHeight="1" x14ac:dyDescent="0.3">
      <c r="A1837" s="76">
        <v>39773</v>
      </c>
      <c r="B1837" s="64">
        <v>2.7362500000000001</v>
      </c>
      <c r="C1837" s="104">
        <f t="shared" si="114"/>
        <v>2.7362500000000001</v>
      </c>
      <c r="D1837" s="99">
        <f t="shared" ca="1" si="113"/>
        <v>-2.0143240823634705E-2</v>
      </c>
      <c r="E1837" s="64">
        <f t="shared" si="115"/>
        <v>-5.6249999999999911</v>
      </c>
      <c r="F1837" s="64">
        <f t="shared" si="116"/>
        <v>-56.249999999999915</v>
      </c>
    </row>
    <row r="1838" spans="1:6" s="21" customFormat="1" ht="14.25" customHeight="1" x14ac:dyDescent="0.3">
      <c r="A1838" s="76">
        <v>39772</v>
      </c>
      <c r="B1838" s="64">
        <v>2.7050000000000001</v>
      </c>
      <c r="C1838" s="104">
        <f t="shared" si="114"/>
        <v>2.7050000000000001</v>
      </c>
      <c r="D1838" s="99">
        <f t="shared" ca="1" si="113"/>
        <v>-3.3928571428571343E-2</v>
      </c>
      <c r="E1838" s="64">
        <f t="shared" si="115"/>
        <v>-9.4999999999999751</v>
      </c>
      <c r="F1838" s="64">
        <f t="shared" si="116"/>
        <v>-94.999999999999744</v>
      </c>
    </row>
    <row r="1839" spans="1:6" s="21" customFormat="1" ht="14.25" customHeight="1" x14ac:dyDescent="0.3">
      <c r="A1839" s="76">
        <v>39771</v>
      </c>
      <c r="B1839" s="64">
        <v>2.7549999999999999</v>
      </c>
      <c r="C1839" s="104">
        <f t="shared" si="114"/>
        <v>2.7549999999999999</v>
      </c>
      <c r="D1839" s="99">
        <f t="shared" ca="1" si="113"/>
        <v>-3.03563572371316E-2</v>
      </c>
      <c r="E1839" s="64">
        <f t="shared" si="115"/>
        <v>-8.625000000000016</v>
      </c>
      <c r="F1839" s="64">
        <f t="shared" si="116"/>
        <v>-86.250000000000156</v>
      </c>
    </row>
    <row r="1840" spans="1:6" s="21" customFormat="1" ht="14.25" customHeight="1" x14ac:dyDescent="0.3">
      <c r="A1840" s="76">
        <v>39770</v>
      </c>
      <c r="B1840" s="64">
        <v>2.7949999999999999</v>
      </c>
      <c r="C1840" s="104">
        <f t="shared" si="114"/>
        <v>2.7949999999999999</v>
      </c>
      <c r="D1840" s="99">
        <f t="shared" ca="1" si="113"/>
        <v>-5.8526315789473711E-2</v>
      </c>
      <c r="E1840" s="64">
        <f t="shared" si="115"/>
        <v>-17.375000000000007</v>
      </c>
      <c r="F1840" s="64">
        <f t="shared" si="116"/>
        <v>-173.75000000000006</v>
      </c>
    </row>
    <row r="1841" spans="1:6" s="21" customFormat="1" ht="14.25" customHeight="1" x14ac:dyDescent="0.3">
      <c r="A1841" s="76">
        <v>39769</v>
      </c>
      <c r="B1841" s="64">
        <v>2.88</v>
      </c>
      <c r="C1841" s="104">
        <f t="shared" si="114"/>
        <v>2.88</v>
      </c>
      <c r="D1841" s="99">
        <f t="shared" ca="1" si="113"/>
        <v>-7.2463768115942059E-2</v>
      </c>
      <c r="E1841" s="64">
        <f t="shared" si="115"/>
        <v>-22.500000000000007</v>
      </c>
      <c r="F1841" s="64">
        <f t="shared" si="116"/>
        <v>-225.00000000000006</v>
      </c>
    </row>
    <row r="1842" spans="1:6" s="21" customFormat="1" ht="14.25" customHeight="1" x14ac:dyDescent="0.3">
      <c r="A1842" s="76">
        <v>39766</v>
      </c>
      <c r="B1842" s="64">
        <v>2.9050000000000002</v>
      </c>
      <c r="C1842" s="104">
        <f t="shared" si="114"/>
        <v>2.9050000000000002</v>
      </c>
      <c r="D1842" s="99">
        <f t="shared" ca="1" si="113"/>
        <v>-9.4310210444271167E-2</v>
      </c>
      <c r="E1842" s="64">
        <f t="shared" si="115"/>
        <v>-30.249999999999979</v>
      </c>
      <c r="F1842" s="64">
        <f t="shared" si="116"/>
        <v>-302.49999999999977</v>
      </c>
    </row>
    <row r="1843" spans="1:6" s="21" customFormat="1" ht="14.25" customHeight="1" x14ac:dyDescent="0.3">
      <c r="A1843" s="76">
        <v>39765</v>
      </c>
      <c r="B1843" s="64">
        <v>2.7512499999999998</v>
      </c>
      <c r="C1843" s="104">
        <f t="shared" si="114"/>
        <v>2.7512499999999998</v>
      </c>
      <c r="D1843" s="99">
        <f t="shared" ca="1" si="113"/>
        <v>-0.13312327688066178</v>
      </c>
      <c r="E1843" s="64">
        <f t="shared" si="115"/>
        <v>-42.250000000000028</v>
      </c>
      <c r="F1843" s="64">
        <f t="shared" si="116"/>
        <v>-422.50000000000028</v>
      </c>
    </row>
    <row r="1844" spans="1:6" s="21" customFormat="1" ht="14.25" customHeight="1" x14ac:dyDescent="0.3">
      <c r="A1844" s="76">
        <v>39764</v>
      </c>
      <c r="B1844" s="64">
        <v>2.6825000000000001</v>
      </c>
      <c r="C1844" s="104">
        <f t="shared" si="114"/>
        <v>2.6825000000000001</v>
      </c>
      <c r="D1844" s="99">
        <f t="shared" ca="1" si="113"/>
        <v>-0.18263312491620656</v>
      </c>
      <c r="E1844" s="64">
        <f t="shared" si="115"/>
        <v>-59.938000000000002</v>
      </c>
      <c r="F1844" s="64">
        <f t="shared" si="116"/>
        <v>-599.38</v>
      </c>
    </row>
    <row r="1845" spans="1:6" s="21" customFormat="1" ht="14.25" customHeight="1" x14ac:dyDescent="0.3">
      <c r="A1845" s="76">
        <v>39763</v>
      </c>
      <c r="B1845" s="64">
        <v>2.7075</v>
      </c>
      <c r="C1845" s="104">
        <f t="shared" si="114"/>
        <v>2.7075</v>
      </c>
      <c r="D1845" s="99">
        <f t="shared" ca="1" si="113"/>
        <v>-0.20862257946656926</v>
      </c>
      <c r="E1845" s="64">
        <f t="shared" si="115"/>
        <v>-71.375000000000014</v>
      </c>
      <c r="F1845" s="64">
        <f t="shared" si="116"/>
        <v>-713.75000000000011</v>
      </c>
    </row>
    <row r="1846" spans="1:6" s="21" customFormat="1" ht="14.25" customHeight="1" x14ac:dyDescent="0.3">
      <c r="A1846" s="76">
        <v>39762</v>
      </c>
      <c r="B1846" s="64">
        <v>2.7925</v>
      </c>
      <c r="C1846" s="104">
        <f t="shared" si="114"/>
        <v>2.7925</v>
      </c>
      <c r="D1846" s="99">
        <f t="shared" ca="1" si="113"/>
        <v>-0.19985673352435535</v>
      </c>
      <c r="E1846" s="64">
        <f t="shared" si="115"/>
        <v>-69.750000000000028</v>
      </c>
      <c r="F1846" s="64">
        <f t="shared" si="116"/>
        <v>-697.50000000000023</v>
      </c>
    </row>
    <row r="1847" spans="1:6" s="21" customFormat="1" ht="14.25" customHeight="1" x14ac:dyDescent="0.3">
      <c r="A1847" s="76">
        <v>39759</v>
      </c>
      <c r="B1847" s="64">
        <v>2.8</v>
      </c>
      <c r="C1847" s="104">
        <f t="shared" si="114"/>
        <v>2.8</v>
      </c>
      <c r="D1847" s="99">
        <f t="shared" ca="1" si="113"/>
        <v>-0.19942816297355259</v>
      </c>
      <c r="E1847" s="64">
        <f t="shared" si="115"/>
        <v>-69.750000000000028</v>
      </c>
      <c r="F1847" s="64">
        <f t="shared" si="116"/>
        <v>-697.50000000000023</v>
      </c>
    </row>
    <row r="1848" spans="1:6" s="21" customFormat="1" ht="14.25" customHeight="1" x14ac:dyDescent="0.3">
      <c r="A1848" s="76">
        <v>39758</v>
      </c>
      <c r="B1848" s="64">
        <v>2.8412500000000001</v>
      </c>
      <c r="C1848" s="104">
        <f t="shared" si="114"/>
        <v>2.8412500000000001</v>
      </c>
      <c r="D1848" s="99">
        <f t="shared" ca="1" si="113"/>
        <v>-0.19023868899180618</v>
      </c>
      <c r="E1848" s="64">
        <f t="shared" si="115"/>
        <v>-66.75</v>
      </c>
      <c r="F1848" s="64">
        <f t="shared" si="116"/>
        <v>-667.5</v>
      </c>
    </row>
    <row r="1849" spans="1:6" s="21" customFormat="1" ht="14.25" customHeight="1" x14ac:dyDescent="0.3">
      <c r="A1849" s="76">
        <v>39757</v>
      </c>
      <c r="B1849" s="64">
        <v>2.96875</v>
      </c>
      <c r="C1849" s="104">
        <f t="shared" si="114"/>
        <v>2.96875</v>
      </c>
      <c r="D1849" s="99">
        <f t="shared" ca="1" si="113"/>
        <v>-0.15239114917915772</v>
      </c>
      <c r="E1849" s="64">
        <f t="shared" si="115"/>
        <v>-53.374999999999993</v>
      </c>
      <c r="F1849" s="64">
        <f t="shared" si="116"/>
        <v>-533.74999999999989</v>
      </c>
    </row>
    <row r="1850" spans="1:6" s="21" customFormat="1" ht="14.25" customHeight="1" x14ac:dyDescent="0.3">
      <c r="A1850" s="76">
        <v>39756</v>
      </c>
      <c r="B1850" s="64">
        <v>3.105</v>
      </c>
      <c r="C1850" s="104">
        <f t="shared" si="114"/>
        <v>3.105</v>
      </c>
      <c r="D1850" s="99">
        <f t="shared" ca="1" si="113"/>
        <v>-9.3099671412924453E-2</v>
      </c>
      <c r="E1850" s="64">
        <f t="shared" si="115"/>
        <v>-31.875000000000007</v>
      </c>
      <c r="F1850" s="64">
        <f t="shared" si="116"/>
        <v>-318.75000000000006</v>
      </c>
    </row>
    <row r="1851" spans="1:6" s="21" customFormat="1" ht="14.25" customHeight="1" x14ac:dyDescent="0.3">
      <c r="A1851" s="76">
        <v>39755</v>
      </c>
      <c r="B1851" s="64">
        <v>3.2075</v>
      </c>
      <c r="C1851" s="104">
        <f t="shared" si="114"/>
        <v>3.2075</v>
      </c>
      <c r="D1851" s="99">
        <f t="shared" ca="1" si="113"/>
        <v>-0.10949282041600496</v>
      </c>
      <c r="E1851" s="64">
        <f t="shared" si="115"/>
        <v>-39.437999999999995</v>
      </c>
      <c r="F1851" s="64">
        <f t="shared" si="116"/>
        <v>-394.37999999999994</v>
      </c>
    </row>
    <row r="1852" spans="1:6" s="21" customFormat="1" ht="14.25" customHeight="1" x14ac:dyDescent="0.3">
      <c r="A1852" s="76">
        <v>39752</v>
      </c>
      <c r="B1852" s="64">
        <v>3.1737500000000001</v>
      </c>
      <c r="C1852" s="104">
        <f t="shared" si="114"/>
        <v>3.1737500000000001</v>
      </c>
      <c r="D1852" s="99">
        <f t="shared" ca="1" si="113"/>
        <v>-0.14511784511784509</v>
      </c>
      <c r="E1852" s="64">
        <f t="shared" si="115"/>
        <v>-53.874999999999986</v>
      </c>
      <c r="F1852" s="64">
        <f t="shared" si="116"/>
        <v>-538.74999999999989</v>
      </c>
    </row>
    <row r="1853" spans="1:6" s="21" customFormat="1" ht="14.25" customHeight="1" x14ac:dyDescent="0.3">
      <c r="A1853" s="76">
        <v>39751</v>
      </c>
      <c r="B1853" s="64">
        <v>3.2818800000000001</v>
      </c>
      <c r="C1853" s="104">
        <f t="shared" si="114"/>
        <v>3.2818800000000001</v>
      </c>
      <c r="D1853" s="99">
        <f t="shared" ca="1" si="113"/>
        <v>-0.17385022026431718</v>
      </c>
      <c r="E1853" s="64">
        <f t="shared" si="115"/>
        <v>-69.061999999999998</v>
      </c>
      <c r="F1853" s="64">
        <f t="shared" si="116"/>
        <v>-690.62</v>
      </c>
    </row>
    <row r="1854" spans="1:6" s="21" customFormat="1" ht="14.25" customHeight="1" x14ac:dyDescent="0.3">
      <c r="A1854" s="76">
        <v>39750</v>
      </c>
      <c r="B1854" s="64">
        <v>3.4212500000000001</v>
      </c>
      <c r="C1854" s="104">
        <f t="shared" si="114"/>
        <v>3.4212500000000001</v>
      </c>
      <c r="D1854" s="99">
        <f t="shared" ca="1" si="113"/>
        <v>-0.14011938422871498</v>
      </c>
      <c r="E1854" s="64">
        <f t="shared" si="115"/>
        <v>-55.749999999999964</v>
      </c>
      <c r="F1854" s="64">
        <f t="shared" si="116"/>
        <v>-557.49999999999966</v>
      </c>
    </row>
    <row r="1855" spans="1:6" s="21" customFormat="1" ht="14.25" customHeight="1" x14ac:dyDescent="0.3">
      <c r="A1855" s="76">
        <v>39749</v>
      </c>
      <c r="B1855" s="64">
        <v>3.49</v>
      </c>
      <c r="C1855" s="104">
        <f t="shared" si="114"/>
        <v>3.49</v>
      </c>
      <c r="D1855" s="99">
        <f t="shared" ca="1" si="113"/>
        <v>-0.13480012395413701</v>
      </c>
      <c r="E1855" s="64">
        <f t="shared" si="115"/>
        <v>-54.375000000000014</v>
      </c>
      <c r="F1855" s="64">
        <f t="shared" si="116"/>
        <v>-543.75000000000011</v>
      </c>
    </row>
    <row r="1856" spans="1:6" s="21" customFormat="1" ht="14.25" customHeight="1" x14ac:dyDescent="0.3">
      <c r="A1856" s="76">
        <v>39748</v>
      </c>
      <c r="B1856" s="64">
        <v>3.4975000000000001</v>
      </c>
      <c r="C1856" s="104">
        <f t="shared" si="114"/>
        <v>3.4975000000000001</v>
      </c>
      <c r="D1856" s="99">
        <f t="shared" ca="1" si="113"/>
        <v>-0.13854679802955655</v>
      </c>
      <c r="E1856" s="64">
        <f t="shared" si="115"/>
        <v>-56.249999999999957</v>
      </c>
      <c r="F1856" s="64">
        <f t="shared" si="116"/>
        <v>-562.49999999999955</v>
      </c>
    </row>
    <row r="1857" spans="1:6" s="21" customFormat="1" ht="14.25" customHeight="1" x14ac:dyDescent="0.3">
      <c r="A1857" s="76">
        <v>39745</v>
      </c>
      <c r="B1857" s="64">
        <v>3.50875</v>
      </c>
      <c r="C1857" s="104">
        <f t="shared" si="114"/>
        <v>3.50875</v>
      </c>
      <c r="D1857" s="99">
        <f t="shared" ca="1" si="113"/>
        <v>-0.15068078668683804</v>
      </c>
      <c r="E1857" s="64">
        <f t="shared" si="115"/>
        <v>-62.249999999999957</v>
      </c>
      <c r="F1857" s="64">
        <f t="shared" si="116"/>
        <v>-622.49999999999955</v>
      </c>
    </row>
    <row r="1858" spans="1:6" s="21" customFormat="1" ht="14.25" customHeight="1" x14ac:dyDescent="0.3">
      <c r="A1858" s="76">
        <v>39744</v>
      </c>
      <c r="B1858" s="64">
        <v>3.5024999999999999</v>
      </c>
      <c r="C1858" s="104">
        <f t="shared" si="114"/>
        <v>3.5024999999999999</v>
      </c>
      <c r="D1858" s="99">
        <f t="shared" ca="1" si="113"/>
        <v>-0.15982008995502253</v>
      </c>
      <c r="E1858" s="64">
        <f t="shared" si="115"/>
        <v>-66.625000000000028</v>
      </c>
      <c r="F1858" s="64">
        <f t="shared" si="116"/>
        <v>-666.25000000000023</v>
      </c>
    </row>
    <row r="1859" spans="1:6" s="21" customFormat="1" ht="14.25" customHeight="1" x14ac:dyDescent="0.3">
      <c r="A1859" s="76">
        <v>39743</v>
      </c>
      <c r="B1859" s="64">
        <v>3.4237500000000001</v>
      </c>
      <c r="C1859" s="104">
        <f t="shared" si="114"/>
        <v>3.4237500000000001</v>
      </c>
      <c r="D1859" s="99">
        <f t="shared" ref="D1859:D1922" ca="1" si="117">_xlfn.IFNA((B1859-B1868)/B1868,NORMINV(RAND(),_xlfn.AGGREGATE(1,6,D1798:D1924),_xlfn.AGGREGATE(7,6,D1798:D1924)))</f>
        <v>-0.19131975199291401</v>
      </c>
      <c r="E1859" s="64">
        <f t="shared" si="115"/>
        <v>-80.999999999999957</v>
      </c>
      <c r="F1859" s="64">
        <f t="shared" si="116"/>
        <v>-809.99999999999955</v>
      </c>
    </row>
    <row r="1860" spans="1:6" s="21" customFormat="1" ht="14.25" customHeight="1" x14ac:dyDescent="0.3">
      <c r="A1860" s="76">
        <v>39742</v>
      </c>
      <c r="B1860" s="64">
        <v>3.60188</v>
      </c>
      <c r="C1860" s="104">
        <f t="shared" si="114"/>
        <v>3.60188</v>
      </c>
      <c r="D1860" s="99">
        <f t="shared" ca="1" si="117"/>
        <v>-9.812081377151799E-2</v>
      </c>
      <c r="E1860" s="64">
        <f t="shared" si="115"/>
        <v>-39.186999999999998</v>
      </c>
      <c r="F1860" s="64">
        <f t="shared" si="116"/>
        <v>-391.87</v>
      </c>
    </row>
    <row r="1861" spans="1:6" s="21" customFormat="1" ht="14.25" customHeight="1" x14ac:dyDescent="0.3">
      <c r="A1861" s="76">
        <v>39741</v>
      </c>
      <c r="B1861" s="64">
        <v>3.7124999999999999</v>
      </c>
      <c r="C1861" s="104">
        <f t="shared" si="114"/>
        <v>3.7124999999999999</v>
      </c>
      <c r="D1861" s="99">
        <f t="shared" ca="1" si="117"/>
        <v>-4.807692307692308E-2</v>
      </c>
      <c r="E1861" s="64">
        <f t="shared" si="115"/>
        <v>-18.75</v>
      </c>
      <c r="F1861" s="64">
        <f t="shared" si="116"/>
        <v>-187.5</v>
      </c>
    </row>
    <row r="1862" spans="1:6" s="21" customFormat="1" ht="14.25" customHeight="1" x14ac:dyDescent="0.3">
      <c r="A1862" s="76">
        <v>39738</v>
      </c>
      <c r="B1862" s="64">
        <v>3.9725000000000001</v>
      </c>
      <c r="C1862" s="104">
        <f t="shared" ref="C1862:C1925" si="118">_xlfn.IFNA(B1862,EXP(D1862)*B1871)</f>
        <v>3.9725000000000001</v>
      </c>
      <c r="D1862" s="99">
        <f t="shared" ca="1" si="117"/>
        <v>5.0600885515496566E-3</v>
      </c>
      <c r="E1862" s="64">
        <f t="shared" ref="E1862:E1925" si="119">(C1862-C1871)*100</f>
        <v>2.0000000000000018</v>
      </c>
      <c r="F1862" s="64">
        <f t="shared" ref="F1862:F1925" si="120">E1862*10</f>
        <v>20.000000000000018</v>
      </c>
    </row>
    <row r="1863" spans="1:6" s="21" customFormat="1" ht="14.25" customHeight="1" x14ac:dyDescent="0.3">
      <c r="A1863" s="76">
        <v>39737</v>
      </c>
      <c r="B1863" s="64">
        <v>3.9787499999999998</v>
      </c>
      <c r="C1863" s="104">
        <f t="shared" si="118"/>
        <v>3.9787499999999998</v>
      </c>
      <c r="D1863" s="99">
        <f t="shared" ca="1" si="117"/>
        <v>-1.9408502772643332E-2</v>
      </c>
      <c r="E1863" s="64">
        <f t="shared" si="119"/>
        <v>-7.875000000000032</v>
      </c>
      <c r="F1863" s="64">
        <f t="shared" si="120"/>
        <v>-78.750000000000313</v>
      </c>
    </row>
    <row r="1864" spans="1:6" s="21" customFormat="1" ht="14.25" customHeight="1" x14ac:dyDescent="0.3">
      <c r="A1864" s="76">
        <v>39736</v>
      </c>
      <c r="B1864" s="64">
        <v>4.0337500000000004</v>
      </c>
      <c r="C1864" s="104">
        <f t="shared" si="118"/>
        <v>4.0337500000000004</v>
      </c>
      <c r="D1864" s="99">
        <f t="shared" ca="1" si="117"/>
        <v>2.7967681789932697E-3</v>
      </c>
      <c r="E1864" s="64">
        <f t="shared" si="119"/>
        <v>1.1250000000000426</v>
      </c>
      <c r="F1864" s="64">
        <f t="shared" si="120"/>
        <v>11.250000000000426</v>
      </c>
    </row>
    <row r="1865" spans="1:6" s="21" customFormat="1" ht="14.25" customHeight="1" x14ac:dyDescent="0.3">
      <c r="A1865" s="76">
        <v>39735</v>
      </c>
      <c r="B1865" s="64">
        <v>4.0599999999999996</v>
      </c>
      <c r="C1865" s="104">
        <f t="shared" si="118"/>
        <v>4.0599999999999996</v>
      </c>
      <c r="D1865" s="99">
        <f t="shared" ca="1" si="117"/>
        <v>6.1957868649317139E-3</v>
      </c>
      <c r="E1865" s="64">
        <f t="shared" si="119"/>
        <v>2.4999999999999467</v>
      </c>
      <c r="F1865" s="64">
        <f t="shared" si="120"/>
        <v>24.999999999999467</v>
      </c>
    </row>
    <row r="1866" spans="1:6" s="21" customFormat="1" ht="14.25" customHeight="1" x14ac:dyDescent="0.3">
      <c r="A1866" s="76">
        <v>39734</v>
      </c>
      <c r="B1866" s="64">
        <v>4.1312499999999996</v>
      </c>
      <c r="C1866" s="104">
        <f t="shared" si="118"/>
        <v>4.1312499999999996</v>
      </c>
      <c r="D1866" s="99">
        <f t="shared" ca="1" si="117"/>
        <v>4.258675078864347E-2</v>
      </c>
      <c r="E1866" s="64">
        <f t="shared" si="119"/>
        <v>16.874999999999972</v>
      </c>
      <c r="F1866" s="64">
        <f t="shared" si="120"/>
        <v>168.74999999999972</v>
      </c>
    </row>
    <row r="1867" spans="1:6" s="21" customFormat="1" ht="14.25" customHeight="1" x14ac:dyDescent="0.3">
      <c r="A1867" s="76">
        <v>39731</v>
      </c>
      <c r="B1867" s="64">
        <v>4.1687500000000002</v>
      </c>
      <c r="C1867" s="104">
        <f t="shared" si="118"/>
        <v>4.1687500000000002</v>
      </c>
      <c r="D1867" s="99">
        <f t="shared" ca="1" si="117"/>
        <v>8.7027379400260813E-2</v>
      </c>
      <c r="E1867" s="64">
        <f t="shared" si="119"/>
        <v>33.375000000000021</v>
      </c>
      <c r="F1867" s="64">
        <f t="shared" si="120"/>
        <v>333.75000000000023</v>
      </c>
    </row>
    <row r="1868" spans="1:6" s="21" customFormat="1" ht="14.25" customHeight="1" x14ac:dyDescent="0.3">
      <c r="A1868" s="76">
        <v>39730</v>
      </c>
      <c r="B1868" s="64">
        <v>4.2337499999999997</v>
      </c>
      <c r="C1868" s="104">
        <f t="shared" si="118"/>
        <v>4.2337499999999997</v>
      </c>
      <c r="D1868" s="99">
        <f t="shared" ca="1" si="117"/>
        <v>8.8017989078059702E-2</v>
      </c>
      <c r="E1868" s="64">
        <f t="shared" si="119"/>
        <v>34.249999999999979</v>
      </c>
      <c r="F1868" s="64">
        <f t="shared" si="120"/>
        <v>342.49999999999977</v>
      </c>
    </row>
    <row r="1869" spans="1:6" s="21" customFormat="1" ht="14.25" customHeight="1" x14ac:dyDescent="0.3">
      <c r="A1869" s="76">
        <v>39729</v>
      </c>
      <c r="B1869" s="64">
        <v>3.9937499999999999</v>
      </c>
      <c r="C1869" s="104">
        <f t="shared" si="118"/>
        <v>3.9937499999999999</v>
      </c>
      <c r="D1869" s="99">
        <f t="shared" ca="1" si="117"/>
        <v>2.8248587570621425E-3</v>
      </c>
      <c r="E1869" s="64">
        <f t="shared" si="119"/>
        <v>1.1249999999999982</v>
      </c>
      <c r="F1869" s="64">
        <f t="shared" si="120"/>
        <v>11.249999999999982</v>
      </c>
    </row>
    <row r="1870" spans="1:6" s="21" customFormat="1" ht="14.25" customHeight="1" x14ac:dyDescent="0.3">
      <c r="A1870" s="76">
        <v>39728</v>
      </c>
      <c r="B1870" s="64">
        <v>3.9</v>
      </c>
      <c r="C1870" s="104">
        <f t="shared" si="118"/>
        <v>3.9</v>
      </c>
      <c r="D1870" s="99">
        <f t="shared" ca="1" si="117"/>
        <v>3.792415169660681E-2</v>
      </c>
      <c r="E1870" s="64">
        <f t="shared" si="119"/>
        <v>14.250000000000007</v>
      </c>
      <c r="F1870" s="64">
        <f t="shared" si="120"/>
        <v>142.50000000000006</v>
      </c>
    </row>
    <row r="1871" spans="1:6" s="21" customFormat="1" ht="14.25" customHeight="1" x14ac:dyDescent="0.3">
      <c r="A1871" s="76">
        <v>39727</v>
      </c>
      <c r="B1871" s="64">
        <v>3.9525000000000001</v>
      </c>
      <c r="C1871" s="104">
        <f t="shared" si="118"/>
        <v>3.9525000000000001</v>
      </c>
      <c r="D1871" s="99">
        <f t="shared" ca="1" si="117"/>
        <v>0.11751034810341321</v>
      </c>
      <c r="E1871" s="64">
        <f t="shared" si="119"/>
        <v>41.562000000000012</v>
      </c>
      <c r="F1871" s="64">
        <f t="shared" si="120"/>
        <v>415.62000000000012</v>
      </c>
    </row>
    <row r="1872" spans="1:6" s="21" customFormat="1" ht="14.25" customHeight="1" x14ac:dyDescent="0.3">
      <c r="A1872" s="76">
        <v>39724</v>
      </c>
      <c r="B1872" s="64">
        <v>4.0575000000000001</v>
      </c>
      <c r="C1872" s="104">
        <f t="shared" si="118"/>
        <v>4.0575000000000001</v>
      </c>
      <c r="D1872" s="99">
        <f t="shared" ca="1" si="117"/>
        <v>0.15516014234875442</v>
      </c>
      <c r="E1872" s="64">
        <f t="shared" si="119"/>
        <v>54.499999999999993</v>
      </c>
      <c r="F1872" s="64">
        <f t="shared" si="120"/>
        <v>544.99999999999989</v>
      </c>
    </row>
    <row r="1873" spans="1:6" s="21" customFormat="1" ht="14.25" customHeight="1" x14ac:dyDescent="0.3">
      <c r="A1873" s="76">
        <v>39723</v>
      </c>
      <c r="B1873" s="64">
        <v>4.0225</v>
      </c>
      <c r="C1873" s="104">
        <f t="shared" si="118"/>
        <v>4.0225</v>
      </c>
      <c r="D1873" s="99">
        <f t="shared" ca="1" si="117"/>
        <v>0.16299241055294533</v>
      </c>
      <c r="E1873" s="64">
        <f t="shared" si="119"/>
        <v>56.374999999999972</v>
      </c>
      <c r="F1873" s="64">
        <f t="shared" si="120"/>
        <v>563.74999999999977</v>
      </c>
    </row>
    <row r="1874" spans="1:6" s="21" customFormat="1" ht="14.25" customHeight="1" x14ac:dyDescent="0.3">
      <c r="A1874" s="76">
        <v>39722</v>
      </c>
      <c r="B1874" s="64">
        <v>4.0350000000000001</v>
      </c>
      <c r="C1874" s="104">
        <f t="shared" si="118"/>
        <v>4.0350000000000001</v>
      </c>
      <c r="D1874" s="99">
        <f t="shared" ca="1" si="117"/>
        <v>0.20402834763148089</v>
      </c>
      <c r="E1874" s="64">
        <f t="shared" si="119"/>
        <v>68.375000000000028</v>
      </c>
      <c r="F1874" s="64">
        <f t="shared" si="120"/>
        <v>683.75000000000023</v>
      </c>
    </row>
    <row r="1875" spans="1:6" s="21" customFormat="1" ht="14.25" customHeight="1" x14ac:dyDescent="0.3">
      <c r="A1875" s="76">
        <v>39721</v>
      </c>
      <c r="B1875" s="64">
        <v>3.9624999999999999</v>
      </c>
      <c r="C1875" s="104">
        <f t="shared" si="118"/>
        <v>3.9624999999999999</v>
      </c>
      <c r="D1875" s="99">
        <f t="shared" ca="1" si="117"/>
        <v>0.22868217054263559</v>
      </c>
      <c r="E1875" s="64">
        <f t="shared" si="119"/>
        <v>73.749999999999986</v>
      </c>
      <c r="F1875" s="64">
        <f t="shared" si="120"/>
        <v>737.49999999999989</v>
      </c>
    </row>
    <row r="1876" spans="1:6" s="21" customFormat="1" ht="14.25" customHeight="1" x14ac:dyDescent="0.3">
      <c r="A1876" s="76">
        <v>39720</v>
      </c>
      <c r="B1876" s="64">
        <v>3.835</v>
      </c>
      <c r="C1876" s="104">
        <f t="shared" si="118"/>
        <v>3.835</v>
      </c>
      <c r="D1876" s="99">
        <f t="shared" ca="1" si="117"/>
        <v>0.29889923793395423</v>
      </c>
      <c r="E1876" s="64">
        <f t="shared" si="119"/>
        <v>88.249999999999986</v>
      </c>
      <c r="F1876" s="64">
        <f t="shared" si="120"/>
        <v>882.49999999999989</v>
      </c>
    </row>
    <row r="1877" spans="1:6" s="21" customFormat="1" ht="14.25" customHeight="1" x14ac:dyDescent="0.3">
      <c r="A1877" s="76">
        <v>39717</v>
      </c>
      <c r="B1877" s="64">
        <v>3.8912499999999999</v>
      </c>
      <c r="C1877" s="104">
        <f t="shared" si="118"/>
        <v>3.8912499999999999</v>
      </c>
      <c r="D1877" s="99">
        <f t="shared" ca="1" si="117"/>
        <v>0.30251046025104605</v>
      </c>
      <c r="E1877" s="64">
        <f t="shared" si="119"/>
        <v>90.375</v>
      </c>
      <c r="F1877" s="64">
        <f t="shared" si="120"/>
        <v>903.75</v>
      </c>
    </row>
    <row r="1878" spans="1:6" s="21" customFormat="1" ht="14.25" customHeight="1" x14ac:dyDescent="0.3">
      <c r="A1878" s="76">
        <v>39716</v>
      </c>
      <c r="B1878" s="64">
        <v>3.9824999999999999</v>
      </c>
      <c r="C1878" s="104">
        <f t="shared" si="118"/>
        <v>3.9824999999999999</v>
      </c>
      <c r="D1878" s="99">
        <f t="shared" ca="1" si="117"/>
        <v>0.2733812949640288</v>
      </c>
      <c r="E1878" s="64">
        <f t="shared" si="119"/>
        <v>85.5</v>
      </c>
      <c r="F1878" s="64">
        <f t="shared" si="120"/>
        <v>855</v>
      </c>
    </row>
    <row r="1879" spans="1:6" s="21" customFormat="1" ht="14.25" customHeight="1" x14ac:dyDescent="0.3">
      <c r="A1879" s="76">
        <v>39715</v>
      </c>
      <c r="B1879" s="64">
        <v>3.7574999999999998</v>
      </c>
      <c r="C1879" s="104">
        <f t="shared" si="118"/>
        <v>3.7574999999999998</v>
      </c>
      <c r="D1879" s="99">
        <f t="shared" ca="1" si="117"/>
        <v>0.20023765184643341</v>
      </c>
      <c r="E1879" s="64">
        <f t="shared" si="119"/>
        <v>62.686999999999983</v>
      </c>
      <c r="F1879" s="64">
        <f t="shared" si="120"/>
        <v>626.86999999999989</v>
      </c>
    </row>
    <row r="1880" spans="1:6" s="21" customFormat="1" ht="14.25" customHeight="1" x14ac:dyDescent="0.3">
      <c r="A1880" s="76">
        <v>39714</v>
      </c>
      <c r="B1880" s="64">
        <v>3.53688</v>
      </c>
      <c r="C1880" s="104">
        <f t="shared" si="118"/>
        <v>3.53688</v>
      </c>
      <c r="D1880" s="99">
        <f t="shared" ca="1" si="117"/>
        <v>0.12505129224652095</v>
      </c>
      <c r="E1880" s="64">
        <f t="shared" si="119"/>
        <v>39.313000000000017</v>
      </c>
      <c r="F1880" s="64">
        <f t="shared" si="120"/>
        <v>393.13000000000017</v>
      </c>
    </row>
    <row r="1881" spans="1:6" s="21" customFormat="1" ht="14.25" customHeight="1" x14ac:dyDescent="0.3">
      <c r="A1881" s="76">
        <v>39713</v>
      </c>
      <c r="B1881" s="64">
        <v>3.5125000000000002</v>
      </c>
      <c r="C1881" s="104">
        <f t="shared" si="118"/>
        <v>3.5125000000000002</v>
      </c>
      <c r="D1881" s="99">
        <f t="shared" ca="1" si="117"/>
        <v>0.10935649427556271</v>
      </c>
      <c r="E1881" s="64">
        <f t="shared" si="119"/>
        <v>34.625000000000043</v>
      </c>
      <c r="F1881" s="64">
        <f t="shared" si="120"/>
        <v>346.25000000000045</v>
      </c>
    </row>
    <row r="1882" spans="1:6" s="21" customFormat="1" ht="14.25" customHeight="1" x14ac:dyDescent="0.3">
      <c r="A1882" s="76">
        <v>39710</v>
      </c>
      <c r="B1882" s="64">
        <v>3.4587500000000002</v>
      </c>
      <c r="C1882" s="104">
        <f t="shared" si="118"/>
        <v>3.4587500000000002</v>
      </c>
      <c r="D1882" s="99">
        <f t="shared" ca="1" si="117"/>
        <v>6.7927441142416112E-2</v>
      </c>
      <c r="E1882" s="64">
        <f t="shared" si="119"/>
        <v>22.000000000000021</v>
      </c>
      <c r="F1882" s="64">
        <f t="shared" si="120"/>
        <v>220.00000000000023</v>
      </c>
    </row>
    <row r="1883" spans="1:6" s="21" customFormat="1" ht="14.25" customHeight="1" x14ac:dyDescent="0.3">
      <c r="A1883" s="76">
        <v>39709</v>
      </c>
      <c r="B1883" s="64">
        <v>3.3512499999999998</v>
      </c>
      <c r="C1883" s="104">
        <f t="shared" si="118"/>
        <v>3.3512499999999998</v>
      </c>
      <c r="D1883" s="99">
        <f t="shared" ca="1" si="117"/>
        <v>7.0899027922463886E-2</v>
      </c>
      <c r="E1883" s="64">
        <f t="shared" si="119"/>
        <v>22.187000000000001</v>
      </c>
      <c r="F1883" s="64">
        <f t="shared" si="120"/>
        <v>221.87</v>
      </c>
    </row>
    <row r="1884" spans="1:6" s="21" customFormat="1" ht="14.25" customHeight="1" x14ac:dyDescent="0.3">
      <c r="A1884" s="76">
        <v>39708</v>
      </c>
      <c r="B1884" s="64">
        <v>3.2250000000000001</v>
      </c>
      <c r="C1884" s="104">
        <f t="shared" si="118"/>
        <v>3.2250000000000001</v>
      </c>
      <c r="D1884" s="99">
        <f t="shared" ca="1" si="117"/>
        <v>1.3752455795677855E-2</v>
      </c>
      <c r="E1884" s="64">
        <f t="shared" si="119"/>
        <v>4.3750000000000178</v>
      </c>
      <c r="F1884" s="64">
        <f t="shared" si="120"/>
        <v>43.750000000000178</v>
      </c>
    </row>
    <row r="1885" spans="1:6" s="21" customFormat="1" ht="14.25" customHeight="1" x14ac:dyDescent="0.3">
      <c r="A1885" s="76">
        <v>39707</v>
      </c>
      <c r="B1885" s="64">
        <v>2.9525000000000001</v>
      </c>
      <c r="C1885" s="104">
        <f t="shared" si="118"/>
        <v>2.9525000000000001</v>
      </c>
      <c r="D1885" s="99">
        <f t="shared" ca="1" si="117"/>
        <v>-7.1175776641761654E-2</v>
      </c>
      <c r="E1885" s="64">
        <f t="shared" si="119"/>
        <v>-22.624999999999986</v>
      </c>
      <c r="F1885" s="64">
        <f t="shared" si="120"/>
        <v>-226.24999999999986</v>
      </c>
    </row>
    <row r="1886" spans="1:6" s="21" customFormat="1" ht="14.25" customHeight="1" x14ac:dyDescent="0.3">
      <c r="A1886" s="76">
        <v>39706</v>
      </c>
      <c r="B1886" s="64">
        <v>2.9874999999999998</v>
      </c>
      <c r="C1886" s="104">
        <f t="shared" si="118"/>
        <v>2.9874999999999998</v>
      </c>
      <c r="D1886" s="99">
        <f t="shared" ca="1" si="117"/>
        <v>-7.0582818459547406E-2</v>
      </c>
      <c r="E1886" s="64">
        <f t="shared" si="119"/>
        <v>-22.687999999999995</v>
      </c>
      <c r="F1886" s="64">
        <f t="shared" si="120"/>
        <v>-226.87999999999994</v>
      </c>
    </row>
    <row r="1887" spans="1:6" s="21" customFormat="1" ht="14.25" customHeight="1" x14ac:dyDescent="0.3">
      <c r="A1887" s="76">
        <v>39703</v>
      </c>
      <c r="B1887" s="64">
        <v>3.1274999999999999</v>
      </c>
      <c r="C1887" s="104">
        <f t="shared" si="118"/>
        <v>3.1274999999999999</v>
      </c>
      <c r="D1887" s="99">
        <f t="shared" ca="1" si="117"/>
        <v>-2.112676056338025E-2</v>
      </c>
      <c r="E1887" s="64">
        <f t="shared" si="119"/>
        <v>-6.7499999999999893</v>
      </c>
      <c r="F1887" s="64">
        <f t="shared" si="120"/>
        <v>-67.499999999999886</v>
      </c>
    </row>
    <row r="1888" spans="1:6" s="21" customFormat="1" ht="14.25" customHeight="1" x14ac:dyDescent="0.3">
      <c r="A1888" s="76">
        <v>39702</v>
      </c>
      <c r="B1888" s="64">
        <v>3.13063</v>
      </c>
      <c r="C1888" s="104">
        <f t="shared" si="118"/>
        <v>3.13063</v>
      </c>
      <c r="D1888" s="99">
        <f t="shared" ca="1" si="117"/>
        <v>-2.3777004440453005E-2</v>
      </c>
      <c r="E1888" s="64">
        <f t="shared" si="119"/>
        <v>-7.6249999999999929</v>
      </c>
      <c r="F1888" s="64">
        <f t="shared" si="120"/>
        <v>-76.249999999999929</v>
      </c>
    </row>
    <row r="1889" spans="1:6" s="21" customFormat="1" ht="14.25" customHeight="1" x14ac:dyDescent="0.3">
      <c r="A1889" s="76">
        <v>39701</v>
      </c>
      <c r="B1889" s="64">
        <v>3.1437499999999998</v>
      </c>
      <c r="C1889" s="104">
        <f t="shared" si="118"/>
        <v>3.1437499999999998</v>
      </c>
      <c r="D1889" s="99">
        <f t="shared" ca="1" si="117"/>
        <v>-1.9685800528862984E-2</v>
      </c>
      <c r="E1889" s="64">
        <f t="shared" si="119"/>
        <v>-6.313000000000013</v>
      </c>
      <c r="F1889" s="64">
        <f t="shared" si="120"/>
        <v>-63.13000000000013</v>
      </c>
    </row>
    <row r="1890" spans="1:6" s="21" customFormat="1" ht="14.25" customHeight="1" x14ac:dyDescent="0.3">
      <c r="A1890" s="76">
        <v>39700</v>
      </c>
      <c r="B1890" s="64">
        <v>3.1662499999999998</v>
      </c>
      <c r="C1890" s="104">
        <f t="shared" si="118"/>
        <v>3.1662499999999998</v>
      </c>
      <c r="D1890" s="99">
        <f t="shared" ca="1" si="117"/>
        <v>-1.9928001659119218E-2</v>
      </c>
      <c r="E1890" s="64">
        <f t="shared" si="119"/>
        <v>-6.4380000000000326</v>
      </c>
      <c r="F1890" s="64">
        <f t="shared" si="120"/>
        <v>-64.380000000000322</v>
      </c>
    </row>
    <row r="1891" spans="1:6" s="21" customFormat="1" ht="14.25" customHeight="1" x14ac:dyDescent="0.3">
      <c r="A1891" s="76">
        <v>39699</v>
      </c>
      <c r="B1891" s="64">
        <v>3.23875</v>
      </c>
      <c r="C1891" s="104">
        <f t="shared" si="118"/>
        <v>3.23875</v>
      </c>
      <c r="D1891" s="99">
        <f t="shared" ca="1" si="117"/>
        <v>5.8229813664595715E-3</v>
      </c>
      <c r="E1891" s="64">
        <f t="shared" si="119"/>
        <v>1.8749999999999822</v>
      </c>
      <c r="F1891" s="64">
        <f t="shared" si="120"/>
        <v>18.749999999999822</v>
      </c>
    </row>
    <row r="1892" spans="1:6" s="21" customFormat="1" ht="14.25" customHeight="1" x14ac:dyDescent="0.3">
      <c r="A1892" s="76">
        <v>39696</v>
      </c>
      <c r="B1892" s="64">
        <v>3.1293799999999998</v>
      </c>
      <c r="C1892" s="104">
        <f t="shared" si="118"/>
        <v>3.1293799999999998</v>
      </c>
      <c r="D1892" s="99">
        <f t="shared" ca="1" si="117"/>
        <v>2.0339593208135727E-2</v>
      </c>
      <c r="E1892" s="64">
        <f t="shared" ca="1" si="119"/>
        <v>4.9750000000000068</v>
      </c>
      <c r="F1892" s="64">
        <f t="shared" ca="1" si="120"/>
        <v>49.750000000000071</v>
      </c>
    </row>
    <row r="1893" spans="1:6" s="21" customFormat="1" ht="14.25" customHeight="1" x14ac:dyDescent="0.3">
      <c r="A1893" s="76">
        <v>39695</v>
      </c>
      <c r="B1893" s="64">
        <v>3.1812499999999999</v>
      </c>
      <c r="C1893" s="104">
        <f t="shared" si="118"/>
        <v>3.1812499999999999</v>
      </c>
      <c r="D1893" s="99">
        <f t="shared" ca="1" si="117"/>
        <v>-9.727626459143969E-3</v>
      </c>
      <c r="E1893" s="64">
        <f t="shared" si="119"/>
        <v>-3.125</v>
      </c>
      <c r="F1893" s="64">
        <f t="shared" si="120"/>
        <v>-31.25</v>
      </c>
    </row>
    <row r="1894" spans="1:6" s="21" customFormat="1" ht="14.25" customHeight="1" x14ac:dyDescent="0.3">
      <c r="A1894" s="76">
        <v>39694</v>
      </c>
      <c r="B1894" s="64">
        <v>3.17875</v>
      </c>
      <c r="C1894" s="104">
        <f t="shared" si="118"/>
        <v>3.17875</v>
      </c>
      <c r="D1894" s="99">
        <f t="shared" ca="1" si="117"/>
        <v>2.1659079158102305E-3</v>
      </c>
      <c r="E1894" s="64">
        <f t="shared" si="119"/>
        <v>0.68700000000001538</v>
      </c>
      <c r="F1894" s="64">
        <f t="shared" si="120"/>
        <v>6.8700000000001538</v>
      </c>
    </row>
    <row r="1895" spans="1:6" s="21" customFormat="1" ht="14.25" customHeight="1" x14ac:dyDescent="0.3">
      <c r="A1895" s="76">
        <v>39693</v>
      </c>
      <c r="B1895" s="64">
        <v>3.2143799999999998</v>
      </c>
      <c r="C1895" s="104">
        <f t="shared" si="118"/>
        <v>3.2143799999999998</v>
      </c>
      <c r="D1895" s="99">
        <f t="shared" ca="1" si="117"/>
        <v>-6.1835653200922646E-3</v>
      </c>
      <c r="E1895" s="64">
        <f t="shared" si="119"/>
        <v>-2.0000000000000018</v>
      </c>
      <c r="F1895" s="64">
        <f t="shared" si="120"/>
        <v>-20.000000000000018</v>
      </c>
    </row>
    <row r="1896" spans="1:6" s="21" customFormat="1" ht="14.25" customHeight="1" x14ac:dyDescent="0.3">
      <c r="A1896" s="76">
        <v>39692</v>
      </c>
      <c r="B1896" s="64">
        <v>3.1949999999999998</v>
      </c>
      <c r="C1896" s="104">
        <f t="shared" si="118"/>
        <v>3.1949999999999998</v>
      </c>
      <c r="D1896" s="99">
        <f t="shared" ca="1" si="117"/>
        <v>-1.5028901734104068E-2</v>
      </c>
      <c r="E1896" s="64">
        <f t="shared" si="119"/>
        <v>-4.8750000000000071</v>
      </c>
      <c r="F1896" s="64">
        <f t="shared" si="120"/>
        <v>-48.750000000000071</v>
      </c>
    </row>
    <row r="1897" spans="1:6" s="21" customFormat="1" ht="14.25" customHeight="1" x14ac:dyDescent="0.3">
      <c r="A1897" s="76">
        <v>39689</v>
      </c>
      <c r="B1897" s="64">
        <v>3.20688</v>
      </c>
      <c r="C1897" s="104">
        <f t="shared" si="118"/>
        <v>3.20688</v>
      </c>
      <c r="D1897" s="99">
        <f t="shared" ca="1" si="117"/>
        <v>-1.7238050583335607E-2</v>
      </c>
      <c r="E1897" s="64">
        <f t="shared" si="119"/>
        <v>-5.6249999999999911</v>
      </c>
      <c r="F1897" s="64">
        <f t="shared" si="120"/>
        <v>-56.249999999999915</v>
      </c>
    </row>
    <row r="1898" spans="1:6" s="21" customFormat="1" ht="14.25" customHeight="1" x14ac:dyDescent="0.3">
      <c r="A1898" s="76">
        <v>39688</v>
      </c>
      <c r="B1898" s="64">
        <v>3.20688</v>
      </c>
      <c r="C1898" s="104">
        <f t="shared" si="118"/>
        <v>3.20688</v>
      </c>
      <c r="D1898" s="99">
        <f t="shared" ca="1" si="117"/>
        <v>-1.4783410138248829E-2</v>
      </c>
      <c r="E1898" s="64">
        <f t="shared" si="119"/>
        <v>-4.8119999999999941</v>
      </c>
      <c r="F1898" s="64">
        <f t="shared" si="120"/>
        <v>-48.119999999999941</v>
      </c>
    </row>
    <row r="1899" spans="1:6" s="21" customFormat="1" ht="14.25" customHeight="1" x14ac:dyDescent="0.3">
      <c r="A1899" s="76">
        <v>39687</v>
      </c>
      <c r="B1899" s="64">
        <v>3.2306300000000001</v>
      </c>
      <c r="C1899" s="104">
        <f t="shared" si="118"/>
        <v>3.2306300000000001</v>
      </c>
      <c r="D1899" s="99">
        <f t="shared" ca="1" si="117"/>
        <v>-7.732445030048116E-4</v>
      </c>
      <c r="E1899" s="64">
        <f t="shared" si="119"/>
        <v>-0.24999999999999467</v>
      </c>
      <c r="F1899" s="64">
        <f t="shared" si="120"/>
        <v>-2.4999999999999467</v>
      </c>
    </row>
    <row r="1900" spans="1:6" s="21" customFormat="1" ht="14.25" customHeight="1" x14ac:dyDescent="0.3">
      <c r="A1900" s="76">
        <v>39686</v>
      </c>
      <c r="B1900" s="64">
        <v>3.22</v>
      </c>
      <c r="C1900" s="104">
        <f t="shared" si="118"/>
        <v>3.22</v>
      </c>
      <c r="D1900" s="99">
        <f t="shared" ca="1" si="117"/>
        <v>5.8108280274577482E-4</v>
      </c>
      <c r="E1900" s="64">
        <f t="shared" si="119"/>
        <v>0.18700000000002603</v>
      </c>
      <c r="F1900" s="64">
        <f t="shared" si="120"/>
        <v>1.8700000000002603</v>
      </c>
    </row>
    <row r="1901" spans="1:6" s="21" customFormat="1" ht="14.25" customHeight="1" x14ac:dyDescent="0.3">
      <c r="A1901" s="76">
        <v>39685</v>
      </c>
      <c r="B1901" s="64" t="e">
        <v>#N/A</v>
      </c>
      <c r="C1901" s="104">
        <f t="shared" ca="1" si="118"/>
        <v>0.98060000000000003</v>
      </c>
      <c r="D1901" s="99">
        <f t="shared" ca="1" si="117"/>
        <v>2.0339593208135727E-2</v>
      </c>
      <c r="E1901" s="64">
        <f t="shared" ca="1" si="119"/>
        <v>4.9750000000000068</v>
      </c>
      <c r="F1901" s="64">
        <f t="shared" ca="1" si="120"/>
        <v>49.750000000000071</v>
      </c>
    </row>
    <row r="1902" spans="1:6" s="21" customFormat="1" ht="14.25" customHeight="1" x14ac:dyDescent="0.3">
      <c r="A1902" s="76">
        <v>39682</v>
      </c>
      <c r="B1902" s="64">
        <v>3.2124999999999999</v>
      </c>
      <c r="C1902" s="104">
        <f t="shared" si="118"/>
        <v>3.2124999999999999</v>
      </c>
      <c r="D1902" s="99">
        <f t="shared" ca="1" si="117"/>
        <v>-8.6804109077555872E-3</v>
      </c>
      <c r="E1902" s="64">
        <f t="shared" si="119"/>
        <v>-2.8129999999999988</v>
      </c>
      <c r="F1902" s="64">
        <f t="shared" si="120"/>
        <v>-28.129999999999988</v>
      </c>
    </row>
    <row r="1903" spans="1:6" s="21" customFormat="1" ht="14.25" customHeight="1" x14ac:dyDescent="0.3">
      <c r="A1903" s="76">
        <v>39681</v>
      </c>
      <c r="B1903" s="64">
        <v>3.1718799999999998</v>
      </c>
      <c r="C1903" s="104">
        <f t="shared" si="118"/>
        <v>3.1718799999999998</v>
      </c>
      <c r="D1903" s="99">
        <f t="shared" ca="1" si="117"/>
        <v>-1.8185307509680868E-2</v>
      </c>
      <c r="E1903" s="64">
        <f t="shared" si="119"/>
        <v>-5.8750000000000302</v>
      </c>
      <c r="F1903" s="64">
        <f t="shared" si="120"/>
        <v>-58.750000000000298</v>
      </c>
    </row>
    <row r="1904" spans="1:6" s="21" customFormat="1" ht="14.25" customHeight="1" x14ac:dyDescent="0.3">
      <c r="A1904" s="76">
        <v>39680</v>
      </c>
      <c r="B1904" s="64">
        <v>3.2343799999999998</v>
      </c>
      <c r="C1904" s="104">
        <f t="shared" si="118"/>
        <v>3.2343799999999998</v>
      </c>
      <c r="D1904" s="99">
        <f t="shared" ca="1" si="117"/>
        <v>-1.277985501716911E-2</v>
      </c>
      <c r="E1904" s="64">
        <f t="shared" si="119"/>
        <v>-4.1870000000000296</v>
      </c>
      <c r="F1904" s="64">
        <f t="shared" si="120"/>
        <v>-41.870000000000296</v>
      </c>
    </row>
    <row r="1905" spans="1:6" s="21" customFormat="1" ht="14.25" customHeight="1" x14ac:dyDescent="0.3">
      <c r="A1905" s="76">
        <v>39679</v>
      </c>
      <c r="B1905" s="64">
        <v>3.2437499999999999</v>
      </c>
      <c r="C1905" s="104">
        <f t="shared" si="118"/>
        <v>3.2437499999999999</v>
      </c>
      <c r="D1905" s="99">
        <f t="shared" ca="1" si="117"/>
        <v>-7.0801498677637671E-3</v>
      </c>
      <c r="E1905" s="64">
        <f t="shared" si="119"/>
        <v>-2.3130000000000095</v>
      </c>
      <c r="F1905" s="64">
        <f t="shared" si="120"/>
        <v>-23.130000000000095</v>
      </c>
    </row>
    <row r="1906" spans="1:6" s="21" customFormat="1" ht="14.25" customHeight="1" x14ac:dyDescent="0.3">
      <c r="A1906" s="76">
        <v>39678</v>
      </c>
      <c r="B1906" s="64">
        <v>3.2631299999999999</v>
      </c>
      <c r="C1906" s="104">
        <f t="shared" si="118"/>
        <v>3.2631299999999999</v>
      </c>
      <c r="D1906" s="99">
        <f t="shared" ca="1" si="117"/>
        <v>-5.5222857142857556E-3</v>
      </c>
      <c r="E1906" s="64">
        <f t="shared" si="119"/>
        <v>-1.8120000000000136</v>
      </c>
      <c r="F1906" s="64">
        <f t="shared" si="120"/>
        <v>-18.120000000000136</v>
      </c>
    </row>
    <row r="1907" spans="1:6" s="21" customFormat="1" ht="14.25" customHeight="1" x14ac:dyDescent="0.3">
      <c r="A1907" s="76">
        <v>39675</v>
      </c>
      <c r="B1907" s="64">
        <v>3.2549999999999999</v>
      </c>
      <c r="C1907" s="104">
        <f t="shared" si="118"/>
        <v>3.2549999999999999</v>
      </c>
      <c r="D1907" s="99">
        <f t="shared" ca="1" si="117"/>
        <v>4.0470344368082091E-3</v>
      </c>
      <c r="E1907" s="64">
        <f t="shared" si="119"/>
        <v>1.3119999999999798</v>
      </c>
      <c r="F1907" s="64">
        <f t="shared" si="120"/>
        <v>13.119999999999798</v>
      </c>
    </row>
    <row r="1908" spans="1:6" s="21" customFormat="1" ht="14.25" customHeight="1" x14ac:dyDescent="0.3">
      <c r="A1908" s="76">
        <v>39674</v>
      </c>
      <c r="B1908" s="64">
        <v>3.2331300000000001</v>
      </c>
      <c r="C1908" s="104">
        <f t="shared" si="118"/>
        <v>3.2331300000000001</v>
      </c>
      <c r="D1908" s="99">
        <f t="shared" ca="1" si="117"/>
        <v>3.2986811481768557E-3</v>
      </c>
      <c r="E1908" s="64">
        <f t="shared" si="119"/>
        <v>1.0629999999999917</v>
      </c>
      <c r="F1908" s="64">
        <f t="shared" si="120"/>
        <v>10.629999999999917</v>
      </c>
    </row>
    <row r="1909" spans="1:6" s="21" customFormat="1" ht="14.25" customHeight="1" x14ac:dyDescent="0.3">
      <c r="A1909" s="76">
        <v>39673</v>
      </c>
      <c r="B1909" s="64">
        <v>3.2181299999999999</v>
      </c>
      <c r="C1909" s="104">
        <f t="shared" si="118"/>
        <v>3.2181299999999999</v>
      </c>
      <c r="D1909" s="99">
        <f t="shared" ca="1" si="117"/>
        <v>-1.0567255956956191E-2</v>
      </c>
      <c r="E1909" s="64">
        <f t="shared" si="119"/>
        <v>-3.4370000000000012</v>
      </c>
      <c r="F1909" s="64">
        <f t="shared" si="120"/>
        <v>-34.370000000000012</v>
      </c>
    </row>
    <row r="1910" spans="1:6" s="21" customFormat="1" ht="14.25" customHeight="1" x14ac:dyDescent="0.3">
      <c r="A1910" s="76">
        <v>39672</v>
      </c>
      <c r="B1910" s="64">
        <v>3.2706300000000001</v>
      </c>
      <c r="C1910" s="104">
        <f t="shared" si="118"/>
        <v>3.2706300000000001</v>
      </c>
      <c r="D1910" s="99">
        <f t="shared" ca="1" si="117"/>
        <v>-5.1315589353611987E-3</v>
      </c>
      <c r="E1910" s="64">
        <f t="shared" si="119"/>
        <v>-1.6869999999999941</v>
      </c>
      <c r="F1910" s="64">
        <f t="shared" si="120"/>
        <v>-16.869999999999941</v>
      </c>
    </row>
    <row r="1911" spans="1:6" s="21" customFormat="1" ht="14.25" customHeight="1" x14ac:dyDescent="0.3">
      <c r="A1911" s="76">
        <v>39671</v>
      </c>
      <c r="B1911" s="64">
        <v>3.2406299999999999</v>
      </c>
      <c r="C1911" s="104">
        <f t="shared" si="118"/>
        <v>3.2406299999999999</v>
      </c>
      <c r="D1911" s="99">
        <f t="shared" ca="1" si="117"/>
        <v>-1.2192780045296189E-2</v>
      </c>
      <c r="E1911" s="64">
        <f t="shared" si="119"/>
        <v>-4.0000000000000036</v>
      </c>
      <c r="F1911" s="64">
        <f t="shared" si="120"/>
        <v>-40.000000000000036</v>
      </c>
    </row>
    <row r="1912" spans="1:6" s="21" customFormat="1" ht="14.25" customHeight="1" x14ac:dyDescent="0.3">
      <c r="A1912" s="76">
        <v>39668</v>
      </c>
      <c r="B1912" s="64">
        <v>3.2306300000000001</v>
      </c>
      <c r="C1912" s="104">
        <f t="shared" si="118"/>
        <v>3.2306300000000001</v>
      </c>
      <c r="D1912" s="99">
        <f t="shared" ca="1" si="117"/>
        <v>-2.5083364768011963E-2</v>
      </c>
      <c r="E1912" s="64">
        <f t="shared" si="119"/>
        <v>-8.3119999999999639</v>
      </c>
      <c r="F1912" s="64">
        <f t="shared" si="120"/>
        <v>-83.119999999999635</v>
      </c>
    </row>
    <row r="1913" spans="1:6" s="21" customFormat="1" ht="14.25" customHeight="1" x14ac:dyDescent="0.3">
      <c r="A1913" s="76">
        <v>39667</v>
      </c>
      <c r="B1913" s="64">
        <v>3.2762500000000001</v>
      </c>
      <c r="C1913" s="104">
        <f t="shared" si="118"/>
        <v>3.2762500000000001</v>
      </c>
      <c r="D1913" s="99">
        <f t="shared" ca="1" si="117"/>
        <v>1.3356235558761957E-3</v>
      </c>
      <c r="E1913" s="64">
        <f t="shared" si="119"/>
        <v>0.43700000000002071</v>
      </c>
      <c r="F1913" s="64">
        <f t="shared" si="120"/>
        <v>4.3700000000002071</v>
      </c>
    </row>
    <row r="1914" spans="1:6" s="21" customFormat="1" ht="14.25" customHeight="1" x14ac:dyDescent="0.3">
      <c r="A1914" s="76">
        <v>39666</v>
      </c>
      <c r="B1914" s="64">
        <v>3.26688</v>
      </c>
      <c r="C1914" s="104">
        <f t="shared" si="118"/>
        <v>3.26688</v>
      </c>
      <c r="D1914" s="99">
        <f t="shared" ca="1" si="117"/>
        <v>-3.3647574564504255E-2</v>
      </c>
      <c r="E1914" s="64">
        <f t="shared" si="119"/>
        <v>-11.375000000000002</v>
      </c>
      <c r="F1914" s="64">
        <f t="shared" si="120"/>
        <v>-113.75000000000001</v>
      </c>
    </row>
    <row r="1915" spans="1:6" s="21" customFormat="1" ht="14.25" customHeight="1" x14ac:dyDescent="0.3">
      <c r="A1915" s="76">
        <v>39665</v>
      </c>
      <c r="B1915" s="64">
        <v>3.28125</v>
      </c>
      <c r="C1915" s="104">
        <f t="shared" si="118"/>
        <v>3.28125</v>
      </c>
      <c r="D1915" s="99">
        <f t="shared" ca="1" si="117"/>
        <v>-3.8461538461538484E-2</v>
      </c>
      <c r="E1915" s="64">
        <f t="shared" si="119"/>
        <v>-13.125000000000009</v>
      </c>
      <c r="F1915" s="64">
        <f t="shared" si="120"/>
        <v>-131.25000000000009</v>
      </c>
    </row>
    <row r="1916" spans="1:6" s="21" customFormat="1" ht="14.25" customHeight="1" x14ac:dyDescent="0.3">
      <c r="A1916" s="76">
        <v>39664</v>
      </c>
      <c r="B1916" s="64">
        <v>3.2418800000000001</v>
      </c>
      <c r="C1916" s="104">
        <f t="shared" si="118"/>
        <v>3.2418800000000001</v>
      </c>
      <c r="D1916" s="99">
        <f t="shared" ca="1" si="117"/>
        <v>-2.8833508581151707E-2</v>
      </c>
      <c r="E1916" s="64">
        <f t="shared" si="119"/>
        <v>-9.6249999999999947</v>
      </c>
      <c r="F1916" s="64">
        <f t="shared" si="120"/>
        <v>-96.249999999999943</v>
      </c>
    </row>
    <row r="1917" spans="1:6" s="21" customFormat="1" ht="14.25" customHeight="1" x14ac:dyDescent="0.3">
      <c r="A1917" s="76">
        <v>39661</v>
      </c>
      <c r="B1917" s="64">
        <v>3.2225000000000001</v>
      </c>
      <c r="C1917" s="104">
        <f t="shared" si="118"/>
        <v>3.2225000000000001</v>
      </c>
      <c r="D1917" s="99">
        <f t="shared" ca="1" si="117"/>
        <v>-3.9851024208566115E-2</v>
      </c>
      <c r="E1917" s="64">
        <f t="shared" si="119"/>
        <v>-13.375000000000004</v>
      </c>
      <c r="F1917" s="64">
        <f t="shared" si="120"/>
        <v>-133.75000000000003</v>
      </c>
    </row>
    <row r="1918" spans="1:6" s="21" customFormat="1" ht="14.25" customHeight="1" x14ac:dyDescent="0.3">
      <c r="A1918" s="76">
        <v>39660</v>
      </c>
      <c r="B1918" s="64">
        <v>3.2524999999999999</v>
      </c>
      <c r="C1918" s="104">
        <f t="shared" si="118"/>
        <v>3.2524999999999999</v>
      </c>
      <c r="D1918" s="99">
        <f t="shared" ca="1" si="117"/>
        <v>-1.3448453734862288E-3</v>
      </c>
      <c r="E1918" s="64">
        <f t="shared" si="119"/>
        <v>-0.43799999999998285</v>
      </c>
      <c r="F1918" s="64">
        <f t="shared" si="120"/>
        <v>-4.3799999999998285</v>
      </c>
    </row>
    <row r="1919" spans="1:6" s="21" customFormat="1" ht="14.25" customHeight="1" x14ac:dyDescent="0.3">
      <c r="A1919" s="76">
        <v>39659</v>
      </c>
      <c r="B1919" s="64">
        <v>3.2875000000000001</v>
      </c>
      <c r="C1919" s="104">
        <f t="shared" si="118"/>
        <v>3.2875000000000001</v>
      </c>
      <c r="D1919" s="99">
        <f t="shared" ca="1" si="117"/>
        <v>2.354384348107658E-2</v>
      </c>
      <c r="E1919" s="64">
        <f t="shared" si="119"/>
        <v>7.5620000000000243</v>
      </c>
      <c r="F1919" s="64">
        <f t="shared" si="120"/>
        <v>75.620000000000246</v>
      </c>
    </row>
    <row r="1920" spans="1:6" s="21" customFormat="1" ht="14.25" customHeight="1" x14ac:dyDescent="0.3">
      <c r="A1920" s="76">
        <v>39658</v>
      </c>
      <c r="B1920" s="64">
        <v>3.2806299999999999</v>
      </c>
      <c r="C1920" s="104">
        <f t="shared" si="118"/>
        <v>3.2806299999999999</v>
      </c>
      <c r="D1920" s="99">
        <f t="shared" ca="1" si="117"/>
        <v>4.1261588952050822E-2</v>
      </c>
      <c r="E1920" s="64">
        <f t="shared" si="119"/>
        <v>12.999999999999989</v>
      </c>
      <c r="F1920" s="64">
        <f t="shared" si="120"/>
        <v>129.99999999999989</v>
      </c>
    </row>
    <row r="1921" spans="1:6" s="21" customFormat="1" ht="14.25" customHeight="1" x14ac:dyDescent="0.3">
      <c r="A1921" s="76">
        <v>39657</v>
      </c>
      <c r="B1921" s="64">
        <v>3.3137499999999998</v>
      </c>
      <c r="C1921" s="104">
        <f t="shared" si="118"/>
        <v>3.3137499999999998</v>
      </c>
      <c r="D1921" s="99">
        <f t="shared" ca="1" si="117"/>
        <v>3.5747551088023188E-2</v>
      </c>
      <c r="E1921" s="64">
        <f t="shared" si="119"/>
        <v>11.436999999999964</v>
      </c>
      <c r="F1921" s="64">
        <f t="shared" si="120"/>
        <v>114.36999999999964</v>
      </c>
    </row>
    <row r="1922" spans="1:6" s="21" customFormat="1" ht="14.25" customHeight="1" x14ac:dyDescent="0.3">
      <c r="A1922" s="76">
        <v>39654</v>
      </c>
      <c r="B1922" s="64">
        <v>3.2718799999999999</v>
      </c>
      <c r="C1922" s="104">
        <f t="shared" si="118"/>
        <v>3.2718799999999999</v>
      </c>
      <c r="D1922" s="99">
        <f t="shared" ca="1" si="117"/>
        <v>-9.5267175572519443E-4</v>
      </c>
      <c r="E1922" s="64">
        <f t="shared" si="119"/>
        <v>-0.31200000000000117</v>
      </c>
      <c r="F1922" s="64">
        <f t="shared" si="120"/>
        <v>-3.1200000000000117</v>
      </c>
    </row>
    <row r="1923" spans="1:6" s="21" customFormat="1" ht="14.25" customHeight="1" x14ac:dyDescent="0.3">
      <c r="A1923" s="76">
        <v>39653</v>
      </c>
      <c r="B1923" s="64">
        <v>3.38063</v>
      </c>
      <c r="C1923" s="104">
        <f t="shared" si="118"/>
        <v>3.38063</v>
      </c>
      <c r="D1923" s="99">
        <f t="shared" ref="D1923:D1986" ca="1" si="121">_xlfn.IFNA((B1923-B1932)/B1932,NORMINV(RAND(),_xlfn.AGGREGATE(1,6,D1862:D1988),_xlfn.AGGREGATE(7,6,D1862:D1988)))</f>
        <v>3.8197312859884813E-2</v>
      </c>
      <c r="E1923" s="64">
        <f t="shared" si="119"/>
        <v>12.437999999999994</v>
      </c>
      <c r="F1923" s="64">
        <f t="shared" si="120"/>
        <v>124.37999999999994</v>
      </c>
    </row>
    <row r="1924" spans="1:6" s="21" customFormat="1" ht="14.25" customHeight="1" x14ac:dyDescent="0.3">
      <c r="A1924" s="76">
        <v>39652</v>
      </c>
      <c r="B1924" s="64">
        <v>3.4125000000000001</v>
      </c>
      <c r="C1924" s="104">
        <f t="shared" si="118"/>
        <v>3.4125000000000001</v>
      </c>
      <c r="D1924" s="99">
        <f t="shared" ca="1" si="121"/>
        <v>6.4742589703588149E-2</v>
      </c>
      <c r="E1924" s="64">
        <f t="shared" si="119"/>
        <v>20.75</v>
      </c>
      <c r="F1924" s="64">
        <f t="shared" si="120"/>
        <v>207.5</v>
      </c>
    </row>
    <row r="1925" spans="1:6" s="21" customFormat="1" ht="14.25" customHeight="1" x14ac:dyDescent="0.3">
      <c r="A1925" s="76">
        <v>39651</v>
      </c>
      <c r="B1925" s="64">
        <v>3.33813</v>
      </c>
      <c r="C1925" s="104">
        <f t="shared" si="118"/>
        <v>3.33813</v>
      </c>
      <c r="D1925" s="99">
        <f t="shared" ca="1" si="121"/>
        <v>2.7512120046171679E-2</v>
      </c>
      <c r="E1925" s="64">
        <f t="shared" si="119"/>
        <v>8.9380000000000237</v>
      </c>
      <c r="F1925" s="64">
        <f t="shared" si="120"/>
        <v>89.380000000000237</v>
      </c>
    </row>
    <row r="1926" spans="1:6" s="21" customFormat="1" ht="14.25" customHeight="1" x14ac:dyDescent="0.3">
      <c r="A1926" s="76">
        <v>39650</v>
      </c>
      <c r="B1926" s="64">
        <v>3.3562500000000002</v>
      </c>
      <c r="C1926" s="104">
        <f t="shared" ref="C1926:C1989" si="122">_xlfn.IFNA(B1926,EXP(D1926)*B1935)</f>
        <v>3.3562500000000002</v>
      </c>
      <c r="D1926" s="99">
        <f t="shared" ca="1" si="121"/>
        <v>4.1505042668735462E-2</v>
      </c>
      <c r="E1926" s="64">
        <f t="shared" ref="E1926:E1989" si="123">(C1926-C1935)*100</f>
        <v>13.375000000000004</v>
      </c>
      <c r="F1926" s="64">
        <f t="shared" ref="F1926:F1989" si="124">E1926*10</f>
        <v>133.75000000000003</v>
      </c>
    </row>
    <row r="1927" spans="1:6" s="21" customFormat="1" ht="14.25" customHeight="1" x14ac:dyDescent="0.3">
      <c r="A1927" s="76">
        <v>39647</v>
      </c>
      <c r="B1927" s="64">
        <v>3.2568799999999998</v>
      </c>
      <c r="C1927" s="104">
        <f t="shared" si="122"/>
        <v>3.2568799999999998</v>
      </c>
      <c r="D1927" s="99">
        <f t="shared" ca="1" si="121"/>
        <v>-1.156904400606985E-2</v>
      </c>
      <c r="E1927" s="64">
        <f t="shared" si="123"/>
        <v>-3.8120000000000154</v>
      </c>
      <c r="F1927" s="64">
        <f t="shared" si="124"/>
        <v>-38.120000000000154</v>
      </c>
    </row>
    <row r="1928" spans="1:6" s="21" customFormat="1" ht="14.25" customHeight="1" x14ac:dyDescent="0.3">
      <c r="A1928" s="76">
        <v>39646</v>
      </c>
      <c r="B1928" s="64">
        <v>3.2118799999999998</v>
      </c>
      <c r="C1928" s="104">
        <f t="shared" si="122"/>
        <v>3.2118799999999998</v>
      </c>
      <c r="D1928" s="99">
        <f t="shared" ca="1" si="121"/>
        <v>-2.4856166982922302E-2</v>
      </c>
      <c r="E1928" s="64">
        <f t="shared" si="123"/>
        <v>-8.1870000000000331</v>
      </c>
      <c r="F1928" s="64">
        <f t="shared" si="124"/>
        <v>-81.870000000000331</v>
      </c>
    </row>
    <row r="1929" spans="1:6" s="21" customFormat="1" ht="14.25" customHeight="1" x14ac:dyDescent="0.3">
      <c r="A1929" s="76">
        <v>39645</v>
      </c>
      <c r="B1929" s="64">
        <v>3.15063</v>
      </c>
      <c r="C1929" s="104">
        <f t="shared" si="122"/>
        <v>3.15063</v>
      </c>
      <c r="D1929" s="99">
        <f t="shared" ca="1" si="121"/>
        <v>-5.2442105263157936E-2</v>
      </c>
      <c r="E1929" s="64">
        <f t="shared" si="123"/>
        <v>-17.437000000000012</v>
      </c>
      <c r="F1929" s="64">
        <f t="shared" si="124"/>
        <v>-174.37000000000012</v>
      </c>
    </row>
    <row r="1930" spans="1:6" s="21" customFormat="1" ht="14.25" customHeight="1" x14ac:dyDescent="0.3">
      <c r="A1930" s="76">
        <v>39644</v>
      </c>
      <c r="B1930" s="64">
        <v>3.1993800000000001</v>
      </c>
      <c r="C1930" s="104">
        <f t="shared" si="122"/>
        <v>3.1993800000000001</v>
      </c>
      <c r="D1930" s="99">
        <f t="shared" ca="1" si="121"/>
        <v>-4.3533632286995409E-2</v>
      </c>
      <c r="E1930" s="64">
        <f t="shared" si="123"/>
        <v>-14.561999999999964</v>
      </c>
      <c r="F1930" s="64">
        <f t="shared" si="124"/>
        <v>-145.61999999999964</v>
      </c>
    </row>
    <row r="1931" spans="1:6" s="21" customFormat="1" ht="14.25" customHeight="1" x14ac:dyDescent="0.3">
      <c r="A1931" s="76">
        <v>39643</v>
      </c>
      <c r="B1931" s="64">
        <v>3.2749999999999999</v>
      </c>
      <c r="C1931" s="104">
        <f t="shared" si="122"/>
        <v>3.2749999999999999</v>
      </c>
      <c r="D1931" s="99">
        <f t="shared" ca="1" si="121"/>
        <v>-1.4667168108311417E-2</v>
      </c>
      <c r="E1931" s="64">
        <f t="shared" si="123"/>
        <v>-4.8750000000000071</v>
      </c>
      <c r="F1931" s="64">
        <f t="shared" si="124"/>
        <v>-48.750000000000071</v>
      </c>
    </row>
    <row r="1932" spans="1:6" s="21" customFormat="1" ht="14.25" customHeight="1" x14ac:dyDescent="0.3">
      <c r="A1932" s="76">
        <v>39640</v>
      </c>
      <c r="B1932" s="64">
        <v>3.2562500000000001</v>
      </c>
      <c r="C1932" s="104">
        <f t="shared" si="122"/>
        <v>3.2562500000000001</v>
      </c>
      <c r="D1932" s="99">
        <f t="shared" ca="1" si="121"/>
        <v>-1.6425876645834808E-2</v>
      </c>
      <c r="E1932" s="64">
        <f t="shared" si="123"/>
        <v>-5.4380000000000095</v>
      </c>
      <c r="F1932" s="64">
        <f t="shared" si="124"/>
        <v>-54.380000000000095</v>
      </c>
    </row>
    <row r="1933" spans="1:6" s="21" customFormat="1" ht="14.25" customHeight="1" x14ac:dyDescent="0.3">
      <c r="A1933" s="76">
        <v>39639</v>
      </c>
      <c r="B1933" s="64">
        <v>3.2050000000000001</v>
      </c>
      <c r="C1933" s="104">
        <f t="shared" si="122"/>
        <v>3.2050000000000001</v>
      </c>
      <c r="D1933" s="99">
        <f t="shared" ca="1" si="121"/>
        <v>-5.160118128177351E-2</v>
      </c>
      <c r="E1933" s="64">
        <f t="shared" si="123"/>
        <v>-17.437999999999974</v>
      </c>
      <c r="F1933" s="64">
        <f t="shared" si="124"/>
        <v>-174.37999999999974</v>
      </c>
    </row>
    <row r="1934" spans="1:6" s="21" customFormat="1" ht="14.25" customHeight="1" x14ac:dyDescent="0.3">
      <c r="A1934" s="76">
        <v>39638</v>
      </c>
      <c r="B1934" s="64">
        <v>3.2487499999999998</v>
      </c>
      <c r="C1934" s="104">
        <f t="shared" si="122"/>
        <v>3.2487499999999998</v>
      </c>
      <c r="D1934" s="99">
        <f t="shared" ca="1" si="121"/>
        <v>-5.5938975662913282E-2</v>
      </c>
      <c r="E1934" s="64">
        <f t="shared" si="123"/>
        <v>-19.250000000000036</v>
      </c>
      <c r="F1934" s="64">
        <f t="shared" si="124"/>
        <v>-192.50000000000034</v>
      </c>
    </row>
    <row r="1935" spans="1:6" s="21" customFormat="1" ht="14.25" customHeight="1" x14ac:dyDescent="0.3">
      <c r="A1935" s="76">
        <v>39637</v>
      </c>
      <c r="B1935" s="64">
        <v>3.2225000000000001</v>
      </c>
      <c r="C1935" s="104">
        <f t="shared" si="122"/>
        <v>3.2225000000000001</v>
      </c>
      <c r="D1935" s="99">
        <f t="shared" ca="1" si="121"/>
        <v>-8.1254454739843107E-2</v>
      </c>
      <c r="E1935" s="64">
        <f t="shared" si="123"/>
        <v>-28.499999999999972</v>
      </c>
      <c r="F1935" s="64">
        <f t="shared" si="124"/>
        <v>-284.99999999999972</v>
      </c>
    </row>
    <row r="1936" spans="1:6" s="21" customFormat="1" ht="14.25" customHeight="1" x14ac:dyDescent="0.3">
      <c r="A1936" s="76">
        <v>39636</v>
      </c>
      <c r="B1936" s="64">
        <v>3.2949999999999999</v>
      </c>
      <c r="C1936" s="104">
        <f t="shared" si="122"/>
        <v>3.2949999999999999</v>
      </c>
      <c r="D1936" s="99">
        <f t="shared" ca="1" si="121"/>
        <v>-7.3462214411247798E-2</v>
      </c>
      <c r="E1936" s="64">
        <f t="shared" si="123"/>
        <v>-26.125</v>
      </c>
      <c r="F1936" s="64">
        <f t="shared" si="124"/>
        <v>-261.25</v>
      </c>
    </row>
    <row r="1937" spans="1:6" s="21" customFormat="1" ht="14.25" customHeight="1" x14ac:dyDescent="0.3">
      <c r="A1937" s="76">
        <v>39633</v>
      </c>
      <c r="B1937" s="64">
        <v>3.2937500000000002</v>
      </c>
      <c r="C1937" s="104">
        <f t="shared" si="122"/>
        <v>3.2937500000000002</v>
      </c>
      <c r="D1937" s="99">
        <f t="shared" ca="1" si="121"/>
        <v>-6.8412135885259504E-2</v>
      </c>
      <c r="E1937" s="64">
        <f t="shared" si="123"/>
        <v>-24.188000000000009</v>
      </c>
      <c r="F1937" s="64">
        <f t="shared" si="124"/>
        <v>-241.88000000000011</v>
      </c>
    </row>
    <row r="1938" spans="1:6" s="21" customFormat="1" ht="14.25" customHeight="1" x14ac:dyDescent="0.3">
      <c r="A1938" s="76">
        <v>39632</v>
      </c>
      <c r="B1938" s="64">
        <v>3.3250000000000002</v>
      </c>
      <c r="C1938" s="104">
        <f t="shared" si="122"/>
        <v>3.3250000000000002</v>
      </c>
      <c r="D1938" s="99">
        <f t="shared" ca="1" si="121"/>
        <v>-6.2059238363892738E-2</v>
      </c>
      <c r="E1938" s="64">
        <f t="shared" si="123"/>
        <v>-21.999999999999975</v>
      </c>
      <c r="F1938" s="64">
        <f t="shared" si="124"/>
        <v>-219.99999999999974</v>
      </c>
    </row>
    <row r="1939" spans="1:6" s="21" customFormat="1" ht="14.25" customHeight="1" x14ac:dyDescent="0.3">
      <c r="A1939" s="76">
        <v>39631</v>
      </c>
      <c r="B1939" s="64">
        <v>3.3449999999999998</v>
      </c>
      <c r="C1939" s="104">
        <f t="shared" si="122"/>
        <v>3.3449999999999998</v>
      </c>
      <c r="D1939" s="99">
        <f t="shared" ca="1" si="121"/>
        <v>-5.8078141499472088E-2</v>
      </c>
      <c r="E1939" s="64">
        <f t="shared" si="123"/>
        <v>-20.625000000000028</v>
      </c>
      <c r="F1939" s="64">
        <f t="shared" si="124"/>
        <v>-206.25000000000028</v>
      </c>
    </row>
    <row r="1940" spans="1:6" s="21" customFormat="1" ht="14.25" customHeight="1" x14ac:dyDescent="0.3">
      <c r="A1940" s="76">
        <v>39630</v>
      </c>
      <c r="B1940" s="64">
        <v>3.32375</v>
      </c>
      <c r="C1940" s="104">
        <f t="shared" si="122"/>
        <v>3.32375</v>
      </c>
      <c r="D1940" s="99">
        <f t="shared" ca="1" si="121"/>
        <v>-7.0929419986023798E-2</v>
      </c>
      <c r="E1940" s="64">
        <f t="shared" si="123"/>
        <v>-25.375000000000014</v>
      </c>
      <c r="F1940" s="64">
        <f t="shared" si="124"/>
        <v>-253.75000000000014</v>
      </c>
    </row>
    <row r="1941" spans="1:6" s="21" customFormat="1" ht="14.25" customHeight="1" x14ac:dyDescent="0.3">
      <c r="A1941" s="76">
        <v>39629</v>
      </c>
      <c r="B1941" s="64">
        <v>3.3106300000000002</v>
      </c>
      <c r="C1941" s="104">
        <f t="shared" si="122"/>
        <v>3.3106300000000002</v>
      </c>
      <c r="D1941" s="99">
        <f t="shared" ca="1" si="121"/>
        <v>-7.8781217391304295E-2</v>
      </c>
      <c r="E1941" s="64">
        <f t="shared" si="123"/>
        <v>-28.311999999999983</v>
      </c>
      <c r="F1941" s="64">
        <f t="shared" si="124"/>
        <v>-283.11999999999983</v>
      </c>
    </row>
    <row r="1942" spans="1:6" s="21" customFormat="1" ht="14.25" customHeight="1" x14ac:dyDescent="0.3">
      <c r="A1942" s="76">
        <v>39626</v>
      </c>
      <c r="B1942" s="64">
        <v>3.3793799999999998</v>
      </c>
      <c r="C1942" s="104">
        <f t="shared" si="122"/>
        <v>3.3793799999999998</v>
      </c>
      <c r="D1942" s="99">
        <f t="shared" ca="1" si="121"/>
        <v>-7.7617195496417615E-2</v>
      </c>
      <c r="E1942" s="64">
        <f t="shared" si="123"/>
        <v>-28.437000000000001</v>
      </c>
      <c r="F1942" s="64">
        <f t="shared" si="124"/>
        <v>-284.37</v>
      </c>
    </row>
    <row r="1943" spans="1:6" s="21" customFormat="1" ht="14.25" customHeight="1" x14ac:dyDescent="0.3">
      <c r="A1943" s="76">
        <v>39625</v>
      </c>
      <c r="B1943" s="64">
        <v>3.4412500000000001</v>
      </c>
      <c r="C1943" s="104">
        <f t="shared" si="122"/>
        <v>3.4412500000000001</v>
      </c>
      <c r="D1943" s="99">
        <f t="shared" ca="1" si="121"/>
        <v>-6.5195246179965985E-2</v>
      </c>
      <c r="E1943" s="64">
        <f t="shared" si="123"/>
        <v>-23.999999999999979</v>
      </c>
      <c r="F1943" s="64">
        <f t="shared" si="124"/>
        <v>-239.99999999999977</v>
      </c>
    </row>
    <row r="1944" spans="1:6" s="21" customFormat="1" ht="14.25" customHeight="1" x14ac:dyDescent="0.3">
      <c r="A1944" s="76">
        <v>39624</v>
      </c>
      <c r="B1944" s="64">
        <v>3.5074999999999998</v>
      </c>
      <c r="C1944" s="104">
        <f t="shared" si="122"/>
        <v>3.5074999999999998</v>
      </c>
      <c r="D1944" s="99">
        <f t="shared" ca="1" si="121"/>
        <v>1.2474558466285188E-3</v>
      </c>
      <c r="E1944" s="64">
        <f t="shared" si="123"/>
        <v>0.4369999999999763</v>
      </c>
      <c r="F1944" s="64">
        <f t="shared" si="124"/>
        <v>4.369999999999763</v>
      </c>
    </row>
    <row r="1945" spans="1:6" s="21" customFormat="1" ht="14.25" customHeight="1" x14ac:dyDescent="0.3">
      <c r="A1945" s="76">
        <v>39623</v>
      </c>
      <c r="B1945" s="64">
        <v>3.5562499999999999</v>
      </c>
      <c r="C1945" s="104">
        <f t="shared" si="122"/>
        <v>3.5562499999999999</v>
      </c>
      <c r="D1945" s="99">
        <f t="shared" ca="1" si="121"/>
        <v>1.0298295454545425E-2</v>
      </c>
      <c r="E1945" s="64">
        <f t="shared" si="123"/>
        <v>3.6249999999999893</v>
      </c>
      <c r="F1945" s="64">
        <f t="shared" si="124"/>
        <v>36.249999999999893</v>
      </c>
    </row>
    <row r="1946" spans="1:6" s="21" customFormat="1" ht="14.25" customHeight="1" x14ac:dyDescent="0.3">
      <c r="A1946" s="76">
        <v>39622</v>
      </c>
      <c r="B1946" s="64">
        <v>3.5356300000000003</v>
      </c>
      <c r="C1946" s="104">
        <f t="shared" si="122"/>
        <v>3.5356300000000003</v>
      </c>
      <c r="D1946" s="99">
        <f t="shared" ca="1" si="121"/>
        <v>-1.7645995911774665E-3</v>
      </c>
      <c r="E1946" s="64">
        <f t="shared" si="123"/>
        <v>-0.62499999999996447</v>
      </c>
      <c r="F1946" s="64">
        <f t="shared" si="124"/>
        <v>-6.2499999999996447</v>
      </c>
    </row>
    <row r="1947" spans="1:6" s="21" customFormat="1" ht="14.25" customHeight="1" x14ac:dyDescent="0.3">
      <c r="A1947" s="76">
        <v>39619</v>
      </c>
      <c r="B1947" s="64">
        <v>3.5449999999999999</v>
      </c>
      <c r="C1947" s="104">
        <f t="shared" si="122"/>
        <v>3.5449999999999999</v>
      </c>
      <c r="D1947" s="99">
        <f t="shared" ca="1" si="121"/>
        <v>0.11215686274509802</v>
      </c>
      <c r="E1947" s="64">
        <f t="shared" si="123"/>
        <v>35.749999999999993</v>
      </c>
      <c r="F1947" s="64">
        <f t="shared" si="124"/>
        <v>357.49999999999994</v>
      </c>
    </row>
    <row r="1948" spans="1:6" s="21" customFormat="1" ht="14.25" customHeight="1" x14ac:dyDescent="0.3">
      <c r="A1948" s="76">
        <v>39618</v>
      </c>
      <c r="B1948" s="64">
        <v>3.55125</v>
      </c>
      <c r="C1948" s="104">
        <f t="shared" si="122"/>
        <v>3.55125</v>
      </c>
      <c r="D1948" s="99">
        <f t="shared" ca="1" si="121"/>
        <v>0.10609132787023105</v>
      </c>
      <c r="E1948" s="64">
        <f t="shared" si="123"/>
        <v>34.061999999999991</v>
      </c>
      <c r="F1948" s="64">
        <f t="shared" si="124"/>
        <v>340.61999999999989</v>
      </c>
    </row>
    <row r="1949" spans="1:6" s="21" customFormat="1" ht="14.25" customHeight="1" x14ac:dyDescent="0.3">
      <c r="A1949" s="76">
        <v>39617</v>
      </c>
      <c r="B1949" s="64">
        <v>3.5775000000000001</v>
      </c>
      <c r="C1949" s="104">
        <f t="shared" si="122"/>
        <v>3.5775000000000001</v>
      </c>
      <c r="D1949" s="99">
        <f t="shared" ca="1" si="121"/>
        <v>0.14297124600638986</v>
      </c>
      <c r="E1949" s="64">
        <f t="shared" si="123"/>
        <v>44.750000000000021</v>
      </c>
      <c r="F1949" s="64">
        <f t="shared" si="124"/>
        <v>447.50000000000023</v>
      </c>
    </row>
    <row r="1950" spans="1:6" s="21" customFormat="1" ht="14.25" customHeight="1" x14ac:dyDescent="0.3">
      <c r="A1950" s="76">
        <v>39616</v>
      </c>
      <c r="B1950" s="64">
        <v>3.59375</v>
      </c>
      <c r="C1950" s="104">
        <f t="shared" si="122"/>
        <v>3.59375</v>
      </c>
      <c r="D1950" s="99">
        <f t="shared" ca="1" si="121"/>
        <v>0.16020984665052457</v>
      </c>
      <c r="E1950" s="64">
        <f t="shared" si="123"/>
        <v>49.624999999999986</v>
      </c>
      <c r="F1950" s="64">
        <f t="shared" si="124"/>
        <v>496.24999999999989</v>
      </c>
    </row>
    <row r="1951" spans="1:6" s="21" customFormat="1" ht="14.25" customHeight="1" x14ac:dyDescent="0.3">
      <c r="A1951" s="76">
        <v>39615</v>
      </c>
      <c r="B1951" s="64">
        <v>3.6637499999999998</v>
      </c>
      <c r="C1951" s="104">
        <f t="shared" si="122"/>
        <v>3.6637499999999998</v>
      </c>
      <c r="D1951" s="99">
        <f t="shared" ca="1" si="121"/>
        <v>0.18328623334679045</v>
      </c>
      <c r="E1951" s="64">
        <f t="shared" si="123"/>
        <v>56.749999999999986</v>
      </c>
      <c r="F1951" s="64">
        <f t="shared" si="124"/>
        <v>567.49999999999989</v>
      </c>
    </row>
    <row r="1952" spans="1:6" s="21" customFormat="1" ht="14.25" customHeight="1" x14ac:dyDescent="0.3">
      <c r="A1952" s="76">
        <v>39612</v>
      </c>
      <c r="B1952" s="64">
        <v>3.6812499999999999</v>
      </c>
      <c r="C1952" s="104">
        <f t="shared" si="122"/>
        <v>3.6812499999999999</v>
      </c>
      <c r="D1952" s="99">
        <f t="shared" ca="1" si="121"/>
        <v>0.1728395061728395</v>
      </c>
      <c r="E1952" s="64">
        <f t="shared" si="123"/>
        <v>54.25</v>
      </c>
      <c r="F1952" s="64">
        <f t="shared" si="124"/>
        <v>542.5</v>
      </c>
    </row>
    <row r="1953" spans="1:6" s="21" customFormat="1" ht="14.25" customHeight="1" x14ac:dyDescent="0.3">
      <c r="A1953" s="76">
        <v>39611</v>
      </c>
      <c r="B1953" s="64">
        <v>3.5031300000000001</v>
      </c>
      <c r="C1953" s="104">
        <f t="shared" si="122"/>
        <v>3.5031300000000001</v>
      </c>
      <c r="D1953" s="99">
        <f t="shared" ca="1" si="121"/>
        <v>0.10727143421572509</v>
      </c>
      <c r="E1953" s="64">
        <f t="shared" si="123"/>
        <v>33.938000000000024</v>
      </c>
      <c r="F1953" s="64">
        <f t="shared" si="124"/>
        <v>339.38000000000022</v>
      </c>
    </row>
    <row r="1954" spans="1:6" s="21" customFormat="1" ht="14.25" customHeight="1" x14ac:dyDescent="0.3">
      <c r="A1954" s="76">
        <v>39610</v>
      </c>
      <c r="B1954" s="64">
        <v>3.52</v>
      </c>
      <c r="C1954" s="104">
        <f t="shared" si="122"/>
        <v>3.52</v>
      </c>
      <c r="D1954" s="99">
        <f t="shared" ca="1" si="121"/>
        <v>9.8283931357254273E-2</v>
      </c>
      <c r="E1954" s="64">
        <f t="shared" si="123"/>
        <v>31.499999999999993</v>
      </c>
      <c r="F1954" s="64">
        <f t="shared" si="124"/>
        <v>314.99999999999994</v>
      </c>
    </row>
    <row r="1955" spans="1:6" s="21" customFormat="1" ht="14.25" customHeight="1" x14ac:dyDescent="0.3">
      <c r="A1955" s="76">
        <v>39609</v>
      </c>
      <c r="B1955" s="64">
        <v>3.5418799999999999</v>
      </c>
      <c r="C1955" s="104">
        <f t="shared" si="122"/>
        <v>3.5418799999999999</v>
      </c>
      <c r="D1955" s="99">
        <f t="shared" ca="1" si="121"/>
        <v>0.14763223977318743</v>
      </c>
      <c r="E1955" s="64">
        <f t="shared" si="123"/>
        <v>45.562999999999974</v>
      </c>
      <c r="F1955" s="64">
        <f t="shared" si="124"/>
        <v>455.62999999999977</v>
      </c>
    </row>
    <row r="1956" spans="1:6" s="21" customFormat="1" ht="14.25" customHeight="1" x14ac:dyDescent="0.3">
      <c r="A1956" s="76">
        <v>39608</v>
      </c>
      <c r="B1956" s="64">
        <v>3.1875</v>
      </c>
      <c r="C1956" s="104">
        <f t="shared" si="122"/>
        <v>3.1875</v>
      </c>
      <c r="D1956" s="99">
        <f t="shared" ca="1" si="121"/>
        <v>3.911980440097803E-2</v>
      </c>
      <c r="E1956" s="64">
        <f t="shared" si="123"/>
        <v>12.000000000000011</v>
      </c>
      <c r="F1956" s="64">
        <f t="shared" si="124"/>
        <v>120.00000000000011</v>
      </c>
    </row>
    <row r="1957" spans="1:6" s="21" customFormat="1" ht="14.25" customHeight="1" x14ac:dyDescent="0.3">
      <c r="A1957" s="76">
        <v>39605</v>
      </c>
      <c r="B1957" s="64">
        <v>3.2106300000000001</v>
      </c>
      <c r="C1957" s="104">
        <f t="shared" si="122"/>
        <v>3.2106300000000001</v>
      </c>
      <c r="D1957" s="99">
        <f t="shared" ca="1" si="121"/>
        <v>2.0339593208135727E-2</v>
      </c>
      <c r="E1957" s="64">
        <f t="shared" ca="1" si="123"/>
        <v>4.9750000000000068</v>
      </c>
      <c r="F1957" s="64">
        <f t="shared" ca="1" si="124"/>
        <v>49.750000000000071</v>
      </c>
    </row>
    <row r="1958" spans="1:6" s="21" customFormat="1" ht="14.25" customHeight="1" x14ac:dyDescent="0.3">
      <c r="A1958" s="76">
        <v>39604</v>
      </c>
      <c r="B1958" s="64">
        <v>3.13</v>
      </c>
      <c r="C1958" s="104">
        <f t="shared" si="122"/>
        <v>3.13</v>
      </c>
      <c r="D1958" s="99">
        <f t="shared" ca="1" si="121"/>
        <v>2.0581176961602693E-2</v>
      </c>
      <c r="E1958" s="64">
        <f t="shared" si="123"/>
        <v>6.3120000000000065</v>
      </c>
      <c r="F1958" s="64">
        <f t="shared" si="124"/>
        <v>63.120000000000061</v>
      </c>
    </row>
    <row r="1959" spans="1:6" s="21" customFormat="1" ht="14.25" customHeight="1" x14ac:dyDescent="0.3">
      <c r="A1959" s="76">
        <v>39603</v>
      </c>
      <c r="B1959" s="64">
        <v>3.0975000000000001</v>
      </c>
      <c r="C1959" s="104">
        <f t="shared" si="122"/>
        <v>3.0975000000000001</v>
      </c>
      <c r="D1959" s="99">
        <f t="shared" ca="1" si="121"/>
        <v>3.3361134278565498E-2</v>
      </c>
      <c r="E1959" s="64">
        <f t="shared" si="123"/>
        <v>10.000000000000009</v>
      </c>
      <c r="F1959" s="64">
        <f t="shared" si="124"/>
        <v>100.00000000000009</v>
      </c>
    </row>
    <row r="1960" spans="1:6" s="21" customFormat="1" ht="14.25" customHeight="1" x14ac:dyDescent="0.3">
      <c r="A1960" s="76">
        <v>39602</v>
      </c>
      <c r="B1960" s="64">
        <v>3.0962499999999999</v>
      </c>
      <c r="C1960" s="104">
        <f t="shared" si="122"/>
        <v>3.0962499999999999</v>
      </c>
      <c r="D1960" s="99">
        <f t="shared" ca="1" si="121"/>
        <v>4.9131723845828049E-2</v>
      </c>
      <c r="E1960" s="64">
        <f t="shared" si="123"/>
        <v>14.500000000000002</v>
      </c>
      <c r="F1960" s="64">
        <f t="shared" si="124"/>
        <v>145.00000000000003</v>
      </c>
    </row>
    <row r="1961" spans="1:6" s="21" customFormat="1" ht="14.25" customHeight="1" x14ac:dyDescent="0.3">
      <c r="A1961" s="76">
        <v>39601</v>
      </c>
      <c r="B1961" s="64">
        <v>3.1387499999999999</v>
      </c>
      <c r="C1961" s="104">
        <f t="shared" si="122"/>
        <v>3.1387499999999999</v>
      </c>
      <c r="D1961" s="99">
        <f t="shared" ca="1" si="121"/>
        <v>5.4598908021839594E-2</v>
      </c>
      <c r="E1961" s="64">
        <f t="shared" si="123"/>
        <v>16.250000000000007</v>
      </c>
      <c r="F1961" s="64">
        <f t="shared" si="124"/>
        <v>162.50000000000006</v>
      </c>
    </row>
    <row r="1962" spans="1:6" s="21" customFormat="1" ht="14.25" customHeight="1" x14ac:dyDescent="0.3">
      <c r="A1962" s="76">
        <v>39598</v>
      </c>
      <c r="B1962" s="64">
        <v>3.1637499999999998</v>
      </c>
      <c r="C1962" s="104">
        <f t="shared" si="122"/>
        <v>3.1637499999999998</v>
      </c>
      <c r="D1962" s="99">
        <f t="shared" ca="1" si="121"/>
        <v>4.5435770342833449E-2</v>
      </c>
      <c r="E1962" s="64">
        <f t="shared" si="123"/>
        <v>13.749999999999973</v>
      </c>
      <c r="F1962" s="64">
        <f t="shared" si="124"/>
        <v>137.49999999999974</v>
      </c>
    </row>
    <row r="1963" spans="1:6" s="21" customFormat="1" ht="14.25" customHeight="1" x14ac:dyDescent="0.3">
      <c r="A1963" s="76">
        <v>39597</v>
      </c>
      <c r="B1963" s="64">
        <v>3.2050000000000001</v>
      </c>
      <c r="C1963" s="104">
        <f t="shared" si="122"/>
        <v>3.2050000000000001</v>
      </c>
      <c r="D1963" s="99">
        <f t="shared" ca="1" si="121"/>
        <v>4.0162271805273916E-2</v>
      </c>
      <c r="E1963" s="64">
        <f t="shared" si="123"/>
        <v>12.375000000000025</v>
      </c>
      <c r="F1963" s="64">
        <f t="shared" si="124"/>
        <v>123.75000000000026</v>
      </c>
    </row>
    <row r="1964" spans="1:6" s="21" customFormat="1" ht="14.25" customHeight="1" x14ac:dyDescent="0.3">
      <c r="A1964" s="76">
        <v>39596</v>
      </c>
      <c r="B1964" s="64">
        <v>3.0862500000000002</v>
      </c>
      <c r="C1964" s="104">
        <f t="shared" si="122"/>
        <v>3.0862500000000002</v>
      </c>
      <c r="D1964" s="99">
        <f t="shared" ca="1" si="121"/>
        <v>-2.8335301062573745E-2</v>
      </c>
      <c r="E1964" s="64">
        <f t="shared" si="123"/>
        <v>-8.9999999999999858</v>
      </c>
      <c r="F1964" s="64">
        <f t="shared" si="124"/>
        <v>-89.999999999999858</v>
      </c>
    </row>
    <row r="1965" spans="1:6" s="21" customFormat="1" ht="14.25" customHeight="1" x14ac:dyDescent="0.3">
      <c r="A1965" s="76">
        <v>39595</v>
      </c>
      <c r="B1965" s="64">
        <v>3.0674999999999999</v>
      </c>
      <c r="C1965" s="104">
        <f t="shared" si="122"/>
        <v>3.0674999999999999</v>
      </c>
      <c r="D1965" s="99">
        <f t="shared" ca="1" si="121"/>
        <v>-3.1763216787189991E-2</v>
      </c>
      <c r="E1965" s="64">
        <f t="shared" si="123"/>
        <v>-10.063000000000022</v>
      </c>
      <c r="F1965" s="64">
        <f t="shared" si="124"/>
        <v>-100.63000000000022</v>
      </c>
    </row>
    <row r="1966" spans="1:6" s="21" customFormat="1" ht="14.25" customHeight="1" x14ac:dyDescent="0.3">
      <c r="A1966" s="76">
        <v>39594</v>
      </c>
      <c r="B1966" s="64" t="e">
        <v>#N/A</v>
      </c>
      <c r="C1966" s="104">
        <f t="shared" ca="1" si="122"/>
        <v>0.98060000000000003</v>
      </c>
      <c r="D1966" s="99">
        <f t="shared" ca="1" si="121"/>
        <v>2.0339593208135727E-2</v>
      </c>
      <c r="E1966" s="64">
        <f t="shared" ca="1" si="123"/>
        <v>4.9750000000000068</v>
      </c>
      <c r="F1966" s="64">
        <f t="shared" ca="1" si="124"/>
        <v>49.750000000000071</v>
      </c>
    </row>
    <row r="1967" spans="1:6" s="21" customFormat="1" ht="14.25" customHeight="1" x14ac:dyDescent="0.3">
      <c r="A1967" s="76">
        <v>39591</v>
      </c>
      <c r="B1967" s="64">
        <v>3.0668799999999998</v>
      </c>
      <c r="C1967" s="104">
        <f t="shared" si="122"/>
        <v>3.0668799999999998</v>
      </c>
      <c r="D1967" s="99">
        <f t="shared" ca="1" si="121"/>
        <v>4.9625583528413224E-2</v>
      </c>
      <c r="E1967" s="64">
        <f t="shared" si="123"/>
        <v>14.500000000000002</v>
      </c>
      <c r="F1967" s="64">
        <f t="shared" si="124"/>
        <v>145.00000000000003</v>
      </c>
    </row>
    <row r="1968" spans="1:6" s="21" customFormat="1" ht="14.25" customHeight="1" x14ac:dyDescent="0.3">
      <c r="A1968" s="76">
        <v>39590</v>
      </c>
      <c r="B1968" s="64">
        <v>2.9975000000000001</v>
      </c>
      <c r="C1968" s="104">
        <f t="shared" si="122"/>
        <v>2.9975000000000001</v>
      </c>
      <c r="D1968" s="99">
        <f t="shared" ca="1" si="121"/>
        <v>4.3516100957354219E-2</v>
      </c>
      <c r="E1968" s="64">
        <f t="shared" si="123"/>
        <v>12.5</v>
      </c>
      <c r="F1968" s="64">
        <f t="shared" si="124"/>
        <v>125</v>
      </c>
    </row>
    <row r="1969" spans="1:6" s="21" customFormat="1" ht="14.25" customHeight="1" x14ac:dyDescent="0.3">
      <c r="A1969" s="76">
        <v>39589</v>
      </c>
      <c r="B1969" s="64">
        <v>2.9512499999999999</v>
      </c>
      <c r="C1969" s="104">
        <f t="shared" si="122"/>
        <v>2.9512499999999999</v>
      </c>
      <c r="D1969" s="99">
        <f t="shared" ca="1" si="121"/>
        <v>2.5477707006368883E-3</v>
      </c>
      <c r="E1969" s="64">
        <f t="shared" si="123"/>
        <v>0.74999999999998401</v>
      </c>
      <c r="F1969" s="64">
        <f t="shared" si="124"/>
        <v>7.4999999999998401</v>
      </c>
    </row>
    <row r="1970" spans="1:6" s="21" customFormat="1" ht="14.25" customHeight="1" x14ac:dyDescent="0.3">
      <c r="A1970" s="76">
        <v>39588</v>
      </c>
      <c r="B1970" s="64">
        <v>2.9762499999999998</v>
      </c>
      <c r="C1970" s="104">
        <f t="shared" si="122"/>
        <v>2.9762499999999998</v>
      </c>
      <c r="D1970" s="99">
        <f t="shared" ca="1" si="121"/>
        <v>-7.2978823466627206E-3</v>
      </c>
      <c r="E1970" s="64">
        <f t="shared" si="123"/>
        <v>-2.18799999999999</v>
      </c>
      <c r="F1970" s="64">
        <f t="shared" si="124"/>
        <v>-21.8799999999999</v>
      </c>
    </row>
    <row r="1971" spans="1:6" s="21" customFormat="1" ht="14.25" customHeight="1" x14ac:dyDescent="0.3">
      <c r="A1971" s="76">
        <v>39587</v>
      </c>
      <c r="B1971" s="64">
        <v>3.0262500000000001</v>
      </c>
      <c r="C1971" s="104">
        <f t="shared" si="122"/>
        <v>3.0262500000000001</v>
      </c>
      <c r="D1971" s="99">
        <f t="shared" ca="1" si="121"/>
        <v>3.7313432835820834E-3</v>
      </c>
      <c r="E1971" s="64">
        <f t="shared" si="123"/>
        <v>1.1249999999999982</v>
      </c>
      <c r="F1971" s="64">
        <f t="shared" si="124"/>
        <v>11.249999999999982</v>
      </c>
    </row>
    <row r="1972" spans="1:6" s="21" customFormat="1" ht="14.25" customHeight="1" x14ac:dyDescent="0.3">
      <c r="A1972" s="76">
        <v>39584</v>
      </c>
      <c r="B1972" s="64">
        <v>3.0812499999999998</v>
      </c>
      <c r="C1972" s="104">
        <f t="shared" si="122"/>
        <v>3.0812499999999998</v>
      </c>
      <c r="D1972" s="99">
        <f t="shared" ca="1" si="121"/>
        <v>2.0339593208135727E-2</v>
      </c>
      <c r="E1972" s="64">
        <f t="shared" ca="1" si="123"/>
        <v>4.9750000000000068</v>
      </c>
      <c r="F1972" s="64">
        <f t="shared" ca="1" si="124"/>
        <v>49.750000000000071</v>
      </c>
    </row>
    <row r="1973" spans="1:6" s="21" customFormat="1" ht="14.25" customHeight="1" x14ac:dyDescent="0.3">
      <c r="A1973" s="76">
        <v>39583</v>
      </c>
      <c r="B1973" s="64">
        <v>3.17625</v>
      </c>
      <c r="C1973" s="104">
        <f t="shared" si="122"/>
        <v>3.17625</v>
      </c>
      <c r="D1973" s="99">
        <f t="shared" ca="1" si="121"/>
        <v>6.0960334029227597E-2</v>
      </c>
      <c r="E1973" s="64">
        <f t="shared" si="123"/>
        <v>18.250000000000011</v>
      </c>
      <c r="F1973" s="64">
        <f t="shared" si="124"/>
        <v>182.50000000000011</v>
      </c>
    </row>
    <row r="1974" spans="1:6" s="21" customFormat="1" ht="14.25" customHeight="1" x14ac:dyDescent="0.3">
      <c r="A1974" s="76">
        <v>39582</v>
      </c>
      <c r="B1974" s="64">
        <v>3.1681300000000001</v>
      </c>
      <c r="C1974" s="104">
        <f t="shared" si="122"/>
        <v>3.1681300000000001</v>
      </c>
      <c r="D1974" s="99">
        <f t="shared" ca="1" si="121"/>
        <v>6.1794721407624625E-2</v>
      </c>
      <c r="E1974" s="64">
        <f t="shared" si="123"/>
        <v>18.437999999999999</v>
      </c>
      <c r="F1974" s="64">
        <f t="shared" si="124"/>
        <v>184.38</v>
      </c>
    </row>
    <row r="1975" spans="1:6" s="21" customFormat="1" ht="14.25" customHeight="1" x14ac:dyDescent="0.3">
      <c r="A1975" s="76">
        <v>39581</v>
      </c>
      <c r="B1975" s="64">
        <v>2.9624999999999999</v>
      </c>
      <c r="C1975" s="104">
        <f t="shared" si="122"/>
        <v>2.9624999999999999</v>
      </c>
      <c r="D1975" s="99">
        <f t="shared" ca="1" si="121"/>
        <v>-3.7758830694275262E-2</v>
      </c>
      <c r="E1975" s="64">
        <f t="shared" si="123"/>
        <v>-11.624999999999996</v>
      </c>
      <c r="F1975" s="64">
        <f t="shared" si="124"/>
        <v>-116.24999999999997</v>
      </c>
    </row>
    <row r="1976" spans="1:6" s="21" customFormat="1" ht="14.25" customHeight="1" x14ac:dyDescent="0.3">
      <c r="A1976" s="76">
        <v>39580</v>
      </c>
      <c r="B1976" s="64">
        <v>2.9218799999999998</v>
      </c>
      <c r="C1976" s="104">
        <f t="shared" si="122"/>
        <v>2.9218799999999998</v>
      </c>
      <c r="D1976" s="99">
        <f t="shared" ca="1" si="121"/>
        <v>-5.9732904263877756E-2</v>
      </c>
      <c r="E1976" s="64">
        <f t="shared" si="123"/>
        <v>-18.562000000000012</v>
      </c>
      <c r="F1976" s="64">
        <f t="shared" si="124"/>
        <v>-185.62000000000012</v>
      </c>
    </row>
    <row r="1977" spans="1:6" s="21" customFormat="1" ht="14.25" customHeight="1" x14ac:dyDescent="0.3">
      <c r="A1977" s="76">
        <v>39577</v>
      </c>
      <c r="B1977" s="64">
        <v>2.8725000000000001</v>
      </c>
      <c r="C1977" s="104">
        <f t="shared" si="122"/>
        <v>2.8725000000000001</v>
      </c>
      <c r="D1977" s="99">
        <f t="shared" ca="1" si="121"/>
        <v>-9.6342902084152554E-2</v>
      </c>
      <c r="E1977" s="64">
        <f t="shared" si="123"/>
        <v>-30.624999999999993</v>
      </c>
      <c r="F1977" s="64">
        <f t="shared" si="124"/>
        <v>-306.24999999999994</v>
      </c>
    </row>
    <row r="1978" spans="1:6" s="21" customFormat="1" ht="14.25" customHeight="1" x14ac:dyDescent="0.3">
      <c r="A1978" s="76">
        <v>39576</v>
      </c>
      <c r="B1978" s="64">
        <v>2.9437500000000001</v>
      </c>
      <c r="C1978" s="104">
        <f t="shared" si="122"/>
        <v>2.9437500000000001</v>
      </c>
      <c r="D1978" s="99">
        <f t="shared" ca="1" si="121"/>
        <v>-9.0030911901081853E-2</v>
      </c>
      <c r="E1978" s="64">
        <f t="shared" si="123"/>
        <v>-29.124999999999979</v>
      </c>
      <c r="F1978" s="64">
        <f t="shared" si="124"/>
        <v>-291.24999999999977</v>
      </c>
    </row>
    <row r="1979" spans="1:6" s="21" customFormat="1" ht="14.25" customHeight="1" x14ac:dyDescent="0.3">
      <c r="A1979" s="76">
        <v>39575</v>
      </c>
      <c r="B1979" s="64">
        <v>2.9981299999999997</v>
      </c>
      <c r="C1979" s="104">
        <f t="shared" si="122"/>
        <v>2.9981299999999997</v>
      </c>
      <c r="D1979" s="99">
        <f t="shared" ca="1" si="121"/>
        <v>-2.5790414297319375E-2</v>
      </c>
      <c r="E1979" s="64">
        <f t="shared" si="123"/>
        <v>-7.9370000000000385</v>
      </c>
      <c r="F1979" s="64">
        <f t="shared" si="124"/>
        <v>-79.370000000000388</v>
      </c>
    </row>
    <row r="1980" spans="1:6" s="21" customFormat="1" ht="14.25" customHeight="1" x14ac:dyDescent="0.3">
      <c r="A1980" s="76">
        <v>39574</v>
      </c>
      <c r="B1980" s="64">
        <v>3.0150000000000001</v>
      </c>
      <c r="C1980" s="104">
        <f t="shared" si="122"/>
        <v>3.0150000000000001</v>
      </c>
      <c r="D1980" s="99">
        <f t="shared" ca="1" si="121"/>
        <v>-3.0936118923262337E-2</v>
      </c>
      <c r="E1980" s="64">
        <f t="shared" si="123"/>
        <v>-9.6249999999999947</v>
      </c>
      <c r="F1980" s="64">
        <f t="shared" si="124"/>
        <v>-96.249999999999943</v>
      </c>
    </row>
    <row r="1981" spans="1:6" s="21" customFormat="1" ht="14.25" customHeight="1" x14ac:dyDescent="0.3">
      <c r="A1981" s="76">
        <v>39573</v>
      </c>
      <c r="B1981" s="64" t="e">
        <v>#N/A</v>
      </c>
      <c r="C1981" s="104">
        <f t="shared" ca="1" si="122"/>
        <v>0.98060000000000003</v>
      </c>
      <c r="D1981" s="99">
        <f t="shared" ca="1" si="121"/>
        <v>2.0339593208135727E-2</v>
      </c>
      <c r="E1981" s="64">
        <f t="shared" ca="1" si="123"/>
        <v>4.9750000000000068</v>
      </c>
      <c r="F1981" s="64">
        <f t="shared" ca="1" si="124"/>
        <v>49.750000000000071</v>
      </c>
    </row>
    <row r="1982" spans="1:6" s="21" customFormat="1" ht="14.25" customHeight="1" x14ac:dyDescent="0.3">
      <c r="A1982" s="76">
        <v>39570</v>
      </c>
      <c r="B1982" s="64">
        <v>2.9937499999999999</v>
      </c>
      <c r="C1982" s="104">
        <f t="shared" si="122"/>
        <v>2.9937499999999999</v>
      </c>
      <c r="D1982" s="99">
        <f t="shared" ca="1" si="121"/>
        <v>-2.1650326797385665E-2</v>
      </c>
      <c r="E1982" s="64">
        <f t="shared" si="123"/>
        <v>-6.6250000000000142</v>
      </c>
      <c r="F1982" s="64">
        <f t="shared" si="124"/>
        <v>-66.250000000000142</v>
      </c>
    </row>
    <row r="1983" spans="1:6" s="21" customFormat="1" ht="14.25" customHeight="1" x14ac:dyDescent="0.3">
      <c r="A1983" s="76">
        <v>39569</v>
      </c>
      <c r="B1983" s="64">
        <v>2.9837500000000001</v>
      </c>
      <c r="C1983" s="104">
        <f t="shared" si="122"/>
        <v>2.9837500000000001</v>
      </c>
      <c r="D1983" s="99">
        <f t="shared" ca="1" si="121"/>
        <v>-2.7302363488182484E-2</v>
      </c>
      <c r="E1983" s="64">
        <f t="shared" si="123"/>
        <v>-8.3749999999999769</v>
      </c>
      <c r="F1983" s="64">
        <f t="shared" si="124"/>
        <v>-83.749999999999773</v>
      </c>
    </row>
    <row r="1984" spans="1:6" s="21" customFormat="1" ht="14.25" customHeight="1" x14ac:dyDescent="0.3">
      <c r="A1984" s="76">
        <v>39568</v>
      </c>
      <c r="B1984" s="64">
        <v>3.0787499999999999</v>
      </c>
      <c r="C1984" s="104">
        <f t="shared" si="122"/>
        <v>3.0787499999999999</v>
      </c>
      <c r="D1984" s="99">
        <f t="shared" ca="1" si="121"/>
        <v>5.7535422928295402E-2</v>
      </c>
      <c r="E1984" s="64">
        <f t="shared" si="123"/>
        <v>16.75</v>
      </c>
      <c r="F1984" s="64">
        <f t="shared" si="124"/>
        <v>167.5</v>
      </c>
    </row>
    <row r="1985" spans="1:6" s="21" customFormat="1" ht="14.25" customHeight="1" x14ac:dyDescent="0.3">
      <c r="A1985" s="76">
        <v>39567</v>
      </c>
      <c r="B1985" s="64">
        <v>3.1074999999999999</v>
      </c>
      <c r="C1985" s="104">
        <f t="shared" si="122"/>
        <v>3.1074999999999999</v>
      </c>
      <c r="D1985" s="99">
        <f t="shared" ca="1" si="121"/>
        <v>0.13515981735159821</v>
      </c>
      <c r="E1985" s="64">
        <f t="shared" si="123"/>
        <v>37.000000000000014</v>
      </c>
      <c r="F1985" s="64">
        <f t="shared" si="124"/>
        <v>370.00000000000011</v>
      </c>
    </row>
    <row r="1986" spans="1:6" s="21" customFormat="1" ht="14.25" customHeight="1" x14ac:dyDescent="0.3">
      <c r="A1986" s="76">
        <v>39566</v>
      </c>
      <c r="B1986" s="64">
        <v>3.17875</v>
      </c>
      <c r="C1986" s="104">
        <f t="shared" si="122"/>
        <v>3.17875</v>
      </c>
      <c r="D1986" s="99">
        <f t="shared" ca="1" si="121"/>
        <v>0.20865019011406849</v>
      </c>
      <c r="E1986" s="64">
        <f t="shared" si="123"/>
        <v>54.875000000000007</v>
      </c>
      <c r="F1986" s="64">
        <f t="shared" si="124"/>
        <v>548.75000000000011</v>
      </c>
    </row>
    <row r="1987" spans="1:6" s="21" customFormat="1" ht="14.25" customHeight="1" x14ac:dyDescent="0.3">
      <c r="A1987" s="76">
        <v>39563</v>
      </c>
      <c r="B1987" s="64">
        <v>3.2349999999999999</v>
      </c>
      <c r="C1987" s="104">
        <f t="shared" si="122"/>
        <v>3.2349999999999999</v>
      </c>
      <c r="D1987" s="99">
        <f t="shared" ref="D1987:D2050" ca="1" si="125">_xlfn.IFNA((B1987-B1996)/B1996,NORMINV(RAND(),_xlfn.AGGREGATE(1,6,D1926:D2052),_xlfn.AGGREGATE(7,6,D1926:D2052)))</f>
        <v>0.25692083535696936</v>
      </c>
      <c r="E1987" s="64">
        <f t="shared" si="123"/>
        <v>66.124999999999986</v>
      </c>
      <c r="F1987" s="64">
        <f t="shared" si="124"/>
        <v>661.24999999999989</v>
      </c>
    </row>
    <row r="1988" spans="1:6" s="21" customFormat="1" ht="14.25" customHeight="1" x14ac:dyDescent="0.3">
      <c r="A1988" s="76">
        <v>39562</v>
      </c>
      <c r="B1988" s="64">
        <v>3.0775000000000001</v>
      </c>
      <c r="C1988" s="104">
        <f t="shared" si="122"/>
        <v>3.0775000000000001</v>
      </c>
      <c r="D1988" s="99">
        <f t="shared" ca="1" si="125"/>
        <v>0.16709899578289494</v>
      </c>
      <c r="E1988" s="64">
        <f t="shared" si="123"/>
        <v>44.061999999999998</v>
      </c>
      <c r="F1988" s="64">
        <f t="shared" si="124"/>
        <v>440.62</v>
      </c>
    </row>
    <row r="1989" spans="1:6" s="21" customFormat="1" ht="14.25" customHeight="1" x14ac:dyDescent="0.3">
      <c r="A1989" s="76">
        <v>39561</v>
      </c>
      <c r="B1989" s="64">
        <v>3.1112500000000001</v>
      </c>
      <c r="C1989" s="104">
        <f t="shared" si="122"/>
        <v>3.1112500000000001</v>
      </c>
      <c r="D1989" s="99">
        <f t="shared" ca="1" si="125"/>
        <v>0.20883924235065571</v>
      </c>
      <c r="E1989" s="64">
        <f t="shared" si="123"/>
        <v>53.750000000000007</v>
      </c>
      <c r="F1989" s="64">
        <f t="shared" si="124"/>
        <v>537.50000000000011</v>
      </c>
    </row>
    <row r="1990" spans="1:6" s="21" customFormat="1" ht="14.25" customHeight="1" x14ac:dyDescent="0.3">
      <c r="A1990" s="76">
        <v>39560</v>
      </c>
      <c r="B1990" s="64">
        <v>3.0931299999999999</v>
      </c>
      <c r="C1990" s="104">
        <f t="shared" ref="C1990:C2053" si="126">_xlfn.IFNA(B1990,EXP(D1990)*B1999)</f>
        <v>3.0931299999999999</v>
      </c>
      <c r="D1990" s="99">
        <f t="shared" ca="1" si="125"/>
        <v>0.18142720185781458</v>
      </c>
      <c r="E1990" s="64">
        <f t="shared" ref="E1990:E2053" si="127">(C1990-C1999)*100</f>
        <v>47.500000000000007</v>
      </c>
      <c r="F1990" s="64">
        <f t="shared" ref="F1990:F2053" si="128">E1990*10</f>
        <v>475.00000000000006</v>
      </c>
    </row>
    <row r="1991" spans="1:6" s="21" customFormat="1" ht="14.25" customHeight="1" x14ac:dyDescent="0.3">
      <c r="A1991" s="76">
        <v>39559</v>
      </c>
      <c r="B1991" s="64">
        <v>3.06</v>
      </c>
      <c r="C1991" s="104">
        <f t="shared" si="126"/>
        <v>3.06</v>
      </c>
      <c r="D1991" s="99">
        <f t="shared" ca="1" si="125"/>
        <v>0.17607268590403866</v>
      </c>
      <c r="E1991" s="64">
        <f t="shared" si="127"/>
        <v>45.812000000000012</v>
      </c>
      <c r="F1991" s="64">
        <f t="shared" si="128"/>
        <v>458.12000000000012</v>
      </c>
    </row>
    <row r="1992" spans="1:6" s="21" customFormat="1" ht="14.25" customHeight="1" x14ac:dyDescent="0.3">
      <c r="A1992" s="76">
        <v>39556</v>
      </c>
      <c r="B1992" s="64">
        <v>3.0674999999999999</v>
      </c>
      <c r="C1992" s="104">
        <f t="shared" si="126"/>
        <v>3.0674999999999999</v>
      </c>
      <c r="D1992" s="99">
        <f t="shared" ca="1" si="125"/>
        <v>0.18293336624079778</v>
      </c>
      <c r="E1992" s="64">
        <f t="shared" si="127"/>
        <v>47.436999999999998</v>
      </c>
      <c r="F1992" s="64">
        <f t="shared" si="128"/>
        <v>474.37</v>
      </c>
    </row>
    <row r="1993" spans="1:6" s="21" customFormat="1" ht="14.25" customHeight="1" x14ac:dyDescent="0.3">
      <c r="A1993" s="76">
        <v>39555</v>
      </c>
      <c r="B1993" s="64">
        <v>2.9112499999999999</v>
      </c>
      <c r="C1993" s="104">
        <f t="shared" si="126"/>
        <v>2.9112499999999999</v>
      </c>
      <c r="D1993" s="99">
        <f t="shared" ca="1" si="125"/>
        <v>9.2914124824026306E-2</v>
      </c>
      <c r="E1993" s="64">
        <f t="shared" si="127"/>
        <v>24.750000000000007</v>
      </c>
      <c r="F1993" s="64">
        <f t="shared" si="128"/>
        <v>247.50000000000006</v>
      </c>
    </row>
    <row r="1994" spans="1:6" s="21" customFormat="1" ht="14.25" customHeight="1" x14ac:dyDescent="0.3">
      <c r="A1994" s="76">
        <v>39554</v>
      </c>
      <c r="B1994" s="64">
        <v>2.7374999999999998</v>
      </c>
      <c r="C1994" s="104">
        <f t="shared" si="126"/>
        <v>2.7374999999999998</v>
      </c>
      <c r="D1994" s="99">
        <f t="shared" ca="1" si="125"/>
        <v>3.155911446066878E-2</v>
      </c>
      <c r="E1994" s="64">
        <f t="shared" si="127"/>
        <v>8.3749999999999769</v>
      </c>
      <c r="F1994" s="64">
        <f t="shared" si="128"/>
        <v>83.749999999999773</v>
      </c>
    </row>
    <row r="1995" spans="1:6" s="21" customFormat="1" ht="14.25" customHeight="1" x14ac:dyDescent="0.3">
      <c r="A1995" s="76">
        <v>39553</v>
      </c>
      <c r="B1995" s="64">
        <v>2.63</v>
      </c>
      <c r="C1995" s="104">
        <f t="shared" si="126"/>
        <v>2.63</v>
      </c>
      <c r="D1995" s="99">
        <f t="shared" ca="1" si="125"/>
        <v>2.6842362127867111E-2</v>
      </c>
      <c r="E1995" s="64">
        <f t="shared" si="127"/>
        <v>6.8749999999999645</v>
      </c>
      <c r="F1995" s="64">
        <f t="shared" si="128"/>
        <v>68.749999999999645</v>
      </c>
    </row>
    <row r="1996" spans="1:6" s="21" customFormat="1" ht="14.25" customHeight="1" x14ac:dyDescent="0.3">
      <c r="A1996" s="76">
        <v>39552</v>
      </c>
      <c r="B1996" s="64">
        <v>2.57375</v>
      </c>
      <c r="C1996" s="104">
        <f t="shared" si="126"/>
        <v>2.57375</v>
      </c>
      <c r="D1996" s="99">
        <f t="shared" ca="1" si="125"/>
        <v>4.2004048582996049E-2</v>
      </c>
      <c r="E1996" s="64">
        <f t="shared" si="127"/>
        <v>10.375000000000023</v>
      </c>
      <c r="F1996" s="64">
        <f t="shared" si="128"/>
        <v>103.75000000000023</v>
      </c>
    </row>
    <row r="1997" spans="1:6" s="21" customFormat="1" ht="14.25" customHeight="1" x14ac:dyDescent="0.3">
      <c r="A1997" s="76">
        <v>39549</v>
      </c>
      <c r="B1997" s="64">
        <v>2.6368800000000001</v>
      </c>
      <c r="C1997" s="104">
        <f t="shared" si="126"/>
        <v>2.6368800000000001</v>
      </c>
      <c r="D1997" s="99">
        <f t="shared" ca="1" si="125"/>
        <v>6.0585218702865776E-2</v>
      </c>
      <c r="E1997" s="64">
        <f t="shared" si="127"/>
        <v>15.063000000000004</v>
      </c>
      <c r="F1997" s="64">
        <f t="shared" si="128"/>
        <v>150.63000000000005</v>
      </c>
    </row>
    <row r="1998" spans="1:6" s="21" customFormat="1" ht="14.25" customHeight="1" x14ac:dyDescent="0.3">
      <c r="A1998" s="76">
        <v>39548</v>
      </c>
      <c r="B1998" s="64">
        <v>2.57375</v>
      </c>
      <c r="C1998" s="104">
        <f t="shared" si="126"/>
        <v>2.57375</v>
      </c>
      <c r="D1998" s="99">
        <f t="shared" ca="1" si="125"/>
        <v>2.2343594836146934E-2</v>
      </c>
      <c r="E1998" s="64">
        <f t="shared" si="127"/>
        <v>5.6249999999999911</v>
      </c>
      <c r="F1998" s="64">
        <f t="shared" si="128"/>
        <v>56.249999999999915</v>
      </c>
    </row>
    <row r="1999" spans="1:6" s="21" customFormat="1" ht="14.25" customHeight="1" x14ac:dyDescent="0.3">
      <c r="A1999" s="76">
        <v>39547</v>
      </c>
      <c r="B1999" s="64">
        <v>2.6181299999999998</v>
      </c>
      <c r="C1999" s="104">
        <f t="shared" si="126"/>
        <v>2.6181299999999998</v>
      </c>
      <c r="D1999" s="99">
        <f t="shared" ca="1" si="125"/>
        <v>4.4898887704888521E-2</v>
      </c>
      <c r="E1999" s="64">
        <f t="shared" si="127"/>
        <v>11.249999999999982</v>
      </c>
      <c r="F1999" s="64">
        <f t="shared" si="128"/>
        <v>112.49999999999983</v>
      </c>
    </row>
    <row r="2000" spans="1:6" s="21" customFormat="1" ht="14.25" customHeight="1" x14ac:dyDescent="0.3">
      <c r="A2000" s="76">
        <v>39546</v>
      </c>
      <c r="B2000" s="64">
        <v>2.60188</v>
      </c>
      <c r="C2000" s="104">
        <f t="shared" si="126"/>
        <v>2.60188</v>
      </c>
      <c r="D2000" s="99">
        <f t="shared" ca="1" si="125"/>
        <v>2.9428288822947624E-2</v>
      </c>
      <c r="E2000" s="64">
        <f t="shared" si="127"/>
        <v>7.4380000000000113</v>
      </c>
      <c r="F2000" s="64">
        <f t="shared" si="128"/>
        <v>74.380000000000109</v>
      </c>
    </row>
    <row r="2001" spans="1:6" s="21" customFormat="1" ht="14.25" customHeight="1" x14ac:dyDescent="0.3">
      <c r="A2001" s="76">
        <v>39545</v>
      </c>
      <c r="B2001" s="64">
        <v>2.5931299999999999</v>
      </c>
      <c r="C2001" s="104">
        <f t="shared" si="126"/>
        <v>2.5931299999999999</v>
      </c>
      <c r="D2001" s="99">
        <f t="shared" ca="1" si="125"/>
        <v>1.7412457086807203E-2</v>
      </c>
      <c r="E2001" s="64">
        <f t="shared" si="127"/>
        <v>4.4379999999999864</v>
      </c>
      <c r="F2001" s="64">
        <f t="shared" si="128"/>
        <v>44.379999999999868</v>
      </c>
    </row>
    <row r="2002" spans="1:6" s="21" customFormat="1" ht="14.25" customHeight="1" x14ac:dyDescent="0.3">
      <c r="A2002" s="76">
        <v>39542</v>
      </c>
      <c r="B2002" s="64">
        <v>2.6637499999999998</v>
      </c>
      <c r="C2002" s="104">
        <f t="shared" si="126"/>
        <v>2.6637499999999998</v>
      </c>
      <c r="D2002" s="99">
        <f t="shared" ca="1" si="125"/>
        <v>2.0339593208135727E-2</v>
      </c>
      <c r="E2002" s="64">
        <f t="shared" ca="1" si="127"/>
        <v>4.9750000000000068</v>
      </c>
      <c r="F2002" s="64">
        <f t="shared" ca="1" si="128"/>
        <v>49.750000000000071</v>
      </c>
    </row>
    <row r="2003" spans="1:6" s="21" customFormat="1" ht="14.25" customHeight="1" x14ac:dyDescent="0.3">
      <c r="A2003" s="76">
        <v>39541</v>
      </c>
      <c r="B2003" s="64">
        <v>2.6537500000000001</v>
      </c>
      <c r="C2003" s="104">
        <f t="shared" si="126"/>
        <v>2.6537500000000001</v>
      </c>
      <c r="D2003" s="99">
        <f t="shared" ca="1" si="125"/>
        <v>2.0339593208135727E-2</v>
      </c>
      <c r="E2003" s="64">
        <f t="shared" ca="1" si="127"/>
        <v>4.9750000000000068</v>
      </c>
      <c r="F2003" s="64">
        <f t="shared" ca="1" si="128"/>
        <v>49.750000000000071</v>
      </c>
    </row>
    <row r="2004" spans="1:6" s="21" customFormat="1" ht="14.25" customHeight="1" x14ac:dyDescent="0.3">
      <c r="A2004" s="76">
        <v>39540</v>
      </c>
      <c r="B2004" s="64">
        <v>2.5612500000000002</v>
      </c>
      <c r="C2004" s="104">
        <f t="shared" si="126"/>
        <v>2.5612500000000002</v>
      </c>
      <c r="D2004" s="99">
        <f t="shared" ca="1" si="125"/>
        <v>7.0532915360501644E-2</v>
      </c>
      <c r="E2004" s="64">
        <f t="shared" si="127"/>
        <v>16.875000000000018</v>
      </c>
      <c r="F2004" s="64">
        <f t="shared" si="128"/>
        <v>168.75000000000017</v>
      </c>
    </row>
    <row r="2005" spans="1:6" s="21" customFormat="1" ht="14.25" customHeight="1" x14ac:dyDescent="0.3">
      <c r="A2005" s="76">
        <v>39539</v>
      </c>
      <c r="B2005" s="64">
        <v>2.4699999999999998</v>
      </c>
      <c r="C2005" s="104">
        <f t="shared" si="126"/>
        <v>2.4699999999999998</v>
      </c>
      <c r="D2005" s="99">
        <f t="shared" ca="1" si="125"/>
        <v>5.6119722073757192E-2</v>
      </c>
      <c r="E2005" s="64">
        <f t="shared" si="127"/>
        <v>13.124999999999964</v>
      </c>
      <c r="F2005" s="64">
        <f t="shared" si="128"/>
        <v>131.24999999999966</v>
      </c>
    </row>
    <row r="2006" spans="1:6" s="21" customFormat="1" ht="14.25" customHeight="1" x14ac:dyDescent="0.3">
      <c r="A2006" s="76">
        <v>39538</v>
      </c>
      <c r="B2006" s="64">
        <v>2.4862500000000001</v>
      </c>
      <c r="C2006" s="104">
        <f t="shared" si="126"/>
        <v>2.4862500000000001</v>
      </c>
      <c r="D2006" s="99">
        <f t="shared" ca="1" si="125"/>
        <v>0.12500000000000006</v>
      </c>
      <c r="E2006" s="64">
        <f t="shared" si="127"/>
        <v>27.625000000000011</v>
      </c>
      <c r="F2006" s="64">
        <f t="shared" si="128"/>
        <v>276.25000000000011</v>
      </c>
    </row>
    <row r="2007" spans="1:6" s="21" customFormat="1" ht="14.25" customHeight="1" x14ac:dyDescent="0.3">
      <c r="A2007" s="76">
        <v>39535</v>
      </c>
      <c r="B2007" s="64">
        <v>2.5175000000000001</v>
      </c>
      <c r="C2007" s="104">
        <f t="shared" si="126"/>
        <v>2.5175000000000001</v>
      </c>
      <c r="D2007" s="99">
        <f t="shared" ca="1" si="125"/>
        <v>0.15580796371199157</v>
      </c>
      <c r="E2007" s="64">
        <f t="shared" si="127"/>
        <v>33.937000000000019</v>
      </c>
      <c r="F2007" s="64">
        <f t="shared" si="128"/>
        <v>339.37000000000018</v>
      </c>
    </row>
    <row r="2008" spans="1:6" s="21" customFormat="1" ht="14.25" customHeight="1" x14ac:dyDescent="0.3">
      <c r="A2008" s="76">
        <v>39534</v>
      </c>
      <c r="B2008" s="64">
        <v>2.50563</v>
      </c>
      <c r="C2008" s="104">
        <f t="shared" si="126"/>
        <v>2.50563</v>
      </c>
      <c r="D2008" s="99">
        <f t="shared" ca="1" si="125"/>
        <v>-2.7343283582090161E-3</v>
      </c>
      <c r="E2008" s="64">
        <f t="shared" si="127"/>
        <v>-0.68700000000001538</v>
      </c>
      <c r="F2008" s="64">
        <f t="shared" si="128"/>
        <v>-6.8700000000001538</v>
      </c>
    </row>
    <row r="2009" spans="1:6" s="21" customFormat="1" ht="14.25" customHeight="1" x14ac:dyDescent="0.3">
      <c r="A2009" s="76">
        <v>39533</v>
      </c>
      <c r="B2009" s="64">
        <v>2.5274999999999999</v>
      </c>
      <c r="C2009" s="104">
        <f t="shared" si="126"/>
        <v>2.5274999999999999</v>
      </c>
      <c r="D2009" s="99">
        <f t="shared" ca="1" si="125"/>
        <v>4.2195098693620084E-3</v>
      </c>
      <c r="E2009" s="64">
        <f t="shared" si="127"/>
        <v>1.0619999999999852</v>
      </c>
      <c r="F2009" s="64">
        <f t="shared" si="128"/>
        <v>10.619999999999852</v>
      </c>
    </row>
    <row r="2010" spans="1:6" s="21" customFormat="1" ht="14.25" customHeight="1" x14ac:dyDescent="0.3">
      <c r="A2010" s="76">
        <v>39532</v>
      </c>
      <c r="B2010" s="64">
        <v>2.5487500000000001</v>
      </c>
      <c r="C2010" s="104">
        <f t="shared" si="126"/>
        <v>2.5487500000000001</v>
      </c>
      <c r="D2010" s="99">
        <f t="shared" ca="1" si="125"/>
        <v>-3.7073837877047627E-2</v>
      </c>
      <c r="E2010" s="64">
        <f t="shared" si="127"/>
        <v>-9.8129999999999828</v>
      </c>
      <c r="F2010" s="64">
        <f t="shared" si="128"/>
        <v>-98.129999999999825</v>
      </c>
    </row>
    <row r="2011" spans="1:6" s="21" customFormat="1" ht="14.25" customHeight="1" x14ac:dyDescent="0.3">
      <c r="A2011" s="76">
        <v>39531</v>
      </c>
      <c r="B2011" s="64" t="e">
        <v>#N/A</v>
      </c>
      <c r="C2011" s="104">
        <f t="shared" ca="1" si="126"/>
        <v>0.98060000000000003</v>
      </c>
      <c r="D2011" s="99">
        <f t="shared" ca="1" si="125"/>
        <v>2.0339593208135727E-2</v>
      </c>
      <c r="E2011" s="64">
        <f t="shared" ca="1" si="127"/>
        <v>4.9750000000000068</v>
      </c>
      <c r="F2011" s="64">
        <f t="shared" ca="1" si="128"/>
        <v>49.750000000000071</v>
      </c>
    </row>
    <row r="2012" spans="1:6" s="21" customFormat="1" ht="14.25" customHeight="1" x14ac:dyDescent="0.3">
      <c r="A2012" s="76">
        <v>39528</v>
      </c>
      <c r="B2012" s="64" t="e">
        <v>#N/A</v>
      </c>
      <c r="C2012" s="104">
        <f t="shared" ca="1" si="126"/>
        <v>0.98060000000000003</v>
      </c>
      <c r="D2012" s="99">
        <f t="shared" ca="1" si="125"/>
        <v>2.0339593208135727E-2</v>
      </c>
      <c r="E2012" s="64">
        <f t="shared" ca="1" si="127"/>
        <v>4.9750000000000068</v>
      </c>
      <c r="F2012" s="64">
        <f t="shared" ca="1" si="128"/>
        <v>49.750000000000071</v>
      </c>
    </row>
    <row r="2013" spans="1:6" s="21" customFormat="1" ht="14.25" customHeight="1" x14ac:dyDescent="0.3">
      <c r="A2013" s="76">
        <v>39527</v>
      </c>
      <c r="B2013" s="64">
        <v>2.3925000000000001</v>
      </c>
      <c r="C2013" s="104">
        <f t="shared" si="126"/>
        <v>2.3925000000000001</v>
      </c>
      <c r="D2013" s="99">
        <f t="shared" ca="1" si="125"/>
        <v>-7.0873786407767023E-2</v>
      </c>
      <c r="E2013" s="64">
        <f t="shared" si="127"/>
        <v>-18.250000000000011</v>
      </c>
      <c r="F2013" s="64">
        <f t="shared" si="128"/>
        <v>-182.50000000000011</v>
      </c>
    </row>
    <row r="2014" spans="1:6" s="21" customFormat="1" ht="14.25" customHeight="1" x14ac:dyDescent="0.3">
      <c r="A2014" s="76">
        <v>39526</v>
      </c>
      <c r="B2014" s="64">
        <v>2.3387500000000001</v>
      </c>
      <c r="C2014" s="104">
        <f t="shared" si="126"/>
        <v>2.3387500000000001</v>
      </c>
      <c r="D2014" s="99">
        <f t="shared" ref="D2014:D2045" ca="1" si="129">_xlfn.IFNA((B2014-B2023)/B2023,NORMINV(RAND(),_xlfn.AGGREGATE(1,6,D1888:D2013),_xlfn.AGGREGATE(7,6,D1888:D2013)))</f>
        <v>-0.12936249418334114</v>
      </c>
      <c r="E2014" s="64">
        <f t="shared" si="127"/>
        <v>-34.750000000000014</v>
      </c>
      <c r="F2014" s="64">
        <f t="shared" si="128"/>
        <v>-347.50000000000011</v>
      </c>
    </row>
    <row r="2015" spans="1:6" s="21" customFormat="1" ht="14.25" customHeight="1" x14ac:dyDescent="0.3">
      <c r="A2015" s="76">
        <v>39525</v>
      </c>
      <c r="B2015" s="64">
        <v>2.21</v>
      </c>
      <c r="C2015" s="104">
        <f t="shared" si="126"/>
        <v>2.21</v>
      </c>
      <c r="D2015" s="99">
        <f t="shared" ca="1" si="129"/>
        <v>-0.17150890346766637</v>
      </c>
      <c r="E2015" s="64">
        <f t="shared" si="127"/>
        <v>-45.75</v>
      </c>
      <c r="F2015" s="64">
        <f t="shared" si="128"/>
        <v>-457.5</v>
      </c>
    </row>
    <row r="2016" spans="1:6" s="21" customFormat="1" ht="14.25" customHeight="1" x14ac:dyDescent="0.3">
      <c r="A2016" s="76">
        <v>39524</v>
      </c>
      <c r="B2016" s="64">
        <v>2.1781299999999999</v>
      </c>
      <c r="C2016" s="104">
        <f t="shared" si="126"/>
        <v>2.1781299999999999</v>
      </c>
      <c r="D2016" s="99">
        <f t="shared" ca="1" si="129"/>
        <v>-0.18057807556440053</v>
      </c>
      <c r="E2016" s="64">
        <f t="shared" si="127"/>
        <v>-48</v>
      </c>
      <c r="F2016" s="64">
        <f t="shared" si="128"/>
        <v>-480</v>
      </c>
    </row>
    <row r="2017" spans="1:6" s="21" customFormat="1" ht="14.25" customHeight="1" x14ac:dyDescent="0.3">
      <c r="A2017" s="76">
        <v>39521</v>
      </c>
      <c r="B2017" s="64">
        <v>2.5125000000000002</v>
      </c>
      <c r="C2017" s="104">
        <f t="shared" si="126"/>
        <v>2.5125000000000002</v>
      </c>
      <c r="D2017" s="99">
        <f t="shared" ca="1" si="129"/>
        <v>-4.3086802024656923E-2</v>
      </c>
      <c r="E2017" s="64">
        <f t="shared" si="127"/>
        <v>-11.312999999999995</v>
      </c>
      <c r="F2017" s="64">
        <f t="shared" si="128"/>
        <v>-113.12999999999995</v>
      </c>
    </row>
    <row r="2018" spans="1:6" s="21" customFormat="1" ht="14.25" customHeight="1" x14ac:dyDescent="0.3">
      <c r="A2018" s="76">
        <v>39520</v>
      </c>
      <c r="B2018" s="64">
        <v>2.51688</v>
      </c>
      <c r="C2018" s="104">
        <f t="shared" si="126"/>
        <v>2.51688</v>
      </c>
      <c r="D2018" s="99">
        <f t="shared" ca="1" si="129"/>
        <v>-7.083341024457783E-2</v>
      </c>
      <c r="E2018" s="64">
        <f t="shared" si="127"/>
        <v>-19.187000000000019</v>
      </c>
      <c r="F2018" s="64">
        <f t="shared" si="128"/>
        <v>-191.87000000000018</v>
      </c>
    </row>
    <row r="2019" spans="1:6" s="21" customFormat="1" ht="14.25" customHeight="1" x14ac:dyDescent="0.3">
      <c r="A2019" s="76">
        <v>39519</v>
      </c>
      <c r="B2019" s="64">
        <v>2.6468799999999999</v>
      </c>
      <c r="C2019" s="104">
        <f t="shared" si="126"/>
        <v>2.6468799999999999</v>
      </c>
      <c r="D2019" s="99">
        <f t="shared" ca="1" si="129"/>
        <v>-4.6169369369369377E-2</v>
      </c>
      <c r="E2019" s="64">
        <f t="shared" si="127"/>
        <v>-12.812000000000001</v>
      </c>
      <c r="F2019" s="64">
        <f t="shared" si="128"/>
        <v>-128.12</v>
      </c>
    </row>
    <row r="2020" spans="1:6" s="21" customFormat="1" ht="14.25" customHeight="1" x14ac:dyDescent="0.3">
      <c r="A2020" s="76">
        <v>39518</v>
      </c>
      <c r="B2020" s="64">
        <v>2.57</v>
      </c>
      <c r="C2020" s="104">
        <f t="shared" si="126"/>
        <v>2.57</v>
      </c>
      <c r="D2020" s="99">
        <f t="shared" ca="1" si="129"/>
        <v>-9.1471498011489197E-2</v>
      </c>
      <c r="E2020" s="64">
        <f t="shared" si="127"/>
        <v>-25.875000000000004</v>
      </c>
      <c r="F2020" s="64">
        <f t="shared" si="128"/>
        <v>-258.75000000000006</v>
      </c>
    </row>
    <row r="2021" spans="1:6" s="21" customFormat="1" ht="14.25" customHeight="1" x14ac:dyDescent="0.3">
      <c r="A2021" s="76">
        <v>39517</v>
      </c>
      <c r="B2021" s="64">
        <v>2.5887500000000001</v>
      </c>
      <c r="C2021" s="104">
        <f t="shared" si="126"/>
        <v>2.5887500000000001</v>
      </c>
      <c r="D2021" s="99">
        <f t="shared" ca="1" si="129"/>
        <v>-0.11495726495726487</v>
      </c>
      <c r="E2021" s="64">
        <f t="shared" si="127"/>
        <v>-33.624999999999972</v>
      </c>
      <c r="F2021" s="64">
        <f t="shared" si="128"/>
        <v>-336.24999999999972</v>
      </c>
    </row>
    <row r="2022" spans="1:6" s="21" customFormat="1" ht="14.25" customHeight="1" x14ac:dyDescent="0.3">
      <c r="A2022" s="76">
        <v>39514</v>
      </c>
      <c r="B2022" s="64">
        <v>2.5750000000000002</v>
      </c>
      <c r="C2022" s="104">
        <f t="shared" si="126"/>
        <v>2.5750000000000002</v>
      </c>
      <c r="D2022" s="99">
        <f t="shared" ca="1" si="129"/>
        <v>-0.11474000859475712</v>
      </c>
      <c r="E2022" s="64">
        <f t="shared" si="127"/>
        <v>-33.374999999999979</v>
      </c>
      <c r="F2022" s="64">
        <f t="shared" si="128"/>
        <v>-333.74999999999977</v>
      </c>
    </row>
    <row r="2023" spans="1:6" s="21" customFormat="1" ht="14.25" customHeight="1" x14ac:dyDescent="0.3">
      <c r="A2023" s="76">
        <v>39513</v>
      </c>
      <c r="B2023" s="64">
        <v>2.6862500000000002</v>
      </c>
      <c r="C2023" s="104">
        <f t="shared" si="126"/>
        <v>2.6862500000000002</v>
      </c>
      <c r="D2023" s="99">
        <f t="shared" ca="1" si="129"/>
        <v>-4.7641838879966432E-2</v>
      </c>
      <c r="E2023" s="64">
        <f t="shared" si="127"/>
        <v>-13.437999999999972</v>
      </c>
      <c r="F2023" s="64">
        <f t="shared" si="128"/>
        <v>-134.37999999999971</v>
      </c>
    </row>
    <row r="2024" spans="1:6" s="21" customFormat="1" ht="14.25" customHeight="1" x14ac:dyDescent="0.3">
      <c r="A2024" s="76">
        <v>39512</v>
      </c>
      <c r="B2024" s="64">
        <v>2.6675</v>
      </c>
      <c r="C2024" s="104">
        <f t="shared" si="126"/>
        <v>2.6675</v>
      </c>
      <c r="D2024" s="99">
        <f t="shared" ca="1" si="129"/>
        <v>-9.7292724196277519E-2</v>
      </c>
      <c r="E2024" s="64">
        <f t="shared" si="127"/>
        <v>-28.750000000000007</v>
      </c>
      <c r="F2024" s="64">
        <f t="shared" si="128"/>
        <v>-287.50000000000006</v>
      </c>
    </row>
    <row r="2025" spans="1:6" s="21" customFormat="1" ht="14.25" customHeight="1" x14ac:dyDescent="0.3">
      <c r="A2025" s="76">
        <v>39511</v>
      </c>
      <c r="B2025" s="64">
        <v>2.6581299999999999</v>
      </c>
      <c r="C2025" s="104">
        <f t="shared" si="126"/>
        <v>2.6581299999999999</v>
      </c>
      <c r="D2025" s="99">
        <f t="shared" ca="1" si="129"/>
        <v>-7.5433043478260908E-2</v>
      </c>
      <c r="E2025" s="64">
        <f t="shared" si="127"/>
        <v>-21.687000000000012</v>
      </c>
      <c r="F2025" s="64">
        <f t="shared" si="128"/>
        <v>-216.87000000000012</v>
      </c>
    </row>
    <row r="2026" spans="1:6" s="21" customFormat="1" ht="14.25" customHeight="1" x14ac:dyDescent="0.3">
      <c r="A2026" s="76">
        <v>39510</v>
      </c>
      <c r="B2026" s="64">
        <v>2.6256300000000001</v>
      </c>
      <c r="C2026" s="104">
        <f t="shared" si="126"/>
        <v>2.6256300000000001</v>
      </c>
      <c r="D2026" s="99">
        <f t="shared" ca="1" si="129"/>
        <v>-5.5742763330612059E-2</v>
      </c>
      <c r="E2026" s="64">
        <f t="shared" si="127"/>
        <v>-15.49999999999998</v>
      </c>
      <c r="F2026" s="64">
        <f t="shared" si="128"/>
        <v>-154.9999999999998</v>
      </c>
    </row>
    <row r="2027" spans="1:6" s="21" customFormat="1" ht="14.25" customHeight="1" x14ac:dyDescent="0.3">
      <c r="A2027" s="76">
        <v>39507</v>
      </c>
      <c r="B2027" s="64">
        <v>2.7087500000000002</v>
      </c>
      <c r="C2027" s="104">
        <f t="shared" si="126"/>
        <v>2.7087500000000002</v>
      </c>
      <c r="D2027" s="99">
        <f t="shared" ca="1" si="129"/>
        <v>-2.2552999548940009E-2</v>
      </c>
      <c r="E2027" s="64">
        <f t="shared" si="127"/>
        <v>-6.25</v>
      </c>
      <c r="F2027" s="64">
        <f t="shared" si="128"/>
        <v>-62.5</v>
      </c>
    </row>
    <row r="2028" spans="1:6" s="21" customFormat="1" ht="14.25" customHeight="1" x14ac:dyDescent="0.3">
      <c r="A2028" s="76">
        <v>39506</v>
      </c>
      <c r="B2028" s="64">
        <v>2.7749999999999999</v>
      </c>
      <c r="C2028" s="104">
        <f t="shared" si="126"/>
        <v>2.7749999999999999</v>
      </c>
      <c r="D2028" s="99">
        <f t="shared" ca="1" si="129"/>
        <v>1.1157347014626206E-2</v>
      </c>
      <c r="E2028" s="64">
        <f t="shared" si="127"/>
        <v>3.061999999999987</v>
      </c>
      <c r="F2028" s="64">
        <f t="shared" si="128"/>
        <v>30.61999999999987</v>
      </c>
    </row>
    <row r="2029" spans="1:6" s="21" customFormat="1" ht="14.25" customHeight="1" x14ac:dyDescent="0.3">
      <c r="A2029" s="76">
        <v>39505</v>
      </c>
      <c r="B2029" s="64">
        <v>2.8287499999999999</v>
      </c>
      <c r="C2029" s="104">
        <f t="shared" si="126"/>
        <v>2.8287499999999999</v>
      </c>
      <c r="D2029" s="99">
        <f t="shared" ca="1" si="129"/>
        <v>2.9104138244656522E-2</v>
      </c>
      <c r="E2029" s="64">
        <f t="shared" si="127"/>
        <v>7.9999999999999627</v>
      </c>
      <c r="F2029" s="64">
        <f t="shared" si="128"/>
        <v>79.999999999999631</v>
      </c>
    </row>
    <row r="2030" spans="1:6" s="21" customFormat="1" ht="14.25" customHeight="1" x14ac:dyDescent="0.3">
      <c r="A2030" s="76">
        <v>39504</v>
      </c>
      <c r="B2030" s="64">
        <v>2.9249999999999998</v>
      </c>
      <c r="C2030" s="104">
        <f t="shared" si="126"/>
        <v>2.9249999999999998</v>
      </c>
      <c r="D2030" s="99">
        <f t="shared" ca="1" si="129"/>
        <v>7.2410632447295981E-2</v>
      </c>
      <c r="E2030" s="64">
        <f t="shared" si="127"/>
        <v>19.749999999999979</v>
      </c>
      <c r="F2030" s="64">
        <f t="shared" si="128"/>
        <v>197.49999999999977</v>
      </c>
    </row>
    <row r="2031" spans="1:6" s="21" customFormat="1" ht="14.25" customHeight="1" x14ac:dyDescent="0.3">
      <c r="A2031" s="76">
        <v>39503</v>
      </c>
      <c r="B2031" s="64">
        <v>2.9087499999999999</v>
      </c>
      <c r="C2031" s="104">
        <f t="shared" si="126"/>
        <v>2.9087499999999999</v>
      </c>
      <c r="D2031" s="99">
        <f t="shared" ca="1" si="129"/>
        <v>6.4501372369624888E-2</v>
      </c>
      <c r="E2031" s="64">
        <f t="shared" si="127"/>
        <v>17.625</v>
      </c>
      <c r="F2031" s="64">
        <f t="shared" si="128"/>
        <v>176.25</v>
      </c>
    </row>
    <row r="2032" spans="1:6" s="21" customFormat="1" ht="14.25" customHeight="1" x14ac:dyDescent="0.3">
      <c r="A2032" s="76">
        <v>39500</v>
      </c>
      <c r="B2032" s="64">
        <v>2.82063</v>
      </c>
      <c r="C2032" s="104">
        <f t="shared" si="126"/>
        <v>2.82063</v>
      </c>
      <c r="D2032" s="99">
        <f t="shared" ca="1" si="129"/>
        <v>3.1780521262002683E-2</v>
      </c>
      <c r="E2032" s="64">
        <f t="shared" si="127"/>
        <v>8.6879999999999846</v>
      </c>
      <c r="F2032" s="64">
        <f t="shared" si="128"/>
        <v>86.879999999999853</v>
      </c>
    </row>
    <row r="2033" spans="1:6" s="21" customFormat="1" ht="14.25" customHeight="1" x14ac:dyDescent="0.3">
      <c r="A2033" s="76">
        <v>39499</v>
      </c>
      <c r="B2033" s="64">
        <v>2.9550000000000001</v>
      </c>
      <c r="C2033" s="104">
        <f t="shared" si="126"/>
        <v>2.9550000000000001</v>
      </c>
      <c r="D2033" s="99">
        <f t="shared" ca="1" si="129"/>
        <v>6.4385411976587106E-2</v>
      </c>
      <c r="E2033" s="64">
        <f t="shared" si="127"/>
        <v>17.874999999999996</v>
      </c>
      <c r="F2033" s="64">
        <f t="shared" si="128"/>
        <v>178.74999999999997</v>
      </c>
    </row>
    <row r="2034" spans="1:6" s="21" customFormat="1" ht="14.25" customHeight="1" x14ac:dyDescent="0.3">
      <c r="A2034" s="76">
        <v>39498</v>
      </c>
      <c r="B2034" s="64">
        <v>2.875</v>
      </c>
      <c r="C2034" s="104">
        <f t="shared" si="126"/>
        <v>2.875</v>
      </c>
      <c r="D2034" s="99">
        <f t="shared" ca="1" si="129"/>
        <v>5.3113553113553119E-2</v>
      </c>
      <c r="E2034" s="64">
        <f t="shared" si="127"/>
        <v>14.500000000000002</v>
      </c>
      <c r="F2034" s="64">
        <f t="shared" si="128"/>
        <v>145.00000000000003</v>
      </c>
    </row>
    <row r="2035" spans="1:6" s="21" customFormat="1" ht="14.25" customHeight="1" x14ac:dyDescent="0.3">
      <c r="A2035" s="76">
        <v>39497</v>
      </c>
      <c r="B2035" s="64">
        <v>2.7806299999999999</v>
      </c>
      <c r="C2035" s="104">
        <f t="shared" si="126"/>
        <v>2.7806299999999999</v>
      </c>
      <c r="D2035" s="99">
        <f t="shared" ca="1" si="129"/>
        <v>1.7148605395518907E-2</v>
      </c>
      <c r="E2035" s="64">
        <f t="shared" si="127"/>
        <v>4.6879999999999811</v>
      </c>
      <c r="F2035" s="64">
        <f t="shared" si="128"/>
        <v>46.879999999999811</v>
      </c>
    </row>
    <row r="2036" spans="1:6" s="21" customFormat="1" ht="14.25" customHeight="1" x14ac:dyDescent="0.3">
      <c r="A2036" s="76">
        <v>39496</v>
      </c>
      <c r="B2036" s="64">
        <v>2.7712500000000002</v>
      </c>
      <c r="C2036" s="104">
        <f t="shared" si="126"/>
        <v>2.7712500000000002</v>
      </c>
      <c r="D2036" s="99">
        <f t="shared" ca="1" si="129"/>
        <v>-4.2127384528175361E-2</v>
      </c>
      <c r="E2036" s="64">
        <f t="shared" si="127"/>
        <v>-12.187999999999999</v>
      </c>
      <c r="F2036" s="64">
        <f t="shared" si="128"/>
        <v>-121.88</v>
      </c>
    </row>
    <row r="2037" spans="1:6" s="21" customFormat="1" ht="14.25" customHeight="1" x14ac:dyDescent="0.3">
      <c r="A2037" s="76">
        <v>39493</v>
      </c>
      <c r="B2037" s="64">
        <v>2.74438</v>
      </c>
      <c r="C2037" s="104">
        <f t="shared" si="126"/>
        <v>2.74438</v>
      </c>
      <c r="D2037" s="99">
        <f t="shared" ca="1" si="129"/>
        <v>-5.2436771687527028E-2</v>
      </c>
      <c r="E2037" s="64">
        <f t="shared" si="127"/>
        <v>-15.187000000000017</v>
      </c>
      <c r="F2037" s="64">
        <f t="shared" si="128"/>
        <v>-151.87000000000018</v>
      </c>
    </row>
    <row r="2038" spans="1:6" s="21" customFormat="1" ht="14.25" customHeight="1" x14ac:dyDescent="0.3">
      <c r="A2038" s="76">
        <v>39492</v>
      </c>
      <c r="B2038" s="64">
        <v>2.7487500000000002</v>
      </c>
      <c r="C2038" s="104">
        <f t="shared" si="126"/>
        <v>2.7487500000000002</v>
      </c>
      <c r="D2038" s="99">
        <f t="shared" ca="1" si="129"/>
        <v>-2.4833702882483311E-2</v>
      </c>
      <c r="E2038" s="64">
        <f t="shared" si="127"/>
        <v>-6.999999999999984</v>
      </c>
      <c r="F2038" s="64">
        <f t="shared" si="128"/>
        <v>-69.999999999999844</v>
      </c>
    </row>
    <row r="2039" spans="1:6" s="21" customFormat="1" ht="14.25" customHeight="1" x14ac:dyDescent="0.3">
      <c r="A2039" s="76">
        <v>39491</v>
      </c>
      <c r="B2039" s="64">
        <v>2.7275</v>
      </c>
      <c r="C2039" s="104">
        <f t="shared" si="126"/>
        <v>2.7275</v>
      </c>
      <c r="D2039" s="99">
        <f t="shared" ca="1" si="129"/>
        <v>-4.2774217549080847E-2</v>
      </c>
      <c r="E2039" s="64">
        <f t="shared" si="127"/>
        <v>-12.187999999999999</v>
      </c>
      <c r="F2039" s="64">
        <f t="shared" si="128"/>
        <v>-121.88</v>
      </c>
    </row>
    <row r="2040" spans="1:6" s="21" customFormat="1" ht="14.25" customHeight="1" x14ac:dyDescent="0.3">
      <c r="A2040" s="76">
        <v>39490</v>
      </c>
      <c r="B2040" s="64">
        <v>2.7324999999999999</v>
      </c>
      <c r="C2040" s="104">
        <f t="shared" si="126"/>
        <v>2.7324999999999999</v>
      </c>
      <c r="D2040" s="99">
        <f t="shared" ca="1" si="129"/>
        <v>-8.3053691275167804E-2</v>
      </c>
      <c r="E2040" s="64">
        <f t="shared" si="127"/>
        <v>-24.750000000000007</v>
      </c>
      <c r="F2040" s="64">
        <f t="shared" si="128"/>
        <v>-247.50000000000006</v>
      </c>
    </row>
    <row r="2041" spans="1:6" s="21" customFormat="1" ht="14.25" customHeight="1" x14ac:dyDescent="0.3">
      <c r="A2041" s="76">
        <v>39489</v>
      </c>
      <c r="B2041" s="64">
        <v>2.7337500000000001</v>
      </c>
      <c r="C2041" s="104">
        <f t="shared" si="126"/>
        <v>2.7337500000000001</v>
      </c>
      <c r="D2041" s="99">
        <f t="shared" ca="1" si="129"/>
        <v>-7.8381795195954465E-2</v>
      </c>
      <c r="E2041" s="64">
        <f t="shared" si="127"/>
        <v>-23.249999999999993</v>
      </c>
      <c r="F2041" s="64">
        <f t="shared" si="128"/>
        <v>-232.49999999999994</v>
      </c>
    </row>
    <row r="2042" spans="1:6" s="21" customFormat="1" ht="14.25" customHeight="1" x14ac:dyDescent="0.3">
      <c r="A2042" s="76">
        <v>39486</v>
      </c>
      <c r="B2042" s="64">
        <v>2.7762500000000001</v>
      </c>
      <c r="C2042" s="104">
        <f t="shared" si="126"/>
        <v>2.7762500000000001</v>
      </c>
      <c r="D2042" s="99">
        <f t="shared" ca="1" si="129"/>
        <v>-6.0887949260042193E-2</v>
      </c>
      <c r="E2042" s="64">
        <f t="shared" si="127"/>
        <v>-17.999999999999972</v>
      </c>
      <c r="F2042" s="64">
        <f t="shared" si="128"/>
        <v>-179.99999999999972</v>
      </c>
    </row>
    <row r="2043" spans="1:6" s="21" customFormat="1" ht="14.25" customHeight="1" x14ac:dyDescent="0.3">
      <c r="A2043" s="76">
        <v>39485</v>
      </c>
      <c r="B2043" s="64">
        <v>2.73</v>
      </c>
      <c r="C2043" s="104">
        <f t="shared" si="126"/>
        <v>2.73</v>
      </c>
      <c r="D2043" s="99">
        <f t="shared" ca="1" si="129"/>
        <v>-0.12674930027988809</v>
      </c>
      <c r="E2043" s="64">
        <f t="shared" si="127"/>
        <v>-39.625000000000021</v>
      </c>
      <c r="F2043" s="64">
        <f t="shared" si="128"/>
        <v>-396.25000000000023</v>
      </c>
    </row>
    <row r="2044" spans="1:6" s="21" customFormat="1" ht="14.25" customHeight="1" x14ac:dyDescent="0.3">
      <c r="A2044" s="76">
        <v>39484</v>
      </c>
      <c r="B2044" s="64">
        <v>2.7337500000000001</v>
      </c>
      <c r="C2044" s="104">
        <f t="shared" si="126"/>
        <v>2.7337500000000001</v>
      </c>
      <c r="D2044" s="99">
        <f t="shared" ca="1" si="129"/>
        <v>-4.4978165938864528E-2</v>
      </c>
      <c r="E2044" s="64">
        <f t="shared" si="127"/>
        <v>-12.87499999999997</v>
      </c>
      <c r="F2044" s="64">
        <f t="shared" si="128"/>
        <v>-128.74999999999969</v>
      </c>
    </row>
    <row r="2045" spans="1:6" s="21" customFormat="1" ht="14.25" customHeight="1" x14ac:dyDescent="0.3">
      <c r="A2045" s="76">
        <v>39483</v>
      </c>
      <c r="B2045" s="64">
        <v>2.8931300000000002</v>
      </c>
      <c r="C2045" s="104">
        <f t="shared" si="126"/>
        <v>2.8931300000000002</v>
      </c>
      <c r="D2045" s="99">
        <f t="shared" ca="1" si="129"/>
        <v>3.0959465478841975E-2</v>
      </c>
      <c r="E2045" s="64">
        <f t="shared" si="127"/>
        <v>8.688000000000029</v>
      </c>
      <c r="F2045" s="64">
        <f t="shared" si="128"/>
        <v>86.880000000000294</v>
      </c>
    </row>
    <row r="2046" spans="1:6" s="21" customFormat="1" ht="14.25" customHeight="1" x14ac:dyDescent="0.3">
      <c r="A2046" s="76">
        <v>39482</v>
      </c>
      <c r="B2046" s="64">
        <v>2.8962500000000002</v>
      </c>
      <c r="C2046" s="104">
        <f t="shared" si="126"/>
        <v>2.8962500000000002</v>
      </c>
      <c r="D2046" s="99">
        <f t="shared" ref="D2046:D2077" ca="1" si="130">_xlfn.IFNA((B2046-B2055)/B2055,NORMINV(RAND(),_xlfn.AGGREGATE(1,6,D1920:D2045),_xlfn.AGGREGATE(7,6,D1920:D2045)))</f>
        <v>-6.0802594244021076E-2</v>
      </c>
      <c r="E2046" s="64">
        <f t="shared" si="127"/>
        <v>-18.75</v>
      </c>
      <c r="F2046" s="64">
        <f t="shared" si="128"/>
        <v>-187.5</v>
      </c>
    </row>
    <row r="2047" spans="1:6" s="21" customFormat="1" ht="14.25" customHeight="1" x14ac:dyDescent="0.3">
      <c r="A2047" s="76">
        <v>39479</v>
      </c>
      <c r="B2047" s="64">
        <v>2.8187500000000001</v>
      </c>
      <c r="C2047" s="104">
        <f t="shared" si="126"/>
        <v>2.8187500000000001</v>
      </c>
      <c r="D2047" s="99">
        <f t="shared" ca="1" si="130"/>
        <v>-0.13750371007273274</v>
      </c>
      <c r="E2047" s="64">
        <f t="shared" si="127"/>
        <v>-44.938000000000009</v>
      </c>
      <c r="F2047" s="64">
        <f t="shared" si="128"/>
        <v>-449.38000000000011</v>
      </c>
    </row>
    <row r="2048" spans="1:6" s="21" customFormat="1" ht="14.25" customHeight="1" x14ac:dyDescent="0.3">
      <c r="A2048" s="76">
        <v>39478</v>
      </c>
      <c r="B2048" s="64">
        <v>2.84938</v>
      </c>
      <c r="C2048" s="104">
        <f t="shared" si="126"/>
        <v>2.84938</v>
      </c>
      <c r="D2048" s="99">
        <f t="shared" ca="1" si="130"/>
        <v>-0.16102171512697833</v>
      </c>
      <c r="E2048" s="64">
        <f t="shared" si="127"/>
        <v>-54.687000000000019</v>
      </c>
      <c r="F2048" s="64">
        <f t="shared" si="128"/>
        <v>-546.87000000000023</v>
      </c>
    </row>
    <row r="2049" spans="1:6" s="21" customFormat="1" ht="14.25" customHeight="1" x14ac:dyDescent="0.3">
      <c r="A2049" s="76">
        <v>39477</v>
      </c>
      <c r="B2049" s="64">
        <v>2.98</v>
      </c>
      <c r="C2049" s="104">
        <f t="shared" si="126"/>
        <v>2.98</v>
      </c>
      <c r="D2049" s="99">
        <f t="shared" ca="1" si="130"/>
        <v>-0.14367816091954022</v>
      </c>
      <c r="E2049" s="64">
        <f t="shared" si="127"/>
        <v>-50</v>
      </c>
      <c r="F2049" s="64">
        <f t="shared" si="128"/>
        <v>-500</v>
      </c>
    </row>
    <row r="2050" spans="1:6" s="21" customFormat="1" ht="14.25" customHeight="1" x14ac:dyDescent="0.3">
      <c r="A2050" s="76">
        <v>39476</v>
      </c>
      <c r="B2050" s="64">
        <v>2.9662500000000001</v>
      </c>
      <c r="C2050" s="104">
        <f t="shared" si="126"/>
        <v>2.9662500000000001</v>
      </c>
      <c r="D2050" s="99">
        <f t="shared" ca="1" si="130"/>
        <v>-0.13362541073384446</v>
      </c>
      <c r="E2050" s="64">
        <f t="shared" si="127"/>
        <v>-45.75</v>
      </c>
      <c r="F2050" s="64">
        <f t="shared" si="128"/>
        <v>-457.5</v>
      </c>
    </row>
    <row r="2051" spans="1:6" s="21" customFormat="1" ht="14.25" customHeight="1" x14ac:dyDescent="0.3">
      <c r="A2051" s="76">
        <v>39475</v>
      </c>
      <c r="B2051" s="64">
        <v>2.9562499999999998</v>
      </c>
      <c r="C2051" s="104">
        <f t="shared" si="126"/>
        <v>2.9562499999999998</v>
      </c>
      <c r="D2051" s="99">
        <f t="shared" ca="1" si="130"/>
        <v>-0.14897445124145378</v>
      </c>
      <c r="E2051" s="64">
        <f t="shared" si="127"/>
        <v>-51.750000000000007</v>
      </c>
      <c r="F2051" s="64">
        <f t="shared" si="128"/>
        <v>-517.50000000000011</v>
      </c>
    </row>
    <row r="2052" spans="1:6" s="21" customFormat="1" ht="14.25" customHeight="1" x14ac:dyDescent="0.3">
      <c r="A2052" s="76">
        <v>39472</v>
      </c>
      <c r="B2052" s="64">
        <v>3.1262500000000002</v>
      </c>
      <c r="C2052" s="104">
        <f t="shared" si="126"/>
        <v>3.1262500000000002</v>
      </c>
      <c r="D2052" s="99">
        <f t="shared" ca="1" si="130"/>
        <v>-0.10582767250625662</v>
      </c>
      <c r="E2052" s="64">
        <f t="shared" si="127"/>
        <v>-36.999999999999964</v>
      </c>
      <c r="F2052" s="64">
        <f t="shared" si="128"/>
        <v>-369.99999999999966</v>
      </c>
    </row>
    <row r="2053" spans="1:6" s="21" customFormat="1" ht="14.25" customHeight="1" x14ac:dyDescent="0.3">
      <c r="A2053" s="76">
        <v>39471</v>
      </c>
      <c r="B2053" s="64">
        <v>2.8624999999999998</v>
      </c>
      <c r="C2053" s="104">
        <f t="shared" si="126"/>
        <v>2.8624999999999998</v>
      </c>
      <c r="D2053" s="99">
        <f t="shared" ca="1" si="130"/>
        <v>-0.22947510094212653</v>
      </c>
      <c r="E2053" s="64">
        <f t="shared" si="127"/>
        <v>-85.25</v>
      </c>
      <c r="F2053" s="64">
        <f t="shared" si="128"/>
        <v>-852.5</v>
      </c>
    </row>
    <row r="2054" spans="1:6" s="21" customFormat="1" ht="14.25" customHeight="1" x14ac:dyDescent="0.3">
      <c r="A2054" s="76">
        <v>39470</v>
      </c>
      <c r="B2054" s="64">
        <v>2.8062499999999999</v>
      </c>
      <c r="C2054" s="104">
        <f t="shared" ref="C2054:C2117" si="131">_xlfn.IFNA(B2054,EXP(D2054)*B2063)</f>
        <v>2.8062499999999999</v>
      </c>
      <c r="D2054" s="99">
        <f t="shared" ca="1" si="130"/>
        <v>-0.26393442622950825</v>
      </c>
      <c r="E2054" s="64">
        <f t="shared" ref="E2054:E2117" si="132">(C2054-C2063)*100</f>
        <v>-100.62500000000001</v>
      </c>
      <c r="F2054" s="64">
        <f t="shared" ref="F2054:F2117" si="133">E2054*10</f>
        <v>-1006.2500000000001</v>
      </c>
    </row>
    <row r="2055" spans="1:6" s="21" customFormat="1" ht="14.25" customHeight="1" x14ac:dyDescent="0.3">
      <c r="A2055" s="76">
        <v>39469</v>
      </c>
      <c r="B2055" s="64">
        <v>3.0837500000000002</v>
      </c>
      <c r="C2055" s="104">
        <f t="shared" si="131"/>
        <v>3.0837500000000002</v>
      </c>
      <c r="D2055" s="99">
        <f t="shared" ca="1" si="130"/>
        <v>-0.20200653144877054</v>
      </c>
      <c r="E2055" s="64">
        <f t="shared" si="132"/>
        <v>-78.062999999999988</v>
      </c>
      <c r="F2055" s="64">
        <f t="shared" si="133"/>
        <v>-780.62999999999988</v>
      </c>
    </row>
    <row r="2056" spans="1:6" s="21" customFormat="1" ht="14.25" customHeight="1" x14ac:dyDescent="0.3">
      <c r="A2056" s="76">
        <v>39468</v>
      </c>
      <c r="B2056" s="64">
        <v>3.2681300000000002</v>
      </c>
      <c r="C2056" s="104">
        <f t="shared" si="131"/>
        <v>3.2681300000000002</v>
      </c>
      <c r="D2056" s="99">
        <f t="shared" ca="1" si="130"/>
        <v>-0.16815017499204576</v>
      </c>
      <c r="E2056" s="64">
        <f t="shared" si="132"/>
        <v>-66.061999999999983</v>
      </c>
      <c r="F2056" s="64">
        <f t="shared" si="133"/>
        <v>-660.61999999999989</v>
      </c>
    </row>
    <row r="2057" spans="1:6" s="21" customFormat="1" ht="14.25" customHeight="1" x14ac:dyDescent="0.3">
      <c r="A2057" s="76">
        <v>39465</v>
      </c>
      <c r="B2057" s="64">
        <v>3.3962500000000002</v>
      </c>
      <c r="C2057" s="104">
        <f t="shared" si="131"/>
        <v>3.3962500000000002</v>
      </c>
      <c r="D2057" s="99">
        <f t="shared" ca="1" si="130"/>
        <v>-0.1385542168674698</v>
      </c>
      <c r="E2057" s="64">
        <f t="shared" si="132"/>
        <v>-54.624999999999972</v>
      </c>
      <c r="F2057" s="64">
        <f t="shared" si="133"/>
        <v>-546.24999999999977</v>
      </c>
    </row>
    <row r="2058" spans="1:6" s="21" customFormat="1" ht="14.25" customHeight="1" x14ac:dyDescent="0.3">
      <c r="A2058" s="76">
        <v>39464</v>
      </c>
      <c r="B2058" s="64">
        <v>3.48</v>
      </c>
      <c r="C2058" s="104">
        <f t="shared" si="131"/>
        <v>3.48</v>
      </c>
      <c r="D2058" s="99">
        <f t="shared" ca="1" si="130"/>
        <v>-0.1412708204811845</v>
      </c>
      <c r="E2058" s="64">
        <f t="shared" si="132"/>
        <v>-57.250000000000021</v>
      </c>
      <c r="F2058" s="64">
        <f t="shared" si="133"/>
        <v>-572.50000000000023</v>
      </c>
    </row>
    <row r="2059" spans="1:6" s="21" customFormat="1" ht="14.25" customHeight="1" x14ac:dyDescent="0.3">
      <c r="A2059" s="76">
        <v>39463</v>
      </c>
      <c r="B2059" s="64">
        <v>3.4237500000000001</v>
      </c>
      <c r="C2059" s="104">
        <f t="shared" si="131"/>
        <v>3.4237500000000001</v>
      </c>
      <c r="D2059" s="99">
        <f t="shared" ca="1" si="130"/>
        <v>-0.15293130919275186</v>
      </c>
      <c r="E2059" s="64">
        <f t="shared" si="132"/>
        <v>-61.812999999999988</v>
      </c>
      <c r="F2059" s="64">
        <f t="shared" si="133"/>
        <v>-618.12999999999988</v>
      </c>
    </row>
    <row r="2060" spans="1:6" s="21" customFormat="1" ht="14.25" customHeight="1" x14ac:dyDescent="0.3">
      <c r="A2060" s="76">
        <v>39462</v>
      </c>
      <c r="B2060" s="64">
        <v>3.4737499999999999</v>
      </c>
      <c r="C2060" s="104">
        <f t="shared" si="131"/>
        <v>3.4737499999999999</v>
      </c>
      <c r="D2060" s="99">
        <f t="shared" ca="1" si="130"/>
        <v>-0.17044776119402988</v>
      </c>
      <c r="E2060" s="64">
        <f t="shared" si="132"/>
        <v>-71.375000000000014</v>
      </c>
      <c r="F2060" s="64">
        <f t="shared" si="133"/>
        <v>-713.75000000000011</v>
      </c>
    </row>
    <row r="2061" spans="1:6" s="21" customFormat="1" ht="14.25" customHeight="1" x14ac:dyDescent="0.3">
      <c r="A2061" s="76">
        <v>39461</v>
      </c>
      <c r="B2061" s="64">
        <v>3.4962499999999999</v>
      </c>
      <c r="C2061" s="104">
        <f t="shared" si="131"/>
        <v>3.4962499999999999</v>
      </c>
      <c r="D2061" s="99">
        <f t="shared" ca="1" si="130"/>
        <v>-0.12936249418334114</v>
      </c>
      <c r="E2061" s="64">
        <f t="shared" ca="1" si="132"/>
        <v>4.9750000000000068</v>
      </c>
      <c r="F2061" s="64">
        <f t="shared" ca="1" si="133"/>
        <v>49.750000000000071</v>
      </c>
    </row>
    <row r="2062" spans="1:6" s="21" customFormat="1" ht="14.25" customHeight="1" x14ac:dyDescent="0.3">
      <c r="A2062" s="76">
        <v>39458</v>
      </c>
      <c r="B2062" s="64">
        <v>3.7149999999999999</v>
      </c>
      <c r="C2062" s="104">
        <f t="shared" si="131"/>
        <v>3.7149999999999999</v>
      </c>
      <c r="D2062" s="99">
        <f t="shared" ca="1" si="130"/>
        <v>-0.1204498372299497</v>
      </c>
      <c r="E2062" s="64">
        <f t="shared" si="132"/>
        <v>-50.875</v>
      </c>
      <c r="F2062" s="64">
        <f t="shared" si="133"/>
        <v>-508.75</v>
      </c>
    </row>
    <row r="2063" spans="1:6" s="21" customFormat="1" ht="14.25" customHeight="1" x14ac:dyDescent="0.3">
      <c r="A2063" s="76">
        <v>39457</v>
      </c>
      <c r="B2063" s="64">
        <v>3.8125</v>
      </c>
      <c r="C2063" s="104">
        <f t="shared" si="131"/>
        <v>3.8125</v>
      </c>
      <c r="D2063" s="99">
        <f t="shared" ca="1" si="130"/>
        <v>-0.11233993015133875</v>
      </c>
      <c r="E2063" s="64">
        <f t="shared" si="132"/>
        <v>-48.249999999999993</v>
      </c>
      <c r="F2063" s="64">
        <f t="shared" si="133"/>
        <v>-482.49999999999994</v>
      </c>
    </row>
    <row r="2064" spans="1:6" s="21" customFormat="1" ht="14.25" customHeight="1" x14ac:dyDescent="0.3">
      <c r="A2064" s="76">
        <v>39456</v>
      </c>
      <c r="B2064" s="64">
        <v>3.8643800000000001</v>
      </c>
      <c r="C2064" s="104">
        <f t="shared" si="131"/>
        <v>3.8643800000000001</v>
      </c>
      <c r="D2064" s="99">
        <f t="shared" ca="1" si="130"/>
        <v>-0.10984624244169294</v>
      </c>
      <c r="E2064" s="64">
        <f t="shared" si="132"/>
        <v>-47.686999999999948</v>
      </c>
      <c r="F2064" s="64">
        <f t="shared" si="133"/>
        <v>-476.86999999999949</v>
      </c>
    </row>
    <row r="2065" spans="1:6" s="21" customFormat="1" ht="14.25" customHeight="1" x14ac:dyDescent="0.3">
      <c r="A2065" s="76">
        <v>39455</v>
      </c>
      <c r="B2065" s="64">
        <v>3.92875</v>
      </c>
      <c r="C2065" s="104">
        <f t="shared" si="131"/>
        <v>3.92875</v>
      </c>
      <c r="D2065" s="99">
        <f t="shared" ca="1" si="130"/>
        <v>-0.12936249418334114</v>
      </c>
      <c r="E2065" s="64">
        <f t="shared" ca="1" si="132"/>
        <v>4.9750000000000068</v>
      </c>
      <c r="F2065" s="64">
        <f t="shared" ca="1" si="133"/>
        <v>49.750000000000071</v>
      </c>
    </row>
    <row r="2066" spans="1:6" s="21" customFormat="1" ht="14.25" customHeight="1" x14ac:dyDescent="0.3">
      <c r="A2066" s="76">
        <v>39454</v>
      </c>
      <c r="B2066" s="64">
        <v>3.9424999999999999</v>
      </c>
      <c r="C2066" s="104">
        <f t="shared" si="131"/>
        <v>3.9424999999999999</v>
      </c>
      <c r="D2066" s="99">
        <f t="shared" ca="1" si="130"/>
        <v>-0.12936249418334114</v>
      </c>
      <c r="E2066" s="64">
        <f t="shared" ca="1" si="132"/>
        <v>4.9750000000000068</v>
      </c>
      <c r="F2066" s="64">
        <f t="shared" ca="1" si="133"/>
        <v>49.750000000000071</v>
      </c>
    </row>
    <row r="2067" spans="1:6" s="21" customFormat="1" ht="14.25" customHeight="1" x14ac:dyDescent="0.3">
      <c r="A2067" s="76">
        <v>39451</v>
      </c>
      <c r="B2067" s="64">
        <v>4.0525000000000002</v>
      </c>
      <c r="C2067" s="104">
        <f t="shared" si="131"/>
        <v>4.0525000000000002</v>
      </c>
      <c r="D2067" s="99">
        <f t="shared" ca="1" si="130"/>
        <v>-6.7050359712230168E-2</v>
      </c>
      <c r="E2067" s="64">
        <f t="shared" si="132"/>
        <v>-29.124999999999979</v>
      </c>
      <c r="F2067" s="64">
        <f t="shared" si="133"/>
        <v>-291.24999999999977</v>
      </c>
    </row>
    <row r="2068" spans="1:6" s="21" customFormat="1" ht="14.25" customHeight="1" x14ac:dyDescent="0.3">
      <c r="A2068" s="76">
        <v>39450</v>
      </c>
      <c r="B2068" s="64">
        <v>4.0418799999999999</v>
      </c>
      <c r="C2068" s="104">
        <f t="shared" si="131"/>
        <v>4.0418799999999999</v>
      </c>
      <c r="D2068" s="99">
        <f t="shared" ca="1" si="130"/>
        <v>-6.3837869137232189E-2</v>
      </c>
      <c r="E2068" s="64">
        <f t="shared" si="132"/>
        <v>-27.561999999999998</v>
      </c>
      <c r="F2068" s="64">
        <f t="shared" si="133"/>
        <v>-275.62</v>
      </c>
    </row>
    <row r="2069" spans="1:6" s="21" customFormat="1" ht="14.25" customHeight="1" x14ac:dyDescent="0.3">
      <c r="A2069" s="76">
        <v>39449</v>
      </c>
      <c r="B2069" s="64">
        <v>4.1875</v>
      </c>
      <c r="C2069" s="104">
        <f t="shared" si="131"/>
        <v>4.1875</v>
      </c>
      <c r="D2069" s="99">
        <f t="shared" ca="1" si="130"/>
        <v>-3.6802760207015554E-2</v>
      </c>
      <c r="E2069" s="64">
        <f t="shared" si="132"/>
        <v>-16.000000000000014</v>
      </c>
      <c r="F2069" s="64">
        <f t="shared" si="133"/>
        <v>-160.00000000000014</v>
      </c>
    </row>
    <row r="2070" spans="1:6" s="21" customFormat="1" ht="14.25" customHeight="1" x14ac:dyDescent="0.3">
      <c r="A2070" s="76">
        <v>39448</v>
      </c>
      <c r="B2070" s="64" t="e">
        <v>#N/A</v>
      </c>
      <c r="C2070" s="104">
        <f t="shared" ca="1" si="131"/>
        <v>0.98060000000000003</v>
      </c>
      <c r="D2070" s="99">
        <f t="shared" ca="1" si="130"/>
        <v>-0.12936249418334114</v>
      </c>
      <c r="E2070" s="64">
        <f t="shared" ca="1" si="132"/>
        <v>4.9750000000000068</v>
      </c>
      <c r="F2070" s="64">
        <f t="shared" ca="1" si="133"/>
        <v>49.750000000000071</v>
      </c>
    </row>
    <row r="2071" spans="1:6" s="21" customFormat="1" ht="14.25" customHeight="1" x14ac:dyDescent="0.3">
      <c r="A2071" s="76">
        <v>39447</v>
      </c>
      <c r="B2071" s="64">
        <v>4.2237499999999999</v>
      </c>
      <c r="C2071" s="104">
        <f t="shared" si="131"/>
        <v>4.2237499999999999</v>
      </c>
      <c r="D2071" s="99">
        <f t="shared" ca="1" si="130"/>
        <v>-5.5486730413159512E-2</v>
      </c>
      <c r="E2071" s="64">
        <f t="shared" si="132"/>
        <v>-24.812999999999974</v>
      </c>
      <c r="F2071" s="64">
        <f t="shared" si="133"/>
        <v>-248.12999999999974</v>
      </c>
    </row>
    <row r="2072" spans="1:6" s="21" customFormat="1" ht="14.25" customHeight="1" x14ac:dyDescent="0.3">
      <c r="A2072" s="76">
        <v>39444</v>
      </c>
      <c r="B2072" s="64">
        <v>4.2949999999999999</v>
      </c>
      <c r="C2072" s="104">
        <f t="shared" si="131"/>
        <v>4.2949999999999999</v>
      </c>
      <c r="D2072" s="99">
        <f t="shared" ca="1" si="130"/>
        <v>-4.9515905947441194E-2</v>
      </c>
      <c r="E2072" s="64">
        <f t="shared" si="132"/>
        <v>-22.374999999999989</v>
      </c>
      <c r="F2072" s="64">
        <f t="shared" si="133"/>
        <v>-223.74999999999989</v>
      </c>
    </row>
    <row r="2073" spans="1:6" s="21" customFormat="1" ht="14.25" customHeight="1" x14ac:dyDescent="0.3">
      <c r="A2073" s="76">
        <v>39443</v>
      </c>
      <c r="B2073" s="64">
        <v>4.3412499999999996</v>
      </c>
      <c r="C2073" s="104">
        <f t="shared" si="131"/>
        <v>4.3412499999999996</v>
      </c>
      <c r="D2073" s="99">
        <f t="shared" ca="1" si="130"/>
        <v>-3.3398274422488251E-2</v>
      </c>
      <c r="E2073" s="64">
        <f t="shared" si="132"/>
        <v>-15.000000000000036</v>
      </c>
      <c r="F2073" s="64">
        <f t="shared" si="133"/>
        <v>-150.00000000000034</v>
      </c>
    </row>
    <row r="2074" spans="1:6" s="21" customFormat="1" ht="14.25" customHeight="1" x14ac:dyDescent="0.3">
      <c r="A2074" s="76">
        <v>39442</v>
      </c>
      <c r="B2074" s="64" t="e">
        <v>#N/A</v>
      </c>
      <c r="C2074" s="104">
        <f t="shared" ca="1" si="131"/>
        <v>0.98060000000000003</v>
      </c>
      <c r="D2074" s="99">
        <f t="shared" ca="1" si="130"/>
        <v>-0.12936249418334114</v>
      </c>
      <c r="E2074" s="64">
        <f t="shared" ca="1" si="132"/>
        <v>4.9750000000000068</v>
      </c>
      <c r="F2074" s="64">
        <f t="shared" ca="1" si="133"/>
        <v>49.750000000000071</v>
      </c>
    </row>
    <row r="2075" spans="1:6" s="21" customFormat="1" ht="14.25" customHeight="1" x14ac:dyDescent="0.3">
      <c r="A2075" s="76">
        <v>39441</v>
      </c>
      <c r="B2075" s="64" t="e">
        <v>#N/A</v>
      </c>
      <c r="C2075" s="104">
        <f t="shared" ca="1" si="131"/>
        <v>0.98060000000000003</v>
      </c>
      <c r="D2075" s="99">
        <f t="shared" ca="1" si="130"/>
        <v>-0.12936249418334114</v>
      </c>
      <c r="E2075" s="64">
        <f t="shared" ca="1" si="132"/>
        <v>4.9750000000000068</v>
      </c>
      <c r="F2075" s="64">
        <f t="shared" ca="1" si="133"/>
        <v>49.750000000000071</v>
      </c>
    </row>
    <row r="2076" spans="1:6" s="21" customFormat="1" ht="14.25" customHeight="1" x14ac:dyDescent="0.3">
      <c r="A2076" s="76">
        <v>39440</v>
      </c>
      <c r="B2076" s="64">
        <v>4.34375</v>
      </c>
      <c r="C2076" s="104">
        <f t="shared" si="131"/>
        <v>4.34375</v>
      </c>
      <c r="D2076" s="99">
        <f t="shared" ca="1" si="130"/>
        <v>-4.5067326188513342E-2</v>
      </c>
      <c r="E2076" s="64">
        <f t="shared" si="132"/>
        <v>-20.500000000000007</v>
      </c>
      <c r="F2076" s="64">
        <f t="shared" si="133"/>
        <v>-205.00000000000006</v>
      </c>
    </row>
    <row r="2077" spans="1:6" s="21" customFormat="1" ht="14.25" customHeight="1" x14ac:dyDescent="0.3">
      <c r="A2077" s="76">
        <v>39437</v>
      </c>
      <c r="B2077" s="64">
        <v>4.3174999999999999</v>
      </c>
      <c r="C2077" s="104">
        <f t="shared" si="131"/>
        <v>4.3174999999999999</v>
      </c>
      <c r="D2077" s="99">
        <f t="shared" ca="1" si="130"/>
        <v>-5.1619989017023679E-2</v>
      </c>
      <c r="E2077" s="64">
        <f t="shared" si="132"/>
        <v>-23.500000000000032</v>
      </c>
      <c r="F2077" s="64">
        <f t="shared" si="133"/>
        <v>-235.00000000000031</v>
      </c>
    </row>
    <row r="2078" spans="1:6" s="21" customFormat="1" ht="14.25" customHeight="1" x14ac:dyDescent="0.3">
      <c r="A2078" s="76">
        <v>39436</v>
      </c>
      <c r="B2078" s="64">
        <v>4.3475000000000001</v>
      </c>
      <c r="C2078" s="104">
        <f t="shared" si="131"/>
        <v>4.3475000000000001</v>
      </c>
      <c r="D2078" s="99">
        <f t="shared" ref="D2078:D2109" ca="1" si="134">_xlfn.IFNA((B2078-B2087)/B2087,NORMINV(RAND(),_xlfn.AGGREGATE(1,6,D1952:D2077),_xlfn.AGGREGATE(7,6,D1952:D2077)))</f>
        <v>-3.146755778334713E-2</v>
      </c>
      <c r="E2078" s="64">
        <f t="shared" si="132"/>
        <v>-14.124999999999943</v>
      </c>
      <c r="F2078" s="64">
        <f t="shared" si="133"/>
        <v>-141.24999999999943</v>
      </c>
    </row>
    <row r="2079" spans="1:6" s="21" customFormat="1" ht="14.25" customHeight="1" x14ac:dyDescent="0.3">
      <c r="A2079" s="76">
        <v>39435</v>
      </c>
      <c r="B2079" s="64">
        <v>4.4175000000000004</v>
      </c>
      <c r="C2079" s="104">
        <f t="shared" si="131"/>
        <v>4.4175000000000004</v>
      </c>
      <c r="D2079" s="99">
        <f t="shared" ca="1" si="134"/>
        <v>-5.9071729957804152E-3</v>
      </c>
      <c r="E2079" s="64">
        <f t="shared" si="132"/>
        <v>-2.6249999999999218</v>
      </c>
      <c r="F2079" s="64">
        <f t="shared" si="133"/>
        <v>-26.249999999999218</v>
      </c>
    </row>
    <row r="2080" spans="1:6" s="21" customFormat="1" ht="14.25" customHeight="1" x14ac:dyDescent="0.3">
      <c r="A2080" s="76">
        <v>39434</v>
      </c>
      <c r="B2080" s="64">
        <v>4.4718799999999996</v>
      </c>
      <c r="C2080" s="104">
        <f t="shared" si="131"/>
        <v>4.4718799999999996</v>
      </c>
      <c r="D2080" s="99">
        <f t="shared" ca="1" si="134"/>
        <v>8.8843767625492436E-3</v>
      </c>
      <c r="E2080" s="64">
        <f t="shared" si="132"/>
        <v>3.9379999999999526</v>
      </c>
      <c r="F2080" s="64">
        <f t="shared" si="133"/>
        <v>39.379999999999526</v>
      </c>
    </row>
    <row r="2081" spans="1:6" s="21" customFormat="1" ht="14.25" customHeight="1" x14ac:dyDescent="0.3">
      <c r="A2081" s="76">
        <v>39433</v>
      </c>
      <c r="B2081" s="64">
        <v>4.5187499999999998</v>
      </c>
      <c r="C2081" s="104">
        <f t="shared" si="131"/>
        <v>4.5187499999999998</v>
      </c>
      <c r="D2081" s="99">
        <f t="shared" ca="1" si="134"/>
        <v>2.1618175364504177E-2</v>
      </c>
      <c r="E2081" s="64">
        <f t="shared" si="132"/>
        <v>9.5619999999999372</v>
      </c>
      <c r="F2081" s="64">
        <f t="shared" si="133"/>
        <v>95.619999999999379</v>
      </c>
    </row>
    <row r="2082" spans="1:6" s="21" customFormat="1" ht="14.25" customHeight="1" x14ac:dyDescent="0.3">
      <c r="A2082" s="76">
        <v>39430</v>
      </c>
      <c r="B2082" s="64">
        <v>4.49125</v>
      </c>
      <c r="C2082" s="104">
        <f t="shared" si="131"/>
        <v>4.49125</v>
      </c>
      <c r="D2082" s="99">
        <f t="shared" ca="1" si="134"/>
        <v>1.2939006017303061E-2</v>
      </c>
      <c r="E2082" s="64">
        <f t="shared" si="132"/>
        <v>5.7369999999999699</v>
      </c>
      <c r="F2082" s="64">
        <f t="shared" si="133"/>
        <v>57.369999999999699</v>
      </c>
    </row>
    <row r="2083" spans="1:6" s="21" customFormat="1" ht="14.25" customHeight="1" x14ac:dyDescent="0.3">
      <c r="A2083" s="76">
        <v>39429</v>
      </c>
      <c r="B2083" s="64">
        <v>4.4387499999999998</v>
      </c>
      <c r="C2083" s="104">
        <f t="shared" ref="C2083:C2091" si="135">_xlfn.IFNA(B2083,EXP(D2083)*B2092)</f>
        <v>4.4387499999999998</v>
      </c>
      <c r="D2083" s="64"/>
      <c r="E2083" s="64"/>
      <c r="F2083" s="64">
        <f t="shared" si="133"/>
        <v>0</v>
      </c>
    </row>
    <row r="2084" spans="1:6" s="21" customFormat="1" ht="14.25" customHeight="1" x14ac:dyDescent="0.3">
      <c r="A2084" s="76">
        <v>39428</v>
      </c>
      <c r="B2084" s="64">
        <v>4.5018799999999999</v>
      </c>
      <c r="C2084" s="104">
        <f t="shared" si="135"/>
        <v>4.5018799999999999</v>
      </c>
      <c r="D2084" s="64"/>
      <c r="E2084" s="64"/>
      <c r="F2084" s="64">
        <f t="shared" si="133"/>
        <v>0</v>
      </c>
    </row>
    <row r="2085" spans="1:6" s="21" customFormat="1" ht="14.25" customHeight="1" x14ac:dyDescent="0.3">
      <c r="A2085" s="76">
        <v>39427</v>
      </c>
      <c r="B2085" s="64">
        <v>4.5487500000000001</v>
      </c>
      <c r="C2085" s="104">
        <f t="shared" si="135"/>
        <v>4.5487500000000001</v>
      </c>
      <c r="D2085" s="64"/>
      <c r="E2085" s="64"/>
      <c r="F2085" s="64">
        <f t="shared" si="133"/>
        <v>0</v>
      </c>
    </row>
    <row r="2086" spans="1:6" s="21" customFormat="1" ht="14.25" customHeight="1" x14ac:dyDescent="0.4">
      <c r="A2086" s="76">
        <v>39426</v>
      </c>
      <c r="B2086" s="64">
        <v>4.5525000000000002</v>
      </c>
      <c r="C2086" s="104">
        <f t="shared" si="135"/>
        <v>4.5525000000000002</v>
      </c>
      <c r="D2086" s="105"/>
      <c r="E2086" s="64"/>
      <c r="F2086" s="64">
        <f t="shared" si="133"/>
        <v>0</v>
      </c>
    </row>
    <row r="2087" spans="1:6" s="21" customFormat="1" ht="14.25" customHeight="1" x14ac:dyDescent="0.3">
      <c r="A2087" s="76">
        <v>39423</v>
      </c>
      <c r="B2087" s="64">
        <v>4.4887499999999996</v>
      </c>
      <c r="C2087" s="104">
        <f t="shared" si="135"/>
        <v>4.4887499999999996</v>
      </c>
      <c r="D2087" s="64"/>
      <c r="E2087" s="64"/>
      <c r="F2087" s="64">
        <f t="shared" si="133"/>
        <v>0</v>
      </c>
    </row>
    <row r="2088" spans="1:6" s="21" customFormat="1" ht="14.25" customHeight="1" x14ac:dyDescent="0.3">
      <c r="A2088" s="76">
        <v>39422</v>
      </c>
      <c r="B2088" s="64">
        <v>4.4437499999999996</v>
      </c>
      <c r="C2088" s="104">
        <f t="shared" si="135"/>
        <v>4.4437499999999996</v>
      </c>
      <c r="D2088" s="64"/>
      <c r="E2088" s="64"/>
      <c r="F2088" s="64">
        <f t="shared" si="133"/>
        <v>0</v>
      </c>
    </row>
    <row r="2089" spans="1:6" s="21" customFormat="1" ht="14.25" customHeight="1" x14ac:dyDescent="0.3">
      <c r="A2089" s="76">
        <v>39421</v>
      </c>
      <c r="B2089" s="64">
        <v>4.4325000000000001</v>
      </c>
      <c r="C2089" s="104">
        <f t="shared" si="135"/>
        <v>4.4325000000000001</v>
      </c>
      <c r="D2089" s="64"/>
      <c r="E2089" s="64"/>
      <c r="F2089" s="64">
        <f t="shared" si="133"/>
        <v>0</v>
      </c>
    </row>
    <row r="2090" spans="1:6" s="21" customFormat="1" ht="14.25" customHeight="1" x14ac:dyDescent="0.3">
      <c r="A2090" s="76">
        <v>39420</v>
      </c>
      <c r="B2090" s="64">
        <v>4.4231300000000005</v>
      </c>
      <c r="C2090" s="104">
        <f t="shared" si="135"/>
        <v>4.4231300000000005</v>
      </c>
      <c r="D2090" s="64"/>
      <c r="E2090" s="64"/>
      <c r="F2090" s="64">
        <f t="shared" si="133"/>
        <v>0</v>
      </c>
    </row>
    <row r="2091" spans="1:6" s="21" customFormat="1" ht="14.25" customHeight="1" x14ac:dyDescent="0.3">
      <c r="A2091" s="76">
        <v>39419</v>
      </c>
      <c r="B2091" s="64">
        <v>4.4338800000000003</v>
      </c>
      <c r="C2091" s="104">
        <f t="shared" si="135"/>
        <v>4.4338800000000003</v>
      </c>
      <c r="D2091" s="64"/>
      <c r="E2091" s="64"/>
      <c r="F2091" s="64">
        <f t="shared" si="133"/>
        <v>0</v>
      </c>
    </row>
  </sheetData>
  <autoFilter ref="A5:F2091" xr:uid="{0F64FE6B-9D6B-45C0-BB2F-0FEC7CE63978}"/>
  <mergeCells count="1">
    <mergeCell ref="B4:F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8F38-5515-47A0-8633-3FBD1ABA6F3A}">
  <dimension ref="A1:D2091"/>
  <sheetViews>
    <sheetView workbookViewId="0">
      <selection activeCell="H6" sqref="H6"/>
    </sheetView>
  </sheetViews>
  <sheetFormatPr defaultColWidth="12.6328125" defaultRowHeight="15" customHeight="1" x14ac:dyDescent="0.3"/>
  <cols>
    <col min="1" max="2" width="10.453125" style="21" bestFit="1" customWidth="1"/>
    <col min="3" max="3" width="15.81640625" style="21" bestFit="1" customWidth="1"/>
    <col min="4" max="4" width="12.453125" style="21" bestFit="1" customWidth="1"/>
    <col min="5" max="13" width="7.6328125" style="21" customWidth="1"/>
    <col min="14" max="16384" width="12.6328125" style="21"/>
  </cols>
  <sheetData>
    <row r="1" spans="1:4" s="21" customFormat="1" ht="14.25" customHeight="1" x14ac:dyDescent="0.3">
      <c r="A1" s="92" t="s">
        <v>28</v>
      </c>
      <c r="B1" s="93">
        <v>39419</v>
      </c>
    </row>
    <row r="2" spans="1:4" s="21" customFormat="1" ht="14.25" customHeight="1" x14ac:dyDescent="0.3">
      <c r="A2" s="92" t="s">
        <v>27</v>
      </c>
      <c r="B2" s="93">
        <v>42338</v>
      </c>
    </row>
    <row r="3" spans="1:4" s="21" customFormat="1" ht="14.25" customHeight="1" x14ac:dyDescent="0.3">
      <c r="A3" s="92" t="s">
        <v>16</v>
      </c>
      <c r="B3" s="92" t="s">
        <v>15</v>
      </c>
      <c r="C3" s="56"/>
      <c r="D3" s="94"/>
    </row>
    <row r="4" spans="1:4" s="21" customFormat="1" ht="14.25" customHeight="1" x14ac:dyDescent="0.3">
      <c r="A4" s="95"/>
      <c r="B4" s="102" t="s">
        <v>7</v>
      </c>
      <c r="C4" s="97"/>
      <c r="D4" s="98"/>
    </row>
    <row r="5" spans="1:4" s="21" customFormat="1" ht="14.25" customHeight="1" x14ac:dyDescent="0.3">
      <c r="A5" s="64" t="s">
        <v>6</v>
      </c>
      <c r="B5" s="64" t="s">
        <v>3</v>
      </c>
      <c r="C5" s="71" t="s">
        <v>2</v>
      </c>
      <c r="D5" s="71" t="s">
        <v>1</v>
      </c>
    </row>
    <row r="6" spans="1:4" s="21" customFormat="1" ht="14.25" customHeight="1" x14ac:dyDescent="0.3">
      <c r="A6" s="76">
        <v>42338</v>
      </c>
      <c r="B6" s="64">
        <v>87.947000000000003</v>
      </c>
      <c r="C6" s="99">
        <f t="shared" ref="C6:C37" ca="1" si="0">_xlfn.IFNA((B6-B15)/B15,NORMINV(RAND(), _xlfn.AGGREGATE(1,6,C7:C132),_xlfn.AGGREGATE(7,6,C7:C132)))</f>
        <v>1.5730207310735222E-2</v>
      </c>
      <c r="D6" s="64">
        <f t="shared" ref="D6:D69" ca="1" si="1">C6*-5000</f>
        <v>-78.651036553676107</v>
      </c>
    </row>
    <row r="7" spans="1:4" s="21" customFormat="1" ht="14.25" customHeight="1" x14ac:dyDescent="0.3">
      <c r="A7" s="76">
        <v>42335</v>
      </c>
      <c r="B7" s="64">
        <v>87.652000000000001</v>
      </c>
      <c r="C7" s="99">
        <f t="shared" ca="1" si="0"/>
        <v>2.2753261300786479E-2</v>
      </c>
      <c r="D7" s="64">
        <f t="shared" ca="1" si="1"/>
        <v>-113.7663065039324</v>
      </c>
    </row>
    <row r="8" spans="1:4" s="21" customFormat="1" ht="14.25" customHeight="1" x14ac:dyDescent="0.3">
      <c r="A8" s="76">
        <v>42334</v>
      </c>
      <c r="B8" s="64">
        <v>87.533000000000001</v>
      </c>
      <c r="C8" s="99">
        <f t="shared" ca="1" si="0"/>
        <v>2.0947782171058079E-2</v>
      </c>
      <c r="D8" s="64">
        <f t="shared" ca="1" si="1"/>
        <v>-104.7389108552904</v>
      </c>
    </row>
    <row r="9" spans="1:4" s="21" customFormat="1" ht="14.25" customHeight="1" x14ac:dyDescent="0.3">
      <c r="A9" s="76">
        <v>42333</v>
      </c>
      <c r="B9" s="64">
        <v>87.685000000000002</v>
      </c>
      <c r="C9" s="99">
        <f t="shared" ca="1" si="0"/>
        <v>2.711725430479088E-2</v>
      </c>
      <c r="D9" s="64">
        <f t="shared" ca="1" si="1"/>
        <v>-135.58627152395439</v>
      </c>
    </row>
    <row r="10" spans="1:4" s="21" customFormat="1" ht="14.25" customHeight="1" x14ac:dyDescent="0.3">
      <c r="A10" s="76">
        <v>42332</v>
      </c>
      <c r="B10" s="64">
        <v>87.081000000000003</v>
      </c>
      <c r="C10" s="99">
        <f t="shared" ca="1" si="0"/>
        <v>1.2181372264131227E-2</v>
      </c>
      <c r="D10" s="64">
        <f t="shared" ca="1" si="1"/>
        <v>-60.906861320656134</v>
      </c>
    </row>
    <row r="11" spans="1:4" s="21" customFormat="1" ht="14.25" customHeight="1" x14ac:dyDescent="0.3">
      <c r="A11" s="76">
        <v>42331</v>
      </c>
      <c r="B11" s="64">
        <v>87.167000000000002</v>
      </c>
      <c r="C11" s="99">
        <f t="shared" ca="1" si="0"/>
        <v>1.125329187790757E-2</v>
      </c>
      <c r="D11" s="64">
        <f t="shared" ca="1" si="1"/>
        <v>-56.26645938953785</v>
      </c>
    </row>
    <row r="12" spans="1:4" s="21" customFormat="1" ht="14.25" customHeight="1" x14ac:dyDescent="0.3">
      <c r="A12" s="76">
        <v>42328</v>
      </c>
      <c r="B12" s="64">
        <v>86.856999999999999</v>
      </c>
      <c r="C12" s="99">
        <f t="shared" ca="1" si="0"/>
        <v>1.2697043186269921E-2</v>
      </c>
      <c r="D12" s="64">
        <f t="shared" ca="1" si="1"/>
        <v>-63.485215931349607</v>
      </c>
    </row>
    <row r="13" spans="1:4" s="21" customFormat="1" ht="14.25" customHeight="1" x14ac:dyDescent="0.3">
      <c r="A13" s="76">
        <v>42327</v>
      </c>
      <c r="B13" s="64">
        <v>86.385000000000005</v>
      </c>
      <c r="C13" s="99">
        <f t="shared" ca="1" si="0"/>
        <v>5.1195532026297279E-3</v>
      </c>
      <c r="D13" s="64">
        <f t="shared" ca="1" si="1"/>
        <v>-25.59776601314864</v>
      </c>
    </row>
    <row r="14" spans="1:4" s="21" customFormat="1" ht="14.25" customHeight="1" x14ac:dyDescent="0.3">
      <c r="A14" s="76">
        <v>42326</v>
      </c>
      <c r="B14" s="64">
        <v>86.53</v>
      </c>
      <c r="C14" s="99">
        <f t="shared" ca="1" si="0"/>
        <v>9.2609872165717658E-3</v>
      </c>
      <c r="D14" s="64">
        <f t="shared" ca="1" si="1"/>
        <v>-46.304936082858831</v>
      </c>
    </row>
    <row r="15" spans="1:4" s="21" customFormat="1" ht="14.25" customHeight="1" x14ac:dyDescent="0.3">
      <c r="A15" s="76">
        <v>42325</v>
      </c>
      <c r="B15" s="64">
        <v>86.584999999999994</v>
      </c>
      <c r="C15" s="99">
        <f t="shared" ca="1" si="0"/>
        <v>1.8982723720755067E-2</v>
      </c>
      <c r="D15" s="64">
        <f t="shared" ca="1" si="1"/>
        <v>-94.913618603775333</v>
      </c>
    </row>
    <row r="16" spans="1:4" s="21" customFormat="1" ht="14.25" customHeight="1" x14ac:dyDescent="0.3">
      <c r="A16" s="76">
        <v>42324</v>
      </c>
      <c r="B16" s="64">
        <v>85.701999999999998</v>
      </c>
      <c r="C16" s="99">
        <f t="shared" ca="1" si="0"/>
        <v>7.9623640105850324E-3</v>
      </c>
      <c r="D16" s="64">
        <f t="shared" ca="1" si="1"/>
        <v>-39.811820052925164</v>
      </c>
    </row>
    <row r="17" spans="1:4" s="21" customFormat="1" ht="14.25" customHeight="1" x14ac:dyDescent="0.3">
      <c r="A17" s="76">
        <v>42321</v>
      </c>
      <c r="B17" s="64">
        <v>85.736999999999995</v>
      </c>
      <c r="C17" s="99">
        <f t="shared" ca="1" si="0"/>
        <v>1.3427737260788828E-2</v>
      </c>
      <c r="D17" s="64">
        <f t="shared" ca="1" si="1"/>
        <v>-67.138686303944141</v>
      </c>
    </row>
    <row r="18" spans="1:4" s="21" customFormat="1" ht="14.25" customHeight="1" x14ac:dyDescent="0.3">
      <c r="A18" s="76">
        <v>42320</v>
      </c>
      <c r="B18" s="64">
        <v>85.37</v>
      </c>
      <c r="C18" s="99">
        <f t="shared" ca="1" si="0"/>
        <v>9.0062405446293542E-3</v>
      </c>
      <c r="D18" s="64">
        <f t="shared" ca="1" si="1"/>
        <v>-45.03120272314677</v>
      </c>
    </row>
    <row r="19" spans="1:4" s="21" customFormat="1" ht="14.25" customHeight="1" x14ac:dyDescent="0.3">
      <c r="A19" s="76">
        <v>42319</v>
      </c>
      <c r="B19" s="64">
        <v>86.033000000000001</v>
      </c>
      <c r="C19" s="99">
        <f t="shared" ca="1" si="0"/>
        <v>1.5965801065174052E-2</v>
      </c>
      <c r="D19" s="64">
        <f t="shared" ca="1" si="1"/>
        <v>-79.829005325870256</v>
      </c>
    </row>
    <row r="20" spans="1:4" s="21" customFormat="1" ht="14.25" customHeight="1" x14ac:dyDescent="0.3">
      <c r="A20" s="76">
        <v>42318</v>
      </c>
      <c r="B20" s="64">
        <v>86.197000000000003</v>
      </c>
      <c r="C20" s="99">
        <f t="shared" ca="1" si="0"/>
        <v>1.9793194832237019E-2</v>
      </c>
      <c r="D20" s="64">
        <f t="shared" ca="1" si="1"/>
        <v>-98.965974161185102</v>
      </c>
    </row>
    <row r="21" spans="1:4" s="21" customFormat="1" ht="14.25" customHeight="1" x14ac:dyDescent="0.3">
      <c r="A21" s="76">
        <v>42317</v>
      </c>
      <c r="B21" s="64">
        <v>85.768000000000001</v>
      </c>
      <c r="C21" s="99">
        <f t="shared" ca="1" si="0"/>
        <v>1.0795267053222042E-2</v>
      </c>
      <c r="D21" s="64">
        <f t="shared" ca="1" si="1"/>
        <v>-53.976335266110212</v>
      </c>
    </row>
    <row r="22" spans="1:4" s="21" customFormat="1" ht="14.25" customHeight="1" x14ac:dyDescent="0.3">
      <c r="A22" s="76">
        <v>42314</v>
      </c>
      <c r="B22" s="64">
        <v>85.944999999999993</v>
      </c>
      <c r="C22" s="99">
        <f t="shared" ca="1" si="0"/>
        <v>5.5810361772826046E-3</v>
      </c>
      <c r="D22" s="64">
        <f t="shared" ca="1" si="1"/>
        <v>-27.905180886413024</v>
      </c>
    </row>
    <row r="23" spans="1:4" s="21" customFormat="1" ht="14.25" customHeight="1" x14ac:dyDescent="0.3">
      <c r="A23" s="76">
        <v>42313</v>
      </c>
      <c r="B23" s="64">
        <v>85.736000000000004</v>
      </c>
      <c r="C23" s="99">
        <f t="shared" ca="1" si="0"/>
        <v>9.5614902736564176E-3</v>
      </c>
      <c r="D23" s="64">
        <f t="shared" ca="1" si="1"/>
        <v>-47.807451368282088</v>
      </c>
    </row>
    <row r="24" spans="1:4" s="21" customFormat="1" ht="14.25" customHeight="1" x14ac:dyDescent="0.3">
      <c r="A24" s="76">
        <v>42312</v>
      </c>
      <c r="B24" s="64">
        <v>84.971999999999994</v>
      </c>
      <c r="C24" s="99">
        <f t="shared" ca="1" si="0"/>
        <v>3.4364261168384506E-3</v>
      </c>
      <c r="D24" s="64">
        <f t="shared" ca="1" si="1"/>
        <v>-17.182130584192254</v>
      </c>
    </row>
    <row r="25" spans="1:4" s="21" customFormat="1" ht="14.25" customHeight="1" x14ac:dyDescent="0.3">
      <c r="A25" s="76">
        <v>42311</v>
      </c>
      <c r="B25" s="64">
        <v>85.025000000000006</v>
      </c>
      <c r="C25" s="99">
        <f t="shared" ca="1" si="0"/>
        <v>1.7325340703782232E-2</v>
      </c>
      <c r="D25" s="64">
        <f t="shared" ca="1" si="1"/>
        <v>-86.626703518911157</v>
      </c>
    </row>
    <row r="26" spans="1:4" s="21" customFormat="1" ht="14.25" customHeight="1" x14ac:dyDescent="0.3">
      <c r="A26" s="76">
        <v>42310</v>
      </c>
      <c r="B26" s="64">
        <v>84.600999999999999</v>
      </c>
      <c r="C26" s="99">
        <f t="shared" ca="1" si="0"/>
        <v>4.2972969764597723E-3</v>
      </c>
      <c r="D26" s="64">
        <f t="shared" ca="1" si="1"/>
        <v>-21.486484882298861</v>
      </c>
    </row>
    <row r="27" spans="1:4" s="21" customFormat="1" ht="14.25" customHeight="1" x14ac:dyDescent="0.3">
      <c r="A27" s="76">
        <v>42307</v>
      </c>
      <c r="B27" s="64">
        <v>84.608000000000004</v>
      </c>
      <c r="C27" s="99">
        <f t="shared" ca="1" si="0"/>
        <v>3.2132990265245479E-3</v>
      </c>
      <c r="D27" s="64">
        <f t="shared" ca="1" si="1"/>
        <v>-16.066495132622741</v>
      </c>
    </row>
    <row r="28" spans="1:4" s="21" customFormat="1" ht="14.25" customHeight="1" x14ac:dyDescent="0.3">
      <c r="A28" s="76">
        <v>42306</v>
      </c>
      <c r="B28" s="64">
        <v>84.680999999999997</v>
      </c>
      <c r="C28" s="99">
        <f t="shared" ca="1" si="0"/>
        <v>7.2797345038003872E-3</v>
      </c>
      <c r="D28" s="64">
        <f t="shared" ca="1" si="1"/>
        <v>-36.398672519001934</v>
      </c>
    </row>
    <row r="29" spans="1:4" s="21" customFormat="1" ht="14.25" customHeight="1" x14ac:dyDescent="0.3">
      <c r="A29" s="76">
        <v>42305</v>
      </c>
      <c r="B29" s="64">
        <v>84.524000000000001</v>
      </c>
      <c r="C29" s="99">
        <f t="shared" ca="1" si="0"/>
        <v>4.1222661772217376E-3</v>
      </c>
      <c r="D29" s="64">
        <f t="shared" ca="1" si="1"/>
        <v>-20.611330886108689</v>
      </c>
    </row>
    <row r="30" spans="1:4" s="21" customFormat="1" ht="14.25" customHeight="1" x14ac:dyDescent="0.3">
      <c r="A30" s="76">
        <v>42304</v>
      </c>
      <c r="B30" s="64">
        <v>84.852000000000004</v>
      </c>
      <c r="C30" s="99">
        <f t="shared" ca="1" si="0"/>
        <v>1.6337677270985104E-2</v>
      </c>
      <c r="D30" s="64">
        <f t="shared" ca="1" si="1"/>
        <v>-81.688386354925527</v>
      </c>
    </row>
    <row r="31" spans="1:4" s="21" customFormat="1" ht="14.25" customHeight="1" x14ac:dyDescent="0.3">
      <c r="A31" s="76">
        <v>42303</v>
      </c>
      <c r="B31" s="64">
        <v>85.468000000000004</v>
      </c>
      <c r="C31" s="99">
        <f t="shared" ca="1" si="0"/>
        <v>1.1479561646429487E-2</v>
      </c>
      <c r="D31" s="64">
        <f t="shared" ca="1" si="1"/>
        <v>-57.397808232147433</v>
      </c>
    </row>
    <row r="32" spans="1:4" s="21" customFormat="1" ht="14.25" customHeight="1" x14ac:dyDescent="0.3">
      <c r="A32" s="76">
        <v>42300</v>
      </c>
      <c r="B32" s="64">
        <v>84.924000000000007</v>
      </c>
      <c r="C32" s="99">
        <f t="shared" ca="1" si="0"/>
        <v>4.0051831782313613E-4</v>
      </c>
      <c r="D32" s="64">
        <f t="shared" ca="1" si="1"/>
        <v>-2.0025915891156805</v>
      </c>
    </row>
    <row r="33" spans="1:4" s="21" customFormat="1" ht="14.25" customHeight="1" x14ac:dyDescent="0.3">
      <c r="A33" s="76">
        <v>42299</v>
      </c>
      <c r="B33" s="64">
        <v>84.680999999999997</v>
      </c>
      <c r="C33" s="99">
        <f t="shared" ca="1" si="0"/>
        <v>-4.3269174240732891E-3</v>
      </c>
      <c r="D33" s="64">
        <f t="shared" ca="1" si="1"/>
        <v>21.634587120366444</v>
      </c>
    </row>
    <row r="34" spans="1:4" s="21" customFormat="1" ht="14.25" customHeight="1" x14ac:dyDescent="0.3">
      <c r="A34" s="76">
        <v>42298</v>
      </c>
      <c r="B34" s="64">
        <v>83.576999999999998</v>
      </c>
      <c r="C34" s="99">
        <f t="shared" ca="1" si="0"/>
        <v>-1.7400096405939591E-2</v>
      </c>
      <c r="D34" s="64">
        <f t="shared" ca="1" si="1"/>
        <v>87.000482029697963</v>
      </c>
    </row>
    <row r="35" spans="1:4" s="21" customFormat="1" ht="14.25" customHeight="1" x14ac:dyDescent="0.3">
      <c r="A35" s="76">
        <v>42297</v>
      </c>
      <c r="B35" s="64">
        <v>84.239000000000004</v>
      </c>
      <c r="C35" s="99">
        <f t="shared" ca="1" si="0"/>
        <v>-9.1511109542796332E-3</v>
      </c>
      <c r="D35" s="64">
        <f t="shared" ca="1" si="1"/>
        <v>45.755554771398167</v>
      </c>
    </row>
    <row r="36" spans="1:4" s="21" customFormat="1" ht="14.25" customHeight="1" x14ac:dyDescent="0.3">
      <c r="A36" s="76">
        <v>42296</v>
      </c>
      <c r="B36" s="64">
        <v>84.337000000000003</v>
      </c>
      <c r="C36" s="99">
        <f t="shared" ca="1" si="0"/>
        <v>-9.1405745168300721E-3</v>
      </c>
      <c r="D36" s="64">
        <f t="shared" ca="1" si="1"/>
        <v>45.702872584150363</v>
      </c>
    </row>
    <row r="37" spans="1:4" s="21" customFormat="1" ht="14.25" customHeight="1" x14ac:dyDescent="0.3">
      <c r="A37" s="76">
        <v>42293</v>
      </c>
      <c r="B37" s="64">
        <v>84.069000000000003</v>
      </c>
      <c r="C37" s="99">
        <f t="shared" ca="1" si="0"/>
        <v>-1.2672053365903997E-2</v>
      </c>
      <c r="D37" s="64">
        <f t="shared" ca="1" si="1"/>
        <v>63.360266829519986</v>
      </c>
    </row>
    <row r="38" spans="1:4" s="21" customFormat="1" ht="14.25" customHeight="1" x14ac:dyDescent="0.3">
      <c r="A38" s="76">
        <v>42292</v>
      </c>
      <c r="B38" s="64">
        <v>84.177000000000007</v>
      </c>
      <c r="C38" s="99">
        <f t="shared" ref="C38:C69" ca="1" si="2">_xlfn.IFNA((B38-B47)/B47,NORMINV(RAND(), _xlfn.AGGREGATE(1,6,C39:C164),_xlfn.AGGREGATE(7,6,C39:C164)))</f>
        <v>-4.4469149527514174E-3</v>
      </c>
      <c r="D38" s="64">
        <f t="shared" ca="1" si="1"/>
        <v>22.234574763757088</v>
      </c>
    </row>
    <row r="39" spans="1:4" s="21" customFormat="1" ht="14.25" customHeight="1" x14ac:dyDescent="0.3">
      <c r="A39" s="76">
        <v>42291</v>
      </c>
      <c r="B39" s="64">
        <v>83.488</v>
      </c>
      <c r="C39" s="99">
        <f t="shared" ca="1" si="2"/>
        <v>-1.1952945631849335E-2</v>
      </c>
      <c r="D39" s="64">
        <f t="shared" ca="1" si="1"/>
        <v>59.764728159246673</v>
      </c>
    </row>
    <row r="40" spans="1:4" s="21" customFormat="1" ht="14.25" customHeight="1" x14ac:dyDescent="0.3">
      <c r="A40" s="76">
        <v>42290</v>
      </c>
      <c r="B40" s="64">
        <v>84.498000000000005</v>
      </c>
      <c r="C40" s="99">
        <f t="shared" ca="1" si="2"/>
        <v>5.7489733976076188E-3</v>
      </c>
      <c r="D40" s="64">
        <f t="shared" ca="1" si="1"/>
        <v>-28.744866988038094</v>
      </c>
    </row>
    <row r="41" spans="1:4" s="21" customFormat="1" ht="14.25" customHeight="1" x14ac:dyDescent="0.3">
      <c r="A41" s="76">
        <v>42289</v>
      </c>
      <c r="B41" s="64">
        <v>84.89</v>
      </c>
      <c r="C41" s="99">
        <f t="shared" ca="1" si="2"/>
        <v>1.1679180073888738E-2</v>
      </c>
      <c r="D41" s="64">
        <f t="shared" ca="1" si="1"/>
        <v>-58.395900369443687</v>
      </c>
    </row>
    <row r="42" spans="1:4" s="21" customFormat="1" ht="14.25" customHeight="1" x14ac:dyDescent="0.3">
      <c r="A42" s="76">
        <v>42286</v>
      </c>
      <c r="B42" s="64">
        <v>85.049000000000007</v>
      </c>
      <c r="C42" s="99">
        <f t="shared" ca="1" si="2"/>
        <v>1.7344705080204342E-2</v>
      </c>
      <c r="D42" s="64">
        <f t="shared" ca="1" si="1"/>
        <v>-86.723525401021703</v>
      </c>
    </row>
    <row r="43" spans="1:4" s="21" customFormat="1" ht="14.25" customHeight="1" x14ac:dyDescent="0.3">
      <c r="A43" s="76">
        <v>42285</v>
      </c>
      <c r="B43" s="64">
        <v>85.057000000000002</v>
      </c>
      <c r="C43" s="99">
        <f t="shared" ca="1" si="2"/>
        <v>1.2041168421678867E-2</v>
      </c>
      <c r="D43" s="64">
        <f t="shared" ca="1" si="1"/>
        <v>-60.205842108394336</v>
      </c>
    </row>
    <row r="44" spans="1:4" s="21" customFormat="1" ht="14.25" customHeight="1" x14ac:dyDescent="0.3">
      <c r="A44" s="76">
        <v>42284</v>
      </c>
      <c r="B44" s="64">
        <v>85.016999999999996</v>
      </c>
      <c r="C44" s="99">
        <f t="shared" ca="1" si="2"/>
        <v>1.6779486688831911E-2</v>
      </c>
      <c r="D44" s="64">
        <f t="shared" ca="1" si="1"/>
        <v>-83.89743344415956</v>
      </c>
    </row>
    <row r="45" spans="1:4" s="21" customFormat="1" ht="14.25" customHeight="1" x14ac:dyDescent="0.3">
      <c r="A45" s="76">
        <v>42283</v>
      </c>
      <c r="B45" s="64">
        <v>85.114999999999995</v>
      </c>
      <c r="C45" s="99">
        <f t="shared" ca="1" si="2"/>
        <v>1.4070579264660297E-2</v>
      </c>
      <c r="D45" s="64">
        <f t="shared" ca="1" si="1"/>
        <v>-70.352896323301479</v>
      </c>
    </row>
    <row r="46" spans="1:4" s="21" customFormat="1" ht="14.25" customHeight="1" x14ac:dyDescent="0.3">
      <c r="A46" s="76">
        <v>42282</v>
      </c>
      <c r="B46" s="64">
        <v>85.147999999999996</v>
      </c>
      <c r="C46" s="99">
        <f t="shared" ca="1" si="2"/>
        <v>2.4435434387670291E-2</v>
      </c>
      <c r="D46" s="64">
        <f t="shared" ca="1" si="1"/>
        <v>-122.17717193835145</v>
      </c>
    </row>
    <row r="47" spans="1:4" s="21" customFormat="1" ht="14.25" customHeight="1" x14ac:dyDescent="0.3">
      <c r="A47" s="76">
        <v>42279</v>
      </c>
      <c r="B47" s="64">
        <v>84.552999999999997</v>
      </c>
      <c r="C47" s="99">
        <f t="shared" ca="1" si="2"/>
        <v>1.8256921613256632E-2</v>
      </c>
      <c r="D47" s="64">
        <f t="shared" ca="1" si="1"/>
        <v>-91.284608066283155</v>
      </c>
    </row>
    <row r="48" spans="1:4" s="21" customFormat="1" ht="14.25" customHeight="1" x14ac:dyDescent="0.3">
      <c r="A48" s="76">
        <v>42278</v>
      </c>
      <c r="B48" s="64">
        <v>84.498000000000005</v>
      </c>
      <c r="C48" s="99">
        <f t="shared" ca="1" si="2"/>
        <v>1.4881274096494125E-2</v>
      </c>
      <c r="D48" s="64">
        <f t="shared" ca="1" si="1"/>
        <v>-74.406370482470621</v>
      </c>
    </row>
    <row r="49" spans="1:4" s="21" customFormat="1" ht="14.25" customHeight="1" x14ac:dyDescent="0.3">
      <c r="A49" s="76">
        <v>42277</v>
      </c>
      <c r="B49" s="64">
        <v>84.015000000000001</v>
      </c>
      <c r="C49" s="99">
        <f t="shared" ca="1" si="2"/>
        <v>4.7357657948552461E-3</v>
      </c>
      <c r="D49" s="64">
        <f t="shared" ca="1" si="1"/>
        <v>-23.678828974276232</v>
      </c>
    </row>
    <row r="50" spans="1:4" s="21" customFormat="1" ht="14.25" customHeight="1" x14ac:dyDescent="0.3">
      <c r="A50" s="76">
        <v>42276</v>
      </c>
      <c r="B50" s="64">
        <v>83.91</v>
      </c>
      <c r="C50" s="99">
        <f t="shared" ca="1" si="2"/>
        <v>5.994485073732167E-3</v>
      </c>
      <c r="D50" s="64">
        <f t="shared" ca="1" si="1"/>
        <v>-29.972425368660836</v>
      </c>
    </row>
    <row r="51" spans="1:4" s="21" customFormat="1" ht="14.25" customHeight="1" x14ac:dyDescent="0.3">
      <c r="A51" s="76">
        <v>42275</v>
      </c>
      <c r="B51" s="64">
        <v>83.599000000000004</v>
      </c>
      <c r="C51" s="99">
        <f t="shared" ca="1" si="2"/>
        <v>-3.1598778975484181E-3</v>
      </c>
      <c r="D51" s="64">
        <f t="shared" ca="1" si="1"/>
        <v>15.79938948774209</v>
      </c>
    </row>
    <row r="52" spans="1:4" s="21" customFormat="1" ht="14.25" customHeight="1" x14ac:dyDescent="0.3">
      <c r="A52" s="76">
        <v>42272</v>
      </c>
      <c r="B52" s="64">
        <v>84.045000000000002</v>
      </c>
      <c r="C52" s="99">
        <f t="shared" ca="1" si="2"/>
        <v>6.7198505102775037E-3</v>
      </c>
      <c r="D52" s="64">
        <f t="shared" ca="1" si="1"/>
        <v>-33.599252551387515</v>
      </c>
    </row>
    <row r="53" spans="1:4" s="21" customFormat="1" ht="14.25" customHeight="1" x14ac:dyDescent="0.3">
      <c r="A53" s="76">
        <v>42271</v>
      </c>
      <c r="B53" s="64">
        <v>83.614000000000004</v>
      </c>
      <c r="C53" s="99">
        <f t="shared" ca="1" si="2"/>
        <v>-5.4358815762866348E-3</v>
      </c>
      <c r="D53" s="64">
        <f t="shared" ca="1" si="1"/>
        <v>27.179407881433175</v>
      </c>
    </row>
    <row r="54" spans="1:4" s="21" customFormat="1" ht="14.25" customHeight="1" x14ac:dyDescent="0.3">
      <c r="A54" s="76">
        <v>42270</v>
      </c>
      <c r="B54" s="64">
        <v>83.933999999999997</v>
      </c>
      <c r="C54" s="99">
        <f t="shared" ca="1" si="2"/>
        <v>-2.3415863355957106E-3</v>
      </c>
      <c r="D54" s="64">
        <f t="shared" ca="1" si="1"/>
        <v>11.707931677978554</v>
      </c>
    </row>
    <row r="55" spans="1:4" s="21" customFormat="1" ht="14.25" customHeight="1" x14ac:dyDescent="0.3">
      <c r="A55" s="76">
        <v>42269</v>
      </c>
      <c r="B55" s="64">
        <v>83.117000000000004</v>
      </c>
      <c r="C55" s="99">
        <f t="shared" ca="1" si="2"/>
        <v>-2.1012708919800612E-2</v>
      </c>
      <c r="D55" s="64">
        <f t="shared" ca="1" si="1"/>
        <v>105.06354459900307</v>
      </c>
    </row>
    <row r="56" spans="1:4" s="21" customFormat="1" ht="14.25" customHeight="1" x14ac:dyDescent="0.3">
      <c r="A56" s="76">
        <v>42268</v>
      </c>
      <c r="B56" s="64">
        <v>83.037000000000006</v>
      </c>
      <c r="C56" s="99">
        <f t="shared" ca="1" si="2"/>
        <v>-2.3553621825023519E-2</v>
      </c>
      <c r="D56" s="64">
        <f t="shared" ca="1" si="1"/>
        <v>117.76810912511759</v>
      </c>
    </row>
    <row r="57" spans="1:4" s="21" customFormat="1" ht="14.25" customHeight="1" x14ac:dyDescent="0.3">
      <c r="A57" s="76">
        <v>42265</v>
      </c>
      <c r="B57" s="64">
        <v>83.259</v>
      </c>
      <c r="C57" s="99">
        <f t="shared" ca="1" si="2"/>
        <v>-2.3033958367557603E-2</v>
      </c>
      <c r="D57" s="64">
        <f t="shared" ca="1" si="1"/>
        <v>115.16979183778801</v>
      </c>
    </row>
    <row r="58" spans="1:4" s="21" customFormat="1" ht="14.25" customHeight="1" x14ac:dyDescent="0.3">
      <c r="A58" s="76">
        <v>42264</v>
      </c>
      <c r="B58" s="64">
        <v>83.619</v>
      </c>
      <c r="C58" s="99">
        <f t="shared" ca="1" si="2"/>
        <v>-2.2857142857142892E-2</v>
      </c>
      <c r="D58" s="64">
        <f t="shared" ca="1" si="1"/>
        <v>114.28571428571446</v>
      </c>
    </row>
    <row r="59" spans="1:4" s="21" customFormat="1" ht="14.25" customHeight="1" x14ac:dyDescent="0.3">
      <c r="A59" s="76">
        <v>42263</v>
      </c>
      <c r="B59" s="64">
        <v>83.41</v>
      </c>
      <c r="C59" s="99">
        <f t="shared" ca="1" si="2"/>
        <v>-2.1468793993430296E-2</v>
      </c>
      <c r="D59" s="64">
        <f t="shared" ca="1" si="1"/>
        <v>107.34396996715148</v>
      </c>
    </row>
    <row r="60" spans="1:4" s="21" customFormat="1" ht="14.25" customHeight="1" x14ac:dyDescent="0.3">
      <c r="A60" s="76">
        <v>42262</v>
      </c>
      <c r="B60" s="64">
        <v>83.864000000000004</v>
      </c>
      <c r="C60" s="99">
        <f t="shared" ca="1" si="2"/>
        <v>-9.168241965973491E-3</v>
      </c>
      <c r="D60" s="64">
        <f t="shared" ca="1" si="1"/>
        <v>45.841209829867452</v>
      </c>
    </row>
    <row r="61" spans="1:4" s="21" customFormat="1" ht="14.25" customHeight="1" x14ac:dyDescent="0.3">
      <c r="A61" s="76">
        <v>42261</v>
      </c>
      <c r="B61" s="64">
        <v>83.483999999999995</v>
      </c>
      <c r="C61" s="99">
        <f t="shared" ca="1" si="2"/>
        <v>-9.3271626913492504E-3</v>
      </c>
      <c r="D61" s="64">
        <f t="shared" ca="1" si="1"/>
        <v>46.635813456746249</v>
      </c>
    </row>
    <row r="62" spans="1:4" s="21" customFormat="1" ht="14.25" customHeight="1" x14ac:dyDescent="0.3">
      <c r="A62" s="76">
        <v>42258</v>
      </c>
      <c r="B62" s="64">
        <v>84.070999999999998</v>
      </c>
      <c r="C62" s="99">
        <f t="shared" ca="1" si="2"/>
        <v>1.2501053797887548E-2</v>
      </c>
      <c r="D62" s="64">
        <f t="shared" ca="1" si="1"/>
        <v>-62.505268989437738</v>
      </c>
    </row>
    <row r="63" spans="1:4" s="21" customFormat="1" ht="14.25" customHeight="1" x14ac:dyDescent="0.3">
      <c r="A63" s="76">
        <v>42257</v>
      </c>
      <c r="B63" s="64">
        <v>84.131</v>
      </c>
      <c r="C63" s="99">
        <f t="shared" ca="1" si="2"/>
        <v>4.5372592566058365E-3</v>
      </c>
      <c r="D63" s="64">
        <f t="shared" ca="1" si="1"/>
        <v>-22.686296283029183</v>
      </c>
    </row>
    <row r="64" spans="1:4" s="21" customFormat="1" ht="14.25" customHeight="1" x14ac:dyDescent="0.3">
      <c r="A64" s="76">
        <v>42256</v>
      </c>
      <c r="B64" s="64">
        <v>84.900999999999996</v>
      </c>
      <c r="C64" s="99">
        <f t="shared" ca="1" si="2"/>
        <v>1.4312509706939933E-2</v>
      </c>
      <c r="D64" s="64">
        <f t="shared" ca="1" si="1"/>
        <v>-71.562548534699658</v>
      </c>
    </row>
    <row r="65" spans="1:4" s="21" customFormat="1" ht="14.25" customHeight="1" x14ac:dyDescent="0.3">
      <c r="A65" s="76">
        <v>42255</v>
      </c>
      <c r="B65" s="64">
        <v>85.04</v>
      </c>
      <c r="C65" s="99">
        <f t="shared" ca="1" si="2"/>
        <v>2.4294472616022189E-2</v>
      </c>
      <c r="D65" s="64">
        <f t="shared" ca="1" si="1"/>
        <v>-121.47236308011095</v>
      </c>
    </row>
    <row r="66" spans="1:4" s="21" customFormat="1" ht="14.25" customHeight="1" x14ac:dyDescent="0.3">
      <c r="A66" s="76">
        <v>42254</v>
      </c>
      <c r="B66" s="64">
        <v>85.221999999999994</v>
      </c>
      <c r="C66" s="99">
        <f t="shared" ca="1" si="2"/>
        <v>2.9300932412193677E-2</v>
      </c>
      <c r="D66" s="64">
        <f t="shared" ca="1" si="1"/>
        <v>-146.50466206096837</v>
      </c>
    </row>
    <row r="67" spans="1:4" s="21" customFormat="1" ht="14.25" customHeight="1" x14ac:dyDescent="0.3">
      <c r="A67" s="76">
        <v>42251</v>
      </c>
      <c r="B67" s="64">
        <v>85.575000000000003</v>
      </c>
      <c r="C67" s="99">
        <f t="shared" ref="C67:C130" ca="1" si="3">_xlfn.IFNA((B67-B76)/B76,NORMINV(RAND(), _xlfn.AGGREGATE(1,6,C6:C132),_xlfn.AGGREGATE(7,6,C6:C132)))</f>
        <v>3.5402727195731371E-2</v>
      </c>
      <c r="D67" s="64">
        <f t="shared" ca="1" si="1"/>
        <v>-177.01363597865685</v>
      </c>
    </row>
    <row r="68" spans="1:4" s="21" customFormat="1" ht="14.25" customHeight="1" x14ac:dyDescent="0.3">
      <c r="A68" s="76">
        <v>42250</v>
      </c>
      <c r="B68" s="64">
        <v>85.24</v>
      </c>
      <c r="C68" s="99">
        <f t="shared" ca="1" si="3"/>
        <v>3.5131820224173327E-2</v>
      </c>
      <c r="D68" s="64">
        <f t="shared" ca="1" si="1"/>
        <v>-175.65910112086664</v>
      </c>
    </row>
    <row r="69" spans="1:4" s="21" customFormat="1" ht="14.25" customHeight="1" x14ac:dyDescent="0.3">
      <c r="A69" s="76">
        <v>42249</v>
      </c>
      <c r="B69" s="64">
        <v>84.64</v>
      </c>
      <c r="C69" s="99">
        <f t="shared" ca="1" si="3"/>
        <v>3.1063466926544003E-2</v>
      </c>
      <c r="D69" s="64">
        <f t="shared" ca="1" si="1"/>
        <v>-155.31733463272002</v>
      </c>
    </row>
    <row r="70" spans="1:4" s="21" customFormat="1" ht="14.25" customHeight="1" x14ac:dyDescent="0.3">
      <c r="A70" s="76">
        <v>42248</v>
      </c>
      <c r="B70" s="64">
        <v>84.27</v>
      </c>
      <c r="C70" s="99">
        <f t="shared" ca="1" si="3"/>
        <v>3.2164029199941088E-2</v>
      </c>
      <c r="D70" s="64">
        <f t="shared" ref="D70:D133" ca="1" si="4">C70*-5000</f>
        <v>-160.82014599970543</v>
      </c>
    </row>
    <row r="71" spans="1:4" s="21" customFormat="1" ht="14.25" customHeight="1" x14ac:dyDescent="0.3">
      <c r="A71" s="76">
        <v>42247</v>
      </c>
      <c r="B71" s="64">
        <v>83.033000000000001</v>
      </c>
      <c r="C71" s="99">
        <f t="shared" ca="1" si="3"/>
        <v>1.1499713725346911E-2</v>
      </c>
      <c r="D71" s="64">
        <f t="shared" ca="1" si="4"/>
        <v>-57.498568626734553</v>
      </c>
    </row>
    <row r="72" spans="1:4" s="21" customFormat="1" ht="14.25" customHeight="1" x14ac:dyDescent="0.3">
      <c r="A72" s="76">
        <v>42244</v>
      </c>
      <c r="B72" s="64">
        <v>83.751000000000005</v>
      </c>
      <c r="C72" s="99">
        <f t="shared" ca="1" si="3"/>
        <v>1.6765812795920848E-2</v>
      </c>
      <c r="D72" s="64">
        <f t="shared" ca="1" si="4"/>
        <v>-83.829063979604243</v>
      </c>
    </row>
    <row r="73" spans="1:4" s="21" customFormat="1" ht="14.25" customHeight="1" x14ac:dyDescent="0.3">
      <c r="A73" s="76">
        <v>42243</v>
      </c>
      <c r="B73" s="64">
        <v>83.703000000000003</v>
      </c>
      <c r="C73" s="99">
        <f t="shared" ca="1" si="3"/>
        <v>1.8507702416587585E-2</v>
      </c>
      <c r="D73" s="64">
        <f t="shared" ca="1" si="4"/>
        <v>-92.538512082937928</v>
      </c>
    </row>
    <row r="74" spans="1:4" s="21" customFormat="1" ht="14.25" customHeight="1" x14ac:dyDescent="0.3">
      <c r="A74" s="76">
        <v>42242</v>
      </c>
      <c r="B74" s="64">
        <v>83.022999999999996</v>
      </c>
      <c r="C74" s="99">
        <f t="shared" ca="1" si="3"/>
        <v>8.8462239504221944E-3</v>
      </c>
      <c r="D74" s="64">
        <f t="shared" ca="1" si="4"/>
        <v>-44.23111975211097</v>
      </c>
    </row>
    <row r="75" spans="1:4" s="21" customFormat="1" ht="14.25" customHeight="1" x14ac:dyDescent="0.3">
      <c r="A75" s="76">
        <v>42241</v>
      </c>
      <c r="B75" s="64">
        <v>82.796000000000006</v>
      </c>
      <c r="C75" s="99">
        <f t="shared" ca="1" si="3"/>
        <v>-1.2906649940291582E-3</v>
      </c>
      <c r="D75" s="64">
        <f t="shared" ca="1" si="4"/>
        <v>6.4533249701457907</v>
      </c>
    </row>
    <row r="76" spans="1:4" s="21" customFormat="1" ht="14.25" customHeight="1" x14ac:dyDescent="0.3">
      <c r="A76" s="76">
        <v>42240</v>
      </c>
      <c r="B76" s="64">
        <v>82.649000000000001</v>
      </c>
      <c r="C76" s="99">
        <f t="shared" ca="1" si="3"/>
        <v>2.4204577085522056E-4</v>
      </c>
      <c r="D76" s="64">
        <f t="shared" ca="1" si="4"/>
        <v>-1.2102288542761028</v>
      </c>
    </row>
    <row r="77" spans="1:4" s="21" customFormat="1" ht="14.25" customHeight="1" x14ac:dyDescent="0.3">
      <c r="A77" s="76">
        <v>42237</v>
      </c>
      <c r="B77" s="64">
        <v>82.346999999999994</v>
      </c>
      <c r="C77" s="99">
        <f t="shared" ca="1" si="3"/>
        <v>-7.5565839901657085E-3</v>
      </c>
      <c r="D77" s="64">
        <f t="shared" ca="1" si="4"/>
        <v>37.782919950828543</v>
      </c>
    </row>
    <row r="78" spans="1:4" s="21" customFormat="1" ht="14.25" customHeight="1" x14ac:dyDescent="0.3">
      <c r="A78" s="76">
        <v>42236</v>
      </c>
      <c r="B78" s="64">
        <v>82.09</v>
      </c>
      <c r="C78" s="99">
        <f t="shared" ca="1" si="3"/>
        <v>-1.3696984260483006E-2</v>
      </c>
      <c r="D78" s="64">
        <f t="shared" ca="1" si="4"/>
        <v>68.484921302415032</v>
      </c>
    </row>
    <row r="79" spans="1:4" s="21" customFormat="1" ht="14.25" customHeight="1" x14ac:dyDescent="0.3">
      <c r="A79" s="76">
        <v>42235</v>
      </c>
      <c r="B79" s="64">
        <v>81.644000000000005</v>
      </c>
      <c r="C79" s="99">
        <f t="shared" ca="1" si="3"/>
        <v>-1.1250650939168832E-2</v>
      </c>
      <c r="D79" s="64">
        <f t="shared" ca="1" si="4"/>
        <v>56.253254695844163</v>
      </c>
    </row>
    <row r="80" spans="1:4" s="21" customFormat="1" ht="14.25" customHeight="1" x14ac:dyDescent="0.3">
      <c r="A80" s="76">
        <v>42234</v>
      </c>
      <c r="B80" s="64">
        <v>82.088999999999999</v>
      </c>
      <c r="C80" s="99">
        <f t="shared" ca="1" si="3"/>
        <v>-2.1272974812797476E-3</v>
      </c>
      <c r="D80" s="64">
        <f t="shared" ca="1" si="4"/>
        <v>10.636487406398738</v>
      </c>
    </row>
    <row r="81" spans="1:4" s="21" customFormat="1" ht="14.25" customHeight="1" x14ac:dyDescent="0.3">
      <c r="A81" s="76">
        <v>42233</v>
      </c>
      <c r="B81" s="64">
        <v>82.37</v>
      </c>
      <c r="C81" s="99">
        <f t="shared" ca="1" si="3"/>
        <v>-2.7845036319611356E-3</v>
      </c>
      <c r="D81" s="64">
        <f t="shared" ca="1" si="4"/>
        <v>13.922518159805678</v>
      </c>
    </row>
    <row r="82" spans="1:4" s="21" customFormat="1" ht="14.25" customHeight="1" x14ac:dyDescent="0.3">
      <c r="A82" s="76">
        <v>42230</v>
      </c>
      <c r="B82" s="64">
        <v>82.182000000000002</v>
      </c>
      <c r="C82" s="99">
        <f t="shared" ca="1" si="3"/>
        <v>-9.7335442267861862E-5</v>
      </c>
      <c r="D82" s="64">
        <f t="shared" ca="1" si="4"/>
        <v>0.4866772113393093</v>
      </c>
    </row>
    <row r="83" spans="1:4" s="21" customFormat="1" ht="14.25" customHeight="1" x14ac:dyDescent="0.3">
      <c r="A83" s="76">
        <v>42229</v>
      </c>
      <c r="B83" s="64">
        <v>82.295000000000002</v>
      </c>
      <c r="C83" s="99">
        <f t="shared" ca="1" si="3"/>
        <v>-6.2910548686244301E-3</v>
      </c>
      <c r="D83" s="64">
        <f t="shared" ca="1" si="4"/>
        <v>31.455274343122152</v>
      </c>
    </row>
    <row r="84" spans="1:4" s="21" customFormat="1" ht="14.25" customHeight="1" x14ac:dyDescent="0.3">
      <c r="A84" s="76">
        <v>42228</v>
      </c>
      <c r="B84" s="64">
        <v>82.903000000000006</v>
      </c>
      <c r="C84" s="99">
        <f t="shared" ca="1" si="3"/>
        <v>4.1545542635659342E-3</v>
      </c>
      <c r="D84" s="64">
        <f t="shared" ca="1" si="4"/>
        <v>-20.772771317829672</v>
      </c>
    </row>
    <row r="85" spans="1:4" s="21" customFormat="1" ht="14.25" customHeight="1" x14ac:dyDescent="0.3">
      <c r="A85" s="76">
        <v>42227</v>
      </c>
      <c r="B85" s="64">
        <v>82.629000000000005</v>
      </c>
      <c r="C85" s="99">
        <f t="shared" ca="1" si="3"/>
        <v>-4.6017997614772842E-3</v>
      </c>
      <c r="D85" s="64">
        <f t="shared" ca="1" si="4"/>
        <v>23.008998807386419</v>
      </c>
    </row>
    <row r="86" spans="1:4" s="21" customFormat="1" ht="14.25" customHeight="1" x14ac:dyDescent="0.3">
      <c r="A86" s="76">
        <v>42226</v>
      </c>
      <c r="B86" s="64">
        <v>82.974000000000004</v>
      </c>
      <c r="C86" s="99">
        <f t="shared" ca="1" si="3"/>
        <v>3.1433614623885332E-3</v>
      </c>
      <c r="D86" s="64">
        <f t="shared" ca="1" si="4"/>
        <v>-15.716807311942667</v>
      </c>
    </row>
    <row r="87" spans="1:4" s="21" customFormat="1" ht="14.25" customHeight="1" x14ac:dyDescent="0.3">
      <c r="A87" s="76">
        <v>42223</v>
      </c>
      <c r="B87" s="64">
        <v>83.23</v>
      </c>
      <c r="C87" s="99">
        <f t="shared" ca="1" si="3"/>
        <v>1.1201827282888625E-2</v>
      </c>
      <c r="D87" s="64">
        <f t="shared" ca="1" si="4"/>
        <v>-56.009136414443127</v>
      </c>
    </row>
    <row r="88" spans="1:4" s="21" customFormat="1" ht="14.25" customHeight="1" x14ac:dyDescent="0.3">
      <c r="A88" s="76">
        <v>42222</v>
      </c>
      <c r="B88" s="64">
        <v>82.572999999999993</v>
      </c>
      <c r="C88" s="99">
        <f t="shared" ca="1" si="3"/>
        <v>-7.6237959242947862E-4</v>
      </c>
      <c r="D88" s="64">
        <f t="shared" ca="1" si="4"/>
        <v>3.811897962147393</v>
      </c>
    </row>
    <row r="89" spans="1:4" s="21" customFormat="1" ht="14.25" customHeight="1" x14ac:dyDescent="0.3">
      <c r="A89" s="76">
        <v>42221</v>
      </c>
      <c r="B89" s="64">
        <v>82.263999999999996</v>
      </c>
      <c r="C89" s="99">
        <f t="shared" ca="1" si="3"/>
        <v>-8.831644517271758E-3</v>
      </c>
      <c r="D89" s="64">
        <f t="shared" ca="1" si="4"/>
        <v>44.158222586358789</v>
      </c>
    </row>
    <row r="90" spans="1:4" s="21" customFormat="1" ht="14.25" customHeight="1" x14ac:dyDescent="0.3">
      <c r="A90" s="76">
        <v>42220</v>
      </c>
      <c r="B90" s="64">
        <v>82.6</v>
      </c>
      <c r="C90" s="99">
        <f t="shared" ca="1" si="3"/>
        <v>-2.6684053561295282E-3</v>
      </c>
      <c r="D90" s="64">
        <f t="shared" ca="1" si="4"/>
        <v>13.342026780647641</v>
      </c>
    </row>
    <row r="91" spans="1:4" s="21" customFormat="1" ht="14.25" customHeight="1" x14ac:dyDescent="0.3">
      <c r="A91" s="76">
        <v>42219</v>
      </c>
      <c r="B91" s="64">
        <v>82.19</v>
      </c>
      <c r="C91" s="99">
        <f t="shared" ca="1" si="3"/>
        <v>-1.752414650473377E-2</v>
      </c>
      <c r="D91" s="64">
        <f t="shared" ca="1" si="4"/>
        <v>87.620732523668849</v>
      </c>
    </row>
    <row r="92" spans="1:4" s="21" customFormat="1" ht="14.25" customHeight="1" x14ac:dyDescent="0.3">
      <c r="A92" s="76">
        <v>42216</v>
      </c>
      <c r="B92" s="64">
        <v>82.816000000000003</v>
      </c>
      <c r="C92" s="99">
        <f t="shared" ca="1" si="3"/>
        <v>1.0879288252786719E-3</v>
      </c>
      <c r="D92" s="64">
        <f t="shared" ca="1" si="4"/>
        <v>-5.4396441263933601</v>
      </c>
    </row>
    <row r="93" spans="1:4" s="21" customFormat="1" ht="14.25" customHeight="1" x14ac:dyDescent="0.3">
      <c r="A93" s="76">
        <v>42215</v>
      </c>
      <c r="B93" s="64">
        <v>82.56</v>
      </c>
      <c r="C93" s="99">
        <f t="shared" ca="1" si="3"/>
        <v>-6.1633281972265077E-3</v>
      </c>
      <c r="D93" s="64">
        <f t="shared" ca="1" si="4"/>
        <v>30.816640986132537</v>
      </c>
    </row>
    <row r="94" spans="1:4" s="21" customFormat="1" ht="14.25" customHeight="1" x14ac:dyDescent="0.3">
      <c r="A94" s="76">
        <v>42214</v>
      </c>
      <c r="B94" s="64">
        <v>83.010999999999996</v>
      </c>
      <c r="C94" s="99">
        <f t="shared" ca="1" si="3"/>
        <v>5.5445067197001463E-4</v>
      </c>
      <c r="D94" s="64">
        <f t="shared" ca="1" si="4"/>
        <v>-2.7722533598500734</v>
      </c>
    </row>
    <row r="95" spans="1:4" s="21" customFormat="1" ht="14.25" customHeight="1" x14ac:dyDescent="0.3">
      <c r="A95" s="76">
        <v>42213</v>
      </c>
      <c r="B95" s="64">
        <v>82.713999999999999</v>
      </c>
      <c r="C95" s="99">
        <f t="shared" ca="1" si="3"/>
        <v>-3.0494051851941146E-3</v>
      </c>
      <c r="D95" s="64">
        <f t="shared" ca="1" si="4"/>
        <v>15.247025925970574</v>
      </c>
    </row>
    <row r="96" spans="1:4" s="21" customFormat="1" ht="14.25" customHeight="1" x14ac:dyDescent="0.3">
      <c r="A96" s="76">
        <v>42212</v>
      </c>
      <c r="B96" s="64">
        <v>82.308000000000007</v>
      </c>
      <c r="C96" s="99">
        <f t="shared" ca="1" si="3"/>
        <v>-1.8635762063168297E-2</v>
      </c>
      <c r="D96" s="64">
        <f t="shared" ca="1" si="4"/>
        <v>93.178810315841488</v>
      </c>
    </row>
    <row r="97" spans="1:4" s="21" customFormat="1" ht="14.25" customHeight="1" x14ac:dyDescent="0.3">
      <c r="A97" s="76">
        <v>42209</v>
      </c>
      <c r="B97" s="64">
        <v>82.635999999999996</v>
      </c>
      <c r="C97" s="99">
        <f t="shared" ca="1" si="3"/>
        <v>-1.3160094580716089E-2</v>
      </c>
      <c r="D97" s="64">
        <f t="shared" ca="1" si="4"/>
        <v>65.800472903580442</v>
      </c>
    </row>
    <row r="98" spans="1:4" s="21" customFormat="1" ht="14.25" customHeight="1" x14ac:dyDescent="0.3">
      <c r="A98" s="76">
        <v>42208</v>
      </c>
      <c r="B98" s="64">
        <v>82.997</v>
      </c>
      <c r="C98" s="99">
        <f t="shared" ca="1" si="3"/>
        <v>-1.2034568136367914E-2</v>
      </c>
      <c r="D98" s="64">
        <f t="shared" ca="1" si="4"/>
        <v>60.172840681839574</v>
      </c>
    </row>
    <row r="99" spans="1:4" s="21" customFormat="1" ht="14.25" customHeight="1" x14ac:dyDescent="0.3">
      <c r="A99" s="76">
        <v>42207</v>
      </c>
      <c r="B99" s="64">
        <v>82.820999999999998</v>
      </c>
      <c r="C99" s="99">
        <f t="shared" ca="1" si="3"/>
        <v>-2.402781051143061E-2</v>
      </c>
      <c r="D99" s="64">
        <f t="shared" ca="1" si="4"/>
        <v>120.13905255715305</v>
      </c>
    </row>
    <row r="100" spans="1:4" s="21" customFormat="1" ht="14.25" customHeight="1" x14ac:dyDescent="0.3">
      <c r="A100" s="76">
        <v>42206</v>
      </c>
      <c r="B100" s="64">
        <v>83.656000000000006</v>
      </c>
      <c r="C100" s="99">
        <f t="shared" ca="1" si="3"/>
        <v>-8.8269096337719975E-3</v>
      </c>
      <c r="D100" s="64">
        <f t="shared" ca="1" si="4"/>
        <v>44.134548168859986</v>
      </c>
    </row>
    <row r="101" spans="1:4" s="21" customFormat="1" ht="14.25" customHeight="1" x14ac:dyDescent="0.3">
      <c r="A101" s="76">
        <v>42205</v>
      </c>
      <c r="B101" s="64">
        <v>82.725999999999999</v>
      </c>
      <c r="C101" s="99">
        <f t="shared" ca="1" si="3"/>
        <v>-1.636108534874325E-2</v>
      </c>
      <c r="D101" s="64">
        <f t="shared" ca="1" si="4"/>
        <v>81.805426743716254</v>
      </c>
    </row>
    <row r="102" spans="1:4" s="21" customFormat="1" ht="14.25" customHeight="1" x14ac:dyDescent="0.3">
      <c r="A102" s="76">
        <v>42202</v>
      </c>
      <c r="B102" s="64">
        <v>83.072000000000003</v>
      </c>
      <c r="C102" s="99">
        <f t="shared" ca="1" si="3"/>
        <v>-1.5897836851707047E-2</v>
      </c>
      <c r="D102" s="64">
        <f t="shared" ca="1" si="4"/>
        <v>79.489184258535232</v>
      </c>
    </row>
    <row r="103" spans="1:4" s="21" customFormat="1" ht="14.25" customHeight="1" x14ac:dyDescent="0.3">
      <c r="A103" s="76">
        <v>42201</v>
      </c>
      <c r="B103" s="64">
        <v>82.965000000000003</v>
      </c>
      <c r="C103" s="99">
        <f t="shared" ca="1" si="3"/>
        <v>-2.099263664684221E-2</v>
      </c>
      <c r="D103" s="64">
        <f t="shared" ca="1" si="4"/>
        <v>104.96318323421106</v>
      </c>
    </row>
    <row r="104" spans="1:4" s="21" customFormat="1" ht="14.25" customHeight="1" x14ac:dyDescent="0.3">
      <c r="A104" s="76">
        <v>42200</v>
      </c>
      <c r="B104" s="64">
        <v>82.966999999999999</v>
      </c>
      <c r="C104" s="99">
        <f t="shared" ca="1" si="3"/>
        <v>-2.6677303175701845E-2</v>
      </c>
      <c r="D104" s="64">
        <f t="shared" ca="1" si="4"/>
        <v>133.38651587850921</v>
      </c>
    </row>
    <row r="105" spans="1:4" s="21" customFormat="1" ht="14.25" customHeight="1" x14ac:dyDescent="0.3">
      <c r="A105" s="76">
        <v>42199</v>
      </c>
      <c r="B105" s="64">
        <v>83.870999999999995</v>
      </c>
      <c r="C105" s="99">
        <f t="shared" ca="1" si="3"/>
        <v>-1.5066820114146151E-2</v>
      </c>
      <c r="D105" s="64">
        <f t="shared" ca="1" si="4"/>
        <v>75.334100570730754</v>
      </c>
    </row>
    <row r="106" spans="1:4" s="21" customFormat="1" ht="14.25" customHeight="1" x14ac:dyDescent="0.3">
      <c r="A106" s="76">
        <v>42198</v>
      </c>
      <c r="B106" s="64">
        <v>83.738</v>
      </c>
      <c r="C106" s="99">
        <f t="shared" ca="1" si="3"/>
        <v>-1.7977976099729114E-2</v>
      </c>
      <c r="D106" s="64">
        <f t="shared" ca="1" si="4"/>
        <v>89.889880498645567</v>
      </c>
    </row>
    <row r="107" spans="1:4" s="21" customFormat="1" ht="14.25" customHeight="1" x14ac:dyDescent="0.3">
      <c r="A107" s="76">
        <v>42195</v>
      </c>
      <c r="B107" s="64">
        <v>84.007999999999996</v>
      </c>
      <c r="C107" s="99">
        <f t="shared" ca="1" si="3"/>
        <v>-1.171709566608641E-2</v>
      </c>
      <c r="D107" s="64">
        <f t="shared" ca="1" si="4"/>
        <v>58.585478330432053</v>
      </c>
    </row>
    <row r="108" spans="1:4" s="21" customFormat="1" ht="14.25" customHeight="1" x14ac:dyDescent="0.3">
      <c r="A108" s="76">
        <v>42194</v>
      </c>
      <c r="B108" s="64">
        <v>84.86</v>
      </c>
      <c r="C108" s="99">
        <f t="shared" ca="1" si="3"/>
        <v>-3.1247797382703913E-3</v>
      </c>
      <c r="D108" s="64">
        <f t="shared" ca="1" si="4"/>
        <v>15.623898691351956</v>
      </c>
    </row>
    <row r="109" spans="1:4" s="21" customFormat="1" ht="14.25" customHeight="1" x14ac:dyDescent="0.3">
      <c r="A109" s="76">
        <v>42193</v>
      </c>
      <c r="B109" s="64">
        <v>84.400999999999996</v>
      </c>
      <c r="C109" s="99">
        <f t="shared" ca="1" si="3"/>
        <v>-1.3546049555867298E-2</v>
      </c>
      <c r="D109" s="64">
        <f t="shared" ca="1" si="4"/>
        <v>67.730247779336494</v>
      </c>
    </row>
    <row r="110" spans="1:4" s="21" customFormat="1" ht="14.25" customHeight="1" x14ac:dyDescent="0.3">
      <c r="A110" s="76">
        <v>42192</v>
      </c>
      <c r="B110" s="64">
        <v>84.102000000000004</v>
      </c>
      <c r="C110" s="99">
        <f t="shared" ca="1" si="3"/>
        <v>-8.4766744084600991E-3</v>
      </c>
      <c r="D110" s="64">
        <f t="shared" ca="1" si="4"/>
        <v>42.383372042300493</v>
      </c>
    </row>
    <row r="111" spans="1:4" s="21" customFormat="1" ht="14.25" customHeight="1" x14ac:dyDescent="0.3">
      <c r="A111" s="76">
        <v>42191</v>
      </c>
      <c r="B111" s="64">
        <v>84.414000000000001</v>
      </c>
      <c r="C111" s="99">
        <f t="shared" ca="1" si="3"/>
        <v>-1.0827532869296122E-2</v>
      </c>
      <c r="D111" s="64">
        <f t="shared" ca="1" si="4"/>
        <v>54.137664346480612</v>
      </c>
    </row>
    <row r="112" spans="1:4" s="21" customFormat="1" ht="14.25" customHeight="1" x14ac:dyDescent="0.3">
      <c r="A112" s="76">
        <v>42188</v>
      </c>
      <c r="B112" s="64">
        <v>84.744</v>
      </c>
      <c r="C112" s="99">
        <f t="shared" ca="1" si="3"/>
        <v>-3.8321382390971367E-3</v>
      </c>
      <c r="D112" s="64">
        <f t="shared" ca="1" si="4"/>
        <v>19.160691195485683</v>
      </c>
    </row>
    <row r="113" spans="1:4" s="21" customFormat="1" ht="14.25" customHeight="1" x14ac:dyDescent="0.3">
      <c r="A113" s="76">
        <v>42187</v>
      </c>
      <c r="B113" s="64">
        <v>85.241</v>
      </c>
      <c r="C113" s="99">
        <f t="shared" ca="1" si="3"/>
        <v>4.3950605646416166E-3</v>
      </c>
      <c r="D113" s="64">
        <f t="shared" ca="1" si="4"/>
        <v>-21.975302823208082</v>
      </c>
    </row>
    <row r="114" spans="1:4" s="21" customFormat="1" ht="14.25" customHeight="1" x14ac:dyDescent="0.3">
      <c r="A114" s="76">
        <v>42186</v>
      </c>
      <c r="B114" s="64">
        <v>85.153999999999996</v>
      </c>
      <c r="C114" s="99">
        <f t="shared" ca="1" si="3"/>
        <v>-1.3838071113613988E-3</v>
      </c>
      <c r="D114" s="64">
        <f t="shared" ca="1" si="4"/>
        <v>6.9190355568069934</v>
      </c>
    </row>
    <row r="115" spans="1:4" s="21" customFormat="1" ht="14.25" customHeight="1" x14ac:dyDescent="0.3">
      <c r="A115" s="76">
        <v>42185</v>
      </c>
      <c r="B115" s="64">
        <v>85.271000000000001</v>
      </c>
      <c r="C115" s="99">
        <f t="shared" ca="1" si="3"/>
        <v>-1.3585206178926494E-3</v>
      </c>
      <c r="D115" s="64">
        <f t="shared" ca="1" si="4"/>
        <v>6.7926030894632472</v>
      </c>
    </row>
    <row r="116" spans="1:4" s="21" customFormat="1" ht="14.25" customHeight="1" x14ac:dyDescent="0.3">
      <c r="A116" s="76">
        <v>42184</v>
      </c>
      <c r="B116" s="64">
        <v>85.004000000000005</v>
      </c>
      <c r="C116" s="99">
        <f t="shared" ca="1" si="3"/>
        <v>-1.1500936122707547E-2</v>
      </c>
      <c r="D116" s="64">
        <f t="shared" ca="1" si="4"/>
        <v>57.504680613537737</v>
      </c>
    </row>
    <row r="117" spans="1:4" s="21" customFormat="1" ht="14.25" customHeight="1" x14ac:dyDescent="0.3">
      <c r="A117" s="76">
        <v>42181</v>
      </c>
      <c r="B117" s="64">
        <v>85.126000000000005</v>
      </c>
      <c r="C117" s="99">
        <f t="shared" ca="1" si="3"/>
        <v>-1.2172903974470467E-2</v>
      </c>
      <c r="D117" s="64">
        <f t="shared" ca="1" si="4"/>
        <v>60.864519872352332</v>
      </c>
    </row>
    <row r="118" spans="1:4" s="21" customFormat="1" ht="14.25" customHeight="1" x14ac:dyDescent="0.3">
      <c r="A118" s="76">
        <v>42180</v>
      </c>
      <c r="B118" s="64">
        <v>85.56</v>
      </c>
      <c r="C118" s="99">
        <f t="shared" ca="1" si="3"/>
        <v>-8.5058057338864203E-3</v>
      </c>
      <c r="D118" s="64">
        <f t="shared" ca="1" si="4"/>
        <v>42.529028669432101</v>
      </c>
    </row>
    <row r="119" spans="1:4" s="21" customFormat="1" ht="14.25" customHeight="1" x14ac:dyDescent="0.3">
      <c r="A119" s="76">
        <v>42179</v>
      </c>
      <c r="B119" s="64">
        <v>84.820999999999998</v>
      </c>
      <c r="C119" s="99">
        <f t="shared" ca="1" si="3"/>
        <v>-1.3548717233038009E-2</v>
      </c>
      <c r="D119" s="64">
        <f t="shared" ca="1" si="4"/>
        <v>67.743586165190052</v>
      </c>
    </row>
    <row r="120" spans="1:4" s="21" customFormat="1" ht="14.25" customHeight="1" x14ac:dyDescent="0.3">
      <c r="A120" s="76">
        <v>42178</v>
      </c>
      <c r="B120" s="64">
        <v>85.337999999999994</v>
      </c>
      <c r="C120" s="99">
        <f t="shared" ca="1" si="3"/>
        <v>-1.3330866795389184E-2</v>
      </c>
      <c r="D120" s="64">
        <f t="shared" ca="1" si="4"/>
        <v>66.654333976945921</v>
      </c>
    </row>
    <row r="121" spans="1:4" s="21" customFormat="1" ht="14.25" customHeight="1" x14ac:dyDescent="0.3">
      <c r="A121" s="76">
        <v>42177</v>
      </c>
      <c r="B121" s="64">
        <v>85.07</v>
      </c>
      <c r="C121" s="99">
        <f t="shared" ca="1" si="3"/>
        <v>-1.1595482641632252E-2</v>
      </c>
      <c r="D121" s="64">
        <f t="shared" ca="1" si="4"/>
        <v>57.977413208161259</v>
      </c>
    </row>
    <row r="122" spans="1:4" s="21" customFormat="1" ht="14.25" customHeight="1" x14ac:dyDescent="0.3">
      <c r="A122" s="76">
        <v>42174</v>
      </c>
      <c r="B122" s="64">
        <v>84.867999999999995</v>
      </c>
      <c r="C122" s="99">
        <f t="shared" ca="1" si="3"/>
        <v>-1.1357944153862383E-2</v>
      </c>
      <c r="D122" s="64">
        <f t="shared" ca="1" si="4"/>
        <v>56.789720769311913</v>
      </c>
    </row>
    <row r="123" spans="1:4" s="21" customFormat="1" ht="14.25" customHeight="1" x14ac:dyDescent="0.3">
      <c r="A123" s="76">
        <v>42173</v>
      </c>
      <c r="B123" s="64">
        <v>85.272000000000006</v>
      </c>
      <c r="C123" s="99">
        <f t="shared" ca="1" si="3"/>
        <v>-8.8800037193732372E-3</v>
      </c>
      <c r="D123" s="64">
        <f t="shared" ca="1" si="4"/>
        <v>44.40001859686619</v>
      </c>
    </row>
    <row r="124" spans="1:4" s="21" customFormat="1" ht="14.25" customHeight="1" x14ac:dyDescent="0.3">
      <c r="A124" s="76">
        <v>42172</v>
      </c>
      <c r="B124" s="64">
        <v>85.387</v>
      </c>
      <c r="C124" s="99">
        <f t="shared" ca="1" si="3"/>
        <v>-1.1770288412573444E-2</v>
      </c>
      <c r="D124" s="64">
        <f t="shared" ca="1" si="4"/>
        <v>58.851442062867221</v>
      </c>
    </row>
    <row r="125" spans="1:4" s="21" customFormat="1" ht="14.25" customHeight="1" x14ac:dyDescent="0.3">
      <c r="A125" s="76">
        <v>42171</v>
      </c>
      <c r="B125" s="64">
        <v>85.992999999999995</v>
      </c>
      <c r="C125" s="99">
        <f t="shared" ca="1" si="3"/>
        <v>-5.9302244930988053E-3</v>
      </c>
      <c r="D125" s="64">
        <f t="shared" ca="1" si="4"/>
        <v>29.651122465494026</v>
      </c>
    </row>
    <row r="126" spans="1:4" s="21" customFormat="1" ht="14.25" customHeight="1" x14ac:dyDescent="0.3">
      <c r="A126" s="76">
        <v>42170</v>
      </c>
      <c r="B126" s="64">
        <v>86.174999999999997</v>
      </c>
      <c r="C126" s="99">
        <f t="shared" ca="1" si="3"/>
        <v>3.7739805011007218E-3</v>
      </c>
      <c r="D126" s="64">
        <f t="shared" ca="1" si="4"/>
        <v>-18.86990250550361</v>
      </c>
    </row>
    <row r="127" spans="1:4" s="21" customFormat="1" ht="14.25" customHeight="1" x14ac:dyDescent="0.3">
      <c r="A127" s="76">
        <v>42167</v>
      </c>
      <c r="B127" s="64">
        <v>86.293999999999997</v>
      </c>
      <c r="C127" s="99">
        <f t="shared" ca="1" si="3"/>
        <v>5.1249796165583165E-3</v>
      </c>
      <c r="D127" s="64">
        <f t="shared" ca="1" si="4"/>
        <v>-25.624898082791582</v>
      </c>
    </row>
    <row r="128" spans="1:4" s="21" customFormat="1" ht="14.25" customHeight="1" x14ac:dyDescent="0.3">
      <c r="A128" s="76">
        <v>42166</v>
      </c>
      <c r="B128" s="64">
        <v>85.986000000000004</v>
      </c>
      <c r="C128" s="99">
        <f t="shared" ca="1" si="3"/>
        <v>-5.9077193428673331E-3</v>
      </c>
      <c r="D128" s="64">
        <f t="shared" ca="1" si="4"/>
        <v>29.538596714336666</v>
      </c>
    </row>
    <row r="129" spans="1:4" s="21" customFormat="1" ht="14.25" customHeight="1" x14ac:dyDescent="0.3">
      <c r="A129" s="76">
        <v>42165</v>
      </c>
      <c r="B129" s="64">
        <v>86.491</v>
      </c>
      <c r="C129" s="99">
        <f t="shared" ca="1" si="3"/>
        <v>2.1899840096404827E-3</v>
      </c>
      <c r="D129" s="64">
        <f t="shared" ca="1" si="4"/>
        <v>-10.949920048202413</v>
      </c>
    </row>
    <row r="130" spans="1:4" s="21" customFormat="1" ht="14.25" customHeight="1" x14ac:dyDescent="0.3">
      <c r="A130" s="76">
        <v>42164</v>
      </c>
      <c r="B130" s="64">
        <v>86.067999999999998</v>
      </c>
      <c r="C130" s="99">
        <f t="shared" ca="1" si="3"/>
        <v>-7.9188519393694617E-3</v>
      </c>
      <c r="D130" s="64">
        <f t="shared" ca="1" si="4"/>
        <v>39.59425969684731</v>
      </c>
    </row>
    <row r="131" spans="1:4" s="21" customFormat="1" ht="14.25" customHeight="1" x14ac:dyDescent="0.3">
      <c r="A131" s="76">
        <v>42163</v>
      </c>
      <c r="B131" s="64">
        <v>85.843000000000004</v>
      </c>
      <c r="C131" s="99">
        <f t="shared" ref="C131:C194" ca="1" si="5">_xlfn.IFNA((B131-B140)/B140,NORMINV(RAND(), _xlfn.AGGREGATE(1,6,C70:C196),_xlfn.AGGREGATE(7,6,C70:C196)))</f>
        <v>-1.1924630808365673E-2</v>
      </c>
      <c r="D131" s="64">
        <f t="shared" ca="1" si="4"/>
        <v>59.623154041828364</v>
      </c>
    </row>
    <row r="132" spans="1:4" s="21" customFormat="1" ht="14.25" customHeight="1" x14ac:dyDescent="0.3">
      <c r="A132" s="76">
        <v>42160</v>
      </c>
      <c r="B132" s="64">
        <v>86.036000000000001</v>
      </c>
      <c r="C132" s="99">
        <f t="shared" ca="1" si="5"/>
        <v>-1.1512213056366133E-2</v>
      </c>
      <c r="D132" s="64">
        <f t="shared" ca="1" si="4"/>
        <v>57.561065281830665</v>
      </c>
    </row>
    <row r="133" spans="1:4" s="21" customFormat="1" ht="14.25" customHeight="1" x14ac:dyDescent="0.3">
      <c r="A133" s="76">
        <v>42159</v>
      </c>
      <c r="B133" s="64">
        <v>86.403999999999996</v>
      </c>
      <c r="C133" s="99">
        <f t="shared" ca="1" si="5"/>
        <v>-7.2613631141137574E-3</v>
      </c>
      <c r="D133" s="64">
        <f t="shared" ca="1" si="4"/>
        <v>36.306815570568787</v>
      </c>
    </row>
    <row r="134" spans="1:4" s="21" customFormat="1" ht="14.25" customHeight="1" x14ac:dyDescent="0.3">
      <c r="A134" s="76">
        <v>42158</v>
      </c>
      <c r="B134" s="64">
        <v>86.506</v>
      </c>
      <c r="C134" s="99">
        <f t="shared" ca="1" si="5"/>
        <v>-2.6747215753187684E-3</v>
      </c>
      <c r="D134" s="64">
        <f t="shared" ref="D134:D197" ca="1" si="6">C134*-5000</f>
        <v>13.373607876593843</v>
      </c>
    </row>
    <row r="135" spans="1:4" s="21" customFormat="1" ht="14.25" customHeight="1" x14ac:dyDescent="0.3">
      <c r="A135" s="76">
        <v>42157</v>
      </c>
      <c r="B135" s="64">
        <v>85.850999999999999</v>
      </c>
      <c r="C135" s="99">
        <f t="shared" ca="1" si="5"/>
        <v>-1.3751033912324266E-2</v>
      </c>
      <c r="D135" s="64">
        <f t="shared" ca="1" si="6"/>
        <v>68.755169561621329</v>
      </c>
    </row>
    <row r="136" spans="1:4" s="21" customFormat="1" ht="14.25" customHeight="1" x14ac:dyDescent="0.3">
      <c r="A136" s="76">
        <v>42156</v>
      </c>
      <c r="B136" s="64">
        <v>85.853999999999999</v>
      </c>
      <c r="C136" s="99">
        <f t="shared" ca="1" si="5"/>
        <v>-1.6777562729761029E-2</v>
      </c>
      <c r="D136" s="64">
        <f t="shared" ca="1" si="6"/>
        <v>83.88781364880515</v>
      </c>
    </row>
    <row r="137" spans="1:4" s="21" customFormat="1" ht="14.25" customHeight="1" x14ac:dyDescent="0.3">
      <c r="A137" s="76">
        <v>42153</v>
      </c>
      <c r="B137" s="64">
        <v>86.497</v>
      </c>
      <c r="C137" s="99">
        <f t="shared" ca="1" si="5"/>
        <v>-7.9822921564804278E-3</v>
      </c>
      <c r="D137" s="64">
        <f t="shared" ca="1" si="6"/>
        <v>39.911460782402138</v>
      </c>
    </row>
    <row r="138" spans="1:4" s="21" customFormat="1" ht="14.25" customHeight="1" x14ac:dyDescent="0.3">
      <c r="A138" s="76">
        <v>42152</v>
      </c>
      <c r="B138" s="64">
        <v>86.302000000000007</v>
      </c>
      <c r="C138" s="99">
        <f t="shared" ca="1" si="5"/>
        <v>-6.5956834532373328E-3</v>
      </c>
      <c r="D138" s="64">
        <f t="shared" ca="1" si="6"/>
        <v>32.978417266186668</v>
      </c>
    </row>
    <row r="139" spans="1:4" s="21" customFormat="1" ht="14.25" customHeight="1" x14ac:dyDescent="0.3">
      <c r="A139" s="76">
        <v>42151</v>
      </c>
      <c r="B139" s="64">
        <v>86.754999999999995</v>
      </c>
      <c r="C139" s="99">
        <f t="shared" ca="1" si="5"/>
        <v>1.6047843354576037E-3</v>
      </c>
      <c r="D139" s="64">
        <f t="shared" ca="1" si="6"/>
        <v>-8.0239216772880191</v>
      </c>
    </row>
    <row r="140" spans="1:4" s="21" customFormat="1" ht="14.25" customHeight="1" x14ac:dyDescent="0.3">
      <c r="A140" s="76">
        <v>42150</v>
      </c>
      <c r="B140" s="64">
        <v>86.879000000000005</v>
      </c>
      <c r="C140" s="99">
        <f t="shared" ca="1" si="5"/>
        <v>-6.3266385993963935E-4</v>
      </c>
      <c r="D140" s="64">
        <f t="shared" ca="1" si="6"/>
        <v>3.1633192996981969</v>
      </c>
    </row>
    <row r="141" spans="1:4" s="21" customFormat="1" ht="14.25" customHeight="1" x14ac:dyDescent="0.3">
      <c r="A141" s="76">
        <v>42149</v>
      </c>
      <c r="B141" s="64">
        <v>87.037999999999997</v>
      </c>
      <c r="C141" s="99">
        <f t="shared" ca="1" si="5"/>
        <v>2.2338906545069622E-3</v>
      </c>
      <c r="D141" s="64">
        <f t="shared" ca="1" si="6"/>
        <v>-11.169453272534811</v>
      </c>
    </row>
    <row r="142" spans="1:4" s="21" customFormat="1" ht="14.25" customHeight="1" x14ac:dyDescent="0.3">
      <c r="A142" s="76">
        <v>42146</v>
      </c>
      <c r="B142" s="64">
        <v>87.036000000000001</v>
      </c>
      <c r="C142" s="99">
        <f t="shared" ca="1" si="5"/>
        <v>-4.938044763949076E-4</v>
      </c>
      <c r="D142" s="64">
        <f t="shared" ca="1" si="6"/>
        <v>2.469022381974538</v>
      </c>
    </row>
    <row r="143" spans="1:4" s="21" customFormat="1" ht="14.25" customHeight="1" x14ac:dyDescent="0.3">
      <c r="A143" s="76">
        <v>42145</v>
      </c>
      <c r="B143" s="64">
        <v>86.738</v>
      </c>
      <c r="C143" s="99">
        <f t="shared" ca="1" si="5"/>
        <v>-8.9237765513774815E-3</v>
      </c>
      <c r="D143" s="64">
        <f t="shared" ca="1" si="6"/>
        <v>44.618882756887409</v>
      </c>
    </row>
    <row r="144" spans="1:4" s="21" customFormat="1" ht="14.25" customHeight="1" x14ac:dyDescent="0.3">
      <c r="A144" s="76">
        <v>42144</v>
      </c>
      <c r="B144" s="64">
        <v>87.048000000000002</v>
      </c>
      <c r="C144" s="99">
        <f t="shared" ca="1" si="5"/>
        <v>-6.7775723967959892E-3</v>
      </c>
      <c r="D144" s="64">
        <f t="shared" ca="1" si="6"/>
        <v>33.887861983979946</v>
      </c>
    </row>
    <row r="145" spans="1:4" s="21" customFormat="1" ht="14.25" customHeight="1" x14ac:dyDescent="0.3">
      <c r="A145" s="76">
        <v>42143</v>
      </c>
      <c r="B145" s="64">
        <v>87.319000000000003</v>
      </c>
      <c r="C145" s="99">
        <f t="shared" ca="1" si="5"/>
        <v>-3.5831250784521011E-3</v>
      </c>
      <c r="D145" s="64">
        <f t="shared" ca="1" si="6"/>
        <v>17.915625392260505</v>
      </c>
    </row>
    <row r="146" spans="1:4" s="21" customFormat="1" ht="14.25" customHeight="1" x14ac:dyDescent="0.3">
      <c r="A146" s="76">
        <v>42142</v>
      </c>
      <c r="B146" s="64">
        <v>87.192999999999998</v>
      </c>
      <c r="C146" s="99">
        <f t="shared" ca="1" si="5"/>
        <v>-8.2507305334329599E-4</v>
      </c>
      <c r="D146" s="64">
        <f t="shared" ca="1" si="6"/>
        <v>4.1253652667164795</v>
      </c>
    </row>
    <row r="147" spans="1:4" s="21" customFormat="1" ht="14.25" customHeight="1" x14ac:dyDescent="0.3">
      <c r="A147" s="76">
        <v>42139</v>
      </c>
      <c r="B147" s="64">
        <v>86.875</v>
      </c>
      <c r="C147" s="99">
        <f t="shared" ca="1" si="5"/>
        <v>-9.5764692469931419E-3</v>
      </c>
      <c r="D147" s="64">
        <f t="shared" ca="1" si="6"/>
        <v>47.882346234965709</v>
      </c>
    </row>
    <row r="148" spans="1:4" s="21" customFormat="1" ht="14.25" customHeight="1" x14ac:dyDescent="0.3">
      <c r="A148" s="76">
        <v>42138</v>
      </c>
      <c r="B148" s="64">
        <v>86.616</v>
      </c>
      <c r="C148" s="99">
        <f t="shared" ca="1" si="5"/>
        <v>-9.2989740246371619E-3</v>
      </c>
      <c r="D148" s="64">
        <f t="shared" ca="1" si="6"/>
        <v>46.494870123185812</v>
      </c>
    </row>
    <row r="149" spans="1:4" s="21" customFormat="1" ht="14.25" customHeight="1" x14ac:dyDescent="0.3">
      <c r="A149" s="76">
        <v>42137</v>
      </c>
      <c r="B149" s="64">
        <v>86.933999999999997</v>
      </c>
      <c r="C149" s="99">
        <f t="shared" ca="1" si="5"/>
        <v>-5.9800816401202441E-3</v>
      </c>
      <c r="D149" s="64">
        <f t="shared" ca="1" si="6"/>
        <v>29.90040820060122</v>
      </c>
    </row>
    <row r="150" spans="1:4" s="21" customFormat="1" ht="14.25" customHeight="1" x14ac:dyDescent="0.3">
      <c r="A150" s="76">
        <v>42136</v>
      </c>
      <c r="B150" s="64">
        <v>86.843999999999994</v>
      </c>
      <c r="C150" s="99">
        <f t="shared" ca="1" si="5"/>
        <v>-7.8033064083083727E-3</v>
      </c>
      <c r="D150" s="64">
        <f t="shared" ca="1" si="6"/>
        <v>39.016532041541865</v>
      </c>
    </row>
    <row r="151" spans="1:4" s="21" customFormat="1" ht="14.25" customHeight="1" x14ac:dyDescent="0.3">
      <c r="A151" s="76">
        <v>42135</v>
      </c>
      <c r="B151" s="64">
        <v>87.078999999999994</v>
      </c>
      <c r="C151" s="99">
        <f t="shared" ca="1" si="5"/>
        <v>-4.2651969080181665E-3</v>
      </c>
      <c r="D151" s="64">
        <f t="shared" ca="1" si="6"/>
        <v>21.325984540090833</v>
      </c>
    </row>
    <row r="152" spans="1:4" s="21" customFormat="1" ht="14.25" customHeight="1" x14ac:dyDescent="0.3">
      <c r="A152" s="76">
        <v>42132</v>
      </c>
      <c r="B152" s="64">
        <v>87.519000000000005</v>
      </c>
      <c r="C152" s="99">
        <f t="shared" ca="1" si="5"/>
        <v>6.059497404707142E-4</v>
      </c>
      <c r="D152" s="64">
        <f t="shared" ca="1" si="6"/>
        <v>-3.029748702353571</v>
      </c>
    </row>
    <row r="153" spans="1:4" s="21" customFormat="1" ht="14.25" customHeight="1" x14ac:dyDescent="0.3">
      <c r="A153" s="76">
        <v>42131</v>
      </c>
      <c r="B153" s="64">
        <v>87.641999999999996</v>
      </c>
      <c r="C153" s="99">
        <f t="shared" ca="1" si="5"/>
        <v>4.4928366762177182E-3</v>
      </c>
      <c r="D153" s="64">
        <f t="shared" ca="1" si="6"/>
        <v>-22.464183381088592</v>
      </c>
    </row>
    <row r="154" spans="1:4" s="21" customFormat="1" ht="14.25" customHeight="1" x14ac:dyDescent="0.3">
      <c r="A154" s="76">
        <v>42130</v>
      </c>
      <c r="B154" s="64">
        <v>87.632999999999996</v>
      </c>
      <c r="C154" s="99">
        <f t="shared" ca="1" si="5"/>
        <v>4.6775580395528949E-3</v>
      </c>
      <c r="D154" s="64">
        <f t="shared" ca="1" si="6"/>
        <v>-23.387790197764474</v>
      </c>
    </row>
    <row r="155" spans="1:4" s="21" customFormat="1" ht="14.25" customHeight="1" x14ac:dyDescent="0.3">
      <c r="A155" s="76">
        <v>42129</v>
      </c>
      <c r="B155" s="64">
        <v>87.265000000000001</v>
      </c>
      <c r="C155" s="99">
        <f t="shared" ca="1" si="5"/>
        <v>-1.0988885200490337E-3</v>
      </c>
      <c r="D155" s="64">
        <f t="shared" ca="1" si="6"/>
        <v>5.4944426002451685</v>
      </c>
    </row>
    <row r="156" spans="1:4" s="21" customFormat="1" ht="14.25" customHeight="1" x14ac:dyDescent="0.3">
      <c r="A156" s="76">
        <v>42128</v>
      </c>
      <c r="B156" s="64">
        <v>87.715000000000003</v>
      </c>
      <c r="C156" s="99">
        <f t="shared" ca="1" si="5"/>
        <v>4.1326098404194907E-3</v>
      </c>
      <c r="D156" s="64">
        <f t="shared" ca="1" si="6"/>
        <v>-20.663049202097454</v>
      </c>
    </row>
    <row r="157" spans="1:4" s="21" customFormat="1" ht="14.25" customHeight="1" x14ac:dyDescent="0.3">
      <c r="A157" s="76">
        <v>42125</v>
      </c>
      <c r="B157" s="64">
        <v>87.429000000000002</v>
      </c>
      <c r="C157" s="99">
        <f t="shared" ca="1" si="5"/>
        <v>3.4325335530156108E-4</v>
      </c>
      <c r="D157" s="64">
        <f t="shared" ca="1" si="6"/>
        <v>-1.7162667765078055</v>
      </c>
    </row>
    <row r="158" spans="1:4" s="21" customFormat="1" ht="14.25" customHeight="1" x14ac:dyDescent="0.3">
      <c r="A158" s="76">
        <v>42124</v>
      </c>
      <c r="B158" s="64">
        <v>87.456999999999994</v>
      </c>
      <c r="C158" s="99">
        <f t="shared" ca="1" si="5"/>
        <v>-8.1116899734955854E-4</v>
      </c>
      <c r="D158" s="64">
        <f t="shared" ca="1" si="6"/>
        <v>4.0558449867477924</v>
      </c>
    </row>
    <row r="159" spans="1:4" s="21" customFormat="1" ht="14.25" customHeight="1" x14ac:dyDescent="0.3">
      <c r="A159" s="76">
        <v>42123</v>
      </c>
      <c r="B159" s="64">
        <v>87.527000000000001</v>
      </c>
      <c r="C159" s="99">
        <f t="shared" ca="1" si="5"/>
        <v>-7.4615864376027805E-3</v>
      </c>
      <c r="D159" s="64">
        <f t="shared" ca="1" si="6"/>
        <v>37.307932188013901</v>
      </c>
    </row>
    <row r="160" spans="1:4" s="21" customFormat="1" ht="14.25" customHeight="1" x14ac:dyDescent="0.3">
      <c r="A160" s="76">
        <v>42122</v>
      </c>
      <c r="B160" s="64">
        <v>87.451999999999998</v>
      </c>
      <c r="C160" s="99">
        <f t="shared" ca="1" si="5"/>
        <v>-1.074636320445242E-2</v>
      </c>
      <c r="D160" s="64">
        <f t="shared" ca="1" si="6"/>
        <v>53.731816022262102</v>
      </c>
    </row>
    <row r="161" spans="1:4" s="21" customFormat="1" ht="14.25" customHeight="1" x14ac:dyDescent="0.3">
      <c r="A161" s="76">
        <v>42121</v>
      </c>
      <c r="B161" s="64">
        <v>87.465999999999994</v>
      </c>
      <c r="C161" s="99">
        <f t="shared" ca="1" si="5"/>
        <v>-8.0070770766229992E-3</v>
      </c>
      <c r="D161" s="64">
        <f t="shared" ca="1" si="6"/>
        <v>40.035385383114999</v>
      </c>
    </row>
    <row r="162" spans="1:4" s="21" customFormat="1" ht="14.25" customHeight="1" x14ac:dyDescent="0.3">
      <c r="A162" s="76">
        <v>42118</v>
      </c>
      <c r="B162" s="64">
        <v>87.25</v>
      </c>
      <c r="C162" s="99">
        <f t="shared" ca="1" si="5"/>
        <v>-9.7043300607230452E-3</v>
      </c>
      <c r="D162" s="64">
        <f t="shared" ca="1" si="6"/>
        <v>48.521650303615225</v>
      </c>
    </row>
    <row r="163" spans="1:4" s="21" customFormat="1" ht="14.25" customHeight="1" x14ac:dyDescent="0.3">
      <c r="A163" s="76">
        <v>42117</v>
      </c>
      <c r="B163" s="64">
        <v>87.224999999999994</v>
      </c>
      <c r="C163" s="99">
        <f t="shared" ca="1" si="5"/>
        <v>-1.0336298447853333E-2</v>
      </c>
      <c r="D163" s="64">
        <f t="shared" ca="1" si="6"/>
        <v>51.681492239266667</v>
      </c>
    </row>
    <row r="164" spans="1:4" s="21" customFormat="1" ht="14.25" customHeight="1" x14ac:dyDescent="0.3">
      <c r="A164" s="76">
        <v>42116</v>
      </c>
      <c r="B164" s="64">
        <v>87.361000000000004</v>
      </c>
      <c r="C164" s="99">
        <f t="shared" ca="1" si="5"/>
        <v>-4.9773343356340422E-3</v>
      </c>
      <c r="D164" s="64">
        <f t="shared" ca="1" si="6"/>
        <v>24.88667167817021</v>
      </c>
    </row>
    <row r="165" spans="1:4" s="21" customFormat="1" ht="14.25" customHeight="1" x14ac:dyDescent="0.3">
      <c r="A165" s="76">
        <v>42115</v>
      </c>
      <c r="B165" s="64">
        <v>87.353999999999999</v>
      </c>
      <c r="C165" s="99">
        <f t="shared" ca="1" si="5"/>
        <v>2.0188579687536071E-3</v>
      </c>
      <c r="D165" s="64">
        <f t="shared" ca="1" si="6"/>
        <v>-10.094289843768035</v>
      </c>
    </row>
    <row r="166" spans="1:4" s="21" customFormat="1" ht="14.25" customHeight="1" x14ac:dyDescent="0.3">
      <c r="A166" s="76">
        <v>42114</v>
      </c>
      <c r="B166" s="64">
        <v>87.399000000000001</v>
      </c>
      <c r="C166" s="99">
        <f t="shared" ca="1" si="5"/>
        <v>4.3899467920062172E-3</v>
      </c>
      <c r="D166" s="64">
        <f t="shared" ca="1" si="6"/>
        <v>-21.949733960031086</v>
      </c>
    </row>
    <row r="167" spans="1:4" s="21" customFormat="1" ht="14.25" customHeight="1" x14ac:dyDescent="0.3">
      <c r="A167" s="76">
        <v>42111</v>
      </c>
      <c r="B167" s="64">
        <v>87.528000000000006</v>
      </c>
      <c r="C167" s="99">
        <f t="shared" ca="1" si="5"/>
        <v>5.6874978456448073E-3</v>
      </c>
      <c r="D167" s="64">
        <f t="shared" ca="1" si="6"/>
        <v>-28.437489228224038</v>
      </c>
    </row>
    <row r="168" spans="1:4" s="21" customFormat="1" ht="14.25" customHeight="1" x14ac:dyDescent="0.3">
      <c r="A168" s="76">
        <v>42110</v>
      </c>
      <c r="B168" s="64">
        <v>88.185000000000002</v>
      </c>
      <c r="C168" s="99">
        <f t="shared" ca="1" si="5"/>
        <v>1.4553612517257255E-2</v>
      </c>
      <c r="D168" s="64">
        <f t="shared" ca="1" si="6"/>
        <v>-72.768062586286277</v>
      </c>
    </row>
    <row r="169" spans="1:4" s="21" customFormat="1" ht="14.25" customHeight="1" x14ac:dyDescent="0.3">
      <c r="A169" s="76">
        <v>42109</v>
      </c>
      <c r="B169" s="64">
        <v>88.402000000000001</v>
      </c>
      <c r="C169" s="99">
        <f t="shared" ca="1" si="5"/>
        <v>1.7096967186709056E-2</v>
      </c>
      <c r="D169" s="64">
        <f t="shared" ca="1" si="6"/>
        <v>-85.484835933545284</v>
      </c>
    </row>
    <row r="170" spans="1:4" s="21" customFormat="1" ht="14.25" customHeight="1" x14ac:dyDescent="0.3">
      <c r="A170" s="76">
        <v>42108</v>
      </c>
      <c r="B170" s="64">
        <v>88.171999999999997</v>
      </c>
      <c r="C170" s="99">
        <f t="shared" ca="1" si="5"/>
        <v>1.2470431527455602E-2</v>
      </c>
      <c r="D170" s="64">
        <f t="shared" ca="1" si="6"/>
        <v>-62.352157637278012</v>
      </c>
    </row>
    <row r="171" spans="1:4" s="21" customFormat="1" ht="14.25" customHeight="1" x14ac:dyDescent="0.3">
      <c r="A171" s="76">
        <v>42107</v>
      </c>
      <c r="B171" s="64">
        <v>88.105000000000004</v>
      </c>
      <c r="C171" s="99">
        <f t="shared" ca="1" si="5"/>
        <v>8.8859370884816092E-3</v>
      </c>
      <c r="D171" s="64">
        <f t="shared" ca="1" si="6"/>
        <v>-44.429685442408044</v>
      </c>
    </row>
    <row r="172" spans="1:4" s="21" customFormat="1" ht="14.25" customHeight="1" x14ac:dyDescent="0.3">
      <c r="A172" s="76">
        <v>42104</v>
      </c>
      <c r="B172" s="64">
        <v>88.135999999999996</v>
      </c>
      <c r="C172" s="99">
        <f t="shared" ca="1" si="5"/>
        <v>7.4873401081377803E-3</v>
      </c>
      <c r="D172" s="64">
        <f t="shared" ca="1" si="6"/>
        <v>-37.436700540688904</v>
      </c>
    </row>
    <row r="173" spans="1:4" s="21" customFormat="1" ht="14.25" customHeight="1" x14ac:dyDescent="0.3">
      <c r="A173" s="76">
        <v>42103</v>
      </c>
      <c r="B173" s="64">
        <v>87.798000000000002</v>
      </c>
      <c r="C173" s="99">
        <f t="shared" ca="1" si="5"/>
        <v>4.3124649683713902E-3</v>
      </c>
      <c r="D173" s="64">
        <f t="shared" ca="1" si="6"/>
        <v>-21.562324841856952</v>
      </c>
    </row>
    <row r="174" spans="1:4" s="21" customFormat="1" ht="14.25" customHeight="1" x14ac:dyDescent="0.3">
      <c r="A174" s="76">
        <v>42102</v>
      </c>
      <c r="B174" s="64">
        <v>87.177999999999997</v>
      </c>
      <c r="C174" s="99">
        <f t="shared" ca="1" si="5"/>
        <v>-1.210253155950409E-2</v>
      </c>
      <c r="D174" s="64">
        <f t="shared" ca="1" si="6"/>
        <v>60.512657797520454</v>
      </c>
    </row>
    <row r="175" spans="1:4" s="21" customFormat="1" ht="14.25" customHeight="1" x14ac:dyDescent="0.3">
      <c r="A175" s="76">
        <v>42101</v>
      </c>
      <c r="B175" s="64">
        <v>87.016999999999996</v>
      </c>
      <c r="C175" s="99">
        <f t="shared" ca="1" si="5"/>
        <v>-1.6090004522840366E-2</v>
      </c>
      <c r="D175" s="64">
        <f t="shared" ca="1" si="6"/>
        <v>80.450022614201828</v>
      </c>
    </row>
    <row r="176" spans="1:4" s="21" customFormat="1" ht="14.25" customHeight="1" x14ac:dyDescent="0.3">
      <c r="A176" s="76">
        <v>42100</v>
      </c>
      <c r="B176" s="64">
        <v>87.033000000000001</v>
      </c>
      <c r="C176" s="99">
        <f t="shared" ca="1" si="5"/>
        <v>-1.6576271186440665E-2</v>
      </c>
      <c r="D176" s="64">
        <f t="shared" ca="1" si="6"/>
        <v>82.88135593220332</v>
      </c>
    </row>
    <row r="177" spans="1:4" s="21" customFormat="1" ht="14.25" customHeight="1" x14ac:dyDescent="0.3">
      <c r="A177" s="76">
        <v>42097</v>
      </c>
      <c r="B177" s="64">
        <v>86.92</v>
      </c>
      <c r="C177" s="99">
        <f t="shared" ca="1" si="5"/>
        <v>-1.8440933678136207E-2</v>
      </c>
      <c r="D177" s="64">
        <f t="shared" ca="1" si="6"/>
        <v>92.204668390681036</v>
      </c>
    </row>
    <row r="178" spans="1:4" s="21" customFormat="1" ht="14.25" customHeight="1" x14ac:dyDescent="0.3">
      <c r="A178" s="76">
        <v>42096</v>
      </c>
      <c r="B178" s="64">
        <v>86.915999999999997</v>
      </c>
      <c r="C178" s="99">
        <f t="shared" ca="1" si="5"/>
        <v>-1.0721846616130657E-2</v>
      </c>
      <c r="D178" s="64">
        <f t="shared" ca="1" si="6"/>
        <v>53.609233080653283</v>
      </c>
    </row>
    <row r="179" spans="1:4" s="21" customFormat="1" ht="14.25" customHeight="1" x14ac:dyDescent="0.3">
      <c r="A179" s="76">
        <v>42095</v>
      </c>
      <c r="B179" s="64">
        <v>87.085999999999999</v>
      </c>
      <c r="C179" s="99">
        <f t="shared" ca="1" si="5"/>
        <v>-1.2260823210498293E-2</v>
      </c>
      <c r="D179" s="64">
        <f t="shared" ca="1" si="6"/>
        <v>61.304116052491466</v>
      </c>
    </row>
    <row r="180" spans="1:4" s="21" customFormat="1" ht="14.25" customHeight="1" x14ac:dyDescent="0.3">
      <c r="A180" s="76">
        <v>42094</v>
      </c>
      <c r="B180" s="64">
        <v>87.328999999999994</v>
      </c>
      <c r="C180" s="99">
        <f t="shared" ca="1" si="5"/>
        <v>1.4793577981650308E-3</v>
      </c>
      <c r="D180" s="64">
        <f t="shared" ca="1" si="6"/>
        <v>-7.3967889908251534</v>
      </c>
    </row>
    <row r="181" spans="1:4" s="21" customFormat="1" ht="14.25" customHeight="1" x14ac:dyDescent="0.3">
      <c r="A181" s="76">
        <v>42093</v>
      </c>
      <c r="B181" s="64">
        <v>87.480999999999995</v>
      </c>
      <c r="C181" s="99">
        <f t="shared" ca="1" si="5"/>
        <v>-1.82562955694265E-3</v>
      </c>
      <c r="D181" s="64">
        <f t="shared" ca="1" si="6"/>
        <v>9.1281477847132511</v>
      </c>
    </row>
    <row r="182" spans="1:4" s="21" customFormat="1" ht="14.25" customHeight="1" x14ac:dyDescent="0.3">
      <c r="A182" s="76">
        <v>42090</v>
      </c>
      <c r="B182" s="64">
        <v>87.421000000000006</v>
      </c>
      <c r="C182" s="99">
        <f t="shared" ca="1" si="5"/>
        <v>-7.9548807335284421E-3</v>
      </c>
      <c r="D182" s="64">
        <f t="shared" ca="1" si="6"/>
        <v>39.774403667642211</v>
      </c>
    </row>
    <row r="183" spans="1:4" s="21" customFormat="1" ht="14.25" customHeight="1" x14ac:dyDescent="0.3">
      <c r="A183" s="76">
        <v>42089</v>
      </c>
      <c r="B183" s="64">
        <v>88.245999999999995</v>
      </c>
      <c r="C183" s="99">
        <f t="shared" ca="1" si="5"/>
        <v>6.8038010568557429E-4</v>
      </c>
      <c r="D183" s="64">
        <f t="shared" ca="1" si="6"/>
        <v>-3.4019005284278716</v>
      </c>
    </row>
    <row r="184" spans="1:4" s="21" customFormat="1" ht="14.25" customHeight="1" x14ac:dyDescent="0.3">
      <c r="A184" s="76">
        <v>42088</v>
      </c>
      <c r="B184" s="64">
        <v>88.44</v>
      </c>
      <c r="C184" s="99">
        <f t="shared" ca="1" si="5"/>
        <v>-1.0504557622581809E-3</v>
      </c>
      <c r="D184" s="64">
        <f t="shared" ca="1" si="6"/>
        <v>5.2522788112909042</v>
      </c>
    </row>
    <row r="185" spans="1:4" s="21" customFormat="1" ht="14.25" customHeight="1" x14ac:dyDescent="0.3">
      <c r="A185" s="76">
        <v>42087</v>
      </c>
      <c r="B185" s="64">
        <v>88.5</v>
      </c>
      <c r="C185" s="99">
        <f t="shared" ca="1" si="5"/>
        <v>1.1636679545506512E-2</v>
      </c>
      <c r="D185" s="64">
        <f t="shared" ca="1" si="6"/>
        <v>-58.183397727532558</v>
      </c>
    </row>
    <row r="186" spans="1:4" s="21" customFormat="1" ht="14.25" customHeight="1" x14ac:dyDescent="0.3">
      <c r="A186" s="76">
        <v>42086</v>
      </c>
      <c r="B186" s="64">
        <v>88.552999999999997</v>
      </c>
      <c r="C186" s="99">
        <f t="shared" ca="1" si="5"/>
        <v>1.2288804042159205E-2</v>
      </c>
      <c r="D186" s="64">
        <f t="shared" ca="1" si="6"/>
        <v>-61.444020210796026</v>
      </c>
    </row>
    <row r="187" spans="1:4" s="21" customFormat="1" ht="14.25" customHeight="1" x14ac:dyDescent="0.3">
      <c r="A187" s="76">
        <v>42083</v>
      </c>
      <c r="B187" s="64">
        <v>87.858000000000004</v>
      </c>
      <c r="C187" s="99">
        <f t="shared" ca="1" si="5"/>
        <v>-5.3435978716177314E-3</v>
      </c>
      <c r="D187" s="64">
        <f t="shared" ca="1" si="6"/>
        <v>26.717989358088658</v>
      </c>
    </row>
    <row r="188" spans="1:4" s="21" customFormat="1" ht="14.25" customHeight="1" x14ac:dyDescent="0.3">
      <c r="A188" s="76">
        <v>42082</v>
      </c>
      <c r="B188" s="64">
        <v>88.167000000000002</v>
      </c>
      <c r="C188" s="99">
        <f t="shared" ca="1" si="5"/>
        <v>-2.5567635446245639E-3</v>
      </c>
      <c r="D188" s="64">
        <f t="shared" ca="1" si="6"/>
        <v>12.783817723122819</v>
      </c>
    </row>
    <row r="189" spans="1:4" s="21" customFormat="1" ht="14.25" customHeight="1" x14ac:dyDescent="0.3">
      <c r="A189" s="76">
        <v>42081</v>
      </c>
      <c r="B189" s="64">
        <v>87.2</v>
      </c>
      <c r="C189" s="99">
        <f t="shared" ca="1" si="5"/>
        <v>-1.2345679012345716E-2</v>
      </c>
      <c r="D189" s="64">
        <f t="shared" ca="1" si="6"/>
        <v>61.728395061728584</v>
      </c>
    </row>
    <row r="190" spans="1:4" s="21" customFormat="1" ht="14.25" customHeight="1" x14ac:dyDescent="0.3">
      <c r="A190" s="76">
        <v>42080</v>
      </c>
      <c r="B190" s="64">
        <v>87.641000000000005</v>
      </c>
      <c r="C190" s="99">
        <f t="shared" ca="1" si="5"/>
        <v>-5.9434015765893597E-3</v>
      </c>
      <c r="D190" s="64">
        <f t="shared" ca="1" si="6"/>
        <v>29.717007882946799</v>
      </c>
    </row>
    <row r="191" spans="1:4" s="21" customFormat="1" ht="14.25" customHeight="1" x14ac:dyDescent="0.3">
      <c r="A191" s="76">
        <v>42079</v>
      </c>
      <c r="B191" s="64">
        <v>88.122</v>
      </c>
      <c r="C191" s="99">
        <f t="shared" ca="1" si="5"/>
        <v>5.9043942318617816E-4</v>
      </c>
      <c r="D191" s="64">
        <f t="shared" ca="1" si="6"/>
        <v>-2.9521971159308906</v>
      </c>
    </row>
    <row r="192" spans="1:4" s="21" customFormat="1" ht="14.25" customHeight="1" x14ac:dyDescent="0.3">
      <c r="A192" s="76">
        <v>42076</v>
      </c>
      <c r="B192" s="64">
        <v>88.186000000000007</v>
      </c>
      <c r="C192" s="99">
        <f t="shared" ca="1" si="5"/>
        <v>3.7789969722495033E-3</v>
      </c>
      <c r="D192" s="64">
        <f t="shared" ca="1" si="6"/>
        <v>-18.894984861247515</v>
      </c>
    </row>
    <row r="193" spans="1:4" s="21" customFormat="1" ht="14.25" customHeight="1" x14ac:dyDescent="0.3">
      <c r="A193" s="76">
        <v>42075</v>
      </c>
      <c r="B193" s="64">
        <v>88.533000000000001</v>
      </c>
      <c r="C193" s="99">
        <f t="shared" ca="1" si="5"/>
        <v>9.947411049383419E-3</v>
      </c>
      <c r="D193" s="64">
        <f t="shared" ca="1" si="6"/>
        <v>-49.737055246917095</v>
      </c>
    </row>
    <row r="194" spans="1:4" s="21" customFormat="1" ht="14.25" customHeight="1" x14ac:dyDescent="0.3">
      <c r="A194" s="76">
        <v>42074</v>
      </c>
      <c r="B194" s="64">
        <v>87.481999999999999</v>
      </c>
      <c r="C194" s="99">
        <f t="shared" ca="1" si="5"/>
        <v>-3.1790886612504004E-3</v>
      </c>
      <c r="D194" s="64">
        <f t="shared" ca="1" si="6"/>
        <v>15.895443306252002</v>
      </c>
    </row>
    <row r="195" spans="1:4" s="21" customFormat="1" ht="14.25" customHeight="1" x14ac:dyDescent="0.3">
      <c r="A195" s="76">
        <v>42073</v>
      </c>
      <c r="B195" s="64">
        <v>87.477999999999994</v>
      </c>
      <c r="C195" s="99">
        <f t="shared" ref="C195:C258" ca="1" si="7">_xlfn.IFNA((B195-B204)/B204,NORMINV(RAND(), _xlfn.AGGREGATE(1,6,C134:C260),_xlfn.AGGREGATE(7,6,C134:C260)))</f>
        <v>-1.8143021783037533E-3</v>
      </c>
      <c r="D195" s="64">
        <f t="shared" ca="1" si="6"/>
        <v>9.0715108915187663</v>
      </c>
    </row>
    <row r="196" spans="1:4" s="21" customFormat="1" ht="14.25" customHeight="1" x14ac:dyDescent="0.3">
      <c r="A196" s="76">
        <v>42072</v>
      </c>
      <c r="B196" s="64">
        <v>88.33</v>
      </c>
      <c r="C196" s="99">
        <f t="shared" ca="1" si="7"/>
        <v>1.1010896438055161E-2</v>
      </c>
      <c r="D196" s="64">
        <f t="shared" ca="1" si="6"/>
        <v>-55.054482190275806</v>
      </c>
    </row>
    <row r="197" spans="1:4" s="21" customFormat="1" ht="14.25" customHeight="1" x14ac:dyDescent="0.3">
      <c r="A197" s="76">
        <v>42069</v>
      </c>
      <c r="B197" s="64">
        <v>88.393000000000001</v>
      </c>
      <c r="C197" s="99">
        <f t="shared" ca="1" si="7"/>
        <v>1.1280561053462587E-2</v>
      </c>
      <c r="D197" s="64">
        <f t="shared" ca="1" si="6"/>
        <v>-56.402805267312935</v>
      </c>
    </row>
    <row r="198" spans="1:4" s="21" customFormat="1" ht="14.25" customHeight="1" x14ac:dyDescent="0.3">
      <c r="A198" s="76">
        <v>42068</v>
      </c>
      <c r="B198" s="64">
        <v>88.29</v>
      </c>
      <c r="C198" s="99">
        <f t="shared" ca="1" si="7"/>
        <v>9.374642734651965E-3</v>
      </c>
      <c r="D198" s="64">
        <f t="shared" ref="D198:D261" ca="1" si="8">C198*-5000</f>
        <v>-46.873213673259826</v>
      </c>
    </row>
    <row r="199" spans="1:4" s="21" customFormat="1" ht="14.25" customHeight="1" x14ac:dyDescent="0.3">
      <c r="A199" s="76">
        <v>42067</v>
      </c>
      <c r="B199" s="64">
        <v>88.165000000000006</v>
      </c>
      <c r="C199" s="99">
        <f t="shared" ca="1" si="7"/>
        <v>8.7990297038766704E-3</v>
      </c>
      <c r="D199" s="64">
        <f t="shared" ca="1" si="8"/>
        <v>-43.995148519383349</v>
      </c>
    </row>
    <row r="200" spans="1:4" s="21" customFormat="1" ht="14.25" customHeight="1" x14ac:dyDescent="0.3">
      <c r="A200" s="76">
        <v>42066</v>
      </c>
      <c r="B200" s="64">
        <v>88.07</v>
      </c>
      <c r="C200" s="99">
        <f t="shared" ca="1" si="7"/>
        <v>8.981967325802441E-3</v>
      </c>
      <c r="D200" s="64">
        <f t="shared" ca="1" si="8"/>
        <v>-44.909836629012204</v>
      </c>
    </row>
    <row r="201" spans="1:4" s="21" customFormat="1" ht="14.25" customHeight="1" x14ac:dyDescent="0.3">
      <c r="A201" s="76">
        <v>42065</v>
      </c>
      <c r="B201" s="64">
        <v>87.853999999999999</v>
      </c>
      <c r="C201" s="99">
        <f t="shared" ca="1" si="7"/>
        <v>8.5640813702529631E-3</v>
      </c>
      <c r="D201" s="64">
        <f t="shared" ca="1" si="8"/>
        <v>-42.820406851264813</v>
      </c>
    </row>
    <row r="202" spans="1:4" s="21" customFormat="1" ht="14.25" customHeight="1" x14ac:dyDescent="0.3">
      <c r="A202" s="76">
        <v>42062</v>
      </c>
      <c r="B202" s="64">
        <v>87.661000000000001</v>
      </c>
      <c r="C202" s="99">
        <f t="shared" ca="1" si="7"/>
        <v>1.02103140305387E-2</v>
      </c>
      <c r="D202" s="64">
        <f t="shared" ca="1" si="8"/>
        <v>-51.0515701526935</v>
      </c>
    </row>
    <row r="203" spans="1:4" s="21" customFormat="1" ht="14.25" customHeight="1" x14ac:dyDescent="0.3">
      <c r="A203" s="76">
        <v>42061</v>
      </c>
      <c r="B203" s="64">
        <v>87.760999999999996</v>
      </c>
      <c r="C203" s="99">
        <f t="shared" ca="1" si="7"/>
        <v>1.2436117808566715E-2</v>
      </c>
      <c r="D203" s="64">
        <f t="shared" ca="1" si="8"/>
        <v>-62.180589042833574</v>
      </c>
    </row>
    <row r="204" spans="1:4" s="21" customFormat="1" ht="14.25" customHeight="1" x14ac:dyDescent="0.3">
      <c r="A204" s="76">
        <v>42060</v>
      </c>
      <c r="B204" s="64">
        <v>87.637</v>
      </c>
      <c r="C204" s="99">
        <f t="shared" ca="1" si="7"/>
        <v>1.5916257071316015E-2</v>
      </c>
      <c r="D204" s="64">
        <f t="shared" ca="1" si="8"/>
        <v>-79.581285356580082</v>
      </c>
    </row>
    <row r="205" spans="1:4" s="21" customFormat="1" ht="14.25" customHeight="1" x14ac:dyDescent="0.3">
      <c r="A205" s="76">
        <v>42059</v>
      </c>
      <c r="B205" s="64">
        <v>87.367999999999995</v>
      </c>
      <c r="C205" s="99">
        <f t="shared" ca="1" si="7"/>
        <v>1.0689000971727272E-2</v>
      </c>
      <c r="D205" s="64">
        <f t="shared" ca="1" si="8"/>
        <v>-53.445004858636359</v>
      </c>
    </row>
    <row r="206" spans="1:4" s="21" customFormat="1" ht="14.25" customHeight="1" x14ac:dyDescent="0.3">
      <c r="A206" s="76">
        <v>42058</v>
      </c>
      <c r="B206" s="64">
        <v>87.406999999999996</v>
      </c>
      <c r="C206" s="99">
        <f t="shared" ca="1" si="7"/>
        <v>9.0274170274169865E-3</v>
      </c>
      <c r="D206" s="64">
        <f t="shared" ca="1" si="8"/>
        <v>-45.137085137084931</v>
      </c>
    </row>
    <row r="207" spans="1:4" s="21" customFormat="1" ht="14.25" customHeight="1" x14ac:dyDescent="0.3">
      <c r="A207" s="76">
        <v>42055</v>
      </c>
      <c r="B207" s="64">
        <v>87.47</v>
      </c>
      <c r="C207" s="99">
        <f t="shared" ca="1" si="7"/>
        <v>9.9995381275691624E-3</v>
      </c>
      <c r="D207" s="64">
        <f t="shared" ca="1" si="8"/>
        <v>-49.997690637845814</v>
      </c>
    </row>
    <row r="208" spans="1:4" s="21" customFormat="1" ht="14.25" customHeight="1" x14ac:dyDescent="0.3">
      <c r="A208" s="76">
        <v>42054</v>
      </c>
      <c r="B208" s="64">
        <v>87.396000000000001</v>
      </c>
      <c r="C208" s="99">
        <f t="shared" ca="1" si="7"/>
        <v>1.0767362516625193E-2</v>
      </c>
      <c r="D208" s="64">
        <f t="shared" ca="1" si="8"/>
        <v>-53.836812583125969</v>
      </c>
    </row>
    <row r="209" spans="1:4" s="21" customFormat="1" ht="14.25" customHeight="1" x14ac:dyDescent="0.3">
      <c r="A209" s="76">
        <v>42053</v>
      </c>
      <c r="B209" s="64">
        <v>87.286000000000001</v>
      </c>
      <c r="C209" s="99">
        <f t="shared" ca="1" si="7"/>
        <v>-2.4229125237148655E-3</v>
      </c>
      <c r="D209" s="64">
        <f t="shared" ca="1" si="8"/>
        <v>12.114562618574327</v>
      </c>
    </row>
    <row r="210" spans="1:4" s="21" customFormat="1" ht="14.25" customHeight="1" x14ac:dyDescent="0.3">
      <c r="A210" s="76">
        <v>42052</v>
      </c>
      <c r="B210" s="64">
        <v>87.108000000000004</v>
      </c>
      <c r="C210" s="99">
        <f t="shared" ca="1" si="7"/>
        <v>-4.3662132815177829E-3</v>
      </c>
      <c r="D210" s="64">
        <f t="shared" ca="1" si="8"/>
        <v>21.831066407588914</v>
      </c>
    </row>
    <row r="211" spans="1:4" s="21" customFormat="1" ht="14.25" customHeight="1" x14ac:dyDescent="0.3">
      <c r="A211" s="76">
        <v>42051</v>
      </c>
      <c r="B211" s="64">
        <v>86.775000000000006</v>
      </c>
      <c r="C211" s="99">
        <f t="shared" ca="1" si="7"/>
        <v>-6.1845043806905116E-3</v>
      </c>
      <c r="D211" s="64">
        <f t="shared" ca="1" si="8"/>
        <v>30.922521903452559</v>
      </c>
    </row>
    <row r="212" spans="1:4" s="21" customFormat="1" ht="14.25" customHeight="1" x14ac:dyDescent="0.3">
      <c r="A212" s="76">
        <v>42048</v>
      </c>
      <c r="B212" s="64">
        <v>86.683000000000007</v>
      </c>
      <c r="C212" s="99">
        <f t="shared" ca="1" si="7"/>
        <v>-6.919701673788756E-3</v>
      </c>
      <c r="D212" s="64">
        <f t="shared" ca="1" si="8"/>
        <v>34.598508368943783</v>
      </c>
    </row>
    <row r="213" spans="1:4" s="21" customFormat="1" ht="14.25" customHeight="1" x14ac:dyDescent="0.3">
      <c r="A213" s="76">
        <v>42047</v>
      </c>
      <c r="B213" s="64">
        <v>86.263999999999996</v>
      </c>
      <c r="C213" s="99">
        <f t="shared" ca="1" si="7"/>
        <v>-2.4169393914863966E-3</v>
      </c>
      <c r="D213" s="64">
        <f t="shared" ca="1" si="8"/>
        <v>12.084696957431984</v>
      </c>
    </row>
    <row r="214" spans="1:4" s="21" customFormat="1" ht="14.25" customHeight="1" x14ac:dyDescent="0.3">
      <c r="A214" s="76">
        <v>42046</v>
      </c>
      <c r="B214" s="64">
        <v>86.444000000000003</v>
      </c>
      <c r="C214" s="99">
        <f t="shared" ca="1" si="7"/>
        <v>5.8762610688978196E-3</v>
      </c>
      <c r="D214" s="64">
        <f t="shared" ca="1" si="8"/>
        <v>-29.381305344489096</v>
      </c>
    </row>
    <row r="215" spans="1:4" s="21" customFormat="1" ht="14.25" customHeight="1" x14ac:dyDescent="0.3">
      <c r="A215" s="76">
        <v>42045</v>
      </c>
      <c r="B215" s="64">
        <v>86.625</v>
      </c>
      <c r="C215" s="99">
        <f t="shared" ca="1" si="7"/>
        <v>6.3079389419391559E-3</v>
      </c>
      <c r="D215" s="64">
        <f t="shared" ca="1" si="8"/>
        <v>-31.53969470969578</v>
      </c>
    </row>
    <row r="216" spans="1:4" s="21" customFormat="1" ht="14.25" customHeight="1" x14ac:dyDescent="0.3">
      <c r="A216" s="76">
        <v>42044</v>
      </c>
      <c r="B216" s="64">
        <v>86.603999999999999</v>
      </c>
      <c r="C216" s="99">
        <f t="shared" ca="1" si="7"/>
        <v>2.8369944070682218E-3</v>
      </c>
      <c r="D216" s="64">
        <f t="shared" ca="1" si="8"/>
        <v>-14.18497203534111</v>
      </c>
    </row>
    <row r="217" spans="1:4" s="21" customFormat="1" ht="14.25" customHeight="1" x14ac:dyDescent="0.3">
      <c r="A217" s="76">
        <v>42041</v>
      </c>
      <c r="B217" s="64">
        <v>86.465000000000003</v>
      </c>
      <c r="C217" s="99">
        <f t="shared" ca="1" si="7"/>
        <v>9.4447557672550364E-3</v>
      </c>
      <c r="D217" s="64">
        <f t="shared" ca="1" si="8"/>
        <v>-47.22377883627518</v>
      </c>
    </row>
    <row r="218" spans="1:4" s="21" customFormat="1" ht="14.25" customHeight="1" x14ac:dyDescent="0.3">
      <c r="A218" s="76">
        <v>42040</v>
      </c>
      <c r="B218" s="64">
        <v>87.498000000000005</v>
      </c>
      <c r="C218" s="99">
        <f t="shared" ca="1" si="7"/>
        <v>2.2818132934327707E-2</v>
      </c>
      <c r="D218" s="64">
        <f t="shared" ca="1" si="8"/>
        <v>-114.09066467163854</v>
      </c>
    </row>
    <row r="219" spans="1:4" s="21" customFormat="1" ht="14.25" customHeight="1" x14ac:dyDescent="0.3">
      <c r="A219" s="76">
        <v>42039</v>
      </c>
      <c r="B219" s="64">
        <v>87.49</v>
      </c>
      <c r="C219" s="99">
        <f t="shared" ca="1" si="7"/>
        <v>2.264093602795925E-2</v>
      </c>
      <c r="D219" s="64">
        <f t="shared" ca="1" si="8"/>
        <v>-113.20468013979625</v>
      </c>
    </row>
    <row r="220" spans="1:4" s="21" customFormat="1" ht="14.25" customHeight="1" x14ac:dyDescent="0.3">
      <c r="A220" s="76">
        <v>42038</v>
      </c>
      <c r="B220" s="64">
        <v>87.314999999999998</v>
      </c>
      <c r="C220" s="99">
        <f t="shared" ca="1" si="7"/>
        <v>2.8723918140367857E-2</v>
      </c>
      <c r="D220" s="64">
        <f t="shared" ca="1" si="8"/>
        <v>-143.61959070183929</v>
      </c>
    </row>
    <row r="221" spans="1:4" s="21" customFormat="1" ht="14.25" customHeight="1" x14ac:dyDescent="0.3">
      <c r="A221" s="76">
        <v>42037</v>
      </c>
      <c r="B221" s="64">
        <v>87.287000000000006</v>
      </c>
      <c r="C221" s="99">
        <f t="shared" ca="1" si="7"/>
        <v>1.9255470702258352E-2</v>
      </c>
      <c r="D221" s="64">
        <f t="shared" ca="1" si="8"/>
        <v>-96.277353511291764</v>
      </c>
    </row>
    <row r="222" spans="1:4" s="21" customFormat="1" ht="14.25" customHeight="1" x14ac:dyDescent="0.3">
      <c r="A222" s="76">
        <v>42034</v>
      </c>
      <c r="B222" s="64">
        <v>86.472999999999999</v>
      </c>
      <c r="C222" s="99">
        <f t="shared" ca="1" si="7"/>
        <v>-1.5356903678728445E-3</v>
      </c>
      <c r="D222" s="64">
        <f t="shared" ca="1" si="8"/>
        <v>7.6784518393642225</v>
      </c>
    </row>
    <row r="223" spans="1:4" s="21" customFormat="1" ht="14.25" customHeight="1" x14ac:dyDescent="0.3">
      <c r="A223" s="76">
        <v>42033</v>
      </c>
      <c r="B223" s="64">
        <v>85.938999999999993</v>
      </c>
      <c r="C223" s="99">
        <f t="shared" ca="1" si="7"/>
        <v>5.1580153921727788E-3</v>
      </c>
      <c r="D223" s="64">
        <f t="shared" ca="1" si="8"/>
        <v>-25.790076960863892</v>
      </c>
    </row>
    <row r="224" spans="1:4" s="21" customFormat="1" ht="14.25" customHeight="1" x14ac:dyDescent="0.3">
      <c r="A224" s="76">
        <v>42032</v>
      </c>
      <c r="B224" s="64">
        <v>86.081999999999994</v>
      </c>
      <c r="C224" s="99">
        <f t="shared" ca="1" si="7"/>
        <v>-3.2079608702985422E-2</v>
      </c>
      <c r="D224" s="64">
        <f t="shared" ca="1" si="8"/>
        <v>160.39804351492711</v>
      </c>
    </row>
    <row r="225" spans="1:4" s="21" customFormat="1" ht="14.25" customHeight="1" x14ac:dyDescent="0.3">
      <c r="A225" s="76">
        <v>42031</v>
      </c>
      <c r="B225" s="64">
        <v>86.358999999999995</v>
      </c>
      <c r="C225" s="99">
        <f t="shared" ca="1" si="7"/>
        <v>-8.0896126011068534E-2</v>
      </c>
      <c r="D225" s="64">
        <f t="shared" ca="1" si="8"/>
        <v>404.48063005534266</v>
      </c>
    </row>
    <row r="226" spans="1:4" s="21" customFormat="1" ht="14.25" customHeight="1" x14ac:dyDescent="0.3">
      <c r="A226" s="76">
        <v>42030</v>
      </c>
      <c r="B226" s="64">
        <v>85.656000000000006</v>
      </c>
      <c r="C226" s="99">
        <f t="shared" ca="1" si="7"/>
        <v>-8.0253409212928062E-2</v>
      </c>
      <c r="D226" s="64">
        <f t="shared" ca="1" si="8"/>
        <v>401.26704606464028</v>
      </c>
    </row>
    <row r="227" spans="1:4" s="21" customFormat="1" ht="14.25" customHeight="1" x14ac:dyDescent="0.3">
      <c r="A227" s="76">
        <v>42027</v>
      </c>
      <c r="B227" s="64">
        <v>85.546000000000006</v>
      </c>
      <c r="C227" s="99">
        <f t="shared" ca="1" si="7"/>
        <v>-7.9031511406332355E-2</v>
      </c>
      <c r="D227" s="64">
        <f t="shared" ca="1" si="8"/>
        <v>395.15755703166178</v>
      </c>
    </row>
    <row r="228" spans="1:4" s="21" customFormat="1" ht="14.25" customHeight="1" x14ac:dyDescent="0.3">
      <c r="A228" s="76">
        <v>42026</v>
      </c>
      <c r="B228" s="64">
        <v>85.552999999999997</v>
      </c>
      <c r="C228" s="99">
        <f t="shared" ca="1" si="7"/>
        <v>-8.8193289849511927E-2</v>
      </c>
      <c r="D228" s="64">
        <f t="shared" ca="1" si="8"/>
        <v>440.96644924755964</v>
      </c>
    </row>
    <row r="229" spans="1:4" s="21" customFormat="1" ht="14.25" customHeight="1" x14ac:dyDescent="0.3">
      <c r="A229" s="76">
        <v>42025</v>
      </c>
      <c r="B229" s="64">
        <v>84.876999999999995</v>
      </c>
      <c r="C229" s="99">
        <f t="shared" ca="1" si="7"/>
        <v>-0.10025971272592356</v>
      </c>
      <c r="D229" s="64">
        <f t="shared" ca="1" si="8"/>
        <v>501.29856362961777</v>
      </c>
    </row>
    <row r="230" spans="1:4" s="21" customFormat="1" ht="14.25" customHeight="1" x14ac:dyDescent="0.3">
      <c r="A230" s="76">
        <v>42024</v>
      </c>
      <c r="B230" s="64">
        <v>85.638000000000005</v>
      </c>
      <c r="C230" s="99">
        <f t="shared" ca="1" si="7"/>
        <v>-8.9674086357548241E-2</v>
      </c>
      <c r="D230" s="64">
        <f t="shared" ca="1" si="8"/>
        <v>448.37043178774121</v>
      </c>
    </row>
    <row r="231" spans="1:4" s="21" customFormat="1" ht="14.25" customHeight="1" x14ac:dyDescent="0.3">
      <c r="A231" s="76">
        <v>42023</v>
      </c>
      <c r="B231" s="64">
        <v>86.605999999999995</v>
      </c>
      <c r="C231" s="99">
        <f t="shared" ca="1" si="7"/>
        <v>-7.660649742512611E-2</v>
      </c>
      <c r="D231" s="64">
        <f t="shared" ca="1" si="8"/>
        <v>383.03248712563055</v>
      </c>
    </row>
    <row r="232" spans="1:4" s="21" customFormat="1" ht="14.25" customHeight="1" x14ac:dyDescent="0.3">
      <c r="A232" s="76">
        <v>42020</v>
      </c>
      <c r="B232" s="64">
        <v>85.498000000000005</v>
      </c>
      <c r="C232" s="99">
        <f t="shared" ca="1" si="7"/>
        <v>-8.1486415349741562E-2</v>
      </c>
      <c r="D232" s="64">
        <f t="shared" ca="1" si="8"/>
        <v>407.4320767487078</v>
      </c>
    </row>
    <row r="233" spans="1:4" s="21" customFormat="1" ht="14.25" customHeight="1" x14ac:dyDescent="0.3">
      <c r="A233" s="76">
        <v>42019</v>
      </c>
      <c r="B233" s="64">
        <v>88.935000000000002</v>
      </c>
      <c r="C233" s="99">
        <f t="shared" ca="1" si="7"/>
        <v>-3.4018703770080386E-2</v>
      </c>
      <c r="D233" s="64">
        <f t="shared" ca="1" si="8"/>
        <v>170.09351885040192</v>
      </c>
    </row>
    <row r="234" spans="1:4" s="21" customFormat="1" ht="14.25" customHeight="1" x14ac:dyDescent="0.3">
      <c r="A234" s="76">
        <v>42018</v>
      </c>
      <c r="B234" s="64">
        <v>93.96</v>
      </c>
      <c r="C234" s="99">
        <f t="shared" ca="1" si="7"/>
        <v>2.3050205241553413E-2</v>
      </c>
      <c r="D234" s="64">
        <f t="shared" ca="1" si="8"/>
        <v>-115.25102620776707</v>
      </c>
    </row>
    <row r="235" spans="1:4" s="21" customFormat="1" ht="14.25" customHeight="1" x14ac:dyDescent="0.3">
      <c r="A235" s="76">
        <v>42017</v>
      </c>
      <c r="B235" s="64">
        <v>93.13</v>
      </c>
      <c r="C235" s="99">
        <f t="shared" ca="1" si="7"/>
        <v>1.4035125924151539E-2</v>
      </c>
      <c r="D235" s="64">
        <f t="shared" ca="1" si="8"/>
        <v>-70.17562962075769</v>
      </c>
    </row>
    <row r="236" spans="1:4" s="21" customFormat="1" ht="14.25" customHeight="1" x14ac:dyDescent="0.3">
      <c r="A236" s="76">
        <v>42016</v>
      </c>
      <c r="B236" s="64">
        <v>92.887</v>
      </c>
      <c r="C236" s="99">
        <f t="shared" ca="1" si="7"/>
        <v>2.1794249339159321E-3</v>
      </c>
      <c r="D236" s="64">
        <f t="shared" ca="1" si="8"/>
        <v>-10.897124669579661</v>
      </c>
    </row>
    <row r="237" spans="1:4" s="21" customFormat="1" ht="14.25" customHeight="1" x14ac:dyDescent="0.3">
      <c r="A237" s="76">
        <v>42013</v>
      </c>
      <c r="B237" s="64">
        <v>93.828000000000003</v>
      </c>
      <c r="C237" s="99">
        <f t="shared" ca="1" si="7"/>
        <v>2.5420209394330262E-2</v>
      </c>
      <c r="D237" s="64">
        <f t="shared" ca="1" si="8"/>
        <v>-127.10104697165131</v>
      </c>
    </row>
    <row r="238" spans="1:4" s="21" customFormat="1" ht="14.25" customHeight="1" x14ac:dyDescent="0.3">
      <c r="A238" s="76">
        <v>42012</v>
      </c>
      <c r="B238" s="64">
        <v>94.334999999999994</v>
      </c>
      <c r="C238" s="99">
        <f t="shared" ca="1" si="7"/>
        <v>3.4465742609000802E-2</v>
      </c>
      <c r="D238" s="64">
        <f t="shared" ca="1" si="8"/>
        <v>-172.32871304500401</v>
      </c>
    </row>
    <row r="239" spans="1:4" s="21" customFormat="1" ht="14.25" customHeight="1" x14ac:dyDescent="0.3">
      <c r="A239" s="76">
        <v>42011</v>
      </c>
      <c r="B239" s="64">
        <v>94.073999999999998</v>
      </c>
      <c r="C239" s="99">
        <f t="shared" ca="1" si="7"/>
        <v>3.2758809968163292E-2</v>
      </c>
      <c r="D239" s="64">
        <f t="shared" ca="1" si="8"/>
        <v>-163.79404984081646</v>
      </c>
    </row>
    <row r="240" spans="1:4" s="21" customFormat="1" ht="14.25" customHeight="1" x14ac:dyDescent="0.3">
      <c r="A240" s="76">
        <v>42010</v>
      </c>
      <c r="B240" s="64">
        <v>93.790999999999997</v>
      </c>
      <c r="C240" s="99">
        <f t="shared" ca="1" si="7"/>
        <v>2.966329633654995E-2</v>
      </c>
      <c r="D240" s="64">
        <f t="shared" ca="1" si="8"/>
        <v>-148.31648168274975</v>
      </c>
    </row>
    <row r="241" spans="1:4" s="21" customFormat="1" ht="14.25" customHeight="1" x14ac:dyDescent="0.3">
      <c r="A241" s="76">
        <v>42009</v>
      </c>
      <c r="B241" s="64">
        <v>93.082999999999998</v>
      </c>
      <c r="C241" s="99">
        <f t="shared" ca="1" si="7"/>
        <v>1.6167769262679793E-2</v>
      </c>
      <c r="D241" s="64">
        <f t="shared" ca="1" si="8"/>
        <v>-80.83884631339896</v>
      </c>
    </row>
    <row r="242" spans="1:4" s="21" customFormat="1" ht="14.25" customHeight="1" x14ac:dyDescent="0.3">
      <c r="A242" s="76">
        <v>42006</v>
      </c>
      <c r="B242" s="64">
        <v>92.066999999999993</v>
      </c>
      <c r="C242" s="99">
        <f t="shared" ca="1" si="7"/>
        <v>9.4401684099729172E-3</v>
      </c>
      <c r="D242" s="64">
        <f t="shared" ca="1" si="8"/>
        <v>-47.200842049864583</v>
      </c>
    </row>
    <row r="243" spans="1:4" s="21" customFormat="1" ht="14.25" customHeight="1" x14ac:dyDescent="0.3">
      <c r="A243" s="76">
        <v>42005</v>
      </c>
      <c r="B243" s="64">
        <v>91.843000000000004</v>
      </c>
      <c r="C243" s="99">
        <f t="shared" ca="1" si="7"/>
        <v>-2.394818483643538E-4</v>
      </c>
      <c r="D243" s="64">
        <f t="shared" ca="1" si="8"/>
        <v>1.197409241821769</v>
      </c>
    </row>
    <row r="244" spans="1:4" s="21" customFormat="1" ht="14.25" customHeight="1" x14ac:dyDescent="0.3">
      <c r="A244" s="76">
        <v>42004</v>
      </c>
      <c r="B244" s="64">
        <v>91.840999999999994</v>
      </c>
      <c r="C244" s="99">
        <f t="shared" ca="1" si="7"/>
        <v>6.9734247142522578E-4</v>
      </c>
      <c r="D244" s="64">
        <f t="shared" ca="1" si="8"/>
        <v>-3.4867123571261289</v>
      </c>
    </row>
    <row r="245" spans="1:4" s="21" customFormat="1" ht="14.25" customHeight="1" x14ac:dyDescent="0.3">
      <c r="A245" s="76">
        <v>42003</v>
      </c>
      <c r="B245" s="64">
        <v>92.685000000000002</v>
      </c>
      <c r="C245" s="99">
        <f t="shared" ca="1" si="7"/>
        <v>1.5536831494406591E-2</v>
      </c>
      <c r="D245" s="64">
        <f t="shared" ca="1" si="8"/>
        <v>-77.68415747203295</v>
      </c>
    </row>
    <row r="246" spans="1:4" s="21" customFormat="1" ht="14.25" customHeight="1" x14ac:dyDescent="0.3">
      <c r="A246" s="76">
        <v>42002</v>
      </c>
      <c r="B246" s="64">
        <v>91.501999999999995</v>
      </c>
      <c r="C246" s="99">
        <f t="shared" ca="1" si="7"/>
        <v>1.2391847934323099E-2</v>
      </c>
      <c r="D246" s="64">
        <f t="shared" ca="1" si="8"/>
        <v>-61.959239671615492</v>
      </c>
    </row>
    <row r="247" spans="1:4" s="21" customFormat="1" ht="14.25" customHeight="1" x14ac:dyDescent="0.3">
      <c r="A247" s="76">
        <v>41999</v>
      </c>
      <c r="B247" s="64">
        <v>91.191999999999993</v>
      </c>
      <c r="C247" s="99">
        <f t="shared" ca="1" si="7"/>
        <v>4.1070701064754118E-3</v>
      </c>
      <c r="D247" s="64">
        <f t="shared" ca="1" si="8"/>
        <v>-20.535350532377059</v>
      </c>
    </row>
    <row r="248" spans="1:4" s="21" customFormat="1" ht="14.25" customHeight="1" x14ac:dyDescent="0.3">
      <c r="A248" s="76">
        <v>41998</v>
      </c>
      <c r="B248" s="64">
        <v>91.09</v>
      </c>
      <c r="C248" s="99">
        <f t="shared" ca="1" si="7"/>
        <v>-9.8793620127557284E-5</v>
      </c>
      <c r="D248" s="64">
        <f t="shared" ca="1" si="8"/>
        <v>0.4939681006377864</v>
      </c>
    </row>
    <row r="249" spans="1:4" s="21" customFormat="1" ht="14.25" customHeight="1" x14ac:dyDescent="0.3">
      <c r="A249" s="76">
        <v>41997</v>
      </c>
      <c r="B249" s="64">
        <v>91.088999999999999</v>
      </c>
      <c r="C249" s="99">
        <f t="shared" ca="1" si="7"/>
        <v>-7.2584600294261547E-3</v>
      </c>
      <c r="D249" s="64">
        <f t="shared" ca="1" si="8"/>
        <v>36.292300147130774</v>
      </c>
    </row>
    <row r="250" spans="1:4" s="21" customFormat="1" ht="14.25" customHeight="1" x14ac:dyDescent="0.3">
      <c r="A250" s="76">
        <v>41996</v>
      </c>
      <c r="B250" s="64">
        <v>91.602000000000004</v>
      </c>
      <c r="C250" s="99">
        <f t="shared" ca="1" si="7"/>
        <v>-1.9720427530152359E-3</v>
      </c>
      <c r="D250" s="64">
        <f t="shared" ca="1" si="8"/>
        <v>9.8602137650761801</v>
      </c>
    </row>
    <row r="251" spans="1:4" s="21" customFormat="1" ht="14.25" customHeight="1" x14ac:dyDescent="0.3">
      <c r="A251" s="76">
        <v>41995</v>
      </c>
      <c r="B251" s="64">
        <v>91.206000000000003</v>
      </c>
      <c r="C251" s="99">
        <f t="shared" ca="1" si="7"/>
        <v>-9.0935758286887994E-3</v>
      </c>
      <c r="D251" s="64">
        <f t="shared" ca="1" si="8"/>
        <v>45.467879143443994</v>
      </c>
    </row>
    <row r="252" spans="1:4" s="21" customFormat="1" ht="14.25" customHeight="1" x14ac:dyDescent="0.3">
      <c r="A252" s="76">
        <v>41992</v>
      </c>
      <c r="B252" s="64">
        <v>91.864999999999995</v>
      </c>
      <c r="C252" s="99">
        <f t="shared" ca="1" si="7"/>
        <v>3.1996680207922964E-3</v>
      </c>
      <c r="D252" s="64">
        <f t="shared" ca="1" si="8"/>
        <v>-15.998340103961482</v>
      </c>
    </row>
    <row r="253" spans="1:4" s="21" customFormat="1" ht="14.25" customHeight="1" x14ac:dyDescent="0.3">
      <c r="A253" s="76">
        <v>41991</v>
      </c>
      <c r="B253" s="64">
        <v>91.777000000000001</v>
      </c>
      <c r="C253" s="99">
        <f t="shared" ca="1" si="7"/>
        <v>5.9963803667611722E-4</v>
      </c>
      <c r="D253" s="64">
        <f t="shared" ca="1" si="8"/>
        <v>-2.998190183380586</v>
      </c>
    </row>
    <row r="254" spans="1:4" s="21" customFormat="1" ht="14.25" customHeight="1" x14ac:dyDescent="0.3">
      <c r="A254" s="76">
        <v>41990</v>
      </c>
      <c r="B254" s="64">
        <v>91.266999999999996</v>
      </c>
      <c r="C254" s="99">
        <f t="shared" ca="1" si="7"/>
        <v>-1.3575002972233933E-2</v>
      </c>
      <c r="D254" s="64">
        <f t="shared" ca="1" si="8"/>
        <v>67.87501486116966</v>
      </c>
    </row>
    <row r="255" spans="1:4" s="21" customFormat="1" ht="14.25" customHeight="1" x14ac:dyDescent="0.3">
      <c r="A255" s="76">
        <v>41989</v>
      </c>
      <c r="B255" s="64">
        <v>90.382000000000005</v>
      </c>
      <c r="C255" s="99">
        <f t="shared" ca="1" si="7"/>
        <v>-2.7899673033901159E-2</v>
      </c>
      <c r="D255" s="64">
        <f t="shared" ca="1" si="8"/>
        <v>139.4983651695058</v>
      </c>
    </row>
    <row r="256" spans="1:4" s="21" customFormat="1" ht="14.25" customHeight="1" x14ac:dyDescent="0.3">
      <c r="A256" s="76">
        <v>41988</v>
      </c>
      <c r="B256" s="64">
        <v>90.819000000000003</v>
      </c>
      <c r="C256" s="99">
        <f t="shared" ca="1" si="7"/>
        <v>-2.5181130252777368E-2</v>
      </c>
      <c r="D256" s="64">
        <f t="shared" ca="1" si="8"/>
        <v>125.90565126388684</v>
      </c>
    </row>
    <row r="257" spans="1:4" s="21" customFormat="1" ht="14.25" customHeight="1" x14ac:dyDescent="0.3">
      <c r="A257" s="76">
        <v>41985</v>
      </c>
      <c r="B257" s="64">
        <v>91.099000000000004</v>
      </c>
      <c r="C257" s="99">
        <f t="shared" ca="1" si="7"/>
        <v>-2.9250671326882811E-2</v>
      </c>
      <c r="D257" s="64">
        <f t="shared" ca="1" si="8"/>
        <v>146.25335663441405</v>
      </c>
    </row>
    <row r="258" spans="1:4" s="21" customFormat="1" ht="14.25" customHeight="1" x14ac:dyDescent="0.3">
      <c r="A258" s="76">
        <v>41984</v>
      </c>
      <c r="B258" s="64">
        <v>91.754999999999995</v>
      </c>
      <c r="C258" s="99">
        <f t="shared" ca="1" si="7"/>
        <v>-1.33658788361041E-2</v>
      </c>
      <c r="D258" s="64">
        <f t="shared" ca="1" si="8"/>
        <v>66.829394180520495</v>
      </c>
    </row>
    <row r="259" spans="1:4" s="21" customFormat="1" ht="14.25" customHeight="1" x14ac:dyDescent="0.3">
      <c r="A259" s="76">
        <v>41983</v>
      </c>
      <c r="B259" s="64">
        <v>91.783000000000001</v>
      </c>
      <c r="C259" s="99">
        <f t="shared" ref="C259:C322" ca="1" si="9">_xlfn.IFNA((B259-B268)/B268,NORMINV(RAND(), _xlfn.AGGREGATE(1,6,C198:C324),_xlfn.AGGREGATE(7,6,C198:C324)))</f>
        <v>-2.1607504530433867E-2</v>
      </c>
      <c r="D259" s="64">
        <f t="shared" ca="1" si="8"/>
        <v>108.03752265216933</v>
      </c>
    </row>
    <row r="260" spans="1:4" s="21" customFormat="1" ht="14.25" customHeight="1" x14ac:dyDescent="0.3">
      <c r="A260" s="76">
        <v>41982</v>
      </c>
      <c r="B260" s="64">
        <v>92.043000000000006</v>
      </c>
      <c r="C260" s="99">
        <f t="shared" ca="1" si="9"/>
        <v>-2.9941823700518466E-2</v>
      </c>
      <c r="D260" s="64">
        <f t="shared" ca="1" si="8"/>
        <v>149.70911850259233</v>
      </c>
    </row>
    <row r="261" spans="1:4" s="21" customFormat="1" ht="14.25" customHeight="1" x14ac:dyDescent="0.3">
      <c r="A261" s="76">
        <v>41981</v>
      </c>
      <c r="B261" s="64">
        <v>91.572000000000003</v>
      </c>
      <c r="C261" s="99">
        <f t="shared" ca="1" si="9"/>
        <v>-3.0460883651494408E-2</v>
      </c>
      <c r="D261" s="64">
        <f t="shared" ca="1" si="8"/>
        <v>152.30441825747204</v>
      </c>
    </row>
    <row r="262" spans="1:4" s="21" customFormat="1" ht="14.25" customHeight="1" x14ac:dyDescent="0.3">
      <c r="A262" s="76">
        <v>41978</v>
      </c>
      <c r="B262" s="64">
        <v>91.721999999999994</v>
      </c>
      <c r="C262" s="99">
        <f t="shared" ca="1" si="9"/>
        <v>-3.2866225919716621E-2</v>
      </c>
      <c r="D262" s="64">
        <f t="shared" ref="D262:D325" ca="1" si="10">C262*-5000</f>
        <v>164.33112959858312</v>
      </c>
    </row>
    <row r="263" spans="1:4" s="21" customFormat="1" ht="14.25" customHeight="1" x14ac:dyDescent="0.3">
      <c r="A263" s="76">
        <v>41977</v>
      </c>
      <c r="B263" s="64">
        <v>92.522999999999996</v>
      </c>
      <c r="C263" s="99">
        <f t="shared" ca="1" si="9"/>
        <v>-2.8160581488172739E-2</v>
      </c>
      <c r="D263" s="64">
        <f t="shared" ca="1" si="10"/>
        <v>140.80290744086369</v>
      </c>
    </row>
    <row r="264" spans="1:4" s="21" customFormat="1" ht="14.25" customHeight="1" x14ac:dyDescent="0.3">
      <c r="A264" s="76">
        <v>41976</v>
      </c>
      <c r="B264" s="64">
        <v>92.975999999999999</v>
      </c>
      <c r="C264" s="99">
        <f t="shared" ca="1" si="9"/>
        <v>-1.5564449526713667E-2</v>
      </c>
      <c r="D264" s="64">
        <f t="shared" ca="1" si="10"/>
        <v>77.822247633568338</v>
      </c>
    </row>
    <row r="265" spans="1:4" s="21" customFormat="1" ht="14.25" customHeight="1" x14ac:dyDescent="0.3">
      <c r="A265" s="76">
        <v>41975</v>
      </c>
      <c r="B265" s="64">
        <v>93.165000000000006</v>
      </c>
      <c r="C265" s="99">
        <f t="shared" ca="1" si="9"/>
        <v>-1.4053951086323737E-2</v>
      </c>
      <c r="D265" s="64">
        <f t="shared" ca="1" si="10"/>
        <v>70.269755431618677</v>
      </c>
    </row>
    <row r="266" spans="1:4" s="21" customFormat="1" ht="14.25" customHeight="1" x14ac:dyDescent="0.3">
      <c r="A266" s="76">
        <v>41974</v>
      </c>
      <c r="B266" s="64">
        <v>93.843999999999994</v>
      </c>
      <c r="C266" s="99">
        <f t="shared" ca="1" si="9"/>
        <v>-1.963979775187006E-2</v>
      </c>
      <c r="D266" s="64">
        <f t="shared" ca="1" si="10"/>
        <v>98.1989887593503</v>
      </c>
    </row>
    <row r="267" spans="1:4" s="21" customFormat="1" ht="14.25" customHeight="1" x14ac:dyDescent="0.3">
      <c r="A267" s="76">
        <v>41971</v>
      </c>
      <c r="B267" s="64">
        <v>92.998000000000005</v>
      </c>
      <c r="C267" s="99">
        <f t="shared" ca="1" si="9"/>
        <v>-2.7451554542317222E-2</v>
      </c>
      <c r="D267" s="64">
        <f t="shared" ca="1" si="10"/>
        <v>137.25777271158611</v>
      </c>
    </row>
    <row r="268" spans="1:4" s="21" customFormat="1" ht="14.25" customHeight="1" x14ac:dyDescent="0.3">
      <c r="A268" s="76">
        <v>41970</v>
      </c>
      <c r="B268" s="64">
        <v>93.81</v>
      </c>
      <c r="C268" s="99">
        <f t="shared" ca="1" si="9"/>
        <v>-1.6367658931960374E-2</v>
      </c>
      <c r="D268" s="64">
        <f t="shared" ca="1" si="10"/>
        <v>81.838294659801875</v>
      </c>
    </row>
    <row r="269" spans="1:4" s="21" customFormat="1" ht="14.25" customHeight="1" x14ac:dyDescent="0.3">
      <c r="A269" s="76">
        <v>41969</v>
      </c>
      <c r="B269" s="64">
        <v>94.884</v>
      </c>
      <c r="C269" s="99">
        <f t="shared" ca="1" si="9"/>
        <v>-3.4240100829744085E-3</v>
      </c>
      <c r="D269" s="64">
        <f t="shared" ca="1" si="10"/>
        <v>17.120050414872043</v>
      </c>
    </row>
    <row r="270" spans="1:4" s="21" customFormat="1" ht="14.25" customHeight="1" x14ac:dyDescent="0.3">
      <c r="A270" s="76">
        <v>41968</v>
      </c>
      <c r="B270" s="64">
        <v>94.448999999999998</v>
      </c>
      <c r="C270" s="99">
        <f t="shared" ca="1" si="9"/>
        <v>-1.083951237903729E-2</v>
      </c>
      <c r="D270" s="64">
        <f t="shared" ca="1" si="10"/>
        <v>54.197561895186453</v>
      </c>
    </row>
    <row r="271" spans="1:4" s="21" customFormat="1" ht="14.25" customHeight="1" x14ac:dyDescent="0.3">
      <c r="A271" s="76">
        <v>41967</v>
      </c>
      <c r="B271" s="64">
        <v>94.838999999999999</v>
      </c>
      <c r="C271" s="99">
        <f t="shared" ca="1" si="9"/>
        <v>2.9823281195469026E-3</v>
      </c>
      <c r="D271" s="64">
        <f t="shared" ca="1" si="10"/>
        <v>-14.911640597734513</v>
      </c>
    </row>
    <row r="272" spans="1:4" s="21" customFormat="1" ht="14.25" customHeight="1" x14ac:dyDescent="0.3">
      <c r="A272" s="76">
        <v>41964</v>
      </c>
      <c r="B272" s="64">
        <v>95.203999999999994</v>
      </c>
      <c r="C272" s="99">
        <f t="shared" ca="1" si="9"/>
        <v>2.2062763308559915E-4</v>
      </c>
      <c r="D272" s="64">
        <f t="shared" ca="1" si="10"/>
        <v>-1.1031381654279957</v>
      </c>
    </row>
    <row r="273" spans="1:4" s="21" customFormat="1" ht="14.25" customHeight="1" x14ac:dyDescent="0.3">
      <c r="A273" s="76">
        <v>41963</v>
      </c>
      <c r="B273" s="64">
        <v>94.445999999999998</v>
      </c>
      <c r="C273" s="99">
        <f t="shared" ca="1" si="9"/>
        <v>-8.6746784021673833E-4</v>
      </c>
      <c r="D273" s="64">
        <f t="shared" ca="1" si="10"/>
        <v>4.337339201083692</v>
      </c>
    </row>
    <row r="274" spans="1:4" s="21" customFormat="1" ht="14.25" customHeight="1" x14ac:dyDescent="0.3">
      <c r="A274" s="76">
        <v>41962</v>
      </c>
      <c r="B274" s="64">
        <v>94.492999999999995</v>
      </c>
      <c r="C274" s="99">
        <f t="shared" ca="1" si="9"/>
        <v>8.3232849231163353E-3</v>
      </c>
      <c r="D274" s="64">
        <f t="shared" ca="1" si="10"/>
        <v>-41.616424615581678</v>
      </c>
    </row>
    <row r="275" spans="1:4" s="21" customFormat="1" ht="14.25" customHeight="1" x14ac:dyDescent="0.3">
      <c r="A275" s="76">
        <v>41961</v>
      </c>
      <c r="B275" s="64">
        <v>95.724000000000004</v>
      </c>
      <c r="C275" s="99">
        <f t="shared" ca="1" si="9"/>
        <v>2.5035872614738913E-2</v>
      </c>
      <c r="D275" s="64">
        <f t="shared" ca="1" si="10"/>
        <v>-125.17936307369456</v>
      </c>
    </row>
    <row r="276" spans="1:4" s="21" customFormat="1" ht="14.25" customHeight="1" x14ac:dyDescent="0.3">
      <c r="A276" s="76">
        <v>41960</v>
      </c>
      <c r="B276" s="64">
        <v>95.623000000000005</v>
      </c>
      <c r="C276" s="99">
        <f t="shared" ca="1" si="9"/>
        <v>2.1231377155977994E-2</v>
      </c>
      <c r="D276" s="64">
        <f t="shared" ca="1" si="10"/>
        <v>-106.15688577988996</v>
      </c>
    </row>
    <row r="277" spans="1:4" s="21" customFormat="1" ht="14.25" customHeight="1" x14ac:dyDescent="0.3">
      <c r="A277" s="76">
        <v>41957</v>
      </c>
      <c r="B277" s="64">
        <v>95.370999999999995</v>
      </c>
      <c r="C277" s="99">
        <f t="shared" ca="1" si="9"/>
        <v>5.0584354680632488E-3</v>
      </c>
      <c r="D277" s="64">
        <f t="shared" ca="1" si="10"/>
        <v>-25.292177340316243</v>
      </c>
    </row>
    <row r="278" spans="1:4" s="21" customFormat="1" ht="14.25" customHeight="1" x14ac:dyDescent="0.3">
      <c r="A278" s="76">
        <v>41956</v>
      </c>
      <c r="B278" s="64">
        <v>95.21</v>
      </c>
      <c r="C278" s="99">
        <f t="shared" ca="1" si="9"/>
        <v>-9.992617317070766E-3</v>
      </c>
      <c r="D278" s="64">
        <f t="shared" ca="1" si="10"/>
        <v>49.963086585353828</v>
      </c>
    </row>
    <row r="279" spans="1:4" s="21" customFormat="1" ht="14.25" customHeight="1" x14ac:dyDescent="0.3">
      <c r="A279" s="76">
        <v>41955</v>
      </c>
      <c r="B279" s="64">
        <v>95.483999999999995</v>
      </c>
      <c r="C279" s="99">
        <f t="shared" ca="1" si="9"/>
        <v>-1.9057109688819528E-2</v>
      </c>
      <c r="D279" s="64">
        <f t="shared" ca="1" si="10"/>
        <v>95.285548444097643</v>
      </c>
    </row>
    <row r="280" spans="1:4" s="21" customFormat="1" ht="14.25" customHeight="1" x14ac:dyDescent="0.3">
      <c r="A280" s="76">
        <v>41954</v>
      </c>
      <c r="B280" s="64">
        <v>94.557000000000002</v>
      </c>
      <c r="C280" s="99">
        <f t="shared" ca="1" si="9"/>
        <v>-2.6470224857919427E-2</v>
      </c>
      <c r="D280" s="64">
        <f t="shared" ca="1" si="10"/>
        <v>132.35112428959712</v>
      </c>
    </row>
    <row r="281" spans="1:4" s="21" customFormat="1" ht="14.25" customHeight="1" x14ac:dyDescent="0.3">
      <c r="A281" s="76">
        <v>41953</v>
      </c>
      <c r="B281" s="64">
        <v>95.183000000000007</v>
      </c>
      <c r="C281" s="99">
        <f t="shared" ca="1" si="9"/>
        <v>-2.0156267693352943E-2</v>
      </c>
      <c r="D281" s="64">
        <f t="shared" ca="1" si="10"/>
        <v>100.78133846676471</v>
      </c>
    </row>
    <row r="282" spans="1:4" s="21" customFormat="1" ht="14.25" customHeight="1" x14ac:dyDescent="0.3">
      <c r="A282" s="76">
        <v>41950</v>
      </c>
      <c r="B282" s="64">
        <v>94.528000000000006</v>
      </c>
      <c r="C282" s="99">
        <f t="shared" ca="1" si="9"/>
        <v>-2.4901487487363448E-2</v>
      </c>
      <c r="D282" s="64">
        <f t="shared" ca="1" si="10"/>
        <v>124.50743743681724</v>
      </c>
    </row>
    <row r="283" spans="1:4" s="21" customFormat="1" ht="14.25" customHeight="1" x14ac:dyDescent="0.3">
      <c r="A283" s="76">
        <v>41949</v>
      </c>
      <c r="B283" s="64">
        <v>93.712999999999994</v>
      </c>
      <c r="C283" s="99">
        <f t="shared" ca="1" si="9"/>
        <v>-3.7261146496815382E-2</v>
      </c>
      <c r="D283" s="64">
        <f t="shared" ca="1" si="10"/>
        <v>186.30573248407691</v>
      </c>
    </row>
    <row r="284" spans="1:4" s="21" customFormat="1" ht="14.25" customHeight="1" x14ac:dyDescent="0.3">
      <c r="A284" s="76">
        <v>41948</v>
      </c>
      <c r="B284" s="64">
        <v>93.385999999999996</v>
      </c>
      <c r="C284" s="99">
        <f t="shared" ca="1" si="9"/>
        <v>-4.2509125210187439E-2</v>
      </c>
      <c r="D284" s="64">
        <f t="shared" ca="1" si="10"/>
        <v>212.54562605093719</v>
      </c>
    </row>
    <row r="285" spans="1:4" s="21" customFormat="1" ht="14.25" customHeight="1" x14ac:dyDescent="0.3">
      <c r="A285" s="76">
        <v>41947</v>
      </c>
      <c r="B285" s="64">
        <v>93.635000000000005</v>
      </c>
      <c r="C285" s="99">
        <f t="shared" ca="1" si="9"/>
        <v>-4.270437165174E-2</v>
      </c>
      <c r="D285" s="64">
        <f t="shared" ca="1" si="10"/>
        <v>213.52185825870001</v>
      </c>
    </row>
    <row r="286" spans="1:4" s="21" customFormat="1" ht="14.25" customHeight="1" x14ac:dyDescent="0.3">
      <c r="A286" s="76">
        <v>41946</v>
      </c>
      <c r="B286" s="64">
        <v>94.891000000000005</v>
      </c>
      <c r="C286" s="99">
        <f t="shared" ca="1" si="9"/>
        <v>-2.5889768306078156E-2</v>
      </c>
      <c r="D286" s="64">
        <f t="shared" ca="1" si="10"/>
        <v>129.44884153039078</v>
      </c>
    </row>
    <row r="287" spans="1:4" s="21" customFormat="1" ht="14.25" customHeight="1" x14ac:dyDescent="0.3">
      <c r="A287" s="76">
        <v>41943</v>
      </c>
      <c r="B287" s="64">
        <v>96.171000000000006</v>
      </c>
      <c r="C287" s="99">
        <f t="shared" ca="1" si="9"/>
        <v>-2.4686491925027696E-3</v>
      </c>
      <c r="D287" s="64">
        <f t="shared" ca="1" si="10"/>
        <v>12.343245962513848</v>
      </c>
    </row>
    <row r="288" spans="1:4" s="21" customFormat="1" ht="14.25" customHeight="1" x14ac:dyDescent="0.3">
      <c r="A288" s="76">
        <v>41942</v>
      </c>
      <c r="B288" s="64">
        <v>97.338999999999999</v>
      </c>
      <c r="C288" s="99">
        <f t="shared" ca="1" si="9"/>
        <v>5.9734810512500182E-3</v>
      </c>
      <c r="D288" s="64">
        <f t="shared" ca="1" si="10"/>
        <v>-29.867405256250091</v>
      </c>
    </row>
    <row r="289" spans="1:4" s="21" customFormat="1" ht="14.25" customHeight="1" x14ac:dyDescent="0.3">
      <c r="A289" s="76">
        <v>41941</v>
      </c>
      <c r="B289" s="64">
        <v>97.128</v>
      </c>
      <c r="C289" s="99">
        <f t="shared" ca="1" si="9"/>
        <v>2.8290003510438484E-3</v>
      </c>
      <c r="D289" s="64">
        <f t="shared" ca="1" si="10"/>
        <v>-14.145001755219242</v>
      </c>
    </row>
    <row r="290" spans="1:4" s="21" customFormat="1" ht="14.25" customHeight="1" x14ac:dyDescent="0.3">
      <c r="A290" s="76">
        <v>41940</v>
      </c>
      <c r="B290" s="64">
        <v>97.141000000000005</v>
      </c>
      <c r="C290" s="99">
        <f t="shared" ca="1" si="9"/>
        <v>-1.7469761897421843E-3</v>
      </c>
      <c r="D290" s="64">
        <f t="shared" ca="1" si="10"/>
        <v>8.7348809487109218</v>
      </c>
    </row>
    <row r="291" spans="1:4" s="21" customFormat="1" ht="14.25" customHeight="1" x14ac:dyDescent="0.3">
      <c r="A291" s="76">
        <v>41939</v>
      </c>
      <c r="B291" s="64">
        <v>96.941999999999993</v>
      </c>
      <c r="C291" s="99">
        <f t="shared" ca="1" si="9"/>
        <v>-1.1643081440398129E-2</v>
      </c>
      <c r="D291" s="64">
        <f t="shared" ca="1" si="10"/>
        <v>58.215407201990644</v>
      </c>
    </row>
    <row r="292" spans="1:4" s="21" customFormat="1" ht="14.25" customHeight="1" x14ac:dyDescent="0.3">
      <c r="A292" s="76">
        <v>41936</v>
      </c>
      <c r="B292" s="64">
        <v>97.34</v>
      </c>
      <c r="C292" s="99">
        <f t="shared" ca="1" si="9"/>
        <v>-4.8459320751629582E-3</v>
      </c>
      <c r="D292" s="64">
        <f t="shared" ca="1" si="10"/>
        <v>24.229660375814792</v>
      </c>
    </row>
    <row r="293" spans="1:4" s="21" customFormat="1" ht="14.25" customHeight="1" x14ac:dyDescent="0.3">
      <c r="A293" s="76">
        <v>41935</v>
      </c>
      <c r="B293" s="64">
        <v>97.531999999999996</v>
      </c>
      <c r="C293" s="99">
        <f t="shared" ca="1" si="9"/>
        <v>-7.3381983247331238E-3</v>
      </c>
      <c r="D293" s="64">
        <f t="shared" ca="1" si="10"/>
        <v>36.690991623665617</v>
      </c>
    </row>
    <row r="294" spans="1:4" s="21" customFormat="1" ht="14.25" customHeight="1" x14ac:dyDescent="0.3">
      <c r="A294" s="76">
        <v>41934</v>
      </c>
      <c r="B294" s="64">
        <v>97.811999999999998</v>
      </c>
      <c r="C294" s="99">
        <f t="shared" ca="1" si="9"/>
        <v>-5.0150043232796825E-3</v>
      </c>
      <c r="D294" s="64">
        <f t="shared" ca="1" si="10"/>
        <v>25.075021616398413</v>
      </c>
    </row>
    <row r="295" spans="1:4" s="21" customFormat="1" ht="14.25" customHeight="1" x14ac:dyDescent="0.3">
      <c r="A295" s="76">
        <v>41933</v>
      </c>
      <c r="B295" s="64">
        <v>97.412999999999997</v>
      </c>
      <c r="C295" s="99">
        <f t="shared" ca="1" si="9"/>
        <v>-4.2116023511372972E-3</v>
      </c>
      <c r="D295" s="64">
        <f t="shared" ca="1" si="10"/>
        <v>21.058011755686486</v>
      </c>
    </row>
    <row r="296" spans="1:4" s="21" customFormat="1" ht="14.25" customHeight="1" x14ac:dyDescent="0.3">
      <c r="A296" s="76">
        <v>41932</v>
      </c>
      <c r="B296" s="64">
        <v>96.409000000000006</v>
      </c>
      <c r="C296" s="99">
        <f t="shared" ca="1" si="9"/>
        <v>-2.1983038467781078E-2</v>
      </c>
      <c r="D296" s="64">
        <f t="shared" ca="1" si="10"/>
        <v>109.91519233890538</v>
      </c>
    </row>
    <row r="297" spans="1:4" s="21" customFormat="1" ht="14.25" customHeight="1" x14ac:dyDescent="0.3">
      <c r="A297" s="76">
        <v>41929</v>
      </c>
      <c r="B297" s="64">
        <v>96.760999999999996</v>
      </c>
      <c r="C297" s="99">
        <f t="shared" ca="1" si="9"/>
        <v>-1.6536569500345665E-2</v>
      </c>
      <c r="D297" s="64">
        <f t="shared" ca="1" si="10"/>
        <v>82.682847501728332</v>
      </c>
    </row>
    <row r="298" spans="1:4" s="21" customFormat="1" ht="14.25" customHeight="1" x14ac:dyDescent="0.3">
      <c r="A298" s="76">
        <v>41928</v>
      </c>
      <c r="B298" s="64">
        <v>96.853999999999999</v>
      </c>
      <c r="C298" s="99">
        <f t="shared" ca="1" si="9"/>
        <v>-1.0977340726444698E-2</v>
      </c>
      <c r="D298" s="64">
        <f t="shared" ca="1" si="10"/>
        <v>54.886703632223494</v>
      </c>
    </row>
    <row r="299" spans="1:4" s="21" customFormat="1" ht="14.25" customHeight="1" x14ac:dyDescent="0.3">
      <c r="A299" s="76">
        <v>41927</v>
      </c>
      <c r="B299" s="64">
        <v>97.311000000000007</v>
      </c>
      <c r="C299" s="99">
        <f t="shared" ca="1" si="9"/>
        <v>-6.888739207641879E-3</v>
      </c>
      <c r="D299" s="64">
        <f t="shared" ca="1" si="10"/>
        <v>34.443696038209396</v>
      </c>
    </row>
    <row r="300" spans="1:4" s="21" customFormat="1" ht="14.25" customHeight="1" x14ac:dyDescent="0.3">
      <c r="A300" s="76">
        <v>41926</v>
      </c>
      <c r="B300" s="64">
        <v>98.084000000000003</v>
      </c>
      <c r="C300" s="99">
        <f t="shared" ca="1" si="9"/>
        <v>8.6173210209161116E-3</v>
      </c>
      <c r="D300" s="64">
        <f t="shared" ca="1" si="10"/>
        <v>-43.086605104580556</v>
      </c>
    </row>
    <row r="301" spans="1:4" s="21" customFormat="1" ht="14.25" customHeight="1" x14ac:dyDescent="0.3">
      <c r="A301" s="76">
        <v>41925</v>
      </c>
      <c r="B301" s="64">
        <v>97.813999999999993</v>
      </c>
      <c r="C301" s="99">
        <f t="shared" ca="1" si="9"/>
        <v>5.4686375691288883E-3</v>
      </c>
      <c r="D301" s="64">
        <f t="shared" ca="1" si="10"/>
        <v>-27.34318784564444</v>
      </c>
    </row>
    <row r="302" spans="1:4" s="21" customFormat="1" ht="14.25" customHeight="1" x14ac:dyDescent="0.3">
      <c r="A302" s="76">
        <v>41922</v>
      </c>
      <c r="B302" s="64">
        <v>98.253</v>
      </c>
      <c r="C302" s="99">
        <f t="shared" ca="1" si="9"/>
        <v>1.45806011916441E-2</v>
      </c>
      <c r="D302" s="64">
        <f t="shared" ca="1" si="10"/>
        <v>-72.903005958220504</v>
      </c>
    </row>
    <row r="303" spans="1:4" s="21" customFormat="1" ht="14.25" customHeight="1" x14ac:dyDescent="0.3">
      <c r="A303" s="76">
        <v>41921</v>
      </c>
      <c r="B303" s="64">
        <v>98.305000000000007</v>
      </c>
      <c r="C303" s="99">
        <f t="shared" ca="1" si="9"/>
        <v>1.007973367309203E-2</v>
      </c>
      <c r="D303" s="64">
        <f t="shared" ca="1" si="10"/>
        <v>-50.398668365460153</v>
      </c>
    </row>
    <row r="304" spans="1:4" s="21" customFormat="1" ht="14.25" customHeight="1" x14ac:dyDescent="0.3">
      <c r="A304" s="76">
        <v>41920</v>
      </c>
      <c r="B304" s="64">
        <v>97.825000000000003</v>
      </c>
      <c r="C304" s="99">
        <f t="shared" ca="1" si="9"/>
        <v>3.6318494731766289E-3</v>
      </c>
      <c r="D304" s="64">
        <f t="shared" ca="1" si="10"/>
        <v>-18.159247365883143</v>
      </c>
    </row>
    <row r="305" spans="1:4" s="21" customFormat="1" ht="14.25" customHeight="1" x14ac:dyDescent="0.3">
      <c r="A305" s="76">
        <v>41919</v>
      </c>
      <c r="B305" s="64">
        <v>98.575999999999993</v>
      </c>
      <c r="C305" s="99">
        <f t="shared" ca="1" si="9"/>
        <v>1.3093256048179756E-2</v>
      </c>
      <c r="D305" s="64">
        <f t="shared" ca="1" si="10"/>
        <v>-65.466280240898783</v>
      </c>
    </row>
    <row r="306" spans="1:4" s="21" customFormat="1" ht="14.25" customHeight="1" x14ac:dyDescent="0.3">
      <c r="A306" s="76">
        <v>41918</v>
      </c>
      <c r="B306" s="64">
        <v>98.388000000000005</v>
      </c>
      <c r="C306" s="99">
        <f t="shared" ca="1" si="9"/>
        <v>1.6919721759981812E-2</v>
      </c>
      <c r="D306" s="64">
        <f t="shared" ca="1" si="10"/>
        <v>-84.598608799909059</v>
      </c>
    </row>
    <row r="307" spans="1:4" s="21" customFormat="1" ht="14.25" customHeight="1" x14ac:dyDescent="0.3">
      <c r="A307" s="76">
        <v>41915</v>
      </c>
      <c r="B307" s="64">
        <v>97.929000000000002</v>
      </c>
      <c r="C307" s="99">
        <f t="shared" ca="1" si="9"/>
        <v>5.0391017878035228E-3</v>
      </c>
      <c r="D307" s="64">
        <f t="shared" ca="1" si="10"/>
        <v>-25.195508939017614</v>
      </c>
    </row>
    <row r="308" spans="1:4" s="21" customFormat="1" ht="14.25" customHeight="1" x14ac:dyDescent="0.3">
      <c r="A308" s="76">
        <v>41914</v>
      </c>
      <c r="B308" s="64">
        <v>97.986000000000004</v>
      </c>
      <c r="C308" s="99">
        <f t="shared" ca="1" si="9"/>
        <v>-6.2215060124218833E-4</v>
      </c>
      <c r="D308" s="64">
        <f t="shared" ca="1" si="10"/>
        <v>3.1107530062109419</v>
      </c>
    </row>
    <row r="309" spans="1:4" s="21" customFormat="1" ht="14.25" customHeight="1" x14ac:dyDescent="0.3">
      <c r="A309" s="76">
        <v>41913</v>
      </c>
      <c r="B309" s="64">
        <v>97.245999999999995</v>
      </c>
      <c r="C309" s="99">
        <f t="shared" ca="1" si="9"/>
        <v>-3.2696151283759813E-3</v>
      </c>
      <c r="D309" s="64">
        <f t="shared" ca="1" si="10"/>
        <v>16.348075641879905</v>
      </c>
    </row>
    <row r="310" spans="1:4" s="21" customFormat="1" ht="14.25" customHeight="1" x14ac:dyDescent="0.3">
      <c r="A310" s="76">
        <v>41912</v>
      </c>
      <c r="B310" s="64">
        <v>97.281999999999996</v>
      </c>
      <c r="C310" s="99">
        <f t="shared" ca="1" si="9"/>
        <v>-8.0755348002528871E-3</v>
      </c>
      <c r="D310" s="64">
        <f t="shared" ca="1" si="10"/>
        <v>40.377674001264438</v>
      </c>
    </row>
    <row r="311" spans="1:4" s="21" customFormat="1" ht="14.25" customHeight="1" x14ac:dyDescent="0.3">
      <c r="A311" s="76">
        <v>41911</v>
      </c>
      <c r="B311" s="64">
        <v>96.840999999999994</v>
      </c>
      <c r="C311" s="99">
        <f t="shared" ca="1" si="9"/>
        <v>-1.2723139189919406E-2</v>
      </c>
      <c r="D311" s="64">
        <f t="shared" ca="1" si="10"/>
        <v>63.615695949597033</v>
      </c>
    </row>
    <row r="312" spans="1:4" s="21" customFormat="1" ht="14.25" customHeight="1" x14ac:dyDescent="0.3">
      <c r="A312" s="76">
        <v>41908</v>
      </c>
      <c r="B312" s="64">
        <v>97.323999999999998</v>
      </c>
      <c r="C312" s="99">
        <f t="shared" ca="1" si="9"/>
        <v>-6.330147839581848E-3</v>
      </c>
      <c r="D312" s="64">
        <f t="shared" ca="1" si="10"/>
        <v>31.650739197909239</v>
      </c>
    </row>
    <row r="313" spans="1:4" s="21" customFormat="1" ht="14.25" customHeight="1" x14ac:dyDescent="0.3">
      <c r="A313" s="76">
        <v>41907</v>
      </c>
      <c r="B313" s="64">
        <v>97.471000000000004</v>
      </c>
      <c r="C313" s="99">
        <f t="shared" ca="1" si="9"/>
        <v>-6.9888036512932633E-3</v>
      </c>
      <c r="D313" s="64">
        <f t="shared" ca="1" si="10"/>
        <v>34.944018256466315</v>
      </c>
    </row>
    <row r="314" spans="1:4" s="21" customFormat="1" ht="14.25" customHeight="1" x14ac:dyDescent="0.3">
      <c r="A314" s="76">
        <v>41906</v>
      </c>
      <c r="B314" s="64">
        <v>97.302000000000007</v>
      </c>
      <c r="C314" s="99">
        <f t="shared" ca="1" si="9"/>
        <v>-1.5978641208713399E-2</v>
      </c>
      <c r="D314" s="64">
        <f t="shared" ca="1" si="10"/>
        <v>79.893206043566991</v>
      </c>
    </row>
    <row r="315" spans="1:4" s="21" customFormat="1" ht="14.25" customHeight="1" x14ac:dyDescent="0.3">
      <c r="A315" s="76">
        <v>41905</v>
      </c>
      <c r="B315" s="64">
        <v>96.751000000000005</v>
      </c>
      <c r="C315" s="99">
        <f t="shared" ca="1" si="9"/>
        <v>-3.2219021325971167E-2</v>
      </c>
      <c r="D315" s="64">
        <f t="shared" ca="1" si="10"/>
        <v>161.09510662985585</v>
      </c>
    </row>
    <row r="316" spans="1:4" s="21" customFormat="1" ht="14.25" customHeight="1" x14ac:dyDescent="0.3">
      <c r="A316" s="76">
        <v>41904</v>
      </c>
      <c r="B316" s="64">
        <v>97.438000000000002</v>
      </c>
      <c r="C316" s="99">
        <f t="shared" ca="1" si="9"/>
        <v>-2.9608309846530748E-2</v>
      </c>
      <c r="D316" s="64">
        <f t="shared" ca="1" si="10"/>
        <v>148.04154923265375</v>
      </c>
    </row>
    <row r="317" spans="1:4" s="21" customFormat="1" ht="14.25" customHeight="1" x14ac:dyDescent="0.3">
      <c r="A317" s="76">
        <v>41901</v>
      </c>
      <c r="B317" s="64">
        <v>98.046999999999997</v>
      </c>
      <c r="C317" s="99">
        <f t="shared" ca="1" si="9"/>
        <v>-3.2551852071122753E-2</v>
      </c>
      <c r="D317" s="64">
        <f t="shared" ca="1" si="10"/>
        <v>162.75926035561378</v>
      </c>
    </row>
    <row r="318" spans="1:4" s="21" customFormat="1" ht="14.25" customHeight="1" x14ac:dyDescent="0.3">
      <c r="A318" s="76">
        <v>41900</v>
      </c>
      <c r="B318" s="64">
        <v>97.564999999999998</v>
      </c>
      <c r="C318" s="99">
        <f t="shared" ca="1" si="9"/>
        <v>-4.0621066708621777E-2</v>
      </c>
      <c r="D318" s="64">
        <f t="shared" ca="1" si="10"/>
        <v>203.10533354310888</v>
      </c>
    </row>
    <row r="319" spans="1:4" s="21" customFormat="1" ht="14.25" customHeight="1" x14ac:dyDescent="0.3">
      <c r="A319" s="76">
        <v>41899</v>
      </c>
      <c r="B319" s="64">
        <v>98.073999999999998</v>
      </c>
      <c r="C319" s="99">
        <f t="shared" ca="1" si="9"/>
        <v>-3.5464201416207791E-2</v>
      </c>
      <c r="D319" s="64">
        <f t="shared" ca="1" si="10"/>
        <v>177.32100708103894</v>
      </c>
    </row>
    <row r="320" spans="1:4" s="21" customFormat="1" ht="14.25" customHeight="1" x14ac:dyDescent="0.3">
      <c r="A320" s="76">
        <v>41898</v>
      </c>
      <c r="B320" s="64">
        <v>98.088999999999999</v>
      </c>
      <c r="C320" s="99">
        <f t="shared" ca="1" si="9"/>
        <v>-1.8540753637109469E-2</v>
      </c>
      <c r="D320" s="64">
        <f t="shared" ca="1" si="10"/>
        <v>92.703768185547347</v>
      </c>
    </row>
    <row r="321" spans="1:4" s="21" customFormat="1" ht="14.25" customHeight="1" x14ac:dyDescent="0.3">
      <c r="A321" s="76">
        <v>41897</v>
      </c>
      <c r="B321" s="64">
        <v>97.944000000000003</v>
      </c>
      <c r="C321" s="99">
        <f t="shared" ca="1" si="9"/>
        <v>-1.668574182278168E-2</v>
      </c>
      <c r="D321" s="64">
        <f t="shared" ca="1" si="10"/>
        <v>83.428709113908397</v>
      </c>
    </row>
    <row r="322" spans="1:4" s="21" customFormat="1" ht="14.25" customHeight="1" x14ac:dyDescent="0.3">
      <c r="A322" s="76">
        <v>41894</v>
      </c>
      <c r="B322" s="64">
        <v>98.156999999999996</v>
      </c>
      <c r="C322" s="99">
        <f t="shared" ca="1" si="9"/>
        <v>-2.0086054567780457E-2</v>
      </c>
      <c r="D322" s="64">
        <f t="shared" ca="1" si="10"/>
        <v>100.43027283890228</v>
      </c>
    </row>
    <row r="323" spans="1:4" s="21" customFormat="1" ht="14.25" customHeight="1" x14ac:dyDescent="0.3">
      <c r="A323" s="76">
        <v>41893</v>
      </c>
      <c r="B323" s="64">
        <v>98.882000000000005</v>
      </c>
      <c r="C323" s="99">
        <f t="shared" ref="C323:C386" ca="1" si="11">_xlfn.IFNA((B323-B332)/B332,NORMINV(RAND(), _xlfn.AGGREGATE(1,6,C262:C388),_xlfn.AGGREGATE(7,6,C262:C388)))</f>
        <v>-1.20790081026265E-2</v>
      </c>
      <c r="D323" s="64">
        <f t="shared" ca="1" si="10"/>
        <v>60.3950405131325</v>
      </c>
    </row>
    <row r="324" spans="1:4" s="21" customFormat="1" ht="14.25" customHeight="1" x14ac:dyDescent="0.3">
      <c r="A324" s="76">
        <v>41892</v>
      </c>
      <c r="B324" s="64">
        <v>99.971999999999994</v>
      </c>
      <c r="C324" s="99">
        <f t="shared" ca="1" si="11"/>
        <v>-6.4975958895220696E-4</v>
      </c>
      <c r="D324" s="64">
        <f t="shared" ca="1" si="10"/>
        <v>3.2487979447610349</v>
      </c>
    </row>
    <row r="325" spans="1:4" s="21" customFormat="1" ht="14.25" customHeight="1" x14ac:dyDescent="0.3">
      <c r="A325" s="76">
        <v>41891</v>
      </c>
      <c r="B325" s="64">
        <v>100.411</v>
      </c>
      <c r="C325" s="99">
        <f t="shared" ca="1" si="11"/>
        <v>1.0364154113965457E-2</v>
      </c>
      <c r="D325" s="64">
        <f t="shared" ca="1" si="10"/>
        <v>-51.820770569827289</v>
      </c>
    </row>
    <row r="326" spans="1:4" s="21" customFormat="1" ht="14.25" customHeight="1" x14ac:dyDescent="0.3">
      <c r="A326" s="76">
        <v>41890</v>
      </c>
      <c r="B326" s="64">
        <v>101.346</v>
      </c>
      <c r="C326" s="99">
        <f t="shared" ca="1" si="11"/>
        <v>2.3180212014134342E-2</v>
      </c>
      <c r="D326" s="64">
        <f t="shared" ref="D326:D389" ca="1" si="12">C326*-5000</f>
        <v>-115.9010600706717</v>
      </c>
    </row>
    <row r="327" spans="1:4" s="21" customFormat="1" ht="14.25" customHeight="1" x14ac:dyDescent="0.3">
      <c r="A327" s="76">
        <v>41887</v>
      </c>
      <c r="B327" s="64">
        <v>101.696</v>
      </c>
      <c r="C327" s="99">
        <f t="shared" ca="1" si="11"/>
        <v>2.9311740890688269E-2</v>
      </c>
      <c r="D327" s="64">
        <f t="shared" ca="1" si="12"/>
        <v>-146.55870445344135</v>
      </c>
    </row>
    <row r="328" spans="1:4" s="21" customFormat="1" ht="14.25" customHeight="1" x14ac:dyDescent="0.3">
      <c r="A328" s="76">
        <v>41886</v>
      </c>
      <c r="B328" s="64">
        <v>101.68</v>
      </c>
      <c r="C328" s="99">
        <f t="shared" ca="1" si="11"/>
        <v>2.95353523080506E-2</v>
      </c>
      <c r="D328" s="64">
        <f t="shared" ca="1" si="12"/>
        <v>-147.67676154025301</v>
      </c>
    </row>
    <row r="329" spans="1:4" s="21" customFormat="1" ht="14.25" customHeight="1" x14ac:dyDescent="0.3">
      <c r="A329" s="76">
        <v>41885</v>
      </c>
      <c r="B329" s="64">
        <v>99.941999999999993</v>
      </c>
      <c r="C329" s="99">
        <f t="shared" ca="1" si="11"/>
        <v>1.4618992507766318E-2</v>
      </c>
      <c r="D329" s="64">
        <f t="shared" ca="1" si="12"/>
        <v>-73.094962538831595</v>
      </c>
    </row>
    <row r="330" spans="1:4" s="21" customFormat="1" ht="14.25" customHeight="1" x14ac:dyDescent="0.3">
      <c r="A330" s="76">
        <v>41884</v>
      </c>
      <c r="B330" s="64">
        <v>99.605999999999995</v>
      </c>
      <c r="C330" s="99">
        <f t="shared" ca="1" si="11"/>
        <v>1.2925204657548185E-2</v>
      </c>
      <c r="D330" s="64">
        <f t="shared" ca="1" si="12"/>
        <v>-64.626023287740921</v>
      </c>
    </row>
    <row r="331" spans="1:4" s="21" customFormat="1" ht="14.25" customHeight="1" x14ac:dyDescent="0.3">
      <c r="A331" s="76">
        <v>41883</v>
      </c>
      <c r="B331" s="64">
        <v>100.169</v>
      </c>
      <c r="C331" s="99">
        <f t="shared" ca="1" si="11"/>
        <v>1.8370915597486857E-2</v>
      </c>
      <c r="D331" s="64">
        <f t="shared" ca="1" si="12"/>
        <v>-91.854577987434283</v>
      </c>
    </row>
    <row r="332" spans="1:4" s="21" customFormat="1" ht="14.25" customHeight="1" x14ac:dyDescent="0.3">
      <c r="A332" s="76">
        <v>41880</v>
      </c>
      <c r="B332" s="64">
        <v>100.09099999999999</v>
      </c>
      <c r="C332" s="99">
        <f t="shared" ca="1" si="11"/>
        <v>1.9890155799427326E-2</v>
      </c>
      <c r="D332" s="64">
        <f t="shared" ca="1" si="12"/>
        <v>-99.450778997136624</v>
      </c>
    </row>
    <row r="333" spans="1:4" s="21" customFormat="1" ht="14.25" customHeight="1" x14ac:dyDescent="0.3">
      <c r="A333" s="76">
        <v>41879</v>
      </c>
      <c r="B333" s="64">
        <v>100.03700000000001</v>
      </c>
      <c r="C333" s="99">
        <f t="shared" ca="1" si="11"/>
        <v>2.2653622432811035E-2</v>
      </c>
      <c r="D333" s="64">
        <f t="shared" ca="1" si="12"/>
        <v>-113.26811216405518</v>
      </c>
    </row>
    <row r="334" spans="1:4" s="21" customFormat="1" ht="14.25" customHeight="1" x14ac:dyDescent="0.3">
      <c r="A334" s="76">
        <v>41878</v>
      </c>
      <c r="B334" s="64">
        <v>99.381</v>
      </c>
      <c r="C334" s="99">
        <f t="shared" ca="1" si="11"/>
        <v>1.4184976171281042E-2</v>
      </c>
      <c r="D334" s="64">
        <f t="shared" ca="1" si="12"/>
        <v>-70.92488085640521</v>
      </c>
    </row>
    <row r="335" spans="1:4" s="21" customFormat="1" ht="14.25" customHeight="1" x14ac:dyDescent="0.3">
      <c r="A335" s="76">
        <v>41877</v>
      </c>
      <c r="B335" s="64">
        <v>99.05</v>
      </c>
      <c r="C335" s="99">
        <f t="shared" ca="1" si="11"/>
        <v>1.1054742923637536E-2</v>
      </c>
      <c r="D335" s="64">
        <f t="shared" ca="1" si="12"/>
        <v>-55.273714618187675</v>
      </c>
    </row>
    <row r="336" spans="1:4" s="21" customFormat="1" ht="14.25" customHeight="1" x14ac:dyDescent="0.3">
      <c r="A336" s="76">
        <v>41876</v>
      </c>
      <c r="B336" s="64">
        <v>98.8</v>
      </c>
      <c r="C336" s="99">
        <f t="shared" ca="1" si="11"/>
        <v>1.1424593587486176E-2</v>
      </c>
      <c r="D336" s="64">
        <f t="shared" ca="1" si="12"/>
        <v>-57.122967937430879</v>
      </c>
    </row>
    <row r="337" spans="1:4" s="21" customFormat="1" ht="14.25" customHeight="1" x14ac:dyDescent="0.3">
      <c r="A337" s="76">
        <v>41873</v>
      </c>
      <c r="B337" s="64">
        <v>98.763000000000005</v>
      </c>
      <c r="C337" s="99">
        <f t="shared" ca="1" si="11"/>
        <v>1.5234218398248366E-2</v>
      </c>
      <c r="D337" s="64">
        <f t="shared" ca="1" si="12"/>
        <v>-76.171091991241823</v>
      </c>
    </row>
    <row r="338" spans="1:4" s="21" customFormat="1" ht="14.25" customHeight="1" x14ac:dyDescent="0.3">
      <c r="A338" s="76">
        <v>41872</v>
      </c>
      <c r="B338" s="64">
        <v>98.501999999999995</v>
      </c>
      <c r="C338" s="99">
        <f t="shared" ca="1" si="11"/>
        <v>1.7067806585509313E-2</v>
      </c>
      <c r="D338" s="64">
        <f t="shared" ca="1" si="12"/>
        <v>-85.339032927546569</v>
      </c>
    </row>
    <row r="339" spans="1:4" s="21" customFormat="1" ht="14.25" customHeight="1" x14ac:dyDescent="0.3">
      <c r="A339" s="76">
        <v>41871</v>
      </c>
      <c r="B339" s="64">
        <v>98.334999999999994</v>
      </c>
      <c r="C339" s="99">
        <f t="shared" ca="1" si="11"/>
        <v>8.367600159968706E-3</v>
      </c>
      <c r="D339" s="64">
        <f t="shared" ca="1" si="12"/>
        <v>-41.838000799843527</v>
      </c>
    </row>
    <row r="340" spans="1:4" s="21" customFormat="1" ht="14.25" customHeight="1" x14ac:dyDescent="0.3">
      <c r="A340" s="76">
        <v>41870</v>
      </c>
      <c r="B340" s="64">
        <v>98.361999999999995</v>
      </c>
      <c r="C340" s="99">
        <f t="shared" ca="1" si="11"/>
        <v>8.4066350905250362E-3</v>
      </c>
      <c r="D340" s="64">
        <f t="shared" ca="1" si="12"/>
        <v>-42.03317545262518</v>
      </c>
    </row>
    <row r="341" spans="1:4" s="21" customFormat="1" ht="14.25" customHeight="1" x14ac:dyDescent="0.3">
      <c r="A341" s="76">
        <v>41869</v>
      </c>
      <c r="B341" s="64">
        <v>98.138999999999996</v>
      </c>
      <c r="C341" s="99">
        <f t="shared" ca="1" si="11"/>
        <v>1.2180531776645531E-2</v>
      </c>
      <c r="D341" s="64">
        <f t="shared" ca="1" si="12"/>
        <v>-60.902658883227652</v>
      </c>
    </row>
    <row r="342" spans="1:4" s="21" customFormat="1" ht="14.25" customHeight="1" x14ac:dyDescent="0.3">
      <c r="A342" s="76">
        <v>41866</v>
      </c>
      <c r="B342" s="64">
        <v>97.820999999999998</v>
      </c>
      <c r="C342" s="99">
        <f t="shared" ca="1" si="11"/>
        <v>1.1237000434180364E-2</v>
      </c>
      <c r="D342" s="64">
        <f t="shared" ca="1" si="12"/>
        <v>-56.185002170901818</v>
      </c>
    </row>
    <row r="343" spans="1:4" s="21" customFormat="1" ht="14.25" customHeight="1" x14ac:dyDescent="0.3">
      <c r="A343" s="76">
        <v>41865</v>
      </c>
      <c r="B343" s="64">
        <v>97.991</v>
      </c>
      <c r="C343" s="99">
        <f t="shared" ca="1" si="11"/>
        <v>1.5640223046785931E-2</v>
      </c>
      <c r="D343" s="64">
        <f t="shared" ca="1" si="12"/>
        <v>-78.201115233929656</v>
      </c>
    </row>
    <row r="344" spans="1:4" s="21" customFormat="1" ht="14.25" customHeight="1" x14ac:dyDescent="0.3">
      <c r="A344" s="76">
        <v>41864</v>
      </c>
      <c r="B344" s="64">
        <v>97.966999999999999</v>
      </c>
      <c r="C344" s="99">
        <f t="shared" ca="1" si="11"/>
        <v>9.8961930582328467E-3</v>
      </c>
      <c r="D344" s="64">
        <f t="shared" ca="1" si="12"/>
        <v>-49.480965291164232</v>
      </c>
    </row>
    <row r="345" spans="1:4" s="21" customFormat="1" ht="14.25" customHeight="1" x14ac:dyDescent="0.3">
      <c r="A345" s="76">
        <v>41863</v>
      </c>
      <c r="B345" s="64">
        <v>97.683999999999997</v>
      </c>
      <c r="C345" s="99">
        <f t="shared" ca="1" si="11"/>
        <v>3.5546240933654241E-3</v>
      </c>
      <c r="D345" s="64">
        <f t="shared" ca="1" si="12"/>
        <v>-17.77312046682712</v>
      </c>
    </row>
    <row r="346" spans="1:4" s="21" customFormat="1" ht="14.25" customHeight="1" x14ac:dyDescent="0.3">
      <c r="A346" s="76">
        <v>41862</v>
      </c>
      <c r="B346" s="64">
        <v>97.281000000000006</v>
      </c>
      <c r="C346" s="99">
        <f t="shared" ca="1" si="11"/>
        <v>-3.9012102967377303E-3</v>
      </c>
      <c r="D346" s="64">
        <f t="shared" ca="1" si="12"/>
        <v>19.506051483688651</v>
      </c>
    </row>
    <row r="347" spans="1:4" s="21" customFormat="1" ht="14.25" customHeight="1" x14ac:dyDescent="0.3">
      <c r="A347" s="76">
        <v>41859</v>
      </c>
      <c r="B347" s="64">
        <v>96.849000000000004</v>
      </c>
      <c r="C347" s="99">
        <f t="shared" ca="1" si="11"/>
        <v>-9.1362975998035712E-3</v>
      </c>
      <c r="D347" s="64">
        <f t="shared" ca="1" si="12"/>
        <v>45.681487999017854</v>
      </c>
    </row>
    <row r="348" spans="1:4" s="21" customFormat="1" ht="14.25" customHeight="1" x14ac:dyDescent="0.3">
      <c r="A348" s="76">
        <v>41858</v>
      </c>
      <c r="B348" s="64">
        <v>97.519000000000005</v>
      </c>
      <c r="C348" s="99">
        <f t="shared" ca="1" si="11"/>
        <v>-3.0159281902384883E-3</v>
      </c>
      <c r="D348" s="64">
        <f t="shared" ca="1" si="12"/>
        <v>15.079640951192442</v>
      </c>
    </row>
    <row r="349" spans="1:4" s="21" customFormat="1" ht="14.25" customHeight="1" x14ac:dyDescent="0.3">
      <c r="A349" s="76">
        <v>41857</v>
      </c>
      <c r="B349" s="64">
        <v>97.542000000000002</v>
      </c>
      <c r="C349" s="99">
        <f t="shared" ca="1" si="11"/>
        <v>-2.607441946071919E-3</v>
      </c>
      <c r="D349" s="64">
        <f t="shared" ca="1" si="12"/>
        <v>13.037209730359596</v>
      </c>
    </row>
    <row r="350" spans="1:4" s="21" customFormat="1" ht="14.25" customHeight="1" x14ac:dyDescent="0.3">
      <c r="A350" s="76">
        <v>41856</v>
      </c>
      <c r="B350" s="64">
        <v>96.957999999999998</v>
      </c>
      <c r="C350" s="99">
        <f t="shared" ca="1" si="11"/>
        <v>-8.4877490080582305E-3</v>
      </c>
      <c r="D350" s="64">
        <f t="shared" ca="1" si="12"/>
        <v>42.438745040291153</v>
      </c>
    </row>
    <row r="351" spans="1:4" s="21" customFormat="1" ht="14.25" customHeight="1" x14ac:dyDescent="0.3">
      <c r="A351" s="76">
        <v>41855</v>
      </c>
      <c r="B351" s="64">
        <v>96.733999999999995</v>
      </c>
      <c r="C351" s="99">
        <f t="shared" ca="1" si="11"/>
        <v>-9.0354040321259325E-3</v>
      </c>
      <c r="D351" s="64">
        <f t="shared" ca="1" si="12"/>
        <v>45.17702016062966</v>
      </c>
    </row>
    <row r="352" spans="1:4" s="21" customFormat="1" ht="14.25" customHeight="1" x14ac:dyDescent="0.3">
      <c r="A352" s="76">
        <v>41852</v>
      </c>
      <c r="B352" s="64">
        <v>96.481999999999999</v>
      </c>
      <c r="C352" s="99">
        <f t="shared" ca="1" si="11"/>
        <v>-5.473493243173656E-3</v>
      </c>
      <c r="D352" s="64">
        <f t="shared" ca="1" si="12"/>
        <v>27.36746621586828</v>
      </c>
    </row>
    <row r="353" spans="1:4" s="21" customFormat="1" ht="14.25" customHeight="1" x14ac:dyDescent="0.3">
      <c r="A353" s="76">
        <v>41851</v>
      </c>
      <c r="B353" s="64">
        <v>97.007000000000005</v>
      </c>
      <c r="C353" s="99">
        <f t="shared" ca="1" si="11"/>
        <v>-2.7960813741916691E-3</v>
      </c>
      <c r="D353" s="64">
        <f t="shared" ca="1" si="12"/>
        <v>13.980406870958346</v>
      </c>
    </row>
    <row r="354" spans="1:4" s="21" customFormat="1" ht="14.25" customHeight="1" x14ac:dyDescent="0.3">
      <c r="A354" s="76">
        <v>41850</v>
      </c>
      <c r="B354" s="64">
        <v>97.337999999999994</v>
      </c>
      <c r="C354" s="99">
        <f t="shared" ca="1" si="11"/>
        <v>5.5474633526512319E-3</v>
      </c>
      <c r="D354" s="64">
        <f t="shared" ca="1" si="12"/>
        <v>-27.73731676325616</v>
      </c>
    </row>
    <row r="355" spans="1:4" s="21" customFormat="1" ht="14.25" customHeight="1" x14ac:dyDescent="0.3">
      <c r="A355" s="76">
        <v>41849</v>
      </c>
      <c r="B355" s="64">
        <v>97.662000000000006</v>
      </c>
      <c r="C355" s="99">
        <f t="shared" ca="1" si="11"/>
        <v>1.206242616427285E-2</v>
      </c>
      <c r="D355" s="64">
        <f t="shared" ca="1" si="12"/>
        <v>-60.312130821364249</v>
      </c>
    </row>
    <row r="356" spans="1:4" s="21" customFormat="1" ht="14.25" customHeight="1" x14ac:dyDescent="0.3">
      <c r="A356" s="76">
        <v>41848</v>
      </c>
      <c r="B356" s="64">
        <v>97.742000000000004</v>
      </c>
      <c r="C356" s="99">
        <f t="shared" ca="1" si="11"/>
        <v>1.9909426717031546E-2</v>
      </c>
      <c r="D356" s="64">
        <f t="shared" ca="1" si="12"/>
        <v>-99.547133585157724</v>
      </c>
    </row>
    <row r="357" spans="1:4" s="21" customFormat="1" ht="14.25" customHeight="1" x14ac:dyDescent="0.3">
      <c r="A357" s="76">
        <v>41845</v>
      </c>
      <c r="B357" s="64">
        <v>97.813999999999993</v>
      </c>
      <c r="C357" s="99">
        <f t="shared" ca="1" si="11"/>
        <v>2.312688932355678E-2</v>
      </c>
      <c r="D357" s="64">
        <f t="shared" ca="1" si="12"/>
        <v>-115.63444661778389</v>
      </c>
    </row>
    <row r="358" spans="1:4" s="21" customFormat="1" ht="14.25" customHeight="1" x14ac:dyDescent="0.3">
      <c r="A358" s="76">
        <v>41844</v>
      </c>
      <c r="B358" s="64">
        <v>97.796999999999997</v>
      </c>
      <c r="C358" s="99">
        <f t="shared" ca="1" si="11"/>
        <v>2.0270411250443359E-2</v>
      </c>
      <c r="D358" s="64">
        <f t="shared" ca="1" si="12"/>
        <v>-101.3520562522168</v>
      </c>
    </row>
    <row r="359" spans="1:4" s="21" customFormat="1" ht="14.25" customHeight="1" x14ac:dyDescent="0.3">
      <c r="A359" s="76">
        <v>41843</v>
      </c>
      <c r="B359" s="64">
        <v>97.787999999999997</v>
      </c>
      <c r="C359" s="99">
        <f t="shared" ca="1" si="11"/>
        <v>1.7289807128144225E-2</v>
      </c>
      <c r="D359" s="64">
        <f t="shared" ca="1" si="12"/>
        <v>-86.449035640721121</v>
      </c>
    </row>
    <row r="360" spans="1:4" s="21" customFormat="1" ht="14.25" customHeight="1" x14ac:dyDescent="0.3">
      <c r="A360" s="76">
        <v>41842</v>
      </c>
      <c r="B360" s="64">
        <v>97.616</v>
      </c>
      <c r="C360" s="99">
        <f t="shared" ca="1" si="11"/>
        <v>9.180382102390262E-3</v>
      </c>
      <c r="D360" s="64">
        <f t="shared" ca="1" si="12"/>
        <v>-45.901910511951307</v>
      </c>
    </row>
    <row r="361" spans="1:4" s="21" customFormat="1" ht="14.25" customHeight="1" x14ac:dyDescent="0.3">
      <c r="A361" s="76">
        <v>41841</v>
      </c>
      <c r="B361" s="64">
        <v>97.013000000000005</v>
      </c>
      <c r="C361" s="99">
        <f t="shared" ca="1" si="11"/>
        <v>7.7702176284215928E-3</v>
      </c>
      <c r="D361" s="64">
        <f t="shared" ca="1" si="12"/>
        <v>-38.851088142107962</v>
      </c>
    </row>
    <row r="362" spans="1:4" s="21" customFormat="1" ht="14.25" customHeight="1" x14ac:dyDescent="0.3">
      <c r="A362" s="76">
        <v>41838</v>
      </c>
      <c r="B362" s="64">
        <v>97.278999999999996</v>
      </c>
      <c r="C362" s="99">
        <f t="shared" ca="1" si="11"/>
        <v>9.3695525857058967E-3</v>
      </c>
      <c r="D362" s="64">
        <f t="shared" ca="1" si="12"/>
        <v>-46.847762928529484</v>
      </c>
    </row>
    <row r="363" spans="1:4" s="21" customFormat="1" ht="14.25" customHeight="1" x14ac:dyDescent="0.3">
      <c r="A363" s="76">
        <v>41837</v>
      </c>
      <c r="B363" s="64">
        <v>96.801000000000002</v>
      </c>
      <c r="C363" s="99">
        <f t="shared" ca="1" si="11"/>
        <v>5.1189932300535262E-3</v>
      </c>
      <c r="D363" s="64">
        <f t="shared" ca="1" si="12"/>
        <v>-25.594966150267631</v>
      </c>
    </row>
    <row r="364" spans="1:4" s="21" customFormat="1" ht="14.25" customHeight="1" x14ac:dyDescent="0.3">
      <c r="A364" s="76">
        <v>41836</v>
      </c>
      <c r="B364" s="64">
        <v>96.498000000000005</v>
      </c>
      <c r="C364" s="99">
        <f t="shared" ca="1" si="11"/>
        <v>1.0892907161308806E-3</v>
      </c>
      <c r="D364" s="64">
        <f t="shared" ca="1" si="12"/>
        <v>-5.4464535806544037</v>
      </c>
    </row>
    <row r="365" spans="1:4" s="21" customFormat="1" ht="14.25" customHeight="1" x14ac:dyDescent="0.3">
      <c r="A365" s="76">
        <v>41835</v>
      </c>
      <c r="B365" s="64">
        <v>95.834000000000003</v>
      </c>
      <c r="C365" s="99">
        <f t="shared" ca="1" si="11"/>
        <v>-1.3698348170637606E-2</v>
      </c>
      <c r="D365" s="64">
        <f t="shared" ca="1" si="12"/>
        <v>68.491740853188034</v>
      </c>
    </row>
    <row r="366" spans="1:4" s="21" customFormat="1" ht="14.25" customHeight="1" x14ac:dyDescent="0.3">
      <c r="A366" s="76">
        <v>41834</v>
      </c>
      <c r="B366" s="64">
        <v>95.602999999999994</v>
      </c>
      <c r="C366" s="99">
        <f t="shared" ca="1" si="11"/>
        <v>-2.0270339512815084E-2</v>
      </c>
      <c r="D366" s="64">
        <f t="shared" ca="1" si="12"/>
        <v>101.35169756407542</v>
      </c>
    </row>
    <row r="367" spans="1:4" s="21" customFormat="1" ht="14.25" customHeight="1" x14ac:dyDescent="0.3">
      <c r="A367" s="76">
        <v>41831</v>
      </c>
      <c r="B367" s="64">
        <v>95.853999999999999</v>
      </c>
      <c r="C367" s="99">
        <f t="shared" ca="1" si="11"/>
        <v>-2.0308459643707595E-2</v>
      </c>
      <c r="D367" s="64">
        <f t="shared" ca="1" si="12"/>
        <v>101.54229821853798</v>
      </c>
    </row>
    <row r="368" spans="1:4" s="21" customFormat="1" ht="14.25" customHeight="1" x14ac:dyDescent="0.3">
      <c r="A368" s="76">
        <v>41830</v>
      </c>
      <c r="B368" s="64">
        <v>96.126000000000005</v>
      </c>
      <c r="C368" s="99">
        <f t="shared" ca="1" si="11"/>
        <v>-1.2218054770590278E-2</v>
      </c>
      <c r="D368" s="64">
        <f t="shared" ca="1" si="12"/>
        <v>61.090273852951391</v>
      </c>
    </row>
    <row r="369" spans="1:4" s="21" customFormat="1" ht="14.25" customHeight="1" x14ac:dyDescent="0.3">
      <c r="A369" s="76">
        <v>41829</v>
      </c>
      <c r="B369" s="64">
        <v>96.727999999999994</v>
      </c>
      <c r="C369" s="99">
        <f t="shared" ca="1" si="11"/>
        <v>7.0349679288224539E-4</v>
      </c>
      <c r="D369" s="64">
        <f t="shared" ca="1" si="12"/>
        <v>-3.5174839644112268</v>
      </c>
    </row>
    <row r="370" spans="1:4" s="21" customFormat="1" ht="14.25" customHeight="1" x14ac:dyDescent="0.3">
      <c r="A370" s="76">
        <v>41828</v>
      </c>
      <c r="B370" s="64">
        <v>96.265000000000001</v>
      </c>
      <c r="C370" s="99">
        <f t="shared" ca="1" si="11"/>
        <v>-1.0830362005363824E-2</v>
      </c>
      <c r="D370" s="64">
        <f t="shared" ca="1" si="12"/>
        <v>54.15181002681912</v>
      </c>
    </row>
    <row r="371" spans="1:4" s="21" customFormat="1" ht="14.25" customHeight="1" x14ac:dyDescent="0.3">
      <c r="A371" s="76">
        <v>41827</v>
      </c>
      <c r="B371" s="64">
        <v>96.376000000000005</v>
      </c>
      <c r="C371" s="99">
        <f t="shared" ca="1" si="11"/>
        <v>-1.1923435753903533E-2</v>
      </c>
      <c r="D371" s="64">
        <f t="shared" ca="1" si="12"/>
        <v>59.617178769517665</v>
      </c>
    </row>
    <row r="372" spans="1:4" s="21" customFormat="1" ht="14.25" customHeight="1" x14ac:dyDescent="0.3">
      <c r="A372" s="76">
        <v>41824</v>
      </c>
      <c r="B372" s="64">
        <v>96.308000000000007</v>
      </c>
      <c r="C372" s="99">
        <f t="shared" ca="1" si="11"/>
        <v>-1.1637692165595803E-2</v>
      </c>
      <c r="D372" s="64">
        <f t="shared" ca="1" si="12"/>
        <v>58.188460827979014</v>
      </c>
    </row>
    <row r="373" spans="1:4" s="21" customFormat="1" ht="14.25" customHeight="1" x14ac:dyDescent="0.3">
      <c r="A373" s="76">
        <v>41823</v>
      </c>
      <c r="B373" s="64">
        <v>96.393000000000001</v>
      </c>
      <c r="C373" s="99">
        <f t="shared" ca="1" si="11"/>
        <v>-5.6324080091603203E-3</v>
      </c>
      <c r="D373" s="64">
        <f t="shared" ca="1" si="12"/>
        <v>28.1620400458016</v>
      </c>
    </row>
    <row r="374" spans="1:4" s="21" customFormat="1" ht="14.25" customHeight="1" x14ac:dyDescent="0.3">
      <c r="A374" s="76">
        <v>41822</v>
      </c>
      <c r="B374" s="64">
        <v>97.165000000000006</v>
      </c>
      <c r="C374" s="99">
        <f t="shared" ca="1" si="11"/>
        <v>2.0005981169628302E-3</v>
      </c>
      <c r="D374" s="64">
        <f t="shared" ca="1" si="12"/>
        <v>-10.002990584814151</v>
      </c>
    </row>
    <row r="375" spans="1:4" s="21" customFormat="1" ht="14.25" customHeight="1" x14ac:dyDescent="0.3">
      <c r="A375" s="76">
        <v>41821</v>
      </c>
      <c r="B375" s="64">
        <v>97.581000000000003</v>
      </c>
      <c r="C375" s="99">
        <f t="shared" ca="1" si="11"/>
        <v>4.3059699197245811E-4</v>
      </c>
      <c r="D375" s="64">
        <f t="shared" ca="1" si="12"/>
        <v>-2.1529849598622905</v>
      </c>
    </row>
    <row r="376" spans="1:4" s="21" customFormat="1" ht="14.25" customHeight="1" x14ac:dyDescent="0.3">
      <c r="A376" s="76">
        <v>41820</v>
      </c>
      <c r="B376" s="64">
        <v>97.840999999999994</v>
      </c>
      <c r="C376" s="99">
        <f t="shared" ca="1" si="11"/>
        <v>1.7507934882767715E-3</v>
      </c>
      <c r="D376" s="64">
        <f t="shared" ca="1" si="12"/>
        <v>-8.7539674413838569</v>
      </c>
    </row>
    <row r="377" spans="1:4" s="21" customFormat="1" ht="14.25" customHeight="1" x14ac:dyDescent="0.3">
      <c r="A377" s="76">
        <v>41817</v>
      </c>
      <c r="B377" s="64">
        <v>97.314999999999998</v>
      </c>
      <c r="C377" s="99">
        <f t="shared" ca="1" si="11"/>
        <v>-7.5670273412403437E-3</v>
      </c>
      <c r="D377" s="64">
        <f t="shared" ca="1" si="12"/>
        <v>37.835136706201716</v>
      </c>
    </row>
    <row r="378" spans="1:4" s="21" customFormat="1" ht="14.25" customHeight="1" x14ac:dyDescent="0.3">
      <c r="A378" s="76">
        <v>41816</v>
      </c>
      <c r="B378" s="64">
        <v>96.66</v>
      </c>
      <c r="C378" s="99">
        <f t="shared" ca="1" si="11"/>
        <v>-1.1706967946424111E-2</v>
      </c>
      <c r="D378" s="64">
        <f t="shared" ca="1" si="12"/>
        <v>58.53483973212056</v>
      </c>
    </row>
    <row r="379" spans="1:4" s="21" customFormat="1" ht="14.25" customHeight="1" x14ac:dyDescent="0.3">
      <c r="A379" s="76">
        <v>41815</v>
      </c>
      <c r="B379" s="64">
        <v>97.319000000000003</v>
      </c>
      <c r="C379" s="99">
        <f t="shared" ca="1" si="11"/>
        <v>-9.4959899035133404E-3</v>
      </c>
      <c r="D379" s="64">
        <f t="shared" ca="1" si="12"/>
        <v>47.479949517566702</v>
      </c>
    </row>
    <row r="380" spans="1:4" s="21" customFormat="1" ht="14.25" customHeight="1" x14ac:dyDescent="0.3">
      <c r="A380" s="76">
        <v>41814</v>
      </c>
      <c r="B380" s="64">
        <v>97.539000000000001</v>
      </c>
      <c r="C380" s="99">
        <f t="shared" ca="1" si="11"/>
        <v>-1.2543278867764121E-2</v>
      </c>
      <c r="D380" s="64">
        <f t="shared" ca="1" si="12"/>
        <v>62.716394338820606</v>
      </c>
    </row>
    <row r="381" spans="1:4" s="21" customFormat="1" ht="14.25" customHeight="1" x14ac:dyDescent="0.3">
      <c r="A381" s="76">
        <v>41813</v>
      </c>
      <c r="B381" s="64">
        <v>97.441999999999993</v>
      </c>
      <c r="C381" s="99">
        <f t="shared" ca="1" si="11"/>
        <v>-1.7810884093177132E-2</v>
      </c>
      <c r="D381" s="64">
        <f t="shared" ca="1" si="12"/>
        <v>89.054420465885656</v>
      </c>
    </row>
    <row r="382" spans="1:4" s="21" customFormat="1" ht="14.25" customHeight="1" x14ac:dyDescent="0.3">
      <c r="A382" s="76">
        <v>41810</v>
      </c>
      <c r="B382" s="64">
        <v>96.938999999999993</v>
      </c>
      <c r="C382" s="99">
        <f t="shared" ca="1" si="11"/>
        <v>-2.6834116371521523E-2</v>
      </c>
      <c r="D382" s="64">
        <f t="shared" ca="1" si="12"/>
        <v>134.17058185760763</v>
      </c>
    </row>
    <row r="383" spans="1:4" s="21" customFormat="1" ht="14.25" customHeight="1" x14ac:dyDescent="0.3">
      <c r="A383" s="76">
        <v>41809</v>
      </c>
      <c r="B383" s="64">
        <v>96.971000000000004</v>
      </c>
      <c r="C383" s="99">
        <f t="shared" ca="1" si="11"/>
        <v>-3.0289999999999963E-2</v>
      </c>
      <c r="D383" s="64">
        <f t="shared" ca="1" si="12"/>
        <v>151.44999999999982</v>
      </c>
    </row>
    <row r="384" spans="1:4" s="21" customFormat="1" ht="14.25" customHeight="1" x14ac:dyDescent="0.3">
      <c r="A384" s="76">
        <v>41808</v>
      </c>
      <c r="B384" s="64">
        <v>97.539000000000001</v>
      </c>
      <c r="C384" s="99">
        <f t="shared" ca="1" si="11"/>
        <v>-2.1724086053858851E-2</v>
      </c>
      <c r="D384" s="64">
        <f t="shared" ca="1" si="12"/>
        <v>108.62043026929426</v>
      </c>
    </row>
    <row r="385" spans="1:4" s="21" customFormat="1" ht="14.25" customHeight="1" x14ac:dyDescent="0.3">
      <c r="A385" s="76">
        <v>41807</v>
      </c>
      <c r="B385" s="64">
        <v>97.67</v>
      </c>
      <c r="C385" s="99">
        <f t="shared" ca="1" si="11"/>
        <v>-2.0724505449331673E-2</v>
      </c>
      <c r="D385" s="64">
        <f t="shared" ca="1" si="12"/>
        <v>103.62252724665836</v>
      </c>
    </row>
    <row r="386" spans="1:4" s="21" customFormat="1" ht="14.25" customHeight="1" x14ac:dyDescent="0.3">
      <c r="A386" s="76">
        <v>41806</v>
      </c>
      <c r="B386" s="64">
        <v>98.057000000000002</v>
      </c>
      <c r="C386" s="99">
        <f t="shared" ca="1" si="11"/>
        <v>-1.8340357797154778E-2</v>
      </c>
      <c r="D386" s="64">
        <f t="shared" ca="1" si="12"/>
        <v>91.701788985773888</v>
      </c>
    </row>
    <row r="387" spans="1:4" s="21" customFormat="1" ht="14.25" customHeight="1" x14ac:dyDescent="0.3">
      <c r="A387" s="76">
        <v>41803</v>
      </c>
      <c r="B387" s="64">
        <v>97.805000000000007</v>
      </c>
      <c r="C387" s="99">
        <f t="shared" ref="C387:C450" ca="1" si="13">_xlfn.IFNA((B387-B396)/B396,NORMINV(RAND(), _xlfn.AGGREGATE(1,6,C326:C452),_xlfn.AGGREGATE(7,6,C326:C452)))</f>
        <v>-1.9773898053679156E-2</v>
      </c>
      <c r="D387" s="64">
        <f t="shared" ca="1" si="12"/>
        <v>98.869490268395779</v>
      </c>
    </row>
    <row r="388" spans="1:4" s="21" customFormat="1" ht="14.25" customHeight="1" x14ac:dyDescent="0.3">
      <c r="A388" s="76">
        <v>41802</v>
      </c>
      <c r="B388" s="64">
        <v>98.251999999999995</v>
      </c>
      <c r="C388" s="99">
        <f t="shared" ca="1" si="13"/>
        <v>-1.8775216713937698E-2</v>
      </c>
      <c r="D388" s="64">
        <f t="shared" ca="1" si="12"/>
        <v>93.87608356968849</v>
      </c>
    </row>
    <row r="389" spans="1:4" s="21" customFormat="1" ht="14.25" customHeight="1" x14ac:dyDescent="0.3">
      <c r="A389" s="76">
        <v>41801</v>
      </c>
      <c r="B389" s="64">
        <v>98.778000000000006</v>
      </c>
      <c r="C389" s="99">
        <f t="shared" ca="1" si="13"/>
        <v>-1.4899473432264238E-2</v>
      </c>
      <c r="D389" s="64">
        <f t="shared" ca="1" si="12"/>
        <v>74.497367161321193</v>
      </c>
    </row>
    <row r="390" spans="1:4" s="21" customFormat="1" ht="14.25" customHeight="1" x14ac:dyDescent="0.3">
      <c r="A390" s="76">
        <v>41800</v>
      </c>
      <c r="B390" s="64">
        <v>99.209000000000003</v>
      </c>
      <c r="C390" s="99">
        <f t="shared" ca="1" si="13"/>
        <v>-5.5332244063310563E-3</v>
      </c>
      <c r="D390" s="64">
        <f t="shared" ref="D390:D453" ca="1" si="14">C390*-5000</f>
        <v>27.666122031655281</v>
      </c>
    </row>
    <row r="391" spans="1:4" s="21" customFormat="1" ht="14.25" customHeight="1" x14ac:dyDescent="0.3">
      <c r="A391" s="76">
        <v>41799</v>
      </c>
      <c r="B391" s="64">
        <v>99.611999999999995</v>
      </c>
      <c r="C391" s="99">
        <f t="shared" ca="1" si="13"/>
        <v>6.0270009643189552E-4</v>
      </c>
      <c r="D391" s="64">
        <f t="shared" ca="1" si="14"/>
        <v>-3.0135004821594777</v>
      </c>
    </row>
    <row r="392" spans="1:4" s="21" customFormat="1" ht="14.25" customHeight="1" x14ac:dyDescent="0.3">
      <c r="A392" s="76">
        <v>41796</v>
      </c>
      <c r="B392" s="64">
        <v>100</v>
      </c>
      <c r="C392" s="99">
        <f t="shared" ca="1" si="13"/>
        <v>3.5402727195731371E-2</v>
      </c>
      <c r="D392" s="64">
        <f t="shared" ca="1" si="14"/>
        <v>70.619638948629444</v>
      </c>
    </row>
    <row r="393" spans="1:4" s="21" customFormat="1" ht="14.25" customHeight="1" x14ac:dyDescent="0.3">
      <c r="A393" s="76">
        <v>41795</v>
      </c>
      <c r="B393" s="64">
        <v>99.704999999999998</v>
      </c>
      <c r="C393" s="99">
        <f t="shared" ca="1" si="13"/>
        <v>3.8460376750602079E-3</v>
      </c>
      <c r="D393" s="64">
        <f t="shared" ca="1" si="14"/>
        <v>-19.23018837530104</v>
      </c>
    </row>
    <row r="394" spans="1:4" s="21" customFormat="1" ht="14.25" customHeight="1" x14ac:dyDescent="0.3">
      <c r="A394" s="76">
        <v>41794</v>
      </c>
      <c r="B394" s="64">
        <v>99.736999999999995</v>
      </c>
      <c r="C394" s="99">
        <f t="shared" ca="1" si="13"/>
        <v>9.361211188924393E-3</v>
      </c>
      <c r="D394" s="64">
        <f t="shared" ca="1" si="14"/>
        <v>-46.806055944621967</v>
      </c>
    </row>
    <row r="395" spans="1:4" s="21" customFormat="1" ht="14.25" customHeight="1" x14ac:dyDescent="0.3">
      <c r="A395" s="76">
        <v>41793</v>
      </c>
      <c r="B395" s="64">
        <v>99.888999999999996</v>
      </c>
      <c r="C395" s="99">
        <f t="shared" ca="1" si="13"/>
        <v>1.4863958710096863E-2</v>
      </c>
      <c r="D395" s="64">
        <f t="shared" ca="1" si="14"/>
        <v>-74.31979355048432</v>
      </c>
    </row>
    <row r="396" spans="1:4" s="21" customFormat="1" ht="14.25" customHeight="1" x14ac:dyDescent="0.3">
      <c r="A396" s="76">
        <v>41792</v>
      </c>
      <c r="B396" s="64">
        <v>99.778000000000006</v>
      </c>
      <c r="C396" s="99">
        <f t="shared" ca="1" si="13"/>
        <v>8.8266518376220078E-3</v>
      </c>
      <c r="D396" s="64">
        <f t="shared" ca="1" si="14"/>
        <v>-44.133259188110038</v>
      </c>
    </row>
    <row r="397" spans="1:4" s="21" customFormat="1" ht="14.25" customHeight="1" x14ac:dyDescent="0.3">
      <c r="A397" s="76">
        <v>41789</v>
      </c>
      <c r="B397" s="64">
        <v>100.13200000000001</v>
      </c>
      <c r="C397" s="99">
        <f t="shared" ca="1" si="13"/>
        <v>4.968033963286776E-3</v>
      </c>
      <c r="D397" s="64">
        <f t="shared" ca="1" si="14"/>
        <v>-24.840169816433882</v>
      </c>
    </row>
    <row r="398" spans="1:4" s="21" customFormat="1" ht="14.25" customHeight="1" x14ac:dyDescent="0.3">
      <c r="A398" s="76">
        <v>41788</v>
      </c>
      <c r="B398" s="64">
        <v>100.27200000000001</v>
      </c>
      <c r="C398" s="99">
        <f t="shared" ca="1" si="13"/>
        <v>8.2857372697290269E-3</v>
      </c>
      <c r="D398" s="64">
        <f t="shared" ca="1" si="14"/>
        <v>-41.428686348645137</v>
      </c>
    </row>
    <row r="399" spans="1:4" s="21" customFormat="1" ht="14.25" customHeight="1" x14ac:dyDescent="0.3">
      <c r="A399" s="76">
        <v>41787</v>
      </c>
      <c r="B399" s="64">
        <v>99.760999999999996</v>
      </c>
      <c r="C399" s="99">
        <f t="shared" ca="1" si="13"/>
        <v>3.9853066975293191E-3</v>
      </c>
      <c r="D399" s="64">
        <f t="shared" ca="1" si="14"/>
        <v>-19.926533487646594</v>
      </c>
    </row>
    <row r="400" spans="1:4" s="21" customFormat="1" ht="14.25" customHeight="1" x14ac:dyDescent="0.3">
      <c r="A400" s="76">
        <v>41786</v>
      </c>
      <c r="B400" s="64">
        <v>99.552000000000007</v>
      </c>
      <c r="C400" s="99">
        <f t="shared" ca="1" si="13"/>
        <v>-3.012592637222282E-4</v>
      </c>
      <c r="D400" s="64">
        <f t="shared" ca="1" si="14"/>
        <v>1.5062963186111411</v>
      </c>
    </row>
    <row r="401" spans="1:4" s="21" customFormat="1" ht="14.25" customHeight="1" x14ac:dyDescent="0.3">
      <c r="A401" s="76">
        <v>41785</v>
      </c>
      <c r="B401" s="64" t="e">
        <v>#N/A</v>
      </c>
      <c r="C401" s="99">
        <f t="shared" ca="1" si="13"/>
        <v>3.5402727195731371E-2</v>
      </c>
      <c r="D401" s="64">
        <f t="shared" ca="1" si="14"/>
        <v>-29.129352179870054</v>
      </c>
    </row>
    <row r="402" spans="1:4" s="21" customFormat="1" ht="14.25" customHeight="1" x14ac:dyDescent="0.3">
      <c r="A402" s="76">
        <v>41782</v>
      </c>
      <c r="B402" s="64">
        <v>99.322999999999993</v>
      </c>
      <c r="C402" s="99">
        <f t="shared" ca="1" si="13"/>
        <v>1.1995484053062353E-3</v>
      </c>
      <c r="D402" s="64">
        <f t="shared" ca="1" si="14"/>
        <v>-5.9977420265311769</v>
      </c>
    </row>
    <row r="403" spans="1:4" s="21" customFormat="1" ht="14.25" customHeight="1" x14ac:dyDescent="0.3">
      <c r="A403" s="76">
        <v>41781</v>
      </c>
      <c r="B403" s="64">
        <v>98.811999999999998</v>
      </c>
      <c r="C403" s="99">
        <f t="shared" ca="1" si="13"/>
        <v>-1.878825834865422E-3</v>
      </c>
      <c r="D403" s="64">
        <f t="shared" ca="1" si="14"/>
        <v>9.3941291743271105</v>
      </c>
    </row>
    <row r="404" spans="1:4" s="21" customFormat="1" ht="14.25" customHeight="1" x14ac:dyDescent="0.3">
      <c r="A404" s="76">
        <v>41780</v>
      </c>
      <c r="B404" s="64">
        <v>98.426000000000002</v>
      </c>
      <c r="C404" s="99">
        <f t="shared" ca="1" si="13"/>
        <v>-1.3015923950102299E-2</v>
      </c>
      <c r="D404" s="64">
        <f t="shared" ca="1" si="14"/>
        <v>65.079619750511498</v>
      </c>
    </row>
    <row r="405" spans="1:4" s="21" customFormat="1" ht="14.25" customHeight="1" x14ac:dyDescent="0.3">
      <c r="A405" s="76">
        <v>41779</v>
      </c>
      <c r="B405" s="64">
        <v>98.905000000000001</v>
      </c>
      <c r="C405" s="99">
        <f t="shared" ca="1" si="13"/>
        <v>-5.07997183381949E-3</v>
      </c>
      <c r="D405" s="64">
        <f t="shared" ca="1" si="14"/>
        <v>25.39985916909745</v>
      </c>
    </row>
    <row r="406" spans="1:4" s="21" customFormat="1" ht="14.25" customHeight="1" x14ac:dyDescent="0.3">
      <c r="A406" s="76">
        <v>41778</v>
      </c>
      <c r="B406" s="64">
        <v>99.637</v>
      </c>
      <c r="C406" s="99">
        <f t="shared" ca="1" si="13"/>
        <v>1.4272073973566099E-3</v>
      </c>
      <c r="D406" s="64">
        <f t="shared" ca="1" si="14"/>
        <v>-7.1360369867830489</v>
      </c>
    </row>
    <row r="407" spans="1:4" s="21" customFormat="1" ht="14.25" customHeight="1" x14ac:dyDescent="0.3">
      <c r="A407" s="76">
        <v>41775</v>
      </c>
      <c r="B407" s="64">
        <v>99.447999999999993</v>
      </c>
      <c r="C407" s="99">
        <f t="shared" ca="1" si="13"/>
        <v>3.5402727195731371E-2</v>
      </c>
      <c r="D407" s="64">
        <f t="shared" ca="1" si="14"/>
        <v>4.3275114970826198</v>
      </c>
    </row>
    <row r="408" spans="1:4" s="21" customFormat="1" ht="14.25" customHeight="1" x14ac:dyDescent="0.3">
      <c r="A408" s="76">
        <v>41774</v>
      </c>
      <c r="B408" s="64">
        <v>99.364999999999995</v>
      </c>
      <c r="C408" s="99">
        <f t="shared" ca="1" si="13"/>
        <v>7.2172158981479431E-3</v>
      </c>
      <c r="D408" s="64">
        <f t="shared" ca="1" si="14"/>
        <v>-36.086079490739714</v>
      </c>
    </row>
    <row r="409" spans="1:4" s="21" customFormat="1" ht="14.25" customHeight="1" x14ac:dyDescent="0.3">
      <c r="A409" s="76">
        <v>41773</v>
      </c>
      <c r="B409" s="64">
        <v>99.581999999999994</v>
      </c>
      <c r="C409" s="99">
        <f t="shared" ca="1" si="13"/>
        <v>3.5402727195731371E-2</v>
      </c>
      <c r="D409" s="64">
        <f t="shared" ca="1" si="14"/>
        <v>47.584160731711243</v>
      </c>
    </row>
    <row r="410" spans="1:4" s="21" customFormat="1" ht="14.25" customHeight="1" x14ac:dyDescent="0.3">
      <c r="A410" s="76">
        <v>41772</v>
      </c>
      <c r="B410" s="64">
        <v>99.435000000000002</v>
      </c>
      <c r="C410" s="99">
        <f t="shared" ca="1" si="13"/>
        <v>1.2215605435944448E-2</v>
      </c>
      <c r="D410" s="64">
        <f t="shared" ca="1" si="14"/>
        <v>-61.078027179722241</v>
      </c>
    </row>
    <row r="411" spans="1:4" s="21" customFormat="1" ht="14.25" customHeight="1" x14ac:dyDescent="0.3">
      <c r="A411" s="76">
        <v>41771</v>
      </c>
      <c r="B411" s="64">
        <v>99.203999999999994</v>
      </c>
      <c r="C411" s="99">
        <f t="shared" ca="1" si="13"/>
        <v>1.6028431262098113E-2</v>
      </c>
      <c r="D411" s="64">
        <f t="shared" ca="1" si="14"/>
        <v>-80.142156310490563</v>
      </c>
    </row>
    <row r="412" spans="1:4" s="21" customFormat="1" ht="14.25" customHeight="1" x14ac:dyDescent="0.3">
      <c r="A412" s="76">
        <v>41768</v>
      </c>
      <c r="B412" s="64">
        <v>98.998000000000005</v>
      </c>
      <c r="C412" s="99">
        <f t="shared" ca="1" si="13"/>
        <v>1.5416175188471205E-2</v>
      </c>
      <c r="D412" s="64">
        <f t="shared" ca="1" si="14"/>
        <v>-77.080875942356016</v>
      </c>
    </row>
    <row r="413" spans="1:4" s="21" customFormat="1" ht="14.25" customHeight="1" x14ac:dyDescent="0.3">
      <c r="A413" s="76">
        <v>41767</v>
      </c>
      <c r="B413" s="64">
        <v>99.724000000000004</v>
      </c>
      <c r="C413" s="99">
        <f t="shared" ca="1" si="13"/>
        <v>2.5756017280395033E-2</v>
      </c>
      <c r="D413" s="64">
        <f t="shared" ca="1" si="14"/>
        <v>-128.78008640197515</v>
      </c>
    </row>
    <row r="414" spans="1:4" s="21" customFormat="1" ht="14.25" customHeight="1" x14ac:dyDescent="0.3">
      <c r="A414" s="76">
        <v>41766</v>
      </c>
      <c r="B414" s="64">
        <v>99.41</v>
      </c>
      <c r="C414" s="99">
        <f t="shared" ca="1" si="13"/>
        <v>2.2189775017480373E-2</v>
      </c>
      <c r="D414" s="64">
        <f t="shared" ca="1" si="14"/>
        <v>-110.94887508740186</v>
      </c>
    </row>
    <row r="415" spans="1:4" s="21" customFormat="1" ht="14.25" customHeight="1" x14ac:dyDescent="0.3">
      <c r="A415" s="76">
        <v>41765</v>
      </c>
      <c r="B415" s="64">
        <v>99.495000000000005</v>
      </c>
      <c r="C415" s="99">
        <f t="shared" ca="1" si="13"/>
        <v>1.9238452318755955E-2</v>
      </c>
      <c r="D415" s="64">
        <f t="shared" ca="1" si="14"/>
        <v>-96.192261593779776</v>
      </c>
    </row>
    <row r="416" spans="1:4" s="21" customFormat="1" ht="14.25" customHeight="1" x14ac:dyDescent="0.3">
      <c r="A416" s="76">
        <v>41764</v>
      </c>
      <c r="B416" s="64" t="e">
        <v>#N/A</v>
      </c>
      <c r="C416" s="99">
        <f t="shared" ca="1" si="13"/>
        <v>3.5402727195731371E-2</v>
      </c>
      <c r="D416" s="64">
        <f t="shared" ca="1" si="14"/>
        <v>-38.052959255995482</v>
      </c>
    </row>
    <row r="417" spans="1:4" s="21" customFormat="1" ht="14.25" customHeight="1" x14ac:dyDescent="0.3">
      <c r="A417" s="76">
        <v>41761</v>
      </c>
      <c r="B417" s="64">
        <v>98.653000000000006</v>
      </c>
      <c r="C417" s="99">
        <f t="shared" ca="1" si="13"/>
        <v>3.5402727195731371E-2</v>
      </c>
      <c r="D417" s="64">
        <f t="shared" ca="1" si="14"/>
        <v>117.54786759858264</v>
      </c>
    </row>
    <row r="418" spans="1:4" s="21" customFormat="1" ht="14.25" customHeight="1" x14ac:dyDescent="0.3">
      <c r="A418" s="76">
        <v>41760</v>
      </c>
      <c r="B418" s="64" t="e">
        <v>#N/A</v>
      </c>
      <c r="C418" s="99">
        <f t="shared" ca="1" si="13"/>
        <v>3.5402727195731371E-2</v>
      </c>
      <c r="D418" s="64">
        <f t="shared" ca="1" si="14"/>
        <v>71.82853335128766</v>
      </c>
    </row>
    <row r="419" spans="1:4" s="21" customFormat="1" ht="14.25" customHeight="1" x14ac:dyDescent="0.3">
      <c r="A419" s="76">
        <v>41759</v>
      </c>
      <c r="B419" s="64">
        <v>98.234999999999999</v>
      </c>
      <c r="C419" s="99">
        <f t="shared" ca="1" si="13"/>
        <v>3.637143820431293E-3</v>
      </c>
      <c r="D419" s="64">
        <f t="shared" ca="1" si="14"/>
        <v>-18.185719102156465</v>
      </c>
    </row>
    <row r="420" spans="1:4" s="21" customFormat="1" ht="14.25" customHeight="1" x14ac:dyDescent="0.3">
      <c r="A420" s="76">
        <v>41758</v>
      </c>
      <c r="B420" s="64">
        <v>97.638999999999996</v>
      </c>
      <c r="C420" s="99">
        <f t="shared" ca="1" si="13"/>
        <v>-2.2685237224227056E-3</v>
      </c>
      <c r="D420" s="64">
        <f t="shared" ca="1" si="14"/>
        <v>11.342618612113528</v>
      </c>
    </row>
    <row r="421" spans="1:4" s="21" customFormat="1" ht="14.25" customHeight="1" x14ac:dyDescent="0.3">
      <c r="A421" s="76">
        <v>41757</v>
      </c>
      <c r="B421" s="64">
        <v>97.495000000000005</v>
      </c>
      <c r="C421" s="99">
        <f t="shared" ca="1" si="13"/>
        <v>-9.5192620286085588E-3</v>
      </c>
      <c r="D421" s="64">
        <f t="shared" ca="1" si="14"/>
        <v>47.596310143042793</v>
      </c>
    </row>
    <row r="422" spans="1:4" s="21" customFormat="1" ht="14.25" customHeight="1" x14ac:dyDescent="0.3">
      <c r="A422" s="76">
        <v>41754</v>
      </c>
      <c r="B422" s="64">
        <v>97.22</v>
      </c>
      <c r="C422" s="99">
        <f t="shared" ca="1" si="13"/>
        <v>-1.5952062836552164E-2</v>
      </c>
      <c r="D422" s="64">
        <f t="shared" ca="1" si="14"/>
        <v>79.760314182760823</v>
      </c>
    </row>
    <row r="423" spans="1:4" s="21" customFormat="1" ht="14.25" customHeight="1" x14ac:dyDescent="0.3">
      <c r="A423" s="76">
        <v>41753</v>
      </c>
      <c r="B423" s="64">
        <v>97.251999999999995</v>
      </c>
      <c r="C423" s="99">
        <f t="shared" ca="1" si="13"/>
        <v>-2.2101558572146882E-2</v>
      </c>
      <c r="D423" s="64">
        <f t="shared" ca="1" si="14"/>
        <v>110.50779286073441</v>
      </c>
    </row>
    <row r="424" spans="1:4" s="21" customFormat="1" ht="14.25" customHeight="1" x14ac:dyDescent="0.3">
      <c r="A424" s="76">
        <v>41752</v>
      </c>
      <c r="B424" s="64">
        <v>97.617000000000004</v>
      </c>
      <c r="C424" s="99">
        <f t="shared" ca="1" si="13"/>
        <v>-2.0509527297538625E-2</v>
      </c>
      <c r="D424" s="64">
        <f t="shared" ca="1" si="14"/>
        <v>102.54763648769313</v>
      </c>
    </row>
    <row r="425" spans="1:4" s="21" customFormat="1" ht="14.25" customHeight="1" x14ac:dyDescent="0.3">
      <c r="A425" s="76">
        <v>41751</v>
      </c>
      <c r="B425" s="64">
        <v>98.025000000000006</v>
      </c>
      <c r="C425" s="99">
        <f t="shared" ca="1" si="13"/>
        <v>-7.7336545566813689E-3</v>
      </c>
      <c r="D425" s="64">
        <f t="shared" ca="1" si="14"/>
        <v>38.668272783406842</v>
      </c>
    </row>
    <row r="426" spans="1:4" s="21" customFormat="1" ht="14.25" customHeight="1" x14ac:dyDescent="0.3">
      <c r="A426" s="76">
        <v>41750</v>
      </c>
      <c r="B426" s="64" t="e">
        <v>#N/A</v>
      </c>
      <c r="C426" s="99">
        <f t="shared" ca="1" si="13"/>
        <v>3.5402727195731371E-2</v>
      </c>
      <c r="D426" s="64">
        <f t="shared" ca="1" si="14"/>
        <v>71.789964366547835</v>
      </c>
    </row>
    <row r="427" spans="1:4" s="21" customFormat="1" ht="14.25" customHeight="1" x14ac:dyDescent="0.3">
      <c r="A427" s="76">
        <v>41747</v>
      </c>
      <c r="B427" s="64" t="e">
        <v>#N/A</v>
      </c>
      <c r="C427" s="99">
        <f t="shared" ca="1" si="13"/>
        <v>3.5402727195731371E-2</v>
      </c>
      <c r="D427" s="64">
        <f t="shared" ca="1" si="14"/>
        <v>-56.694875456748335</v>
      </c>
    </row>
    <row r="428" spans="1:4" s="21" customFormat="1" ht="14.25" customHeight="1" x14ac:dyDescent="0.3">
      <c r="A428" s="76">
        <v>41746</v>
      </c>
      <c r="B428" s="64">
        <v>97.879000000000005</v>
      </c>
      <c r="C428" s="99">
        <f t="shared" ca="1" si="13"/>
        <v>-4.7687802497254047E-3</v>
      </c>
      <c r="D428" s="64">
        <f t="shared" ca="1" si="14"/>
        <v>23.843901248627024</v>
      </c>
    </row>
    <row r="429" spans="1:4" s="21" customFormat="1" ht="14.25" customHeight="1" x14ac:dyDescent="0.3">
      <c r="A429" s="76">
        <v>41745</v>
      </c>
      <c r="B429" s="64">
        <v>97.861000000000004</v>
      </c>
      <c r="C429" s="99">
        <f t="shared" ca="1" si="13"/>
        <v>2.2018311041927308E-3</v>
      </c>
      <c r="D429" s="64">
        <f t="shared" ca="1" si="14"/>
        <v>-11.009155520963654</v>
      </c>
    </row>
    <row r="430" spans="1:4" s="21" customFormat="1" ht="14.25" customHeight="1" x14ac:dyDescent="0.3">
      <c r="A430" s="76">
        <v>41744</v>
      </c>
      <c r="B430" s="64">
        <v>98.432000000000002</v>
      </c>
      <c r="C430" s="99">
        <f t="shared" ca="1" si="13"/>
        <v>5.9067590491957709E-3</v>
      </c>
      <c r="D430" s="64">
        <f t="shared" ca="1" si="14"/>
        <v>-29.533795245978855</v>
      </c>
    </row>
    <row r="431" spans="1:4" s="21" customFormat="1" ht="14.25" customHeight="1" x14ac:dyDescent="0.3">
      <c r="A431" s="76">
        <v>41743</v>
      </c>
      <c r="B431" s="64">
        <v>98.796000000000006</v>
      </c>
      <c r="C431" s="99">
        <f t="shared" ca="1" si="13"/>
        <v>2.8625373043426384E-3</v>
      </c>
      <c r="D431" s="64">
        <f t="shared" ca="1" si="14"/>
        <v>-14.312686521713191</v>
      </c>
    </row>
    <row r="432" spans="1:4" s="21" customFormat="1" ht="14.25" customHeight="1" x14ac:dyDescent="0.3">
      <c r="A432" s="76">
        <v>41740</v>
      </c>
      <c r="B432" s="64">
        <v>99.45</v>
      </c>
      <c r="C432" s="99">
        <f t="shared" ca="1" si="13"/>
        <v>1.3017968463513078E-2</v>
      </c>
      <c r="D432" s="64">
        <f t="shared" ca="1" si="14"/>
        <v>-65.089842317565385</v>
      </c>
    </row>
    <row r="433" spans="1:4" s="21" customFormat="1" ht="14.25" customHeight="1" x14ac:dyDescent="0.3">
      <c r="A433" s="76">
        <v>41739</v>
      </c>
      <c r="B433" s="64">
        <v>99.661000000000001</v>
      </c>
      <c r="C433" s="99">
        <f t="shared" ca="1" si="13"/>
        <v>2.1179580711929089E-2</v>
      </c>
      <c r="D433" s="64">
        <f t="shared" ca="1" si="14"/>
        <v>-105.89790355964544</v>
      </c>
    </row>
    <row r="434" spans="1:4" s="21" customFormat="1" ht="14.25" customHeight="1" x14ac:dyDescent="0.3">
      <c r="A434" s="76">
        <v>41738</v>
      </c>
      <c r="B434" s="64">
        <v>98.789000000000001</v>
      </c>
      <c r="C434" s="99">
        <f t="shared" ca="1" si="13"/>
        <v>1.3085434762544442E-2</v>
      </c>
      <c r="D434" s="64">
        <f t="shared" ca="1" si="14"/>
        <v>-65.427173812722216</v>
      </c>
    </row>
    <row r="435" spans="1:4" s="21" customFormat="1" ht="14.25" customHeight="1" x14ac:dyDescent="0.3">
      <c r="A435" s="76">
        <v>41737</v>
      </c>
      <c r="B435" s="64">
        <v>98.462999999999994</v>
      </c>
      <c r="C435" s="99">
        <f t="shared" ca="1" si="13"/>
        <v>1.8747866033460573E-2</v>
      </c>
      <c r="D435" s="64">
        <f t="shared" ca="1" si="14"/>
        <v>-93.739330167302867</v>
      </c>
    </row>
    <row r="436" spans="1:4" s="21" customFormat="1" ht="14.25" customHeight="1" x14ac:dyDescent="0.3">
      <c r="A436" s="76">
        <v>41736</v>
      </c>
      <c r="B436" s="64">
        <v>98.143000000000001</v>
      </c>
      <c r="C436" s="99">
        <f t="shared" ca="1" si="13"/>
        <v>2.2749062109212244E-2</v>
      </c>
      <c r="D436" s="64">
        <f t="shared" ca="1" si="14"/>
        <v>-113.74531054606122</v>
      </c>
    </row>
    <row r="437" spans="1:4" s="21" customFormat="1" ht="14.25" customHeight="1" x14ac:dyDescent="0.3">
      <c r="A437" s="76">
        <v>41733</v>
      </c>
      <c r="B437" s="64">
        <v>98.347999999999999</v>
      </c>
      <c r="C437" s="99">
        <f t="shared" ca="1" si="13"/>
        <v>2.8497328048691154E-2</v>
      </c>
      <c r="D437" s="64">
        <f t="shared" ca="1" si="14"/>
        <v>-142.48664024345578</v>
      </c>
    </row>
    <row r="438" spans="1:4" s="21" customFormat="1" ht="14.25" customHeight="1" x14ac:dyDescent="0.3">
      <c r="A438" s="76">
        <v>41732</v>
      </c>
      <c r="B438" s="64">
        <v>97.646000000000001</v>
      </c>
      <c r="C438" s="99">
        <f t="shared" ca="1" si="13"/>
        <v>2.2653247174889736E-2</v>
      </c>
      <c r="D438" s="64">
        <f t="shared" ca="1" si="14"/>
        <v>-113.26623587444868</v>
      </c>
    </row>
    <row r="439" spans="1:4" s="21" customFormat="1" ht="14.25" customHeight="1" x14ac:dyDescent="0.3">
      <c r="A439" s="76">
        <v>41731</v>
      </c>
      <c r="B439" s="64">
        <v>97.853999999999999</v>
      </c>
      <c r="C439" s="99">
        <f t="shared" ca="1" si="13"/>
        <v>3.1562302340290956E-2</v>
      </c>
      <c r="D439" s="64">
        <f t="shared" ca="1" si="14"/>
        <v>-157.81151170145478</v>
      </c>
    </row>
    <row r="440" spans="1:4" s="21" customFormat="1" ht="14.25" customHeight="1" x14ac:dyDescent="0.3">
      <c r="A440" s="76">
        <v>41730</v>
      </c>
      <c r="B440" s="64">
        <v>98.513999999999996</v>
      </c>
      <c r="C440" s="99">
        <f t="shared" ca="1" si="13"/>
        <v>2.4671839570635103E-2</v>
      </c>
      <c r="D440" s="64">
        <f t="shared" ca="1" si="14"/>
        <v>-123.35919785317552</v>
      </c>
    </row>
    <row r="441" spans="1:4" s="21" customFormat="1" ht="14.25" customHeight="1" x14ac:dyDescent="0.3">
      <c r="A441" s="76">
        <v>41729</v>
      </c>
      <c r="B441" s="64">
        <v>98.171999999999997</v>
      </c>
      <c r="C441" s="99">
        <f t="shared" ca="1" si="13"/>
        <v>1.1634017909586375E-2</v>
      </c>
      <c r="D441" s="64">
        <f t="shared" ca="1" si="14"/>
        <v>-58.170089547931873</v>
      </c>
    </row>
    <row r="442" spans="1:4" s="21" customFormat="1" ht="14.25" customHeight="1" x14ac:dyDescent="0.3">
      <c r="A442" s="76">
        <v>41726</v>
      </c>
      <c r="B442" s="64">
        <v>97.593999999999994</v>
      </c>
      <c r="C442" s="99">
        <f t="shared" ca="1" si="13"/>
        <v>9.0989929069213923E-3</v>
      </c>
      <c r="D442" s="64">
        <f t="shared" ca="1" si="14"/>
        <v>-45.494964534606964</v>
      </c>
    </row>
    <row r="443" spans="1:4" s="21" customFormat="1" ht="14.25" customHeight="1" x14ac:dyDescent="0.3">
      <c r="A443" s="76">
        <v>41725</v>
      </c>
      <c r="B443" s="64">
        <v>97.513000000000005</v>
      </c>
      <c r="C443" s="99">
        <f t="shared" ca="1" si="13"/>
        <v>1.5855653134148051E-2</v>
      </c>
      <c r="D443" s="64">
        <f t="shared" ca="1" si="14"/>
        <v>-79.278265670740254</v>
      </c>
    </row>
    <row r="444" spans="1:4" s="21" customFormat="1" ht="14.25" customHeight="1" x14ac:dyDescent="0.3">
      <c r="A444" s="76">
        <v>41724</v>
      </c>
      <c r="B444" s="64">
        <v>96.650999999999996</v>
      </c>
      <c r="C444" s="99">
        <f t="shared" ca="1" si="13"/>
        <v>7.4108818011256886E-3</v>
      </c>
      <c r="D444" s="64">
        <f t="shared" ca="1" si="14"/>
        <v>-37.054409005628443</v>
      </c>
    </row>
    <row r="445" spans="1:4" s="21" customFormat="1" ht="14.25" customHeight="1" x14ac:dyDescent="0.3">
      <c r="A445" s="76">
        <v>41723</v>
      </c>
      <c r="B445" s="64">
        <v>95.96</v>
      </c>
      <c r="C445" s="99">
        <f t="shared" ca="1" si="13"/>
        <v>-3.0129870129870779E-3</v>
      </c>
      <c r="D445" s="64">
        <f t="shared" ca="1" si="14"/>
        <v>15.064935064935391</v>
      </c>
    </row>
    <row r="446" spans="1:4" s="21" customFormat="1" ht="14.25" customHeight="1" x14ac:dyDescent="0.3">
      <c r="A446" s="76">
        <v>41722</v>
      </c>
      <c r="B446" s="64">
        <v>95.623000000000005</v>
      </c>
      <c r="C446" s="99">
        <f t="shared" ca="1" si="13"/>
        <v>-3.4391837670526017E-3</v>
      </c>
      <c r="D446" s="64">
        <f t="shared" ca="1" si="14"/>
        <v>17.195918835263008</v>
      </c>
    </row>
    <row r="447" spans="1:4" s="21" customFormat="1" ht="14.25" customHeight="1" x14ac:dyDescent="0.3">
      <c r="A447" s="76">
        <v>41719</v>
      </c>
      <c r="B447" s="64">
        <v>95.483000000000004</v>
      </c>
      <c r="C447" s="99">
        <f t="shared" ca="1" si="13"/>
        <v>-2.8197549946215369E-3</v>
      </c>
      <c r="D447" s="64">
        <f t="shared" ca="1" si="14"/>
        <v>14.098774973107684</v>
      </c>
    </row>
    <row r="448" spans="1:4" s="21" customFormat="1" ht="14.25" customHeight="1" x14ac:dyDescent="0.3">
      <c r="A448" s="76">
        <v>41718</v>
      </c>
      <c r="B448" s="64">
        <v>94.86</v>
      </c>
      <c r="C448" s="99">
        <f t="shared" ca="1" si="13"/>
        <v>-3.2154340836012588E-3</v>
      </c>
      <c r="D448" s="64">
        <f t="shared" ca="1" si="14"/>
        <v>16.077170418006293</v>
      </c>
    </row>
    <row r="449" spans="1:4" s="21" customFormat="1" ht="14.25" customHeight="1" x14ac:dyDescent="0.3">
      <c r="A449" s="76">
        <v>41717</v>
      </c>
      <c r="B449" s="64">
        <v>96.141999999999996</v>
      </c>
      <c r="C449" s="99">
        <f t="shared" ca="1" si="13"/>
        <v>5.9114640551596901E-3</v>
      </c>
      <c r="D449" s="64">
        <f t="shared" ca="1" si="14"/>
        <v>-29.55732027579845</v>
      </c>
    </row>
    <row r="450" spans="1:4" s="21" customFormat="1" ht="14.25" customHeight="1" x14ac:dyDescent="0.3">
      <c r="A450" s="76">
        <v>41716</v>
      </c>
      <c r="B450" s="64">
        <v>97.043000000000006</v>
      </c>
      <c r="C450" s="99">
        <f t="shared" ca="1" si="13"/>
        <v>1.0601405883884411E-2</v>
      </c>
      <c r="D450" s="64">
        <f t="shared" ca="1" si="14"/>
        <v>-53.007029419422054</v>
      </c>
    </row>
    <row r="451" spans="1:4" s="21" customFormat="1" ht="14.25" customHeight="1" x14ac:dyDescent="0.3">
      <c r="A451" s="76">
        <v>41715</v>
      </c>
      <c r="B451" s="64">
        <v>96.713999999999999</v>
      </c>
      <c r="C451" s="99">
        <f t="shared" ref="C451:C514" ca="1" si="15">_xlfn.IFNA((B451-B460)/B460,NORMINV(RAND(), _xlfn.AGGREGATE(1,6,C390:C516),_xlfn.AGGREGATE(7,6,C390:C516)))</f>
        <v>6.5358116687134456E-3</v>
      </c>
      <c r="D451" s="64">
        <f t="shared" ca="1" si="14"/>
        <v>-32.679058343567227</v>
      </c>
    </row>
    <row r="452" spans="1:4" s="21" customFormat="1" ht="14.25" customHeight="1" x14ac:dyDescent="0.3">
      <c r="A452" s="76">
        <v>41712</v>
      </c>
      <c r="B452" s="64">
        <v>95.991</v>
      </c>
      <c r="C452" s="99">
        <f t="shared" ca="1" si="15"/>
        <v>-2.6390981349681008E-3</v>
      </c>
      <c r="D452" s="64">
        <f t="shared" ca="1" si="14"/>
        <v>13.195490674840505</v>
      </c>
    </row>
    <row r="453" spans="1:4" s="21" customFormat="1" ht="14.25" customHeight="1" x14ac:dyDescent="0.3">
      <c r="A453" s="76">
        <v>41711</v>
      </c>
      <c r="B453" s="64">
        <v>95.94</v>
      </c>
      <c r="C453" s="99">
        <f t="shared" ca="1" si="15"/>
        <v>-4.8130782955063964E-3</v>
      </c>
      <c r="D453" s="64">
        <f t="shared" ca="1" si="14"/>
        <v>24.065391477531982</v>
      </c>
    </row>
    <row r="454" spans="1:4" s="21" customFormat="1" ht="14.25" customHeight="1" x14ac:dyDescent="0.3">
      <c r="A454" s="76">
        <v>41710</v>
      </c>
      <c r="B454" s="64">
        <v>96.25</v>
      </c>
      <c r="C454" s="99">
        <f t="shared" ca="1" si="15"/>
        <v>1.2262841277186454E-2</v>
      </c>
      <c r="D454" s="64">
        <f t="shared" ref="D454:D517" ca="1" si="16">C454*-5000</f>
        <v>-61.314206385932273</v>
      </c>
    </row>
    <row r="455" spans="1:4" s="21" customFormat="1" ht="14.25" customHeight="1" x14ac:dyDescent="0.3">
      <c r="A455" s="76">
        <v>41709</v>
      </c>
      <c r="B455" s="64">
        <v>95.953000000000003</v>
      </c>
      <c r="C455" s="99">
        <f t="shared" ca="1" si="15"/>
        <v>3.1887755102041533E-3</v>
      </c>
      <c r="D455" s="64">
        <f t="shared" ca="1" si="16"/>
        <v>-15.943877551020766</v>
      </c>
    </row>
    <row r="456" spans="1:4" s="21" customFormat="1" ht="14.25" customHeight="1" x14ac:dyDescent="0.3">
      <c r="A456" s="76">
        <v>41708</v>
      </c>
      <c r="B456" s="64">
        <v>95.753</v>
      </c>
      <c r="C456" s="99">
        <f t="shared" ca="1" si="15"/>
        <v>1.4851847590757958E-3</v>
      </c>
      <c r="D456" s="64">
        <f t="shared" ca="1" si="16"/>
        <v>-7.4259237953789787</v>
      </c>
    </row>
    <row r="457" spans="1:4" s="21" customFormat="1" ht="14.25" customHeight="1" x14ac:dyDescent="0.3">
      <c r="A457" s="76">
        <v>41705</v>
      </c>
      <c r="B457" s="64">
        <v>95.165999999999997</v>
      </c>
      <c r="C457" s="99">
        <f t="shared" ca="1" si="15"/>
        <v>-7.2293681344474479E-3</v>
      </c>
      <c r="D457" s="64">
        <f t="shared" ca="1" si="16"/>
        <v>36.146840672237239</v>
      </c>
    </row>
    <row r="458" spans="1:4" s="21" customFormat="1" ht="14.25" customHeight="1" x14ac:dyDescent="0.3">
      <c r="A458" s="76">
        <v>41704</v>
      </c>
      <c r="B458" s="64">
        <v>95.576999999999998</v>
      </c>
      <c r="C458" s="99">
        <f t="shared" ca="1" si="15"/>
        <v>3.7913796000672599E-3</v>
      </c>
      <c r="D458" s="64">
        <f t="shared" ca="1" si="16"/>
        <v>-18.956898000336299</v>
      </c>
    </row>
    <row r="459" spans="1:4" s="21" customFormat="1" ht="14.25" customHeight="1" x14ac:dyDescent="0.3">
      <c r="A459" s="76">
        <v>41703</v>
      </c>
      <c r="B459" s="64">
        <v>96.025000000000006</v>
      </c>
      <c r="C459" s="99">
        <f t="shared" ca="1" si="15"/>
        <v>8.6129930150728156E-3</v>
      </c>
      <c r="D459" s="64">
        <f t="shared" ca="1" si="16"/>
        <v>-43.064965075364078</v>
      </c>
    </row>
    <row r="460" spans="1:4" s="21" customFormat="1" ht="14.25" customHeight="1" x14ac:dyDescent="0.3">
      <c r="A460" s="76">
        <v>41702</v>
      </c>
      <c r="B460" s="64">
        <v>96.085999999999999</v>
      </c>
      <c r="C460" s="99">
        <f t="shared" ca="1" si="15"/>
        <v>2.7237151056613168E-3</v>
      </c>
      <c r="D460" s="64">
        <f t="shared" ca="1" si="16"/>
        <v>-13.618575528306584</v>
      </c>
    </row>
    <row r="461" spans="1:4" s="21" customFormat="1" ht="14.25" customHeight="1" x14ac:dyDescent="0.3">
      <c r="A461" s="76">
        <v>41701</v>
      </c>
      <c r="B461" s="64">
        <v>96.245000000000005</v>
      </c>
      <c r="C461" s="99">
        <f t="shared" ca="1" si="15"/>
        <v>-6.2337014680369316E-5</v>
      </c>
      <c r="D461" s="64">
        <f t="shared" ca="1" si="16"/>
        <v>0.31168507340184659</v>
      </c>
    </row>
    <row r="462" spans="1:4" s="21" customFormat="1" ht="14.25" customHeight="1" x14ac:dyDescent="0.3">
      <c r="A462" s="76">
        <v>41698</v>
      </c>
      <c r="B462" s="64">
        <v>96.403999999999996</v>
      </c>
      <c r="C462" s="99">
        <f t="shared" ca="1" si="15"/>
        <v>3.5402727195731371E-2</v>
      </c>
      <c r="D462" s="64">
        <f t="shared" ca="1" si="16"/>
        <v>192.5803752395986</v>
      </c>
    </row>
    <row r="463" spans="1:4" s="21" customFormat="1" ht="14.25" customHeight="1" x14ac:dyDescent="0.3">
      <c r="A463" s="76">
        <v>41697</v>
      </c>
      <c r="B463" s="64">
        <v>95.084000000000003</v>
      </c>
      <c r="C463" s="99">
        <f t="shared" ca="1" si="15"/>
        <v>-9.2733448642340691E-3</v>
      </c>
      <c r="D463" s="64">
        <f t="shared" ca="1" si="16"/>
        <v>46.366724321170345</v>
      </c>
    </row>
    <row r="464" spans="1:4" s="21" customFormat="1" ht="14.25" customHeight="1" x14ac:dyDescent="0.3">
      <c r="A464" s="76">
        <v>41696</v>
      </c>
      <c r="B464" s="64">
        <v>95.647999999999996</v>
      </c>
      <c r="C464" s="99">
        <f t="shared" ca="1" si="15"/>
        <v>-5.6760296900015229E-3</v>
      </c>
      <c r="D464" s="64">
        <f t="shared" ca="1" si="16"/>
        <v>28.380148450007614</v>
      </c>
    </row>
    <row r="465" spans="1:4" s="21" customFormat="1" ht="14.25" customHeight="1" x14ac:dyDescent="0.3">
      <c r="A465" s="76">
        <v>41695</v>
      </c>
      <c r="B465" s="64">
        <v>95.611000000000004</v>
      </c>
      <c r="C465" s="99">
        <f t="shared" ca="1" si="15"/>
        <v>-2.2019995408152459E-3</v>
      </c>
      <c r="D465" s="64">
        <f t="shared" ca="1" si="16"/>
        <v>11.00999770407623</v>
      </c>
    </row>
    <row r="466" spans="1:4" s="21" customFormat="1" ht="14.25" customHeight="1" x14ac:dyDescent="0.3">
      <c r="A466" s="76">
        <v>41694</v>
      </c>
      <c r="B466" s="64">
        <v>95.858999999999995</v>
      </c>
      <c r="C466" s="99">
        <f t="shared" ca="1" si="15"/>
        <v>-1.1982411903224738E-3</v>
      </c>
      <c r="D466" s="64">
        <f t="shared" ca="1" si="16"/>
        <v>5.9912059516123692</v>
      </c>
    </row>
    <row r="467" spans="1:4" s="21" customFormat="1" ht="14.25" customHeight="1" x14ac:dyDescent="0.3">
      <c r="A467" s="76">
        <v>41691</v>
      </c>
      <c r="B467" s="64">
        <v>95.215999999999994</v>
      </c>
      <c r="C467" s="99">
        <f t="shared" ca="1" si="15"/>
        <v>-2.1267410186565274E-2</v>
      </c>
      <c r="D467" s="64">
        <f t="shared" ca="1" si="16"/>
        <v>106.33705093282637</v>
      </c>
    </row>
    <row r="468" spans="1:4" s="21" customFormat="1" ht="14.25" customHeight="1" x14ac:dyDescent="0.3">
      <c r="A468" s="76">
        <v>41690</v>
      </c>
      <c r="B468" s="64">
        <v>95.204999999999998</v>
      </c>
      <c r="C468" s="99">
        <f t="shared" ca="1" si="15"/>
        <v>-1.7593643586833126E-2</v>
      </c>
      <c r="D468" s="64">
        <f t="shared" ca="1" si="16"/>
        <v>87.968217934165637</v>
      </c>
    </row>
    <row r="469" spans="1:4" s="21" customFormat="1" ht="14.25" customHeight="1" x14ac:dyDescent="0.3">
      <c r="A469" s="76">
        <v>41689</v>
      </c>
      <c r="B469" s="64">
        <v>95.825000000000003</v>
      </c>
      <c r="C469" s="99">
        <f t="shared" ca="1" si="15"/>
        <v>-1.1420377171625463E-2</v>
      </c>
      <c r="D469" s="64">
        <f t="shared" ca="1" si="16"/>
        <v>57.101885858127311</v>
      </c>
    </row>
    <row r="470" spans="1:4" s="21" customFormat="1" ht="14.25" customHeight="1" x14ac:dyDescent="0.3">
      <c r="A470" s="76">
        <v>41688</v>
      </c>
      <c r="B470" s="64">
        <v>96.251000000000005</v>
      </c>
      <c r="C470" s="99">
        <f t="shared" ca="1" si="15"/>
        <v>-1.2617843477190322E-2</v>
      </c>
      <c r="D470" s="64">
        <f t="shared" ca="1" si="16"/>
        <v>63.089217385951613</v>
      </c>
    </row>
    <row r="471" spans="1:4" s="21" customFormat="1" ht="14.25" customHeight="1" x14ac:dyDescent="0.3">
      <c r="A471" s="76">
        <v>41687</v>
      </c>
      <c r="B471" s="64" t="e">
        <v>#N/A</v>
      </c>
      <c r="C471" s="99">
        <f t="shared" ca="1" si="15"/>
        <v>3.5402727195731371E-2</v>
      </c>
      <c r="D471" s="64">
        <f t="shared" ca="1" si="16"/>
        <v>69.620124721053529</v>
      </c>
    </row>
    <row r="472" spans="1:4" s="21" customFormat="1" ht="14.25" customHeight="1" x14ac:dyDescent="0.3">
      <c r="A472" s="76">
        <v>41684</v>
      </c>
      <c r="B472" s="64">
        <v>95.974000000000004</v>
      </c>
      <c r="C472" s="99">
        <f t="shared" ca="1" si="15"/>
        <v>-2.5050792360828869E-2</v>
      </c>
      <c r="D472" s="64">
        <f t="shared" ca="1" si="16"/>
        <v>125.25396180414434</v>
      </c>
    </row>
    <row r="473" spans="1:4" s="21" customFormat="1" ht="14.25" customHeight="1" x14ac:dyDescent="0.3">
      <c r="A473" s="76">
        <v>41683</v>
      </c>
      <c r="B473" s="64">
        <v>96.194000000000003</v>
      </c>
      <c r="C473" s="99">
        <f t="shared" ca="1" si="15"/>
        <v>-1.8127998366846955E-2</v>
      </c>
      <c r="D473" s="64">
        <f t="shared" ca="1" si="16"/>
        <v>90.639991834234777</v>
      </c>
    </row>
    <row r="474" spans="1:4" s="21" customFormat="1" ht="14.25" customHeight="1" x14ac:dyDescent="0.3">
      <c r="A474" s="76">
        <v>41682</v>
      </c>
      <c r="B474" s="64">
        <v>95.822000000000003</v>
      </c>
      <c r="C474" s="99">
        <f t="shared" ca="1" si="15"/>
        <v>-1.3771099217785033E-2</v>
      </c>
      <c r="D474" s="64">
        <f t="shared" ca="1" si="16"/>
        <v>68.855496088925165</v>
      </c>
    </row>
    <row r="475" spans="1:4" s="21" customFormat="1" ht="14.25" customHeight="1" x14ac:dyDescent="0.3">
      <c r="A475" s="76">
        <v>41681</v>
      </c>
      <c r="B475" s="64">
        <v>95.974000000000004</v>
      </c>
      <c r="C475" s="99">
        <f t="shared" ca="1" si="15"/>
        <v>-1.0658914728682087E-2</v>
      </c>
      <c r="D475" s="64">
        <f t="shared" ca="1" si="16"/>
        <v>53.294573643410438</v>
      </c>
    </row>
    <row r="476" spans="1:4" s="21" customFormat="1" ht="14.25" customHeight="1" x14ac:dyDescent="0.3">
      <c r="A476" s="76">
        <v>41680</v>
      </c>
      <c r="B476" s="64">
        <v>97.284999999999997</v>
      </c>
      <c r="C476" s="99">
        <f t="shared" ca="1" si="15"/>
        <v>5.8104070386567584E-3</v>
      </c>
      <c r="D476" s="64">
        <f t="shared" ca="1" si="16"/>
        <v>-29.052035193283793</v>
      </c>
    </row>
    <row r="477" spans="1:4" s="21" customFormat="1" ht="14.25" customHeight="1" x14ac:dyDescent="0.3">
      <c r="A477" s="76">
        <v>41677</v>
      </c>
      <c r="B477" s="64">
        <v>96.91</v>
      </c>
      <c r="C477" s="99">
        <f t="shared" ca="1" si="15"/>
        <v>-3.8239345408194723E-3</v>
      </c>
      <c r="D477" s="64">
        <f t="shared" ca="1" si="16"/>
        <v>19.119672704097361</v>
      </c>
    </row>
    <row r="478" spans="1:4" s="21" customFormat="1" ht="14.25" customHeight="1" x14ac:dyDescent="0.3">
      <c r="A478" s="76">
        <v>41676</v>
      </c>
      <c r="B478" s="64">
        <v>96.932000000000002</v>
      </c>
      <c r="C478" s="99">
        <f t="shared" ca="1" si="15"/>
        <v>-9.2500792133855397E-3</v>
      </c>
      <c r="D478" s="64">
        <f t="shared" ca="1" si="16"/>
        <v>46.250396066927699</v>
      </c>
    </row>
    <row r="479" spans="1:4" s="21" customFormat="1" ht="14.25" customHeight="1" x14ac:dyDescent="0.3">
      <c r="A479" s="76">
        <v>41675</v>
      </c>
      <c r="B479" s="64">
        <v>97.480999999999995</v>
      </c>
      <c r="C479" s="99">
        <f t="shared" ca="1" si="15"/>
        <v>1.4391558617244849E-2</v>
      </c>
      <c r="D479" s="64">
        <f t="shared" ca="1" si="16"/>
        <v>-71.957793086224243</v>
      </c>
    </row>
    <row r="480" spans="1:4" s="21" customFormat="1" ht="14.25" customHeight="1" x14ac:dyDescent="0.3">
      <c r="A480" s="76">
        <v>41674</v>
      </c>
      <c r="B480" s="64">
        <v>97.45</v>
      </c>
      <c r="C480" s="99">
        <f t="shared" ca="1" si="15"/>
        <v>1.6756395809857778E-2</v>
      </c>
      <c r="D480" s="64">
        <f t="shared" ca="1" si="16"/>
        <v>-83.781979049288893</v>
      </c>
    </row>
    <row r="481" spans="1:4" s="21" customFormat="1" ht="14.25" customHeight="1" x14ac:dyDescent="0.3">
      <c r="A481" s="76">
        <v>41673</v>
      </c>
      <c r="B481" s="64">
        <v>98.44</v>
      </c>
      <c r="C481" s="99">
        <f t="shared" ca="1" si="15"/>
        <v>1.7572875749431498E-2</v>
      </c>
      <c r="D481" s="64">
        <f t="shared" ca="1" si="16"/>
        <v>-87.864378747157488</v>
      </c>
    </row>
    <row r="482" spans="1:4" s="21" customFormat="1" ht="14.25" customHeight="1" x14ac:dyDescent="0.3">
      <c r="A482" s="76">
        <v>41670</v>
      </c>
      <c r="B482" s="64">
        <v>97.97</v>
      </c>
      <c r="C482" s="99">
        <f t="shared" ca="1" si="15"/>
        <v>3.5402727195731371E-2</v>
      </c>
      <c r="D482" s="64">
        <f t="shared" ca="1" si="16"/>
        <v>29.985502131146152</v>
      </c>
    </row>
    <row r="483" spans="1:4" s="21" customFormat="1" ht="14.25" customHeight="1" x14ac:dyDescent="0.3">
      <c r="A483" s="76">
        <v>41669</v>
      </c>
      <c r="B483" s="64">
        <v>97.16</v>
      </c>
      <c r="C483" s="99">
        <f t="shared" ca="1" si="15"/>
        <v>-9.8708562967841202E-4</v>
      </c>
      <c r="D483" s="64">
        <f t="shared" ca="1" si="16"/>
        <v>4.9354281483920603</v>
      </c>
    </row>
    <row r="484" spans="1:4" s="21" customFormat="1" ht="14.25" customHeight="1" x14ac:dyDescent="0.3">
      <c r="A484" s="76">
        <v>41668</v>
      </c>
      <c r="B484" s="64">
        <v>97.007999999999996</v>
      </c>
      <c r="C484" s="99">
        <f t="shared" ca="1" si="15"/>
        <v>-9.5776562548278109E-4</v>
      </c>
      <c r="D484" s="64">
        <f t="shared" ca="1" si="16"/>
        <v>4.7888281274139057</v>
      </c>
    </row>
    <row r="485" spans="1:4" s="21" customFormat="1" ht="14.25" customHeight="1" x14ac:dyDescent="0.3">
      <c r="A485" s="76">
        <v>41667</v>
      </c>
      <c r="B485" s="64">
        <v>96.722999999999999</v>
      </c>
      <c r="C485" s="99">
        <f t="shared" ca="1" si="15"/>
        <v>5.1720749330213351E-4</v>
      </c>
      <c r="D485" s="64">
        <f t="shared" ca="1" si="16"/>
        <v>-2.5860374665106676</v>
      </c>
    </row>
    <row r="486" spans="1:4" s="21" customFormat="1" ht="14.25" customHeight="1" x14ac:dyDescent="0.3">
      <c r="A486" s="76">
        <v>41666</v>
      </c>
      <c r="B486" s="64">
        <v>97.281999999999996</v>
      </c>
      <c r="C486" s="99">
        <f t="shared" ca="1" si="15"/>
        <v>1.129996361557257E-2</v>
      </c>
      <c r="D486" s="64">
        <f t="shared" ca="1" si="16"/>
        <v>-56.499818077862848</v>
      </c>
    </row>
    <row r="487" spans="1:4" s="21" customFormat="1" ht="14.25" customHeight="1" x14ac:dyDescent="0.3">
      <c r="A487" s="76">
        <v>41663</v>
      </c>
      <c r="B487" s="64">
        <v>97.837000000000003</v>
      </c>
      <c r="C487" s="99">
        <f t="shared" ca="1" si="15"/>
        <v>9.2010934034763032E-3</v>
      </c>
      <c r="D487" s="64">
        <f t="shared" ca="1" si="16"/>
        <v>-46.005467017381513</v>
      </c>
    </row>
    <row r="488" spans="1:4" s="21" customFormat="1" ht="14.25" customHeight="1" x14ac:dyDescent="0.3">
      <c r="A488" s="76">
        <v>41662</v>
      </c>
      <c r="B488" s="64">
        <v>96.097999999999999</v>
      </c>
      <c r="C488" s="99">
        <f t="shared" ca="1" si="15"/>
        <v>-3.0086732788314544E-3</v>
      </c>
      <c r="D488" s="64">
        <f t="shared" ca="1" si="16"/>
        <v>15.043366394157271</v>
      </c>
    </row>
    <row r="489" spans="1:4" s="21" customFormat="1" ht="14.25" customHeight="1" x14ac:dyDescent="0.3">
      <c r="A489" s="76">
        <v>41661</v>
      </c>
      <c r="B489" s="64">
        <v>95.843999999999994</v>
      </c>
      <c r="C489" s="99">
        <f t="shared" ca="1" si="15"/>
        <v>-1.147931557288282E-2</v>
      </c>
      <c r="D489" s="64">
        <f t="shared" ca="1" si="16"/>
        <v>57.396577864414098</v>
      </c>
    </row>
    <row r="490" spans="1:4" s="21" customFormat="1" ht="14.25" customHeight="1" x14ac:dyDescent="0.3">
      <c r="A490" s="76">
        <v>41660</v>
      </c>
      <c r="B490" s="64">
        <v>96.74</v>
      </c>
      <c r="C490" s="99">
        <f t="shared" ca="1" si="15"/>
        <v>-2.1557726227191946E-3</v>
      </c>
      <c r="D490" s="64">
        <f t="shared" ca="1" si="16"/>
        <v>10.778863113595973</v>
      </c>
    </row>
    <row r="491" spans="1:4" s="21" customFormat="1" ht="14.25" customHeight="1" x14ac:dyDescent="0.3">
      <c r="A491" s="76">
        <v>41659</v>
      </c>
      <c r="B491" s="64" t="e">
        <v>#N/A</v>
      </c>
      <c r="C491" s="99">
        <f t="shared" ca="1" si="15"/>
        <v>3.5402727195731371E-2</v>
      </c>
      <c r="D491" s="64">
        <f t="shared" ca="1" si="16"/>
        <v>-11.847583793250433</v>
      </c>
    </row>
    <row r="492" spans="1:4" s="21" customFormat="1" ht="14.25" customHeight="1" x14ac:dyDescent="0.3">
      <c r="A492" s="76">
        <v>41656</v>
      </c>
      <c r="B492" s="64">
        <v>97.256</v>
      </c>
      <c r="C492" s="99">
        <f t="shared" ca="1" si="15"/>
        <v>-4.1877847744842675E-3</v>
      </c>
      <c r="D492" s="64">
        <f t="shared" ca="1" si="16"/>
        <v>20.938923872421338</v>
      </c>
    </row>
    <row r="493" spans="1:4" s="21" customFormat="1" ht="14.25" customHeight="1" x14ac:dyDescent="0.3">
      <c r="A493" s="76">
        <v>41655</v>
      </c>
      <c r="B493" s="64">
        <v>97.100999999999999</v>
      </c>
      <c r="C493" s="99">
        <f t="shared" ca="1" si="15"/>
        <v>-7.1878450779109537E-3</v>
      </c>
      <c r="D493" s="64">
        <f t="shared" ca="1" si="16"/>
        <v>35.939225389554771</v>
      </c>
    </row>
    <row r="494" spans="1:4" s="21" customFormat="1" ht="14.25" customHeight="1" x14ac:dyDescent="0.3">
      <c r="A494" s="76">
        <v>41654</v>
      </c>
      <c r="B494" s="64">
        <v>96.673000000000002</v>
      </c>
      <c r="C494" s="99">
        <f t="shared" ca="1" si="15"/>
        <v>-1.2916334824072378E-2</v>
      </c>
      <c r="D494" s="64">
        <f t="shared" ca="1" si="16"/>
        <v>64.581674120361896</v>
      </c>
    </row>
    <row r="495" spans="1:4" s="21" customFormat="1" ht="14.25" customHeight="1" x14ac:dyDescent="0.3">
      <c r="A495" s="76">
        <v>41653</v>
      </c>
      <c r="B495" s="64">
        <v>96.194999999999993</v>
      </c>
      <c r="C495" s="99">
        <f t="shared" ca="1" si="15"/>
        <v>3.5402727195731371E-2</v>
      </c>
      <c r="D495" s="64">
        <f t="shared" ca="1" si="16"/>
        <v>191.99665241999949</v>
      </c>
    </row>
    <row r="496" spans="1:4" s="21" customFormat="1" ht="14.25" customHeight="1" x14ac:dyDescent="0.3">
      <c r="A496" s="76">
        <v>41652</v>
      </c>
      <c r="B496" s="64">
        <v>96.944999999999993</v>
      </c>
      <c r="C496" s="99">
        <f t="shared" ca="1" si="15"/>
        <v>3.5402727195731371E-2</v>
      </c>
      <c r="D496" s="64">
        <f t="shared" ca="1" si="16"/>
        <v>55.517864125903216</v>
      </c>
    </row>
    <row r="497" spans="1:4" s="21" customFormat="1" ht="14.25" customHeight="1" x14ac:dyDescent="0.3">
      <c r="A497" s="76">
        <v>41649</v>
      </c>
      <c r="B497" s="64">
        <v>96.388000000000005</v>
      </c>
      <c r="C497" s="99">
        <f t="shared" ca="1" si="15"/>
        <v>-1.6749974497602734E-2</v>
      </c>
      <c r="D497" s="64">
        <f t="shared" ca="1" si="16"/>
        <v>83.749872488013665</v>
      </c>
    </row>
    <row r="498" spans="1:4" s="21" customFormat="1" ht="14.25" customHeight="1" x14ac:dyDescent="0.3">
      <c r="A498" s="76">
        <v>41648</v>
      </c>
      <c r="B498" s="64">
        <v>96.956999999999994</v>
      </c>
      <c r="C498" s="99">
        <f t="shared" ca="1" si="15"/>
        <v>-1.306989953278169E-2</v>
      </c>
      <c r="D498" s="64">
        <f t="shared" ca="1" si="16"/>
        <v>65.349497663908451</v>
      </c>
    </row>
    <row r="499" spans="1:4" s="21" customFormat="1" ht="14.25" customHeight="1" x14ac:dyDescent="0.3">
      <c r="A499" s="76">
        <v>41647</v>
      </c>
      <c r="B499" s="64">
        <v>96.948999999999998</v>
      </c>
      <c r="C499" s="99">
        <f t="shared" ca="1" si="15"/>
        <v>3.5402727195731371E-2</v>
      </c>
      <c r="D499" s="64">
        <f t="shared" ca="1" si="16"/>
        <v>26.849292120077848</v>
      </c>
    </row>
    <row r="500" spans="1:4" s="21" customFormat="1" ht="14.25" customHeight="1" x14ac:dyDescent="0.3">
      <c r="A500" s="76">
        <v>41646</v>
      </c>
      <c r="B500" s="64">
        <v>97.540999999999997</v>
      </c>
      <c r="C500" s="99">
        <f t="shared" ca="1" si="15"/>
        <v>3.5402727195731371E-2</v>
      </c>
      <c r="D500" s="64">
        <f t="shared" ca="1" si="16"/>
        <v>38.652134746467311</v>
      </c>
    </row>
    <row r="501" spans="1:4" s="21" customFormat="1" ht="14.25" customHeight="1" x14ac:dyDescent="0.3">
      <c r="A501" s="76">
        <v>41645</v>
      </c>
      <c r="B501" s="64">
        <v>97.665000000000006</v>
      </c>
      <c r="C501" s="99">
        <f t="shared" ca="1" si="15"/>
        <v>3.5402727195731371E-2</v>
      </c>
      <c r="D501" s="64">
        <f t="shared" ca="1" si="16"/>
        <v>-93.949213490414024</v>
      </c>
    </row>
    <row r="502" spans="1:4" s="21" customFormat="1" ht="14.25" customHeight="1" x14ac:dyDescent="0.3">
      <c r="A502" s="76">
        <v>41642</v>
      </c>
      <c r="B502" s="64">
        <v>97.804000000000002</v>
      </c>
      <c r="C502" s="99">
        <f t="shared" ca="1" si="15"/>
        <v>-1.5194385427889605E-2</v>
      </c>
      <c r="D502" s="64">
        <f t="shared" ca="1" si="16"/>
        <v>75.971927139448027</v>
      </c>
    </row>
    <row r="503" spans="1:4" s="21" customFormat="1" ht="14.25" customHeight="1" x14ac:dyDescent="0.3">
      <c r="A503" s="76">
        <v>41641</v>
      </c>
      <c r="B503" s="64">
        <v>97.938000000000002</v>
      </c>
      <c r="C503" s="99">
        <f t="shared" ca="1" si="15"/>
        <v>-9.9972707147695187E-3</v>
      </c>
      <c r="D503" s="64">
        <f t="shared" ca="1" si="16"/>
        <v>49.986353573847595</v>
      </c>
    </row>
    <row r="504" spans="1:4" s="21" customFormat="1" ht="14.25" customHeight="1" x14ac:dyDescent="0.3">
      <c r="A504" s="76">
        <v>41640</v>
      </c>
      <c r="B504" s="64" t="e">
        <v>#N/A</v>
      </c>
      <c r="C504" s="99">
        <f t="shared" ca="1" si="15"/>
        <v>3.5402727195731371E-2</v>
      </c>
      <c r="D504" s="64">
        <f t="shared" ca="1" si="16"/>
        <v>-104.80781834822042</v>
      </c>
    </row>
    <row r="505" spans="1:4" s="21" customFormat="1" ht="14.25" customHeight="1" x14ac:dyDescent="0.3">
      <c r="A505" s="76">
        <v>41639</v>
      </c>
      <c r="B505" s="64" t="e">
        <v>#N/A</v>
      </c>
      <c r="C505" s="99">
        <f t="shared" ca="1" si="15"/>
        <v>3.5402727195731371E-2</v>
      </c>
      <c r="D505" s="64">
        <f t="shared" ca="1" si="16"/>
        <v>-115.73823913020496</v>
      </c>
    </row>
    <row r="506" spans="1:4" s="21" customFormat="1" ht="14.25" customHeight="1" x14ac:dyDescent="0.3">
      <c r="A506" s="76">
        <v>41638</v>
      </c>
      <c r="B506" s="64">
        <v>98.03</v>
      </c>
      <c r="C506" s="99">
        <f t="shared" ca="1" si="15"/>
        <v>-2.6987860921696437E-2</v>
      </c>
      <c r="D506" s="64">
        <f t="shared" ca="1" si="16"/>
        <v>134.93930460848219</v>
      </c>
    </row>
    <row r="507" spans="1:4" s="21" customFormat="1" ht="14.25" customHeight="1" x14ac:dyDescent="0.3">
      <c r="A507" s="76">
        <v>41635</v>
      </c>
      <c r="B507" s="64">
        <v>98.241</v>
      </c>
      <c r="C507" s="99">
        <f t="shared" ca="1" si="15"/>
        <v>-1.6862478233893103E-2</v>
      </c>
      <c r="D507" s="64">
        <f t="shared" ca="1" si="16"/>
        <v>84.312391169465513</v>
      </c>
    </row>
    <row r="508" spans="1:4" s="21" customFormat="1" ht="14.25" customHeight="1" x14ac:dyDescent="0.3">
      <c r="A508" s="76">
        <v>41634</v>
      </c>
      <c r="B508" s="64" t="e">
        <v>#N/A</v>
      </c>
      <c r="C508" s="99">
        <f t="shared" ca="1" si="15"/>
        <v>3.5402727195731371E-2</v>
      </c>
      <c r="D508" s="64">
        <f t="shared" ca="1" si="16"/>
        <v>-188.65706860139835</v>
      </c>
    </row>
    <row r="509" spans="1:4" s="21" customFormat="1" ht="14.25" customHeight="1" x14ac:dyDescent="0.3">
      <c r="A509" s="76">
        <v>41633</v>
      </c>
      <c r="B509" s="64" t="e">
        <v>#N/A</v>
      </c>
      <c r="C509" s="99">
        <f t="shared" ca="1" si="15"/>
        <v>3.5402727195731371E-2</v>
      </c>
      <c r="D509" s="64">
        <f t="shared" ca="1" si="16"/>
        <v>-2.7226189722171563</v>
      </c>
    </row>
    <row r="510" spans="1:4" s="21" customFormat="1" ht="14.25" customHeight="1" x14ac:dyDescent="0.3">
      <c r="A510" s="76">
        <v>41632</v>
      </c>
      <c r="B510" s="64" t="e">
        <v>#N/A</v>
      </c>
      <c r="C510" s="99">
        <f t="shared" ca="1" si="15"/>
        <v>3.5402727195731371E-2</v>
      </c>
      <c r="D510" s="64">
        <f t="shared" ca="1" si="16"/>
        <v>5.009245416800459</v>
      </c>
    </row>
    <row r="511" spans="1:4" s="21" customFormat="1" ht="14.25" customHeight="1" x14ac:dyDescent="0.3">
      <c r="A511" s="76">
        <v>41631</v>
      </c>
      <c r="B511" s="64">
        <v>99.313000000000002</v>
      </c>
      <c r="C511" s="99">
        <f t="shared" ca="1" si="15"/>
        <v>5.0804060276689366E-3</v>
      </c>
      <c r="D511" s="64">
        <f t="shared" ca="1" si="16"/>
        <v>-25.402030138344681</v>
      </c>
    </row>
    <row r="512" spans="1:4" s="21" customFormat="1" ht="14.25" customHeight="1" x14ac:dyDescent="0.3">
      <c r="A512" s="76">
        <v>41628</v>
      </c>
      <c r="B512" s="64">
        <v>98.927000000000007</v>
      </c>
      <c r="C512" s="99">
        <f t="shared" ca="1" si="15"/>
        <v>5.3148246006260958E-3</v>
      </c>
      <c r="D512" s="64">
        <f t="shared" ca="1" si="16"/>
        <v>-26.574123003130481</v>
      </c>
    </row>
    <row r="513" spans="1:4" s="21" customFormat="1" ht="14.25" customHeight="1" x14ac:dyDescent="0.3">
      <c r="A513" s="76">
        <v>41627</v>
      </c>
      <c r="B513" s="64">
        <v>99.352999999999994</v>
      </c>
      <c r="C513" s="99">
        <f t="shared" ca="1" si="15"/>
        <v>1.0640137528354972E-2</v>
      </c>
      <c r="D513" s="64">
        <f t="shared" ca="1" si="16"/>
        <v>-53.200687641774856</v>
      </c>
    </row>
    <row r="514" spans="1:4" s="21" customFormat="1" ht="14.25" customHeight="1" x14ac:dyDescent="0.3">
      <c r="A514" s="76">
        <v>41626</v>
      </c>
      <c r="B514" s="64">
        <v>99.763999999999996</v>
      </c>
      <c r="C514" s="99">
        <f t="shared" ca="1" si="15"/>
        <v>1.2606321430746333E-2</v>
      </c>
      <c r="D514" s="64">
        <f t="shared" ca="1" si="16"/>
        <v>-63.031607153731663</v>
      </c>
    </row>
    <row r="515" spans="1:4" s="21" customFormat="1" ht="14.25" customHeight="1" x14ac:dyDescent="0.3">
      <c r="A515" s="76">
        <v>41625</v>
      </c>
      <c r="B515" s="64">
        <v>100.749</v>
      </c>
      <c r="C515" s="99">
        <f t="shared" ref="C515:C578" ca="1" si="17">_xlfn.IFNA((B515-B524)/B524,NORMINV(RAND(), _xlfn.AGGREGATE(1,6,C454:C580),_xlfn.AGGREGATE(7,6,C454:C580)))</f>
        <v>2.8418312662685567E-2</v>
      </c>
      <c r="D515" s="64">
        <f t="shared" ca="1" si="16"/>
        <v>-142.09156331342783</v>
      </c>
    </row>
    <row r="516" spans="1:4" s="21" customFormat="1" ht="14.25" customHeight="1" x14ac:dyDescent="0.3">
      <c r="A516" s="76">
        <v>41624</v>
      </c>
      <c r="B516" s="64">
        <v>99.926000000000002</v>
      </c>
      <c r="C516" s="99">
        <f t="shared" ca="1" si="17"/>
        <v>1.8634426797692134E-2</v>
      </c>
      <c r="D516" s="64">
        <f t="shared" ca="1" si="16"/>
        <v>-93.172133988460672</v>
      </c>
    </row>
    <row r="517" spans="1:4" s="21" customFormat="1" ht="14.25" customHeight="1" x14ac:dyDescent="0.3">
      <c r="A517" s="76">
        <v>41621</v>
      </c>
      <c r="B517" s="64">
        <v>99.596000000000004</v>
      </c>
      <c r="C517" s="99">
        <f t="shared" ca="1" si="17"/>
        <v>1.7635639113109218E-2</v>
      </c>
      <c r="D517" s="64">
        <f t="shared" ca="1" si="16"/>
        <v>-88.178195565546091</v>
      </c>
    </row>
    <row r="518" spans="1:4" s="21" customFormat="1" ht="14.25" customHeight="1" x14ac:dyDescent="0.3">
      <c r="A518" s="76">
        <v>41620</v>
      </c>
      <c r="B518" s="64">
        <v>99.775000000000006</v>
      </c>
      <c r="C518" s="99">
        <f t="shared" ca="1" si="17"/>
        <v>1.4571597079579498E-2</v>
      </c>
      <c r="D518" s="64">
        <f t="shared" ref="D518:D581" ca="1" si="18">C518*-5000</f>
        <v>-72.857985397897494</v>
      </c>
    </row>
    <row r="519" spans="1:4" s="21" customFormat="1" ht="14.25" customHeight="1" x14ac:dyDescent="0.3">
      <c r="A519" s="76">
        <v>41619</v>
      </c>
      <c r="B519" s="64">
        <v>99.486999999999995</v>
      </c>
      <c r="C519" s="99">
        <f t="shared" ca="1" si="17"/>
        <v>3.5402727195731371E-2</v>
      </c>
      <c r="D519" s="64">
        <f t="shared" ca="1" si="18"/>
        <v>68.236986342438598</v>
      </c>
    </row>
    <row r="520" spans="1:4" s="21" customFormat="1" ht="14.25" customHeight="1" x14ac:dyDescent="0.3">
      <c r="A520" s="76">
        <v>41618</v>
      </c>
      <c r="B520" s="64">
        <v>98.811000000000007</v>
      </c>
      <c r="C520" s="99">
        <f t="shared" ca="1" si="17"/>
        <v>-4.7841588945067215E-3</v>
      </c>
      <c r="D520" s="64">
        <f t="shared" ca="1" si="18"/>
        <v>23.920794472533608</v>
      </c>
    </row>
    <row r="521" spans="1:4" s="21" customFormat="1" ht="14.25" customHeight="1" x14ac:dyDescent="0.3">
      <c r="A521" s="76">
        <v>41617</v>
      </c>
      <c r="B521" s="64">
        <v>98.403999999999996</v>
      </c>
      <c r="C521" s="99">
        <f t="shared" ca="1" si="17"/>
        <v>-1.4896087774796776E-2</v>
      </c>
      <c r="D521" s="64">
        <f t="shared" ca="1" si="18"/>
        <v>74.480438873983886</v>
      </c>
    </row>
    <row r="522" spans="1:4" s="21" customFormat="1" ht="14.25" customHeight="1" x14ac:dyDescent="0.3">
      <c r="A522" s="76">
        <v>41614</v>
      </c>
      <c r="B522" s="64">
        <v>98.307000000000002</v>
      </c>
      <c r="C522" s="99">
        <f t="shared" ca="1" si="17"/>
        <v>-1.0159490917878291E-2</v>
      </c>
      <c r="D522" s="64">
        <f t="shared" ca="1" si="18"/>
        <v>50.797454589391457</v>
      </c>
    </row>
    <row r="523" spans="1:4" s="21" customFormat="1" ht="14.25" customHeight="1" x14ac:dyDescent="0.3">
      <c r="A523" s="76">
        <v>41613</v>
      </c>
      <c r="B523" s="64">
        <v>98.522000000000006</v>
      </c>
      <c r="C523" s="99">
        <f t="shared" ca="1" si="17"/>
        <v>-1.4750442513275341E-2</v>
      </c>
      <c r="D523" s="64">
        <f t="shared" ca="1" si="18"/>
        <v>73.752212566376713</v>
      </c>
    </row>
    <row r="524" spans="1:4" s="21" customFormat="1" ht="14.25" customHeight="1" x14ac:dyDescent="0.3">
      <c r="A524" s="76">
        <v>41612</v>
      </c>
      <c r="B524" s="64">
        <v>97.965000000000003</v>
      </c>
      <c r="C524" s="99">
        <f t="shared" ca="1" si="17"/>
        <v>-1.9977591484764207E-2</v>
      </c>
      <c r="D524" s="64">
        <f t="shared" ca="1" si="18"/>
        <v>99.887957423821035</v>
      </c>
    </row>
    <row r="525" spans="1:4" s="21" customFormat="1" ht="14.25" customHeight="1" x14ac:dyDescent="0.3">
      <c r="A525" s="76">
        <v>41611</v>
      </c>
      <c r="B525" s="64">
        <v>98.097999999999999</v>
      </c>
      <c r="C525" s="99">
        <f t="shared" ca="1" si="17"/>
        <v>-2.1329661997685514E-2</v>
      </c>
      <c r="D525" s="64">
        <f t="shared" ca="1" si="18"/>
        <v>106.64830998842757</v>
      </c>
    </row>
    <row r="526" spans="1:4" s="21" customFormat="1" ht="14.25" customHeight="1" x14ac:dyDescent="0.3">
      <c r="A526" s="76">
        <v>41610</v>
      </c>
      <c r="B526" s="64">
        <v>97.87</v>
      </c>
      <c r="C526" s="99">
        <f t="shared" ca="1" si="17"/>
        <v>-2.6517864247632656E-2</v>
      </c>
      <c r="D526" s="64">
        <f t="shared" ca="1" si="18"/>
        <v>132.58932123816328</v>
      </c>
    </row>
    <row r="527" spans="1:4" s="21" customFormat="1" ht="14.25" customHeight="1" x14ac:dyDescent="0.3">
      <c r="A527" s="76">
        <v>41607</v>
      </c>
      <c r="B527" s="64">
        <v>98.341999999999999</v>
      </c>
      <c r="C527" s="99">
        <f t="shared" ca="1" si="17"/>
        <v>-2.0956325226238751E-2</v>
      </c>
      <c r="D527" s="64">
        <f t="shared" ca="1" si="18"/>
        <v>104.78162613119376</v>
      </c>
    </row>
    <row r="528" spans="1:4" s="21" customFormat="1" ht="14.25" customHeight="1" x14ac:dyDescent="0.3">
      <c r="A528" s="76">
        <v>41606</v>
      </c>
      <c r="B528" s="64" t="e">
        <v>#N/A</v>
      </c>
      <c r="C528" s="99">
        <f t="shared" ca="1" si="17"/>
        <v>3.5402727195731371E-2</v>
      </c>
      <c r="D528" s="64">
        <f t="shared" ca="1" si="18"/>
        <v>124.6636845133349</v>
      </c>
    </row>
    <row r="529" spans="1:4" s="21" customFormat="1" ht="14.25" customHeight="1" x14ac:dyDescent="0.3">
      <c r="A529" s="76">
        <v>41605</v>
      </c>
      <c r="B529" s="64">
        <v>99.286000000000001</v>
      </c>
      <c r="C529" s="99">
        <f t="shared" ca="1" si="17"/>
        <v>-7.4377686693991776E-3</v>
      </c>
      <c r="D529" s="64">
        <f t="shared" ca="1" si="18"/>
        <v>37.188843346995888</v>
      </c>
    </row>
    <row r="530" spans="1:4" s="21" customFormat="1" ht="14.25" customHeight="1" x14ac:dyDescent="0.3">
      <c r="A530" s="76">
        <v>41604</v>
      </c>
      <c r="B530" s="64">
        <v>99.891999999999996</v>
      </c>
      <c r="C530" s="99">
        <f t="shared" ca="1" si="17"/>
        <v>-5.9805160558446769E-3</v>
      </c>
      <c r="D530" s="64">
        <f t="shared" ca="1" si="18"/>
        <v>29.902580279223386</v>
      </c>
    </row>
    <row r="531" spans="1:4" s="21" customFormat="1" ht="14.25" customHeight="1" x14ac:dyDescent="0.3">
      <c r="A531" s="76">
        <v>41603</v>
      </c>
      <c r="B531" s="64">
        <v>99.316000000000003</v>
      </c>
      <c r="C531" s="99">
        <f t="shared" ca="1" si="17"/>
        <v>-1.6127754002219052E-2</v>
      </c>
      <c r="D531" s="64">
        <f t="shared" ca="1" si="18"/>
        <v>80.638770011095261</v>
      </c>
    </row>
    <row r="532" spans="1:4" s="21" customFormat="1" ht="14.25" customHeight="1" x14ac:dyDescent="0.3">
      <c r="A532" s="76">
        <v>41600</v>
      </c>
      <c r="B532" s="64">
        <v>99.997</v>
      </c>
      <c r="C532" s="99">
        <f t="shared" ca="1" si="17"/>
        <v>3.5402727195731371E-2</v>
      </c>
      <c r="D532" s="64">
        <f t="shared" ca="1" si="18"/>
        <v>-27.639961753881121</v>
      </c>
    </row>
    <row r="533" spans="1:4" s="21" customFormat="1" ht="14.25" customHeight="1" x14ac:dyDescent="0.3">
      <c r="A533" s="76">
        <v>41599</v>
      </c>
      <c r="B533" s="64">
        <v>99.962000000000003</v>
      </c>
      <c r="C533" s="99">
        <f t="shared" ca="1" si="17"/>
        <v>-9.4141430156968724E-3</v>
      </c>
      <c r="D533" s="64">
        <f t="shared" ca="1" si="18"/>
        <v>47.070715078484362</v>
      </c>
    </row>
    <row r="534" spans="1:4" s="21" customFormat="1" ht="14.25" customHeight="1" x14ac:dyDescent="0.3">
      <c r="A534" s="76">
        <v>41598</v>
      </c>
      <c r="B534" s="64">
        <v>100.236</v>
      </c>
      <c r="C534" s="99">
        <f t="shared" ca="1" si="17"/>
        <v>-1.3017192146359742E-2</v>
      </c>
      <c r="D534" s="64">
        <f t="shared" ca="1" si="18"/>
        <v>65.085960731798707</v>
      </c>
    </row>
    <row r="535" spans="1:4" s="21" customFormat="1" ht="14.25" customHeight="1" x14ac:dyDescent="0.3">
      <c r="A535" s="76">
        <v>41597</v>
      </c>
      <c r="B535" s="64">
        <v>100.536</v>
      </c>
      <c r="C535" s="99">
        <f t="shared" ca="1" si="17"/>
        <v>-1.4381929943236952E-2</v>
      </c>
      <c r="D535" s="64">
        <f t="shared" ca="1" si="18"/>
        <v>71.909649716184759</v>
      </c>
    </row>
    <row r="536" spans="1:4" s="21" customFormat="1" ht="14.25" customHeight="1" x14ac:dyDescent="0.3">
      <c r="A536" s="76">
        <v>41596</v>
      </c>
      <c r="B536" s="64">
        <v>100.447</v>
      </c>
      <c r="C536" s="99">
        <f t="shared" ca="1" si="17"/>
        <v>-1.3251994184447361E-2</v>
      </c>
      <c r="D536" s="64">
        <f t="shared" ca="1" si="18"/>
        <v>66.259970922236803</v>
      </c>
    </row>
    <row r="537" spans="1:4" s="21" customFormat="1" ht="14.25" customHeight="1" x14ac:dyDescent="0.3">
      <c r="A537" s="76">
        <v>41593</v>
      </c>
      <c r="B537" s="64">
        <v>100.432</v>
      </c>
      <c r="C537" s="99">
        <f t="shared" ca="1" si="17"/>
        <v>-2.1912311797588672E-2</v>
      </c>
      <c r="D537" s="64">
        <f t="shared" ca="1" si="18"/>
        <v>109.56155898794336</v>
      </c>
    </row>
    <row r="538" spans="1:4" s="21" customFormat="1" ht="14.25" customHeight="1" x14ac:dyDescent="0.3">
      <c r="A538" s="76">
        <v>41592</v>
      </c>
      <c r="B538" s="64">
        <v>100.03</v>
      </c>
      <c r="C538" s="99">
        <f t="shared" ca="1" si="17"/>
        <v>-2.3287604354830883E-2</v>
      </c>
      <c r="D538" s="64">
        <f t="shared" ca="1" si="18"/>
        <v>116.43802177415442</v>
      </c>
    </row>
    <row r="539" spans="1:4" s="21" customFormat="1" ht="14.25" customHeight="1" x14ac:dyDescent="0.3">
      <c r="A539" s="76">
        <v>41591</v>
      </c>
      <c r="B539" s="64">
        <v>100.49299999999999</v>
      </c>
      <c r="C539" s="99">
        <f t="shared" ca="1" si="17"/>
        <v>-1.3720544503440051E-2</v>
      </c>
      <c r="D539" s="64">
        <f t="shared" ca="1" si="18"/>
        <v>68.602722517200263</v>
      </c>
    </row>
    <row r="540" spans="1:4" s="21" customFormat="1" ht="14.25" customHeight="1" x14ac:dyDescent="0.3">
      <c r="A540" s="76">
        <v>41590</v>
      </c>
      <c r="B540" s="64">
        <v>100.944</v>
      </c>
      <c r="C540" s="99">
        <f t="shared" ca="1" si="17"/>
        <v>-1.6092402163848104E-2</v>
      </c>
      <c r="D540" s="64">
        <f t="shared" ca="1" si="18"/>
        <v>80.462010819240518</v>
      </c>
    </row>
    <row r="541" spans="1:4" s="21" customFormat="1" ht="14.25" customHeight="1" x14ac:dyDescent="0.3">
      <c r="A541" s="76">
        <v>41589</v>
      </c>
      <c r="B541" s="64" t="e">
        <v>#N/A</v>
      </c>
      <c r="C541" s="99">
        <f t="shared" ca="1" si="17"/>
        <v>3.5402727195731371E-2</v>
      </c>
      <c r="D541" s="64">
        <f t="shared" ca="1" si="18"/>
        <v>41.917168836801828</v>
      </c>
    </row>
    <row r="542" spans="1:4" s="21" customFormat="1" ht="14.25" customHeight="1" x14ac:dyDescent="0.3">
      <c r="A542" s="76">
        <v>41586</v>
      </c>
      <c r="B542" s="64">
        <v>100.91200000000001</v>
      </c>
      <c r="C542" s="99">
        <f t="shared" ca="1" si="17"/>
        <v>-1.4877582100042962E-2</v>
      </c>
      <c r="D542" s="64">
        <f t="shared" ca="1" si="18"/>
        <v>74.387910500214815</v>
      </c>
    </row>
    <row r="543" spans="1:4" s="21" customFormat="1" ht="14.25" customHeight="1" x14ac:dyDescent="0.3">
      <c r="A543" s="76">
        <v>41585</v>
      </c>
      <c r="B543" s="64">
        <v>101.55800000000001</v>
      </c>
      <c r="C543" s="99">
        <f t="shared" ca="1" si="17"/>
        <v>-5.6883266920567943E-3</v>
      </c>
      <c r="D543" s="64">
        <f t="shared" ca="1" si="18"/>
        <v>28.44163346028397</v>
      </c>
    </row>
    <row r="544" spans="1:4" s="21" customFormat="1" ht="14.25" customHeight="1" x14ac:dyDescent="0.3">
      <c r="A544" s="76">
        <v>41584</v>
      </c>
      <c r="B544" s="64">
        <v>102.003</v>
      </c>
      <c r="C544" s="99">
        <f t="shared" ca="1" si="17"/>
        <v>1.3055855502110097E-3</v>
      </c>
      <c r="D544" s="64">
        <f t="shared" ca="1" si="18"/>
        <v>-6.5279277510550484</v>
      </c>
    </row>
    <row r="545" spans="1:4" s="21" customFormat="1" ht="14.25" customHeight="1" x14ac:dyDescent="0.3">
      <c r="A545" s="76">
        <v>41583</v>
      </c>
      <c r="B545" s="64">
        <v>101.79600000000001</v>
      </c>
      <c r="C545" s="99">
        <f t="shared" ca="1" si="17"/>
        <v>-1.6697278343625967E-4</v>
      </c>
      <c r="D545" s="64">
        <f t="shared" ca="1" si="18"/>
        <v>0.83486391718129838</v>
      </c>
    </row>
    <row r="546" spans="1:4" s="21" customFormat="1" ht="14.25" customHeight="1" x14ac:dyDescent="0.3">
      <c r="A546" s="76">
        <v>41582</v>
      </c>
      <c r="B546" s="64">
        <v>102.682</v>
      </c>
      <c r="C546" s="99">
        <f t="shared" ca="1" si="17"/>
        <v>-1.1770084530606608E-3</v>
      </c>
      <c r="D546" s="64">
        <f t="shared" ca="1" si="18"/>
        <v>5.8850422653033041</v>
      </c>
    </row>
    <row r="547" spans="1:4" s="21" customFormat="1" ht="14.25" customHeight="1" x14ac:dyDescent="0.3">
      <c r="A547" s="76">
        <v>41579</v>
      </c>
      <c r="B547" s="64">
        <v>102.41500000000001</v>
      </c>
      <c r="C547" s="99">
        <f t="shared" ca="1" si="17"/>
        <v>-3.9582968625391114E-3</v>
      </c>
      <c r="D547" s="64">
        <f t="shared" ca="1" si="18"/>
        <v>19.791484312695555</v>
      </c>
    </row>
    <row r="548" spans="1:4" s="21" customFormat="1" ht="14.25" customHeight="1" x14ac:dyDescent="0.3">
      <c r="A548" s="76">
        <v>41578</v>
      </c>
      <c r="B548" s="64">
        <v>101.89100000000001</v>
      </c>
      <c r="C548" s="99">
        <f t="shared" ca="1" si="17"/>
        <v>-5.9317651879529547E-3</v>
      </c>
      <c r="D548" s="64">
        <f t="shared" ca="1" si="18"/>
        <v>29.658825939764775</v>
      </c>
    </row>
    <row r="549" spans="1:4" s="21" customFormat="1" ht="14.25" customHeight="1" x14ac:dyDescent="0.3">
      <c r="A549" s="76">
        <v>41577</v>
      </c>
      <c r="B549" s="64">
        <v>102.595</v>
      </c>
      <c r="C549" s="99">
        <f t="shared" ca="1" si="17"/>
        <v>2.550471983895828E-3</v>
      </c>
      <c r="D549" s="64">
        <f t="shared" ca="1" si="18"/>
        <v>-12.75235991947914</v>
      </c>
    </row>
    <row r="550" spans="1:4" s="21" customFormat="1" ht="14.25" customHeight="1" x14ac:dyDescent="0.3">
      <c r="A550" s="76">
        <v>41576</v>
      </c>
      <c r="B550" s="64">
        <v>102.65900000000001</v>
      </c>
      <c r="C550" s="99">
        <f t="shared" ca="1" si="17"/>
        <v>-1.9481594763301925E-5</v>
      </c>
      <c r="D550" s="64">
        <f t="shared" ca="1" si="18"/>
        <v>9.7407973816509619E-2</v>
      </c>
    </row>
    <row r="551" spans="1:4" s="21" customFormat="1" ht="14.25" customHeight="1" x14ac:dyDescent="0.3">
      <c r="A551" s="76">
        <v>41575</v>
      </c>
      <c r="B551" s="64">
        <v>102.43600000000001</v>
      </c>
      <c r="C551" s="99">
        <f t="shared" ca="1" si="17"/>
        <v>1.1716004061548517E-4</v>
      </c>
      <c r="D551" s="64">
        <f t="shared" ca="1" si="18"/>
        <v>-0.58580020307742586</v>
      </c>
    </row>
    <row r="552" spans="1:4" s="21" customFormat="1" ht="14.25" customHeight="1" x14ac:dyDescent="0.3">
      <c r="A552" s="76">
        <v>41572</v>
      </c>
      <c r="B552" s="64">
        <v>102.139</v>
      </c>
      <c r="C552" s="99">
        <f t="shared" ca="1" si="17"/>
        <v>3.5402727195731371E-2</v>
      </c>
      <c r="D552" s="64">
        <f t="shared" ca="1" si="18"/>
        <v>45.872642569514454</v>
      </c>
    </row>
    <row r="553" spans="1:4" s="21" customFormat="1" ht="14.25" customHeight="1" x14ac:dyDescent="0.3">
      <c r="A553" s="76">
        <v>41571</v>
      </c>
      <c r="B553" s="64">
        <v>101.87</v>
      </c>
      <c r="C553" s="99">
        <f t="shared" ca="1" si="17"/>
        <v>-4.1059732134128626E-3</v>
      </c>
      <c r="D553" s="64">
        <f t="shared" ca="1" si="18"/>
        <v>20.529866067064312</v>
      </c>
    </row>
    <row r="554" spans="1:4" s="21" customFormat="1" ht="14.25" customHeight="1" x14ac:dyDescent="0.3">
      <c r="A554" s="76">
        <v>41570</v>
      </c>
      <c r="B554" s="64">
        <v>101.813</v>
      </c>
      <c r="C554" s="99">
        <f t="shared" ca="1" si="17"/>
        <v>-1.6277861128271194E-3</v>
      </c>
      <c r="D554" s="64">
        <f t="shared" ca="1" si="18"/>
        <v>8.1389305641355971</v>
      </c>
    </row>
    <row r="555" spans="1:4" s="21" customFormat="1" ht="14.25" customHeight="1" x14ac:dyDescent="0.3">
      <c r="A555" s="76">
        <v>41569</v>
      </c>
      <c r="B555" s="64">
        <v>102.803</v>
      </c>
      <c r="C555" s="99">
        <f t="shared" ca="1" si="17"/>
        <v>1.402702149835779E-3</v>
      </c>
      <c r="D555" s="64">
        <f t="shared" ca="1" si="18"/>
        <v>-7.0135107491788951</v>
      </c>
    </row>
    <row r="556" spans="1:4" s="21" customFormat="1" ht="14.25" customHeight="1" x14ac:dyDescent="0.3">
      <c r="A556" s="76">
        <v>41568</v>
      </c>
      <c r="B556" s="64">
        <v>102.822</v>
      </c>
      <c r="C556" s="99">
        <f t="shared" ca="1" si="17"/>
        <v>3.2393404234560236E-3</v>
      </c>
      <c r="D556" s="64">
        <f t="shared" ca="1" si="18"/>
        <v>-16.196702117280118</v>
      </c>
    </row>
    <row r="557" spans="1:4" s="21" customFormat="1" ht="14.25" customHeight="1" x14ac:dyDescent="0.3">
      <c r="A557" s="76">
        <v>41565</v>
      </c>
      <c r="B557" s="64">
        <v>102.499</v>
      </c>
      <c r="C557" s="99">
        <f t="shared" ca="1" si="17"/>
        <v>2.8765715963015208E-3</v>
      </c>
      <c r="D557" s="64">
        <f t="shared" ca="1" si="18"/>
        <v>-14.382857981507604</v>
      </c>
    </row>
    <row r="558" spans="1:4" s="21" customFormat="1" ht="14.25" customHeight="1" x14ac:dyDescent="0.3">
      <c r="A558" s="76">
        <v>41564</v>
      </c>
      <c r="B558" s="64">
        <v>102.334</v>
      </c>
      <c r="C558" s="99">
        <f t="shared" ca="1" si="17"/>
        <v>6.6493262667942268E-4</v>
      </c>
      <c r="D558" s="64">
        <f t="shared" ca="1" si="18"/>
        <v>-3.3246631333971135</v>
      </c>
    </row>
    <row r="559" spans="1:4" s="21" customFormat="1" ht="14.25" customHeight="1" x14ac:dyDescent="0.3">
      <c r="A559" s="76">
        <v>41563</v>
      </c>
      <c r="B559" s="64">
        <v>102.661</v>
      </c>
      <c r="C559" s="99">
        <f t="shared" ca="1" si="17"/>
        <v>8.477573233265874E-3</v>
      </c>
      <c r="D559" s="64">
        <f t="shared" ca="1" si="18"/>
        <v>-42.387866166329367</v>
      </c>
    </row>
    <row r="560" spans="1:4" s="21" customFormat="1" ht="14.25" customHeight="1" x14ac:dyDescent="0.3">
      <c r="A560" s="76">
        <v>41562</v>
      </c>
      <c r="B560" s="64">
        <v>102.42400000000001</v>
      </c>
      <c r="C560" s="99">
        <f t="shared" ca="1" si="17"/>
        <v>1.1834904076027972E-2</v>
      </c>
      <c r="D560" s="64">
        <f t="shared" ca="1" si="18"/>
        <v>-59.17452038013986</v>
      </c>
    </row>
    <row r="561" spans="1:4" s="21" customFormat="1" ht="14.25" customHeight="1" x14ac:dyDescent="0.3">
      <c r="A561" s="76">
        <v>41561</v>
      </c>
      <c r="B561" s="64" t="e">
        <v>#N/A</v>
      </c>
      <c r="C561" s="99">
        <f t="shared" ca="1" si="17"/>
        <v>3.5402727195731371E-2</v>
      </c>
      <c r="D561" s="64">
        <f t="shared" ca="1" si="18"/>
        <v>2.0265225013095955</v>
      </c>
    </row>
    <row r="562" spans="1:4" s="21" customFormat="1" ht="14.25" customHeight="1" x14ac:dyDescent="0.3">
      <c r="A562" s="76">
        <v>41558</v>
      </c>
      <c r="B562" s="64">
        <v>102.29</v>
      </c>
      <c r="C562" s="99">
        <f t="shared" ca="1" si="17"/>
        <v>2.0634192093552436E-2</v>
      </c>
      <c r="D562" s="64">
        <f t="shared" ca="1" si="18"/>
        <v>-103.17096046776219</v>
      </c>
    </row>
    <row r="563" spans="1:4" s="21" customFormat="1" ht="14.25" customHeight="1" x14ac:dyDescent="0.3">
      <c r="A563" s="76">
        <v>41557</v>
      </c>
      <c r="B563" s="64">
        <v>101.979</v>
      </c>
      <c r="C563" s="99">
        <f t="shared" ca="1" si="17"/>
        <v>1.1636212130230361E-2</v>
      </c>
      <c r="D563" s="64">
        <f t="shared" ca="1" si="18"/>
        <v>-58.181060651151803</v>
      </c>
    </row>
    <row r="564" spans="1:4" s="21" customFormat="1" ht="14.25" customHeight="1" x14ac:dyDescent="0.3">
      <c r="A564" s="76">
        <v>41556</v>
      </c>
      <c r="B564" s="64">
        <v>102.65900000000001</v>
      </c>
      <c r="C564" s="99">
        <f t="shared" ca="1" si="17"/>
        <v>1.4938505951674872E-2</v>
      </c>
      <c r="D564" s="64">
        <f t="shared" ca="1" si="18"/>
        <v>-74.692529758374363</v>
      </c>
    </row>
    <row r="565" spans="1:4" s="21" customFormat="1" ht="14.25" customHeight="1" x14ac:dyDescent="0.3">
      <c r="A565" s="76">
        <v>41555</v>
      </c>
      <c r="B565" s="64">
        <v>102.49</v>
      </c>
      <c r="C565" s="99">
        <f t="shared" ca="1" si="17"/>
        <v>1.3397933455282441E-2</v>
      </c>
      <c r="D565" s="64">
        <f t="shared" ca="1" si="18"/>
        <v>-66.989667276412206</v>
      </c>
    </row>
    <row r="566" spans="1:4" s="21" customFormat="1" ht="14.25" customHeight="1" x14ac:dyDescent="0.3">
      <c r="A566" s="76">
        <v>41554</v>
      </c>
      <c r="B566" s="64">
        <v>102.205</v>
      </c>
      <c r="C566" s="99">
        <f t="shared" ca="1" si="17"/>
        <v>4.8964181423108016E-3</v>
      </c>
      <c r="D566" s="64">
        <f t="shared" ca="1" si="18"/>
        <v>-24.482090711554008</v>
      </c>
    </row>
    <row r="567" spans="1:4" s="21" customFormat="1" ht="14.25" customHeight="1" x14ac:dyDescent="0.3">
      <c r="A567" s="76">
        <v>41551</v>
      </c>
      <c r="B567" s="64">
        <v>102.26600000000001</v>
      </c>
      <c r="C567" s="99">
        <f t="shared" ca="1" si="17"/>
        <v>5.4368664772449097E-3</v>
      </c>
      <c r="D567" s="64">
        <f t="shared" ca="1" si="18"/>
        <v>-27.184332386224547</v>
      </c>
    </row>
    <row r="568" spans="1:4" s="21" customFormat="1" ht="14.25" customHeight="1" x14ac:dyDescent="0.3">
      <c r="A568" s="76">
        <v>41550</v>
      </c>
      <c r="B568" s="64">
        <v>101.798</v>
      </c>
      <c r="C568" s="99">
        <f t="shared" ca="1" si="17"/>
        <v>7.1132480535027881E-3</v>
      </c>
      <c r="D568" s="64">
        <f t="shared" ca="1" si="18"/>
        <v>-35.56624026751394</v>
      </c>
    </row>
    <row r="569" spans="1:4" s="21" customFormat="1" ht="14.25" customHeight="1" x14ac:dyDescent="0.3">
      <c r="A569" s="76">
        <v>41549</v>
      </c>
      <c r="B569" s="64">
        <v>101.226</v>
      </c>
      <c r="C569" s="99">
        <f t="shared" ca="1" si="17"/>
        <v>-9.946891229717399E-3</v>
      </c>
      <c r="D569" s="64">
        <f t="shared" ca="1" si="18"/>
        <v>49.734456148586993</v>
      </c>
    </row>
    <row r="570" spans="1:4" s="21" customFormat="1" ht="14.25" customHeight="1" x14ac:dyDescent="0.3">
      <c r="A570" s="76">
        <v>41548</v>
      </c>
      <c r="B570" s="64">
        <v>101.169</v>
      </c>
      <c r="C570" s="99">
        <f t="shared" ca="1" si="17"/>
        <v>-1.449487127034688E-2</v>
      </c>
      <c r="D570" s="64">
        <f t="shared" ca="1" si="18"/>
        <v>72.4743563517344</v>
      </c>
    </row>
    <row r="571" spans="1:4" s="21" customFormat="1" ht="14.25" customHeight="1" x14ac:dyDescent="0.3">
      <c r="A571" s="76">
        <v>41547</v>
      </c>
      <c r="B571" s="64">
        <v>100.22199999999999</v>
      </c>
      <c r="C571" s="99">
        <f t="shared" ca="1" si="17"/>
        <v>-2.3748295343853521E-2</v>
      </c>
      <c r="D571" s="64">
        <f t="shared" ca="1" si="18"/>
        <v>118.74147671926761</v>
      </c>
    </row>
    <row r="572" spans="1:4" s="21" customFormat="1" ht="14.25" customHeight="1" x14ac:dyDescent="0.3">
      <c r="A572" s="76">
        <v>41544</v>
      </c>
      <c r="B572" s="64">
        <v>100.806</v>
      </c>
      <c r="C572" s="99">
        <f t="shared" ca="1" si="17"/>
        <v>-2.1718877372772793E-2</v>
      </c>
      <c r="D572" s="64">
        <f t="shared" ca="1" si="18"/>
        <v>108.59438686386396</v>
      </c>
    </row>
    <row r="573" spans="1:4" s="21" customFormat="1" ht="14.25" customHeight="1" x14ac:dyDescent="0.3">
      <c r="A573" s="76">
        <v>41543</v>
      </c>
      <c r="B573" s="64">
        <v>101.148</v>
      </c>
      <c r="C573" s="99">
        <f t="shared" ca="1" si="17"/>
        <v>-1.3026550745001687E-2</v>
      </c>
      <c r="D573" s="64">
        <f t="shared" ca="1" si="18"/>
        <v>65.132753725008428</v>
      </c>
    </row>
    <row r="574" spans="1:4" s="21" customFormat="1" ht="14.25" customHeight="1" x14ac:dyDescent="0.3">
      <c r="A574" s="76">
        <v>41542</v>
      </c>
      <c r="B574" s="64">
        <v>101.13500000000001</v>
      </c>
      <c r="C574" s="99">
        <f t="shared" ca="1" si="17"/>
        <v>-1.4345999785589621E-2</v>
      </c>
      <c r="D574" s="64">
        <f t="shared" ca="1" si="18"/>
        <v>71.729998927948103</v>
      </c>
    </row>
    <row r="575" spans="1:4" s="21" customFormat="1" ht="14.25" customHeight="1" x14ac:dyDescent="0.3">
      <c r="A575" s="76">
        <v>41541</v>
      </c>
      <c r="B575" s="64">
        <v>101.70699999999999</v>
      </c>
      <c r="C575" s="99">
        <f t="shared" ca="1" si="17"/>
        <v>-1.1170957455082843E-2</v>
      </c>
      <c r="D575" s="64">
        <f t="shared" ca="1" si="18"/>
        <v>55.854787275414218</v>
      </c>
    </row>
    <row r="576" spans="1:4" s="21" customFormat="1" ht="14.25" customHeight="1" x14ac:dyDescent="0.3">
      <c r="A576" s="76">
        <v>41540</v>
      </c>
      <c r="B576" s="64">
        <v>101.71299999999999</v>
      </c>
      <c r="C576" s="99">
        <f t="shared" ca="1" si="17"/>
        <v>-1.1881168881635318E-2</v>
      </c>
      <c r="D576" s="64">
        <f t="shared" ca="1" si="18"/>
        <v>59.405844408176591</v>
      </c>
    </row>
    <row r="577" spans="1:4" s="21" customFormat="1" ht="14.25" customHeight="1" x14ac:dyDescent="0.3">
      <c r="A577" s="76">
        <v>41537</v>
      </c>
      <c r="B577" s="64">
        <v>101.07899999999999</v>
      </c>
      <c r="C577" s="99">
        <f t="shared" ca="1" si="17"/>
        <v>-1.4209643442303268E-2</v>
      </c>
      <c r="D577" s="64">
        <f t="shared" ca="1" si="18"/>
        <v>71.048217211516345</v>
      </c>
    </row>
    <row r="578" spans="1:4" s="21" customFormat="1" ht="14.25" customHeight="1" x14ac:dyDescent="0.3">
      <c r="A578" s="76">
        <v>41536</v>
      </c>
      <c r="B578" s="64">
        <v>102.24299999999999</v>
      </c>
      <c r="C578" s="99">
        <f t="shared" ca="1" si="17"/>
        <v>-1.5039503110443721E-3</v>
      </c>
      <c r="D578" s="64">
        <f t="shared" ca="1" si="18"/>
        <v>7.5197515552218608</v>
      </c>
    </row>
    <row r="579" spans="1:4" s="21" customFormat="1" ht="14.25" customHeight="1" x14ac:dyDescent="0.3">
      <c r="A579" s="76">
        <v>41535</v>
      </c>
      <c r="B579" s="64">
        <v>102.657</v>
      </c>
      <c r="C579" s="99">
        <f t="shared" ref="C579:C642" ca="1" si="19">_xlfn.IFNA((B579-B588)/B588,NORMINV(RAND(), _xlfn.AGGREGATE(1,6,C518:C644),_xlfn.AGGREGATE(7,6,C518:C644)))</f>
        <v>7.6038955341739501E-4</v>
      </c>
      <c r="D579" s="64">
        <f t="shared" ca="1" si="18"/>
        <v>-3.801947767086975</v>
      </c>
    </row>
    <row r="580" spans="1:4" s="21" customFormat="1" ht="14.25" customHeight="1" x14ac:dyDescent="0.3">
      <c r="A580" s="76">
        <v>41534</v>
      </c>
      <c r="B580" s="64">
        <v>102.66</v>
      </c>
      <c r="C580" s="99">
        <f t="shared" ca="1" si="19"/>
        <v>1.0336018097782099E-3</v>
      </c>
      <c r="D580" s="64">
        <f t="shared" ca="1" si="18"/>
        <v>-5.1680090488910491</v>
      </c>
    </row>
    <row r="581" spans="1:4" s="21" customFormat="1" ht="14.25" customHeight="1" x14ac:dyDescent="0.3">
      <c r="A581" s="76">
        <v>41533</v>
      </c>
      <c r="B581" s="64">
        <v>103.044</v>
      </c>
      <c r="C581" s="99">
        <f t="shared" ca="1" si="19"/>
        <v>-3.1151442447226625E-3</v>
      </c>
      <c r="D581" s="64">
        <f t="shared" ca="1" si="18"/>
        <v>15.575721223613312</v>
      </c>
    </row>
    <row r="582" spans="1:4" s="21" customFormat="1" ht="14.25" customHeight="1" x14ac:dyDescent="0.3">
      <c r="A582" s="76">
        <v>41530</v>
      </c>
      <c r="B582" s="64">
        <v>102.483</v>
      </c>
      <c r="C582" s="99">
        <f t="shared" ca="1" si="19"/>
        <v>3.5402727195731371E-2</v>
      </c>
      <c r="D582" s="64">
        <f t="shared" ref="D582:D645" ca="1" si="20">C582*-5000</f>
        <v>-30.957071757029265</v>
      </c>
    </row>
    <row r="583" spans="1:4" s="21" customFormat="1" ht="14.25" customHeight="1" x14ac:dyDescent="0.3">
      <c r="A583" s="76">
        <v>41529</v>
      </c>
      <c r="B583" s="64">
        <v>102.607</v>
      </c>
      <c r="C583" s="99">
        <f t="shared" ca="1" si="19"/>
        <v>-1.2330586785769346E-2</v>
      </c>
      <c r="D583" s="64">
        <f t="shared" ca="1" si="20"/>
        <v>61.652933928846736</v>
      </c>
    </row>
    <row r="584" spans="1:4" s="21" customFormat="1" ht="14.25" customHeight="1" x14ac:dyDescent="0.3">
      <c r="A584" s="76">
        <v>41528</v>
      </c>
      <c r="B584" s="64">
        <v>102.85599999999999</v>
      </c>
      <c r="C584" s="99">
        <f t="shared" ca="1" si="19"/>
        <v>-1.113311669582942E-2</v>
      </c>
      <c r="D584" s="64">
        <f t="shared" ca="1" si="20"/>
        <v>55.665583479147102</v>
      </c>
    </row>
    <row r="585" spans="1:4" s="21" customFormat="1" ht="14.25" customHeight="1" x14ac:dyDescent="0.3">
      <c r="A585" s="76">
        <v>41527</v>
      </c>
      <c r="B585" s="64">
        <v>102.93600000000001</v>
      </c>
      <c r="C585" s="99">
        <f t="shared" ca="1" si="19"/>
        <v>-8.9824683014180628E-3</v>
      </c>
      <c r="D585" s="64">
        <f t="shared" ca="1" si="20"/>
        <v>44.912341507090311</v>
      </c>
    </row>
    <row r="586" spans="1:4" s="21" customFormat="1" ht="14.25" customHeight="1" x14ac:dyDescent="0.3">
      <c r="A586" s="76">
        <v>41526</v>
      </c>
      <c r="B586" s="64">
        <v>102.536</v>
      </c>
      <c r="C586" s="99">
        <f t="shared" ca="1" si="19"/>
        <v>-1.5005091356221998E-2</v>
      </c>
      <c r="D586" s="64">
        <f t="shared" ca="1" si="20"/>
        <v>75.025456781109995</v>
      </c>
    </row>
    <row r="587" spans="1:4" s="21" customFormat="1" ht="14.25" customHeight="1" x14ac:dyDescent="0.3">
      <c r="A587" s="76">
        <v>41523</v>
      </c>
      <c r="B587" s="64">
        <v>102.39700000000001</v>
      </c>
      <c r="C587" s="99">
        <f t="shared" ca="1" si="19"/>
        <v>3.5402727195731371E-2</v>
      </c>
      <c r="D587" s="64">
        <f t="shared" ca="1" si="20"/>
        <v>6.0522154737554219</v>
      </c>
    </row>
    <row r="588" spans="1:4" s="21" customFormat="1" ht="14.25" customHeight="1" x14ac:dyDescent="0.3">
      <c r="A588" s="76">
        <v>41522</v>
      </c>
      <c r="B588" s="64">
        <v>102.57899999999999</v>
      </c>
      <c r="C588" s="99">
        <f t="shared" ca="1" si="19"/>
        <v>-1.0914946341275322E-2</v>
      </c>
      <c r="D588" s="64">
        <f t="shared" ca="1" si="20"/>
        <v>54.57473170637661</v>
      </c>
    </row>
    <row r="589" spans="1:4" s="21" customFormat="1" ht="14.25" customHeight="1" x14ac:dyDescent="0.3">
      <c r="A589" s="76">
        <v>41521</v>
      </c>
      <c r="B589" s="64">
        <v>102.554</v>
      </c>
      <c r="C589" s="99">
        <f t="shared" ca="1" si="19"/>
        <v>-4.6972961431704287E-3</v>
      </c>
      <c r="D589" s="64">
        <f t="shared" ca="1" si="20"/>
        <v>23.486480715852142</v>
      </c>
    </row>
    <row r="590" spans="1:4" s="21" customFormat="1" ht="14.25" customHeight="1" x14ac:dyDescent="0.3">
      <c r="A590" s="76">
        <v>41520</v>
      </c>
      <c r="B590" s="64">
        <v>103.366</v>
      </c>
      <c r="C590" s="99">
        <f t="shared" ca="1" si="19"/>
        <v>7.7400878499928074E-5</v>
      </c>
      <c r="D590" s="64">
        <f t="shared" ca="1" si="20"/>
        <v>-0.38700439249964036</v>
      </c>
    </row>
    <row r="591" spans="1:4" s="21" customFormat="1" ht="14.25" customHeight="1" x14ac:dyDescent="0.3">
      <c r="A591" s="76">
        <v>41519</v>
      </c>
      <c r="B591" s="64" t="e">
        <v>#N/A</v>
      </c>
      <c r="C591" s="99">
        <f t="shared" ca="1" si="19"/>
        <v>3.5402727195731371E-2</v>
      </c>
      <c r="D591" s="64">
        <f t="shared" ca="1" si="20"/>
        <v>-105.09077625163788</v>
      </c>
    </row>
    <row r="592" spans="1:4" s="21" customFormat="1" ht="14.25" customHeight="1" x14ac:dyDescent="0.3">
      <c r="A592" s="76">
        <v>41516</v>
      </c>
      <c r="B592" s="64">
        <v>103.88800000000001</v>
      </c>
      <c r="C592" s="99">
        <f t="shared" ca="1" si="19"/>
        <v>3.3900924307252388E-3</v>
      </c>
      <c r="D592" s="64">
        <f t="shared" ca="1" si="20"/>
        <v>-16.950462153626194</v>
      </c>
    </row>
    <row r="593" spans="1:4" s="21" customFormat="1" ht="14.25" customHeight="1" x14ac:dyDescent="0.3">
      <c r="A593" s="76">
        <v>41515</v>
      </c>
      <c r="B593" s="64">
        <v>104.014</v>
      </c>
      <c r="C593" s="99">
        <f t="shared" ca="1" si="19"/>
        <v>9.2371582154431135E-3</v>
      </c>
      <c r="D593" s="64">
        <f t="shared" ca="1" si="20"/>
        <v>-46.185791077215569</v>
      </c>
    </row>
    <row r="594" spans="1:4" s="21" customFormat="1" ht="14.25" customHeight="1" x14ac:dyDescent="0.3">
      <c r="A594" s="76">
        <v>41514</v>
      </c>
      <c r="B594" s="64">
        <v>103.869</v>
      </c>
      <c r="C594" s="99">
        <f t="shared" ca="1" si="19"/>
        <v>-1.0482986785665686E-3</v>
      </c>
      <c r="D594" s="64">
        <f t="shared" ca="1" si="20"/>
        <v>5.2414933928328429</v>
      </c>
    </row>
    <row r="595" spans="1:4" s="21" customFormat="1" ht="14.25" customHeight="1" x14ac:dyDescent="0.3">
      <c r="A595" s="76">
        <v>41513</v>
      </c>
      <c r="B595" s="64">
        <v>104.098</v>
      </c>
      <c r="C595" s="99">
        <f t="shared" ca="1" si="19"/>
        <v>-2.6921123980877945E-3</v>
      </c>
      <c r="D595" s="64">
        <f t="shared" ca="1" si="20"/>
        <v>13.460561990438972</v>
      </c>
    </row>
    <row r="596" spans="1:4" s="21" customFormat="1" ht="14.25" customHeight="1" x14ac:dyDescent="0.3">
      <c r="A596" s="76">
        <v>41512</v>
      </c>
      <c r="B596" s="64" t="e">
        <v>#N/A</v>
      </c>
      <c r="C596" s="99">
        <f t="shared" ca="1" si="19"/>
        <v>3.5402727195731371E-2</v>
      </c>
      <c r="D596" s="64">
        <f t="shared" ca="1" si="20"/>
        <v>68.939929592766873</v>
      </c>
    </row>
    <row r="597" spans="1:4" s="21" customFormat="1" ht="14.25" customHeight="1" x14ac:dyDescent="0.3">
      <c r="A597" s="76">
        <v>41509</v>
      </c>
      <c r="B597" s="64">
        <v>103.711</v>
      </c>
      <c r="C597" s="99">
        <f t="shared" ca="1" si="19"/>
        <v>-1.8306592834492853E-2</v>
      </c>
      <c r="D597" s="64">
        <f t="shared" ca="1" si="20"/>
        <v>91.532964172464261</v>
      </c>
    </row>
    <row r="598" spans="1:4" s="21" customFormat="1" ht="14.25" customHeight="1" x14ac:dyDescent="0.3">
      <c r="A598" s="76">
        <v>41508</v>
      </c>
      <c r="B598" s="64">
        <v>103.038</v>
      </c>
      <c r="C598" s="99">
        <f t="shared" ca="1" si="19"/>
        <v>-2.675898026843988E-2</v>
      </c>
      <c r="D598" s="64">
        <f t="shared" ca="1" si="20"/>
        <v>133.79490134219941</v>
      </c>
    </row>
    <row r="599" spans="1:4" s="21" customFormat="1" ht="14.25" customHeight="1" x14ac:dyDescent="0.3">
      <c r="A599" s="76">
        <v>41507</v>
      </c>
      <c r="B599" s="64">
        <v>103.358</v>
      </c>
      <c r="C599" s="99">
        <f t="shared" ca="1" si="19"/>
        <v>-2.6164790125783211E-2</v>
      </c>
      <c r="D599" s="64">
        <f t="shared" ca="1" si="20"/>
        <v>130.82395062891607</v>
      </c>
    </row>
    <row r="600" spans="1:4" s="21" customFormat="1" ht="14.25" customHeight="1" x14ac:dyDescent="0.3">
      <c r="A600" s="76">
        <v>41506</v>
      </c>
      <c r="B600" s="64">
        <v>103.64</v>
      </c>
      <c r="C600" s="99">
        <f t="shared" ca="1" si="19"/>
        <v>-2.6232711966325931E-2</v>
      </c>
      <c r="D600" s="64">
        <f t="shared" ca="1" si="20"/>
        <v>131.16355983162967</v>
      </c>
    </row>
    <row r="601" spans="1:4" s="21" customFormat="1" ht="14.25" customHeight="1" x14ac:dyDescent="0.3">
      <c r="A601" s="76">
        <v>41505</v>
      </c>
      <c r="B601" s="64">
        <v>103.53700000000001</v>
      </c>
      <c r="C601" s="99">
        <f t="shared" ca="1" si="19"/>
        <v>-2.0519175827294543E-2</v>
      </c>
      <c r="D601" s="64">
        <f t="shared" ca="1" si="20"/>
        <v>102.59587913647272</v>
      </c>
    </row>
    <row r="602" spans="1:4" s="21" customFormat="1" ht="14.25" customHeight="1" x14ac:dyDescent="0.3">
      <c r="A602" s="76">
        <v>41502</v>
      </c>
      <c r="B602" s="64">
        <v>103.062</v>
      </c>
      <c r="C602" s="99">
        <f t="shared" ca="1" si="19"/>
        <v>-1.7821065070712506E-2</v>
      </c>
      <c r="D602" s="64">
        <f t="shared" ca="1" si="20"/>
        <v>89.105325353562534</v>
      </c>
    </row>
    <row r="603" spans="1:4" s="21" customFormat="1" ht="14.25" customHeight="1" x14ac:dyDescent="0.3">
      <c r="A603" s="76">
        <v>41501</v>
      </c>
      <c r="B603" s="64">
        <v>103.97799999999999</v>
      </c>
      <c r="C603" s="99">
        <f t="shared" ca="1" si="19"/>
        <v>-1.3145031937207606E-2</v>
      </c>
      <c r="D603" s="64">
        <f t="shared" ca="1" si="20"/>
        <v>65.725159686038026</v>
      </c>
    </row>
    <row r="604" spans="1:4" s="21" customFormat="1" ht="14.25" customHeight="1" x14ac:dyDescent="0.3">
      <c r="A604" s="76">
        <v>41500</v>
      </c>
      <c r="B604" s="64">
        <v>104.379</v>
      </c>
      <c r="C604" s="99">
        <f t="shared" ca="1" si="19"/>
        <v>-5.156309569195547E-3</v>
      </c>
      <c r="D604" s="64">
        <f t="shared" ca="1" si="20"/>
        <v>25.781547845977734</v>
      </c>
    </row>
    <row r="605" spans="1:4" s="21" customFormat="1" ht="14.25" customHeight="1" x14ac:dyDescent="0.3">
      <c r="A605" s="76">
        <v>41499</v>
      </c>
      <c r="B605" s="64">
        <v>104.438</v>
      </c>
      <c r="C605" s="99">
        <f t="shared" ca="1" si="19"/>
        <v>-1.0366523897964542E-2</v>
      </c>
      <c r="D605" s="64">
        <f t="shared" ca="1" si="20"/>
        <v>51.832619489822712</v>
      </c>
    </row>
    <row r="606" spans="1:4" s="21" customFormat="1" ht="14.25" customHeight="1" x14ac:dyDescent="0.3">
      <c r="A606" s="76">
        <v>41498</v>
      </c>
      <c r="B606" s="64">
        <v>105.645</v>
      </c>
      <c r="C606" s="99">
        <f t="shared" ca="1" si="19"/>
        <v>6.0374627419984605E-3</v>
      </c>
      <c r="D606" s="64">
        <f t="shared" ca="1" si="20"/>
        <v>-30.187313709992303</v>
      </c>
    </row>
    <row r="607" spans="1:4" s="21" customFormat="1" ht="14.25" customHeight="1" x14ac:dyDescent="0.3">
      <c r="A607" s="76">
        <v>41495</v>
      </c>
      <c r="B607" s="64">
        <v>105.871</v>
      </c>
      <c r="C607" s="99">
        <f t="shared" ca="1" si="19"/>
        <v>2.0482717405972281E-2</v>
      </c>
      <c r="D607" s="64">
        <f t="shared" ca="1" si="20"/>
        <v>-102.4135870298614</v>
      </c>
    </row>
    <row r="608" spans="1:4" s="21" customFormat="1" ht="14.25" customHeight="1" x14ac:dyDescent="0.3">
      <c r="A608" s="76">
        <v>41494</v>
      </c>
      <c r="B608" s="64">
        <v>106.13500000000001</v>
      </c>
      <c r="C608" s="99">
        <f t="shared" ca="1" si="19"/>
        <v>2.1235855592333229E-2</v>
      </c>
      <c r="D608" s="64">
        <f t="shared" ca="1" si="20"/>
        <v>-106.17927796166614</v>
      </c>
    </row>
    <row r="609" spans="1:4" s="21" customFormat="1" ht="14.25" customHeight="1" x14ac:dyDescent="0.3">
      <c r="A609" s="76">
        <v>41493</v>
      </c>
      <c r="B609" s="64">
        <v>106.432</v>
      </c>
      <c r="C609" s="99">
        <f t="shared" ca="1" si="19"/>
        <v>2.9631707765384228E-2</v>
      </c>
      <c r="D609" s="64">
        <f t="shared" ca="1" si="20"/>
        <v>-148.15853882692113</v>
      </c>
    </row>
    <row r="610" spans="1:4" s="21" customFormat="1" ht="14.25" customHeight="1" x14ac:dyDescent="0.3">
      <c r="A610" s="76">
        <v>41492</v>
      </c>
      <c r="B610" s="64">
        <v>105.706</v>
      </c>
      <c r="C610" s="99">
        <f t="shared" ca="1" si="19"/>
        <v>3.2486813830826411E-2</v>
      </c>
      <c r="D610" s="64">
        <f t="shared" ca="1" si="20"/>
        <v>-162.43406915413206</v>
      </c>
    </row>
    <row r="611" spans="1:4" s="21" customFormat="1" ht="14.25" customHeight="1" x14ac:dyDescent="0.3">
      <c r="A611" s="76">
        <v>41491</v>
      </c>
      <c r="B611" s="64">
        <v>104.932</v>
      </c>
      <c r="C611" s="99">
        <f t="shared" ca="1" si="19"/>
        <v>2.6872565713502779E-2</v>
      </c>
      <c r="D611" s="64">
        <f t="shared" ca="1" si="20"/>
        <v>-134.3628285675139</v>
      </c>
    </row>
    <row r="612" spans="1:4" s="21" customFormat="1" ht="14.25" customHeight="1" x14ac:dyDescent="0.3">
      <c r="A612" s="76">
        <v>41488</v>
      </c>
      <c r="B612" s="64">
        <v>105.363</v>
      </c>
      <c r="C612" s="99">
        <f t="shared" ca="1" si="19"/>
        <v>2.8865214291991789E-2</v>
      </c>
      <c r="D612" s="64">
        <f t="shared" ca="1" si="20"/>
        <v>-144.32607145995894</v>
      </c>
    </row>
    <row r="613" spans="1:4" s="21" customFormat="1" ht="14.25" customHeight="1" x14ac:dyDescent="0.3">
      <c r="A613" s="76">
        <v>41487</v>
      </c>
      <c r="B613" s="64">
        <v>104.92</v>
      </c>
      <c r="C613" s="99">
        <f t="shared" ca="1" si="19"/>
        <v>2.5590897538659996E-2</v>
      </c>
      <c r="D613" s="64">
        <f t="shared" ca="1" si="20"/>
        <v>-127.95448769329998</v>
      </c>
    </row>
    <row r="614" spans="1:4" s="21" customFormat="1" ht="14.25" customHeight="1" x14ac:dyDescent="0.3">
      <c r="A614" s="76">
        <v>41486</v>
      </c>
      <c r="B614" s="64">
        <v>105.532</v>
      </c>
      <c r="C614" s="99">
        <f t="shared" ca="1" si="19"/>
        <v>3.2299716325931649E-2</v>
      </c>
      <c r="D614" s="64">
        <f t="shared" ca="1" si="20"/>
        <v>-161.49858162965825</v>
      </c>
    </row>
    <row r="615" spans="1:4" s="21" customFormat="1" ht="14.25" customHeight="1" x14ac:dyDescent="0.3">
      <c r="A615" s="76">
        <v>41485</v>
      </c>
      <c r="B615" s="64">
        <v>105.011</v>
      </c>
      <c r="C615" s="99">
        <f t="shared" ca="1" si="19"/>
        <v>2.4927530573801714E-2</v>
      </c>
      <c r="D615" s="64">
        <f t="shared" ca="1" si="20"/>
        <v>-124.63765286900858</v>
      </c>
    </row>
    <row r="616" spans="1:4" s="21" customFormat="1" ht="14.25" customHeight="1" x14ac:dyDescent="0.3">
      <c r="A616" s="76">
        <v>41484</v>
      </c>
      <c r="B616" s="64">
        <v>103.746</v>
      </c>
      <c r="C616" s="99">
        <f t="shared" ca="1" si="19"/>
        <v>1.0716442920328063E-2</v>
      </c>
      <c r="D616" s="64">
        <f t="shared" ca="1" si="20"/>
        <v>-53.582214601640317</v>
      </c>
    </row>
    <row r="617" spans="1:4" s="21" customFormat="1" ht="14.25" customHeight="1" x14ac:dyDescent="0.3">
      <c r="A617" s="76">
        <v>41481</v>
      </c>
      <c r="B617" s="64">
        <v>103.928</v>
      </c>
      <c r="C617" s="99">
        <f t="shared" ca="1" si="19"/>
        <v>1.349664534248713E-2</v>
      </c>
      <c r="D617" s="64">
        <f t="shared" ca="1" si="20"/>
        <v>-67.483226712435652</v>
      </c>
    </row>
    <row r="618" spans="1:4" s="21" customFormat="1" ht="14.25" customHeight="1" x14ac:dyDescent="0.3">
      <c r="A618" s="76">
        <v>41480</v>
      </c>
      <c r="B618" s="64">
        <v>103.369</v>
      </c>
      <c r="C618" s="99">
        <f t="shared" ca="1" si="19"/>
        <v>4.4894905108496339E-3</v>
      </c>
      <c r="D618" s="64">
        <f t="shared" ca="1" si="20"/>
        <v>-22.447452554248169</v>
      </c>
    </row>
    <row r="619" spans="1:4" s="21" customFormat="1" ht="14.25" customHeight="1" x14ac:dyDescent="0.3">
      <c r="A619" s="76">
        <v>41479</v>
      </c>
      <c r="B619" s="64">
        <v>102.38</v>
      </c>
      <c r="C619" s="99">
        <f t="shared" ca="1" si="19"/>
        <v>-2.6594449261103945E-3</v>
      </c>
      <c r="D619" s="64">
        <f t="shared" ca="1" si="20"/>
        <v>13.297224630551973</v>
      </c>
    </row>
    <row r="620" spans="1:4" s="21" customFormat="1" ht="14.25" customHeight="1" x14ac:dyDescent="0.3">
      <c r="A620" s="76">
        <v>41478</v>
      </c>
      <c r="B620" s="64">
        <v>102.18600000000001</v>
      </c>
      <c r="C620" s="99">
        <f t="shared" ca="1" si="19"/>
        <v>3.023223855984677E-3</v>
      </c>
      <c r="D620" s="64">
        <f t="shared" ca="1" si="20"/>
        <v>-15.116119279923385</v>
      </c>
    </row>
    <row r="621" spans="1:4" s="21" customFormat="1" ht="14.25" customHeight="1" x14ac:dyDescent="0.3">
      <c r="A621" s="76">
        <v>41477</v>
      </c>
      <c r="B621" s="64">
        <v>102.407</v>
      </c>
      <c r="C621" s="99">
        <f t="shared" ca="1" si="19"/>
        <v>7.8437161696683112E-3</v>
      </c>
      <c r="D621" s="64">
        <f t="shared" ca="1" si="20"/>
        <v>-39.218580848341553</v>
      </c>
    </row>
    <row r="622" spans="1:4" s="21" customFormat="1" ht="14.25" customHeight="1" x14ac:dyDescent="0.3">
      <c r="A622" s="76">
        <v>41474</v>
      </c>
      <c r="B622" s="64">
        <v>102.30200000000001</v>
      </c>
      <c r="C622" s="99">
        <f t="shared" ca="1" si="19"/>
        <v>4.8917527798515246E-3</v>
      </c>
      <c r="D622" s="64">
        <f t="shared" ca="1" si="20"/>
        <v>-24.458763899257622</v>
      </c>
    </row>
    <row r="623" spans="1:4" s="21" customFormat="1" ht="14.25" customHeight="1" x14ac:dyDescent="0.3">
      <c r="A623" s="76">
        <v>41473</v>
      </c>
      <c r="B623" s="64">
        <v>102.23</v>
      </c>
      <c r="C623" s="99">
        <f t="shared" ca="1" si="19"/>
        <v>1.2178217821782217E-2</v>
      </c>
      <c r="D623" s="64">
        <f t="shared" ca="1" si="20"/>
        <v>-60.891089108911082</v>
      </c>
    </row>
    <row r="624" spans="1:4" s="21" customFormat="1" ht="14.25" customHeight="1" x14ac:dyDescent="0.3">
      <c r="A624" s="76">
        <v>41472</v>
      </c>
      <c r="B624" s="64">
        <v>102.45699999999999</v>
      </c>
      <c r="C624" s="99">
        <f t="shared" ca="1" si="19"/>
        <v>3.5402727195731371E-2</v>
      </c>
      <c r="D624" s="64">
        <f t="shared" ca="1" si="20"/>
        <v>-39.569277324658351</v>
      </c>
    </row>
    <row r="625" spans="1:4" s="21" customFormat="1" ht="14.25" customHeight="1" x14ac:dyDescent="0.3">
      <c r="A625" s="76">
        <v>41471</v>
      </c>
      <c r="B625" s="64">
        <v>102.646</v>
      </c>
      <c r="C625" s="99">
        <f t="shared" ca="1" si="19"/>
        <v>7.5483180698293576E-3</v>
      </c>
      <c r="D625" s="64">
        <f t="shared" ca="1" si="20"/>
        <v>-37.74159034914679</v>
      </c>
    </row>
    <row r="626" spans="1:4" s="21" customFormat="1" ht="14.25" customHeight="1" x14ac:dyDescent="0.3">
      <c r="A626" s="76">
        <v>41470</v>
      </c>
      <c r="B626" s="64">
        <v>102.544</v>
      </c>
      <c r="C626" s="99">
        <f t="shared" ca="1" si="19"/>
        <v>1.1511486826400482E-2</v>
      </c>
      <c r="D626" s="64">
        <f t="shared" ca="1" si="20"/>
        <v>-57.557434132002413</v>
      </c>
    </row>
    <row r="627" spans="1:4" s="21" customFormat="1" ht="14.25" customHeight="1" x14ac:dyDescent="0.3">
      <c r="A627" s="76">
        <v>41467</v>
      </c>
      <c r="B627" s="64">
        <v>102.907</v>
      </c>
      <c r="C627" s="99">
        <f t="shared" ca="1" si="19"/>
        <v>1.4151826630268675E-2</v>
      </c>
      <c r="D627" s="64">
        <f t="shared" ca="1" si="20"/>
        <v>-70.759133151343377</v>
      </c>
    </row>
    <row r="628" spans="1:4" s="21" customFormat="1" ht="14.25" customHeight="1" x14ac:dyDescent="0.3">
      <c r="A628" s="76">
        <v>41466</v>
      </c>
      <c r="B628" s="64">
        <v>102.65300000000001</v>
      </c>
      <c r="C628" s="99">
        <f t="shared" ca="1" si="19"/>
        <v>5.11108282499932E-3</v>
      </c>
      <c r="D628" s="64">
        <f t="shared" ca="1" si="20"/>
        <v>-25.555414124996599</v>
      </c>
    </row>
    <row r="629" spans="1:4" s="21" customFormat="1" ht="14.25" customHeight="1" x14ac:dyDescent="0.3">
      <c r="A629" s="76">
        <v>41465</v>
      </c>
      <c r="B629" s="64">
        <v>101.878</v>
      </c>
      <c r="C629" s="99">
        <f t="shared" ca="1" si="19"/>
        <v>-5.7481921008714866E-3</v>
      </c>
      <c r="D629" s="64">
        <f t="shared" ca="1" si="20"/>
        <v>28.740960504357432</v>
      </c>
    </row>
    <row r="630" spans="1:4" s="21" customFormat="1" ht="14.25" customHeight="1" x14ac:dyDescent="0.3">
      <c r="A630" s="76">
        <v>41464</v>
      </c>
      <c r="B630" s="64">
        <v>101.61</v>
      </c>
      <c r="C630" s="99">
        <f t="shared" ca="1" si="19"/>
        <v>-6.3952123914573691E-3</v>
      </c>
      <c r="D630" s="64">
        <f t="shared" ca="1" si="20"/>
        <v>31.976061957286845</v>
      </c>
    </row>
    <row r="631" spans="1:4" s="21" customFormat="1" ht="14.25" customHeight="1" x14ac:dyDescent="0.3">
      <c r="A631" s="76">
        <v>41463</v>
      </c>
      <c r="B631" s="64">
        <v>101.804</v>
      </c>
      <c r="C631" s="99">
        <f t="shared" ca="1" si="19"/>
        <v>9.8324549673570877E-4</v>
      </c>
      <c r="D631" s="64">
        <f t="shared" ca="1" si="20"/>
        <v>-4.9162274836785436</v>
      </c>
    </row>
    <row r="632" spans="1:4" s="21" customFormat="1" ht="14.25" customHeight="1" x14ac:dyDescent="0.3">
      <c r="A632" s="76">
        <v>41460</v>
      </c>
      <c r="B632" s="64">
        <v>101</v>
      </c>
      <c r="C632" s="99">
        <f t="shared" ca="1" si="19"/>
        <v>-1.1838371979258329E-2</v>
      </c>
      <c r="D632" s="64">
        <f t="shared" ca="1" si="20"/>
        <v>59.191859896291646</v>
      </c>
    </row>
    <row r="633" spans="1:4" s="21" customFormat="1" ht="14.25" customHeight="1" x14ac:dyDescent="0.3">
      <c r="A633" s="76">
        <v>41459</v>
      </c>
      <c r="B633" s="64" t="e">
        <v>#N/A</v>
      </c>
      <c r="C633" s="99">
        <f t="shared" ca="1" si="19"/>
        <v>3.5402727195731371E-2</v>
      </c>
      <c r="D633" s="64">
        <f t="shared" ca="1" si="20"/>
        <v>53.477378638338109</v>
      </c>
    </row>
    <row r="634" spans="1:4" s="21" customFormat="1" ht="14.25" customHeight="1" x14ac:dyDescent="0.3">
      <c r="A634" s="76">
        <v>41458</v>
      </c>
      <c r="B634" s="64">
        <v>101.877</v>
      </c>
      <c r="C634" s="99">
        <f t="shared" ca="1" si="19"/>
        <v>-2.9446407538281448E-5</v>
      </c>
      <c r="D634" s="64">
        <f t="shared" ca="1" si="20"/>
        <v>0.14723203769140725</v>
      </c>
    </row>
    <row r="635" spans="1:4" s="21" customFormat="1" ht="14.25" customHeight="1" x14ac:dyDescent="0.3">
      <c r="A635" s="76">
        <v>41457</v>
      </c>
      <c r="B635" s="64">
        <v>101.377</v>
      </c>
      <c r="C635" s="99">
        <f t="shared" ca="1" si="19"/>
        <v>-2.9977992536599461E-2</v>
      </c>
      <c r="D635" s="64">
        <f t="shared" ca="1" si="20"/>
        <v>149.88996268299729</v>
      </c>
    </row>
    <row r="636" spans="1:4" s="21" customFormat="1" ht="14.25" customHeight="1" x14ac:dyDescent="0.3">
      <c r="A636" s="76">
        <v>41456</v>
      </c>
      <c r="B636" s="64">
        <v>101.471</v>
      </c>
      <c r="C636" s="99">
        <f t="shared" ca="1" si="19"/>
        <v>-3.1053350266894524E-2</v>
      </c>
      <c r="D636" s="64">
        <f t="shared" ca="1" si="20"/>
        <v>155.26675133447262</v>
      </c>
    </row>
    <row r="637" spans="1:4" s="21" customFormat="1" ht="14.25" customHeight="1" x14ac:dyDescent="0.3">
      <c r="A637" s="76">
        <v>41453</v>
      </c>
      <c r="B637" s="64">
        <v>102.131</v>
      </c>
      <c r="C637" s="99">
        <f t="shared" ca="1" si="19"/>
        <v>-2.1246214589642338E-2</v>
      </c>
      <c r="D637" s="64">
        <f t="shared" ca="1" si="20"/>
        <v>106.23107294821169</v>
      </c>
    </row>
    <row r="638" spans="1:4" s="21" customFormat="1" ht="14.25" customHeight="1" x14ac:dyDescent="0.3">
      <c r="A638" s="76">
        <v>41452</v>
      </c>
      <c r="B638" s="64">
        <v>102.467</v>
      </c>
      <c r="C638" s="99">
        <f t="shared" ca="1" si="19"/>
        <v>-2.1776072096842E-2</v>
      </c>
      <c r="D638" s="64">
        <f t="shared" ca="1" si="20"/>
        <v>108.88036048421</v>
      </c>
    </row>
    <row r="639" spans="1:4" s="21" customFormat="1" ht="14.25" customHeight="1" x14ac:dyDescent="0.3">
      <c r="A639" s="76">
        <v>41451</v>
      </c>
      <c r="B639" s="64">
        <v>102.264</v>
      </c>
      <c r="C639" s="99">
        <f t="shared" ca="1" si="19"/>
        <v>-2.8472083677715393E-2</v>
      </c>
      <c r="D639" s="64">
        <f t="shared" ca="1" si="20"/>
        <v>142.36041838857696</v>
      </c>
    </row>
    <row r="640" spans="1:4" s="21" customFormat="1" ht="14.25" customHeight="1" x14ac:dyDescent="0.3">
      <c r="A640" s="76">
        <v>41450</v>
      </c>
      <c r="B640" s="64">
        <v>101.70399999999999</v>
      </c>
      <c r="C640" s="99">
        <f t="shared" ca="1" si="19"/>
        <v>-2.0013297231670654E-2</v>
      </c>
      <c r="D640" s="64">
        <f t="shared" ca="1" si="20"/>
        <v>100.06648615835327</v>
      </c>
    </row>
    <row r="641" spans="1:4" s="21" customFormat="1" ht="14.25" customHeight="1" x14ac:dyDescent="0.3">
      <c r="A641" s="76">
        <v>41449</v>
      </c>
      <c r="B641" s="64">
        <v>102.21</v>
      </c>
      <c r="C641" s="99">
        <f t="shared" ca="1" si="19"/>
        <v>-7.8721813999088255E-3</v>
      </c>
      <c r="D641" s="64">
        <f t="shared" ca="1" si="20"/>
        <v>39.360906999544127</v>
      </c>
    </row>
    <row r="642" spans="1:4" s="21" customFormat="1" ht="14.25" customHeight="1" x14ac:dyDescent="0.3">
      <c r="A642" s="76">
        <v>41446</v>
      </c>
      <c r="B642" s="64">
        <v>102.485</v>
      </c>
      <c r="C642" s="99">
        <f t="shared" ca="1" si="19"/>
        <v>4.6071656129000526E-3</v>
      </c>
      <c r="D642" s="64">
        <f t="shared" ca="1" si="20"/>
        <v>-23.035828064500262</v>
      </c>
    </row>
    <row r="643" spans="1:4" s="21" customFormat="1" ht="14.25" customHeight="1" x14ac:dyDescent="0.3">
      <c r="A643" s="76">
        <v>41445</v>
      </c>
      <c r="B643" s="64">
        <v>101.88</v>
      </c>
      <c r="C643" s="99">
        <f t="shared" ref="C643:C706" ca="1" si="21">_xlfn.IFNA((B643-B652)/B652,NORMINV(RAND(), _xlfn.AGGREGATE(1,6,C582:C708),_xlfn.AGGREGATE(7,6,C582:C708)))</f>
        <v>-1.0950605778191987E-2</v>
      </c>
      <c r="D643" s="64">
        <f t="shared" ca="1" si="20"/>
        <v>54.753028890959932</v>
      </c>
    </row>
    <row r="644" spans="1:4" s="21" customFormat="1" ht="14.25" customHeight="1" x14ac:dyDescent="0.3">
      <c r="A644" s="76">
        <v>41444</v>
      </c>
      <c r="B644" s="64">
        <v>104.51</v>
      </c>
      <c r="C644" s="99">
        <f t="shared" ca="1" si="21"/>
        <v>1.2173980417033936E-2</v>
      </c>
      <c r="D644" s="64">
        <f t="shared" ca="1" si="20"/>
        <v>-60.869902085169677</v>
      </c>
    </row>
    <row r="645" spans="1:4" s="21" customFormat="1" ht="14.25" customHeight="1" x14ac:dyDescent="0.3">
      <c r="A645" s="76">
        <v>41443</v>
      </c>
      <c r="B645" s="64">
        <v>104.723</v>
      </c>
      <c r="C645" s="99">
        <f t="shared" ca="1" si="21"/>
        <v>1.5623787725967921E-2</v>
      </c>
      <c r="D645" s="64">
        <f t="shared" ca="1" si="20"/>
        <v>-78.118938629839604</v>
      </c>
    </row>
    <row r="646" spans="1:4" s="21" customFormat="1" ht="14.25" customHeight="1" x14ac:dyDescent="0.3">
      <c r="A646" s="76">
        <v>41442</v>
      </c>
      <c r="B646" s="64">
        <v>104.348</v>
      </c>
      <c r="C646" s="99">
        <f t="shared" ca="1" si="21"/>
        <v>1.1065248144487684E-2</v>
      </c>
      <c r="D646" s="64">
        <f t="shared" ref="D646:D709" ca="1" si="22">C646*-5000</f>
        <v>-55.326240722438421</v>
      </c>
    </row>
    <row r="647" spans="1:4" s="21" customFormat="1" ht="14.25" customHeight="1" x14ac:dyDescent="0.3">
      <c r="A647" s="76">
        <v>41439</v>
      </c>
      <c r="B647" s="64">
        <v>104.748</v>
      </c>
      <c r="C647" s="99">
        <f t="shared" ca="1" si="21"/>
        <v>6.3214525891055933E-3</v>
      </c>
      <c r="D647" s="64">
        <f t="shared" ca="1" si="22"/>
        <v>-31.607262945527967</v>
      </c>
    </row>
    <row r="648" spans="1:4" s="21" customFormat="1" ht="14.25" customHeight="1" x14ac:dyDescent="0.3">
      <c r="A648" s="76">
        <v>41438</v>
      </c>
      <c r="B648" s="64">
        <v>105.261</v>
      </c>
      <c r="C648" s="99">
        <f t="shared" ca="1" si="21"/>
        <v>1.7801198994391743E-2</v>
      </c>
      <c r="D648" s="64">
        <f t="shared" ca="1" si="22"/>
        <v>-89.005994971958714</v>
      </c>
    </row>
    <row r="649" spans="1:4" s="21" customFormat="1" ht="14.25" customHeight="1" x14ac:dyDescent="0.3">
      <c r="A649" s="76">
        <v>41437</v>
      </c>
      <c r="B649" s="64">
        <v>103.78100000000001</v>
      </c>
      <c r="C649" s="99">
        <f t="shared" ca="1" si="21"/>
        <v>8.5831115225873595E-4</v>
      </c>
      <c r="D649" s="64">
        <f t="shared" ca="1" si="22"/>
        <v>-4.2915557612936794</v>
      </c>
    </row>
    <row r="650" spans="1:4" s="21" customFormat="1" ht="14.25" customHeight="1" x14ac:dyDescent="0.3">
      <c r="A650" s="76">
        <v>41436</v>
      </c>
      <c r="B650" s="64">
        <v>103.021</v>
      </c>
      <c r="C650" s="99">
        <f t="shared" ca="1" si="21"/>
        <v>-1.4558602680236893E-2</v>
      </c>
      <c r="D650" s="64">
        <f t="shared" ca="1" si="22"/>
        <v>72.793013401184467</v>
      </c>
    </row>
    <row r="651" spans="1:4" s="21" customFormat="1" ht="14.25" customHeight="1" x14ac:dyDescent="0.3">
      <c r="A651" s="76">
        <v>41435</v>
      </c>
      <c r="B651" s="64">
        <v>102.015</v>
      </c>
      <c r="C651" s="99">
        <f t="shared" ca="1" si="21"/>
        <v>-1.5745752409621165E-2</v>
      </c>
      <c r="D651" s="64">
        <f t="shared" ca="1" si="22"/>
        <v>78.728762048105821</v>
      </c>
    </row>
    <row r="652" spans="1:4" s="21" customFormat="1" ht="14.25" customHeight="1" x14ac:dyDescent="0.3">
      <c r="A652" s="76">
        <v>41432</v>
      </c>
      <c r="B652" s="64">
        <v>103.008</v>
      </c>
      <c r="C652" s="99">
        <f t="shared" ca="1" si="21"/>
        <v>3.5402727195731371E-2</v>
      </c>
      <c r="D652" s="64">
        <f t="shared" ca="1" si="22"/>
        <v>-103.48412415849627</v>
      </c>
    </row>
    <row r="653" spans="1:4" s="21" customFormat="1" ht="14.25" customHeight="1" x14ac:dyDescent="0.3">
      <c r="A653" s="76">
        <v>41431</v>
      </c>
      <c r="B653" s="64">
        <v>103.253</v>
      </c>
      <c r="C653" s="99">
        <f t="shared" ca="1" si="21"/>
        <v>-6.1601840354980663E-3</v>
      </c>
      <c r="D653" s="64">
        <f t="shared" ca="1" si="22"/>
        <v>30.80092017749033</v>
      </c>
    </row>
    <row r="654" spans="1:4" s="21" customFormat="1" ht="14.25" customHeight="1" x14ac:dyDescent="0.3">
      <c r="A654" s="76">
        <v>41430</v>
      </c>
      <c r="B654" s="64">
        <v>103.11199999999999</v>
      </c>
      <c r="C654" s="99">
        <f t="shared" ca="1" si="21"/>
        <v>-1.0897091550917138E-2</v>
      </c>
      <c r="D654" s="64">
        <f t="shared" ca="1" si="22"/>
        <v>54.485457754585688</v>
      </c>
    </row>
    <row r="655" spans="1:4" s="21" customFormat="1" ht="14.25" customHeight="1" x14ac:dyDescent="0.3">
      <c r="A655" s="76">
        <v>41429</v>
      </c>
      <c r="B655" s="64">
        <v>103.206</v>
      </c>
      <c r="C655" s="99">
        <f t="shared" ca="1" si="21"/>
        <v>9.2114527106313786E-3</v>
      </c>
      <c r="D655" s="64">
        <f t="shared" ca="1" si="22"/>
        <v>-46.057263553156893</v>
      </c>
    </row>
    <row r="656" spans="1:4" s="21" customFormat="1" ht="14.25" customHeight="1" x14ac:dyDescent="0.3">
      <c r="A656" s="76">
        <v>41428</v>
      </c>
      <c r="B656" s="64">
        <v>104.09</v>
      </c>
      <c r="C656" s="99">
        <f t="shared" ca="1" si="21"/>
        <v>9.0640298579807311E-3</v>
      </c>
      <c r="D656" s="64">
        <f t="shared" ca="1" si="22"/>
        <v>-45.320149289903654</v>
      </c>
    </row>
    <row r="657" spans="1:4" s="21" customFormat="1" ht="14.25" customHeight="1" x14ac:dyDescent="0.3">
      <c r="A657" s="76">
        <v>41425</v>
      </c>
      <c r="B657" s="64">
        <v>103.42</v>
      </c>
      <c r="C657" s="99">
        <f t="shared" ca="1" si="21"/>
        <v>1.0259984126063143E-3</v>
      </c>
      <c r="D657" s="64">
        <f t="shared" ca="1" si="22"/>
        <v>-5.1299920630315716</v>
      </c>
    </row>
    <row r="658" spans="1:4" s="21" customFormat="1" ht="14.25" customHeight="1" x14ac:dyDescent="0.3">
      <c r="A658" s="76">
        <v>41424</v>
      </c>
      <c r="B658" s="64">
        <v>103.69199999999999</v>
      </c>
      <c r="C658" s="99">
        <f t="shared" ca="1" si="21"/>
        <v>8.5102658120738799E-3</v>
      </c>
      <c r="D658" s="64">
        <f t="shared" ca="1" si="22"/>
        <v>-42.551329060369397</v>
      </c>
    </row>
    <row r="659" spans="1:4" s="21" customFormat="1" ht="14.25" customHeight="1" x14ac:dyDescent="0.3">
      <c r="A659" s="76">
        <v>41423</v>
      </c>
      <c r="B659" s="64">
        <v>104.54300000000001</v>
      </c>
      <c r="C659" s="99">
        <f t="shared" ca="1" si="21"/>
        <v>9.2971616142113155E-3</v>
      </c>
      <c r="D659" s="64">
        <f t="shared" ca="1" si="22"/>
        <v>-46.485808071056574</v>
      </c>
    </row>
    <row r="660" spans="1:4" s="21" customFormat="1" ht="14.25" customHeight="1" x14ac:dyDescent="0.3">
      <c r="A660" s="76">
        <v>41422</v>
      </c>
      <c r="B660" s="64">
        <v>103.64700000000001</v>
      </c>
      <c r="C660" s="99">
        <f t="shared" ca="1" si="21"/>
        <v>-3.8827113626971037E-3</v>
      </c>
      <c r="D660" s="64">
        <f t="shared" ca="1" si="22"/>
        <v>19.413556813485517</v>
      </c>
    </row>
    <row r="661" spans="1:4" s="21" customFormat="1" ht="14.25" customHeight="1" x14ac:dyDescent="0.3">
      <c r="A661" s="76">
        <v>41421</v>
      </c>
      <c r="B661" s="64" t="e">
        <v>#N/A</v>
      </c>
      <c r="C661" s="99">
        <f t="shared" ca="1" si="21"/>
        <v>3.5402727195731371E-2</v>
      </c>
      <c r="D661" s="64">
        <f t="shared" ca="1" si="22"/>
        <v>71.251619170384799</v>
      </c>
    </row>
    <row r="662" spans="1:4" s="21" customFormat="1" ht="14.25" customHeight="1" x14ac:dyDescent="0.3">
      <c r="A662" s="76">
        <v>41418</v>
      </c>
      <c r="B662" s="64">
        <v>103.893</v>
      </c>
      <c r="C662" s="99">
        <f t="shared" ca="1" si="21"/>
        <v>-3.8926547713784973E-3</v>
      </c>
      <c r="D662" s="64">
        <f t="shared" ca="1" si="22"/>
        <v>19.463273856892485</v>
      </c>
    </row>
    <row r="663" spans="1:4" s="21" customFormat="1" ht="14.25" customHeight="1" x14ac:dyDescent="0.3">
      <c r="A663" s="76">
        <v>41417</v>
      </c>
      <c r="B663" s="64">
        <v>104.248</v>
      </c>
      <c r="C663" s="99">
        <f t="shared" ca="1" si="21"/>
        <v>-1.8861601799989326E-3</v>
      </c>
      <c r="D663" s="64">
        <f t="shared" ca="1" si="22"/>
        <v>9.4308008999946633</v>
      </c>
    </row>
    <row r="664" spans="1:4" s="21" customFormat="1" ht="14.25" customHeight="1" x14ac:dyDescent="0.3">
      <c r="A664" s="76">
        <v>41416</v>
      </c>
      <c r="B664" s="64">
        <v>102.264</v>
      </c>
      <c r="C664" s="99">
        <f t="shared" ca="1" si="21"/>
        <v>-3.5017692852087744E-2</v>
      </c>
      <c r="D664" s="64">
        <f t="shared" ca="1" si="22"/>
        <v>175.08846426043871</v>
      </c>
    </row>
    <row r="665" spans="1:4" s="21" customFormat="1" ht="14.25" customHeight="1" x14ac:dyDescent="0.3">
      <c r="A665" s="76">
        <v>41415</v>
      </c>
      <c r="B665" s="64">
        <v>103.155</v>
      </c>
      <c r="C665" s="99">
        <f t="shared" ca="1" si="21"/>
        <v>-2.2005005878114433E-2</v>
      </c>
      <c r="D665" s="64">
        <f t="shared" ca="1" si="22"/>
        <v>110.02502939057216</v>
      </c>
    </row>
    <row r="666" spans="1:4" s="21" customFormat="1" ht="14.25" customHeight="1" x14ac:dyDescent="0.3">
      <c r="A666" s="76">
        <v>41414</v>
      </c>
      <c r="B666" s="64">
        <v>103.31399999999999</v>
      </c>
      <c r="C666" s="99">
        <f t="shared" ca="1" si="21"/>
        <v>-2.7898267766915417E-2</v>
      </c>
      <c r="D666" s="64">
        <f t="shared" ca="1" si="22"/>
        <v>139.49133883457708</v>
      </c>
    </row>
    <row r="667" spans="1:4" s="21" customFormat="1" ht="14.25" customHeight="1" x14ac:dyDescent="0.3">
      <c r="A667" s="76">
        <v>41411</v>
      </c>
      <c r="B667" s="64">
        <v>102.81699999999999</v>
      </c>
      <c r="C667" s="99">
        <f t="shared" ca="1" si="21"/>
        <v>3.5402727195731371E-2</v>
      </c>
      <c r="D667" s="64">
        <f t="shared" ca="1" si="22"/>
        <v>-72.353471803744355</v>
      </c>
    </row>
    <row r="668" spans="1:4" s="21" customFormat="1" ht="14.25" customHeight="1" x14ac:dyDescent="0.3">
      <c r="A668" s="76">
        <v>41410</v>
      </c>
      <c r="B668" s="64">
        <v>103.58</v>
      </c>
      <c r="C668" s="99">
        <f t="shared" ca="1" si="21"/>
        <v>-2.9067968991666738E-2</v>
      </c>
      <c r="D668" s="64">
        <f t="shared" ca="1" si="22"/>
        <v>145.33984495833369</v>
      </c>
    </row>
    <row r="669" spans="1:4" s="21" customFormat="1" ht="14.25" customHeight="1" x14ac:dyDescent="0.3">
      <c r="A669" s="76">
        <v>41409</v>
      </c>
      <c r="B669" s="64">
        <v>104.051</v>
      </c>
      <c r="C669" s="99">
        <f t="shared" ca="1" si="21"/>
        <v>-2.8822370938687069E-2</v>
      </c>
      <c r="D669" s="64">
        <f t="shared" ca="1" si="22"/>
        <v>144.11185469343533</v>
      </c>
    </row>
    <row r="670" spans="1:4" s="21" customFormat="1" ht="14.25" customHeight="1" x14ac:dyDescent="0.3">
      <c r="A670" s="76">
        <v>41408</v>
      </c>
      <c r="B670" s="64">
        <v>104.256</v>
      </c>
      <c r="C670" s="99">
        <f t="shared" ca="1" si="21"/>
        <v>3.5402727195731371E-2</v>
      </c>
      <c r="D670" s="64">
        <f t="shared" ca="1" si="22"/>
        <v>77.787842738184352</v>
      </c>
    </row>
    <row r="671" spans="1:4" s="21" customFormat="1" ht="14.25" customHeight="1" x14ac:dyDescent="0.3">
      <c r="A671" s="76">
        <v>41407</v>
      </c>
      <c r="B671" s="64">
        <v>104.29900000000001</v>
      </c>
      <c r="C671" s="99">
        <f t="shared" ca="1" si="21"/>
        <v>-3.1290634171713037E-2</v>
      </c>
      <c r="D671" s="64">
        <f t="shared" ca="1" si="22"/>
        <v>156.45317085856519</v>
      </c>
    </row>
    <row r="672" spans="1:4" s="21" customFormat="1" ht="14.25" customHeight="1" x14ac:dyDescent="0.3">
      <c r="A672" s="76">
        <v>41404</v>
      </c>
      <c r="B672" s="64">
        <v>104.44499999999999</v>
      </c>
      <c r="C672" s="99">
        <f t="shared" ca="1" si="21"/>
        <v>-3.421332470294515E-2</v>
      </c>
      <c r="D672" s="64">
        <f t="shared" ca="1" si="22"/>
        <v>171.06662351472576</v>
      </c>
    </row>
    <row r="673" spans="1:4" s="21" customFormat="1" ht="14.25" customHeight="1" x14ac:dyDescent="0.3">
      <c r="A673" s="76">
        <v>41403</v>
      </c>
      <c r="B673" s="64">
        <v>105.97499999999999</v>
      </c>
      <c r="C673" s="99">
        <f t="shared" ca="1" si="21"/>
        <v>-2.0056591211717812E-2</v>
      </c>
      <c r="D673" s="64">
        <f t="shared" ca="1" si="22"/>
        <v>100.28295605858906</v>
      </c>
    </row>
    <row r="674" spans="1:4" s="21" customFormat="1" ht="14.25" customHeight="1" x14ac:dyDescent="0.3">
      <c r="A674" s="76">
        <v>41402</v>
      </c>
      <c r="B674" s="64">
        <v>105.476</v>
      </c>
      <c r="C674" s="99">
        <f t="shared" ca="1" si="21"/>
        <v>-2.1866943635588072E-2</v>
      </c>
      <c r="D674" s="64">
        <f t="shared" ca="1" si="22"/>
        <v>109.33471817794036</v>
      </c>
    </row>
    <row r="675" spans="1:4" s="21" customFormat="1" ht="14.25" customHeight="1" x14ac:dyDescent="0.3">
      <c r="A675" s="76">
        <v>41401</v>
      </c>
      <c r="B675" s="64">
        <v>106.279</v>
      </c>
      <c r="C675" s="99">
        <f t="shared" ca="1" si="21"/>
        <v>-1.7518072734668315E-2</v>
      </c>
      <c r="D675" s="64">
        <f t="shared" ca="1" si="22"/>
        <v>87.590363673341571</v>
      </c>
    </row>
    <row r="676" spans="1:4" s="21" customFormat="1" ht="14.25" customHeight="1" x14ac:dyDescent="0.3">
      <c r="A676" s="76">
        <v>41400</v>
      </c>
      <c r="B676" s="64" t="e">
        <v>#N/A</v>
      </c>
      <c r="C676" s="99">
        <f t="shared" ca="1" si="21"/>
        <v>3.5402727195731371E-2</v>
      </c>
      <c r="D676" s="64">
        <f t="shared" ca="1" si="22"/>
        <v>35.373564001351163</v>
      </c>
    </row>
    <row r="677" spans="1:4" s="21" customFormat="1" ht="14.25" customHeight="1" x14ac:dyDescent="0.3">
      <c r="A677" s="76">
        <v>41397</v>
      </c>
      <c r="B677" s="64">
        <v>106.681</v>
      </c>
      <c r="C677" s="99">
        <f t="shared" ca="1" si="21"/>
        <v>-5.1569464908517567E-3</v>
      </c>
      <c r="D677" s="64">
        <f t="shared" ca="1" si="22"/>
        <v>25.784732454258783</v>
      </c>
    </row>
    <row r="678" spans="1:4" s="21" customFormat="1" ht="14.25" customHeight="1" x14ac:dyDescent="0.3">
      <c r="A678" s="76">
        <v>41396</v>
      </c>
      <c r="B678" s="64">
        <v>107.139</v>
      </c>
      <c r="C678" s="99">
        <f t="shared" ca="1" si="21"/>
        <v>-1.5190769976329509E-3</v>
      </c>
      <c r="D678" s="64">
        <f t="shared" ca="1" si="22"/>
        <v>7.5953849881647546</v>
      </c>
    </row>
    <row r="679" spans="1:4" s="21" customFormat="1" ht="14.25" customHeight="1" x14ac:dyDescent="0.3">
      <c r="A679" s="76">
        <v>41395</v>
      </c>
      <c r="B679" s="64" t="e">
        <v>#N/A</v>
      </c>
      <c r="C679" s="99">
        <f t="shared" ca="1" si="21"/>
        <v>3.5402727195731371E-2</v>
      </c>
      <c r="D679" s="64">
        <f t="shared" ca="1" si="22"/>
        <v>70.566889897610949</v>
      </c>
    </row>
    <row r="680" spans="1:4" s="21" customFormat="1" ht="14.25" customHeight="1" x14ac:dyDescent="0.3">
      <c r="A680" s="76">
        <v>41394</v>
      </c>
      <c r="B680" s="64">
        <v>107.66800000000001</v>
      </c>
      <c r="C680" s="99">
        <f t="shared" ca="1" si="21"/>
        <v>-5.2018368120038457E-3</v>
      </c>
      <c r="D680" s="64">
        <f t="shared" ca="1" si="22"/>
        <v>26.00918406001923</v>
      </c>
    </row>
    <row r="681" spans="1:4" s="21" customFormat="1" ht="14.25" customHeight="1" x14ac:dyDescent="0.3">
      <c r="A681" s="76">
        <v>41393</v>
      </c>
      <c r="B681" s="64">
        <v>108.145</v>
      </c>
      <c r="C681" s="99">
        <f t="shared" ca="1" si="21"/>
        <v>9.0223739946630726E-3</v>
      </c>
      <c r="D681" s="64">
        <f t="shared" ca="1" si="22"/>
        <v>-45.111869973315365</v>
      </c>
    </row>
    <row r="682" spans="1:4" s="21" customFormat="1" ht="14.25" customHeight="1" x14ac:dyDescent="0.3">
      <c r="A682" s="76">
        <v>41390</v>
      </c>
      <c r="B682" s="64">
        <v>108.14400000000001</v>
      </c>
      <c r="C682" s="99">
        <f t="shared" ca="1" si="21"/>
        <v>7.9033701163137397E-3</v>
      </c>
      <c r="D682" s="64">
        <f t="shared" ca="1" si="22"/>
        <v>-39.516850581568697</v>
      </c>
    </row>
    <row r="683" spans="1:4" s="21" customFormat="1" ht="14.25" customHeight="1" x14ac:dyDescent="0.3">
      <c r="A683" s="76">
        <v>41389</v>
      </c>
      <c r="B683" s="64">
        <v>107.834</v>
      </c>
      <c r="C683" s="99">
        <f t="shared" ca="1" si="21"/>
        <v>3.4803647868975381E-3</v>
      </c>
      <c r="D683" s="64">
        <f t="shared" ca="1" si="22"/>
        <v>-17.401823934487691</v>
      </c>
    </row>
    <row r="684" spans="1:4" s="21" customFormat="1" ht="14.25" customHeight="1" x14ac:dyDescent="0.3">
      <c r="A684" s="76">
        <v>41388</v>
      </c>
      <c r="B684" s="64">
        <v>108.17400000000001</v>
      </c>
      <c r="C684" s="99">
        <f t="shared" ca="1" si="21"/>
        <v>1.3187718936740173E-2</v>
      </c>
      <c r="D684" s="64">
        <f t="shared" ca="1" si="22"/>
        <v>-65.938594683700856</v>
      </c>
    </row>
    <row r="685" spans="1:4" s="21" customFormat="1" ht="14.25" customHeight="1" x14ac:dyDescent="0.3">
      <c r="A685" s="76">
        <v>41387</v>
      </c>
      <c r="B685" s="64">
        <v>107.788</v>
      </c>
      <c r="C685" s="99">
        <f t="shared" ca="1" si="21"/>
        <v>2.7536932981058336E-3</v>
      </c>
      <c r="D685" s="64">
        <f t="shared" ca="1" si="22"/>
        <v>-13.768466490529168</v>
      </c>
    </row>
    <row r="686" spans="1:4" s="21" customFormat="1" ht="14.25" customHeight="1" x14ac:dyDescent="0.3">
      <c r="A686" s="76">
        <v>41386</v>
      </c>
      <c r="B686" s="64">
        <v>107.23399999999999</v>
      </c>
      <c r="C686" s="99">
        <f t="shared" ca="1" si="21"/>
        <v>-3.2625365989682495E-3</v>
      </c>
      <c r="D686" s="64">
        <f t="shared" ca="1" si="22"/>
        <v>16.312682994841246</v>
      </c>
    </row>
    <row r="687" spans="1:4" s="21" customFormat="1" ht="14.25" customHeight="1" x14ac:dyDescent="0.3">
      <c r="A687" s="76">
        <v>41383</v>
      </c>
      <c r="B687" s="64">
        <v>107.30200000000001</v>
      </c>
      <c r="C687" s="99">
        <f t="shared" ca="1" si="21"/>
        <v>-3.8434401574509573E-3</v>
      </c>
      <c r="D687" s="64">
        <f t="shared" ca="1" si="22"/>
        <v>19.217200787254786</v>
      </c>
    </row>
    <row r="688" spans="1:4" s="21" customFormat="1" ht="14.25" customHeight="1" x14ac:dyDescent="0.3">
      <c r="A688" s="76">
        <v>41382</v>
      </c>
      <c r="B688" s="64">
        <v>107.736</v>
      </c>
      <c r="C688" s="99">
        <f t="shared" ca="1" si="21"/>
        <v>-5.5842201936477402E-3</v>
      </c>
      <c r="D688" s="64">
        <f t="shared" ca="1" si="22"/>
        <v>27.921100968238701</v>
      </c>
    </row>
    <row r="689" spans="1:4" s="21" customFormat="1" ht="14.25" customHeight="1" x14ac:dyDescent="0.3">
      <c r="A689" s="76">
        <v>41381</v>
      </c>
      <c r="B689" s="64">
        <v>108.23099999999999</v>
      </c>
      <c r="C689" s="99">
        <f t="shared" ca="1" si="21"/>
        <v>-5.6410491984014363E-3</v>
      </c>
      <c r="D689" s="64">
        <f t="shared" ca="1" si="22"/>
        <v>28.205245992007182</v>
      </c>
    </row>
    <row r="690" spans="1:4" s="21" customFormat="1" ht="14.25" customHeight="1" x14ac:dyDescent="0.3">
      <c r="A690" s="76">
        <v>41380</v>
      </c>
      <c r="B690" s="64">
        <v>107.178</v>
      </c>
      <c r="C690" s="99">
        <f t="shared" ca="1" si="21"/>
        <v>-3.7086949490593504E-2</v>
      </c>
      <c r="D690" s="64">
        <f t="shared" ca="1" si="22"/>
        <v>185.43474745296751</v>
      </c>
    </row>
    <row r="691" spans="1:4" s="21" customFormat="1" ht="14.25" customHeight="1" x14ac:dyDescent="0.3">
      <c r="A691" s="76">
        <v>41379</v>
      </c>
      <c r="B691" s="64">
        <v>107.29600000000001</v>
      </c>
      <c r="C691" s="99">
        <f t="shared" ca="1" si="21"/>
        <v>-3.6009487529648491E-2</v>
      </c>
      <c r="D691" s="64">
        <f t="shared" ca="1" si="22"/>
        <v>180.04743764824246</v>
      </c>
    </row>
    <row r="692" spans="1:4" s="21" customFormat="1" ht="14.25" customHeight="1" x14ac:dyDescent="0.3">
      <c r="A692" s="76">
        <v>41376</v>
      </c>
      <c r="B692" s="64">
        <v>107.46</v>
      </c>
      <c r="C692" s="99">
        <f t="shared" ca="1" si="21"/>
        <v>3.5402727195731371E-2</v>
      </c>
      <c r="D692" s="64">
        <f t="shared" ca="1" si="22"/>
        <v>82.402953021338149</v>
      </c>
    </row>
    <row r="693" spans="1:4" s="21" customFormat="1" ht="14.25" customHeight="1" x14ac:dyDescent="0.3">
      <c r="A693" s="76">
        <v>41375</v>
      </c>
      <c r="B693" s="64">
        <v>106.76600000000001</v>
      </c>
      <c r="C693" s="99">
        <f t="shared" ca="1" si="21"/>
        <v>3.5402727195731371E-2</v>
      </c>
      <c r="D693" s="64">
        <f t="shared" ca="1" si="22"/>
        <v>94.249007193711805</v>
      </c>
    </row>
    <row r="694" spans="1:4" s="21" customFormat="1" ht="14.25" customHeight="1" x14ac:dyDescent="0.3">
      <c r="A694" s="76">
        <v>41374</v>
      </c>
      <c r="B694" s="64">
        <v>107.492</v>
      </c>
      <c r="C694" s="99">
        <f t="shared" ca="1" si="21"/>
        <v>-3.1237044647524234E-2</v>
      </c>
      <c r="D694" s="64">
        <f t="shared" ca="1" si="22"/>
        <v>156.18522323762116</v>
      </c>
    </row>
    <row r="695" spans="1:4" s="21" customFormat="1" ht="14.25" customHeight="1" x14ac:dyDescent="0.3">
      <c r="A695" s="76">
        <v>41373</v>
      </c>
      <c r="B695" s="64">
        <v>107.58499999999999</v>
      </c>
      <c r="C695" s="99">
        <f t="shared" ca="1" si="21"/>
        <v>-3.2108606078053895E-2</v>
      </c>
      <c r="D695" s="64">
        <f t="shared" ca="1" si="22"/>
        <v>160.54303039026948</v>
      </c>
    </row>
    <row r="696" spans="1:4" s="21" customFormat="1" ht="14.25" customHeight="1" x14ac:dyDescent="0.3">
      <c r="A696" s="76">
        <v>41372</v>
      </c>
      <c r="B696" s="64">
        <v>107.71599999999999</v>
      </c>
      <c r="C696" s="99">
        <f t="shared" ca="1" si="21"/>
        <v>-3.3963211752150224E-2</v>
      </c>
      <c r="D696" s="64">
        <f t="shared" ca="1" si="22"/>
        <v>169.81605876075113</v>
      </c>
    </row>
    <row r="697" spans="1:4" s="21" customFormat="1" ht="14.25" customHeight="1" x14ac:dyDescent="0.3">
      <c r="A697" s="76">
        <v>41369</v>
      </c>
      <c r="B697" s="64">
        <v>108.34099999999999</v>
      </c>
      <c r="C697" s="99">
        <f t="shared" ca="1" si="21"/>
        <v>-2.9019797632170927E-2</v>
      </c>
      <c r="D697" s="64">
        <f t="shared" ca="1" si="22"/>
        <v>145.09898816085465</v>
      </c>
    </row>
    <row r="698" spans="1:4" s="21" customFormat="1" ht="14.25" customHeight="1" x14ac:dyDescent="0.3">
      <c r="A698" s="76">
        <v>41368</v>
      </c>
      <c r="B698" s="64">
        <v>108.845</v>
      </c>
      <c r="C698" s="99">
        <f t="shared" ca="1" si="21"/>
        <v>-2.5123152709359664E-2</v>
      </c>
      <c r="D698" s="64">
        <f t="shared" ca="1" si="22"/>
        <v>125.61576354679832</v>
      </c>
    </row>
    <row r="699" spans="1:4" s="21" customFormat="1" ht="14.25" customHeight="1" x14ac:dyDescent="0.3">
      <c r="A699" s="76">
        <v>41367</v>
      </c>
      <c r="B699" s="64">
        <v>111.306</v>
      </c>
      <c r="C699" s="99">
        <f t="shared" ca="1" si="21"/>
        <v>-4.3651716550083151E-3</v>
      </c>
      <c r="D699" s="64">
        <f t="shared" ca="1" si="22"/>
        <v>21.825858275041575</v>
      </c>
    </row>
    <row r="700" spans="1:4" s="21" customFormat="1" ht="14.25" customHeight="1" x14ac:dyDescent="0.3">
      <c r="A700" s="76">
        <v>41366</v>
      </c>
      <c r="B700" s="64">
        <v>111.304</v>
      </c>
      <c r="C700" s="99">
        <f t="shared" ca="1" si="21"/>
        <v>-1.0938819034078239E-2</v>
      </c>
      <c r="D700" s="64">
        <f t="shared" ca="1" si="22"/>
        <v>54.694095170391194</v>
      </c>
    </row>
    <row r="701" spans="1:4" s="21" customFormat="1" ht="14.25" customHeight="1" x14ac:dyDescent="0.3">
      <c r="A701" s="76">
        <v>41365</v>
      </c>
      <c r="B701" s="64" t="e">
        <v>#N/A</v>
      </c>
      <c r="C701" s="99">
        <f t="shared" ca="1" si="21"/>
        <v>3.5402727195731371E-2</v>
      </c>
      <c r="D701" s="64">
        <f t="shared" ca="1" si="22"/>
        <v>-12.517773568076299</v>
      </c>
    </row>
    <row r="702" spans="1:4" s="21" customFormat="1" ht="14.25" customHeight="1" x14ac:dyDescent="0.3">
      <c r="A702" s="76">
        <v>41362</v>
      </c>
      <c r="B702" s="64" t="e">
        <v>#N/A</v>
      </c>
      <c r="C702" s="99">
        <f t="shared" ca="1" si="21"/>
        <v>3.5402727195731371E-2</v>
      </c>
      <c r="D702" s="64">
        <f t="shared" ca="1" si="22"/>
        <v>10.751466482236848</v>
      </c>
    </row>
    <row r="703" spans="1:4" s="21" customFormat="1" ht="14.25" customHeight="1" x14ac:dyDescent="0.3">
      <c r="A703" s="76">
        <v>41361</v>
      </c>
      <c r="B703" s="64">
        <v>110.958</v>
      </c>
      <c r="C703" s="99">
        <f t="shared" ca="1" si="21"/>
        <v>-1.2653497063534412E-2</v>
      </c>
      <c r="D703" s="64">
        <f t="shared" ca="1" si="22"/>
        <v>63.267485317672062</v>
      </c>
    </row>
    <row r="704" spans="1:4" s="21" customFormat="1" ht="14.25" customHeight="1" x14ac:dyDescent="0.3">
      <c r="A704" s="76">
        <v>41360</v>
      </c>
      <c r="B704" s="64">
        <v>111.154</v>
      </c>
      <c r="C704" s="99">
        <f t="shared" ca="1" si="21"/>
        <v>-1.1085409252669121E-2</v>
      </c>
      <c r="D704" s="64">
        <f t="shared" ca="1" si="22"/>
        <v>55.427046263345602</v>
      </c>
    </row>
    <row r="705" spans="1:4" s="21" customFormat="1" ht="14.25" customHeight="1" x14ac:dyDescent="0.3">
      <c r="A705" s="76">
        <v>41359</v>
      </c>
      <c r="B705" s="64">
        <v>111.503</v>
      </c>
      <c r="C705" s="99">
        <f t="shared" ca="1" si="21"/>
        <v>-1.0929451287793944E-3</v>
      </c>
      <c r="D705" s="64">
        <f t="shared" ca="1" si="22"/>
        <v>5.4647256438969718</v>
      </c>
    </row>
    <row r="706" spans="1:4" s="21" customFormat="1" ht="14.25" customHeight="1" x14ac:dyDescent="0.3">
      <c r="A706" s="76">
        <v>41358</v>
      </c>
      <c r="B706" s="64">
        <v>111.57899999999999</v>
      </c>
      <c r="C706" s="99">
        <f t="shared" ca="1" si="21"/>
        <v>-1.0324366036028858E-2</v>
      </c>
      <c r="D706" s="64">
        <f t="shared" ca="1" si="22"/>
        <v>51.621830180144293</v>
      </c>
    </row>
    <row r="707" spans="1:4" s="21" customFormat="1" ht="14.25" customHeight="1" x14ac:dyDescent="0.3">
      <c r="A707" s="76">
        <v>41355</v>
      </c>
      <c r="B707" s="64">
        <v>111.65</v>
      </c>
      <c r="C707" s="99">
        <f t="shared" ref="C707:C770" ca="1" si="23">_xlfn.IFNA((B707-B716)/B716,NORMINV(RAND(), _xlfn.AGGREGATE(1,6,C646:C772),_xlfn.AGGREGATE(7,6,C646:C772)))</f>
        <v>-2.2519704741648526E-3</v>
      </c>
      <c r="D707" s="64">
        <f t="shared" ca="1" si="22"/>
        <v>11.259852370824262</v>
      </c>
    </row>
    <row r="708" spans="1:4" s="21" customFormat="1" ht="14.25" customHeight="1" x14ac:dyDescent="0.3">
      <c r="A708" s="76">
        <v>41354</v>
      </c>
      <c r="B708" s="64">
        <v>111.794</v>
      </c>
      <c r="C708" s="99">
        <f t="shared" ca="1" si="23"/>
        <v>2.0346518235679358E-3</v>
      </c>
      <c r="D708" s="64">
        <f t="shared" ca="1" si="22"/>
        <v>-10.173259117839679</v>
      </c>
    </row>
    <row r="709" spans="1:4" s="21" customFormat="1" ht="14.25" customHeight="1" x14ac:dyDescent="0.3">
      <c r="A709" s="76">
        <v>41353</v>
      </c>
      <c r="B709" s="64">
        <v>112.535</v>
      </c>
      <c r="C709" s="99">
        <f t="shared" ca="1" si="23"/>
        <v>-4.0269050358438651E-3</v>
      </c>
      <c r="D709" s="64">
        <f t="shared" ca="1" si="22"/>
        <v>20.134525179219324</v>
      </c>
    </row>
    <row r="710" spans="1:4" s="21" customFormat="1" ht="14.25" customHeight="1" x14ac:dyDescent="0.3">
      <c r="A710" s="76">
        <v>41352</v>
      </c>
      <c r="B710" s="64">
        <v>112.38500000000001</v>
      </c>
      <c r="C710" s="99">
        <f t="shared" ca="1" si="23"/>
        <v>-1.7792802811259303E-4</v>
      </c>
      <c r="D710" s="64">
        <f t="shared" ref="D710:D773" ca="1" si="24">C710*-5000</f>
        <v>0.88964014056296514</v>
      </c>
    </row>
    <row r="711" spans="1:4" s="21" customFormat="1" ht="14.25" customHeight="1" x14ac:dyDescent="0.3">
      <c r="A711" s="76">
        <v>41351</v>
      </c>
      <c r="B711" s="64">
        <v>112.23399999999999</v>
      </c>
      <c r="C711" s="99">
        <f t="shared" ca="1" si="23"/>
        <v>-7.367313185987056E-3</v>
      </c>
      <c r="D711" s="64">
        <f t="shared" ca="1" si="24"/>
        <v>36.836565929935283</v>
      </c>
    </row>
    <row r="712" spans="1:4" s="21" customFormat="1" ht="14.25" customHeight="1" x14ac:dyDescent="0.3">
      <c r="A712" s="76">
        <v>41348</v>
      </c>
      <c r="B712" s="64">
        <v>112.38</v>
      </c>
      <c r="C712" s="99">
        <f t="shared" ca="1" si="23"/>
        <v>-3.2197120885553831E-3</v>
      </c>
      <c r="D712" s="64">
        <f t="shared" ca="1" si="24"/>
        <v>16.098560442776915</v>
      </c>
    </row>
    <row r="713" spans="1:4" s="21" customFormat="1" ht="14.25" customHeight="1" x14ac:dyDescent="0.3">
      <c r="A713" s="76">
        <v>41347</v>
      </c>
      <c r="B713" s="64">
        <v>112.4</v>
      </c>
      <c r="C713" s="99">
        <f t="shared" ca="1" si="23"/>
        <v>2.8014203379548488E-3</v>
      </c>
      <c r="D713" s="64">
        <f t="shared" ca="1" si="24"/>
        <v>-14.007101689774244</v>
      </c>
    </row>
    <row r="714" spans="1:4" s="21" customFormat="1" ht="14.25" customHeight="1" x14ac:dyDescent="0.3">
      <c r="A714" s="76">
        <v>41346</v>
      </c>
      <c r="B714" s="64">
        <v>111.625</v>
      </c>
      <c r="C714" s="99">
        <f t="shared" ca="1" si="23"/>
        <v>-2.0085503849428921E-2</v>
      </c>
      <c r="D714" s="64">
        <f t="shared" ca="1" si="24"/>
        <v>100.4275192471446</v>
      </c>
    </row>
    <row r="715" spans="1:4" s="21" customFormat="1" ht="14.25" customHeight="1" x14ac:dyDescent="0.3">
      <c r="A715" s="76">
        <v>41345</v>
      </c>
      <c r="B715" s="64">
        <v>112.74299999999999</v>
      </c>
      <c r="C715" s="99">
        <f t="shared" ca="1" si="23"/>
        <v>-1.8918001688175E-2</v>
      </c>
      <c r="D715" s="64">
        <f t="shared" ca="1" si="24"/>
        <v>94.590008440874996</v>
      </c>
    </row>
    <row r="716" spans="1:4" s="21" customFormat="1" ht="14.25" customHeight="1" x14ac:dyDescent="0.3">
      <c r="A716" s="76">
        <v>41344</v>
      </c>
      <c r="B716" s="64">
        <v>111.902</v>
      </c>
      <c r="C716" s="99">
        <f t="shared" ca="1" si="23"/>
        <v>-2.0799971998354864E-2</v>
      </c>
      <c r="D716" s="64">
        <f t="shared" ca="1" si="24"/>
        <v>103.99985999177433</v>
      </c>
    </row>
    <row r="717" spans="1:4" s="21" customFormat="1" ht="14.25" customHeight="1" x14ac:dyDescent="0.3">
      <c r="A717" s="76">
        <v>41341</v>
      </c>
      <c r="B717" s="64">
        <v>111.56699999999999</v>
      </c>
      <c r="C717" s="99">
        <f t="shared" ca="1" si="23"/>
        <v>-1.8414569769487979E-2</v>
      </c>
      <c r="D717" s="64">
        <f t="shared" ca="1" si="24"/>
        <v>92.0728488474399</v>
      </c>
    </row>
    <row r="718" spans="1:4" s="21" customFormat="1" ht="14.25" customHeight="1" x14ac:dyDescent="0.3">
      <c r="A718" s="76">
        <v>41340</v>
      </c>
      <c r="B718" s="64">
        <v>112.99</v>
      </c>
      <c r="C718" s="99">
        <f t="shared" ca="1" si="23"/>
        <v>-5.842293276083565E-3</v>
      </c>
      <c r="D718" s="64">
        <f t="shared" ca="1" si="24"/>
        <v>29.211466380417825</v>
      </c>
    </row>
    <row r="719" spans="1:4" s="21" customFormat="1" ht="14.25" customHeight="1" x14ac:dyDescent="0.3">
      <c r="A719" s="76">
        <v>41339</v>
      </c>
      <c r="B719" s="64">
        <v>112.405</v>
      </c>
      <c r="C719" s="99">
        <f t="shared" ca="1" si="23"/>
        <v>-1.7713576621923945E-2</v>
      </c>
      <c r="D719" s="64">
        <f t="shared" ca="1" si="24"/>
        <v>88.567883109619729</v>
      </c>
    </row>
    <row r="720" spans="1:4" s="21" customFormat="1" ht="14.25" customHeight="1" x14ac:dyDescent="0.3">
      <c r="A720" s="76">
        <v>41338</v>
      </c>
      <c r="B720" s="64">
        <v>113.06699999999999</v>
      </c>
      <c r="C720" s="99">
        <f t="shared" ca="1" si="23"/>
        <v>-2.0386414832784687E-2</v>
      </c>
      <c r="D720" s="64">
        <f t="shared" ca="1" si="24"/>
        <v>101.93207416392343</v>
      </c>
    </row>
    <row r="721" spans="1:4" s="21" customFormat="1" ht="14.25" customHeight="1" x14ac:dyDescent="0.3">
      <c r="A721" s="76">
        <v>41337</v>
      </c>
      <c r="B721" s="64">
        <v>112.74299999999999</v>
      </c>
      <c r="C721" s="99">
        <f t="shared" ca="1" si="23"/>
        <v>-1.9327621450006598E-2</v>
      </c>
      <c r="D721" s="64">
        <f t="shared" ca="1" si="24"/>
        <v>96.638107250032988</v>
      </c>
    </row>
    <row r="722" spans="1:4" s="21" customFormat="1" ht="14.25" customHeight="1" x14ac:dyDescent="0.3">
      <c r="A722" s="76">
        <v>41334</v>
      </c>
      <c r="B722" s="64">
        <v>112.086</v>
      </c>
      <c r="C722" s="99">
        <f t="shared" ca="1" si="23"/>
        <v>3.5402727195731371E-2</v>
      </c>
      <c r="D722" s="64">
        <f t="shared" ca="1" si="24"/>
        <v>-86.61589464935436</v>
      </c>
    </row>
    <row r="723" spans="1:4" s="21" customFormat="1" ht="14.25" customHeight="1" x14ac:dyDescent="0.3">
      <c r="A723" s="76">
        <v>41333</v>
      </c>
      <c r="B723" s="64">
        <v>113.913</v>
      </c>
      <c r="C723" s="99">
        <f t="shared" ca="1" si="23"/>
        <v>-6.8354011002903824E-3</v>
      </c>
      <c r="D723" s="64">
        <f t="shared" ca="1" si="24"/>
        <v>34.177005501451909</v>
      </c>
    </row>
    <row r="724" spans="1:4" s="21" customFormat="1" ht="14.25" customHeight="1" x14ac:dyDescent="0.3">
      <c r="A724" s="76">
        <v>41332</v>
      </c>
      <c r="B724" s="64">
        <v>114.917</v>
      </c>
      <c r="C724" s="99">
        <f t="shared" ca="1" si="23"/>
        <v>-4.9959305245293973E-3</v>
      </c>
      <c r="D724" s="64">
        <f t="shared" ca="1" si="24"/>
        <v>24.979652622646988</v>
      </c>
    </row>
    <row r="725" spans="1:4" s="21" customFormat="1" ht="14.25" customHeight="1" x14ac:dyDescent="0.3">
      <c r="A725" s="76">
        <v>41331</v>
      </c>
      <c r="B725" s="64">
        <v>114.279</v>
      </c>
      <c r="C725" s="99">
        <f t="shared" ca="1" si="23"/>
        <v>-3.9917376260491244E-3</v>
      </c>
      <c r="D725" s="64">
        <f t="shared" ca="1" si="24"/>
        <v>19.958688130245623</v>
      </c>
    </row>
    <row r="726" spans="1:4" s="21" customFormat="1" ht="14.25" customHeight="1" x14ac:dyDescent="0.3">
      <c r="A726" s="76">
        <v>41330</v>
      </c>
      <c r="B726" s="64">
        <v>113.66</v>
      </c>
      <c r="C726" s="99">
        <f t="shared" ca="1" si="23"/>
        <v>-1.4394727714186583E-2</v>
      </c>
      <c r="D726" s="64">
        <f t="shared" ca="1" si="24"/>
        <v>71.97363857093292</v>
      </c>
    </row>
    <row r="727" spans="1:4" s="21" customFormat="1" ht="14.25" customHeight="1" x14ac:dyDescent="0.3">
      <c r="A727" s="76">
        <v>41327</v>
      </c>
      <c r="B727" s="64">
        <v>113.654</v>
      </c>
      <c r="C727" s="99">
        <f t="shared" ca="1" si="23"/>
        <v>-6.1821774905781498E-3</v>
      </c>
      <c r="D727" s="64">
        <f t="shared" ca="1" si="24"/>
        <v>30.910887452890748</v>
      </c>
    </row>
    <row r="728" spans="1:4" s="21" customFormat="1" ht="14.25" customHeight="1" x14ac:dyDescent="0.3">
      <c r="A728" s="76">
        <v>41326</v>
      </c>
      <c r="B728" s="64">
        <v>114.432</v>
      </c>
      <c r="C728" s="99">
        <f t="shared" ca="1" si="23"/>
        <v>-6.8908058945029499E-3</v>
      </c>
      <c r="D728" s="64">
        <f t="shared" ca="1" si="24"/>
        <v>34.454029472514748</v>
      </c>
    </row>
    <row r="729" spans="1:4" s="21" customFormat="1" ht="14.25" customHeight="1" x14ac:dyDescent="0.3">
      <c r="A729" s="76">
        <v>41325</v>
      </c>
      <c r="B729" s="64">
        <v>115.42</v>
      </c>
      <c r="C729" s="99">
        <f t="shared" ca="1" si="23"/>
        <v>-5.6284365934967939E-4</v>
      </c>
      <c r="D729" s="64">
        <f t="shared" ca="1" si="24"/>
        <v>2.8142182967483969</v>
      </c>
    </row>
    <row r="730" spans="1:4" s="21" customFormat="1" ht="14.25" customHeight="1" x14ac:dyDescent="0.3">
      <c r="A730" s="76">
        <v>41324</v>
      </c>
      <c r="B730" s="64">
        <v>114.965</v>
      </c>
      <c r="C730" s="99">
        <f t="shared" ca="1" si="23"/>
        <v>-9.3579546923335307E-3</v>
      </c>
      <c r="D730" s="64">
        <f t="shared" ca="1" si="24"/>
        <v>46.78977346166765</v>
      </c>
    </row>
    <row r="731" spans="1:4" s="21" customFormat="1" ht="14.25" customHeight="1" x14ac:dyDescent="0.3">
      <c r="A731" s="76">
        <v>41323</v>
      </c>
      <c r="B731" s="64" t="e">
        <v>#N/A</v>
      </c>
      <c r="C731" s="99">
        <f t="shared" ca="1" si="23"/>
        <v>3.5402727195731371E-2</v>
      </c>
      <c r="D731" s="64">
        <f t="shared" ca="1" si="24"/>
        <v>-121.46269416640966</v>
      </c>
    </row>
    <row r="732" spans="1:4" s="21" customFormat="1" ht="14.25" customHeight="1" x14ac:dyDescent="0.3">
      <c r="A732" s="76">
        <v>41320</v>
      </c>
      <c r="B732" s="64">
        <v>114.697</v>
      </c>
      <c r="C732" s="99">
        <f t="shared" ca="1" si="23"/>
        <v>-1.6295444994296523E-2</v>
      </c>
      <c r="D732" s="64">
        <f t="shared" ca="1" si="24"/>
        <v>81.477224971482613</v>
      </c>
    </row>
    <row r="733" spans="1:4" s="21" customFormat="1" ht="14.25" customHeight="1" x14ac:dyDescent="0.3">
      <c r="A733" s="76">
        <v>41319</v>
      </c>
      <c r="B733" s="64">
        <v>115.494</v>
      </c>
      <c r="C733" s="99">
        <f t="shared" ca="1" si="23"/>
        <v>-1.1037565399073508E-2</v>
      </c>
      <c r="D733" s="64">
        <f t="shared" ca="1" si="24"/>
        <v>55.187826995367537</v>
      </c>
    </row>
    <row r="734" spans="1:4" s="21" customFormat="1" ht="14.25" customHeight="1" x14ac:dyDescent="0.3">
      <c r="A734" s="76">
        <v>41318</v>
      </c>
      <c r="B734" s="64">
        <v>114.73699999999999</v>
      </c>
      <c r="C734" s="99">
        <f t="shared" ca="1" si="23"/>
        <v>-2.1691493080720756E-2</v>
      </c>
      <c r="D734" s="64">
        <f t="shared" ca="1" si="24"/>
        <v>108.45746540360378</v>
      </c>
    </row>
    <row r="735" spans="1:4" s="21" customFormat="1" ht="14.25" customHeight="1" x14ac:dyDescent="0.3">
      <c r="A735" s="76">
        <v>41317</v>
      </c>
      <c r="B735" s="64">
        <v>115.32</v>
      </c>
      <c r="C735" s="99">
        <f t="shared" ca="1" si="23"/>
        <v>-1.1588041689522799E-2</v>
      </c>
      <c r="D735" s="64">
        <f t="shared" ca="1" si="24"/>
        <v>57.94020844761399</v>
      </c>
    </row>
    <row r="736" spans="1:4" s="21" customFormat="1" ht="14.25" customHeight="1" x14ac:dyDescent="0.3">
      <c r="A736" s="76">
        <v>41316</v>
      </c>
      <c r="B736" s="64">
        <v>114.361</v>
      </c>
      <c r="C736" s="99">
        <f t="shared" ca="1" si="23"/>
        <v>-2.1895125768681436E-2</v>
      </c>
      <c r="D736" s="64">
        <f t="shared" ca="1" si="24"/>
        <v>109.47562884340718</v>
      </c>
    </row>
    <row r="737" spans="1:4" s="21" customFormat="1" ht="14.25" customHeight="1" x14ac:dyDescent="0.3">
      <c r="A737" s="76">
        <v>41313</v>
      </c>
      <c r="B737" s="64">
        <v>115.226</v>
      </c>
      <c r="C737" s="99">
        <f t="shared" ca="1" si="23"/>
        <v>-9.311403244804773E-3</v>
      </c>
      <c r="D737" s="64">
        <f t="shared" ca="1" si="24"/>
        <v>46.557016224023862</v>
      </c>
    </row>
    <row r="738" spans="1:4" s="21" customFormat="1" ht="14.25" customHeight="1" x14ac:dyDescent="0.3">
      <c r="A738" s="76">
        <v>41312</v>
      </c>
      <c r="B738" s="64">
        <v>115.485</v>
      </c>
      <c r="C738" s="99">
        <f t="shared" ca="1" si="23"/>
        <v>-1.2281797110869791E-2</v>
      </c>
      <c r="D738" s="64">
        <f t="shared" ca="1" si="24"/>
        <v>61.408985554348959</v>
      </c>
    </row>
    <row r="739" spans="1:4" s="21" customFormat="1" ht="14.25" customHeight="1" x14ac:dyDescent="0.3">
      <c r="A739" s="76">
        <v>41311</v>
      </c>
      <c r="B739" s="64">
        <v>116.051</v>
      </c>
      <c r="C739" s="99">
        <f t="shared" ca="1" si="23"/>
        <v>-1.5782956781328482E-2</v>
      </c>
      <c r="D739" s="64">
        <f t="shared" ca="1" si="24"/>
        <v>78.914783906642413</v>
      </c>
    </row>
    <row r="740" spans="1:4" s="21" customFormat="1" ht="14.25" customHeight="1" x14ac:dyDescent="0.3">
      <c r="A740" s="76">
        <v>41310</v>
      </c>
      <c r="B740" s="64">
        <v>116.43899999999999</v>
      </c>
      <c r="C740" s="99">
        <f t="shared" ca="1" si="23"/>
        <v>-2.9877108935638514E-2</v>
      </c>
      <c r="D740" s="64">
        <f t="shared" ca="1" si="24"/>
        <v>149.38554467819256</v>
      </c>
    </row>
    <row r="741" spans="1:4" s="21" customFormat="1" ht="14.25" customHeight="1" x14ac:dyDescent="0.3">
      <c r="A741" s="76">
        <v>41309</v>
      </c>
      <c r="B741" s="64">
        <v>116.59699999999999</v>
      </c>
      <c r="C741" s="99">
        <f t="shared" ca="1" si="23"/>
        <v>-2.916736053288926E-2</v>
      </c>
      <c r="D741" s="64">
        <f t="shared" ca="1" si="24"/>
        <v>145.83680266444631</v>
      </c>
    </row>
    <row r="742" spans="1:4" s="21" customFormat="1" ht="14.25" customHeight="1" x14ac:dyDescent="0.3">
      <c r="A742" s="76">
        <v>41306</v>
      </c>
      <c r="B742" s="64">
        <v>116.783</v>
      </c>
      <c r="C742" s="99">
        <f t="shared" ca="1" si="23"/>
        <v>3.5402727195731371E-2</v>
      </c>
      <c r="D742" s="64">
        <f t="shared" ca="1" si="24"/>
        <v>-19.457168505662683</v>
      </c>
    </row>
    <row r="743" spans="1:4" s="21" customFormat="1" ht="14.25" customHeight="1" x14ac:dyDescent="0.3">
      <c r="A743" s="76">
        <v>41305</v>
      </c>
      <c r="B743" s="64">
        <v>117.28100000000001</v>
      </c>
      <c r="C743" s="99">
        <f t="shared" ca="1" si="23"/>
        <v>-1.0437233162895044E-2</v>
      </c>
      <c r="D743" s="64">
        <f t="shared" ca="1" si="24"/>
        <v>52.186165814475217</v>
      </c>
    </row>
    <row r="744" spans="1:4" s="21" customFormat="1" ht="14.25" customHeight="1" x14ac:dyDescent="0.3">
      <c r="A744" s="76">
        <v>41304</v>
      </c>
      <c r="B744" s="64">
        <v>116.672</v>
      </c>
      <c r="C744" s="99">
        <f t="shared" ca="1" si="23"/>
        <v>-1.9587741485508795E-2</v>
      </c>
      <c r="D744" s="64">
        <f t="shared" ca="1" si="24"/>
        <v>97.938707427543974</v>
      </c>
    </row>
    <row r="745" spans="1:4" s="21" customFormat="1" ht="14.25" customHeight="1" x14ac:dyDescent="0.3">
      <c r="A745" s="76">
        <v>41303</v>
      </c>
      <c r="B745" s="64">
        <v>116.92100000000001</v>
      </c>
      <c r="C745" s="99">
        <f t="shared" ca="1" si="23"/>
        <v>-2.2791856111259608E-2</v>
      </c>
      <c r="D745" s="64">
        <f t="shared" ca="1" si="24"/>
        <v>113.95928055629804</v>
      </c>
    </row>
    <row r="746" spans="1:4" s="21" customFormat="1" ht="14.25" customHeight="1" x14ac:dyDescent="0.3">
      <c r="A746" s="76">
        <v>41302</v>
      </c>
      <c r="B746" s="64">
        <v>116.309</v>
      </c>
      <c r="C746" s="99">
        <f t="shared" ca="1" si="23"/>
        <v>-2.5667445737310841E-2</v>
      </c>
      <c r="D746" s="64">
        <f t="shared" ca="1" si="24"/>
        <v>128.3372286865542</v>
      </c>
    </row>
    <row r="747" spans="1:4" s="21" customFormat="1" ht="14.25" customHeight="1" x14ac:dyDescent="0.3">
      <c r="A747" s="76">
        <v>41299</v>
      </c>
      <c r="B747" s="64">
        <v>116.92100000000001</v>
      </c>
      <c r="C747" s="99">
        <f t="shared" ca="1" si="23"/>
        <v>-1.7932737535277441E-2</v>
      </c>
      <c r="D747" s="64">
        <f t="shared" ca="1" si="24"/>
        <v>89.663687676387212</v>
      </c>
    </row>
    <row r="748" spans="1:4" s="21" customFormat="1" ht="14.25" customHeight="1" x14ac:dyDescent="0.3">
      <c r="A748" s="76">
        <v>41298</v>
      </c>
      <c r="B748" s="64">
        <v>117.91200000000001</v>
      </c>
      <c r="C748" s="99">
        <f t="shared" ca="1" si="23"/>
        <v>-9.1678361049720922E-3</v>
      </c>
      <c r="D748" s="64">
        <f t="shared" ca="1" si="24"/>
        <v>45.83918052486046</v>
      </c>
    </row>
    <row r="749" spans="1:4" s="21" customFormat="1" ht="14.25" customHeight="1" x14ac:dyDescent="0.3">
      <c r="A749" s="76">
        <v>41297</v>
      </c>
      <c r="B749" s="64">
        <v>120.02500000000001</v>
      </c>
      <c r="C749" s="99">
        <f t="shared" ca="1" si="23"/>
        <v>-2.4932474548098661E-3</v>
      </c>
      <c r="D749" s="64">
        <f t="shared" ca="1" si="24"/>
        <v>12.46623727404933</v>
      </c>
    </row>
    <row r="750" spans="1:4" s="21" customFormat="1" ht="14.25" customHeight="1" x14ac:dyDescent="0.3">
      <c r="A750" s="76">
        <v>41296</v>
      </c>
      <c r="B750" s="64">
        <v>120.1</v>
      </c>
      <c r="C750" s="99">
        <f t="shared" ca="1" si="23"/>
        <v>-9.1821834291701352E-3</v>
      </c>
      <c r="D750" s="64">
        <f t="shared" ca="1" si="24"/>
        <v>45.910917145850675</v>
      </c>
    </row>
    <row r="751" spans="1:4" s="21" customFormat="1" ht="14.25" customHeight="1" x14ac:dyDescent="0.3">
      <c r="A751" s="76">
        <v>41295</v>
      </c>
      <c r="B751" s="64" t="e">
        <v>#N/A</v>
      </c>
      <c r="C751" s="99">
        <f t="shared" ca="1" si="23"/>
        <v>3.5402727195731371E-2</v>
      </c>
      <c r="D751" s="64">
        <f t="shared" ca="1" si="24"/>
        <v>136.78970043156394</v>
      </c>
    </row>
    <row r="752" spans="1:4" s="21" customFormat="1" ht="14.25" customHeight="1" x14ac:dyDescent="0.3">
      <c r="A752" s="76">
        <v>41292</v>
      </c>
      <c r="B752" s="64">
        <v>118.518</v>
      </c>
      <c r="C752" s="99">
        <f t="shared" ca="1" si="23"/>
        <v>-1.3665113182423402E-2</v>
      </c>
      <c r="D752" s="64">
        <f t="shared" ca="1" si="24"/>
        <v>68.325565912117014</v>
      </c>
    </row>
    <row r="753" spans="1:4" s="21" customFormat="1" ht="14.25" customHeight="1" x14ac:dyDescent="0.3">
      <c r="A753" s="76">
        <v>41291</v>
      </c>
      <c r="B753" s="64">
        <v>119.003</v>
      </c>
      <c r="C753" s="99">
        <f t="shared" ca="1" si="23"/>
        <v>-1.0271295264392284E-2</v>
      </c>
      <c r="D753" s="64">
        <f t="shared" ca="1" si="24"/>
        <v>51.356476321961416</v>
      </c>
    </row>
    <row r="754" spans="1:4" s="21" customFormat="1" ht="14.25" customHeight="1" x14ac:dyDescent="0.3">
      <c r="A754" s="76">
        <v>41290</v>
      </c>
      <c r="B754" s="64">
        <v>119.648</v>
      </c>
      <c r="C754" s="99">
        <f t="shared" ca="1" si="23"/>
        <v>-1.3399520091034279E-2</v>
      </c>
      <c r="D754" s="64">
        <f t="shared" ca="1" si="24"/>
        <v>66.997600455171394</v>
      </c>
    </row>
    <row r="755" spans="1:4" s="21" customFormat="1" ht="14.25" customHeight="1" x14ac:dyDescent="0.3">
      <c r="A755" s="76">
        <v>41289</v>
      </c>
      <c r="B755" s="64">
        <v>119.373</v>
      </c>
      <c r="C755" s="99">
        <f t="shared" ca="1" si="23"/>
        <v>-5.6807296655699644E-3</v>
      </c>
      <c r="D755" s="64">
        <f t="shared" ca="1" si="24"/>
        <v>28.403648327849822</v>
      </c>
    </row>
    <row r="756" spans="1:4" s="21" customFormat="1" ht="14.25" customHeight="1" x14ac:dyDescent="0.3">
      <c r="A756" s="76">
        <v>41288</v>
      </c>
      <c r="B756" s="64">
        <v>119.056</v>
      </c>
      <c r="C756" s="99">
        <f t="shared" ca="1" si="23"/>
        <v>3.5402727195731371E-2</v>
      </c>
      <c r="D756" s="64">
        <f t="shared" ca="1" si="24"/>
        <v>16.396143604694686</v>
      </c>
    </row>
    <row r="757" spans="1:4" s="21" customFormat="1" ht="14.25" customHeight="1" x14ac:dyDescent="0.3">
      <c r="A757" s="76">
        <v>41285</v>
      </c>
      <c r="B757" s="64">
        <v>119.003</v>
      </c>
      <c r="C757" s="99">
        <f t="shared" ca="1" si="23"/>
        <v>3.5402727195731371E-2</v>
      </c>
      <c r="D757" s="64">
        <f t="shared" ca="1" si="24"/>
        <v>1.3001068922553456</v>
      </c>
    </row>
    <row r="758" spans="1:4" s="21" customFormat="1" ht="14.25" customHeight="1" x14ac:dyDescent="0.3">
      <c r="A758" s="76">
        <v>41284</v>
      </c>
      <c r="B758" s="64">
        <v>120.325</v>
      </c>
      <c r="C758" s="99">
        <f t="shared" ca="1" si="23"/>
        <v>1.8857220274687156E-2</v>
      </c>
      <c r="D758" s="64">
        <f t="shared" ca="1" si="24"/>
        <v>-94.286101373435784</v>
      </c>
    </row>
    <row r="759" spans="1:4" s="21" customFormat="1" ht="14.25" customHeight="1" x14ac:dyDescent="0.3">
      <c r="A759" s="76">
        <v>41283</v>
      </c>
      <c r="B759" s="64">
        <v>121.21299999999999</v>
      </c>
      <c r="C759" s="99">
        <f t="shared" ca="1" si="23"/>
        <v>2.5265170097947955E-2</v>
      </c>
      <c r="D759" s="64">
        <f t="shared" ca="1" si="24"/>
        <v>-126.32585048973978</v>
      </c>
    </row>
    <row r="760" spans="1:4" s="21" customFormat="1" ht="14.25" customHeight="1" x14ac:dyDescent="0.3">
      <c r="A760" s="76">
        <v>41282</v>
      </c>
      <c r="B760" s="64">
        <v>120.821</v>
      </c>
      <c r="C760" s="99">
        <f t="shared" ca="1" si="23"/>
        <v>3.5402727195731371E-2</v>
      </c>
      <c r="D760" s="64">
        <f t="shared" ca="1" si="24"/>
        <v>-25.585917695559484</v>
      </c>
    </row>
    <row r="761" spans="1:4" s="21" customFormat="1" ht="14.25" customHeight="1" x14ac:dyDescent="0.3">
      <c r="A761" s="76">
        <v>41281</v>
      </c>
      <c r="B761" s="64">
        <v>120.16</v>
      </c>
      <c r="C761" s="99">
        <f t="shared" ca="1" si="23"/>
        <v>3.5402727195731371E-2</v>
      </c>
      <c r="D761" s="64">
        <f t="shared" ca="1" si="24"/>
        <v>-113.96109628110608</v>
      </c>
    </row>
    <row r="762" spans="1:4" s="21" customFormat="1" ht="14.25" customHeight="1" x14ac:dyDescent="0.3">
      <c r="A762" s="76">
        <v>41278</v>
      </c>
      <c r="B762" s="64">
        <v>120.238</v>
      </c>
      <c r="C762" s="99">
        <f t="shared" ca="1" si="23"/>
        <v>3.5402727195731371E-2</v>
      </c>
      <c r="D762" s="64">
        <f t="shared" ca="1" si="24"/>
        <v>-29.160034368683956</v>
      </c>
    </row>
    <row r="763" spans="1:4" s="21" customFormat="1" ht="14.25" customHeight="1" x14ac:dyDescent="0.3">
      <c r="A763" s="76">
        <v>41277</v>
      </c>
      <c r="B763" s="64">
        <v>121.273</v>
      </c>
      <c r="C763" s="99">
        <f t="shared" ca="1" si="23"/>
        <v>7.8954148417177336E-3</v>
      </c>
      <c r="D763" s="64">
        <f t="shared" ca="1" si="24"/>
        <v>-39.477074208588668</v>
      </c>
    </row>
    <row r="764" spans="1:4" s="21" customFormat="1" ht="14.25" customHeight="1" x14ac:dyDescent="0.3">
      <c r="A764" s="76">
        <v>41276</v>
      </c>
      <c r="B764" s="64">
        <v>120.05500000000001</v>
      </c>
      <c r="C764" s="99">
        <f t="shared" ca="1" si="23"/>
        <v>-3.7921534784917158E-3</v>
      </c>
      <c r="D764" s="64">
        <f t="shared" ca="1" si="24"/>
        <v>18.960767392458578</v>
      </c>
    </row>
    <row r="765" spans="1:4" s="21" customFormat="1" ht="14.25" customHeight="1" x14ac:dyDescent="0.3">
      <c r="A765" s="76">
        <v>41275</v>
      </c>
      <c r="B765" s="64" t="e">
        <v>#N/A</v>
      </c>
      <c r="C765" s="99">
        <f t="shared" ca="1" si="23"/>
        <v>3.5402727195731371E-2</v>
      </c>
      <c r="D765" s="64">
        <f t="shared" ca="1" si="24"/>
        <v>-37.557418265023209</v>
      </c>
    </row>
    <row r="766" spans="1:4" s="21" customFormat="1" ht="14.25" customHeight="1" x14ac:dyDescent="0.3">
      <c r="A766" s="76">
        <v>41274</v>
      </c>
      <c r="B766" s="64" t="e">
        <v>#N/A</v>
      </c>
      <c r="C766" s="99">
        <f t="shared" ca="1" si="23"/>
        <v>3.5402727195731371E-2</v>
      </c>
      <c r="D766" s="64">
        <f t="shared" ca="1" si="24"/>
        <v>41.32831491674937</v>
      </c>
    </row>
    <row r="767" spans="1:4" s="21" customFormat="1" ht="14.25" customHeight="1" x14ac:dyDescent="0.3">
      <c r="A767" s="76">
        <v>41271</v>
      </c>
      <c r="B767" s="64">
        <v>118.098</v>
      </c>
      <c r="C767" s="99">
        <f t="shared" ca="1" si="23"/>
        <v>-4.1030929509301567E-2</v>
      </c>
      <c r="D767" s="64">
        <f t="shared" ca="1" si="24"/>
        <v>205.15464754650785</v>
      </c>
    </row>
    <row r="768" spans="1:4" s="21" customFormat="1" ht="14.25" customHeight="1" x14ac:dyDescent="0.3">
      <c r="A768" s="76">
        <v>41270</v>
      </c>
      <c r="B768" s="64">
        <v>118.226</v>
      </c>
      <c r="C768" s="99">
        <f t="shared" ca="1" si="23"/>
        <v>-4.3014408288813394E-2</v>
      </c>
      <c r="D768" s="64">
        <f t="shared" ca="1" si="24"/>
        <v>215.07204144406697</v>
      </c>
    </row>
    <row r="769" spans="1:4" s="21" customFormat="1" ht="14.25" customHeight="1" x14ac:dyDescent="0.3">
      <c r="A769" s="76">
        <v>41269</v>
      </c>
      <c r="B769" s="64" t="e">
        <v>#N/A</v>
      </c>
      <c r="C769" s="99">
        <f t="shared" ca="1" si="23"/>
        <v>3.5402727195731371E-2</v>
      </c>
      <c r="D769" s="64">
        <f t="shared" ca="1" si="24"/>
        <v>107.04845950395831</v>
      </c>
    </row>
    <row r="770" spans="1:4" s="21" customFormat="1" ht="14.25" customHeight="1" x14ac:dyDescent="0.3">
      <c r="A770" s="76">
        <v>41268</v>
      </c>
      <c r="B770" s="64" t="e">
        <v>#N/A</v>
      </c>
      <c r="C770" s="99">
        <f t="shared" ca="1" si="23"/>
        <v>3.5402727195731371E-2</v>
      </c>
      <c r="D770" s="64">
        <f t="shared" ca="1" si="24"/>
        <v>-120.15981373082737</v>
      </c>
    </row>
    <row r="771" spans="1:4" s="21" customFormat="1" ht="14.25" customHeight="1" x14ac:dyDescent="0.3">
      <c r="A771" s="76">
        <v>41267</v>
      </c>
      <c r="B771" s="64" t="e">
        <v>#N/A</v>
      </c>
      <c r="C771" s="99">
        <f t="shared" ref="C771:C834" ca="1" si="25">_xlfn.IFNA((B771-B780)/B780,NORMINV(RAND(), _xlfn.AGGREGATE(1,6,C710:C836),_xlfn.AGGREGATE(7,6,C710:C836)))</f>
        <v>3.5402727195731371E-2</v>
      </c>
      <c r="D771" s="64">
        <f t="shared" ca="1" si="24"/>
        <v>-36.113103687616665</v>
      </c>
    </row>
    <row r="772" spans="1:4" s="21" customFormat="1" ht="14.25" customHeight="1" x14ac:dyDescent="0.3">
      <c r="A772" s="76">
        <v>41264</v>
      </c>
      <c r="B772" s="64">
        <v>120.32299999999999</v>
      </c>
      <c r="C772" s="99">
        <f t="shared" ca="1" si="25"/>
        <v>-1.1225336719013219E-2</v>
      </c>
      <c r="D772" s="64">
        <f t="shared" ca="1" si="24"/>
        <v>56.126683595066098</v>
      </c>
    </row>
    <row r="773" spans="1:4" s="21" customFormat="1" ht="14.25" customHeight="1" x14ac:dyDescent="0.3">
      <c r="A773" s="76">
        <v>41263</v>
      </c>
      <c r="B773" s="64">
        <v>120.512</v>
      </c>
      <c r="C773" s="99">
        <f t="shared" ca="1" si="25"/>
        <v>-6.2341260678827077E-3</v>
      </c>
      <c r="D773" s="64">
        <f t="shared" ca="1" si="24"/>
        <v>31.170630339413538</v>
      </c>
    </row>
    <row r="774" spans="1:4" s="21" customFormat="1" ht="14.25" customHeight="1" x14ac:dyDescent="0.3">
      <c r="A774" s="76">
        <v>41262</v>
      </c>
      <c r="B774" s="64">
        <v>121.175</v>
      </c>
      <c r="C774" s="99">
        <f t="shared" ca="1" si="25"/>
        <v>-4.6192805470545806E-4</v>
      </c>
      <c r="D774" s="64">
        <f t="shared" ref="D774:D837" ca="1" si="26">C774*-5000</f>
        <v>2.3096402735272905</v>
      </c>
    </row>
    <row r="775" spans="1:4" s="21" customFormat="1" ht="14.25" customHeight="1" x14ac:dyDescent="0.3">
      <c r="A775" s="76">
        <v>41261</v>
      </c>
      <c r="B775" s="64">
        <v>122.304</v>
      </c>
      <c r="C775" s="99">
        <f t="shared" ca="1" si="25"/>
        <v>1.8342894730268716E-2</v>
      </c>
      <c r="D775" s="64">
        <f t="shared" ca="1" si="26"/>
        <v>-91.714473651343582</v>
      </c>
    </row>
    <row r="776" spans="1:4" s="21" customFormat="1" ht="14.25" customHeight="1" x14ac:dyDescent="0.3">
      <c r="A776" s="76">
        <v>41260</v>
      </c>
      <c r="B776" s="64">
        <v>123.151</v>
      </c>
      <c r="C776" s="99">
        <f t="shared" ca="1" si="25"/>
        <v>2.6420849967911601E-2</v>
      </c>
      <c r="D776" s="64">
        <f t="shared" ca="1" si="26"/>
        <v>-132.10424983955801</v>
      </c>
    </row>
    <row r="777" spans="1:4" s="21" customFormat="1" ht="14.25" customHeight="1" x14ac:dyDescent="0.3">
      <c r="A777" s="76">
        <v>41257</v>
      </c>
      <c r="B777" s="64">
        <v>123.54</v>
      </c>
      <c r="C777" s="99">
        <f t="shared" ca="1" si="25"/>
        <v>2.9422793290503263E-2</v>
      </c>
      <c r="D777" s="64">
        <f t="shared" ca="1" si="26"/>
        <v>-147.11396645251631</v>
      </c>
    </row>
    <row r="778" spans="1:4" s="21" customFormat="1" ht="14.25" customHeight="1" x14ac:dyDescent="0.3">
      <c r="A778" s="76">
        <v>41256</v>
      </c>
      <c r="B778" s="64">
        <v>123.742</v>
      </c>
      <c r="C778" s="99">
        <f t="shared" ca="1" si="25"/>
        <v>2.8252812816805487E-2</v>
      </c>
      <c r="D778" s="64">
        <f t="shared" ca="1" si="26"/>
        <v>-141.26406408402744</v>
      </c>
    </row>
    <row r="779" spans="1:4" s="21" customFormat="1" ht="14.25" customHeight="1" x14ac:dyDescent="0.3">
      <c r="A779" s="76">
        <v>41255</v>
      </c>
      <c r="B779" s="64">
        <v>122.631</v>
      </c>
      <c r="C779" s="99">
        <f t="shared" ca="1" si="25"/>
        <v>1.9571489145888233E-2</v>
      </c>
      <c r="D779" s="64">
        <f t="shared" ca="1" si="26"/>
        <v>-97.857445729441167</v>
      </c>
    </row>
    <row r="780" spans="1:4" s="21" customFormat="1" ht="14.25" customHeight="1" x14ac:dyDescent="0.3">
      <c r="A780" s="76">
        <v>41254</v>
      </c>
      <c r="B780" s="64">
        <v>121.526</v>
      </c>
      <c r="C780" s="99">
        <f t="shared" ca="1" si="25"/>
        <v>1.3299313772085607E-2</v>
      </c>
      <c r="D780" s="64">
        <f t="shared" ca="1" si="26"/>
        <v>-66.496568860428042</v>
      </c>
    </row>
    <row r="781" spans="1:4" s="21" customFormat="1" ht="14.25" customHeight="1" x14ac:dyDescent="0.3">
      <c r="A781" s="76">
        <v>41253</v>
      </c>
      <c r="B781" s="64">
        <v>121.68899999999999</v>
      </c>
      <c r="C781" s="99">
        <f t="shared" ca="1" si="25"/>
        <v>1.3813098282943465E-2</v>
      </c>
      <c r="D781" s="64">
        <f t="shared" ca="1" si="26"/>
        <v>-69.065491414717329</v>
      </c>
    </row>
    <row r="782" spans="1:4" s="21" customFormat="1" ht="14.25" customHeight="1" x14ac:dyDescent="0.3">
      <c r="A782" s="76">
        <v>41250</v>
      </c>
      <c r="B782" s="64">
        <v>121.268</v>
      </c>
      <c r="C782" s="99">
        <f t="shared" ca="1" si="25"/>
        <v>1.1865227041369733E-2</v>
      </c>
      <c r="D782" s="64">
        <f t="shared" ca="1" si="26"/>
        <v>-59.326135206848669</v>
      </c>
    </row>
    <row r="783" spans="1:4" s="21" customFormat="1" ht="14.25" customHeight="1" x14ac:dyDescent="0.3">
      <c r="A783" s="76">
        <v>41249</v>
      </c>
      <c r="B783" s="64">
        <v>121.23099999999999</v>
      </c>
      <c r="C783" s="99">
        <f t="shared" ca="1" si="25"/>
        <v>9.0054848563033696E-3</v>
      </c>
      <c r="D783" s="64">
        <f t="shared" ca="1" si="26"/>
        <v>-45.027424281516851</v>
      </c>
    </row>
    <row r="784" spans="1:4" s="21" customFormat="1" ht="14.25" customHeight="1" x14ac:dyDescent="0.3">
      <c r="A784" s="76">
        <v>41248</v>
      </c>
      <c r="B784" s="64">
        <v>120.101</v>
      </c>
      <c r="C784" s="99">
        <f t="shared" ca="1" si="25"/>
        <v>3.5402727195731371E-2</v>
      </c>
      <c r="D784" s="64">
        <f t="shared" ca="1" si="26"/>
        <v>-105.38926988842157</v>
      </c>
    </row>
    <row r="785" spans="1:4" s="21" customFormat="1" ht="14.25" customHeight="1" x14ac:dyDescent="0.3">
      <c r="A785" s="76">
        <v>41247</v>
      </c>
      <c r="B785" s="64">
        <v>119.98099999999999</v>
      </c>
      <c r="C785" s="99">
        <f t="shared" ca="1" si="25"/>
        <v>6.6533543645332762E-3</v>
      </c>
      <c r="D785" s="64">
        <f t="shared" ca="1" si="26"/>
        <v>-33.266771822666378</v>
      </c>
    </row>
    <row r="786" spans="1:4" s="21" customFormat="1" ht="14.25" customHeight="1" x14ac:dyDescent="0.3">
      <c r="A786" s="76">
        <v>41246</v>
      </c>
      <c r="B786" s="64">
        <v>120.009</v>
      </c>
      <c r="C786" s="99">
        <f t="shared" ca="1" si="25"/>
        <v>7.8607240936232996E-3</v>
      </c>
      <c r="D786" s="64">
        <f t="shared" ca="1" si="26"/>
        <v>-39.303620468116499</v>
      </c>
    </row>
    <row r="787" spans="1:4" s="21" customFormat="1" ht="14.25" customHeight="1" x14ac:dyDescent="0.3">
      <c r="A787" s="76">
        <v>41243</v>
      </c>
      <c r="B787" s="64">
        <v>120.342</v>
      </c>
      <c r="C787" s="99">
        <f t="shared" ca="1" si="25"/>
        <v>1.2536600141352227E-2</v>
      </c>
      <c r="D787" s="64">
        <f t="shared" ca="1" si="26"/>
        <v>-62.683000706761135</v>
      </c>
    </row>
    <row r="788" spans="1:4" s="21" customFormat="1" ht="14.25" customHeight="1" x14ac:dyDescent="0.3">
      <c r="A788" s="76">
        <v>41242</v>
      </c>
      <c r="B788" s="64">
        <v>120.277</v>
      </c>
      <c r="C788" s="99">
        <f t="shared" ca="1" si="25"/>
        <v>2.457578029167239E-2</v>
      </c>
      <c r="D788" s="64">
        <f t="shared" ca="1" si="26"/>
        <v>-122.87890145836195</v>
      </c>
    </row>
    <row r="789" spans="1:4" s="21" customFormat="1" ht="14.25" customHeight="1" x14ac:dyDescent="0.3">
      <c r="A789" s="76">
        <v>41241</v>
      </c>
      <c r="B789" s="64">
        <v>119.931</v>
      </c>
      <c r="C789" s="99">
        <f t="shared" ca="1" si="25"/>
        <v>1.928405092553238E-2</v>
      </c>
      <c r="D789" s="64">
        <f t="shared" ca="1" si="26"/>
        <v>-96.420254627661905</v>
      </c>
    </row>
    <row r="790" spans="1:4" s="21" customFormat="1" ht="14.25" customHeight="1" x14ac:dyDescent="0.3">
      <c r="A790" s="76">
        <v>41240</v>
      </c>
      <c r="B790" s="64">
        <v>120.03100000000001</v>
      </c>
      <c r="C790" s="99">
        <f t="shared" ca="1" si="25"/>
        <v>2.1418724577497238E-2</v>
      </c>
      <c r="D790" s="64">
        <f t="shared" ca="1" si="26"/>
        <v>-107.09362288748619</v>
      </c>
    </row>
    <row r="791" spans="1:4" s="21" customFormat="1" ht="14.25" customHeight="1" x14ac:dyDescent="0.3">
      <c r="A791" s="76">
        <v>41239</v>
      </c>
      <c r="B791" s="64">
        <v>119.846</v>
      </c>
      <c r="C791" s="99">
        <f t="shared" ca="1" si="25"/>
        <v>2.0026724996382837E-2</v>
      </c>
      <c r="D791" s="64">
        <f t="shared" ca="1" si="26"/>
        <v>-100.13362498191418</v>
      </c>
    </row>
    <row r="792" spans="1:4" s="21" customFormat="1" ht="14.25" customHeight="1" x14ac:dyDescent="0.3">
      <c r="A792" s="76">
        <v>41236</v>
      </c>
      <c r="B792" s="64">
        <v>120.149</v>
      </c>
      <c r="C792" s="99">
        <f t="shared" ca="1" si="25"/>
        <v>3.5402727195731371E-2</v>
      </c>
      <c r="D792" s="64">
        <f t="shared" ca="1" si="26"/>
        <v>121.86383723940895</v>
      </c>
    </row>
    <row r="793" spans="1:4" s="21" customFormat="1" ht="14.25" customHeight="1" x14ac:dyDescent="0.3">
      <c r="A793" s="76">
        <v>41235</v>
      </c>
      <c r="B793" s="64" t="e">
        <v>#N/A</v>
      </c>
      <c r="C793" s="99">
        <f t="shared" ca="1" si="25"/>
        <v>3.5402727195731371E-2</v>
      </c>
      <c r="D793" s="64">
        <f t="shared" ca="1" si="26"/>
        <v>-175.67030621126551</v>
      </c>
    </row>
    <row r="794" spans="1:4" s="21" customFormat="1" ht="14.25" customHeight="1" x14ac:dyDescent="0.3">
      <c r="A794" s="76">
        <v>41234</v>
      </c>
      <c r="B794" s="64">
        <v>119.188</v>
      </c>
      <c r="C794" s="99">
        <f t="shared" ca="1" si="25"/>
        <v>1.8892441313751372E-2</v>
      </c>
      <c r="D794" s="64">
        <f t="shared" ca="1" si="26"/>
        <v>-94.462206568756855</v>
      </c>
    </row>
    <row r="795" spans="1:4" s="21" customFormat="1" ht="14.25" customHeight="1" x14ac:dyDescent="0.3">
      <c r="A795" s="76">
        <v>41233</v>
      </c>
      <c r="B795" s="64">
        <v>119.07299999999999</v>
      </c>
      <c r="C795" s="99">
        <f t="shared" ca="1" si="25"/>
        <v>1.6753336578118103E-2</v>
      </c>
      <c r="D795" s="64">
        <f t="shared" ca="1" si="26"/>
        <v>-83.766682890590516</v>
      </c>
    </row>
    <row r="796" spans="1:4" s="21" customFormat="1" ht="14.25" customHeight="1" x14ac:dyDescent="0.3">
      <c r="A796" s="76">
        <v>41232</v>
      </c>
      <c r="B796" s="64">
        <v>118.852</v>
      </c>
      <c r="C796" s="99">
        <f t="shared" ca="1" si="25"/>
        <v>1.2143818234462572E-2</v>
      </c>
      <c r="D796" s="64">
        <f t="shared" ca="1" si="26"/>
        <v>-60.719091172312858</v>
      </c>
    </row>
    <row r="797" spans="1:4" s="21" customFormat="1" ht="14.25" customHeight="1" x14ac:dyDescent="0.3">
      <c r="A797" s="76">
        <v>41229</v>
      </c>
      <c r="B797" s="64">
        <v>117.392</v>
      </c>
      <c r="C797" s="99">
        <f t="shared" ca="1" si="25"/>
        <v>5.283665168058148E-3</v>
      </c>
      <c r="D797" s="64">
        <f t="shared" ca="1" si="26"/>
        <v>-26.418325840290741</v>
      </c>
    </row>
    <row r="798" spans="1:4" s="21" customFormat="1" ht="14.25" customHeight="1" x14ac:dyDescent="0.3">
      <c r="A798" s="76">
        <v>41228</v>
      </c>
      <c r="B798" s="64">
        <v>117.66200000000001</v>
      </c>
      <c r="C798" s="99">
        <f t="shared" ca="1" si="25"/>
        <v>6.8026046702662143E-3</v>
      </c>
      <c r="D798" s="64">
        <f t="shared" ca="1" si="26"/>
        <v>-34.013023351331071</v>
      </c>
    </row>
    <row r="799" spans="1:4" s="21" customFormat="1" ht="14.25" customHeight="1" x14ac:dyDescent="0.3">
      <c r="A799" s="76">
        <v>41227</v>
      </c>
      <c r="B799" s="64">
        <v>117.514</v>
      </c>
      <c r="C799" s="99">
        <f t="shared" ca="1" si="25"/>
        <v>3.3126718235062325E-3</v>
      </c>
      <c r="D799" s="64">
        <f t="shared" ca="1" si="26"/>
        <v>-16.563359117531164</v>
      </c>
    </row>
    <row r="800" spans="1:4" s="21" customFormat="1" ht="14.25" customHeight="1" x14ac:dyDescent="0.3">
      <c r="A800" s="76">
        <v>41226</v>
      </c>
      <c r="B800" s="64">
        <v>117.49299999999999</v>
      </c>
      <c r="C800" s="99">
        <f t="shared" ca="1" si="25"/>
        <v>1.0962063001746711E-2</v>
      </c>
      <c r="D800" s="64">
        <f t="shared" ca="1" si="26"/>
        <v>-54.810315008733561</v>
      </c>
    </row>
    <row r="801" spans="1:4" s="21" customFormat="1" ht="14.25" customHeight="1" x14ac:dyDescent="0.3">
      <c r="A801" s="76">
        <v>41225</v>
      </c>
      <c r="B801" s="64" t="e">
        <v>#N/A</v>
      </c>
      <c r="C801" s="99">
        <f t="shared" ca="1" si="25"/>
        <v>3.5402727195731371E-2</v>
      </c>
      <c r="D801" s="64">
        <f t="shared" ca="1" si="26"/>
        <v>150.1786784422691</v>
      </c>
    </row>
    <row r="802" spans="1:4" s="21" customFormat="1" ht="14.25" customHeight="1" x14ac:dyDescent="0.3">
      <c r="A802" s="76">
        <v>41222</v>
      </c>
      <c r="B802" s="64">
        <v>116.77</v>
      </c>
      <c r="C802" s="99">
        <f t="shared" ca="1" si="25"/>
        <v>8.7685197183707021E-3</v>
      </c>
      <c r="D802" s="64">
        <f t="shared" ca="1" si="26"/>
        <v>-43.842598591853509</v>
      </c>
    </row>
    <row r="803" spans="1:4" s="21" customFormat="1" ht="14.25" customHeight="1" x14ac:dyDescent="0.3">
      <c r="A803" s="76">
        <v>41221</v>
      </c>
      <c r="B803" s="64">
        <v>116.97799999999999</v>
      </c>
      <c r="C803" s="99">
        <f t="shared" ca="1" si="25"/>
        <v>4.8016217284120076E-3</v>
      </c>
      <c r="D803" s="64">
        <f t="shared" ca="1" si="26"/>
        <v>-24.008108642060037</v>
      </c>
    </row>
    <row r="804" spans="1:4" s="21" customFormat="1" ht="14.25" customHeight="1" x14ac:dyDescent="0.3">
      <c r="A804" s="76">
        <v>41220</v>
      </c>
      <c r="B804" s="64">
        <v>117.111</v>
      </c>
      <c r="C804" s="99">
        <f t="shared" ca="1" si="25"/>
        <v>4.4686508276867726E-3</v>
      </c>
      <c r="D804" s="64">
        <f t="shared" ca="1" si="26"/>
        <v>-22.343254138433863</v>
      </c>
    </row>
    <row r="805" spans="1:4" s="21" customFormat="1" ht="14.25" customHeight="1" x14ac:dyDescent="0.3">
      <c r="A805" s="76">
        <v>41219</v>
      </c>
      <c r="B805" s="64">
        <v>117.426</v>
      </c>
      <c r="C805" s="99">
        <f t="shared" ca="1" si="25"/>
        <v>8.3466433098048024E-3</v>
      </c>
      <c r="D805" s="64">
        <f t="shared" ca="1" si="26"/>
        <v>-41.733216549024014</v>
      </c>
    </row>
    <row r="806" spans="1:4" s="21" customFormat="1" ht="14.25" customHeight="1" x14ac:dyDescent="0.3">
      <c r="A806" s="76">
        <v>41218</v>
      </c>
      <c r="B806" s="64">
        <v>116.77500000000001</v>
      </c>
      <c r="C806" s="99">
        <f t="shared" ca="1" si="25"/>
        <v>9.7450885445490593E-3</v>
      </c>
      <c r="D806" s="64">
        <f t="shared" ca="1" si="26"/>
        <v>-48.725442722745299</v>
      </c>
    </row>
    <row r="807" spans="1:4" s="21" customFormat="1" ht="14.25" customHeight="1" x14ac:dyDescent="0.3">
      <c r="A807" s="76">
        <v>41215</v>
      </c>
      <c r="B807" s="64">
        <v>116.867</v>
      </c>
      <c r="C807" s="99">
        <f t="shared" ca="1" si="25"/>
        <v>7.0487466501219119E-3</v>
      </c>
      <c r="D807" s="64">
        <f t="shared" ca="1" si="26"/>
        <v>-35.243733250609559</v>
      </c>
    </row>
    <row r="808" spans="1:4" s="21" customFormat="1" ht="14.25" customHeight="1" x14ac:dyDescent="0.3">
      <c r="A808" s="76">
        <v>41214</v>
      </c>
      <c r="B808" s="64">
        <v>117.126</v>
      </c>
      <c r="C808" s="99">
        <f t="shared" ca="1" si="25"/>
        <v>6.2111801242235934E-3</v>
      </c>
      <c r="D808" s="64">
        <f t="shared" ca="1" si="26"/>
        <v>-31.055900621117967</v>
      </c>
    </row>
    <row r="809" spans="1:4" s="21" customFormat="1" ht="14.25" customHeight="1" x14ac:dyDescent="0.3">
      <c r="A809" s="76">
        <v>41213</v>
      </c>
      <c r="B809" s="64">
        <v>116.21899999999999</v>
      </c>
      <c r="C809" s="99">
        <f t="shared" ca="1" si="25"/>
        <v>-9.283254339005122E-3</v>
      </c>
      <c r="D809" s="64">
        <f t="shared" ca="1" si="26"/>
        <v>46.416271695025607</v>
      </c>
    </row>
    <row r="810" spans="1:4" s="21" customFormat="1" ht="14.25" customHeight="1" x14ac:dyDescent="0.3">
      <c r="A810" s="76">
        <v>41212</v>
      </c>
      <c r="B810" s="64">
        <v>115.971</v>
      </c>
      <c r="C810" s="99">
        <f t="shared" ca="1" si="25"/>
        <v>-1.5200278530243392E-2</v>
      </c>
      <c r="D810" s="64">
        <f t="shared" ca="1" si="26"/>
        <v>76.00139265121696</v>
      </c>
    </row>
    <row r="811" spans="1:4" s="21" customFormat="1" ht="14.25" customHeight="1" x14ac:dyDescent="0.3">
      <c r="A811" s="76">
        <v>41211</v>
      </c>
      <c r="B811" s="64">
        <v>115.755</v>
      </c>
      <c r="C811" s="99">
        <f t="shared" ca="1" si="25"/>
        <v>-7.5789401486638288E-3</v>
      </c>
      <c r="D811" s="64">
        <f t="shared" ca="1" si="26"/>
        <v>37.894700743319142</v>
      </c>
    </row>
    <row r="812" spans="1:4" s="21" customFormat="1" ht="14.25" customHeight="1" x14ac:dyDescent="0.3">
      <c r="A812" s="76">
        <v>41208</v>
      </c>
      <c r="B812" s="64">
        <v>116.419</v>
      </c>
      <c r="C812" s="99">
        <f t="shared" ca="1" si="25"/>
        <v>-3.0485977306787303E-3</v>
      </c>
      <c r="D812" s="64">
        <f t="shared" ca="1" si="26"/>
        <v>15.242988653393651</v>
      </c>
    </row>
    <row r="813" spans="1:4" s="21" customFormat="1" ht="14.25" customHeight="1" x14ac:dyDescent="0.3">
      <c r="A813" s="76">
        <v>41207</v>
      </c>
      <c r="B813" s="64">
        <v>116.59</v>
      </c>
      <c r="C813" s="99">
        <f t="shared" ca="1" si="25"/>
        <v>-5.298137546817237E-3</v>
      </c>
      <c r="D813" s="64">
        <f t="shared" ca="1" si="26"/>
        <v>26.490687734086183</v>
      </c>
    </row>
    <row r="814" spans="1:4" s="21" customFormat="1" ht="14.25" customHeight="1" x14ac:dyDescent="0.3">
      <c r="A814" s="76">
        <v>41206</v>
      </c>
      <c r="B814" s="64">
        <v>116.45399999999999</v>
      </c>
      <c r="C814" s="99">
        <f t="shared" ca="1" si="25"/>
        <v>-1.0098434232672026E-2</v>
      </c>
      <c r="D814" s="64">
        <f t="shared" ca="1" si="26"/>
        <v>50.492171163360126</v>
      </c>
    </row>
    <row r="815" spans="1:4" s="21" customFormat="1" ht="14.25" customHeight="1" x14ac:dyDescent="0.3">
      <c r="A815" s="76">
        <v>41205</v>
      </c>
      <c r="B815" s="64">
        <v>115.648</v>
      </c>
      <c r="C815" s="99">
        <f t="shared" ca="1" si="25"/>
        <v>-1.4579197164256671E-2</v>
      </c>
      <c r="D815" s="64">
        <f t="shared" ca="1" si="26"/>
        <v>72.895985821283361</v>
      </c>
    </row>
    <row r="816" spans="1:4" s="21" customFormat="1" ht="14.25" customHeight="1" x14ac:dyDescent="0.3">
      <c r="A816" s="76">
        <v>41204</v>
      </c>
      <c r="B816" s="64">
        <v>116.04900000000001</v>
      </c>
      <c r="C816" s="99">
        <f t="shared" ca="1" si="25"/>
        <v>-1.3767432373862193E-2</v>
      </c>
      <c r="D816" s="64">
        <f t="shared" ca="1" si="26"/>
        <v>68.837161869310961</v>
      </c>
    </row>
    <row r="817" spans="1:4" s="21" customFormat="1" ht="14.25" customHeight="1" x14ac:dyDescent="0.3">
      <c r="A817" s="76">
        <v>41201</v>
      </c>
      <c r="B817" s="64">
        <v>116.40300000000001</v>
      </c>
      <c r="C817" s="99">
        <f t="shared" ca="1" si="25"/>
        <v>3.5402727195731371E-2</v>
      </c>
      <c r="D817" s="64">
        <f t="shared" ca="1" si="26"/>
        <v>-35.848819992561268</v>
      </c>
    </row>
    <row r="818" spans="1:4" s="21" customFormat="1" ht="14.25" customHeight="1" x14ac:dyDescent="0.3">
      <c r="A818" s="76">
        <v>41200</v>
      </c>
      <c r="B818" s="64">
        <v>117.30800000000001</v>
      </c>
      <c r="C818" s="99">
        <f t="shared" ca="1" si="25"/>
        <v>-1.0434855961870975E-2</v>
      </c>
      <c r="D818" s="64">
        <f t="shared" ca="1" si="26"/>
        <v>52.174279809354879</v>
      </c>
    </row>
    <row r="819" spans="1:4" s="21" customFormat="1" ht="14.25" customHeight="1" x14ac:dyDescent="0.3">
      <c r="A819" s="76">
        <v>41199</v>
      </c>
      <c r="B819" s="64">
        <v>117.761</v>
      </c>
      <c r="C819" s="99">
        <f t="shared" ca="1" si="25"/>
        <v>1.3775627343769242E-3</v>
      </c>
      <c r="D819" s="64">
        <f t="shared" ca="1" si="26"/>
        <v>-6.8878136718846212</v>
      </c>
    </row>
    <row r="820" spans="1:4" s="21" customFormat="1" ht="14.25" customHeight="1" x14ac:dyDescent="0.3">
      <c r="A820" s="76">
        <v>41198</v>
      </c>
      <c r="B820" s="64">
        <v>116.639</v>
      </c>
      <c r="C820" s="99">
        <f t="shared" ca="1" si="25"/>
        <v>2.5959067192723941E-3</v>
      </c>
      <c r="D820" s="64">
        <f t="shared" ca="1" si="26"/>
        <v>-12.97953359636197</v>
      </c>
    </row>
    <row r="821" spans="1:4" s="21" customFormat="1" ht="14.25" customHeight="1" x14ac:dyDescent="0.3">
      <c r="A821" s="76">
        <v>41197</v>
      </c>
      <c r="B821" s="64">
        <v>116.77500000000001</v>
      </c>
      <c r="C821" s="99">
        <f t="shared" ca="1" si="25"/>
        <v>-9.58398710826509E-3</v>
      </c>
      <c r="D821" s="64">
        <f t="shared" ca="1" si="26"/>
        <v>47.919935541325451</v>
      </c>
    </row>
    <row r="822" spans="1:4" s="21" customFormat="1" ht="14.25" customHeight="1" x14ac:dyDescent="0.3">
      <c r="A822" s="76">
        <v>41194</v>
      </c>
      <c r="B822" s="64">
        <v>117.211</v>
      </c>
      <c r="C822" s="99">
        <f t="shared" ca="1" si="25"/>
        <v>-6.5854154659796002E-3</v>
      </c>
      <c r="D822" s="64">
        <f t="shared" ca="1" si="26"/>
        <v>32.927077329898005</v>
      </c>
    </row>
    <row r="823" spans="1:4" s="21" customFormat="1" ht="14.25" customHeight="1" x14ac:dyDescent="0.3">
      <c r="A823" s="76">
        <v>41193</v>
      </c>
      <c r="B823" s="64">
        <v>117.642</v>
      </c>
      <c r="C823" s="99">
        <f t="shared" ca="1" si="25"/>
        <v>-2.3490701244074409E-3</v>
      </c>
      <c r="D823" s="64">
        <f t="shared" ca="1" si="26"/>
        <v>11.745350622037204</v>
      </c>
    </row>
    <row r="824" spans="1:4" s="21" customFormat="1" ht="14.25" customHeight="1" x14ac:dyDescent="0.3">
      <c r="A824" s="76">
        <v>41192</v>
      </c>
      <c r="B824" s="64">
        <v>117.35899999999999</v>
      </c>
      <c r="C824" s="99">
        <f t="shared" ca="1" si="25"/>
        <v>-4.2423573931562293E-3</v>
      </c>
      <c r="D824" s="64">
        <f t="shared" ca="1" si="26"/>
        <v>21.211786965781148</v>
      </c>
    </row>
    <row r="825" spans="1:4" s="21" customFormat="1" ht="14.25" customHeight="1" x14ac:dyDescent="0.3">
      <c r="A825" s="76">
        <v>41191</v>
      </c>
      <c r="B825" s="64">
        <v>117.669</v>
      </c>
      <c r="C825" s="99">
        <f t="shared" ca="1" si="25"/>
        <v>8.5107477116116003E-3</v>
      </c>
      <c r="D825" s="64">
        <f t="shared" ca="1" si="26"/>
        <v>-42.553738558058001</v>
      </c>
    </row>
    <row r="826" spans="1:4" s="21" customFormat="1" ht="14.25" customHeight="1" x14ac:dyDescent="0.3">
      <c r="A826" s="76">
        <v>41190</v>
      </c>
      <c r="B826" s="64" t="e">
        <v>#N/A</v>
      </c>
      <c r="C826" s="99">
        <f t="shared" ca="1" si="25"/>
        <v>3.5402727195731371E-2</v>
      </c>
      <c r="D826" s="64">
        <f t="shared" ca="1" si="26"/>
        <v>-71.330671136391047</v>
      </c>
    </row>
    <row r="827" spans="1:4" s="21" customFormat="1" ht="14.25" customHeight="1" x14ac:dyDescent="0.3">
      <c r="A827" s="76">
        <v>41187</v>
      </c>
      <c r="B827" s="64">
        <v>118.545</v>
      </c>
      <c r="C827" s="99">
        <f t="shared" ca="1" si="25"/>
        <v>9.3059292306644711E-3</v>
      </c>
      <c r="D827" s="64">
        <f t="shared" ca="1" si="26"/>
        <v>-46.529646153322354</v>
      </c>
    </row>
    <row r="828" spans="1:4" s="21" customFormat="1" ht="14.25" customHeight="1" x14ac:dyDescent="0.3">
      <c r="A828" s="76">
        <v>41186</v>
      </c>
      <c r="B828" s="64">
        <v>117.599</v>
      </c>
      <c r="C828" s="99">
        <f t="shared" ca="1" si="25"/>
        <v>-1.8926855765476649E-3</v>
      </c>
      <c r="D828" s="64">
        <f t="shared" ca="1" si="26"/>
        <v>9.4634278827383245</v>
      </c>
    </row>
    <row r="829" spans="1:4" s="21" customFormat="1" ht="14.25" customHeight="1" x14ac:dyDescent="0.3">
      <c r="A829" s="76">
        <v>41185</v>
      </c>
      <c r="B829" s="64">
        <v>116.337</v>
      </c>
      <c r="C829" s="99">
        <f t="shared" ca="1" si="25"/>
        <v>-1.3608383781858795E-2</v>
      </c>
      <c r="D829" s="64">
        <f t="shared" ca="1" si="26"/>
        <v>68.041918909293969</v>
      </c>
    </row>
    <row r="830" spans="1:4" s="21" customFormat="1" ht="14.25" customHeight="1" x14ac:dyDescent="0.3">
      <c r="A830" s="76">
        <v>41184</v>
      </c>
      <c r="B830" s="64">
        <v>117.905</v>
      </c>
      <c r="C830" s="99">
        <f t="shared" ca="1" si="25"/>
        <v>-5.8348862112869056E-3</v>
      </c>
      <c r="D830" s="64">
        <f t="shared" ca="1" si="26"/>
        <v>29.174431056434528</v>
      </c>
    </row>
    <row r="831" spans="1:4" s="21" customFormat="1" ht="14.25" customHeight="1" x14ac:dyDescent="0.3">
      <c r="A831" s="76">
        <v>41183</v>
      </c>
      <c r="B831" s="64">
        <v>117.988</v>
      </c>
      <c r="C831" s="99">
        <f t="shared" ca="1" si="25"/>
        <v>4.4091710758371058E-4</v>
      </c>
      <c r="D831" s="64">
        <f t="shared" ca="1" si="26"/>
        <v>-2.2045855379185531</v>
      </c>
    </row>
    <row r="832" spans="1:4" s="21" customFormat="1" ht="14.25" customHeight="1" x14ac:dyDescent="0.3">
      <c r="A832" s="76">
        <v>41180</v>
      </c>
      <c r="B832" s="64">
        <v>117.919</v>
      </c>
      <c r="C832" s="99">
        <f t="shared" ca="1" si="25"/>
        <v>-2.2675928824659286E-3</v>
      </c>
      <c r="D832" s="64">
        <f t="shared" ca="1" si="26"/>
        <v>11.337964412329644</v>
      </c>
    </row>
    <row r="833" spans="1:4" s="21" customFormat="1" ht="14.25" customHeight="1" x14ac:dyDescent="0.3">
      <c r="A833" s="76">
        <v>41179</v>
      </c>
      <c r="B833" s="64">
        <v>117.85899999999999</v>
      </c>
      <c r="C833" s="99">
        <f t="shared" ca="1" si="25"/>
        <v>-1.011229349168094E-2</v>
      </c>
      <c r="D833" s="64">
        <f t="shared" ca="1" si="26"/>
        <v>50.561467458404699</v>
      </c>
    </row>
    <row r="834" spans="1:4" s="21" customFormat="1" ht="14.25" customHeight="1" x14ac:dyDescent="0.3">
      <c r="A834" s="76">
        <v>41178</v>
      </c>
      <c r="B834" s="64">
        <v>116.676</v>
      </c>
      <c r="C834" s="99">
        <f t="shared" ca="1" si="25"/>
        <v>-1.4385997516451423E-2</v>
      </c>
      <c r="D834" s="64">
        <f t="shared" ca="1" si="26"/>
        <v>71.929987582257112</v>
      </c>
    </row>
    <row r="835" spans="1:4" s="21" customFormat="1" ht="14.25" customHeight="1" x14ac:dyDescent="0.3">
      <c r="A835" s="76">
        <v>41177</v>
      </c>
      <c r="B835" s="64">
        <v>118.261</v>
      </c>
      <c r="C835" s="99">
        <f t="shared" ref="C835:C898" ca="1" si="27">_xlfn.IFNA((B835-B844)/B844,NORMINV(RAND(), _xlfn.AGGREGATE(1,6,C774:C900),_xlfn.AGGREGATE(7,6,C774:C900)))</f>
        <v>-5.7505569801168397E-3</v>
      </c>
      <c r="D835" s="64">
        <f t="shared" ca="1" si="26"/>
        <v>28.752784900584199</v>
      </c>
    </row>
    <row r="836" spans="1:4" s="21" customFormat="1" ht="14.25" customHeight="1" x14ac:dyDescent="0.3">
      <c r="A836" s="76">
        <v>41176</v>
      </c>
      <c r="B836" s="64">
        <v>117.452</v>
      </c>
      <c r="C836" s="99">
        <f t="shared" ca="1" si="27"/>
        <v>-1.1962245739186004E-2</v>
      </c>
      <c r="D836" s="64">
        <f t="shared" ca="1" si="26"/>
        <v>59.811228695930019</v>
      </c>
    </row>
    <row r="837" spans="1:4" s="21" customFormat="1" ht="14.25" customHeight="1" x14ac:dyDescent="0.3">
      <c r="A837" s="76">
        <v>41173</v>
      </c>
      <c r="B837" s="64">
        <v>117.822</v>
      </c>
      <c r="C837" s="99">
        <f t="shared" ca="1" si="27"/>
        <v>-1.5039165363941051E-2</v>
      </c>
      <c r="D837" s="64">
        <f t="shared" ca="1" si="26"/>
        <v>75.19582681970526</v>
      </c>
    </row>
    <row r="838" spans="1:4" s="21" customFormat="1" ht="14.25" customHeight="1" x14ac:dyDescent="0.3">
      <c r="A838" s="76">
        <v>41172</v>
      </c>
      <c r="B838" s="64">
        <v>117.94199999999999</v>
      </c>
      <c r="C838" s="99">
        <f t="shared" ca="1" si="27"/>
        <v>-1.4159617506436212E-2</v>
      </c>
      <c r="D838" s="64">
        <f t="shared" ref="D838:D901" ca="1" si="28">C838*-5000</f>
        <v>70.798087532181057</v>
      </c>
    </row>
    <row r="839" spans="1:4" s="21" customFormat="1" ht="14.25" customHeight="1" x14ac:dyDescent="0.3">
      <c r="A839" s="76">
        <v>41171</v>
      </c>
      <c r="B839" s="64">
        <v>118.59699999999999</v>
      </c>
      <c r="C839" s="99">
        <f t="shared" ca="1" si="27"/>
        <v>-3.8971619589959166E-3</v>
      </c>
      <c r="D839" s="64">
        <f t="shared" ca="1" si="28"/>
        <v>19.485809794979584</v>
      </c>
    </row>
    <row r="840" spans="1:4" s="21" customFormat="1" ht="14.25" customHeight="1" x14ac:dyDescent="0.3">
      <c r="A840" s="76">
        <v>41170</v>
      </c>
      <c r="B840" s="64">
        <v>117.93600000000001</v>
      </c>
      <c r="C840" s="99">
        <f t="shared" ca="1" si="27"/>
        <v>-1.5904273960714872E-2</v>
      </c>
      <c r="D840" s="64">
        <f t="shared" ca="1" si="28"/>
        <v>79.521369803574359</v>
      </c>
    </row>
    <row r="841" spans="1:4" s="21" customFormat="1" ht="14.25" customHeight="1" x14ac:dyDescent="0.3">
      <c r="A841" s="76">
        <v>41169</v>
      </c>
      <c r="B841" s="64">
        <v>118.187</v>
      </c>
      <c r="C841" s="99">
        <f t="shared" ca="1" si="27"/>
        <v>-1.6231469072808567E-2</v>
      </c>
      <c r="D841" s="64">
        <f t="shared" ca="1" si="28"/>
        <v>81.15734536404284</v>
      </c>
    </row>
    <row r="842" spans="1:4" s="21" customFormat="1" ht="14.25" customHeight="1" x14ac:dyDescent="0.3">
      <c r="A842" s="76">
        <v>41166</v>
      </c>
      <c r="B842" s="64">
        <v>119.063</v>
      </c>
      <c r="C842" s="99">
        <f t="shared" ca="1" si="27"/>
        <v>3.5402727195731371E-2</v>
      </c>
      <c r="D842" s="64">
        <f t="shared" ca="1" si="28"/>
        <v>20.672408437162073</v>
      </c>
    </row>
    <row r="843" spans="1:4" s="21" customFormat="1" ht="14.25" customHeight="1" x14ac:dyDescent="0.3">
      <c r="A843" s="76">
        <v>41165</v>
      </c>
      <c r="B843" s="64">
        <v>118.379</v>
      </c>
      <c r="C843" s="99">
        <f t="shared" ca="1" si="27"/>
        <v>-5.5527553763440969E-3</v>
      </c>
      <c r="D843" s="64">
        <f t="shared" ca="1" si="28"/>
        <v>27.763776881720485</v>
      </c>
    </row>
    <row r="844" spans="1:4" s="21" customFormat="1" ht="14.25" customHeight="1" x14ac:dyDescent="0.3">
      <c r="A844" s="76">
        <v>41164</v>
      </c>
      <c r="B844" s="64">
        <v>118.94499999999999</v>
      </c>
      <c r="C844" s="99">
        <f t="shared" ca="1" si="27"/>
        <v>2.2920125049505058E-3</v>
      </c>
      <c r="D844" s="64">
        <f t="shared" ca="1" si="28"/>
        <v>-11.46006252475253</v>
      </c>
    </row>
    <row r="845" spans="1:4" s="21" customFormat="1" ht="14.25" customHeight="1" x14ac:dyDescent="0.3">
      <c r="A845" s="76">
        <v>41163</v>
      </c>
      <c r="B845" s="64">
        <v>118.874</v>
      </c>
      <c r="C845" s="99">
        <f t="shared" ca="1" si="27"/>
        <v>4.3087425230643687E-3</v>
      </c>
      <c r="D845" s="64">
        <f t="shared" ca="1" si="28"/>
        <v>-21.543712615321844</v>
      </c>
    </row>
    <row r="846" spans="1:4" s="21" customFormat="1" ht="14.25" customHeight="1" x14ac:dyDescent="0.3">
      <c r="A846" s="76">
        <v>41162</v>
      </c>
      <c r="B846" s="64">
        <v>119.621</v>
      </c>
      <c r="C846" s="99">
        <f t="shared" ca="1" si="27"/>
        <v>8.2432170460962247E-3</v>
      </c>
      <c r="D846" s="64">
        <f t="shared" ca="1" si="28"/>
        <v>-41.21608523048112</v>
      </c>
    </row>
    <row r="847" spans="1:4" s="21" customFormat="1" ht="14.25" customHeight="1" x14ac:dyDescent="0.3">
      <c r="A847" s="76">
        <v>41159</v>
      </c>
      <c r="B847" s="64">
        <v>119.636</v>
      </c>
      <c r="C847" s="99">
        <f t="shared" ca="1" si="27"/>
        <v>3.5402727195731371E-2</v>
      </c>
      <c r="D847" s="64">
        <f t="shared" ca="1" si="28"/>
        <v>54.366517615961357</v>
      </c>
    </row>
    <row r="848" spans="1:4" s="21" customFormat="1" ht="14.25" customHeight="1" x14ac:dyDescent="0.3">
      <c r="A848" s="76">
        <v>41158</v>
      </c>
      <c r="B848" s="64">
        <v>119.06100000000001</v>
      </c>
      <c r="C848" s="99">
        <f t="shared" ca="1" si="27"/>
        <v>1.2182473560716896E-2</v>
      </c>
      <c r="D848" s="64">
        <f t="shared" ca="1" si="28"/>
        <v>-60.91236780358448</v>
      </c>
    </row>
    <row r="849" spans="1:4" s="21" customFormat="1" ht="14.25" customHeight="1" x14ac:dyDescent="0.3">
      <c r="A849" s="76">
        <v>41157</v>
      </c>
      <c r="B849" s="64">
        <v>119.842</v>
      </c>
      <c r="C849" s="99">
        <f t="shared" ca="1" si="27"/>
        <v>2.6290549104237258E-2</v>
      </c>
      <c r="D849" s="64">
        <f t="shared" ca="1" si="28"/>
        <v>-131.4527455211863</v>
      </c>
    </row>
    <row r="850" spans="1:4" s="21" customFormat="1" ht="14.25" customHeight="1" x14ac:dyDescent="0.3">
      <c r="A850" s="76">
        <v>41156</v>
      </c>
      <c r="B850" s="64">
        <v>120.137</v>
      </c>
      <c r="C850" s="99">
        <f t="shared" ca="1" si="27"/>
        <v>2.9566275591968283E-2</v>
      </c>
      <c r="D850" s="64">
        <f t="shared" ca="1" si="28"/>
        <v>-147.8313779598414</v>
      </c>
    </row>
    <row r="851" spans="1:4" s="21" customFormat="1" ht="14.25" customHeight="1" x14ac:dyDescent="0.3">
      <c r="A851" s="76">
        <v>41155</v>
      </c>
      <c r="B851" s="64" t="e">
        <v>#N/A</v>
      </c>
      <c r="C851" s="99">
        <f t="shared" ca="1" si="27"/>
        <v>3.5402727195731371E-2</v>
      </c>
      <c r="D851" s="64">
        <f t="shared" ca="1" si="28"/>
        <v>-41.471897703162355</v>
      </c>
    </row>
    <row r="852" spans="1:4" s="21" customFormat="1" ht="14.25" customHeight="1" x14ac:dyDescent="0.3">
      <c r="A852" s="76">
        <v>41152</v>
      </c>
      <c r="B852" s="64">
        <v>119.04</v>
      </c>
      <c r="C852" s="99">
        <f t="shared" ca="1" si="27"/>
        <v>2.1057597461080008E-2</v>
      </c>
      <c r="D852" s="64">
        <f t="shared" ca="1" si="28"/>
        <v>-105.28798730540004</v>
      </c>
    </row>
    <row r="853" spans="1:4" s="21" customFormat="1" ht="14.25" customHeight="1" x14ac:dyDescent="0.3">
      <c r="A853" s="76">
        <v>41151</v>
      </c>
      <c r="B853" s="64">
        <v>118.673</v>
      </c>
      <c r="C853" s="99">
        <f t="shared" ca="1" si="27"/>
        <v>1.8853507559432315E-2</v>
      </c>
      <c r="D853" s="64">
        <f t="shared" ca="1" si="28"/>
        <v>-94.26753779716158</v>
      </c>
    </row>
    <row r="854" spans="1:4" s="21" customFormat="1" ht="14.25" customHeight="1" x14ac:dyDescent="0.3">
      <c r="A854" s="76">
        <v>41150</v>
      </c>
      <c r="B854" s="64">
        <v>118.364</v>
      </c>
      <c r="C854" s="99">
        <f t="shared" ca="1" si="27"/>
        <v>2.1506489919911664E-2</v>
      </c>
      <c r="D854" s="64">
        <f t="shared" ca="1" si="28"/>
        <v>-107.53244959955832</v>
      </c>
    </row>
    <row r="855" spans="1:4" s="21" customFormat="1" ht="14.25" customHeight="1" x14ac:dyDescent="0.3">
      <c r="A855" s="76">
        <v>41149</v>
      </c>
      <c r="B855" s="64">
        <v>118.643</v>
      </c>
      <c r="C855" s="99">
        <f t="shared" ca="1" si="27"/>
        <v>2.2863842884361725E-2</v>
      </c>
      <c r="D855" s="64">
        <f t="shared" ca="1" si="28"/>
        <v>-114.31921442180862</v>
      </c>
    </row>
    <row r="856" spans="1:4" s="21" customFormat="1" ht="14.25" customHeight="1" x14ac:dyDescent="0.3">
      <c r="A856" s="76">
        <v>41148</v>
      </c>
      <c r="B856" s="64" t="e">
        <v>#N/A</v>
      </c>
      <c r="C856" s="99">
        <f t="shared" ca="1" si="27"/>
        <v>3.5402727195731371E-2</v>
      </c>
      <c r="D856" s="64">
        <f t="shared" ca="1" si="28"/>
        <v>59.770898713421126</v>
      </c>
    </row>
    <row r="857" spans="1:4" s="21" customFormat="1" ht="14.25" customHeight="1" x14ac:dyDescent="0.3">
      <c r="A857" s="76">
        <v>41145</v>
      </c>
      <c r="B857" s="64">
        <v>117.628</v>
      </c>
      <c r="C857" s="99">
        <f t="shared" ca="1" si="27"/>
        <v>1.4970705737188608E-2</v>
      </c>
      <c r="D857" s="64">
        <f t="shared" ca="1" si="28"/>
        <v>-74.853528685943033</v>
      </c>
    </row>
    <row r="858" spans="1:4" s="21" customFormat="1" ht="14.25" customHeight="1" x14ac:dyDescent="0.3">
      <c r="A858" s="76">
        <v>41144</v>
      </c>
      <c r="B858" s="64">
        <v>116.77200000000001</v>
      </c>
      <c r="C858" s="99">
        <f t="shared" ca="1" si="27"/>
        <v>9.5147478591820921E-4</v>
      </c>
      <c r="D858" s="64">
        <f t="shared" ca="1" si="28"/>
        <v>-4.7573739295910462</v>
      </c>
    </row>
    <row r="859" spans="1:4" s="21" customFormat="1" ht="14.25" customHeight="1" x14ac:dyDescent="0.3">
      <c r="A859" s="76">
        <v>41143</v>
      </c>
      <c r="B859" s="64">
        <v>116.687</v>
      </c>
      <c r="C859" s="99">
        <f t="shared" ca="1" si="27"/>
        <v>2.3364686681268854E-3</v>
      </c>
      <c r="D859" s="64">
        <f t="shared" ca="1" si="28"/>
        <v>-11.682343340634427</v>
      </c>
    </row>
    <row r="860" spans="1:4" s="21" customFormat="1" ht="14.25" customHeight="1" x14ac:dyDescent="0.3">
      <c r="A860" s="76">
        <v>41142</v>
      </c>
      <c r="B860" s="64">
        <v>116.803</v>
      </c>
      <c r="C860" s="99">
        <f t="shared" ca="1" si="27"/>
        <v>4.0056044078839404E-3</v>
      </c>
      <c r="D860" s="64">
        <f t="shared" ca="1" si="28"/>
        <v>-20.028022039419703</v>
      </c>
    </row>
    <row r="861" spans="1:4" s="21" customFormat="1" ht="14.25" customHeight="1" x14ac:dyDescent="0.3">
      <c r="A861" s="76">
        <v>41141</v>
      </c>
      <c r="B861" s="64">
        <v>116.58499999999999</v>
      </c>
      <c r="C861" s="99">
        <f t="shared" ca="1" si="27"/>
        <v>5.2597542573830517E-3</v>
      </c>
      <c r="D861" s="64">
        <f t="shared" ca="1" si="28"/>
        <v>-26.298771286915258</v>
      </c>
    </row>
    <row r="862" spans="1:4" s="21" customFormat="1" ht="14.25" customHeight="1" x14ac:dyDescent="0.3">
      <c r="A862" s="76">
        <v>41138</v>
      </c>
      <c r="B862" s="64">
        <v>116.477</v>
      </c>
      <c r="C862" s="99">
        <f t="shared" ca="1" si="27"/>
        <v>8.0399487658808638E-3</v>
      </c>
      <c r="D862" s="64">
        <f t="shared" ca="1" si="28"/>
        <v>-40.199743829404319</v>
      </c>
    </row>
    <row r="863" spans="1:4" s="21" customFormat="1" ht="14.25" customHeight="1" x14ac:dyDescent="0.3">
      <c r="A863" s="76">
        <v>41137</v>
      </c>
      <c r="B863" s="64">
        <v>115.872</v>
      </c>
      <c r="C863" s="99">
        <f t="shared" ca="1" si="27"/>
        <v>2.3095886856104486E-3</v>
      </c>
      <c r="D863" s="64">
        <f t="shared" ca="1" si="28"/>
        <v>-11.547943428052243</v>
      </c>
    </row>
    <row r="864" spans="1:4" s="21" customFormat="1" ht="14.25" customHeight="1" x14ac:dyDescent="0.3">
      <c r="A864" s="76">
        <v>41136</v>
      </c>
      <c r="B864" s="64">
        <v>115.991</v>
      </c>
      <c r="C864" s="99">
        <f t="shared" ca="1" si="27"/>
        <v>9.908317588569783E-3</v>
      </c>
      <c r="D864" s="64">
        <f t="shared" ca="1" si="28"/>
        <v>-49.541587942848913</v>
      </c>
    </row>
    <row r="865" spans="1:4" s="21" customFormat="1" ht="14.25" customHeight="1" x14ac:dyDescent="0.3">
      <c r="A865" s="76">
        <v>41135</v>
      </c>
      <c r="B865" s="64">
        <v>116.203</v>
      </c>
      <c r="C865" s="99">
        <f t="shared" ca="1" si="27"/>
        <v>1.2750566498169845E-2</v>
      </c>
      <c r="D865" s="64">
        <f t="shared" ca="1" si="28"/>
        <v>-63.752832490849229</v>
      </c>
    </row>
    <row r="866" spans="1:4" s="21" customFormat="1" ht="14.25" customHeight="1" x14ac:dyDescent="0.3">
      <c r="A866" s="76">
        <v>41134</v>
      </c>
      <c r="B866" s="64">
        <v>115.893</v>
      </c>
      <c r="C866" s="99">
        <f t="shared" ca="1" si="27"/>
        <v>1.771224841055179E-2</v>
      </c>
      <c r="D866" s="64">
        <f t="shared" ca="1" si="28"/>
        <v>-88.561242052758956</v>
      </c>
    </row>
    <row r="867" spans="1:4" s="21" customFormat="1" ht="14.25" customHeight="1" x14ac:dyDescent="0.3">
      <c r="A867" s="76">
        <v>41131</v>
      </c>
      <c r="B867" s="64">
        <v>116.661</v>
      </c>
      <c r="C867" s="99">
        <f t="shared" ca="1" si="27"/>
        <v>2.5807642931255845E-2</v>
      </c>
      <c r="D867" s="64">
        <f t="shared" ca="1" si="28"/>
        <v>-129.03821465627922</v>
      </c>
    </row>
    <row r="868" spans="1:4" s="21" customFormat="1" ht="14.25" customHeight="1" x14ac:dyDescent="0.3">
      <c r="A868" s="76">
        <v>41130</v>
      </c>
      <c r="B868" s="64">
        <v>116.41500000000001</v>
      </c>
      <c r="C868" s="99">
        <f t="shared" ca="1" si="27"/>
        <v>3.1663742223640198E-2</v>
      </c>
      <c r="D868" s="64">
        <f t="shared" ca="1" si="28"/>
        <v>-158.31871111820098</v>
      </c>
    </row>
    <row r="869" spans="1:4" s="21" customFormat="1" ht="14.25" customHeight="1" x14ac:dyDescent="0.3">
      <c r="A869" s="76">
        <v>41129</v>
      </c>
      <c r="B869" s="64">
        <v>116.337</v>
      </c>
      <c r="C869" s="99">
        <f t="shared" ca="1" si="27"/>
        <v>3.0680227510321317E-2</v>
      </c>
      <c r="D869" s="64">
        <f t="shared" ca="1" si="28"/>
        <v>-153.40113755160658</v>
      </c>
    </row>
    <row r="870" spans="1:4" s="21" customFormat="1" ht="14.25" customHeight="1" x14ac:dyDescent="0.3">
      <c r="A870" s="76">
        <v>41128</v>
      </c>
      <c r="B870" s="64">
        <v>115.97499999999999</v>
      </c>
      <c r="C870" s="99">
        <f t="shared" ca="1" si="27"/>
        <v>3.6157172468015128E-2</v>
      </c>
      <c r="D870" s="64">
        <f t="shared" ca="1" si="28"/>
        <v>-180.78586234007565</v>
      </c>
    </row>
    <row r="871" spans="1:4" s="21" customFormat="1" ht="14.25" customHeight="1" x14ac:dyDescent="0.3">
      <c r="A871" s="76">
        <v>41127</v>
      </c>
      <c r="B871" s="64">
        <v>115.548</v>
      </c>
      <c r="C871" s="99">
        <f t="shared" ca="1" si="27"/>
        <v>2.9380846325167055E-2</v>
      </c>
      <c r="D871" s="64">
        <f t="shared" ca="1" si="28"/>
        <v>-146.90423162583528</v>
      </c>
    </row>
    <row r="872" spans="1:4" s="21" customFormat="1" ht="14.25" customHeight="1" x14ac:dyDescent="0.3">
      <c r="A872" s="76">
        <v>41124</v>
      </c>
      <c r="B872" s="64">
        <v>115.605</v>
      </c>
      <c r="C872" s="99">
        <f t="shared" ca="1" si="27"/>
        <v>2.988864142538979E-2</v>
      </c>
      <c r="D872" s="64">
        <f t="shared" ca="1" si="28"/>
        <v>-149.44320712694895</v>
      </c>
    </row>
    <row r="873" spans="1:4" s="21" customFormat="1" ht="14.25" customHeight="1" x14ac:dyDescent="0.3">
      <c r="A873" s="76">
        <v>41123</v>
      </c>
      <c r="B873" s="64">
        <v>114.85299999999999</v>
      </c>
      <c r="C873" s="99">
        <f t="shared" ca="1" si="27"/>
        <v>2.0217273510574951E-2</v>
      </c>
      <c r="D873" s="64">
        <f t="shared" ca="1" si="28"/>
        <v>-101.08636755287476</v>
      </c>
    </row>
    <row r="874" spans="1:4" s="21" customFormat="1" ht="14.25" customHeight="1" x14ac:dyDescent="0.3">
      <c r="A874" s="76">
        <v>41122</v>
      </c>
      <c r="B874" s="64">
        <v>114.74</v>
      </c>
      <c r="C874" s="99">
        <f t="shared" ca="1" si="27"/>
        <v>2.2765763999072857E-2</v>
      </c>
      <c r="D874" s="64">
        <f t="shared" ca="1" si="28"/>
        <v>-113.82881999536428</v>
      </c>
    </row>
    <row r="875" spans="1:4" s="21" customFormat="1" ht="14.25" customHeight="1" x14ac:dyDescent="0.3">
      <c r="A875" s="76">
        <v>41121</v>
      </c>
      <c r="B875" s="64">
        <v>113.876</v>
      </c>
      <c r="C875" s="99">
        <f t="shared" ca="1" si="27"/>
        <v>1.5281467876821013E-2</v>
      </c>
      <c r="D875" s="64">
        <f t="shared" ca="1" si="28"/>
        <v>-76.407339384105072</v>
      </c>
    </row>
    <row r="876" spans="1:4" s="21" customFormat="1" ht="14.25" customHeight="1" x14ac:dyDescent="0.3">
      <c r="A876" s="76">
        <v>41120</v>
      </c>
      <c r="B876" s="64">
        <v>113.726</v>
      </c>
      <c r="C876" s="99">
        <f t="shared" ca="1" si="27"/>
        <v>1.6091132454768835E-2</v>
      </c>
      <c r="D876" s="64">
        <f t="shared" ca="1" si="28"/>
        <v>-80.455662273844169</v>
      </c>
    </row>
    <row r="877" spans="1:4" s="21" customFormat="1" ht="14.25" customHeight="1" x14ac:dyDescent="0.3">
      <c r="A877" s="76">
        <v>41117</v>
      </c>
      <c r="B877" s="64">
        <v>112.842</v>
      </c>
      <c r="C877" s="99">
        <f t="shared" ca="1" si="27"/>
        <v>1.1228705338339801E-2</v>
      </c>
      <c r="D877" s="64">
        <f t="shared" ca="1" si="28"/>
        <v>-56.143526691699002</v>
      </c>
    </row>
    <row r="878" spans="1:4" s="21" customFormat="1" ht="14.25" customHeight="1" x14ac:dyDescent="0.3">
      <c r="A878" s="76">
        <v>41116</v>
      </c>
      <c r="B878" s="64">
        <v>112.874</v>
      </c>
      <c r="C878" s="99">
        <f t="shared" ca="1" si="27"/>
        <v>4.0473585425950982E-3</v>
      </c>
      <c r="D878" s="64">
        <f t="shared" ca="1" si="28"/>
        <v>-20.23679271297549</v>
      </c>
    </row>
    <row r="879" spans="1:4" s="21" customFormat="1" ht="14.25" customHeight="1" x14ac:dyDescent="0.3">
      <c r="A879" s="76">
        <v>41115</v>
      </c>
      <c r="B879" s="64">
        <v>111.928</v>
      </c>
      <c r="C879" s="99">
        <f t="shared" ca="1" si="27"/>
        <v>4.3797316743975529E-4</v>
      </c>
      <c r="D879" s="64">
        <f t="shared" ca="1" si="28"/>
        <v>-2.1898658371987763</v>
      </c>
    </row>
    <row r="880" spans="1:4" s="21" customFormat="1" ht="14.25" customHeight="1" x14ac:dyDescent="0.3">
      <c r="A880" s="76">
        <v>41114</v>
      </c>
      <c r="B880" s="64">
        <v>112.25</v>
      </c>
      <c r="C880" s="99">
        <f t="shared" ca="1" si="27"/>
        <v>9.3628784163363491E-4</v>
      </c>
      <c r="D880" s="64">
        <f t="shared" ca="1" si="28"/>
        <v>-4.6814392081681744</v>
      </c>
    </row>
    <row r="881" spans="1:4" s="21" customFormat="1" ht="14.25" customHeight="1" x14ac:dyDescent="0.3">
      <c r="A881" s="76">
        <v>41113</v>
      </c>
      <c r="B881" s="64">
        <v>112.25</v>
      </c>
      <c r="C881" s="99">
        <f t="shared" ca="1" si="27"/>
        <v>5.0048795337135268E-3</v>
      </c>
      <c r="D881" s="64">
        <f t="shared" ca="1" si="28"/>
        <v>-25.024397668567634</v>
      </c>
    </row>
    <row r="882" spans="1:4" s="21" customFormat="1" ht="14.25" customHeight="1" x14ac:dyDescent="0.3">
      <c r="A882" s="76">
        <v>41110</v>
      </c>
      <c r="B882" s="64">
        <v>112.577</v>
      </c>
      <c r="C882" s="99">
        <f t="shared" ca="1" si="27"/>
        <v>6.4367898298720583E-3</v>
      </c>
      <c r="D882" s="64">
        <f t="shared" ca="1" si="28"/>
        <v>-32.183949149360288</v>
      </c>
    </row>
    <row r="883" spans="1:4" s="21" customFormat="1" ht="14.25" customHeight="1" x14ac:dyDescent="0.3">
      <c r="A883" s="76">
        <v>41109</v>
      </c>
      <c r="B883" s="64">
        <v>112.18600000000001</v>
      </c>
      <c r="C883" s="99">
        <f t="shared" ca="1" si="27"/>
        <v>4.4318700701041673E-3</v>
      </c>
      <c r="D883" s="64">
        <f t="shared" ca="1" si="28"/>
        <v>-22.159350350520835</v>
      </c>
    </row>
    <row r="884" spans="1:4" s="21" customFormat="1" ht="14.25" customHeight="1" x14ac:dyDescent="0.3">
      <c r="A884" s="76">
        <v>41108</v>
      </c>
      <c r="B884" s="64">
        <v>112.16200000000001</v>
      </c>
      <c r="C884" s="99">
        <f t="shared" ca="1" si="27"/>
        <v>4.720741702870972E-3</v>
      </c>
      <c r="D884" s="64">
        <f t="shared" ca="1" si="28"/>
        <v>-23.60370851435486</v>
      </c>
    </row>
    <row r="885" spans="1:4" s="21" customFormat="1" ht="14.25" customHeight="1" x14ac:dyDescent="0.3">
      <c r="A885" s="76">
        <v>41107</v>
      </c>
      <c r="B885" s="64">
        <v>111.925</v>
      </c>
      <c r="C885" s="99">
        <f t="shared" ca="1" si="27"/>
        <v>3.5402727195731371E-2</v>
      </c>
      <c r="D885" s="64">
        <f t="shared" ca="1" si="28"/>
        <v>-138.27208830295822</v>
      </c>
    </row>
    <row r="886" spans="1:4" s="21" customFormat="1" ht="14.25" customHeight="1" x14ac:dyDescent="0.3">
      <c r="A886" s="76">
        <v>41106</v>
      </c>
      <c r="B886" s="64">
        <v>111.589</v>
      </c>
      <c r="C886" s="99">
        <f t="shared" ca="1" si="27"/>
        <v>1.0898121138550206E-2</v>
      </c>
      <c r="D886" s="64">
        <f t="shared" ca="1" si="28"/>
        <v>-54.490605692751032</v>
      </c>
    </row>
    <row r="887" spans="1:4" s="21" customFormat="1" ht="14.25" customHeight="1" x14ac:dyDescent="0.3">
      <c r="A887" s="76">
        <v>41103</v>
      </c>
      <c r="B887" s="64">
        <v>112.419</v>
      </c>
      <c r="C887" s="99">
        <f t="shared" ca="1" si="27"/>
        <v>2.2818462210333776E-2</v>
      </c>
      <c r="D887" s="64">
        <f t="shared" ca="1" si="28"/>
        <v>-114.09231105166887</v>
      </c>
    </row>
    <row r="888" spans="1:4" s="21" customFormat="1" ht="14.25" customHeight="1" x14ac:dyDescent="0.3">
      <c r="A888" s="76">
        <v>41102</v>
      </c>
      <c r="B888" s="64">
        <v>111.879</v>
      </c>
      <c r="C888" s="99">
        <f t="shared" ca="1" si="27"/>
        <v>2.429846646829948E-2</v>
      </c>
      <c r="D888" s="64">
        <f t="shared" ca="1" si="28"/>
        <v>-121.4923323414974</v>
      </c>
    </row>
    <row r="889" spans="1:4" s="21" customFormat="1" ht="14.25" customHeight="1" x14ac:dyDescent="0.3">
      <c r="A889" s="76">
        <v>41101</v>
      </c>
      <c r="B889" s="64">
        <v>112.145</v>
      </c>
      <c r="C889" s="99">
        <f t="shared" ca="1" si="27"/>
        <v>1.8028486097368259E-2</v>
      </c>
      <c r="D889" s="64">
        <f t="shared" ca="1" si="28"/>
        <v>-90.142430486841292</v>
      </c>
    </row>
    <row r="890" spans="1:4" s="21" customFormat="1" ht="14.25" customHeight="1" x14ac:dyDescent="0.3">
      <c r="A890" s="76">
        <v>41100</v>
      </c>
      <c r="B890" s="64">
        <v>111.691</v>
      </c>
      <c r="C890" s="99">
        <f t="shared" ca="1" si="27"/>
        <v>6.8783354968989371E-3</v>
      </c>
      <c r="D890" s="64">
        <f t="shared" ca="1" si="28"/>
        <v>-34.391677484494686</v>
      </c>
    </row>
    <row r="891" spans="1:4" s="21" customFormat="1" ht="14.25" customHeight="1" x14ac:dyDescent="0.3">
      <c r="A891" s="76">
        <v>41099</v>
      </c>
      <c r="B891" s="64">
        <v>111.857</v>
      </c>
      <c r="C891" s="99">
        <f t="shared" ca="1" si="27"/>
        <v>9.0661422437122961E-3</v>
      </c>
      <c r="D891" s="64">
        <f t="shared" ca="1" si="28"/>
        <v>-45.330711218561483</v>
      </c>
    </row>
    <row r="892" spans="1:4" s="21" customFormat="1" ht="14.25" customHeight="1" x14ac:dyDescent="0.3">
      <c r="A892" s="76">
        <v>41096</v>
      </c>
      <c r="B892" s="64">
        <v>111.691</v>
      </c>
      <c r="C892" s="99">
        <f t="shared" ca="1" si="27"/>
        <v>1.0010489763437743E-2</v>
      </c>
      <c r="D892" s="64">
        <f t="shared" ca="1" si="28"/>
        <v>-50.052448817188711</v>
      </c>
    </row>
    <row r="893" spans="1:4" s="21" customFormat="1" ht="14.25" customHeight="1" x14ac:dyDescent="0.3">
      <c r="A893" s="76">
        <v>41095</v>
      </c>
      <c r="B893" s="64">
        <v>111.63500000000001</v>
      </c>
      <c r="C893" s="99">
        <f t="shared" ca="1" si="27"/>
        <v>7.9454652160174232E-3</v>
      </c>
      <c r="D893" s="64">
        <f t="shared" ca="1" si="28"/>
        <v>-39.727326080087117</v>
      </c>
    </row>
    <row r="894" spans="1:4" s="21" customFormat="1" ht="14.25" customHeight="1" x14ac:dyDescent="0.3">
      <c r="A894" s="76">
        <v>41094</v>
      </c>
      <c r="B894" s="64" t="e">
        <v>#N/A</v>
      </c>
      <c r="C894" s="99">
        <f t="shared" ca="1" si="27"/>
        <v>3.5402727195731371E-2</v>
      </c>
      <c r="D894" s="64">
        <f t="shared" ca="1" si="28"/>
        <v>-129.59204613074195</v>
      </c>
    </row>
    <row r="895" spans="1:4" s="21" customFormat="1" ht="14.25" customHeight="1" x14ac:dyDescent="0.3">
      <c r="A895" s="76">
        <v>41093</v>
      </c>
      <c r="B895" s="64">
        <v>110.386</v>
      </c>
      <c r="C895" s="99">
        <f t="shared" ca="1" si="27"/>
        <v>1.0194743392634802E-2</v>
      </c>
      <c r="D895" s="64">
        <f t="shared" ca="1" si="28"/>
        <v>-50.973716963174013</v>
      </c>
    </row>
    <row r="896" spans="1:4" s="21" customFormat="1" ht="14.25" customHeight="1" x14ac:dyDescent="0.3">
      <c r="A896" s="76">
        <v>41092</v>
      </c>
      <c r="B896" s="64">
        <v>109.911</v>
      </c>
      <c r="C896" s="99">
        <f t="shared" ca="1" si="27"/>
        <v>5.7557511758570025E-3</v>
      </c>
      <c r="D896" s="64">
        <f t="shared" ca="1" si="28"/>
        <v>-28.778755879285011</v>
      </c>
    </row>
    <row r="897" spans="1:4" s="21" customFormat="1" ht="14.25" customHeight="1" x14ac:dyDescent="0.3">
      <c r="A897" s="76">
        <v>41089</v>
      </c>
      <c r="B897" s="64">
        <v>109.22499999999999</v>
      </c>
      <c r="C897" s="99">
        <f t="shared" ca="1" si="27"/>
        <v>-4.0576274277378263E-3</v>
      </c>
      <c r="D897" s="64">
        <f t="shared" ca="1" si="28"/>
        <v>20.28813713868913</v>
      </c>
    </row>
    <row r="898" spans="1:4" s="21" customFormat="1" ht="14.25" customHeight="1" x14ac:dyDescent="0.3">
      <c r="A898" s="76">
        <v>41088</v>
      </c>
      <c r="B898" s="64">
        <v>110.15900000000001</v>
      </c>
      <c r="C898" s="99">
        <f t="shared" ca="1" si="27"/>
        <v>9.9658940883086706E-3</v>
      </c>
      <c r="D898" s="64">
        <f t="shared" ca="1" si="28"/>
        <v>-49.82947044154335</v>
      </c>
    </row>
    <row r="899" spans="1:4" s="21" customFormat="1" ht="14.25" customHeight="1" x14ac:dyDescent="0.3">
      <c r="A899" s="76">
        <v>41087</v>
      </c>
      <c r="B899" s="64">
        <v>110.928</v>
      </c>
      <c r="C899" s="99">
        <f t="shared" ref="C899:C962" ca="1" si="29">_xlfn.IFNA((B899-B908)/B908,NORMINV(RAND(), _xlfn.AGGREGATE(1,6,C838:C964),_xlfn.AGGREGATE(7,6,C838:C964)))</f>
        <v>1.4625579672365099E-2</v>
      </c>
      <c r="D899" s="64">
        <f t="shared" ca="1" si="28"/>
        <v>-73.127898361825501</v>
      </c>
    </row>
    <row r="900" spans="1:4" s="21" customFormat="1" ht="14.25" customHeight="1" x14ac:dyDescent="0.3">
      <c r="A900" s="76">
        <v>41086</v>
      </c>
      <c r="B900" s="64">
        <v>110.852</v>
      </c>
      <c r="C900" s="99">
        <f t="shared" ca="1" si="29"/>
        <v>1.6384724705450934E-2</v>
      </c>
      <c r="D900" s="64">
        <f t="shared" ca="1" si="28"/>
        <v>-81.923623527254662</v>
      </c>
    </row>
    <row r="901" spans="1:4" s="21" customFormat="1" ht="14.25" customHeight="1" x14ac:dyDescent="0.3">
      <c r="A901" s="76">
        <v>41085</v>
      </c>
      <c r="B901" s="64">
        <v>110.584</v>
      </c>
      <c r="C901" s="99">
        <f t="shared" ca="1" si="29"/>
        <v>1.2451475866110007E-2</v>
      </c>
      <c r="D901" s="64">
        <f t="shared" ca="1" si="28"/>
        <v>-62.25737933055003</v>
      </c>
    </row>
    <row r="902" spans="1:4" s="21" customFormat="1" ht="14.25" customHeight="1" x14ac:dyDescent="0.3">
      <c r="A902" s="76">
        <v>41082</v>
      </c>
      <c r="B902" s="64">
        <v>110.755</v>
      </c>
      <c r="C902" s="99">
        <f t="shared" ca="1" si="29"/>
        <v>1.3673680453226675E-2</v>
      </c>
      <c r="D902" s="64">
        <f t="shared" ref="D902:D965" ca="1" si="30">C902*-5000</f>
        <v>-68.368402266133373</v>
      </c>
    </row>
    <row r="903" spans="1:4" s="21" customFormat="1" ht="14.25" customHeight="1" x14ac:dyDescent="0.3">
      <c r="A903" s="76">
        <v>41081</v>
      </c>
      <c r="B903" s="64">
        <v>110.53400000000001</v>
      </c>
      <c r="C903" s="99">
        <f t="shared" ca="1" si="29"/>
        <v>1.1031025903702647E-2</v>
      </c>
      <c r="D903" s="64">
        <f t="shared" ca="1" si="30"/>
        <v>-55.155129518513235</v>
      </c>
    </row>
    <row r="904" spans="1:4" s="21" customFormat="1" ht="14.25" customHeight="1" x14ac:dyDescent="0.3">
      <c r="A904" s="76">
        <v>41080</v>
      </c>
      <c r="B904" s="64">
        <v>109.27200000000001</v>
      </c>
      <c r="C904" s="99">
        <f t="shared" ca="1" si="29"/>
        <v>5.1327335945693005E-3</v>
      </c>
      <c r="D904" s="64">
        <f t="shared" ca="1" si="30"/>
        <v>-25.663667972846504</v>
      </c>
    </row>
    <row r="905" spans="1:4" s="21" customFormat="1" ht="14.25" customHeight="1" x14ac:dyDescent="0.3">
      <c r="A905" s="76">
        <v>41079</v>
      </c>
      <c r="B905" s="64">
        <v>109.282</v>
      </c>
      <c r="C905" s="99">
        <f t="shared" ca="1" si="29"/>
        <v>-4.6646483678305668E-4</v>
      </c>
      <c r="D905" s="64">
        <f t="shared" ca="1" si="30"/>
        <v>2.3323241839152833</v>
      </c>
    </row>
    <row r="906" spans="1:4" s="21" customFormat="1" ht="14.25" customHeight="1" x14ac:dyDescent="0.3">
      <c r="A906" s="76">
        <v>41078</v>
      </c>
      <c r="B906" s="64">
        <v>109.67</v>
      </c>
      <c r="C906" s="99">
        <f t="shared" ca="1" si="29"/>
        <v>3.5402727195731371E-2</v>
      </c>
      <c r="D906" s="64">
        <f t="shared" ca="1" si="30"/>
        <v>-104.07201583312981</v>
      </c>
    </row>
    <row r="907" spans="1:4" s="21" customFormat="1" ht="14.25" customHeight="1" x14ac:dyDescent="0.3">
      <c r="A907" s="76">
        <v>41075</v>
      </c>
      <c r="B907" s="64">
        <v>109.072</v>
      </c>
      <c r="C907" s="99">
        <f t="shared" ca="1" si="29"/>
        <v>3.5402727195731371E-2</v>
      </c>
      <c r="D907" s="64">
        <f t="shared" ca="1" si="30"/>
        <v>40.772088785517084</v>
      </c>
    </row>
    <row r="908" spans="1:4" s="21" customFormat="1" ht="14.25" customHeight="1" x14ac:dyDescent="0.3">
      <c r="A908" s="76">
        <v>41074</v>
      </c>
      <c r="B908" s="64">
        <v>109.32899999999999</v>
      </c>
      <c r="C908" s="99">
        <f t="shared" ca="1" si="29"/>
        <v>-1.5251698692189816E-3</v>
      </c>
      <c r="D908" s="64">
        <f t="shared" ca="1" si="30"/>
        <v>7.6258493460949079</v>
      </c>
    </row>
    <row r="909" spans="1:4" s="21" customFormat="1" ht="14.25" customHeight="1" x14ac:dyDescent="0.3">
      <c r="A909" s="76">
        <v>41073</v>
      </c>
      <c r="B909" s="64">
        <v>109.065</v>
      </c>
      <c r="C909" s="99">
        <f t="shared" ca="1" si="29"/>
        <v>-6.313890559230287E-3</v>
      </c>
      <c r="D909" s="64">
        <f t="shared" ca="1" si="30"/>
        <v>31.569452796151435</v>
      </c>
    </row>
    <row r="910" spans="1:4" s="21" customFormat="1" ht="14.25" customHeight="1" x14ac:dyDescent="0.3">
      <c r="A910" s="76">
        <v>41072</v>
      </c>
      <c r="B910" s="64">
        <v>109.224</v>
      </c>
      <c r="C910" s="99">
        <f t="shared" ca="1" si="29"/>
        <v>7.329766180458687E-4</v>
      </c>
      <c r="D910" s="64">
        <f t="shared" ca="1" si="30"/>
        <v>-3.6648830902293437</v>
      </c>
    </row>
    <row r="911" spans="1:4" s="21" customFormat="1" ht="14.25" customHeight="1" x14ac:dyDescent="0.3">
      <c r="A911" s="76">
        <v>41071</v>
      </c>
      <c r="B911" s="64">
        <v>109.261</v>
      </c>
      <c r="C911" s="99">
        <f t="shared" ca="1" si="29"/>
        <v>8.8362387354113756E-3</v>
      </c>
      <c r="D911" s="64">
        <f t="shared" ca="1" si="30"/>
        <v>-44.181193677056875</v>
      </c>
    </row>
    <row r="912" spans="1:4" s="21" customFormat="1" ht="14.25" customHeight="1" x14ac:dyDescent="0.3">
      <c r="A912" s="76">
        <v>41068</v>
      </c>
      <c r="B912" s="64">
        <v>109.328</v>
      </c>
      <c r="C912" s="99">
        <f t="shared" ca="1" si="29"/>
        <v>3.5402727195731371E-2</v>
      </c>
      <c r="D912" s="64">
        <f t="shared" ca="1" si="30"/>
        <v>134.17810013018411</v>
      </c>
    </row>
    <row r="913" spans="1:4" s="21" customFormat="1" ht="14.25" customHeight="1" x14ac:dyDescent="0.3">
      <c r="A913" s="76">
        <v>41067</v>
      </c>
      <c r="B913" s="64">
        <v>108.714</v>
      </c>
      <c r="C913" s="99">
        <f t="shared" ca="1" si="29"/>
        <v>1.1387105777281643E-2</v>
      </c>
      <c r="D913" s="64">
        <f t="shared" ca="1" si="30"/>
        <v>-56.935528886408214</v>
      </c>
    </row>
    <row r="914" spans="1:4" s="21" customFormat="1" ht="14.25" customHeight="1" x14ac:dyDescent="0.3">
      <c r="A914" s="76">
        <v>41066</v>
      </c>
      <c r="B914" s="64">
        <v>109.333</v>
      </c>
      <c r="C914" s="99">
        <f t="shared" ca="1" si="29"/>
        <v>2.3171153972130969E-2</v>
      </c>
      <c r="D914" s="64">
        <f t="shared" ca="1" si="30"/>
        <v>-115.85576986065485</v>
      </c>
    </row>
    <row r="915" spans="1:4" s="21" customFormat="1" ht="14.25" customHeight="1" x14ac:dyDescent="0.3">
      <c r="A915" s="76">
        <v>41065</v>
      </c>
      <c r="B915" s="64" t="e">
        <v>#N/A</v>
      </c>
      <c r="C915" s="99">
        <f t="shared" ca="1" si="29"/>
        <v>3.5402727195731371E-2</v>
      </c>
      <c r="D915" s="64">
        <f t="shared" ca="1" si="30"/>
        <v>40.066895429514794</v>
      </c>
    </row>
    <row r="916" spans="1:4" s="21" customFormat="1" ht="14.25" customHeight="1" x14ac:dyDescent="0.3">
      <c r="A916" s="76">
        <v>41064</v>
      </c>
      <c r="B916" s="64" t="e">
        <v>#N/A</v>
      </c>
      <c r="C916" s="99">
        <f t="shared" ca="1" si="29"/>
        <v>3.5402727195731371E-2</v>
      </c>
      <c r="D916" s="64">
        <f t="shared" ca="1" si="30"/>
        <v>-20.552147136118922</v>
      </c>
    </row>
    <row r="917" spans="1:4" s="21" customFormat="1" ht="14.25" customHeight="1" x14ac:dyDescent="0.3">
      <c r="A917" s="76">
        <v>41061</v>
      </c>
      <c r="B917" s="64">
        <v>109.496</v>
      </c>
      <c r="C917" s="99">
        <f t="shared" ca="1" si="29"/>
        <v>3.440587979670108E-2</v>
      </c>
      <c r="D917" s="64">
        <f t="shared" ca="1" si="30"/>
        <v>-172.02939898350542</v>
      </c>
    </row>
    <row r="918" spans="1:4" s="21" customFormat="1" ht="14.25" customHeight="1" x14ac:dyDescent="0.3">
      <c r="A918" s="76">
        <v>41060</v>
      </c>
      <c r="B918" s="64">
        <v>109.758</v>
      </c>
      <c r="C918" s="99">
        <f t="shared" ca="1" si="29"/>
        <v>3.1977208834397322E-2</v>
      </c>
      <c r="D918" s="64">
        <f t="shared" ca="1" si="30"/>
        <v>-159.88604417198661</v>
      </c>
    </row>
    <row r="919" spans="1:4" s="21" customFormat="1" ht="14.25" customHeight="1" x14ac:dyDescent="0.3">
      <c r="A919" s="76">
        <v>41059</v>
      </c>
      <c r="B919" s="64">
        <v>109.14400000000001</v>
      </c>
      <c r="C919" s="99">
        <f t="shared" ca="1" si="29"/>
        <v>1.8942258320496761E-2</v>
      </c>
      <c r="D919" s="64">
        <f t="shared" ca="1" si="30"/>
        <v>-94.711291602483811</v>
      </c>
    </row>
    <row r="920" spans="1:4" s="21" customFormat="1" ht="14.25" customHeight="1" x14ac:dyDescent="0.3">
      <c r="A920" s="76">
        <v>41058</v>
      </c>
      <c r="B920" s="64">
        <v>108.304</v>
      </c>
      <c r="C920" s="99">
        <f t="shared" ca="1" si="29"/>
        <v>2.2739291380222116E-2</v>
      </c>
      <c r="D920" s="64">
        <f t="shared" ca="1" si="30"/>
        <v>-113.69645690111058</v>
      </c>
    </row>
    <row r="921" spans="1:4" s="21" customFormat="1" ht="14.25" customHeight="1" x14ac:dyDescent="0.3">
      <c r="A921" s="76">
        <v>41057</v>
      </c>
      <c r="B921" s="64" t="e">
        <v>#N/A</v>
      </c>
      <c r="C921" s="99">
        <f t="shared" ca="1" si="29"/>
        <v>3.5402727195731371E-2</v>
      </c>
      <c r="D921" s="64">
        <f t="shared" ca="1" si="30"/>
        <v>139.71266285524422</v>
      </c>
    </row>
    <row r="922" spans="1:4" s="21" customFormat="1" ht="14.25" customHeight="1" x14ac:dyDescent="0.3">
      <c r="A922" s="76">
        <v>41054</v>
      </c>
      <c r="B922" s="64">
        <v>107.49</v>
      </c>
      <c r="C922" s="99">
        <f t="shared" ca="1" si="29"/>
        <v>2.2273367063567532E-2</v>
      </c>
      <c r="D922" s="64">
        <f t="shared" ca="1" si="30"/>
        <v>-111.36683531783765</v>
      </c>
    </row>
    <row r="923" spans="1:4" s="21" customFormat="1" ht="14.25" customHeight="1" x14ac:dyDescent="0.3">
      <c r="A923" s="76">
        <v>41053</v>
      </c>
      <c r="B923" s="64">
        <v>106.857</v>
      </c>
      <c r="C923" s="99">
        <f t="shared" ca="1" si="29"/>
        <v>5.2304305697970606E-3</v>
      </c>
      <c r="D923" s="64">
        <f t="shared" ca="1" si="30"/>
        <v>-26.152152848985303</v>
      </c>
    </row>
    <row r="924" spans="1:4" s="21" customFormat="1" ht="14.25" customHeight="1" x14ac:dyDescent="0.3">
      <c r="A924" s="76">
        <v>41052</v>
      </c>
      <c r="B924" s="64">
        <v>106.41800000000001</v>
      </c>
      <c r="C924" s="99">
        <f t="shared" ca="1" si="29"/>
        <v>5.1856539685838782E-3</v>
      </c>
      <c r="D924" s="64">
        <f t="shared" ca="1" si="30"/>
        <v>-25.928269842919391</v>
      </c>
    </row>
    <row r="925" spans="1:4" s="21" customFormat="1" ht="14.25" customHeight="1" x14ac:dyDescent="0.3">
      <c r="A925" s="76">
        <v>41051</v>
      </c>
      <c r="B925" s="64">
        <v>106.021</v>
      </c>
      <c r="C925" s="99">
        <f t="shared" ca="1" si="29"/>
        <v>-4.0394171966443961E-3</v>
      </c>
      <c r="D925" s="64">
        <f t="shared" ca="1" si="30"/>
        <v>20.197085983221982</v>
      </c>
    </row>
    <row r="926" spans="1:4" s="21" customFormat="1" ht="14.25" customHeight="1" x14ac:dyDescent="0.3">
      <c r="A926" s="76">
        <v>41050</v>
      </c>
      <c r="B926" s="64">
        <v>105.854</v>
      </c>
      <c r="C926" s="99">
        <f t="shared" ca="1" si="29"/>
        <v>-5.5428206380820277E-3</v>
      </c>
      <c r="D926" s="64">
        <f t="shared" ca="1" si="30"/>
        <v>27.714103190410139</v>
      </c>
    </row>
    <row r="927" spans="1:4" s="21" customFormat="1" ht="14.25" customHeight="1" x14ac:dyDescent="0.3">
      <c r="A927" s="76">
        <v>41047</v>
      </c>
      <c r="B927" s="64">
        <v>106.357</v>
      </c>
      <c r="C927" s="99">
        <f t="shared" ca="1" si="29"/>
        <v>3.5402727195731371E-2</v>
      </c>
      <c r="D927" s="64">
        <f t="shared" ca="1" si="30"/>
        <v>168.26925000723304</v>
      </c>
    </row>
    <row r="928" spans="1:4" s="21" customFormat="1" ht="14.25" customHeight="1" x14ac:dyDescent="0.3">
      <c r="A928" s="76">
        <v>41046</v>
      </c>
      <c r="B928" s="64">
        <v>107.11499999999999</v>
      </c>
      <c r="C928" s="99">
        <f t="shared" ca="1" si="29"/>
        <v>5.9784588653999447E-4</v>
      </c>
      <c r="D928" s="64">
        <f t="shared" ca="1" si="30"/>
        <v>-2.9892294326999722</v>
      </c>
    </row>
    <row r="929" spans="1:4" s="21" customFormat="1" ht="14.25" customHeight="1" x14ac:dyDescent="0.3">
      <c r="A929" s="76">
        <v>41045</v>
      </c>
      <c r="B929" s="64">
        <v>105.896</v>
      </c>
      <c r="C929" s="99">
        <f t="shared" ca="1" si="29"/>
        <v>-1.9445164635727197E-2</v>
      </c>
      <c r="D929" s="64">
        <f t="shared" ca="1" si="30"/>
        <v>97.225823178635991</v>
      </c>
    </row>
    <row r="930" spans="1:4" s="21" customFormat="1" ht="14.25" customHeight="1" x14ac:dyDescent="0.3">
      <c r="A930" s="76">
        <v>41044</v>
      </c>
      <c r="B930" s="64">
        <v>105.55200000000001</v>
      </c>
      <c r="C930" s="99">
        <f t="shared" ca="1" si="29"/>
        <v>-2.094425377979775E-2</v>
      </c>
      <c r="D930" s="64">
        <f t="shared" ca="1" si="30"/>
        <v>104.72126889898875</v>
      </c>
    </row>
    <row r="931" spans="1:4" s="21" customFormat="1" ht="14.25" customHeight="1" x14ac:dyDescent="0.3">
      <c r="A931" s="76">
        <v>41043</v>
      </c>
      <c r="B931" s="64">
        <v>105.148</v>
      </c>
      <c r="C931" s="99">
        <f t="shared" ca="1" si="29"/>
        <v>3.5402727195731371E-2</v>
      </c>
      <c r="D931" s="64">
        <f t="shared" ca="1" si="30"/>
        <v>24.577173147797438</v>
      </c>
    </row>
    <row r="932" spans="1:4" s="21" customFormat="1" ht="14.25" customHeight="1" x14ac:dyDescent="0.3">
      <c r="A932" s="76">
        <v>41040</v>
      </c>
      <c r="B932" s="64">
        <v>106.301</v>
      </c>
      <c r="C932" s="99">
        <f t="shared" ca="1" si="29"/>
        <v>-1.3328754281258926E-2</v>
      </c>
      <c r="D932" s="64">
        <f t="shared" ca="1" si="30"/>
        <v>66.643771406294633</v>
      </c>
    </row>
    <row r="933" spans="1:4" s="21" customFormat="1" ht="14.25" customHeight="1" x14ac:dyDescent="0.3">
      <c r="A933" s="76">
        <v>41039</v>
      </c>
      <c r="B933" s="64">
        <v>105.869</v>
      </c>
      <c r="C933" s="99">
        <f t="shared" ca="1" si="29"/>
        <v>-1.9631629147413204E-2</v>
      </c>
      <c r="D933" s="64">
        <f t="shared" ca="1" si="30"/>
        <v>98.158145737066022</v>
      </c>
    </row>
    <row r="934" spans="1:4" s="21" customFormat="1" ht="14.25" customHeight="1" x14ac:dyDescent="0.3">
      <c r="A934" s="76">
        <v>41038</v>
      </c>
      <c r="B934" s="64">
        <v>106.45099999999999</v>
      </c>
      <c r="C934" s="99">
        <f t="shared" ca="1" si="29"/>
        <v>-1.5245284415212076E-2</v>
      </c>
      <c r="D934" s="64">
        <f t="shared" ca="1" si="30"/>
        <v>76.226422076060373</v>
      </c>
    </row>
    <row r="935" spans="1:4" s="21" customFormat="1" ht="14.25" customHeight="1" x14ac:dyDescent="0.3">
      <c r="A935" s="76">
        <v>41037</v>
      </c>
      <c r="B935" s="64">
        <v>106.444</v>
      </c>
      <c r="C935" s="99">
        <f t="shared" ca="1" si="29"/>
        <v>-1.7182955542218773E-2</v>
      </c>
      <c r="D935" s="64">
        <f t="shared" ca="1" si="30"/>
        <v>85.914777711093862</v>
      </c>
    </row>
    <row r="936" spans="1:4" s="21" customFormat="1" ht="14.25" customHeight="1" x14ac:dyDescent="0.3">
      <c r="A936" s="76">
        <v>41036</v>
      </c>
      <c r="B936" s="64" t="e">
        <v>#N/A</v>
      </c>
      <c r="C936" s="99">
        <f t="shared" ca="1" si="29"/>
        <v>3.5402727195731371E-2</v>
      </c>
      <c r="D936" s="64">
        <f t="shared" ca="1" si="30"/>
        <v>-78.610772665546165</v>
      </c>
    </row>
    <row r="937" spans="1:4" s="21" customFormat="1" ht="14.25" customHeight="1" x14ac:dyDescent="0.3">
      <c r="A937" s="76">
        <v>41033</v>
      </c>
      <c r="B937" s="64">
        <v>107.051</v>
      </c>
      <c r="C937" s="99">
        <f t="shared" ca="1" si="29"/>
        <v>-5.1484596440686033E-3</v>
      </c>
      <c r="D937" s="64">
        <f t="shared" ca="1" si="30"/>
        <v>25.742298220343017</v>
      </c>
    </row>
    <row r="938" spans="1:4" s="21" customFormat="1" ht="14.25" customHeight="1" x14ac:dyDescent="0.3">
      <c r="A938" s="76">
        <v>41032</v>
      </c>
      <c r="B938" s="64">
        <v>107.996</v>
      </c>
      <c r="C938" s="99">
        <f t="shared" ca="1" si="29"/>
        <v>-2.281902755836404E-3</v>
      </c>
      <c r="D938" s="64">
        <f t="shared" ca="1" si="30"/>
        <v>11.409513779182021</v>
      </c>
    </row>
    <row r="939" spans="1:4" s="21" customFormat="1" ht="14.25" customHeight="1" x14ac:dyDescent="0.3">
      <c r="A939" s="76">
        <v>41031</v>
      </c>
      <c r="B939" s="64">
        <v>107.81</v>
      </c>
      <c r="C939" s="99">
        <f t="shared" ca="1" si="29"/>
        <v>-4.1658584347086525E-3</v>
      </c>
      <c r="D939" s="64">
        <f t="shared" ca="1" si="30"/>
        <v>20.829292173543262</v>
      </c>
    </row>
    <row r="940" spans="1:4" s="21" customFormat="1" ht="14.25" customHeight="1" x14ac:dyDescent="0.3">
      <c r="A940" s="76">
        <v>41030</v>
      </c>
      <c r="B940" s="64" t="e">
        <v>#N/A</v>
      </c>
      <c r="C940" s="99">
        <f t="shared" ca="1" si="29"/>
        <v>3.5402727195731371E-2</v>
      </c>
      <c r="D940" s="64">
        <f t="shared" ca="1" si="30"/>
        <v>35.99672071222809</v>
      </c>
    </row>
    <row r="941" spans="1:4" s="21" customFormat="1" ht="14.25" customHeight="1" x14ac:dyDescent="0.3">
      <c r="A941" s="76">
        <v>41029</v>
      </c>
      <c r="B941" s="64">
        <v>107.73699999999999</v>
      </c>
      <c r="C941" s="99">
        <f t="shared" ca="1" si="29"/>
        <v>-9.5972642281281755E-3</v>
      </c>
      <c r="D941" s="64">
        <f t="shared" ca="1" si="30"/>
        <v>47.986321140640875</v>
      </c>
    </row>
    <row r="942" spans="1:4" s="21" customFormat="1" ht="14.25" customHeight="1" x14ac:dyDescent="0.3">
      <c r="A942" s="76">
        <v>41026</v>
      </c>
      <c r="B942" s="64">
        <v>107.989</v>
      </c>
      <c r="C942" s="99">
        <f t="shared" ca="1" si="29"/>
        <v>3.6127836961557646E-4</v>
      </c>
      <c r="D942" s="64">
        <f t="shared" ca="1" si="30"/>
        <v>-1.8063918480778822</v>
      </c>
    </row>
    <row r="943" spans="1:4" s="21" customFormat="1" ht="14.25" customHeight="1" x14ac:dyDescent="0.3">
      <c r="A943" s="76">
        <v>41025</v>
      </c>
      <c r="B943" s="64">
        <v>108.099</v>
      </c>
      <c r="C943" s="99">
        <f t="shared" ca="1" si="29"/>
        <v>8.1473183286894923E-4</v>
      </c>
      <c r="D943" s="64">
        <f t="shared" ca="1" si="30"/>
        <v>-4.073659164344746</v>
      </c>
    </row>
    <row r="944" spans="1:4" s="21" customFormat="1" ht="14.25" customHeight="1" x14ac:dyDescent="0.3">
      <c r="A944" s="76">
        <v>41024</v>
      </c>
      <c r="B944" s="64">
        <v>108.30500000000001</v>
      </c>
      <c r="C944" s="99">
        <f t="shared" ca="1" si="29"/>
        <v>1.0814508078530376E-3</v>
      </c>
      <c r="D944" s="64">
        <f t="shared" ca="1" si="30"/>
        <v>-5.4072540392651876</v>
      </c>
    </row>
    <row r="945" spans="1:4" s="21" customFormat="1" ht="14.25" customHeight="1" x14ac:dyDescent="0.3">
      <c r="A945" s="76">
        <v>41023</v>
      </c>
      <c r="B945" s="64">
        <v>107.89100000000001</v>
      </c>
      <c r="C945" s="99">
        <f t="shared" ca="1" si="29"/>
        <v>-6.6689514000156094E-4</v>
      </c>
      <c r="D945" s="64">
        <f t="shared" ca="1" si="30"/>
        <v>3.3344757000078049</v>
      </c>
    </row>
    <row r="946" spans="1:4" s="21" customFormat="1" ht="14.25" customHeight="1" x14ac:dyDescent="0.3">
      <c r="A946" s="76">
        <v>41022</v>
      </c>
      <c r="B946" s="64">
        <v>107.605</v>
      </c>
      <c r="C946" s="99">
        <f t="shared" ca="1" si="29"/>
        <v>-8.5869334881192791E-3</v>
      </c>
      <c r="D946" s="64">
        <f t="shared" ca="1" si="30"/>
        <v>42.934667440596392</v>
      </c>
    </row>
    <row r="947" spans="1:4" s="21" customFormat="1" ht="14.25" customHeight="1" x14ac:dyDescent="0.3">
      <c r="A947" s="76">
        <v>41019</v>
      </c>
      <c r="B947" s="64">
        <v>108.24299999999999</v>
      </c>
      <c r="C947" s="99">
        <f t="shared" ca="1" si="29"/>
        <v>3.5402727195731371E-2</v>
      </c>
      <c r="D947" s="64">
        <f t="shared" ca="1" si="30"/>
        <v>44.616810693777559</v>
      </c>
    </row>
    <row r="948" spans="1:4" s="21" customFormat="1" ht="14.25" customHeight="1" x14ac:dyDescent="0.3">
      <c r="A948" s="76">
        <v>41018</v>
      </c>
      <c r="B948" s="64">
        <v>108.261</v>
      </c>
      <c r="C948" s="99">
        <f t="shared" ca="1" si="29"/>
        <v>3.5402727195731371E-2</v>
      </c>
      <c r="D948" s="64">
        <f t="shared" ca="1" si="30"/>
        <v>33.839733650826908</v>
      </c>
    </row>
    <row r="949" spans="1:4" s="21" customFormat="1" ht="14.25" customHeight="1" x14ac:dyDescent="0.3">
      <c r="A949" s="76">
        <v>41017</v>
      </c>
      <c r="B949" s="64">
        <v>108.46599999999999</v>
      </c>
      <c r="C949" s="99">
        <f t="shared" ca="1" si="29"/>
        <v>-5.9890722466403085E-4</v>
      </c>
      <c r="D949" s="64">
        <f t="shared" ca="1" si="30"/>
        <v>2.9945361233201542</v>
      </c>
    </row>
    <row r="950" spans="1:4" s="21" customFormat="1" ht="14.25" customHeight="1" x14ac:dyDescent="0.3">
      <c r="A950" s="76">
        <v>41016</v>
      </c>
      <c r="B950" s="64">
        <v>108.78100000000001</v>
      </c>
      <c r="C950" s="99">
        <f t="shared" ca="1" si="29"/>
        <v>1.4637918653680288E-3</v>
      </c>
      <c r="D950" s="64">
        <f t="shared" ca="1" si="30"/>
        <v>-7.3189593268401438</v>
      </c>
    </row>
    <row r="951" spans="1:4" s="21" customFormat="1" ht="14.25" customHeight="1" x14ac:dyDescent="0.3">
      <c r="A951" s="76">
        <v>41015</v>
      </c>
      <c r="B951" s="64">
        <v>107.95</v>
      </c>
      <c r="C951" s="99">
        <f t="shared" ca="1" si="29"/>
        <v>-1.8261518034158458E-2</v>
      </c>
      <c r="D951" s="64">
        <f t="shared" ca="1" si="30"/>
        <v>91.307590170792295</v>
      </c>
    </row>
    <row r="952" spans="1:4" s="21" customFormat="1" ht="14.25" customHeight="1" x14ac:dyDescent="0.3">
      <c r="A952" s="76">
        <v>41012</v>
      </c>
      <c r="B952" s="64">
        <v>108.011</v>
      </c>
      <c r="C952" s="99">
        <f t="shared" ca="1" si="29"/>
        <v>-1.5351656866766922E-2</v>
      </c>
      <c r="D952" s="64">
        <f t="shared" ca="1" si="30"/>
        <v>76.758284333834609</v>
      </c>
    </row>
    <row r="953" spans="1:4" s="21" customFormat="1" ht="14.25" customHeight="1" x14ac:dyDescent="0.3">
      <c r="A953" s="76">
        <v>41011</v>
      </c>
      <c r="B953" s="64">
        <v>108.188</v>
      </c>
      <c r="C953" s="99">
        <f t="shared" ca="1" si="29"/>
        <v>-8.7045758580879505E-3</v>
      </c>
      <c r="D953" s="64">
        <f t="shared" ca="1" si="30"/>
        <v>43.522879290439754</v>
      </c>
    </row>
    <row r="954" spans="1:4" s="21" customFormat="1" ht="14.25" customHeight="1" x14ac:dyDescent="0.3">
      <c r="A954" s="76">
        <v>41010</v>
      </c>
      <c r="B954" s="64">
        <v>107.96299999999999</v>
      </c>
      <c r="C954" s="99">
        <f t="shared" ca="1" si="29"/>
        <v>-1.046698134824261E-2</v>
      </c>
      <c r="D954" s="64">
        <f t="shared" ca="1" si="30"/>
        <v>52.334906741213054</v>
      </c>
    </row>
    <row r="955" spans="1:4" s="21" customFormat="1" ht="14.25" customHeight="1" x14ac:dyDescent="0.3">
      <c r="A955" s="76">
        <v>41009</v>
      </c>
      <c r="B955" s="64">
        <v>108.53700000000001</v>
      </c>
      <c r="C955" s="99">
        <f t="shared" ca="1" si="29"/>
        <v>-1.2146978439112424E-3</v>
      </c>
      <c r="D955" s="64">
        <f t="shared" ca="1" si="30"/>
        <v>6.0734892195562118</v>
      </c>
    </row>
    <row r="956" spans="1:4" s="21" customFormat="1" ht="14.25" customHeight="1" x14ac:dyDescent="0.3">
      <c r="A956" s="76">
        <v>41008</v>
      </c>
      <c r="B956" s="64" t="e">
        <v>#N/A</v>
      </c>
      <c r="C956" s="99">
        <f t="shared" ca="1" si="29"/>
        <v>3.5402727195731371E-2</v>
      </c>
      <c r="D956" s="64">
        <f t="shared" ca="1" si="30"/>
        <v>104.34920665173932</v>
      </c>
    </row>
    <row r="957" spans="1:4" s="21" customFormat="1" ht="14.25" customHeight="1" x14ac:dyDescent="0.3">
      <c r="A957" s="76">
        <v>41005</v>
      </c>
      <c r="B957" s="64" t="e">
        <v>#N/A</v>
      </c>
      <c r="C957" s="99">
        <f t="shared" ca="1" si="29"/>
        <v>3.5402727195731371E-2</v>
      </c>
      <c r="D957" s="64">
        <f t="shared" ca="1" si="30"/>
        <v>141.94361612173844</v>
      </c>
    </row>
    <row r="958" spans="1:4" s="21" customFormat="1" ht="14.25" customHeight="1" x14ac:dyDescent="0.3">
      <c r="A958" s="76">
        <v>41004</v>
      </c>
      <c r="B958" s="64">
        <v>108.53100000000001</v>
      </c>
      <c r="C958" s="99">
        <f t="shared" ca="1" si="29"/>
        <v>1.7444758265493267E-3</v>
      </c>
      <c r="D958" s="64">
        <f t="shared" ca="1" si="30"/>
        <v>-8.7223791327466333</v>
      </c>
    </row>
    <row r="959" spans="1:4" s="21" customFormat="1" ht="14.25" customHeight="1" x14ac:dyDescent="0.3">
      <c r="A959" s="76">
        <v>41003</v>
      </c>
      <c r="B959" s="64">
        <v>108.622</v>
      </c>
      <c r="C959" s="99">
        <f t="shared" ca="1" si="29"/>
        <v>1.2813067485227712E-3</v>
      </c>
      <c r="D959" s="64">
        <f t="shared" ca="1" si="30"/>
        <v>-6.4065337426138562</v>
      </c>
    </row>
    <row r="960" spans="1:4" s="21" customFormat="1" ht="14.25" customHeight="1" x14ac:dyDescent="0.3">
      <c r="A960" s="76">
        <v>41002</v>
      </c>
      <c r="B960" s="64">
        <v>109.958</v>
      </c>
      <c r="C960" s="99">
        <f t="shared" ca="1" si="29"/>
        <v>1.7112517112517059E-2</v>
      </c>
      <c r="D960" s="64">
        <f t="shared" ca="1" si="30"/>
        <v>-85.562585562585298</v>
      </c>
    </row>
    <row r="961" spans="1:4" s="21" customFormat="1" ht="14.25" customHeight="1" x14ac:dyDescent="0.3">
      <c r="A961" s="76">
        <v>41001</v>
      </c>
      <c r="B961" s="64">
        <v>109.69499999999999</v>
      </c>
      <c r="C961" s="99">
        <f t="shared" ca="1" si="29"/>
        <v>1.8646633298355378E-2</v>
      </c>
      <c r="D961" s="64">
        <f t="shared" ca="1" si="30"/>
        <v>-93.233166491776885</v>
      </c>
    </row>
    <row r="962" spans="1:4" s="21" customFormat="1" ht="14.25" customHeight="1" x14ac:dyDescent="0.3">
      <c r="A962" s="76">
        <v>40998</v>
      </c>
      <c r="B962" s="64">
        <v>109.13800000000001</v>
      </c>
      <c r="C962" s="99">
        <f t="shared" ca="1" si="29"/>
        <v>9.172784938878964E-3</v>
      </c>
      <c r="D962" s="64">
        <f t="shared" ca="1" si="30"/>
        <v>-45.863924694394818</v>
      </c>
    </row>
    <row r="963" spans="1:4" s="21" customFormat="1" ht="14.25" customHeight="1" x14ac:dyDescent="0.3">
      <c r="A963" s="76">
        <v>40997</v>
      </c>
      <c r="B963" s="64">
        <v>109.105</v>
      </c>
      <c r="C963" s="99">
        <f t="shared" ref="C963:C1026" ca="1" si="31">_xlfn.IFNA((B963-B972)/B972,NORMINV(RAND(), _xlfn.AGGREGATE(1,6,C902:C1028),_xlfn.AGGREGATE(7,6,C902:C1028)))</f>
        <v>1.343129696541857E-2</v>
      </c>
      <c r="D963" s="64">
        <f t="shared" ca="1" si="30"/>
        <v>-67.156484827092854</v>
      </c>
    </row>
    <row r="964" spans="1:4" s="21" customFormat="1" ht="14.25" customHeight="1" x14ac:dyDescent="0.3">
      <c r="A964" s="76">
        <v>40996</v>
      </c>
      <c r="B964" s="64">
        <v>108.669</v>
      </c>
      <c r="C964" s="99">
        <f t="shared" ca="1" si="31"/>
        <v>9.3064727353784852E-3</v>
      </c>
      <c r="D964" s="64">
        <f t="shared" ca="1" si="30"/>
        <v>-46.532363676892423</v>
      </c>
    </row>
    <row r="965" spans="1:4" s="21" customFormat="1" ht="14.25" customHeight="1" x14ac:dyDescent="0.3">
      <c r="A965" s="76">
        <v>40995</v>
      </c>
      <c r="B965" s="64">
        <v>108.452</v>
      </c>
      <c r="C965" s="99">
        <f t="shared" ca="1" si="31"/>
        <v>6.7112847979652552E-3</v>
      </c>
      <c r="D965" s="64">
        <f t="shared" ca="1" si="30"/>
        <v>-33.556423989826278</v>
      </c>
    </row>
    <row r="966" spans="1:4" s="21" customFormat="1" ht="14.25" customHeight="1" x14ac:dyDescent="0.3">
      <c r="A966" s="76">
        <v>40994</v>
      </c>
      <c r="B966" s="64">
        <v>108.833</v>
      </c>
      <c r="C966" s="99">
        <f t="shared" ca="1" si="31"/>
        <v>1.5830198717529873E-2</v>
      </c>
      <c r="D966" s="64">
        <f t="shared" ref="D966:D1029" ca="1" si="32">C966*-5000</f>
        <v>-79.150993587649367</v>
      </c>
    </row>
    <row r="967" spans="1:4" s="21" customFormat="1" ht="14.25" customHeight="1" x14ac:dyDescent="0.3">
      <c r="A967" s="76">
        <v>40991</v>
      </c>
      <c r="B967" s="64">
        <v>108.342</v>
      </c>
      <c r="C967" s="99">
        <f t="shared" ca="1" si="31"/>
        <v>2.3777582458250914E-3</v>
      </c>
      <c r="D967" s="64">
        <f t="shared" ca="1" si="32"/>
        <v>-11.888791229125458</v>
      </c>
    </row>
    <row r="968" spans="1:4" s="21" customFormat="1" ht="14.25" customHeight="1" x14ac:dyDescent="0.3">
      <c r="A968" s="76">
        <v>40990</v>
      </c>
      <c r="B968" s="64">
        <v>108.483</v>
      </c>
      <c r="C968" s="99">
        <f t="shared" ca="1" si="31"/>
        <v>1.3121276079119904E-2</v>
      </c>
      <c r="D968" s="64">
        <f t="shared" ca="1" si="32"/>
        <v>-65.606380395599516</v>
      </c>
    </row>
    <row r="969" spans="1:4" s="21" customFormat="1" ht="14.25" customHeight="1" x14ac:dyDescent="0.3">
      <c r="A969" s="76">
        <v>40989</v>
      </c>
      <c r="B969" s="64">
        <v>108.108</v>
      </c>
      <c r="C969" s="99">
        <f t="shared" ca="1" si="31"/>
        <v>1.0421242511192407E-2</v>
      </c>
      <c r="D969" s="64">
        <f t="shared" ca="1" si="32"/>
        <v>-52.106212555962031</v>
      </c>
    </row>
    <row r="970" spans="1:4" s="21" customFormat="1" ht="14.25" customHeight="1" x14ac:dyDescent="0.3">
      <c r="A970" s="76">
        <v>40988</v>
      </c>
      <c r="B970" s="64">
        <v>107.687</v>
      </c>
      <c r="C970" s="99">
        <f t="shared" ca="1" si="31"/>
        <v>1.3855567334337714E-3</v>
      </c>
      <c r="D970" s="64">
        <f t="shared" ca="1" si="32"/>
        <v>-6.9277836671688569</v>
      </c>
    </row>
    <row r="971" spans="1:4" s="21" customFormat="1" ht="14.25" customHeight="1" x14ac:dyDescent="0.3">
      <c r="A971" s="76">
        <v>40987</v>
      </c>
      <c r="B971" s="64">
        <v>108.146</v>
      </c>
      <c r="C971" s="99">
        <f t="shared" ca="1" si="31"/>
        <v>9.2388666990182063E-3</v>
      </c>
      <c r="D971" s="64">
        <f t="shared" ca="1" si="32"/>
        <v>-46.19433349509103</v>
      </c>
    </row>
    <row r="972" spans="1:4" s="21" customFormat="1" ht="14.25" customHeight="1" x14ac:dyDescent="0.3">
      <c r="A972" s="76">
        <v>40984</v>
      </c>
      <c r="B972" s="64">
        <v>107.65900000000001</v>
      </c>
      <c r="C972" s="99">
        <f t="shared" ca="1" si="31"/>
        <v>1.3156284996376943E-2</v>
      </c>
      <c r="D972" s="64">
        <f t="shared" ca="1" si="32"/>
        <v>-65.781424981884712</v>
      </c>
    </row>
    <row r="973" spans="1:4" s="21" customFormat="1" ht="14.25" customHeight="1" x14ac:dyDescent="0.3">
      <c r="A973" s="76">
        <v>40983</v>
      </c>
      <c r="B973" s="64">
        <v>107.667</v>
      </c>
      <c r="C973" s="99">
        <f t="shared" ca="1" si="31"/>
        <v>1.8387673448540077E-2</v>
      </c>
      <c r="D973" s="64">
        <f t="shared" ca="1" si="32"/>
        <v>-91.93836724270038</v>
      </c>
    </row>
    <row r="974" spans="1:4" s="21" customFormat="1" ht="14.25" customHeight="1" x14ac:dyDescent="0.3">
      <c r="A974" s="76">
        <v>40982</v>
      </c>
      <c r="B974" s="64">
        <v>107.729</v>
      </c>
      <c r="C974" s="99">
        <f t="shared" ca="1" si="31"/>
        <v>2.6371699964748817E-2</v>
      </c>
      <c r="D974" s="64">
        <f t="shared" ca="1" si="32"/>
        <v>-131.8584998237441</v>
      </c>
    </row>
    <row r="975" spans="1:4" s="21" customFormat="1" ht="14.25" customHeight="1" x14ac:dyDescent="0.3">
      <c r="A975" s="76">
        <v>40981</v>
      </c>
      <c r="B975" s="64">
        <v>107.137</v>
      </c>
      <c r="C975" s="99">
        <f t="shared" ca="1" si="31"/>
        <v>2.3148988186758156E-2</v>
      </c>
      <c r="D975" s="64">
        <f t="shared" ca="1" si="32"/>
        <v>-115.74494093379079</v>
      </c>
    </row>
    <row r="976" spans="1:4" s="21" customFormat="1" ht="14.25" customHeight="1" x14ac:dyDescent="0.3">
      <c r="A976" s="76">
        <v>40980</v>
      </c>
      <c r="B976" s="64">
        <v>108.08499999999999</v>
      </c>
      <c r="C976" s="99">
        <f t="shared" ca="1" si="31"/>
        <v>2.9822304797294037E-2</v>
      </c>
      <c r="D976" s="64">
        <f t="shared" ca="1" si="32"/>
        <v>-149.11152398647019</v>
      </c>
    </row>
    <row r="977" spans="1:4" s="21" customFormat="1" ht="14.25" customHeight="1" x14ac:dyDescent="0.3">
      <c r="A977" s="76">
        <v>40977</v>
      </c>
      <c r="B977" s="64">
        <v>107.078</v>
      </c>
      <c r="C977" s="99">
        <f t="shared" ca="1" si="31"/>
        <v>2.1580674706151735E-2</v>
      </c>
      <c r="D977" s="64">
        <f t="shared" ca="1" si="32"/>
        <v>-107.90337353075867</v>
      </c>
    </row>
    <row r="978" spans="1:4" s="21" customFormat="1" ht="14.25" customHeight="1" x14ac:dyDescent="0.3">
      <c r="A978" s="76">
        <v>40976</v>
      </c>
      <c r="B978" s="64">
        <v>106.99299999999999</v>
      </c>
      <c r="C978" s="99">
        <f t="shared" ca="1" si="31"/>
        <v>2.0643142641826227E-2</v>
      </c>
      <c r="D978" s="64">
        <f t="shared" ca="1" si="32"/>
        <v>-103.21571320913114</v>
      </c>
    </row>
    <row r="979" spans="1:4" s="21" customFormat="1" ht="14.25" customHeight="1" x14ac:dyDescent="0.3">
      <c r="A979" s="76">
        <v>40975</v>
      </c>
      <c r="B979" s="64">
        <v>107.538</v>
      </c>
      <c r="C979" s="99">
        <f t="shared" ca="1" si="31"/>
        <v>1.5831932138066558E-2</v>
      </c>
      <c r="D979" s="64">
        <f t="shared" ca="1" si="32"/>
        <v>-79.159660690332785</v>
      </c>
    </row>
    <row r="980" spans="1:4" s="21" customFormat="1" ht="14.25" customHeight="1" x14ac:dyDescent="0.3">
      <c r="A980" s="76">
        <v>40974</v>
      </c>
      <c r="B980" s="64">
        <v>107.15600000000001</v>
      </c>
      <c r="C980" s="99">
        <f t="shared" ca="1" si="31"/>
        <v>8.9163818508789534E-3</v>
      </c>
      <c r="D980" s="64">
        <f t="shared" ca="1" si="32"/>
        <v>-44.581909254394766</v>
      </c>
    </row>
    <row r="981" spans="1:4" s="21" customFormat="1" ht="14.25" customHeight="1" x14ac:dyDescent="0.3">
      <c r="A981" s="76">
        <v>40973</v>
      </c>
      <c r="B981" s="64">
        <v>106.261</v>
      </c>
      <c r="C981" s="99">
        <f t="shared" ca="1" si="31"/>
        <v>1.0786952923606688E-2</v>
      </c>
      <c r="D981" s="64">
        <f t="shared" ca="1" si="32"/>
        <v>-53.934764618033441</v>
      </c>
    </row>
    <row r="982" spans="1:4" s="21" customFormat="1" ht="14.25" customHeight="1" x14ac:dyDescent="0.3">
      <c r="A982" s="76">
        <v>40970</v>
      </c>
      <c r="B982" s="64">
        <v>105.723</v>
      </c>
      <c r="C982" s="99">
        <f t="shared" ca="1" si="31"/>
        <v>3.5402727195731371E-2</v>
      </c>
      <c r="D982" s="64">
        <f t="shared" ca="1" si="32"/>
        <v>43.299993090560584</v>
      </c>
    </row>
    <row r="983" spans="1:4" s="21" customFormat="1" ht="14.25" customHeight="1" x14ac:dyDescent="0.3">
      <c r="A983" s="76">
        <v>40969</v>
      </c>
      <c r="B983" s="64">
        <v>104.961</v>
      </c>
      <c r="C983" s="99">
        <f t="shared" ca="1" si="31"/>
        <v>-6.0511363636363245E-3</v>
      </c>
      <c r="D983" s="64">
        <f t="shared" ca="1" si="32"/>
        <v>30.255681818181621</v>
      </c>
    </row>
    <row r="984" spans="1:4" s="21" customFormat="1" ht="14.25" customHeight="1" x14ac:dyDescent="0.3">
      <c r="A984" s="76">
        <v>40968</v>
      </c>
      <c r="B984" s="64">
        <v>104.71299999999999</v>
      </c>
      <c r="C984" s="99">
        <f t="shared" ca="1" si="31"/>
        <v>-5.2155573711311449E-3</v>
      </c>
      <c r="D984" s="64">
        <f t="shared" ca="1" si="32"/>
        <v>26.077786855655724</v>
      </c>
    </row>
    <row r="985" spans="1:4" s="21" customFormat="1" ht="14.25" customHeight="1" x14ac:dyDescent="0.3">
      <c r="A985" s="76">
        <v>40967</v>
      </c>
      <c r="B985" s="64">
        <v>104.955</v>
      </c>
      <c r="C985" s="99">
        <f t="shared" ca="1" si="31"/>
        <v>-1.9304284980695995E-3</v>
      </c>
      <c r="D985" s="64">
        <f t="shared" ca="1" si="32"/>
        <v>9.6521424903479982</v>
      </c>
    </row>
    <row r="986" spans="1:4" s="21" customFormat="1" ht="14.25" customHeight="1" x14ac:dyDescent="0.3">
      <c r="A986" s="76">
        <v>40966</v>
      </c>
      <c r="B986" s="64">
        <v>104.816</v>
      </c>
      <c r="C986" s="99">
        <f t="shared" ca="1" si="31"/>
        <v>-8.1756245268736205E-3</v>
      </c>
      <c r="D986" s="64">
        <f t="shared" ca="1" si="32"/>
        <v>40.878122634368104</v>
      </c>
    </row>
    <row r="987" spans="1:4" s="21" customFormat="1" ht="14.25" customHeight="1" x14ac:dyDescent="0.3">
      <c r="A987" s="76">
        <v>40963</v>
      </c>
      <c r="B987" s="64">
        <v>104.82899999999999</v>
      </c>
      <c r="C987" s="99">
        <f t="shared" ca="1" si="31"/>
        <v>-2.9563227160028528E-4</v>
      </c>
      <c r="D987" s="64">
        <f t="shared" ca="1" si="32"/>
        <v>1.4781613580014263</v>
      </c>
    </row>
    <row r="988" spans="1:4" s="21" customFormat="1" ht="14.25" customHeight="1" x14ac:dyDescent="0.3">
      <c r="A988" s="76">
        <v>40962</v>
      </c>
      <c r="B988" s="64">
        <v>105.86199999999999</v>
      </c>
      <c r="C988" s="99">
        <f t="shared" ca="1" si="31"/>
        <v>5.6714007504868116E-3</v>
      </c>
      <c r="D988" s="64">
        <f t="shared" ca="1" si="32"/>
        <v>-28.357003752434057</v>
      </c>
    </row>
    <row r="989" spans="1:4" s="21" customFormat="1" ht="14.25" customHeight="1" x14ac:dyDescent="0.3">
      <c r="A989" s="76">
        <v>40961</v>
      </c>
      <c r="B989" s="64">
        <v>106.209</v>
      </c>
      <c r="C989" s="99">
        <f t="shared" ca="1" si="31"/>
        <v>2.13091265758273E-2</v>
      </c>
      <c r="D989" s="64">
        <f t="shared" ca="1" si="32"/>
        <v>-106.54563287913651</v>
      </c>
    </row>
    <row r="990" spans="1:4" s="21" customFormat="1" ht="14.25" customHeight="1" x14ac:dyDescent="0.3">
      <c r="A990" s="76">
        <v>40960</v>
      </c>
      <c r="B990" s="64">
        <v>105.127</v>
      </c>
      <c r="C990" s="99">
        <f t="shared" ca="1" si="31"/>
        <v>1.0855977999576825E-2</v>
      </c>
      <c r="D990" s="64">
        <f t="shared" ca="1" si="32"/>
        <v>-54.279889997884126</v>
      </c>
    </row>
    <row r="991" spans="1:4" s="21" customFormat="1" ht="14.25" customHeight="1" x14ac:dyDescent="0.3">
      <c r="A991" s="76">
        <v>40959</v>
      </c>
      <c r="B991" s="64" t="e">
        <v>#N/A</v>
      </c>
      <c r="C991" s="99">
        <f t="shared" ca="1" si="31"/>
        <v>3.5402727195731371E-2</v>
      </c>
      <c r="D991" s="64">
        <f t="shared" ca="1" si="32"/>
        <v>-228.58704893024426</v>
      </c>
    </row>
    <row r="992" spans="1:4" s="21" customFormat="1" ht="14.25" customHeight="1" x14ac:dyDescent="0.3">
      <c r="A992" s="76">
        <v>40956</v>
      </c>
      <c r="B992" s="64">
        <v>105.6</v>
      </c>
      <c r="C992" s="99">
        <f t="shared" ca="1" si="31"/>
        <v>7.6720485514713138E-3</v>
      </c>
      <c r="D992" s="64">
        <f t="shared" ca="1" si="32"/>
        <v>-38.360242757356566</v>
      </c>
    </row>
    <row r="993" spans="1:4" s="21" customFormat="1" ht="14.25" customHeight="1" x14ac:dyDescent="0.3">
      <c r="A993" s="76">
        <v>40955</v>
      </c>
      <c r="B993" s="64">
        <v>105.262</v>
      </c>
      <c r="C993" s="99">
        <f t="shared" ca="1" si="31"/>
        <v>1.0812783283398679E-2</v>
      </c>
      <c r="D993" s="64">
        <f t="shared" ca="1" si="32"/>
        <v>-54.063916416993393</v>
      </c>
    </row>
    <row r="994" spans="1:4" s="21" customFormat="1" ht="14.25" customHeight="1" x14ac:dyDescent="0.3">
      <c r="A994" s="76">
        <v>40954</v>
      </c>
      <c r="B994" s="64">
        <v>105.158</v>
      </c>
      <c r="C994" s="99">
        <f t="shared" ca="1" si="31"/>
        <v>1.1154060655012564E-2</v>
      </c>
      <c r="D994" s="64">
        <f t="shared" ca="1" si="32"/>
        <v>-55.770303275062815</v>
      </c>
    </row>
    <row r="995" spans="1:4" s="21" customFormat="1" ht="14.25" customHeight="1" x14ac:dyDescent="0.3">
      <c r="A995" s="76">
        <v>40953</v>
      </c>
      <c r="B995" s="64">
        <v>105.68</v>
      </c>
      <c r="C995" s="99">
        <f t="shared" ca="1" si="31"/>
        <v>1.2823215962891338E-2</v>
      </c>
      <c r="D995" s="64">
        <f t="shared" ca="1" si="32"/>
        <v>-64.116079814456697</v>
      </c>
    </row>
    <row r="996" spans="1:4" s="21" customFormat="1" ht="14.25" customHeight="1" x14ac:dyDescent="0.3">
      <c r="A996" s="76">
        <v>40952</v>
      </c>
      <c r="B996" s="64">
        <v>104.86</v>
      </c>
      <c r="C996" s="99">
        <f t="shared" ca="1" si="31"/>
        <v>-3.1845620038974645E-3</v>
      </c>
      <c r="D996" s="64">
        <f t="shared" ca="1" si="32"/>
        <v>15.922810019487322</v>
      </c>
    </row>
    <row r="997" spans="1:4" s="21" customFormat="1" ht="14.25" customHeight="1" x14ac:dyDescent="0.3">
      <c r="A997" s="76">
        <v>40949</v>
      </c>
      <c r="B997" s="64">
        <v>105.265</v>
      </c>
      <c r="C997" s="99">
        <f t="shared" ca="1" si="31"/>
        <v>-4.0306175549479325E-3</v>
      </c>
      <c r="D997" s="64">
        <f t="shared" ca="1" si="32"/>
        <v>20.153087774739664</v>
      </c>
    </row>
    <row r="998" spans="1:4" s="21" customFormat="1" ht="14.25" customHeight="1" x14ac:dyDescent="0.3">
      <c r="A998" s="76">
        <v>40948</v>
      </c>
      <c r="B998" s="64">
        <v>103.99299999999999</v>
      </c>
      <c r="C998" s="99">
        <f t="shared" ca="1" si="31"/>
        <v>-1.4872635298352713E-2</v>
      </c>
      <c r="D998" s="64">
        <f t="shared" ca="1" si="32"/>
        <v>74.363176491763568</v>
      </c>
    </row>
    <row r="999" spans="1:4" s="21" customFormat="1" ht="14.25" customHeight="1" x14ac:dyDescent="0.3">
      <c r="A999" s="76">
        <v>40947</v>
      </c>
      <c r="B999" s="64">
        <v>103.998</v>
      </c>
      <c r="C999" s="99">
        <f t="shared" ca="1" si="31"/>
        <v>-1.6446466232255409E-2</v>
      </c>
      <c r="D999" s="64">
        <f t="shared" ca="1" si="32"/>
        <v>82.232331161277045</v>
      </c>
    </row>
    <row r="1000" spans="1:4" s="21" customFormat="1" ht="14.25" customHeight="1" x14ac:dyDescent="0.3">
      <c r="A1000" s="76">
        <v>40946</v>
      </c>
      <c r="B1000" s="64">
        <v>104.077</v>
      </c>
      <c r="C1000" s="99">
        <f t="shared" ca="1" si="31"/>
        <v>-3.0254183593604413E-2</v>
      </c>
      <c r="D1000" s="64">
        <f t="shared" ca="1" si="32"/>
        <v>151.27091796802208</v>
      </c>
    </row>
    <row r="1001" spans="1:4" s="21" customFormat="1" ht="14.25" customHeight="1" x14ac:dyDescent="0.3">
      <c r="A1001" s="76">
        <v>40945</v>
      </c>
      <c r="B1001" s="64">
        <v>104.79600000000001</v>
      </c>
      <c r="C1001" s="99">
        <f t="shared" ca="1" si="31"/>
        <v>-2.0762862322226114E-2</v>
      </c>
      <c r="D1001" s="64">
        <f t="shared" ca="1" si="32"/>
        <v>103.81431161113056</v>
      </c>
    </row>
    <row r="1002" spans="1:4" s="21" customFormat="1" ht="14.25" customHeight="1" x14ac:dyDescent="0.3">
      <c r="A1002" s="76">
        <v>40942</v>
      </c>
      <c r="B1002" s="64">
        <v>104.136</v>
      </c>
      <c r="C1002" s="99">
        <f t="shared" ca="1" si="31"/>
        <v>-2.0136249012006481E-2</v>
      </c>
      <c r="D1002" s="64">
        <f t="shared" ca="1" si="32"/>
        <v>100.68124506003241</v>
      </c>
    </row>
    <row r="1003" spans="1:4" s="21" customFormat="1" ht="14.25" customHeight="1" x14ac:dyDescent="0.3">
      <c r="A1003" s="76">
        <v>40941</v>
      </c>
      <c r="B1003" s="64">
        <v>103.998</v>
      </c>
      <c r="C1003" s="99">
        <f t="shared" ca="1" si="31"/>
        <v>-2.7083157924279382E-2</v>
      </c>
      <c r="D1003" s="64">
        <f t="shared" ca="1" si="32"/>
        <v>135.41578962139693</v>
      </c>
    </row>
    <row r="1004" spans="1:4" s="21" customFormat="1" ht="14.25" customHeight="1" x14ac:dyDescent="0.3">
      <c r="A1004" s="76">
        <v>40940</v>
      </c>
      <c r="B1004" s="64">
        <v>104.342</v>
      </c>
      <c r="C1004" s="99">
        <f t="shared" ca="1" si="31"/>
        <v>-3.0513073049263244E-2</v>
      </c>
      <c r="D1004" s="64">
        <f t="shared" ca="1" si="32"/>
        <v>152.56536524631622</v>
      </c>
    </row>
    <row r="1005" spans="1:4" s="21" customFormat="1" ht="14.25" customHeight="1" x14ac:dyDescent="0.3">
      <c r="A1005" s="76">
        <v>40939</v>
      </c>
      <c r="B1005" s="64">
        <v>105.19499999999999</v>
      </c>
      <c r="C1005" s="99">
        <f t="shared" ca="1" si="31"/>
        <v>-1.8611810803246615E-2</v>
      </c>
      <c r="D1005" s="64">
        <f t="shared" ca="1" si="32"/>
        <v>93.059054016233077</v>
      </c>
    </row>
    <row r="1006" spans="1:4" s="21" customFormat="1" ht="14.25" customHeight="1" x14ac:dyDescent="0.3">
      <c r="A1006" s="76">
        <v>40938</v>
      </c>
      <c r="B1006" s="64">
        <v>105.691</v>
      </c>
      <c r="C1006" s="99">
        <f t="shared" ca="1" si="31"/>
        <v>-1.9545817176570987E-2</v>
      </c>
      <c r="D1006" s="64">
        <f t="shared" ca="1" si="32"/>
        <v>97.729085882854932</v>
      </c>
    </row>
    <row r="1007" spans="1:4" s="21" customFormat="1" ht="14.25" customHeight="1" x14ac:dyDescent="0.3">
      <c r="A1007" s="76">
        <v>40935</v>
      </c>
      <c r="B1007" s="64">
        <v>105.563</v>
      </c>
      <c r="C1007" s="99">
        <f t="shared" ca="1" si="31"/>
        <v>3.5402727195731371E-2</v>
      </c>
      <c r="D1007" s="64">
        <f t="shared" ca="1" si="32"/>
        <v>172.25557430971267</v>
      </c>
    </row>
    <row r="1008" spans="1:4" s="21" customFormat="1" ht="14.25" customHeight="1" x14ac:dyDescent="0.3">
      <c r="A1008" s="76">
        <v>40934</v>
      </c>
      <c r="B1008" s="64">
        <v>105.73699999999999</v>
      </c>
      <c r="C1008" s="99">
        <f t="shared" ca="1" si="31"/>
        <v>-2.7321147672183015E-2</v>
      </c>
      <c r="D1008" s="64">
        <f t="shared" ca="1" si="32"/>
        <v>136.60573836091507</v>
      </c>
    </row>
    <row r="1009" spans="1:4" s="21" customFormat="1" ht="14.25" customHeight="1" x14ac:dyDescent="0.3">
      <c r="A1009" s="76">
        <v>40933</v>
      </c>
      <c r="B1009" s="64">
        <v>107.324</v>
      </c>
      <c r="C1009" s="99">
        <f t="shared" ca="1" si="31"/>
        <v>-2.1373600320968817E-2</v>
      </c>
      <c r="D1009" s="64">
        <f t="shared" ca="1" si="32"/>
        <v>106.86800160484408</v>
      </c>
    </row>
    <row r="1010" spans="1:4" s="21" customFormat="1" ht="14.25" customHeight="1" x14ac:dyDescent="0.3">
      <c r="A1010" s="76">
        <v>40932</v>
      </c>
      <c r="B1010" s="64">
        <v>107.018</v>
      </c>
      <c r="C1010" s="99">
        <f t="shared" ca="1" si="31"/>
        <v>-2.3602937822179676E-2</v>
      </c>
      <c r="D1010" s="64">
        <f t="shared" ca="1" si="32"/>
        <v>118.01468911089837</v>
      </c>
    </row>
    <row r="1011" spans="1:4" s="21" customFormat="1" ht="14.25" customHeight="1" x14ac:dyDescent="0.3">
      <c r="A1011" s="76">
        <v>40931</v>
      </c>
      <c r="B1011" s="64">
        <v>106.276</v>
      </c>
      <c r="C1011" s="99">
        <f t="shared" ca="1" si="31"/>
        <v>-3.6263885740195054E-2</v>
      </c>
      <c r="D1011" s="64">
        <f t="shared" ca="1" si="32"/>
        <v>181.31942870097527</v>
      </c>
    </row>
    <row r="1012" spans="1:4" s="21" customFormat="1" ht="14.25" customHeight="1" x14ac:dyDescent="0.3">
      <c r="A1012" s="76">
        <v>40928</v>
      </c>
      <c r="B1012" s="64">
        <v>106.893</v>
      </c>
      <c r="C1012" s="99">
        <f t="shared" ca="1" si="31"/>
        <v>-3.391898487066862E-2</v>
      </c>
      <c r="D1012" s="64">
        <f t="shared" ca="1" si="32"/>
        <v>169.59492435334309</v>
      </c>
    </row>
    <row r="1013" spans="1:4" s="21" customFormat="1" ht="14.25" customHeight="1" x14ac:dyDescent="0.3">
      <c r="A1013" s="76">
        <v>40927</v>
      </c>
      <c r="B1013" s="64">
        <v>107.626</v>
      </c>
      <c r="C1013" s="99">
        <f t="shared" ca="1" si="31"/>
        <v>-2.8935425369700302E-2</v>
      </c>
      <c r="D1013" s="64">
        <f t="shared" ca="1" si="32"/>
        <v>144.6771268485015</v>
      </c>
    </row>
    <row r="1014" spans="1:4" s="21" customFormat="1" ht="14.25" customHeight="1" x14ac:dyDescent="0.3">
      <c r="A1014" s="76">
        <v>40926</v>
      </c>
      <c r="B1014" s="64">
        <v>107.19</v>
      </c>
      <c r="C1014" s="99">
        <f t="shared" ca="1" si="31"/>
        <v>-3.5462652185258861E-2</v>
      </c>
      <c r="D1014" s="64">
        <f t="shared" ca="1" si="32"/>
        <v>177.3132609262943</v>
      </c>
    </row>
    <row r="1015" spans="1:4" s="21" customFormat="1" ht="14.25" customHeight="1" x14ac:dyDescent="0.3">
      <c r="A1015" s="76">
        <v>40925</v>
      </c>
      <c r="B1015" s="64">
        <v>107.798</v>
      </c>
      <c r="C1015" s="99">
        <f t="shared" ca="1" si="31"/>
        <v>-3.0584807417332858E-2</v>
      </c>
      <c r="D1015" s="64">
        <f t="shared" ca="1" si="32"/>
        <v>152.9240370866643</v>
      </c>
    </row>
    <row r="1016" spans="1:4" s="21" customFormat="1" ht="14.25" customHeight="1" x14ac:dyDescent="0.3">
      <c r="A1016" s="76">
        <v>40924</v>
      </c>
      <c r="B1016" s="64" t="e">
        <v>#N/A</v>
      </c>
      <c r="C1016" s="99">
        <f t="shared" ca="1" si="31"/>
        <v>3.5402727195731371E-2</v>
      </c>
      <c r="D1016" s="64">
        <f t="shared" ca="1" si="32"/>
        <v>-112.99000386533699</v>
      </c>
    </row>
    <row r="1017" spans="1:4" s="21" customFormat="1" ht="14.25" customHeight="1" x14ac:dyDescent="0.3">
      <c r="A1017" s="76">
        <v>40921</v>
      </c>
      <c r="B1017" s="64">
        <v>108.70699999999999</v>
      </c>
      <c r="C1017" s="99">
        <f t="shared" ca="1" si="31"/>
        <v>3.5402727195731371E-2</v>
      </c>
      <c r="D1017" s="64">
        <f t="shared" ca="1" si="32"/>
        <v>-42.576997571418197</v>
      </c>
    </row>
    <row r="1018" spans="1:4" s="21" customFormat="1" ht="14.25" customHeight="1" x14ac:dyDescent="0.3">
      <c r="A1018" s="76">
        <v>40920</v>
      </c>
      <c r="B1018" s="64">
        <v>109.66800000000001</v>
      </c>
      <c r="C1018" s="99">
        <f t="shared" ca="1" si="31"/>
        <v>-1.8788919905518522E-2</v>
      </c>
      <c r="D1018" s="64">
        <f t="shared" ca="1" si="32"/>
        <v>93.944599527592615</v>
      </c>
    </row>
    <row r="1019" spans="1:4" s="21" customFormat="1" ht="14.25" customHeight="1" x14ac:dyDescent="0.3">
      <c r="A1019" s="76">
        <v>40919</v>
      </c>
      <c r="B1019" s="64">
        <v>109.605</v>
      </c>
      <c r="C1019" s="99">
        <f t="shared" ca="1" si="31"/>
        <v>-2.6641800985746634E-2</v>
      </c>
      <c r="D1019" s="64">
        <f t="shared" ca="1" si="32"/>
        <v>133.20900492873318</v>
      </c>
    </row>
    <row r="1020" spans="1:4" s="21" customFormat="1" ht="14.25" customHeight="1" x14ac:dyDescent="0.3">
      <c r="A1020" s="76">
        <v>40918</v>
      </c>
      <c r="B1020" s="64">
        <v>110.27500000000001</v>
      </c>
      <c r="C1020" s="99">
        <f t="shared" ca="1" si="31"/>
        <v>-2.3224709248252831E-2</v>
      </c>
      <c r="D1020" s="64">
        <f t="shared" ca="1" si="32"/>
        <v>116.12354624126415</v>
      </c>
    </row>
    <row r="1021" spans="1:4" s="21" customFormat="1" ht="14.25" customHeight="1" x14ac:dyDescent="0.3">
      <c r="A1021" s="76">
        <v>40917</v>
      </c>
      <c r="B1021" s="64">
        <v>110.646</v>
      </c>
      <c r="C1021" s="99">
        <f t="shared" ca="1" si="31"/>
        <v>3.5402727195731371E-2</v>
      </c>
      <c r="D1021" s="64">
        <f t="shared" ca="1" si="32"/>
        <v>47.663962867417901</v>
      </c>
    </row>
    <row r="1022" spans="1:4" s="21" customFormat="1" ht="14.25" customHeight="1" x14ac:dyDescent="0.3">
      <c r="A1022" s="76">
        <v>40914</v>
      </c>
      <c r="B1022" s="64">
        <v>110.833</v>
      </c>
      <c r="C1022" s="99">
        <f t="shared" ca="1" si="31"/>
        <v>3.5402727195731371E-2</v>
      </c>
      <c r="D1022" s="64">
        <f t="shared" ca="1" si="32"/>
        <v>148.41158731420143</v>
      </c>
    </row>
    <row r="1023" spans="1:4" s="21" customFormat="1" ht="14.25" customHeight="1" x14ac:dyDescent="0.3">
      <c r="A1023" s="76">
        <v>40913</v>
      </c>
      <c r="B1023" s="64">
        <v>111.131</v>
      </c>
      <c r="C1023" s="99">
        <f t="shared" ca="1" si="31"/>
        <v>-2.1174087285858956E-2</v>
      </c>
      <c r="D1023" s="64">
        <f t="shared" ca="1" si="32"/>
        <v>105.87043642929478</v>
      </c>
    </row>
    <row r="1024" spans="1:4" s="21" customFormat="1" ht="14.25" customHeight="1" x14ac:dyDescent="0.3">
      <c r="A1024" s="76">
        <v>40912</v>
      </c>
      <c r="B1024" s="64">
        <v>111.199</v>
      </c>
      <c r="C1024" s="99">
        <f t="shared" ca="1" si="31"/>
        <v>-2.5664166549838795E-2</v>
      </c>
      <c r="D1024" s="64">
        <f t="shared" ca="1" si="32"/>
        <v>128.32083274919398</v>
      </c>
    </row>
    <row r="1025" spans="1:4" s="21" customFormat="1" ht="14.25" customHeight="1" x14ac:dyDescent="0.3">
      <c r="A1025" s="76">
        <v>40911</v>
      </c>
      <c r="B1025" s="64">
        <v>111.488</v>
      </c>
      <c r="C1025" s="99">
        <f t="shared" ca="1" si="31"/>
        <v>-2.5939872615916845E-2</v>
      </c>
      <c r="D1025" s="64">
        <f t="shared" ca="1" si="32"/>
        <v>129.69936307958423</v>
      </c>
    </row>
    <row r="1026" spans="1:4" s="21" customFormat="1" ht="14.25" customHeight="1" x14ac:dyDescent="0.3">
      <c r="A1026" s="76">
        <v>40910</v>
      </c>
      <c r="B1026" s="64" t="e">
        <v>#N/A</v>
      </c>
      <c r="C1026" s="99">
        <f t="shared" ca="1" si="31"/>
        <v>3.5402727195731371E-2</v>
      </c>
      <c r="D1026" s="64">
        <f t="shared" ca="1" si="32"/>
        <v>38.923627106136138</v>
      </c>
    </row>
    <row r="1027" spans="1:4" s="21" customFormat="1" ht="14.25" customHeight="1" x14ac:dyDescent="0.3">
      <c r="A1027" s="76">
        <v>40907</v>
      </c>
      <c r="B1027" s="64">
        <v>111.768</v>
      </c>
      <c r="C1027" s="99">
        <f t="shared" ref="C1027:C1090" ca="1" si="33">_xlfn.IFNA((B1027-B1036)/B1036,NORMINV(RAND(), _xlfn.AGGREGATE(1,6,C966:C1092),_xlfn.AGGREGATE(7,6,C966:C1092)))</f>
        <v>-3.1808731808731783E-2</v>
      </c>
      <c r="D1027" s="64">
        <f t="shared" ca="1" si="32"/>
        <v>159.04365904365892</v>
      </c>
    </row>
    <row r="1028" spans="1:4" s="21" customFormat="1" ht="14.25" customHeight="1" x14ac:dyDescent="0.3">
      <c r="A1028" s="76">
        <v>40906</v>
      </c>
      <c r="B1028" s="64">
        <v>112.605</v>
      </c>
      <c r="C1028" s="99">
        <f t="shared" ca="1" si="33"/>
        <v>-1.5561480963413045E-2</v>
      </c>
      <c r="D1028" s="64">
        <f t="shared" ca="1" si="32"/>
        <v>77.807404817065219</v>
      </c>
    </row>
    <row r="1029" spans="1:4" s="21" customFormat="1" ht="14.25" customHeight="1" x14ac:dyDescent="0.3">
      <c r="A1029" s="76">
        <v>40905</v>
      </c>
      <c r="B1029" s="64">
        <v>112.89700000000001</v>
      </c>
      <c r="C1029" s="99">
        <f t="shared" ca="1" si="33"/>
        <v>-1.4868980200870791E-2</v>
      </c>
      <c r="D1029" s="64">
        <f t="shared" ca="1" si="32"/>
        <v>74.344901004353957</v>
      </c>
    </row>
    <row r="1030" spans="1:4" s="21" customFormat="1" ht="14.25" customHeight="1" x14ac:dyDescent="0.3">
      <c r="A1030" s="76">
        <v>40904</v>
      </c>
      <c r="B1030" s="64" t="e">
        <v>#N/A</v>
      </c>
      <c r="C1030" s="99">
        <f t="shared" ca="1" si="33"/>
        <v>3.5402727195731371E-2</v>
      </c>
      <c r="D1030" s="64">
        <f t="shared" ref="D1030:D1093" ca="1" si="34">C1030*-5000</f>
        <v>10.746503909625361</v>
      </c>
    </row>
    <row r="1031" spans="1:4" s="21" customFormat="1" ht="14.25" customHeight="1" x14ac:dyDescent="0.3">
      <c r="A1031" s="76">
        <v>40903</v>
      </c>
      <c r="B1031" s="64" t="e">
        <v>#N/A</v>
      </c>
      <c r="C1031" s="99">
        <f t="shared" ca="1" si="33"/>
        <v>3.5402727195731371E-2</v>
      </c>
      <c r="D1031" s="64">
        <f t="shared" ca="1" si="34"/>
        <v>3.9254822427801344</v>
      </c>
    </row>
    <row r="1032" spans="1:4" s="21" customFormat="1" ht="14.25" customHeight="1" x14ac:dyDescent="0.3">
      <c r="A1032" s="76">
        <v>40900</v>
      </c>
      <c r="B1032" s="64">
        <v>113.535</v>
      </c>
      <c r="C1032" s="99">
        <f t="shared" ca="1" si="33"/>
        <v>-1.9559585492227985E-2</v>
      </c>
      <c r="D1032" s="64">
        <f t="shared" ca="1" si="34"/>
        <v>97.797927461139921</v>
      </c>
    </row>
    <row r="1033" spans="1:4" s="21" customFormat="1" ht="14.25" customHeight="1" x14ac:dyDescent="0.3">
      <c r="A1033" s="76">
        <v>40899</v>
      </c>
      <c r="B1033" s="64">
        <v>114.128</v>
      </c>
      <c r="C1033" s="99">
        <f t="shared" ca="1" si="33"/>
        <v>-1.5764600365655964E-2</v>
      </c>
      <c r="D1033" s="64">
        <f t="shared" ca="1" si="34"/>
        <v>78.823001828279814</v>
      </c>
    </row>
    <row r="1034" spans="1:4" s="21" customFormat="1" ht="14.25" customHeight="1" x14ac:dyDescent="0.3">
      <c r="A1034" s="76">
        <v>40898</v>
      </c>
      <c r="B1034" s="64">
        <v>114.45699999999999</v>
      </c>
      <c r="C1034" s="99">
        <f t="shared" ca="1" si="33"/>
        <v>-4.2974832754825954E-3</v>
      </c>
      <c r="D1034" s="64">
        <f t="shared" ca="1" si="34"/>
        <v>21.487416377412977</v>
      </c>
    </row>
    <row r="1035" spans="1:4" s="21" customFormat="1" ht="14.25" customHeight="1" x14ac:dyDescent="0.3">
      <c r="A1035" s="76">
        <v>40897</v>
      </c>
      <c r="B1035" s="64">
        <v>114.931</v>
      </c>
      <c r="C1035" s="99">
        <f t="shared" ca="1" si="33"/>
        <v>-4.0986447610134747E-3</v>
      </c>
      <c r="D1035" s="64">
        <f t="shared" ca="1" si="34"/>
        <v>20.493223805067373</v>
      </c>
    </row>
    <row r="1036" spans="1:4" s="21" customFormat="1" ht="14.25" customHeight="1" x14ac:dyDescent="0.3">
      <c r="A1036" s="76">
        <v>40896</v>
      </c>
      <c r="B1036" s="64">
        <v>115.44</v>
      </c>
      <c r="C1036" s="99">
        <f t="shared" ca="1" si="33"/>
        <v>3.5991862709300634E-3</v>
      </c>
      <c r="D1036" s="64">
        <f t="shared" ca="1" si="34"/>
        <v>-17.995931354650317</v>
      </c>
    </row>
    <row r="1037" spans="1:4" s="21" customFormat="1" ht="14.25" customHeight="1" x14ac:dyDescent="0.3">
      <c r="A1037" s="76">
        <v>40893</v>
      </c>
      <c r="B1037" s="64">
        <v>114.38500000000001</v>
      </c>
      <c r="C1037" s="99">
        <f t="shared" ca="1" si="33"/>
        <v>-8.2884663736224658E-3</v>
      </c>
      <c r="D1037" s="64">
        <f t="shared" ca="1" si="34"/>
        <v>41.442331868112326</v>
      </c>
    </row>
    <row r="1038" spans="1:4" s="21" customFormat="1" ht="14.25" customHeight="1" x14ac:dyDescent="0.3">
      <c r="A1038" s="76">
        <v>40892</v>
      </c>
      <c r="B1038" s="64">
        <v>114.601</v>
      </c>
      <c r="C1038" s="99">
        <f t="shared" ca="1" si="33"/>
        <v>-1.9247182595670137E-3</v>
      </c>
      <c r="D1038" s="64">
        <f t="shared" ca="1" si="34"/>
        <v>9.6235912978350679</v>
      </c>
    </row>
    <row r="1039" spans="1:4" s="21" customFormat="1" ht="14.25" customHeight="1" x14ac:dyDescent="0.3">
      <c r="A1039" s="76">
        <v>40891</v>
      </c>
      <c r="B1039" s="64">
        <v>115.063</v>
      </c>
      <c r="C1039" s="99">
        <f t="shared" ca="1" si="33"/>
        <v>4.3456343757022127E-5</v>
      </c>
      <c r="D1039" s="64">
        <f t="shared" ca="1" si="34"/>
        <v>-0.21728171878511063</v>
      </c>
    </row>
    <row r="1040" spans="1:4" s="21" customFormat="1" ht="14.25" customHeight="1" x14ac:dyDescent="0.3">
      <c r="A1040" s="76">
        <v>40890</v>
      </c>
      <c r="B1040" s="64">
        <v>114.595</v>
      </c>
      <c r="C1040" s="99">
        <f t="shared" ca="1" si="33"/>
        <v>-4.2144595064303042E-3</v>
      </c>
      <c r="D1040" s="64">
        <f t="shared" ca="1" si="34"/>
        <v>21.07229753215152</v>
      </c>
    </row>
    <row r="1041" spans="1:4" s="21" customFormat="1" ht="14.25" customHeight="1" x14ac:dyDescent="0.3">
      <c r="A1041" s="76">
        <v>40889</v>
      </c>
      <c r="B1041" s="64">
        <v>115.8</v>
      </c>
      <c r="C1041" s="99">
        <f t="shared" ca="1" si="33"/>
        <v>-1.4831166143551638E-3</v>
      </c>
      <c r="D1041" s="64">
        <f t="shared" ca="1" si="34"/>
        <v>7.4155830717758189</v>
      </c>
    </row>
    <row r="1042" spans="1:4" s="21" customFormat="1" ht="14.25" customHeight="1" x14ac:dyDescent="0.3">
      <c r="A1042" s="76">
        <v>40886</v>
      </c>
      <c r="B1042" s="64">
        <v>115.956</v>
      </c>
      <c r="C1042" s="99">
        <f t="shared" ca="1" si="33"/>
        <v>-2.6234076775530283E-3</v>
      </c>
      <c r="D1042" s="64">
        <f t="shared" ca="1" si="34"/>
        <v>13.117038387765142</v>
      </c>
    </row>
    <row r="1043" spans="1:4" s="21" customFormat="1" ht="14.25" customHeight="1" x14ac:dyDescent="0.3">
      <c r="A1043" s="76">
        <v>40885</v>
      </c>
      <c r="B1043" s="64">
        <v>114.95099999999999</v>
      </c>
      <c r="C1043" s="99">
        <f t="shared" ca="1" si="33"/>
        <v>-2.2832952217414649E-2</v>
      </c>
      <c r="D1043" s="64">
        <f t="shared" ca="1" si="34"/>
        <v>114.16476108707324</v>
      </c>
    </row>
    <row r="1044" spans="1:4" s="21" customFormat="1" ht="14.25" customHeight="1" x14ac:dyDescent="0.3">
      <c r="A1044" s="76">
        <v>40884</v>
      </c>
      <c r="B1044" s="64">
        <v>115.404</v>
      </c>
      <c r="C1044" s="99">
        <f t="shared" ca="1" si="33"/>
        <v>3.5402727195731371E-2</v>
      </c>
      <c r="D1044" s="64">
        <f t="shared" ca="1" si="34"/>
        <v>-111.44118784864621</v>
      </c>
    </row>
    <row r="1045" spans="1:4" s="21" customFormat="1" ht="14.25" customHeight="1" x14ac:dyDescent="0.3">
      <c r="A1045" s="76">
        <v>40883</v>
      </c>
      <c r="B1045" s="64">
        <v>115.026</v>
      </c>
      <c r="C1045" s="99">
        <f t="shared" ca="1" si="33"/>
        <v>-2.8816521584950877E-2</v>
      </c>
      <c r="D1045" s="64">
        <f t="shared" ca="1" si="34"/>
        <v>144.0826079247544</v>
      </c>
    </row>
    <row r="1046" spans="1:4" s="21" customFormat="1" ht="14.25" customHeight="1" x14ac:dyDescent="0.3">
      <c r="A1046" s="76">
        <v>40882</v>
      </c>
      <c r="B1046" s="64">
        <v>115.34099999999999</v>
      </c>
      <c r="C1046" s="99">
        <f t="shared" ca="1" si="33"/>
        <v>-3.0332327299935301E-2</v>
      </c>
      <c r="D1046" s="64">
        <f t="shared" ca="1" si="34"/>
        <v>151.66163649967652</v>
      </c>
    </row>
    <row r="1047" spans="1:4" s="21" customFormat="1" ht="14.25" customHeight="1" x14ac:dyDescent="0.3">
      <c r="A1047" s="76">
        <v>40879</v>
      </c>
      <c r="B1047" s="64">
        <v>114.822</v>
      </c>
      <c r="C1047" s="99">
        <f t="shared" ca="1" si="33"/>
        <v>-3.2915017266065875E-2</v>
      </c>
      <c r="D1047" s="64">
        <f t="shared" ca="1" si="34"/>
        <v>164.57508633032938</v>
      </c>
    </row>
    <row r="1048" spans="1:4" s="21" customFormat="1" ht="14.25" customHeight="1" x14ac:dyDescent="0.3">
      <c r="A1048" s="76">
        <v>40878</v>
      </c>
      <c r="B1048" s="64">
        <v>115.05800000000001</v>
      </c>
      <c r="C1048" s="99">
        <f t="shared" ca="1" si="33"/>
        <v>-2.3152353865093091E-2</v>
      </c>
      <c r="D1048" s="64">
        <f t="shared" ca="1" si="34"/>
        <v>115.76176932546545</v>
      </c>
    </row>
    <row r="1049" spans="1:4" s="21" customFormat="1" ht="14.25" customHeight="1" x14ac:dyDescent="0.3">
      <c r="A1049" s="76">
        <v>40877</v>
      </c>
      <c r="B1049" s="64">
        <v>115.08</v>
      </c>
      <c r="C1049" s="99">
        <f t="shared" ca="1" si="33"/>
        <v>-1.9335486454933621E-2</v>
      </c>
      <c r="D1049" s="64">
        <f t="shared" ca="1" si="34"/>
        <v>96.677432274668107</v>
      </c>
    </row>
    <row r="1050" spans="1:4" s="21" customFormat="1" ht="14.25" customHeight="1" x14ac:dyDescent="0.3">
      <c r="A1050" s="76">
        <v>40876</v>
      </c>
      <c r="B1050" s="64">
        <v>115.97199999999999</v>
      </c>
      <c r="C1050" s="99">
        <f t="shared" ca="1" si="33"/>
        <v>-9.5651282752024433E-3</v>
      </c>
      <c r="D1050" s="64">
        <f t="shared" ca="1" si="34"/>
        <v>47.825641376012214</v>
      </c>
    </row>
    <row r="1051" spans="1:4" s="21" customFormat="1" ht="14.25" customHeight="1" x14ac:dyDescent="0.3">
      <c r="A1051" s="76">
        <v>40875</v>
      </c>
      <c r="B1051" s="64">
        <v>116.261</v>
      </c>
      <c r="C1051" s="99">
        <f t="shared" ca="1" si="33"/>
        <v>-6.4690902254354457E-3</v>
      </c>
      <c r="D1051" s="64">
        <f t="shared" ca="1" si="34"/>
        <v>32.345451127177228</v>
      </c>
    </row>
    <row r="1052" spans="1:4" s="21" customFormat="1" ht="14.25" customHeight="1" x14ac:dyDescent="0.3">
      <c r="A1052" s="76">
        <v>40872</v>
      </c>
      <c r="B1052" s="64">
        <v>117.637</v>
      </c>
      <c r="C1052" s="99">
        <f t="shared" ca="1" si="33"/>
        <v>6.02914514418635E-3</v>
      </c>
      <c r="D1052" s="64">
        <f t="shared" ca="1" si="34"/>
        <v>-30.14572572093175</v>
      </c>
    </row>
    <row r="1053" spans="1:4" s="21" customFormat="1" ht="14.25" customHeight="1" x14ac:dyDescent="0.3">
      <c r="A1053" s="76">
        <v>40871</v>
      </c>
      <c r="B1053" s="64" t="e">
        <v>#N/A</v>
      </c>
      <c r="C1053" s="99">
        <f t="shared" ca="1" si="33"/>
        <v>3.5402727195731371E-2</v>
      </c>
      <c r="D1053" s="64">
        <f t="shared" ca="1" si="34"/>
        <v>110.99642824603582</v>
      </c>
    </row>
    <row r="1054" spans="1:4" s="21" customFormat="1" ht="14.25" customHeight="1" x14ac:dyDescent="0.3">
      <c r="A1054" s="76">
        <v>40870</v>
      </c>
      <c r="B1054" s="64">
        <v>118.43899999999999</v>
      </c>
      <c r="C1054" s="99">
        <f t="shared" ca="1" si="33"/>
        <v>1.6050717177956173E-2</v>
      </c>
      <c r="D1054" s="64">
        <f t="shared" ca="1" si="34"/>
        <v>-80.253585889780865</v>
      </c>
    </row>
    <row r="1055" spans="1:4" s="21" customFormat="1" ht="14.25" customHeight="1" x14ac:dyDescent="0.3">
      <c r="A1055" s="76">
        <v>40869</v>
      </c>
      <c r="B1055" s="64">
        <v>118.949</v>
      </c>
      <c r="C1055" s="99">
        <f t="shared" ca="1" si="33"/>
        <v>1.7084077947174498E-2</v>
      </c>
      <c r="D1055" s="64">
        <f t="shared" ca="1" si="34"/>
        <v>-85.42038973587249</v>
      </c>
    </row>
    <row r="1056" spans="1:4" s="21" customFormat="1" ht="14.25" customHeight="1" x14ac:dyDescent="0.3">
      <c r="A1056" s="76">
        <v>40868</v>
      </c>
      <c r="B1056" s="64">
        <v>118.73</v>
      </c>
      <c r="C1056" s="99">
        <f t="shared" ca="1" si="33"/>
        <v>9.9265925503772574E-3</v>
      </c>
      <c r="D1056" s="64">
        <f t="shared" ca="1" si="34"/>
        <v>-49.632962751886289</v>
      </c>
    </row>
    <row r="1057" spans="1:4" s="21" customFormat="1" ht="14.25" customHeight="1" x14ac:dyDescent="0.3">
      <c r="A1057" s="76">
        <v>40865</v>
      </c>
      <c r="B1057" s="64">
        <v>117.785</v>
      </c>
      <c r="C1057" s="99">
        <f t="shared" ca="1" si="33"/>
        <v>6.7116374696271663E-4</v>
      </c>
      <c r="D1057" s="64">
        <f t="shared" ca="1" si="34"/>
        <v>-3.3558187348135831</v>
      </c>
    </row>
    <row r="1058" spans="1:4" s="21" customFormat="1" ht="14.25" customHeight="1" x14ac:dyDescent="0.3">
      <c r="A1058" s="76">
        <v>40864</v>
      </c>
      <c r="B1058" s="64">
        <v>117.349</v>
      </c>
      <c r="C1058" s="99">
        <f t="shared" ca="1" si="33"/>
        <v>-9.7130801687763391E-3</v>
      </c>
      <c r="D1058" s="64">
        <f t="shared" ca="1" si="34"/>
        <v>48.565400843881697</v>
      </c>
    </row>
    <row r="1059" spans="1:4" s="21" customFormat="1" ht="14.25" customHeight="1" x14ac:dyDescent="0.3">
      <c r="A1059" s="76">
        <v>40863</v>
      </c>
      <c r="B1059" s="64">
        <v>117.092</v>
      </c>
      <c r="C1059" s="99">
        <f t="shared" ca="1" si="33"/>
        <v>-1.0671285539267501E-2</v>
      </c>
      <c r="D1059" s="64">
        <f t="shared" ca="1" si="34"/>
        <v>53.356427696337505</v>
      </c>
    </row>
    <row r="1060" spans="1:4" s="21" customFormat="1" ht="14.25" customHeight="1" x14ac:dyDescent="0.3">
      <c r="A1060" s="76">
        <v>40862</v>
      </c>
      <c r="B1060" s="64">
        <v>117.018</v>
      </c>
      <c r="C1060" s="99">
        <f t="shared" ca="1" si="33"/>
        <v>-1.0452077730985878E-2</v>
      </c>
      <c r="D1060" s="64">
        <f t="shared" ca="1" si="34"/>
        <v>52.260388654929393</v>
      </c>
    </row>
    <row r="1061" spans="1:4" s="21" customFormat="1" ht="14.25" customHeight="1" x14ac:dyDescent="0.3">
      <c r="A1061" s="76">
        <v>40861</v>
      </c>
      <c r="B1061" s="64">
        <v>116.932</v>
      </c>
      <c r="C1061" s="99">
        <f t="shared" ca="1" si="33"/>
        <v>-1.1170963950174608E-2</v>
      </c>
      <c r="D1061" s="64">
        <f t="shared" ca="1" si="34"/>
        <v>55.854819750873041</v>
      </c>
    </row>
    <row r="1062" spans="1:4" s="21" customFormat="1" ht="14.25" customHeight="1" x14ac:dyDescent="0.3">
      <c r="A1062" s="76">
        <v>40858</v>
      </c>
      <c r="B1062" s="64" t="e">
        <v>#N/A</v>
      </c>
      <c r="C1062" s="99">
        <f t="shared" ca="1" si="33"/>
        <v>3.5402727195731371E-2</v>
      </c>
      <c r="D1062" s="64">
        <f t="shared" ca="1" si="34"/>
        <v>66.972695097542825</v>
      </c>
    </row>
    <row r="1063" spans="1:4" s="21" customFormat="1" ht="14.25" customHeight="1" x14ac:dyDescent="0.3">
      <c r="A1063" s="76">
        <v>40857</v>
      </c>
      <c r="B1063" s="64">
        <v>116.568</v>
      </c>
      <c r="C1063" s="99">
        <f t="shared" ca="1" si="33"/>
        <v>-2.5587441172291059E-2</v>
      </c>
      <c r="D1063" s="64">
        <f t="shared" ca="1" si="34"/>
        <v>127.9372058614553</v>
      </c>
    </row>
    <row r="1064" spans="1:4" s="21" customFormat="1" ht="14.25" customHeight="1" x14ac:dyDescent="0.3">
      <c r="A1064" s="76">
        <v>40856</v>
      </c>
      <c r="B1064" s="64">
        <v>116.95099999999999</v>
      </c>
      <c r="C1064" s="99">
        <f t="shared" ca="1" si="33"/>
        <v>-2.0371409664692648E-2</v>
      </c>
      <c r="D1064" s="64">
        <f t="shared" ca="1" si="34"/>
        <v>101.85704832346325</v>
      </c>
    </row>
    <row r="1065" spans="1:4" s="21" customFormat="1" ht="14.25" customHeight="1" x14ac:dyDescent="0.3">
      <c r="A1065" s="76">
        <v>40855</v>
      </c>
      <c r="B1065" s="64">
        <v>117.563</v>
      </c>
      <c r="C1065" s="99">
        <f t="shared" ca="1" si="33"/>
        <v>-7.2956335970682726E-3</v>
      </c>
      <c r="D1065" s="64">
        <f t="shared" ca="1" si="34"/>
        <v>36.478167985341365</v>
      </c>
    </row>
    <row r="1066" spans="1:4" s="21" customFormat="1" ht="14.25" customHeight="1" x14ac:dyDescent="0.3">
      <c r="A1066" s="76">
        <v>40854</v>
      </c>
      <c r="B1066" s="64">
        <v>117.706</v>
      </c>
      <c r="C1066" s="99">
        <f t="shared" ca="1" si="33"/>
        <v>-1.2550124997902678E-2</v>
      </c>
      <c r="D1066" s="64">
        <f t="shared" ca="1" si="34"/>
        <v>62.750624989513391</v>
      </c>
    </row>
    <row r="1067" spans="1:4" s="21" customFormat="1" ht="14.25" customHeight="1" x14ac:dyDescent="0.3">
      <c r="A1067" s="76">
        <v>40851</v>
      </c>
      <c r="B1067" s="64">
        <v>118.5</v>
      </c>
      <c r="C1067" s="99">
        <f t="shared" ca="1" si="33"/>
        <v>1.6059504691065651E-3</v>
      </c>
      <c r="D1067" s="64">
        <f t="shared" ca="1" si="34"/>
        <v>-8.0297523455328257</v>
      </c>
    </row>
    <row r="1068" spans="1:4" s="21" customFormat="1" ht="14.25" customHeight="1" x14ac:dyDescent="0.3">
      <c r="A1068" s="76">
        <v>40850</v>
      </c>
      <c r="B1068" s="64">
        <v>118.355</v>
      </c>
      <c r="C1068" s="99">
        <f t="shared" ca="1" si="33"/>
        <v>3.7910913593649518E-3</v>
      </c>
      <c r="D1068" s="64">
        <f t="shared" ca="1" si="34"/>
        <v>-18.955456796824759</v>
      </c>
    </row>
    <row r="1069" spans="1:4" s="21" customFormat="1" ht="14.25" customHeight="1" x14ac:dyDescent="0.3">
      <c r="A1069" s="76">
        <v>40849</v>
      </c>
      <c r="B1069" s="64">
        <v>118.254</v>
      </c>
      <c r="C1069" s="99">
        <f t="shared" ca="1" si="33"/>
        <v>1.0571113598878872E-2</v>
      </c>
      <c r="D1069" s="64">
        <f t="shared" ca="1" si="34"/>
        <v>-52.855567994394356</v>
      </c>
    </row>
    <row r="1070" spans="1:4" s="21" customFormat="1" ht="14.25" customHeight="1" x14ac:dyDescent="0.3">
      <c r="A1070" s="76">
        <v>40848</v>
      </c>
      <c r="B1070" s="64">
        <v>118.253</v>
      </c>
      <c r="C1070" s="99">
        <f t="shared" ca="1" si="33"/>
        <v>1.2041490508874899E-2</v>
      </c>
      <c r="D1070" s="64">
        <f t="shared" ca="1" si="34"/>
        <v>-60.207452544374497</v>
      </c>
    </row>
    <row r="1071" spans="1:4" s="21" customFormat="1" ht="14.25" customHeight="1" x14ac:dyDescent="0.3">
      <c r="A1071" s="76">
        <v>40847</v>
      </c>
      <c r="B1071" s="64">
        <v>119.08</v>
      </c>
      <c r="C1071" s="99">
        <f t="shared" ca="1" si="33"/>
        <v>2.1803859652133592E-2</v>
      </c>
      <c r="D1071" s="64">
        <f t="shared" ca="1" si="34"/>
        <v>-109.01929826066797</v>
      </c>
    </row>
    <row r="1072" spans="1:4" s="21" customFormat="1" ht="14.25" customHeight="1" x14ac:dyDescent="0.3">
      <c r="A1072" s="76">
        <v>40844</v>
      </c>
      <c r="B1072" s="64">
        <v>119.629</v>
      </c>
      <c r="C1072" s="99">
        <f t="shared" ca="1" si="33"/>
        <v>2.1396309862281533E-2</v>
      </c>
      <c r="D1072" s="64">
        <f t="shared" ca="1" si="34"/>
        <v>-106.98154931140766</v>
      </c>
    </row>
    <row r="1073" spans="1:4" s="21" customFormat="1" ht="14.25" customHeight="1" x14ac:dyDescent="0.3">
      <c r="A1073" s="76">
        <v>40843</v>
      </c>
      <c r="B1073" s="64">
        <v>119.383</v>
      </c>
      <c r="C1073" s="99">
        <f t="shared" ca="1" si="33"/>
        <v>1.9940366854906823E-2</v>
      </c>
      <c r="D1073" s="64">
        <f t="shared" ca="1" si="34"/>
        <v>-99.701834274534122</v>
      </c>
    </row>
    <row r="1074" spans="1:4" s="21" customFormat="1" ht="14.25" customHeight="1" x14ac:dyDescent="0.3">
      <c r="A1074" s="76">
        <v>40842</v>
      </c>
      <c r="B1074" s="64">
        <v>118.42700000000001</v>
      </c>
      <c r="C1074" s="99">
        <f t="shared" ca="1" si="33"/>
        <v>1.5372875833804948E-2</v>
      </c>
      <c r="D1074" s="64">
        <f t="shared" ca="1" si="34"/>
        <v>-76.864379169024744</v>
      </c>
    </row>
    <row r="1075" spans="1:4" s="21" customFormat="1" ht="14.25" customHeight="1" x14ac:dyDescent="0.3">
      <c r="A1075" s="76">
        <v>40841</v>
      </c>
      <c r="B1075" s="64">
        <v>119.202</v>
      </c>
      <c r="C1075" s="99">
        <f t="shared" ca="1" si="33"/>
        <v>2.4089760992456934E-2</v>
      </c>
      <c r="D1075" s="64">
        <f t="shared" ca="1" si="34"/>
        <v>-120.44880496228467</v>
      </c>
    </row>
    <row r="1076" spans="1:4" s="21" customFormat="1" ht="14.25" customHeight="1" x14ac:dyDescent="0.3">
      <c r="A1076" s="76">
        <v>40840</v>
      </c>
      <c r="B1076" s="64">
        <v>118.31</v>
      </c>
      <c r="C1076" s="99">
        <f t="shared" ca="1" si="33"/>
        <v>2.2390445821343152E-2</v>
      </c>
      <c r="D1076" s="64">
        <f t="shared" ca="1" si="34"/>
        <v>-111.95222910671576</v>
      </c>
    </row>
    <row r="1077" spans="1:4" s="21" customFormat="1" ht="14.25" customHeight="1" x14ac:dyDescent="0.3">
      <c r="A1077" s="76">
        <v>40837</v>
      </c>
      <c r="B1077" s="64">
        <v>117.908</v>
      </c>
      <c r="C1077" s="99">
        <f t="shared" ca="1" si="33"/>
        <v>3.5402727195731371E-2</v>
      </c>
      <c r="D1077" s="64">
        <f t="shared" ca="1" si="34"/>
        <v>-33.616354617597018</v>
      </c>
    </row>
    <row r="1078" spans="1:4" s="21" customFormat="1" ht="14.25" customHeight="1" x14ac:dyDescent="0.3">
      <c r="A1078" s="76">
        <v>40836</v>
      </c>
      <c r="B1078" s="64">
        <v>117.017</v>
      </c>
      <c r="C1078" s="99">
        <f t="shared" ca="1" si="33"/>
        <v>4.6361084162537839E-3</v>
      </c>
      <c r="D1078" s="64">
        <f t="shared" ca="1" si="34"/>
        <v>-23.180542081268921</v>
      </c>
    </row>
    <row r="1079" spans="1:4" s="21" customFormat="1" ht="14.25" customHeight="1" x14ac:dyDescent="0.3">
      <c r="A1079" s="76">
        <v>40835</v>
      </c>
      <c r="B1079" s="64">
        <v>116.846</v>
      </c>
      <c r="C1079" s="99">
        <f t="shared" ca="1" si="33"/>
        <v>1.4728614850195379E-2</v>
      </c>
      <c r="D1079" s="64">
        <f t="shared" ca="1" si="34"/>
        <v>-73.643074250976895</v>
      </c>
    </row>
    <row r="1080" spans="1:4" s="21" customFormat="1" ht="14.25" customHeight="1" x14ac:dyDescent="0.3">
      <c r="A1080" s="76">
        <v>40834</v>
      </c>
      <c r="B1080" s="64">
        <v>116.539</v>
      </c>
      <c r="C1080" s="99">
        <f t="shared" ca="1" si="33"/>
        <v>1.4388176105008494E-2</v>
      </c>
      <c r="D1080" s="64">
        <f t="shared" ca="1" si="34"/>
        <v>-71.940880525042473</v>
      </c>
    </row>
    <row r="1081" spans="1:4" s="21" customFormat="1" ht="14.25" customHeight="1" x14ac:dyDescent="0.3">
      <c r="A1081" s="76">
        <v>40833</v>
      </c>
      <c r="B1081" s="64">
        <v>117.123</v>
      </c>
      <c r="C1081" s="99">
        <f t="shared" ca="1" si="33"/>
        <v>3.3705782673162488E-2</v>
      </c>
      <c r="D1081" s="64">
        <f t="shared" ca="1" si="34"/>
        <v>-168.52891336581243</v>
      </c>
    </row>
    <row r="1082" spans="1:4" s="21" customFormat="1" ht="14.25" customHeight="1" x14ac:dyDescent="0.3">
      <c r="A1082" s="76">
        <v>40830</v>
      </c>
      <c r="B1082" s="64">
        <v>117.04900000000001</v>
      </c>
      <c r="C1082" s="99">
        <f t="shared" ca="1" si="33"/>
        <v>1.9439630019944899E-2</v>
      </c>
      <c r="D1082" s="64">
        <f t="shared" ca="1" si="34"/>
        <v>-97.198150099724501</v>
      </c>
    </row>
    <row r="1083" spans="1:4" s="21" customFormat="1" ht="14.25" customHeight="1" x14ac:dyDescent="0.3">
      <c r="A1083" s="76">
        <v>40829</v>
      </c>
      <c r="B1083" s="64">
        <v>116.634</v>
      </c>
      <c r="C1083" s="99">
        <f t="shared" ca="1" si="33"/>
        <v>1.3873676524278965E-2</v>
      </c>
      <c r="D1083" s="64">
        <f t="shared" ca="1" si="34"/>
        <v>-69.368382621394829</v>
      </c>
    </row>
    <row r="1084" spans="1:4" s="21" customFormat="1" ht="14.25" customHeight="1" x14ac:dyDescent="0.3">
      <c r="A1084" s="76">
        <v>40828</v>
      </c>
      <c r="B1084" s="64">
        <v>116.398</v>
      </c>
      <c r="C1084" s="99">
        <f t="shared" ca="1" si="33"/>
        <v>1.4388175725727002E-2</v>
      </c>
      <c r="D1084" s="64">
        <f t="shared" ca="1" si="34"/>
        <v>-71.940878628635005</v>
      </c>
    </row>
    <row r="1085" spans="1:4" s="21" customFormat="1" ht="14.25" customHeight="1" x14ac:dyDescent="0.3">
      <c r="A1085" s="76">
        <v>40827</v>
      </c>
      <c r="B1085" s="64">
        <v>115.71899999999999</v>
      </c>
      <c r="C1085" s="99">
        <f t="shared" ca="1" si="33"/>
        <v>-7.1129491711570143E-3</v>
      </c>
      <c r="D1085" s="64">
        <f t="shared" ca="1" si="34"/>
        <v>35.56474585578507</v>
      </c>
    </row>
    <row r="1086" spans="1:4" s="21" customFormat="1" ht="14.25" customHeight="1" x14ac:dyDescent="0.3">
      <c r="A1086" s="76">
        <v>40826</v>
      </c>
      <c r="B1086" s="64" t="e">
        <v>#N/A</v>
      </c>
      <c r="C1086" s="99">
        <f t="shared" ca="1" si="33"/>
        <v>3.5402727195731371E-2</v>
      </c>
      <c r="D1086" s="64">
        <f t="shared" ca="1" si="34"/>
        <v>-32.377007116342249</v>
      </c>
    </row>
    <row r="1087" spans="1:4" s="21" customFormat="1" ht="14.25" customHeight="1" x14ac:dyDescent="0.3">
      <c r="A1087" s="76">
        <v>40823</v>
      </c>
      <c r="B1087" s="64">
        <v>116.477</v>
      </c>
      <c r="C1087" s="99">
        <f t="shared" ca="1" si="33"/>
        <v>1.0199391158793088E-2</v>
      </c>
      <c r="D1087" s="64">
        <f t="shared" ca="1" si="34"/>
        <v>-50.996955793965441</v>
      </c>
    </row>
    <row r="1088" spans="1:4" s="21" customFormat="1" ht="14.25" customHeight="1" x14ac:dyDescent="0.3">
      <c r="A1088" s="76">
        <v>40822</v>
      </c>
      <c r="B1088" s="64">
        <v>115.15</v>
      </c>
      <c r="C1088" s="99">
        <f t="shared" ca="1" si="33"/>
        <v>-9.5305269314798977E-3</v>
      </c>
      <c r="D1088" s="64">
        <f t="shared" ca="1" si="34"/>
        <v>47.652634657399489</v>
      </c>
    </row>
    <row r="1089" spans="1:4" s="21" customFormat="1" ht="14.25" customHeight="1" x14ac:dyDescent="0.3">
      <c r="A1089" s="76">
        <v>40821</v>
      </c>
      <c r="B1089" s="64">
        <v>114.886</v>
      </c>
      <c r="C1089" s="99">
        <f t="shared" ca="1" si="33"/>
        <v>-1.2989913916046671E-2</v>
      </c>
      <c r="D1089" s="64">
        <f t="shared" ca="1" si="34"/>
        <v>64.949569580233359</v>
      </c>
    </row>
    <row r="1090" spans="1:4" s="21" customFormat="1" ht="14.25" customHeight="1" x14ac:dyDescent="0.3">
      <c r="A1090" s="76">
        <v>40820</v>
      </c>
      <c r="B1090" s="64">
        <v>113.304</v>
      </c>
      <c r="C1090" s="99">
        <f t="shared" ca="1" si="33"/>
        <v>-4.9144008056394718E-2</v>
      </c>
      <c r="D1090" s="64">
        <f t="shared" ca="1" si="34"/>
        <v>245.72004028197358</v>
      </c>
    </row>
    <row r="1091" spans="1:4" s="21" customFormat="1" ht="14.25" customHeight="1" x14ac:dyDescent="0.3">
      <c r="A1091" s="76">
        <v>40819</v>
      </c>
      <c r="B1091" s="64">
        <v>114.81699999999999</v>
      </c>
      <c r="C1091" s="99">
        <f t="shared" ref="C1091:C1154" ca="1" si="35">_xlfn.IFNA((B1091-B1100)/B1100,NORMINV(RAND(), _xlfn.AGGREGATE(1,6,C1030:C1156),_xlfn.AGGREGATE(7,6,C1030:C1156)))</f>
        <v>-4.0801664146498363E-2</v>
      </c>
      <c r="D1091" s="64">
        <f t="shared" ca="1" si="34"/>
        <v>204.00832073249182</v>
      </c>
    </row>
    <row r="1092" spans="1:4" s="21" customFormat="1" ht="14.25" customHeight="1" x14ac:dyDescent="0.3">
      <c r="A1092" s="76">
        <v>40816</v>
      </c>
      <c r="B1092" s="64">
        <v>115.038</v>
      </c>
      <c r="C1092" s="99">
        <f t="shared" ca="1" si="35"/>
        <v>-4.0630472854640984E-2</v>
      </c>
      <c r="D1092" s="64">
        <f t="shared" ca="1" si="34"/>
        <v>203.15236427320491</v>
      </c>
    </row>
    <row r="1093" spans="1:4" s="21" customFormat="1" ht="14.25" customHeight="1" x14ac:dyDescent="0.3">
      <c r="A1093" s="76">
        <v>40815</v>
      </c>
      <c r="B1093" s="64">
        <v>114.747</v>
      </c>
      <c r="C1093" s="99">
        <f t="shared" ca="1" si="35"/>
        <v>-4.1762701673514417E-2</v>
      </c>
      <c r="D1093" s="64">
        <f t="shared" ca="1" si="34"/>
        <v>208.8135083675721</v>
      </c>
    </row>
    <row r="1094" spans="1:4" s="21" customFormat="1" ht="14.25" customHeight="1" x14ac:dyDescent="0.3">
      <c r="A1094" s="76">
        <v>40814</v>
      </c>
      <c r="B1094" s="64">
        <v>116.548</v>
      </c>
      <c r="C1094" s="99">
        <f t="shared" ca="1" si="35"/>
        <v>-1.6646838956809334E-2</v>
      </c>
      <c r="D1094" s="64">
        <f t="shared" ref="D1094:D1157" ca="1" si="36">C1094*-5000</f>
        <v>83.234194784046664</v>
      </c>
    </row>
    <row r="1095" spans="1:4" s="21" customFormat="1" ht="14.25" customHeight="1" x14ac:dyDescent="0.3">
      <c r="A1095" s="76">
        <v>40813</v>
      </c>
      <c r="B1095" s="64">
        <v>116.792</v>
      </c>
      <c r="C1095" s="99">
        <f t="shared" ca="1" si="35"/>
        <v>-2.199817449484584E-2</v>
      </c>
      <c r="D1095" s="64">
        <f t="shared" ca="1" si="36"/>
        <v>109.99087247422921</v>
      </c>
    </row>
    <row r="1096" spans="1:4" s="21" customFormat="1" ht="14.25" customHeight="1" x14ac:dyDescent="0.3">
      <c r="A1096" s="76">
        <v>40812</v>
      </c>
      <c r="B1096" s="64">
        <v>115.301</v>
      </c>
      <c r="C1096" s="99">
        <f t="shared" ca="1" si="35"/>
        <v>-3.922238517432166E-2</v>
      </c>
      <c r="D1096" s="64">
        <f t="shared" ca="1" si="36"/>
        <v>196.11192587160829</v>
      </c>
    </row>
    <row r="1097" spans="1:4" s="21" customFormat="1" ht="14.25" customHeight="1" x14ac:dyDescent="0.3">
      <c r="A1097" s="76">
        <v>40809</v>
      </c>
      <c r="B1097" s="64">
        <v>116.258</v>
      </c>
      <c r="C1097" s="99">
        <f t="shared" ca="1" si="35"/>
        <v>-2.9978890455649127E-2</v>
      </c>
      <c r="D1097" s="64">
        <f t="shared" ca="1" si="36"/>
        <v>149.89445227824564</v>
      </c>
    </row>
    <row r="1098" spans="1:4" s="21" customFormat="1" ht="14.25" customHeight="1" x14ac:dyDescent="0.3">
      <c r="A1098" s="76">
        <v>40808</v>
      </c>
      <c r="B1098" s="64">
        <v>116.398</v>
      </c>
      <c r="C1098" s="99">
        <f t="shared" ca="1" si="35"/>
        <v>-3.0541789863823776E-2</v>
      </c>
      <c r="D1098" s="64">
        <f t="shared" ca="1" si="36"/>
        <v>152.70894931911889</v>
      </c>
    </row>
    <row r="1099" spans="1:4" s="21" customFormat="1" ht="14.25" customHeight="1" x14ac:dyDescent="0.3">
      <c r="A1099" s="76">
        <v>40807</v>
      </c>
      <c r="B1099" s="64">
        <v>119.16</v>
      </c>
      <c r="C1099" s="99">
        <f t="shared" ca="1" si="35"/>
        <v>-1.9582030607207583E-2</v>
      </c>
      <c r="D1099" s="64">
        <f t="shared" ca="1" si="36"/>
        <v>97.910153036037912</v>
      </c>
    </row>
    <row r="1100" spans="1:4" s="21" customFormat="1" ht="14.25" customHeight="1" x14ac:dyDescent="0.3">
      <c r="A1100" s="76">
        <v>40806</v>
      </c>
      <c r="B1100" s="64">
        <v>119.70099999999999</v>
      </c>
      <c r="C1100" s="99">
        <f t="shared" ca="1" si="35"/>
        <v>-6.3173448888446965E-3</v>
      </c>
      <c r="D1100" s="64">
        <f t="shared" ca="1" si="36"/>
        <v>31.586724444223481</v>
      </c>
    </row>
    <row r="1101" spans="1:4" s="21" customFormat="1" ht="14.25" customHeight="1" x14ac:dyDescent="0.3">
      <c r="A1101" s="76">
        <v>40805</v>
      </c>
      <c r="B1101" s="64">
        <v>119.91</v>
      </c>
      <c r="C1101" s="99">
        <f t="shared" ca="1" si="35"/>
        <v>-2.5371209915568509E-3</v>
      </c>
      <c r="D1101" s="64">
        <f t="shared" ca="1" si="36"/>
        <v>12.685604957784255</v>
      </c>
    </row>
    <row r="1102" spans="1:4" s="21" customFormat="1" ht="14.25" customHeight="1" x14ac:dyDescent="0.3">
      <c r="A1102" s="76">
        <v>40802</v>
      </c>
      <c r="B1102" s="64">
        <v>119.748</v>
      </c>
      <c r="C1102" s="99">
        <f t="shared" ca="1" si="35"/>
        <v>3.5402727195731371E-2</v>
      </c>
      <c r="D1102" s="64">
        <f t="shared" ca="1" si="36"/>
        <v>-96.050686246776905</v>
      </c>
    </row>
    <row r="1103" spans="1:4" s="21" customFormat="1" ht="14.25" customHeight="1" x14ac:dyDescent="0.3">
      <c r="A1103" s="76">
        <v>40801</v>
      </c>
      <c r="B1103" s="64">
        <v>118.521</v>
      </c>
      <c r="C1103" s="99">
        <f t="shared" ca="1" si="35"/>
        <v>6.7544178113996243E-4</v>
      </c>
      <c r="D1103" s="64">
        <f t="shared" ca="1" si="36"/>
        <v>-3.377208905699812</v>
      </c>
    </row>
    <row r="1104" spans="1:4" s="21" customFormat="1" ht="14.25" customHeight="1" x14ac:dyDescent="0.3">
      <c r="A1104" s="76">
        <v>40800</v>
      </c>
      <c r="B1104" s="64">
        <v>119.419</v>
      </c>
      <c r="C1104" s="99">
        <f t="shared" ca="1" si="35"/>
        <v>-1.7582049564635629E-4</v>
      </c>
      <c r="D1104" s="64">
        <f t="shared" ca="1" si="36"/>
        <v>0.87910247823178145</v>
      </c>
    </row>
    <row r="1105" spans="1:4" s="21" customFormat="1" ht="14.25" customHeight="1" x14ac:dyDescent="0.3">
      <c r="A1105" s="76">
        <v>40799</v>
      </c>
      <c r="B1105" s="64">
        <v>120.008</v>
      </c>
      <c r="C1105" s="99">
        <f t="shared" ca="1" si="35"/>
        <v>-1.9294743845641993E-3</v>
      </c>
      <c r="D1105" s="64">
        <f t="shared" ca="1" si="36"/>
        <v>9.6473719228209962</v>
      </c>
    </row>
    <row r="1106" spans="1:4" s="21" customFormat="1" ht="14.25" customHeight="1" x14ac:dyDescent="0.3">
      <c r="A1106" s="76">
        <v>40798</v>
      </c>
      <c r="B1106" s="64">
        <v>119.851</v>
      </c>
      <c r="C1106" s="99">
        <f t="shared" ca="1" si="35"/>
        <v>-3.9227745318849618E-3</v>
      </c>
      <c r="D1106" s="64">
        <f t="shared" ca="1" si="36"/>
        <v>19.613872659424811</v>
      </c>
    </row>
    <row r="1107" spans="1:4" s="21" customFormat="1" ht="14.25" customHeight="1" x14ac:dyDescent="0.3">
      <c r="A1107" s="76">
        <v>40795</v>
      </c>
      <c r="B1107" s="64">
        <v>120.065</v>
      </c>
      <c r="C1107" s="99">
        <f t="shared" ca="1" si="35"/>
        <v>3.5402727195731371E-2</v>
      </c>
      <c r="D1107" s="64">
        <f t="shared" ca="1" si="36"/>
        <v>-75.839784262348999</v>
      </c>
    </row>
    <row r="1108" spans="1:4" s="21" customFormat="1" ht="14.25" customHeight="1" x14ac:dyDescent="0.3">
      <c r="A1108" s="76">
        <v>40794</v>
      </c>
      <c r="B1108" s="64">
        <v>121.54</v>
      </c>
      <c r="C1108" s="99">
        <f t="shared" ca="1" si="35"/>
        <v>2.6381570058100337E-2</v>
      </c>
      <c r="D1108" s="64">
        <f t="shared" ca="1" si="36"/>
        <v>-131.9078502905017</v>
      </c>
    </row>
    <row r="1109" spans="1:4" s="21" customFormat="1" ht="14.25" customHeight="1" x14ac:dyDescent="0.3">
      <c r="A1109" s="76">
        <v>40793</v>
      </c>
      <c r="B1109" s="64">
        <v>120.462</v>
      </c>
      <c r="C1109" s="99">
        <f t="shared" ca="1" si="35"/>
        <v>2.8245115361962538E-2</v>
      </c>
      <c r="D1109" s="64">
        <f t="shared" ca="1" si="36"/>
        <v>-141.22557680981268</v>
      </c>
    </row>
    <row r="1110" spans="1:4" s="21" customFormat="1" ht="14.25" customHeight="1" x14ac:dyDescent="0.3">
      <c r="A1110" s="76">
        <v>40792</v>
      </c>
      <c r="B1110" s="64">
        <v>120.215</v>
      </c>
      <c r="C1110" s="99">
        <f t="shared" ca="1" si="35"/>
        <v>2.3071555010893231E-2</v>
      </c>
      <c r="D1110" s="64">
        <f t="shared" ca="1" si="36"/>
        <v>-115.35777505446616</v>
      </c>
    </row>
    <row r="1111" spans="1:4" s="21" customFormat="1" ht="14.25" customHeight="1" x14ac:dyDescent="0.3">
      <c r="A1111" s="76">
        <v>40791</v>
      </c>
      <c r="B1111" s="64" t="e">
        <v>#N/A</v>
      </c>
      <c r="C1111" s="99">
        <f t="shared" ca="1" si="35"/>
        <v>3.5402727195731371E-2</v>
      </c>
      <c r="D1111" s="64">
        <f t="shared" ca="1" si="36"/>
        <v>-61.195971304335693</v>
      </c>
    </row>
    <row r="1112" spans="1:4" s="21" customFormat="1" ht="14.25" customHeight="1" x14ac:dyDescent="0.3">
      <c r="A1112" s="76">
        <v>40788</v>
      </c>
      <c r="B1112" s="64">
        <v>118.441</v>
      </c>
      <c r="C1112" s="99">
        <f t="shared" ca="1" si="35"/>
        <v>1.4040975676578115E-2</v>
      </c>
      <c r="D1112" s="64">
        <f t="shared" ca="1" si="36"/>
        <v>-70.204878382890584</v>
      </c>
    </row>
    <row r="1113" spans="1:4" s="21" customFormat="1" ht="14.25" customHeight="1" x14ac:dyDescent="0.3">
      <c r="A1113" s="76">
        <v>40787</v>
      </c>
      <c r="B1113" s="64">
        <v>119.44</v>
      </c>
      <c r="C1113" s="99">
        <f t="shared" ca="1" si="35"/>
        <v>1.5775821745971034E-2</v>
      </c>
      <c r="D1113" s="64">
        <f t="shared" ca="1" si="36"/>
        <v>-78.879108729855176</v>
      </c>
    </row>
    <row r="1114" spans="1:4" s="21" customFormat="1" ht="14.25" customHeight="1" x14ac:dyDescent="0.3">
      <c r="A1114" s="76">
        <v>40786</v>
      </c>
      <c r="B1114" s="64">
        <v>120.24</v>
      </c>
      <c r="C1114" s="99">
        <f t="shared" ca="1" si="35"/>
        <v>2.7876798399712733E-2</v>
      </c>
      <c r="D1114" s="64">
        <f t="shared" ca="1" si="36"/>
        <v>-139.38399199856366</v>
      </c>
    </row>
    <row r="1115" spans="1:4" s="21" customFormat="1" ht="14.25" customHeight="1" x14ac:dyDescent="0.3">
      <c r="A1115" s="76">
        <v>40785</v>
      </c>
      <c r="B1115" s="64">
        <v>120.32299999999999</v>
      </c>
      <c r="C1115" s="99">
        <f t="shared" ca="1" si="35"/>
        <v>1.3212186536874448E-2</v>
      </c>
      <c r="D1115" s="64">
        <f t="shared" ca="1" si="36"/>
        <v>-66.060932684372247</v>
      </c>
    </row>
    <row r="1116" spans="1:4" s="21" customFormat="1" ht="14.25" customHeight="1" x14ac:dyDescent="0.3">
      <c r="A1116" s="76">
        <v>40784</v>
      </c>
      <c r="B1116" s="64" t="e">
        <v>#N/A</v>
      </c>
      <c r="C1116" s="99">
        <f t="shared" ca="1" si="35"/>
        <v>3.5402727195731371E-2</v>
      </c>
      <c r="D1116" s="64">
        <f t="shared" ca="1" si="36"/>
        <v>63.106660856122005</v>
      </c>
    </row>
    <row r="1117" spans="1:4" s="21" customFormat="1" ht="14.25" customHeight="1" x14ac:dyDescent="0.3">
      <c r="A1117" s="76">
        <v>40781</v>
      </c>
      <c r="B1117" s="64">
        <v>118.416</v>
      </c>
      <c r="C1117" s="99">
        <f t="shared" ca="1" si="35"/>
        <v>1.0470265980595483E-2</v>
      </c>
      <c r="D1117" s="64">
        <f t="shared" ca="1" si="36"/>
        <v>-52.351329902977412</v>
      </c>
    </row>
    <row r="1118" spans="1:4" s="21" customFormat="1" ht="14.25" customHeight="1" x14ac:dyDescent="0.3">
      <c r="A1118" s="76">
        <v>40780</v>
      </c>
      <c r="B1118" s="64">
        <v>117.15300000000001</v>
      </c>
      <c r="C1118" s="99">
        <f t="shared" ca="1" si="35"/>
        <v>1.4364382565328121E-2</v>
      </c>
      <c r="D1118" s="64">
        <f t="shared" ca="1" si="36"/>
        <v>-71.821912826640613</v>
      </c>
    </row>
    <row r="1119" spans="1:4" s="21" customFormat="1" ht="14.25" customHeight="1" x14ac:dyDescent="0.3">
      <c r="A1119" s="76">
        <v>40779</v>
      </c>
      <c r="B1119" s="64">
        <v>117.504</v>
      </c>
      <c r="C1119" s="99">
        <f t="shared" ca="1" si="35"/>
        <v>2.8697494440845392E-2</v>
      </c>
      <c r="D1119" s="64">
        <f t="shared" ca="1" si="36"/>
        <v>-143.48747220422695</v>
      </c>
    </row>
    <row r="1120" spans="1:4" s="21" customFormat="1" ht="14.25" customHeight="1" x14ac:dyDescent="0.3">
      <c r="A1120" s="76">
        <v>40778</v>
      </c>
      <c r="B1120" s="64">
        <v>117.35599999999999</v>
      </c>
      <c r="C1120" s="99">
        <f t="shared" ca="1" si="35"/>
        <v>4.855166991297509E-2</v>
      </c>
      <c r="D1120" s="64">
        <f t="shared" ca="1" si="36"/>
        <v>-242.75834956487546</v>
      </c>
    </row>
    <row r="1121" spans="1:4" s="21" customFormat="1" ht="14.25" customHeight="1" x14ac:dyDescent="0.3">
      <c r="A1121" s="76">
        <v>40777</v>
      </c>
      <c r="B1121" s="64">
        <v>116.801</v>
      </c>
      <c r="C1121" s="99">
        <f t="shared" ca="1" si="35"/>
        <v>3.4103887595286403E-2</v>
      </c>
      <c r="D1121" s="64">
        <f t="shared" ca="1" si="36"/>
        <v>-170.51943797643202</v>
      </c>
    </row>
    <row r="1122" spans="1:4" s="21" customFormat="1" ht="14.25" customHeight="1" x14ac:dyDescent="0.3">
      <c r="A1122" s="76">
        <v>40774</v>
      </c>
      <c r="B1122" s="64">
        <v>117.58499999999999</v>
      </c>
      <c r="C1122" s="99">
        <f t="shared" ca="1" si="35"/>
        <v>2.6306831571689136E-2</v>
      </c>
      <c r="D1122" s="64">
        <f t="shared" ca="1" si="36"/>
        <v>-131.5341578584457</v>
      </c>
    </row>
    <row r="1123" spans="1:4" s="21" customFormat="1" ht="14.25" customHeight="1" x14ac:dyDescent="0.3">
      <c r="A1123" s="76">
        <v>40773</v>
      </c>
      <c r="B1123" s="64">
        <v>116.979</v>
      </c>
      <c r="C1123" s="99">
        <f t="shared" ca="1" si="35"/>
        <v>2.0340697968546876E-2</v>
      </c>
      <c r="D1123" s="64">
        <f t="shared" ca="1" si="36"/>
        <v>-101.70348984273438</v>
      </c>
    </row>
    <row r="1124" spans="1:4" s="21" customFormat="1" ht="14.25" customHeight="1" x14ac:dyDescent="0.3">
      <c r="A1124" s="76">
        <v>40772</v>
      </c>
      <c r="B1124" s="64">
        <v>118.754</v>
      </c>
      <c r="C1124" s="99">
        <f t="shared" ca="1" si="35"/>
        <v>3.0752271918480061E-2</v>
      </c>
      <c r="D1124" s="64">
        <f t="shared" ca="1" si="36"/>
        <v>-153.76135959240031</v>
      </c>
    </row>
    <row r="1125" spans="1:4" s="21" customFormat="1" ht="14.25" customHeight="1" x14ac:dyDescent="0.3">
      <c r="A1125" s="76">
        <v>40771</v>
      </c>
      <c r="B1125" s="64">
        <v>117.86799999999999</v>
      </c>
      <c r="C1125" s="99">
        <f t="shared" ca="1" si="35"/>
        <v>3.9350629439721058E-3</v>
      </c>
      <c r="D1125" s="64">
        <f t="shared" ca="1" si="36"/>
        <v>-19.67531471986053</v>
      </c>
    </row>
    <row r="1126" spans="1:4" s="21" customFormat="1" ht="14.25" customHeight="1" x14ac:dyDescent="0.3">
      <c r="A1126" s="76">
        <v>40770</v>
      </c>
      <c r="B1126" s="64">
        <v>117.18899999999999</v>
      </c>
      <c r="C1126" s="99">
        <f t="shared" ca="1" si="35"/>
        <v>-4.1795322335767067E-4</v>
      </c>
      <c r="D1126" s="64">
        <f t="shared" ca="1" si="36"/>
        <v>2.0897661167883532</v>
      </c>
    </row>
    <row r="1127" spans="1:4" s="21" customFormat="1" ht="14.25" customHeight="1" x14ac:dyDescent="0.3">
      <c r="A1127" s="76">
        <v>40767</v>
      </c>
      <c r="B1127" s="64">
        <v>115.494</v>
      </c>
      <c r="C1127" s="99">
        <f t="shared" ca="1" si="35"/>
        <v>-1.8442344302420467E-2</v>
      </c>
      <c r="D1127" s="64">
        <f t="shared" ca="1" si="36"/>
        <v>92.211721512102329</v>
      </c>
    </row>
    <row r="1128" spans="1:4" s="21" customFormat="1" ht="14.25" customHeight="1" x14ac:dyDescent="0.3">
      <c r="A1128" s="76">
        <v>40766</v>
      </c>
      <c r="B1128" s="64">
        <v>114.226</v>
      </c>
      <c r="C1128" s="99">
        <f t="shared" ca="1" si="35"/>
        <v>-3.3784469632887837E-2</v>
      </c>
      <c r="D1128" s="64">
        <f t="shared" ca="1" si="36"/>
        <v>168.92234816443917</v>
      </c>
    </row>
    <row r="1129" spans="1:4" s="21" customFormat="1" ht="14.25" customHeight="1" x14ac:dyDescent="0.3">
      <c r="A1129" s="76">
        <v>40765</v>
      </c>
      <c r="B1129" s="64">
        <v>111.922</v>
      </c>
      <c r="C1129" s="99">
        <f t="shared" ca="1" si="35"/>
        <v>-5.5916862784793082E-2</v>
      </c>
      <c r="D1129" s="64">
        <f t="shared" ca="1" si="36"/>
        <v>279.5843139239654</v>
      </c>
    </row>
    <row r="1130" spans="1:4" s="21" customFormat="1" ht="14.25" customHeight="1" x14ac:dyDescent="0.3">
      <c r="A1130" s="76">
        <v>40764</v>
      </c>
      <c r="B1130" s="64">
        <v>112.949</v>
      </c>
      <c r="C1130" s="99">
        <f t="shared" ca="1" si="35"/>
        <v>-4.3866554926310641E-2</v>
      </c>
      <c r="D1130" s="64">
        <f t="shared" ca="1" si="36"/>
        <v>219.33277463155321</v>
      </c>
    </row>
    <row r="1131" spans="1:4" s="21" customFormat="1" ht="14.25" customHeight="1" x14ac:dyDescent="0.3">
      <c r="A1131" s="76">
        <v>40763</v>
      </c>
      <c r="B1131" s="64">
        <v>114.571</v>
      </c>
      <c r="C1131" s="99">
        <f t="shared" ca="1" si="35"/>
        <v>-3.7145666478977414E-2</v>
      </c>
      <c r="D1131" s="64">
        <f t="shared" ca="1" si="36"/>
        <v>185.72833239488708</v>
      </c>
    </row>
    <row r="1132" spans="1:4" s="21" customFormat="1" ht="14.25" customHeight="1" x14ac:dyDescent="0.3">
      <c r="A1132" s="76">
        <v>40760</v>
      </c>
      <c r="B1132" s="64">
        <v>114.64700000000001</v>
      </c>
      <c r="C1132" s="99">
        <f t="shared" ca="1" si="35"/>
        <v>-3.4185586116844219E-2</v>
      </c>
      <c r="D1132" s="64">
        <f t="shared" ca="1" si="36"/>
        <v>170.92793058422109</v>
      </c>
    </row>
    <row r="1133" spans="1:4" s="21" customFormat="1" ht="14.25" customHeight="1" x14ac:dyDescent="0.3">
      <c r="A1133" s="76">
        <v>40759</v>
      </c>
      <c r="B1133" s="64">
        <v>115.211</v>
      </c>
      <c r="C1133" s="99">
        <f t="shared" ca="1" si="35"/>
        <v>-3.3675540570009904E-2</v>
      </c>
      <c r="D1133" s="64">
        <f t="shared" ca="1" si="36"/>
        <v>168.37770285004953</v>
      </c>
    </row>
    <row r="1134" spans="1:4" s="21" customFormat="1" ht="14.25" customHeight="1" x14ac:dyDescent="0.3">
      <c r="A1134" s="76">
        <v>40758</v>
      </c>
      <c r="B1134" s="64">
        <v>117.40600000000001</v>
      </c>
      <c r="C1134" s="99">
        <f t="shared" ca="1" si="35"/>
        <v>-1.6156334322154603E-2</v>
      </c>
      <c r="D1134" s="64">
        <f t="shared" ca="1" si="36"/>
        <v>80.781671610773017</v>
      </c>
    </row>
    <row r="1135" spans="1:4" s="21" customFormat="1" ht="14.25" customHeight="1" x14ac:dyDescent="0.3">
      <c r="A1135" s="76">
        <v>40757</v>
      </c>
      <c r="B1135" s="64">
        <v>117.238</v>
      </c>
      <c r="C1135" s="99">
        <f t="shared" ca="1" si="35"/>
        <v>-1.0958603642744515E-2</v>
      </c>
      <c r="D1135" s="64">
        <f t="shared" ca="1" si="36"/>
        <v>54.793018213722576</v>
      </c>
    </row>
    <row r="1136" spans="1:4" s="21" customFormat="1" ht="14.25" customHeight="1" x14ac:dyDescent="0.3">
      <c r="A1136" s="76">
        <v>40756</v>
      </c>
      <c r="B1136" s="64">
        <v>117.664</v>
      </c>
      <c r="C1136" s="99">
        <f t="shared" ca="1" si="35"/>
        <v>-8.4438676621778376E-3</v>
      </c>
      <c r="D1136" s="64">
        <f t="shared" ca="1" si="36"/>
        <v>42.219338310889185</v>
      </c>
    </row>
    <row r="1137" spans="1:4" s="21" customFormat="1" ht="14.25" customHeight="1" x14ac:dyDescent="0.3">
      <c r="A1137" s="76">
        <v>40753</v>
      </c>
      <c r="B1137" s="64">
        <v>118.22</v>
      </c>
      <c r="C1137" s="99">
        <f t="shared" ca="1" si="35"/>
        <v>9.5213697109431273E-3</v>
      </c>
      <c r="D1137" s="64">
        <f t="shared" ca="1" si="36"/>
        <v>-47.60684855471564</v>
      </c>
    </row>
    <row r="1138" spans="1:4" s="21" customFormat="1" ht="14.25" customHeight="1" x14ac:dyDescent="0.3">
      <c r="A1138" s="76">
        <v>40752</v>
      </c>
      <c r="B1138" s="64">
        <v>118.551</v>
      </c>
      <c r="C1138" s="99">
        <f t="shared" ca="1" si="35"/>
        <v>1.2711104277184077E-2</v>
      </c>
      <c r="D1138" s="64">
        <f t="shared" ca="1" si="36"/>
        <v>-63.555521385920386</v>
      </c>
    </row>
    <row r="1139" spans="1:4" s="21" customFormat="1" ht="14.25" customHeight="1" x14ac:dyDescent="0.3">
      <c r="A1139" s="76">
        <v>40751</v>
      </c>
      <c r="B1139" s="64">
        <v>118.131</v>
      </c>
      <c r="C1139" s="99">
        <f t="shared" ca="1" si="35"/>
        <v>1.177669670081195E-2</v>
      </c>
      <c r="D1139" s="64">
        <f t="shared" ca="1" si="36"/>
        <v>-58.883483504059747</v>
      </c>
    </row>
    <row r="1140" spans="1:4" s="21" customFormat="1" ht="14.25" customHeight="1" x14ac:dyDescent="0.3">
      <c r="A1140" s="76">
        <v>40750</v>
      </c>
      <c r="B1140" s="64">
        <v>118.991</v>
      </c>
      <c r="C1140" s="99">
        <f t="shared" ca="1" si="35"/>
        <v>2.7973357062019987E-2</v>
      </c>
      <c r="D1140" s="64">
        <f t="shared" ca="1" si="36"/>
        <v>-139.86678531009994</v>
      </c>
    </row>
    <row r="1141" spans="1:4" s="21" customFormat="1" ht="14.25" customHeight="1" x14ac:dyDescent="0.3">
      <c r="A1141" s="76">
        <v>40749</v>
      </c>
      <c r="B1141" s="64">
        <v>118.705</v>
      </c>
      <c r="C1141" s="99">
        <f t="shared" ca="1" si="35"/>
        <v>4.9771394713336935E-2</v>
      </c>
      <c r="D1141" s="64">
        <f t="shared" ca="1" si="36"/>
        <v>-248.85697356668467</v>
      </c>
    </row>
    <row r="1142" spans="1:4" s="21" customFormat="1" ht="14.25" customHeight="1" x14ac:dyDescent="0.3">
      <c r="A1142" s="76">
        <v>40746</v>
      </c>
      <c r="B1142" s="64">
        <v>119.226</v>
      </c>
      <c r="C1142" s="99">
        <f t="shared" ca="1" si="35"/>
        <v>5.5414903599313114E-2</v>
      </c>
      <c r="D1142" s="64">
        <f t="shared" ca="1" si="36"/>
        <v>-277.07451799656559</v>
      </c>
    </row>
    <row r="1143" spans="1:4" s="21" customFormat="1" ht="14.25" customHeight="1" x14ac:dyDescent="0.3">
      <c r="A1143" s="76">
        <v>40745</v>
      </c>
      <c r="B1143" s="64">
        <v>119.334</v>
      </c>
      <c r="C1143" s="99">
        <f t="shared" ca="1" si="35"/>
        <v>4.6844570766882497E-2</v>
      </c>
      <c r="D1143" s="64">
        <f t="shared" ca="1" si="36"/>
        <v>-234.22285383441249</v>
      </c>
    </row>
    <row r="1144" spans="1:4" s="21" customFormat="1" ht="14.25" customHeight="1" x14ac:dyDescent="0.3">
      <c r="A1144" s="76">
        <v>40744</v>
      </c>
      <c r="B1144" s="64">
        <v>118.53700000000001</v>
      </c>
      <c r="C1144" s="99">
        <f t="shared" ca="1" si="35"/>
        <v>4.9083555327415512E-2</v>
      </c>
      <c r="D1144" s="64">
        <f t="shared" ca="1" si="36"/>
        <v>-245.41777663707757</v>
      </c>
    </row>
    <row r="1145" spans="1:4" s="21" customFormat="1" ht="14.25" customHeight="1" x14ac:dyDescent="0.3">
      <c r="A1145" s="76">
        <v>40743</v>
      </c>
      <c r="B1145" s="64">
        <v>118.666</v>
      </c>
      <c r="C1145" s="99">
        <f t="shared" ca="1" si="35"/>
        <v>4.8202881396355354E-2</v>
      </c>
      <c r="D1145" s="64">
        <f t="shared" ca="1" si="36"/>
        <v>-241.01440698177677</v>
      </c>
    </row>
    <row r="1146" spans="1:4" s="21" customFormat="1" ht="14.25" customHeight="1" x14ac:dyDescent="0.3">
      <c r="A1146" s="76">
        <v>40742</v>
      </c>
      <c r="B1146" s="64">
        <v>117.105</v>
      </c>
      <c r="C1146" s="99">
        <f t="shared" ca="1" si="35"/>
        <v>3.3546918025841997E-2</v>
      </c>
      <c r="D1146" s="64">
        <f t="shared" ca="1" si="36"/>
        <v>-167.73459012920998</v>
      </c>
    </row>
    <row r="1147" spans="1:4" s="21" customFormat="1" ht="14.25" customHeight="1" x14ac:dyDescent="0.3">
      <c r="A1147" s="76">
        <v>40739</v>
      </c>
      <c r="B1147" s="64">
        <v>117.063</v>
      </c>
      <c r="C1147" s="99">
        <f t="shared" ca="1" si="35"/>
        <v>3.5402727195731371E-2</v>
      </c>
      <c r="D1147" s="64">
        <f t="shared" ca="1" si="36"/>
        <v>8.1852999664370127</v>
      </c>
    </row>
    <row r="1148" spans="1:4" s="21" customFormat="1" ht="14.25" customHeight="1" x14ac:dyDescent="0.3">
      <c r="A1148" s="76">
        <v>40738</v>
      </c>
      <c r="B1148" s="64">
        <v>116.756</v>
      </c>
      <c r="C1148" s="99">
        <f t="shared" ca="1" si="35"/>
        <v>3.1376983145471951E-2</v>
      </c>
      <c r="D1148" s="64">
        <f t="shared" ca="1" si="36"/>
        <v>-156.88491572735975</v>
      </c>
    </row>
    <row r="1149" spans="1:4" s="21" customFormat="1" ht="14.25" customHeight="1" x14ac:dyDescent="0.3">
      <c r="A1149" s="76">
        <v>40737</v>
      </c>
      <c r="B1149" s="64">
        <v>115.753</v>
      </c>
      <c r="C1149" s="99">
        <f t="shared" ca="1" si="35"/>
        <v>2.0749559082892367E-2</v>
      </c>
      <c r="D1149" s="64">
        <f t="shared" ca="1" si="36"/>
        <v>-103.74779541446183</v>
      </c>
    </row>
    <row r="1150" spans="1:4" s="21" customFormat="1" ht="14.25" customHeight="1" x14ac:dyDescent="0.3">
      <c r="A1150" s="76">
        <v>40736</v>
      </c>
      <c r="B1150" s="64">
        <v>113.077</v>
      </c>
      <c r="C1150" s="99">
        <f t="shared" ca="1" si="35"/>
        <v>1.326705701296684E-4</v>
      </c>
      <c r="D1150" s="64">
        <f t="shared" ca="1" si="36"/>
        <v>-0.66335285064834204</v>
      </c>
    </row>
    <row r="1151" spans="1:4" s="21" customFormat="1" ht="14.25" customHeight="1" x14ac:dyDescent="0.3">
      <c r="A1151" s="76">
        <v>40735</v>
      </c>
      <c r="B1151" s="64">
        <v>112.96599999999999</v>
      </c>
      <c r="C1151" s="99">
        <f t="shared" ca="1" si="35"/>
        <v>3.7228891041075902E-3</v>
      </c>
      <c r="D1151" s="64">
        <f t="shared" ca="1" si="36"/>
        <v>-18.614445520537952</v>
      </c>
    </row>
    <row r="1152" spans="1:4" s="21" customFormat="1" ht="14.25" customHeight="1" x14ac:dyDescent="0.3">
      <c r="A1152" s="76">
        <v>40732</v>
      </c>
      <c r="B1152" s="64">
        <v>113.994</v>
      </c>
      <c r="C1152" s="99">
        <f t="shared" ca="1" si="35"/>
        <v>1.6677963683065219E-2</v>
      </c>
      <c r="D1152" s="64">
        <f t="shared" ca="1" si="36"/>
        <v>-83.389818415326104</v>
      </c>
    </row>
    <row r="1153" spans="1:4" s="21" customFormat="1" ht="14.25" customHeight="1" x14ac:dyDescent="0.3">
      <c r="A1153" s="76">
        <v>40731</v>
      </c>
      <c r="B1153" s="64">
        <v>112.991</v>
      </c>
      <c r="C1153" s="99">
        <f t="shared" ca="1" si="35"/>
        <v>8.1371175688577362E-3</v>
      </c>
      <c r="D1153" s="64">
        <f t="shared" ca="1" si="36"/>
        <v>-40.685587844288683</v>
      </c>
    </row>
    <row r="1154" spans="1:4" s="21" customFormat="1" ht="14.25" customHeight="1" x14ac:dyDescent="0.3">
      <c r="A1154" s="76">
        <v>40730</v>
      </c>
      <c r="B1154" s="64">
        <v>113.209</v>
      </c>
      <c r="C1154" s="99">
        <f t="shared" ca="1" si="35"/>
        <v>9.802872179109837E-3</v>
      </c>
      <c r="D1154" s="64">
        <f t="shared" ca="1" si="36"/>
        <v>-49.014360895549189</v>
      </c>
    </row>
    <row r="1155" spans="1:4" s="21" customFormat="1" ht="14.25" customHeight="1" x14ac:dyDescent="0.3">
      <c r="A1155" s="76">
        <v>40729</v>
      </c>
      <c r="B1155" s="64">
        <v>113.304</v>
      </c>
      <c r="C1155" s="99">
        <f t="shared" ref="C1155:C1218" ca="1" si="37">_xlfn.IFNA((B1155-B1164)/B1164,NORMINV(RAND(), _xlfn.AGGREGATE(1,6,C1094:C1220),_xlfn.AGGREGATE(7,6,C1094:C1220)))</f>
        <v>-6.4015995229493305E-3</v>
      </c>
      <c r="D1155" s="64">
        <f t="shared" ca="1" si="36"/>
        <v>32.00799761474665</v>
      </c>
    </row>
    <row r="1156" spans="1:4" s="21" customFormat="1" ht="14.25" customHeight="1" x14ac:dyDescent="0.3">
      <c r="A1156" s="76">
        <v>40728</v>
      </c>
      <c r="B1156" s="64" t="e">
        <v>#N/A</v>
      </c>
      <c r="C1156" s="99">
        <f t="shared" ca="1" si="37"/>
        <v>3.5402727195731371E-2</v>
      </c>
      <c r="D1156" s="64">
        <f t="shared" ca="1" si="36"/>
        <v>-36.261060932305902</v>
      </c>
    </row>
    <row r="1157" spans="1:4" s="21" customFormat="1" ht="14.25" customHeight="1" x14ac:dyDescent="0.3">
      <c r="A1157" s="76">
        <v>40725</v>
      </c>
      <c r="B1157" s="64">
        <v>113.20399999999999</v>
      </c>
      <c r="C1157" s="99">
        <f t="shared" ca="1" si="37"/>
        <v>-6.3810552000772734E-3</v>
      </c>
      <c r="D1157" s="64">
        <f t="shared" ca="1" si="36"/>
        <v>31.905276000386365</v>
      </c>
    </row>
    <row r="1158" spans="1:4" s="21" customFormat="1" ht="14.25" customHeight="1" x14ac:dyDescent="0.3">
      <c r="A1158" s="76">
        <v>40724</v>
      </c>
      <c r="B1158" s="64">
        <v>113.4</v>
      </c>
      <c r="C1158" s="99">
        <f t="shared" ca="1" si="37"/>
        <v>1.0946714220135725E-3</v>
      </c>
      <c r="D1158" s="64">
        <f t="shared" ref="D1158:D1221" ca="1" si="38">C1158*-5000</f>
        <v>-5.4733571100678624</v>
      </c>
    </row>
    <row r="1159" spans="1:4" s="21" customFormat="1" ht="14.25" customHeight="1" x14ac:dyDescent="0.3">
      <c r="A1159" s="76">
        <v>40723</v>
      </c>
      <c r="B1159" s="64">
        <v>113.062</v>
      </c>
      <c r="C1159" s="99">
        <f t="shared" ca="1" si="37"/>
        <v>1.1387524711733679E-2</v>
      </c>
      <c r="D1159" s="64">
        <f t="shared" ca="1" si="38"/>
        <v>-56.937623558668392</v>
      </c>
    </row>
    <row r="1160" spans="1:4" s="21" customFormat="1" ht="14.25" customHeight="1" x14ac:dyDescent="0.3">
      <c r="A1160" s="76">
        <v>40722</v>
      </c>
      <c r="B1160" s="64">
        <v>112.547</v>
      </c>
      <c r="C1160" s="99">
        <f t="shared" ca="1" si="37"/>
        <v>-4.6430592896561981E-3</v>
      </c>
      <c r="D1160" s="64">
        <f t="shared" ca="1" si="38"/>
        <v>23.215296448280991</v>
      </c>
    </row>
    <row r="1161" spans="1:4" s="21" customFormat="1" ht="14.25" customHeight="1" x14ac:dyDescent="0.3">
      <c r="A1161" s="76">
        <v>40721</v>
      </c>
      <c r="B1161" s="64">
        <v>112.124</v>
      </c>
      <c r="C1161" s="99">
        <f t="shared" ca="1" si="37"/>
        <v>-1.8436487787796628E-2</v>
      </c>
      <c r="D1161" s="64">
        <f t="shared" ca="1" si="38"/>
        <v>92.18243893898314</v>
      </c>
    </row>
    <row r="1162" spans="1:4" s="21" customFormat="1" ht="14.25" customHeight="1" x14ac:dyDescent="0.3">
      <c r="A1162" s="76">
        <v>40718</v>
      </c>
      <c r="B1162" s="64">
        <v>112.07899999999999</v>
      </c>
      <c r="C1162" s="99">
        <f t="shared" ca="1" si="37"/>
        <v>-2.2595273393215383E-2</v>
      </c>
      <c r="D1162" s="64">
        <f t="shared" ca="1" si="38"/>
        <v>112.97636696607691</v>
      </c>
    </row>
    <row r="1163" spans="1:4" s="21" customFormat="1" ht="14.25" customHeight="1" x14ac:dyDescent="0.3">
      <c r="A1163" s="76">
        <v>40717</v>
      </c>
      <c r="B1163" s="64">
        <v>112.11</v>
      </c>
      <c r="C1163" s="99">
        <f t="shared" ca="1" si="37"/>
        <v>-2.4095127004300221E-2</v>
      </c>
      <c r="D1163" s="64">
        <f t="shared" ca="1" si="38"/>
        <v>120.47563502150111</v>
      </c>
    </row>
    <row r="1164" spans="1:4" s="21" customFormat="1" ht="14.25" customHeight="1" x14ac:dyDescent="0.3">
      <c r="A1164" s="76">
        <v>40716</v>
      </c>
      <c r="B1164" s="64">
        <v>114.03400000000001</v>
      </c>
      <c r="C1164" s="99">
        <f t="shared" ca="1" si="37"/>
        <v>-1.1956954962136271E-2</v>
      </c>
      <c r="D1164" s="64">
        <f t="shared" ca="1" si="38"/>
        <v>59.784774810681355</v>
      </c>
    </row>
    <row r="1165" spans="1:4" s="21" customFormat="1" ht="14.25" customHeight="1" x14ac:dyDescent="0.3">
      <c r="A1165" s="76">
        <v>40715</v>
      </c>
      <c r="B1165" s="64">
        <v>113.813</v>
      </c>
      <c r="C1165" s="99">
        <f t="shared" ca="1" si="37"/>
        <v>-9.2189567518629213E-3</v>
      </c>
      <c r="D1165" s="64">
        <f t="shared" ca="1" si="38"/>
        <v>46.094783759314609</v>
      </c>
    </row>
    <row r="1166" spans="1:4" s="21" customFormat="1" ht="14.25" customHeight="1" x14ac:dyDescent="0.3">
      <c r="A1166" s="76">
        <v>40714</v>
      </c>
      <c r="B1166" s="64">
        <v>113.931</v>
      </c>
      <c r="C1166" s="99">
        <f t="shared" ca="1" si="37"/>
        <v>-9.9757557851562501E-3</v>
      </c>
      <c r="D1166" s="64">
        <f t="shared" ca="1" si="38"/>
        <v>49.878778925781248</v>
      </c>
    </row>
    <row r="1167" spans="1:4" s="21" customFormat="1" ht="14.25" customHeight="1" x14ac:dyDescent="0.3">
      <c r="A1167" s="76">
        <v>40711</v>
      </c>
      <c r="B1167" s="64">
        <v>113.276</v>
      </c>
      <c r="C1167" s="99">
        <f t="shared" ca="1" si="37"/>
        <v>-1.1285775384266306E-2</v>
      </c>
      <c r="D1167" s="64">
        <f t="shared" ca="1" si="38"/>
        <v>56.428876921331529</v>
      </c>
    </row>
    <row r="1168" spans="1:4" s="21" customFormat="1" ht="14.25" customHeight="1" x14ac:dyDescent="0.3">
      <c r="A1168" s="76">
        <v>40710</v>
      </c>
      <c r="B1168" s="64">
        <v>111.789</v>
      </c>
      <c r="C1168" s="99">
        <f t="shared" ca="1" si="37"/>
        <v>-2.7473531279633232E-2</v>
      </c>
      <c r="D1168" s="64">
        <f t="shared" ca="1" si="38"/>
        <v>137.36765639816616</v>
      </c>
    </row>
    <row r="1169" spans="1:4" s="21" customFormat="1" ht="14.25" customHeight="1" x14ac:dyDescent="0.3">
      <c r="A1169" s="76">
        <v>40709</v>
      </c>
      <c r="B1169" s="64">
        <v>113.072</v>
      </c>
      <c r="C1169" s="99">
        <f t="shared" ca="1" si="37"/>
        <v>-1.6901996244000857E-2</v>
      </c>
      <c r="D1169" s="64">
        <f t="shared" ca="1" si="38"/>
        <v>84.509981220004278</v>
      </c>
    </row>
    <row r="1170" spans="1:4" s="21" customFormat="1" ht="14.25" customHeight="1" x14ac:dyDescent="0.3">
      <c r="A1170" s="76">
        <v>40708</v>
      </c>
      <c r="B1170" s="64">
        <v>114.23</v>
      </c>
      <c r="C1170" s="99">
        <f t="shared" ca="1" si="37"/>
        <v>-1.1646016474008354E-2</v>
      </c>
      <c r="D1170" s="64">
        <f t="shared" ca="1" si="38"/>
        <v>58.230082370041771</v>
      </c>
    </row>
    <row r="1171" spans="1:4" s="21" customFormat="1" ht="14.25" customHeight="1" x14ac:dyDescent="0.3">
      <c r="A1171" s="76">
        <v>40707</v>
      </c>
      <c r="B1171" s="64">
        <v>114.67</v>
      </c>
      <c r="C1171" s="99">
        <f t="shared" ca="1" si="37"/>
        <v>-8.7052741685901686E-3</v>
      </c>
      <c r="D1171" s="64">
        <f t="shared" ca="1" si="38"/>
        <v>43.52637084295084</v>
      </c>
    </row>
    <row r="1172" spans="1:4" s="21" customFormat="1" ht="14.25" customHeight="1" x14ac:dyDescent="0.3">
      <c r="A1172" s="76">
        <v>40704</v>
      </c>
      <c r="B1172" s="64">
        <v>114.878</v>
      </c>
      <c r="C1172" s="99">
        <f t="shared" ca="1" si="37"/>
        <v>3.5402727195731371E-2</v>
      </c>
      <c r="D1172" s="64">
        <f t="shared" ca="1" si="38"/>
        <v>-19.825419246942378</v>
      </c>
    </row>
    <row r="1173" spans="1:4" s="21" customFormat="1" ht="14.25" customHeight="1" x14ac:dyDescent="0.3">
      <c r="A1173" s="76">
        <v>40703</v>
      </c>
      <c r="B1173" s="64">
        <v>115.414</v>
      </c>
      <c r="C1173" s="99">
        <f t="shared" ca="1" si="37"/>
        <v>2.2230327028951546E-3</v>
      </c>
      <c r="D1173" s="64">
        <f t="shared" ca="1" si="38"/>
        <v>-11.115163514475773</v>
      </c>
    </row>
    <row r="1174" spans="1:4" s="21" customFormat="1" ht="14.25" customHeight="1" x14ac:dyDescent="0.3">
      <c r="A1174" s="76">
        <v>40702</v>
      </c>
      <c r="B1174" s="64">
        <v>114.872</v>
      </c>
      <c r="C1174" s="99">
        <f t="shared" ca="1" si="37"/>
        <v>5.5322128851541053E-3</v>
      </c>
      <c r="D1174" s="64">
        <f t="shared" ca="1" si="38"/>
        <v>-27.661064425770526</v>
      </c>
    </row>
    <row r="1175" spans="1:4" s="21" customFormat="1" ht="14.25" customHeight="1" x14ac:dyDescent="0.3">
      <c r="A1175" s="76">
        <v>40701</v>
      </c>
      <c r="B1175" s="64">
        <v>115.07899999999999</v>
      </c>
      <c r="C1175" s="99">
        <f t="shared" ca="1" si="37"/>
        <v>1.3876162954609429E-2</v>
      </c>
      <c r="D1175" s="64">
        <f t="shared" ca="1" si="38"/>
        <v>-69.380814773047149</v>
      </c>
    </row>
    <row r="1176" spans="1:4" s="21" customFormat="1" ht="14.25" customHeight="1" x14ac:dyDescent="0.3">
      <c r="A1176" s="76">
        <v>40700</v>
      </c>
      <c r="B1176" s="64">
        <v>114.569</v>
      </c>
      <c r="C1176" s="99">
        <f t="shared" ca="1" si="37"/>
        <v>1.649365628604391E-2</v>
      </c>
      <c r="D1176" s="64">
        <f t="shared" ca="1" si="38"/>
        <v>-82.468281430219548</v>
      </c>
    </row>
    <row r="1177" spans="1:4" s="21" customFormat="1" ht="14.25" customHeight="1" x14ac:dyDescent="0.3">
      <c r="A1177" s="76">
        <v>40697</v>
      </c>
      <c r="B1177" s="64">
        <v>114.947</v>
      </c>
      <c r="C1177" s="99">
        <f t="shared" ca="1" si="37"/>
        <v>2.8231252963118729E-2</v>
      </c>
      <c r="D1177" s="64">
        <f t="shared" ca="1" si="38"/>
        <v>-141.15626481559366</v>
      </c>
    </row>
    <row r="1178" spans="1:4" s="21" customFormat="1" ht="14.25" customHeight="1" x14ac:dyDescent="0.3">
      <c r="A1178" s="76">
        <v>40696</v>
      </c>
      <c r="B1178" s="64">
        <v>115.01600000000001</v>
      </c>
      <c r="C1178" s="99">
        <f t="shared" ca="1" si="37"/>
        <v>2.9520757621869367E-2</v>
      </c>
      <c r="D1178" s="64">
        <f t="shared" ca="1" si="38"/>
        <v>-147.60378810934682</v>
      </c>
    </row>
    <row r="1179" spans="1:4" s="21" customFormat="1" ht="14.25" customHeight="1" x14ac:dyDescent="0.3">
      <c r="A1179" s="76">
        <v>40695</v>
      </c>
      <c r="B1179" s="64">
        <v>115.57599999999999</v>
      </c>
      <c r="C1179" s="99">
        <f t="shared" ca="1" si="37"/>
        <v>4.0690816427600161E-2</v>
      </c>
      <c r="D1179" s="64">
        <f t="shared" ca="1" si="38"/>
        <v>-203.45408213800081</v>
      </c>
    </row>
    <row r="1180" spans="1:4" s="21" customFormat="1" ht="14.25" customHeight="1" x14ac:dyDescent="0.3">
      <c r="A1180" s="76">
        <v>40694</v>
      </c>
      <c r="B1180" s="64">
        <v>115.67700000000001</v>
      </c>
      <c r="C1180" s="99">
        <f t="shared" ca="1" si="37"/>
        <v>4.1431465226198547E-2</v>
      </c>
      <c r="D1180" s="64">
        <f t="shared" ca="1" si="38"/>
        <v>-207.15732613099274</v>
      </c>
    </row>
    <row r="1181" spans="1:4" s="21" customFormat="1" ht="14.25" customHeight="1" x14ac:dyDescent="0.3">
      <c r="A1181" s="76">
        <v>40693</v>
      </c>
      <c r="B1181" s="64" t="e">
        <v>#N/A</v>
      </c>
      <c r="C1181" s="99">
        <f t="shared" ca="1" si="37"/>
        <v>3.5402727195731371E-2</v>
      </c>
      <c r="D1181" s="64">
        <f t="shared" ca="1" si="38"/>
        <v>103.53271516745686</v>
      </c>
    </row>
    <row r="1182" spans="1:4" s="21" customFormat="1" ht="14.25" customHeight="1" x14ac:dyDescent="0.3">
      <c r="A1182" s="76">
        <v>40690</v>
      </c>
      <c r="B1182" s="64">
        <v>115.158</v>
      </c>
      <c r="C1182" s="99">
        <f t="shared" ca="1" si="37"/>
        <v>4.0900996990048233E-2</v>
      </c>
      <c r="D1182" s="64">
        <f t="shared" ca="1" si="38"/>
        <v>-204.50498495024115</v>
      </c>
    </row>
    <row r="1183" spans="1:4" s="21" customFormat="1" ht="14.25" customHeight="1" x14ac:dyDescent="0.3">
      <c r="A1183" s="76">
        <v>40689</v>
      </c>
      <c r="B1183" s="64">
        <v>114.24</v>
      </c>
      <c r="C1183" s="99">
        <f t="shared" ca="1" si="37"/>
        <v>3.4838849937496502E-2</v>
      </c>
      <c r="D1183" s="64">
        <f t="shared" ca="1" si="38"/>
        <v>-174.19424968748251</v>
      </c>
    </row>
    <row r="1184" spans="1:4" s="21" customFormat="1" ht="14.25" customHeight="1" x14ac:dyDescent="0.3">
      <c r="A1184" s="76">
        <v>40688</v>
      </c>
      <c r="B1184" s="64">
        <v>113.504</v>
      </c>
      <c r="C1184" s="99">
        <f t="shared" ca="1" si="37"/>
        <v>2.8395397299990941E-2</v>
      </c>
      <c r="D1184" s="64">
        <f t="shared" ca="1" si="38"/>
        <v>-141.97698649995471</v>
      </c>
    </row>
    <row r="1185" spans="1:4" s="21" customFormat="1" ht="14.25" customHeight="1" x14ac:dyDescent="0.3">
      <c r="A1185" s="76">
        <v>40687</v>
      </c>
      <c r="B1185" s="64">
        <v>112.71</v>
      </c>
      <c r="C1185" s="99">
        <f t="shared" ca="1" si="37"/>
        <v>1.017252968855022E-2</v>
      </c>
      <c r="D1185" s="64">
        <f t="shared" ca="1" si="38"/>
        <v>-50.862648442751102</v>
      </c>
    </row>
    <row r="1186" spans="1:4" s="21" customFormat="1" ht="14.25" customHeight="1" x14ac:dyDescent="0.3">
      <c r="A1186" s="76">
        <v>40686</v>
      </c>
      <c r="B1186" s="64">
        <v>111.791</v>
      </c>
      <c r="C1186" s="99">
        <f t="shared" ca="1" si="37"/>
        <v>8.2364210959810519E-4</v>
      </c>
      <c r="D1186" s="64">
        <f t="shared" ca="1" si="38"/>
        <v>-4.1182105479905262</v>
      </c>
    </row>
    <row r="1187" spans="1:4" s="21" customFormat="1" ht="14.25" customHeight="1" x14ac:dyDescent="0.3">
      <c r="A1187" s="76">
        <v>40683</v>
      </c>
      <c r="B1187" s="64">
        <v>111.718</v>
      </c>
      <c r="C1187" s="99">
        <f t="shared" ca="1" si="37"/>
        <v>1.3885359567285014E-2</v>
      </c>
      <c r="D1187" s="64">
        <f t="shared" ca="1" si="38"/>
        <v>-69.426797836425067</v>
      </c>
    </row>
    <row r="1188" spans="1:4" s="21" customFormat="1" ht="14.25" customHeight="1" x14ac:dyDescent="0.3">
      <c r="A1188" s="76">
        <v>40682</v>
      </c>
      <c r="B1188" s="64">
        <v>111.057</v>
      </c>
      <c r="C1188" s="99">
        <f t="shared" ca="1" si="37"/>
        <v>-5.9967599595442617E-3</v>
      </c>
      <c r="D1188" s="64">
        <f t="shared" ca="1" si="38"/>
        <v>29.983799797721307</v>
      </c>
    </row>
    <row r="1189" spans="1:4" s="21" customFormat="1" ht="14.25" customHeight="1" x14ac:dyDescent="0.3">
      <c r="A1189" s="76">
        <v>40681</v>
      </c>
      <c r="B1189" s="64">
        <v>111.075</v>
      </c>
      <c r="C1189" s="99">
        <f t="shared" ca="1" si="37"/>
        <v>8.6502851890901558E-4</v>
      </c>
      <c r="D1189" s="64">
        <f t="shared" ca="1" si="38"/>
        <v>-4.3251425945450777</v>
      </c>
    </row>
    <row r="1190" spans="1:4" s="21" customFormat="1" ht="14.25" customHeight="1" x14ac:dyDescent="0.3">
      <c r="A1190" s="76">
        <v>40680</v>
      </c>
      <c r="B1190" s="64">
        <v>110.741</v>
      </c>
      <c r="C1190" s="99">
        <f t="shared" ca="1" si="37"/>
        <v>-1.4356409206614802E-2</v>
      </c>
      <c r="D1190" s="64">
        <f t="shared" ca="1" si="38"/>
        <v>71.78204603307401</v>
      </c>
    </row>
    <row r="1191" spans="1:4" s="21" customFormat="1" ht="14.25" customHeight="1" x14ac:dyDescent="0.3">
      <c r="A1191" s="76">
        <v>40679</v>
      </c>
      <c r="B1191" s="64">
        <v>110.633</v>
      </c>
      <c r="C1191" s="99">
        <f t="shared" ca="1" si="37"/>
        <v>-2.6965936375869644E-2</v>
      </c>
      <c r="D1191" s="64">
        <f t="shared" ca="1" si="38"/>
        <v>134.82968187934821</v>
      </c>
    </row>
    <row r="1192" spans="1:4" s="21" customFormat="1" ht="14.25" customHeight="1" x14ac:dyDescent="0.3">
      <c r="A1192" s="76">
        <v>40676</v>
      </c>
      <c r="B1192" s="64">
        <v>110.39400000000001</v>
      </c>
      <c r="C1192" s="99">
        <f t="shared" ca="1" si="37"/>
        <v>3.5402727195731371E-2</v>
      </c>
      <c r="D1192" s="64">
        <f t="shared" ca="1" si="38"/>
        <v>8.5149277264531378</v>
      </c>
    </row>
    <row r="1193" spans="1:4" s="21" customFormat="1" ht="14.25" customHeight="1" x14ac:dyDescent="0.3">
      <c r="A1193" s="76">
        <v>40675</v>
      </c>
      <c r="B1193" s="64">
        <v>110.37</v>
      </c>
      <c r="C1193" s="99">
        <f t="shared" ca="1" si="37"/>
        <v>3.5402727195731371E-2</v>
      </c>
      <c r="D1193" s="64">
        <f t="shared" ca="1" si="38"/>
        <v>122.36774758235008</v>
      </c>
    </row>
    <row r="1194" spans="1:4" s="21" customFormat="1" ht="14.25" customHeight="1" x14ac:dyDescent="0.3">
      <c r="A1194" s="76">
        <v>40674</v>
      </c>
      <c r="B1194" s="64">
        <v>111.575</v>
      </c>
      <c r="C1194" s="99">
        <f t="shared" ca="1" si="37"/>
        <v>-1.9810243345339502E-2</v>
      </c>
      <c r="D1194" s="64">
        <f t="shared" ca="1" si="38"/>
        <v>99.051216726697504</v>
      </c>
    </row>
    <row r="1195" spans="1:4" s="21" customFormat="1" ht="14.25" customHeight="1" x14ac:dyDescent="0.3">
      <c r="A1195" s="76">
        <v>40673</v>
      </c>
      <c r="B1195" s="64">
        <v>111.699</v>
      </c>
      <c r="C1195" s="99">
        <f t="shared" ca="1" si="37"/>
        <v>-3.1859070464767556E-3</v>
      </c>
      <c r="D1195" s="64">
        <f t="shared" ca="1" si="38"/>
        <v>15.929535232383778</v>
      </c>
    </row>
    <row r="1196" spans="1:4" s="21" customFormat="1" ht="14.25" customHeight="1" x14ac:dyDescent="0.3">
      <c r="A1196" s="76">
        <v>40672</v>
      </c>
      <c r="B1196" s="64">
        <v>110.188</v>
      </c>
      <c r="C1196" s="99">
        <f t="shared" ca="1" si="37"/>
        <v>-2.4703705998459863E-2</v>
      </c>
      <c r="D1196" s="64">
        <f t="shared" ca="1" si="38"/>
        <v>123.51852999229932</v>
      </c>
    </row>
    <row r="1197" spans="1:4" s="21" customFormat="1" ht="14.25" customHeight="1" x14ac:dyDescent="0.3">
      <c r="A1197" s="76">
        <v>40669</v>
      </c>
      <c r="B1197" s="64">
        <v>111.727</v>
      </c>
      <c r="C1197" s="99">
        <f t="shared" ca="1" si="37"/>
        <v>3.5402727195731371E-2</v>
      </c>
      <c r="D1197" s="64">
        <f t="shared" ca="1" si="38"/>
        <v>99.553234045945004</v>
      </c>
    </row>
    <row r="1198" spans="1:4" s="21" customFormat="1" ht="14.25" customHeight="1" x14ac:dyDescent="0.3">
      <c r="A1198" s="76">
        <v>40668</v>
      </c>
      <c r="B1198" s="64">
        <v>110.979</v>
      </c>
      <c r="C1198" s="99">
        <f t="shared" ca="1" si="37"/>
        <v>3.5402727195731371E-2</v>
      </c>
      <c r="D1198" s="64">
        <f t="shared" ca="1" si="38"/>
        <v>25.257604718859405</v>
      </c>
    </row>
    <row r="1199" spans="1:4" s="21" customFormat="1" ht="14.25" customHeight="1" x14ac:dyDescent="0.3">
      <c r="A1199" s="76">
        <v>40667</v>
      </c>
      <c r="B1199" s="64">
        <v>112.354</v>
      </c>
      <c r="C1199" s="99">
        <f t="shared" ca="1" si="37"/>
        <v>6.8580386009599629E-4</v>
      </c>
      <c r="D1199" s="64">
        <f t="shared" ca="1" si="38"/>
        <v>-3.4290193004799816</v>
      </c>
    </row>
    <row r="1200" spans="1:4" s="21" customFormat="1" ht="14.25" customHeight="1" x14ac:dyDescent="0.3">
      <c r="A1200" s="76">
        <v>40666</v>
      </c>
      <c r="B1200" s="64">
        <v>113.699</v>
      </c>
      <c r="C1200" s="99">
        <f t="shared" ca="1" si="37"/>
        <v>1.5976981708679189E-2</v>
      </c>
      <c r="D1200" s="64">
        <f t="shared" ca="1" si="38"/>
        <v>-79.884908543395952</v>
      </c>
    </row>
    <row r="1201" spans="1:4" s="21" customFormat="1" ht="14.25" customHeight="1" x14ac:dyDescent="0.3">
      <c r="A1201" s="76">
        <v>40665</v>
      </c>
      <c r="B1201" s="64" t="e">
        <v>#N/A</v>
      </c>
      <c r="C1201" s="99">
        <f t="shared" ca="1" si="37"/>
        <v>3.5402727195731371E-2</v>
      </c>
      <c r="D1201" s="64">
        <f t="shared" ca="1" si="38"/>
        <v>-70.663808185768502</v>
      </c>
    </row>
    <row r="1202" spans="1:4" s="21" customFormat="1" ht="14.25" customHeight="1" x14ac:dyDescent="0.3">
      <c r="A1202" s="76">
        <v>40662</v>
      </c>
      <c r="B1202" s="64" t="e">
        <v>#N/A</v>
      </c>
      <c r="C1202" s="99">
        <f t="shared" ca="1" si="37"/>
        <v>3.5402727195731371E-2</v>
      </c>
      <c r="D1202" s="64">
        <f t="shared" ca="1" si="38"/>
        <v>-2.6947515268072824</v>
      </c>
    </row>
    <row r="1203" spans="1:4" s="21" customFormat="1" ht="14.25" customHeight="1" x14ac:dyDescent="0.3">
      <c r="A1203" s="76">
        <v>40661</v>
      </c>
      <c r="B1203" s="64">
        <v>113.83</v>
      </c>
      <c r="C1203" s="99">
        <f t="shared" ca="1" si="37"/>
        <v>2.837680347640692E-2</v>
      </c>
      <c r="D1203" s="64">
        <f t="shared" ca="1" si="38"/>
        <v>-141.88401738203459</v>
      </c>
    </row>
    <row r="1204" spans="1:4" s="21" customFormat="1" ht="14.25" customHeight="1" x14ac:dyDescent="0.3">
      <c r="A1204" s="76">
        <v>40660</v>
      </c>
      <c r="B1204" s="64">
        <v>112.056</v>
      </c>
      <c r="C1204" s="99">
        <f t="shared" ca="1" si="37"/>
        <v>1.616896248401695E-2</v>
      </c>
      <c r="D1204" s="64">
        <f t="shared" ca="1" si="38"/>
        <v>-80.84481242008475</v>
      </c>
    </row>
    <row r="1205" spans="1:4" s="21" customFormat="1" ht="14.25" customHeight="1" x14ac:dyDescent="0.3">
      <c r="A1205" s="76">
        <v>40659</v>
      </c>
      <c r="B1205" s="64">
        <v>112.979</v>
      </c>
      <c r="C1205" s="99">
        <f t="shared" ca="1" si="37"/>
        <v>2.6745792286160874E-2</v>
      </c>
      <c r="D1205" s="64">
        <f t="shared" ca="1" si="38"/>
        <v>-133.72896143080436</v>
      </c>
    </row>
    <row r="1206" spans="1:4" s="21" customFormat="1" ht="14.25" customHeight="1" x14ac:dyDescent="0.3">
      <c r="A1206" s="76">
        <v>40658</v>
      </c>
      <c r="B1206" s="64" t="e">
        <v>#N/A</v>
      </c>
      <c r="C1206" s="99">
        <f t="shared" ca="1" si="37"/>
        <v>3.5402727195731371E-2</v>
      </c>
      <c r="D1206" s="64">
        <f t="shared" ca="1" si="38"/>
        <v>-86.28706979493785</v>
      </c>
    </row>
    <row r="1207" spans="1:4" s="21" customFormat="1" ht="14.25" customHeight="1" x14ac:dyDescent="0.3">
      <c r="A1207" s="76">
        <v>40655</v>
      </c>
      <c r="B1207" s="64" t="e">
        <v>#N/A</v>
      </c>
      <c r="C1207" s="99">
        <f t="shared" ca="1" si="37"/>
        <v>3.5402727195731371E-2</v>
      </c>
      <c r="D1207" s="64">
        <f t="shared" ca="1" si="38"/>
        <v>-90.485435287632384</v>
      </c>
    </row>
    <row r="1208" spans="1:4" s="21" customFormat="1" ht="14.25" customHeight="1" x14ac:dyDescent="0.3">
      <c r="A1208" s="76">
        <v>40654</v>
      </c>
      <c r="B1208" s="64">
        <v>112.277</v>
      </c>
      <c r="C1208" s="99">
        <f t="shared" ca="1" si="37"/>
        <v>2.4369103881174449E-2</v>
      </c>
      <c r="D1208" s="64">
        <f t="shared" ca="1" si="38"/>
        <v>-121.84551940587224</v>
      </c>
    </row>
    <row r="1209" spans="1:4" s="21" customFormat="1" ht="14.25" customHeight="1" x14ac:dyDescent="0.3">
      <c r="A1209" s="76">
        <v>40653</v>
      </c>
      <c r="B1209" s="64">
        <v>111.911</v>
      </c>
      <c r="C1209" s="99">
        <f t="shared" ca="1" si="37"/>
        <v>2.1756993645460479E-2</v>
      </c>
      <c r="D1209" s="64">
        <f t="shared" ca="1" si="38"/>
        <v>-108.7849682273024</v>
      </c>
    </row>
    <row r="1210" spans="1:4" s="21" customFormat="1" ht="14.25" customHeight="1" x14ac:dyDescent="0.3">
      <c r="A1210" s="76">
        <v>40652</v>
      </c>
      <c r="B1210" s="64">
        <v>110.447</v>
      </c>
      <c r="C1210" s="99">
        <f t="shared" ca="1" si="37"/>
        <v>4.6847141869519387E-3</v>
      </c>
      <c r="D1210" s="64">
        <f t="shared" ca="1" si="38"/>
        <v>-23.423570934759695</v>
      </c>
    </row>
    <row r="1211" spans="1:4" s="21" customFormat="1" ht="14.25" customHeight="1" x14ac:dyDescent="0.3">
      <c r="A1211" s="76">
        <v>40651</v>
      </c>
      <c r="B1211" s="64">
        <v>109.26</v>
      </c>
      <c r="C1211" s="99">
        <f t="shared" ca="1" si="37"/>
        <v>-5.4886540509543197E-3</v>
      </c>
      <c r="D1211" s="64">
        <f t="shared" ca="1" si="38"/>
        <v>27.443270254771598</v>
      </c>
    </row>
    <row r="1212" spans="1:4" s="21" customFormat="1" ht="14.25" customHeight="1" x14ac:dyDescent="0.3">
      <c r="A1212" s="76">
        <v>40648</v>
      </c>
      <c r="B1212" s="64">
        <v>110.68899999999999</v>
      </c>
      <c r="C1212" s="99">
        <f t="shared" ca="1" si="37"/>
        <v>9.5308452810914188E-3</v>
      </c>
      <c r="D1212" s="64">
        <f t="shared" ca="1" si="38"/>
        <v>-47.654226405457095</v>
      </c>
    </row>
    <row r="1213" spans="1:4" s="21" customFormat="1" ht="14.25" customHeight="1" x14ac:dyDescent="0.3">
      <c r="A1213" s="76">
        <v>40647</v>
      </c>
      <c r="B1213" s="64">
        <v>110.273</v>
      </c>
      <c r="C1213" s="99">
        <f t="shared" ca="1" si="37"/>
        <v>5.7275753568334182E-3</v>
      </c>
      <c r="D1213" s="64">
        <f t="shared" ca="1" si="38"/>
        <v>-28.637876784167091</v>
      </c>
    </row>
    <row r="1214" spans="1:4" s="21" customFormat="1" ht="14.25" customHeight="1" x14ac:dyDescent="0.3">
      <c r="A1214" s="76">
        <v>40646</v>
      </c>
      <c r="B1214" s="64">
        <v>110.036</v>
      </c>
      <c r="C1214" s="99">
        <f t="shared" ca="1" si="37"/>
        <v>8.6162645743198436E-3</v>
      </c>
      <c r="D1214" s="64">
        <f t="shared" ca="1" si="38"/>
        <v>-43.08132287159922</v>
      </c>
    </row>
    <row r="1215" spans="1:4" s="21" customFormat="1" ht="14.25" customHeight="1" x14ac:dyDescent="0.3">
      <c r="A1215" s="76">
        <v>40645</v>
      </c>
      <c r="B1215" s="64">
        <v>110.105</v>
      </c>
      <c r="C1215" s="99">
        <f t="shared" ca="1" si="37"/>
        <v>1.1529627928341843E-2</v>
      </c>
      <c r="D1215" s="64">
        <f t="shared" ca="1" si="38"/>
        <v>-57.648139641709214</v>
      </c>
    </row>
    <row r="1216" spans="1:4" s="21" customFormat="1" ht="14.25" customHeight="1" x14ac:dyDescent="0.3">
      <c r="A1216" s="76">
        <v>40644</v>
      </c>
      <c r="B1216" s="64">
        <v>109.76300000000001</v>
      </c>
      <c r="C1216" s="99">
        <f t="shared" ca="1" si="37"/>
        <v>9.9278642670494986E-3</v>
      </c>
      <c r="D1216" s="64">
        <f t="shared" ca="1" si="38"/>
        <v>-49.639321335247494</v>
      </c>
    </row>
    <row r="1217" spans="1:4" s="21" customFormat="1" ht="14.25" customHeight="1" x14ac:dyDescent="0.3">
      <c r="A1217" s="76">
        <v>40641</v>
      </c>
      <c r="B1217" s="64">
        <v>109.60599999999999</v>
      </c>
      <c r="C1217" s="99">
        <f t="shared" ca="1" si="37"/>
        <v>4.9419164366857208E-3</v>
      </c>
      <c r="D1217" s="64">
        <f t="shared" ca="1" si="38"/>
        <v>-24.709582183428605</v>
      </c>
    </row>
    <row r="1218" spans="1:4" s="21" customFormat="1" ht="14.25" customHeight="1" x14ac:dyDescent="0.3">
      <c r="A1218" s="76">
        <v>40640</v>
      </c>
      <c r="B1218" s="64">
        <v>109.52800000000001</v>
      </c>
      <c r="C1218" s="99">
        <f t="shared" ca="1" si="37"/>
        <v>1.0876618925316909E-3</v>
      </c>
      <c r="D1218" s="64">
        <f t="shared" ca="1" si="38"/>
        <v>-5.4383094626584541</v>
      </c>
    </row>
    <row r="1219" spans="1:4" s="21" customFormat="1" ht="14.25" customHeight="1" x14ac:dyDescent="0.3">
      <c r="A1219" s="76">
        <v>40639</v>
      </c>
      <c r="B1219" s="64">
        <v>109.932</v>
      </c>
      <c r="C1219" s="99">
        <f t="shared" ref="C1219:C1282" ca="1" si="39">_xlfn.IFNA((B1219-B1228)/B1228,NORMINV(RAND(), _xlfn.AGGREGATE(1,6,C1158:C1284),_xlfn.AGGREGATE(7,6,C1158:C1284)))</f>
        <v>4.9180028155108753E-3</v>
      </c>
      <c r="D1219" s="64">
        <f t="shared" ca="1" si="38"/>
        <v>-24.590014077554375</v>
      </c>
    </row>
    <row r="1220" spans="1:4" s="21" customFormat="1" ht="14.25" customHeight="1" x14ac:dyDescent="0.3">
      <c r="A1220" s="76">
        <v>40638</v>
      </c>
      <c r="B1220" s="64">
        <v>109.863</v>
      </c>
      <c r="C1220" s="99">
        <f t="shared" ca="1" si="39"/>
        <v>1.6741629185407274E-2</v>
      </c>
      <c r="D1220" s="64">
        <f t="shared" ca="1" si="38"/>
        <v>-83.708145927036369</v>
      </c>
    </row>
    <row r="1221" spans="1:4" s="21" customFormat="1" ht="14.25" customHeight="1" x14ac:dyDescent="0.3">
      <c r="A1221" s="76">
        <v>40637</v>
      </c>
      <c r="B1221" s="64">
        <v>109.64400000000001</v>
      </c>
      <c r="C1221" s="99">
        <f t="shared" ca="1" si="39"/>
        <v>1.3167743187425604E-2</v>
      </c>
      <c r="D1221" s="64">
        <f t="shared" ca="1" si="38"/>
        <v>-65.838715937128015</v>
      </c>
    </row>
    <row r="1222" spans="1:4" s="21" customFormat="1" ht="14.25" customHeight="1" x14ac:dyDescent="0.3">
      <c r="A1222" s="76">
        <v>40634</v>
      </c>
      <c r="B1222" s="64">
        <v>109.645</v>
      </c>
      <c r="C1222" s="99">
        <f t="shared" ca="1" si="39"/>
        <v>1.5457138623397764E-2</v>
      </c>
      <c r="D1222" s="64">
        <f t="shared" ref="D1222:D1285" ca="1" si="40">C1222*-5000</f>
        <v>-77.285693116988824</v>
      </c>
    </row>
    <row r="1223" spans="1:4" s="21" customFormat="1" ht="14.25" customHeight="1" x14ac:dyDescent="0.3">
      <c r="A1223" s="76">
        <v>40633</v>
      </c>
      <c r="B1223" s="64">
        <v>109.096</v>
      </c>
      <c r="C1223" s="99">
        <f t="shared" ca="1" si="39"/>
        <v>1.4846511627907011E-2</v>
      </c>
      <c r="D1223" s="64">
        <f t="shared" ca="1" si="40"/>
        <v>-74.232558139535058</v>
      </c>
    </row>
    <row r="1224" spans="1:4" s="21" customFormat="1" ht="14.25" customHeight="1" x14ac:dyDescent="0.3">
      <c r="A1224" s="76">
        <v>40632</v>
      </c>
      <c r="B1224" s="64">
        <v>108.85</v>
      </c>
      <c r="C1224" s="99">
        <f t="shared" ca="1" si="39"/>
        <v>1.684043913975657E-3</v>
      </c>
      <c r="D1224" s="64">
        <f t="shared" ca="1" si="40"/>
        <v>-8.4202195698782845</v>
      </c>
    </row>
    <row r="1225" spans="1:4" s="21" customFormat="1" ht="14.25" customHeight="1" x14ac:dyDescent="0.3">
      <c r="A1225" s="76">
        <v>40631</v>
      </c>
      <c r="B1225" s="64">
        <v>108.684</v>
      </c>
      <c r="C1225" s="99">
        <f t="shared" ca="1" si="39"/>
        <v>-2.7892979043564617E-3</v>
      </c>
      <c r="D1225" s="64">
        <f t="shared" ca="1" si="40"/>
        <v>13.946489521782309</v>
      </c>
    </row>
    <row r="1226" spans="1:4" s="21" customFormat="1" ht="14.25" customHeight="1" x14ac:dyDescent="0.3">
      <c r="A1226" s="76">
        <v>40630</v>
      </c>
      <c r="B1226" s="64">
        <v>109.06699999999999</v>
      </c>
      <c r="C1226" s="99">
        <f t="shared" ca="1" si="39"/>
        <v>1.5795031911474086E-3</v>
      </c>
      <c r="D1226" s="64">
        <f t="shared" ca="1" si="40"/>
        <v>-7.8975159557370427</v>
      </c>
    </row>
    <row r="1227" spans="1:4" s="21" customFormat="1" ht="14.25" customHeight="1" x14ac:dyDescent="0.3">
      <c r="A1227" s="76">
        <v>40627</v>
      </c>
      <c r="B1227" s="64">
        <v>109.40900000000001</v>
      </c>
      <c r="C1227" s="99">
        <f t="shared" ca="1" si="39"/>
        <v>8.5358996340440616E-3</v>
      </c>
      <c r="D1227" s="64">
        <f t="shared" ca="1" si="40"/>
        <v>-42.679498170220306</v>
      </c>
    </row>
    <row r="1228" spans="1:4" s="21" customFormat="1" ht="14.25" customHeight="1" x14ac:dyDescent="0.3">
      <c r="A1228" s="76">
        <v>40626</v>
      </c>
      <c r="B1228" s="64">
        <v>109.39400000000001</v>
      </c>
      <c r="C1228" s="99">
        <f t="shared" ca="1" si="39"/>
        <v>8.6579687427966179E-3</v>
      </c>
      <c r="D1228" s="64">
        <f t="shared" ca="1" si="40"/>
        <v>-43.289843713983089</v>
      </c>
    </row>
    <row r="1229" spans="1:4" s="21" customFormat="1" ht="14.25" customHeight="1" x14ac:dyDescent="0.3">
      <c r="A1229" s="76">
        <v>40625</v>
      </c>
      <c r="B1229" s="64">
        <v>108.054</v>
      </c>
      <c r="C1229" s="99">
        <f t="shared" ca="1" si="39"/>
        <v>-5.4671968190854328E-3</v>
      </c>
      <c r="D1229" s="64">
        <f t="shared" ca="1" si="40"/>
        <v>27.335984095427165</v>
      </c>
    </row>
    <row r="1230" spans="1:4" s="21" customFormat="1" ht="14.25" customHeight="1" x14ac:dyDescent="0.3">
      <c r="A1230" s="76">
        <v>40624</v>
      </c>
      <c r="B1230" s="64">
        <v>108.21899999999999</v>
      </c>
      <c r="C1230" s="99">
        <f t="shared" ca="1" si="39"/>
        <v>-1.1247144814984091E-2</v>
      </c>
      <c r="D1230" s="64">
        <f t="shared" ca="1" si="40"/>
        <v>56.235724074920455</v>
      </c>
    </row>
    <row r="1231" spans="1:4" s="21" customFormat="1" ht="14.25" customHeight="1" x14ac:dyDescent="0.3">
      <c r="A1231" s="76">
        <v>40623</v>
      </c>
      <c r="B1231" s="64">
        <v>107.976</v>
      </c>
      <c r="C1231" s="99">
        <f t="shared" ca="1" si="39"/>
        <v>-1.3566475731082299E-2</v>
      </c>
      <c r="D1231" s="64">
        <f t="shared" ca="1" si="40"/>
        <v>67.832378655411489</v>
      </c>
    </row>
    <row r="1232" spans="1:4" s="21" customFormat="1" ht="14.25" customHeight="1" x14ac:dyDescent="0.3">
      <c r="A1232" s="76">
        <v>40620</v>
      </c>
      <c r="B1232" s="64">
        <v>107.5</v>
      </c>
      <c r="C1232" s="99">
        <f t="shared" ca="1" si="39"/>
        <v>-2.3668101647503267E-2</v>
      </c>
      <c r="D1232" s="64">
        <f t="shared" ca="1" si="40"/>
        <v>118.34050823751633</v>
      </c>
    </row>
    <row r="1233" spans="1:4" s="21" customFormat="1" ht="14.25" customHeight="1" x14ac:dyDescent="0.3">
      <c r="A1233" s="76">
        <v>40619</v>
      </c>
      <c r="B1233" s="64">
        <v>108.667</v>
      </c>
      <c r="C1233" s="99">
        <f t="shared" ca="1" si="39"/>
        <v>-1.149812154897159E-2</v>
      </c>
      <c r="D1233" s="64">
        <f t="shared" ca="1" si="40"/>
        <v>57.490607744857954</v>
      </c>
    </row>
    <row r="1234" spans="1:4" s="21" customFormat="1" ht="14.25" customHeight="1" x14ac:dyDescent="0.3">
      <c r="A1234" s="76">
        <v>40618</v>
      </c>
      <c r="B1234" s="64">
        <v>108.988</v>
      </c>
      <c r="C1234" s="99">
        <f t="shared" ca="1" si="39"/>
        <v>-3.7842086981956587E-3</v>
      </c>
      <c r="D1234" s="64">
        <f t="shared" ca="1" si="40"/>
        <v>18.921043490978292</v>
      </c>
    </row>
    <row r="1235" spans="1:4" s="21" customFormat="1" ht="14.25" customHeight="1" x14ac:dyDescent="0.3">
      <c r="A1235" s="76">
        <v>40617</v>
      </c>
      <c r="B1235" s="64">
        <v>108.895</v>
      </c>
      <c r="C1235" s="99">
        <f t="shared" ca="1" si="39"/>
        <v>-4.2155894509674687E-3</v>
      </c>
      <c r="D1235" s="64">
        <f t="shared" ca="1" si="40"/>
        <v>21.077947254837344</v>
      </c>
    </row>
    <row r="1236" spans="1:4" s="21" customFormat="1" ht="14.25" customHeight="1" x14ac:dyDescent="0.3">
      <c r="A1236" s="76">
        <v>40616</v>
      </c>
      <c r="B1236" s="64">
        <v>108.483</v>
      </c>
      <c r="C1236" s="99">
        <f t="shared" ca="1" si="39"/>
        <v>-2.6110860830949813E-3</v>
      </c>
      <c r="D1236" s="64">
        <f t="shared" ca="1" si="40"/>
        <v>13.055430415474907</v>
      </c>
    </row>
    <row r="1237" spans="1:4" s="21" customFormat="1" ht="14.25" customHeight="1" x14ac:dyDescent="0.3">
      <c r="A1237" s="76">
        <v>40613</v>
      </c>
      <c r="B1237" s="64">
        <v>108.455</v>
      </c>
      <c r="C1237" s="99">
        <f t="shared" ca="1" si="39"/>
        <v>1.2370639118915109E-3</v>
      </c>
      <c r="D1237" s="64">
        <f t="shared" ca="1" si="40"/>
        <v>-6.1853195594575547</v>
      </c>
    </row>
    <row r="1238" spans="1:4" s="21" customFormat="1" ht="14.25" customHeight="1" x14ac:dyDescent="0.3">
      <c r="A1238" s="76">
        <v>40612</v>
      </c>
      <c r="B1238" s="64">
        <v>108.648</v>
      </c>
      <c r="C1238" s="99">
        <f t="shared" ca="1" si="39"/>
        <v>8.6804749658815766E-3</v>
      </c>
      <c r="D1238" s="64">
        <f t="shared" ca="1" si="40"/>
        <v>-43.402374829407883</v>
      </c>
    </row>
    <row r="1239" spans="1:4" s="21" customFormat="1" ht="14.25" customHeight="1" x14ac:dyDescent="0.3">
      <c r="A1239" s="76">
        <v>40611</v>
      </c>
      <c r="B1239" s="64">
        <v>109.45</v>
      </c>
      <c r="C1239" s="99">
        <f t="shared" ca="1" si="39"/>
        <v>1.0655979906921735E-2</v>
      </c>
      <c r="D1239" s="64">
        <f t="shared" ca="1" si="40"/>
        <v>-53.279899534608674</v>
      </c>
    </row>
    <row r="1240" spans="1:4" s="21" customFormat="1" ht="14.25" customHeight="1" x14ac:dyDescent="0.3">
      <c r="A1240" s="76">
        <v>40610</v>
      </c>
      <c r="B1240" s="64">
        <v>109.461</v>
      </c>
      <c r="C1240" s="99">
        <f t="shared" ca="1" si="39"/>
        <v>1.1149703475160212E-2</v>
      </c>
      <c r="D1240" s="64">
        <f t="shared" ca="1" si="40"/>
        <v>-55.748517375801057</v>
      </c>
    </row>
    <row r="1241" spans="1:4" s="21" customFormat="1" ht="14.25" customHeight="1" x14ac:dyDescent="0.3">
      <c r="A1241" s="76">
        <v>40609</v>
      </c>
      <c r="B1241" s="64">
        <v>110.10599999999999</v>
      </c>
      <c r="C1241" s="99">
        <f t="shared" ca="1" si="39"/>
        <v>2.2007704088736205E-2</v>
      </c>
      <c r="D1241" s="64">
        <f t="shared" ca="1" si="40"/>
        <v>-110.03852044368102</v>
      </c>
    </row>
    <row r="1242" spans="1:4" s="21" customFormat="1" ht="14.25" customHeight="1" x14ac:dyDescent="0.3">
      <c r="A1242" s="76">
        <v>40606</v>
      </c>
      <c r="B1242" s="64">
        <v>109.931</v>
      </c>
      <c r="C1242" s="99">
        <f t="shared" ca="1" si="39"/>
        <v>3.5402727195731371E-2</v>
      </c>
      <c r="D1242" s="64">
        <f t="shared" ca="1" si="40"/>
        <v>-225.35374209158653</v>
      </c>
    </row>
    <row r="1243" spans="1:4" s="21" customFormat="1" ht="14.25" customHeight="1" x14ac:dyDescent="0.3">
      <c r="A1243" s="76">
        <v>40605</v>
      </c>
      <c r="B1243" s="64">
        <v>109.402</v>
      </c>
      <c r="C1243" s="99">
        <f t="shared" ca="1" si="39"/>
        <v>2.1646557842441426E-2</v>
      </c>
      <c r="D1243" s="64">
        <f t="shared" ca="1" si="40"/>
        <v>-108.23278921220712</v>
      </c>
    </row>
    <row r="1244" spans="1:4" s="21" customFormat="1" ht="14.25" customHeight="1" x14ac:dyDescent="0.3">
      <c r="A1244" s="76">
        <v>40604</v>
      </c>
      <c r="B1244" s="64">
        <v>109.35599999999999</v>
      </c>
      <c r="C1244" s="99">
        <f t="shared" ca="1" si="39"/>
        <v>2.3587554756823507E-2</v>
      </c>
      <c r="D1244" s="64">
        <f t="shared" ca="1" si="40"/>
        <v>-117.93777378411754</v>
      </c>
    </row>
    <row r="1245" spans="1:4" s="21" customFormat="1" ht="14.25" customHeight="1" x14ac:dyDescent="0.3">
      <c r="A1245" s="76">
        <v>40603</v>
      </c>
      <c r="B1245" s="64">
        <v>108.767</v>
      </c>
      <c r="C1245" s="99">
        <f t="shared" ca="1" si="39"/>
        <v>1.6694553238425527E-2</v>
      </c>
      <c r="D1245" s="64">
        <f t="shared" ca="1" si="40"/>
        <v>-83.472766192127636</v>
      </c>
    </row>
    <row r="1246" spans="1:4" s="21" customFormat="1" ht="14.25" customHeight="1" x14ac:dyDescent="0.3">
      <c r="A1246" s="76">
        <v>40602</v>
      </c>
      <c r="B1246" s="64">
        <v>108.321</v>
      </c>
      <c r="C1246" s="99">
        <f t="shared" ca="1" si="39"/>
        <v>1.1173966618124816E-2</v>
      </c>
      <c r="D1246" s="64">
        <f t="shared" ca="1" si="40"/>
        <v>-55.869833090624077</v>
      </c>
    </row>
    <row r="1247" spans="1:4" s="21" customFormat="1" ht="14.25" customHeight="1" x14ac:dyDescent="0.3">
      <c r="A1247" s="76">
        <v>40599</v>
      </c>
      <c r="B1247" s="64">
        <v>107.71299999999999</v>
      </c>
      <c r="C1247" s="99">
        <f t="shared" ca="1" si="39"/>
        <v>1.1342190507487897E-2</v>
      </c>
      <c r="D1247" s="64">
        <f t="shared" ca="1" si="40"/>
        <v>-56.710952537439489</v>
      </c>
    </row>
    <row r="1248" spans="1:4" s="21" customFormat="1" ht="14.25" customHeight="1" x14ac:dyDescent="0.3">
      <c r="A1248" s="76">
        <v>40598</v>
      </c>
      <c r="B1248" s="64">
        <v>108.29600000000001</v>
      </c>
      <c r="C1248" s="99">
        <f t="shared" ca="1" si="39"/>
        <v>2.1226837663256209E-2</v>
      </c>
      <c r="D1248" s="64">
        <f t="shared" ca="1" si="40"/>
        <v>-106.13418831628104</v>
      </c>
    </row>
    <row r="1249" spans="1:4" s="21" customFormat="1" ht="14.25" customHeight="1" x14ac:dyDescent="0.3">
      <c r="A1249" s="76">
        <v>40597</v>
      </c>
      <c r="B1249" s="64">
        <v>108.254</v>
      </c>
      <c r="C1249" s="99">
        <f t="shared" ca="1" si="39"/>
        <v>2.6921909387569328E-2</v>
      </c>
      <c r="D1249" s="64">
        <f t="shared" ca="1" si="40"/>
        <v>-134.60954693784663</v>
      </c>
    </row>
    <row r="1250" spans="1:4" s="21" customFormat="1" ht="14.25" customHeight="1" x14ac:dyDescent="0.3">
      <c r="A1250" s="76">
        <v>40596</v>
      </c>
      <c r="B1250" s="64">
        <v>107.735</v>
      </c>
      <c r="C1250" s="99">
        <f t="shared" ca="1" si="39"/>
        <v>2.0101882361852865E-2</v>
      </c>
      <c r="D1250" s="64">
        <f t="shared" ca="1" si="40"/>
        <v>-100.50941180926432</v>
      </c>
    </row>
    <row r="1251" spans="1:4" s="21" customFormat="1" ht="14.25" customHeight="1" x14ac:dyDescent="0.3">
      <c r="A1251" s="76">
        <v>40595</v>
      </c>
      <c r="B1251" s="64" t="e">
        <v>#N/A</v>
      </c>
      <c r="C1251" s="99">
        <f t="shared" ca="1" si="39"/>
        <v>3.5402727195731371E-2</v>
      </c>
      <c r="D1251" s="64">
        <f t="shared" ca="1" si="40"/>
        <v>-23.719724884143549</v>
      </c>
    </row>
    <row r="1252" spans="1:4" s="21" customFormat="1" ht="14.25" customHeight="1" x14ac:dyDescent="0.3">
      <c r="A1252" s="76">
        <v>40592</v>
      </c>
      <c r="B1252" s="64">
        <v>107.084</v>
      </c>
      <c r="C1252" s="99">
        <f t="shared" ca="1" si="39"/>
        <v>9.7882051185334343E-3</v>
      </c>
      <c r="D1252" s="64">
        <f t="shared" ca="1" si="40"/>
        <v>-48.941025592667174</v>
      </c>
    </row>
    <row r="1253" spans="1:4" s="21" customFormat="1" ht="14.25" customHeight="1" x14ac:dyDescent="0.3">
      <c r="A1253" s="76">
        <v>40591</v>
      </c>
      <c r="B1253" s="64">
        <v>106.836</v>
      </c>
      <c r="C1253" s="99">
        <f t="shared" ca="1" si="39"/>
        <v>4.9572472697513945E-3</v>
      </c>
      <c r="D1253" s="64">
        <f t="shared" ca="1" si="40"/>
        <v>-24.786236348756972</v>
      </c>
    </row>
    <row r="1254" spans="1:4" s="21" customFormat="1" ht="14.25" customHeight="1" x14ac:dyDescent="0.3">
      <c r="A1254" s="76">
        <v>40590</v>
      </c>
      <c r="B1254" s="64">
        <v>106.98099999999999</v>
      </c>
      <c r="C1254" s="99">
        <f t="shared" ca="1" si="39"/>
        <v>3.5176256495882035E-3</v>
      </c>
      <c r="D1254" s="64">
        <f t="shared" ca="1" si="40"/>
        <v>-17.588128247941018</v>
      </c>
    </row>
    <row r="1255" spans="1:4" s="21" customFormat="1" ht="14.25" customHeight="1" x14ac:dyDescent="0.3">
      <c r="A1255" s="76">
        <v>40589</v>
      </c>
      <c r="B1255" s="64">
        <v>107.124</v>
      </c>
      <c r="C1255" s="99">
        <f t="shared" ca="1" si="39"/>
        <v>8.3397654323311404E-3</v>
      </c>
      <c r="D1255" s="64">
        <f t="shared" ca="1" si="40"/>
        <v>-41.6988271616557</v>
      </c>
    </row>
    <row r="1256" spans="1:4" s="21" customFormat="1" ht="14.25" customHeight="1" x14ac:dyDescent="0.3">
      <c r="A1256" s="76">
        <v>40588</v>
      </c>
      <c r="B1256" s="64">
        <v>106.505</v>
      </c>
      <c r="C1256" s="99">
        <f t="shared" ca="1" si="39"/>
        <v>4.6883254094030628E-3</v>
      </c>
      <c r="D1256" s="64">
        <f t="shared" ca="1" si="40"/>
        <v>-23.441627047015313</v>
      </c>
    </row>
    <row r="1257" spans="1:4" s="21" customFormat="1" ht="14.25" customHeight="1" x14ac:dyDescent="0.3">
      <c r="A1257" s="76">
        <v>40585</v>
      </c>
      <c r="B1257" s="64">
        <v>106.045</v>
      </c>
      <c r="C1257" s="99">
        <f t="shared" ca="1" si="39"/>
        <v>1.0100247314466888E-3</v>
      </c>
      <c r="D1257" s="64">
        <f t="shared" ca="1" si="40"/>
        <v>-5.0501236572334438</v>
      </c>
    </row>
    <row r="1258" spans="1:4" s="21" customFormat="1" ht="14.25" customHeight="1" x14ac:dyDescent="0.3">
      <c r="A1258" s="76">
        <v>40584</v>
      </c>
      <c r="B1258" s="64">
        <v>105.416</v>
      </c>
      <c r="C1258" s="99">
        <f t="shared" ca="1" si="39"/>
        <v>-4.053096509046266E-3</v>
      </c>
      <c r="D1258" s="64">
        <f t="shared" ca="1" si="40"/>
        <v>20.265482545231329</v>
      </c>
    </row>
    <row r="1259" spans="1:4" s="21" customFormat="1" ht="14.25" customHeight="1" x14ac:dyDescent="0.3">
      <c r="A1259" s="76">
        <v>40583</v>
      </c>
      <c r="B1259" s="64">
        <v>105.61199999999999</v>
      </c>
      <c r="C1259" s="99">
        <f t="shared" ca="1" si="39"/>
        <v>-1.5598854193256213E-3</v>
      </c>
      <c r="D1259" s="64">
        <f t="shared" ca="1" si="40"/>
        <v>7.799427096628107</v>
      </c>
    </row>
    <row r="1260" spans="1:4" s="21" customFormat="1" ht="14.25" customHeight="1" x14ac:dyDescent="0.3">
      <c r="A1260" s="76">
        <v>40582</v>
      </c>
      <c r="B1260" s="64">
        <v>105.56699999999999</v>
      </c>
      <c r="C1260" s="99">
        <f t="shared" ca="1" si="39"/>
        <v>-1.1507921645005555E-2</v>
      </c>
      <c r="D1260" s="64">
        <f t="shared" ca="1" si="40"/>
        <v>57.539608225027777</v>
      </c>
    </row>
    <row r="1261" spans="1:4" s="21" customFormat="1" ht="14.25" customHeight="1" x14ac:dyDescent="0.3">
      <c r="A1261" s="76">
        <v>40581</v>
      </c>
      <c r="B1261" s="64">
        <v>106.04600000000001</v>
      </c>
      <c r="C1261" s="99">
        <f t="shared" ca="1" si="39"/>
        <v>-8.0722857757532067E-3</v>
      </c>
      <c r="D1261" s="64">
        <f t="shared" ca="1" si="40"/>
        <v>40.361428878766034</v>
      </c>
    </row>
    <row r="1262" spans="1:4" s="21" customFormat="1" ht="14.25" customHeight="1" x14ac:dyDescent="0.3">
      <c r="A1262" s="76">
        <v>40578</v>
      </c>
      <c r="B1262" s="64">
        <v>106.309</v>
      </c>
      <c r="C1262" s="99">
        <f t="shared" ca="1" si="39"/>
        <v>-9.0141317722510043E-3</v>
      </c>
      <c r="D1262" s="64">
        <f t="shared" ca="1" si="40"/>
        <v>45.070658861255019</v>
      </c>
    </row>
    <row r="1263" spans="1:4" s="21" customFormat="1" ht="14.25" customHeight="1" x14ac:dyDescent="0.3">
      <c r="A1263" s="76">
        <v>40577</v>
      </c>
      <c r="B1263" s="64">
        <v>106.60599999999999</v>
      </c>
      <c r="C1263" s="99">
        <f t="shared" ca="1" si="39"/>
        <v>-1.2889127576436694E-2</v>
      </c>
      <c r="D1263" s="64">
        <f t="shared" ca="1" si="40"/>
        <v>64.445637882183462</v>
      </c>
    </row>
    <row r="1264" spans="1:4" s="21" customFormat="1" ht="14.25" customHeight="1" x14ac:dyDescent="0.3">
      <c r="A1264" s="76">
        <v>40576</v>
      </c>
      <c r="B1264" s="64">
        <v>106.238</v>
      </c>
      <c r="C1264" s="99">
        <f t="shared" ca="1" si="39"/>
        <v>-1.1344072512725966E-2</v>
      </c>
      <c r="D1264" s="64">
        <f t="shared" ca="1" si="40"/>
        <v>56.720362563629827</v>
      </c>
    </row>
    <row r="1265" spans="1:4" s="21" customFormat="1" ht="14.25" customHeight="1" x14ac:dyDescent="0.3">
      <c r="A1265" s="76">
        <v>40575</v>
      </c>
      <c r="B1265" s="64">
        <v>106.008</v>
      </c>
      <c r="C1265" s="99">
        <f t="shared" ca="1" si="39"/>
        <v>-6.969424460431653E-3</v>
      </c>
      <c r="D1265" s="64">
        <f t="shared" ca="1" si="40"/>
        <v>34.847122302158262</v>
      </c>
    </row>
    <row r="1266" spans="1:4" s="21" customFormat="1" ht="14.25" customHeight="1" x14ac:dyDescent="0.3">
      <c r="A1266" s="76">
        <v>40574</v>
      </c>
      <c r="B1266" s="64">
        <v>105.938</v>
      </c>
      <c r="C1266" s="99">
        <f t="shared" ca="1" si="39"/>
        <v>-8.2104573327715716E-3</v>
      </c>
      <c r="D1266" s="64">
        <f t="shared" ca="1" si="40"/>
        <v>41.052286663857856</v>
      </c>
    </row>
    <row r="1267" spans="1:4" s="21" customFormat="1" ht="14.25" customHeight="1" x14ac:dyDescent="0.3">
      <c r="A1267" s="76">
        <v>40571</v>
      </c>
      <c r="B1267" s="64">
        <v>105.845</v>
      </c>
      <c r="C1267" s="99">
        <f t="shared" ca="1" si="39"/>
        <v>3.5402727195731371E-2</v>
      </c>
      <c r="D1267" s="64">
        <f t="shared" ca="1" si="40"/>
        <v>-214.46014533541387</v>
      </c>
    </row>
    <row r="1268" spans="1:4" s="21" customFormat="1" ht="14.25" customHeight="1" x14ac:dyDescent="0.3">
      <c r="A1268" s="76">
        <v>40570</v>
      </c>
      <c r="B1268" s="64">
        <v>105.777</v>
      </c>
      <c r="C1268" s="99">
        <f t="shared" ca="1" si="39"/>
        <v>-1.4432663101205603E-2</v>
      </c>
      <c r="D1268" s="64">
        <f t="shared" ca="1" si="40"/>
        <v>72.163315506028013</v>
      </c>
    </row>
    <row r="1269" spans="1:4" s="21" customFormat="1" ht="14.25" customHeight="1" x14ac:dyDescent="0.3">
      <c r="A1269" s="76">
        <v>40569</v>
      </c>
      <c r="B1269" s="64">
        <v>106.79600000000001</v>
      </c>
      <c r="C1269" s="99">
        <f t="shared" ca="1" si="39"/>
        <v>-1.8785573427291737E-3</v>
      </c>
      <c r="D1269" s="64">
        <f t="shared" ca="1" si="40"/>
        <v>9.3927867136458687</v>
      </c>
    </row>
    <row r="1270" spans="1:4" s="21" customFormat="1" ht="14.25" customHeight="1" x14ac:dyDescent="0.3">
      <c r="A1270" s="76">
        <v>40568</v>
      </c>
      <c r="B1270" s="64">
        <v>106.90900000000001</v>
      </c>
      <c r="C1270" s="99">
        <f t="shared" ca="1" si="39"/>
        <v>-9.7075687542261049E-3</v>
      </c>
      <c r="D1270" s="64">
        <f t="shared" ca="1" si="40"/>
        <v>48.537843771130525</v>
      </c>
    </row>
    <row r="1271" spans="1:4" s="21" customFormat="1" ht="14.25" customHeight="1" x14ac:dyDescent="0.3">
      <c r="A1271" s="76">
        <v>40567</v>
      </c>
      <c r="B1271" s="64">
        <v>107.276</v>
      </c>
      <c r="C1271" s="99">
        <f t="shared" ca="1" si="39"/>
        <v>-2.3806866793140667E-3</v>
      </c>
      <c r="D1271" s="64">
        <f t="shared" ca="1" si="40"/>
        <v>11.903433396570334</v>
      </c>
    </row>
    <row r="1272" spans="1:4" s="21" customFormat="1" ht="14.25" customHeight="1" x14ac:dyDescent="0.3">
      <c r="A1272" s="76">
        <v>40564</v>
      </c>
      <c r="B1272" s="64">
        <v>107.998</v>
      </c>
      <c r="C1272" s="99">
        <f t="shared" ca="1" si="39"/>
        <v>9.5346706799529831E-3</v>
      </c>
      <c r="D1272" s="64">
        <f t="shared" ca="1" si="40"/>
        <v>-47.673353399764913</v>
      </c>
    </row>
    <row r="1273" spans="1:4" s="21" customFormat="1" ht="14.25" customHeight="1" x14ac:dyDescent="0.3">
      <c r="A1273" s="76">
        <v>40563</v>
      </c>
      <c r="B1273" s="64">
        <v>107.45699999999999</v>
      </c>
      <c r="C1273" s="99">
        <f t="shared" ca="1" si="39"/>
        <v>9.1280462036906068E-3</v>
      </c>
      <c r="D1273" s="64">
        <f t="shared" ca="1" si="40"/>
        <v>-45.640231018453036</v>
      </c>
    </row>
    <row r="1274" spans="1:4" s="21" customFormat="1" ht="14.25" customHeight="1" x14ac:dyDescent="0.3">
      <c r="A1274" s="76">
        <v>40562</v>
      </c>
      <c r="B1274" s="64">
        <v>106.752</v>
      </c>
      <c r="C1274" s="99">
        <f t="shared" ca="1" si="39"/>
        <v>6.7239411914483717E-3</v>
      </c>
      <c r="D1274" s="64">
        <f t="shared" ca="1" si="40"/>
        <v>-33.619705957241855</v>
      </c>
    </row>
    <row r="1275" spans="1:4" s="21" customFormat="1" ht="14.25" customHeight="1" x14ac:dyDescent="0.3">
      <c r="A1275" s="76">
        <v>40561</v>
      </c>
      <c r="B1275" s="64">
        <v>106.815</v>
      </c>
      <c r="C1275" s="99">
        <f t="shared" ca="1" si="39"/>
        <v>1.0893019382192575E-2</v>
      </c>
      <c r="D1275" s="64">
        <f t="shared" ca="1" si="40"/>
        <v>-54.46509691096287</v>
      </c>
    </row>
    <row r="1276" spans="1:4" s="21" customFormat="1" ht="14.25" customHeight="1" x14ac:dyDescent="0.3">
      <c r="A1276" s="76">
        <v>40560</v>
      </c>
      <c r="B1276" s="64" t="e">
        <v>#N/A</v>
      </c>
      <c r="C1276" s="99">
        <f t="shared" ca="1" si="39"/>
        <v>3.5402727195731371E-2</v>
      </c>
      <c r="D1276" s="64">
        <f t="shared" ca="1" si="40"/>
        <v>-211.79748110995965</v>
      </c>
    </row>
    <row r="1277" spans="1:4" s="21" customFormat="1" ht="14.25" customHeight="1" x14ac:dyDescent="0.3">
      <c r="A1277" s="76">
        <v>40557</v>
      </c>
      <c r="B1277" s="64">
        <v>107.32599999999999</v>
      </c>
      <c r="C1277" s="99">
        <f t="shared" ca="1" si="39"/>
        <v>3.5402727195731371E-2</v>
      </c>
      <c r="D1277" s="64">
        <f t="shared" ca="1" si="40"/>
        <v>-60.248329156205628</v>
      </c>
    </row>
    <row r="1278" spans="1:4" s="21" customFormat="1" ht="14.25" customHeight="1" x14ac:dyDescent="0.3">
      <c r="A1278" s="76">
        <v>40556</v>
      </c>
      <c r="B1278" s="64">
        <v>106.997</v>
      </c>
      <c r="C1278" s="99">
        <f t="shared" ca="1" si="39"/>
        <v>3.5402727195731371E-2</v>
      </c>
      <c r="D1278" s="64">
        <f t="shared" ca="1" si="40"/>
        <v>103.40771632924655</v>
      </c>
    </row>
    <row r="1279" spans="1:4" s="21" customFormat="1" ht="14.25" customHeight="1" x14ac:dyDescent="0.3">
      <c r="A1279" s="76">
        <v>40555</v>
      </c>
      <c r="B1279" s="64">
        <v>107.95699999999999</v>
      </c>
      <c r="C1279" s="99">
        <f t="shared" ca="1" si="39"/>
        <v>4.1794530330225899E-2</v>
      </c>
      <c r="D1279" s="64">
        <f t="shared" ca="1" si="40"/>
        <v>-208.9726516511295</v>
      </c>
    </row>
    <row r="1280" spans="1:4" s="21" customFormat="1" ht="14.25" customHeight="1" x14ac:dyDescent="0.3">
      <c r="A1280" s="76">
        <v>40554</v>
      </c>
      <c r="B1280" s="64">
        <v>107.532</v>
      </c>
      <c r="C1280" s="99">
        <f t="shared" ca="1" si="39"/>
        <v>3.1729431518349747E-2</v>
      </c>
      <c r="D1280" s="64">
        <f t="shared" ca="1" si="40"/>
        <v>-158.64715759174874</v>
      </c>
    </row>
    <row r="1281" spans="1:4" s="21" customFormat="1" ht="14.25" customHeight="1" x14ac:dyDescent="0.3">
      <c r="A1281" s="76">
        <v>40553</v>
      </c>
      <c r="B1281" s="64">
        <v>106.97799999999999</v>
      </c>
      <c r="C1281" s="99">
        <f t="shared" ca="1" si="39"/>
        <v>3.5402727195731371E-2</v>
      </c>
      <c r="D1281" s="64">
        <f t="shared" ca="1" si="40"/>
        <v>-105.43191447627564</v>
      </c>
    </row>
    <row r="1282" spans="1:4" s="21" customFormat="1" ht="14.25" customHeight="1" x14ac:dyDescent="0.3">
      <c r="A1282" s="76">
        <v>40550</v>
      </c>
      <c r="B1282" s="64">
        <v>106.485</v>
      </c>
      <c r="C1282" s="99">
        <f t="shared" ca="1" si="39"/>
        <v>3.5402727195731371E-2</v>
      </c>
      <c r="D1282" s="64">
        <f t="shared" ca="1" si="40"/>
        <v>-23.809344949534172</v>
      </c>
    </row>
    <row r="1283" spans="1:4" s="21" customFormat="1" ht="14.25" customHeight="1" x14ac:dyDescent="0.3">
      <c r="A1283" s="76">
        <v>40549</v>
      </c>
      <c r="B1283" s="64">
        <v>106.039</v>
      </c>
      <c r="C1283" s="99">
        <f t="shared" ref="C1283:C1346" ca="1" si="41">_xlfn.IFNA((B1283-B1292)/B1292,NORMINV(RAND(), _xlfn.AGGREGATE(1,6,C1222:C1348),_xlfn.AGGREGATE(7,6,C1222:C1348)))</f>
        <v>3.5402727195731371E-2</v>
      </c>
      <c r="D1283" s="64">
        <f t="shared" ca="1" si="40"/>
        <v>-58.233698555084189</v>
      </c>
    </row>
    <row r="1284" spans="1:4" s="21" customFormat="1" ht="14.25" customHeight="1" x14ac:dyDescent="0.3">
      <c r="A1284" s="76">
        <v>40548</v>
      </c>
      <c r="B1284" s="64">
        <v>105.664</v>
      </c>
      <c r="C1284" s="99">
        <f t="shared" ca="1" si="41"/>
        <v>1.0027242747216046E-2</v>
      </c>
      <c r="D1284" s="64">
        <f t="shared" ca="1" si="40"/>
        <v>-50.136213736080229</v>
      </c>
    </row>
    <row r="1285" spans="1:4" s="21" customFormat="1" ht="14.25" customHeight="1" x14ac:dyDescent="0.3">
      <c r="A1285" s="76">
        <v>40547</v>
      </c>
      <c r="B1285" s="64">
        <v>104.999</v>
      </c>
      <c r="C1285" s="99">
        <f t="shared" ca="1" si="41"/>
        <v>8.0355599930875855E-3</v>
      </c>
      <c r="D1285" s="64">
        <f t="shared" ca="1" si="40"/>
        <v>-40.177799965437927</v>
      </c>
    </row>
    <row r="1286" spans="1:4" s="21" customFormat="1" ht="14.25" customHeight="1" x14ac:dyDescent="0.3">
      <c r="A1286" s="76">
        <v>40546</v>
      </c>
      <c r="B1286" s="64" t="e">
        <v>#N/A</v>
      </c>
      <c r="C1286" s="99">
        <f t="shared" ca="1" si="41"/>
        <v>3.5402727195731371E-2</v>
      </c>
      <c r="D1286" s="64">
        <f t="shared" ref="D1286:D1349" ca="1" si="42">C1286*-5000</f>
        <v>-171.43756087780557</v>
      </c>
    </row>
    <row r="1287" spans="1:4" s="21" customFormat="1" ht="14.25" customHeight="1" x14ac:dyDescent="0.3">
      <c r="A1287" s="76">
        <v>40543</v>
      </c>
      <c r="B1287" s="64" t="e">
        <v>#N/A</v>
      </c>
      <c r="C1287" s="99">
        <f t="shared" ca="1" si="41"/>
        <v>3.5402727195731371E-2</v>
      </c>
      <c r="D1287" s="64">
        <f t="shared" ca="1" si="42"/>
        <v>-188.78163783803402</v>
      </c>
    </row>
    <row r="1288" spans="1:4" s="21" customFormat="1" ht="14.25" customHeight="1" x14ac:dyDescent="0.3">
      <c r="A1288" s="76">
        <v>40542</v>
      </c>
      <c r="B1288" s="64">
        <v>103.626</v>
      </c>
      <c r="C1288" s="99">
        <f t="shared" ca="1" si="41"/>
        <v>-2.1861018293028153E-2</v>
      </c>
      <c r="D1288" s="64">
        <f t="shared" ca="1" si="42"/>
        <v>109.30509146514076</v>
      </c>
    </row>
    <row r="1289" spans="1:4" s="21" customFormat="1" ht="14.25" customHeight="1" x14ac:dyDescent="0.3">
      <c r="A1289" s="76">
        <v>40541</v>
      </c>
      <c r="B1289" s="64">
        <v>104.22499999999999</v>
      </c>
      <c r="C1289" s="99">
        <f t="shared" ca="1" si="41"/>
        <v>-2.2719600930162797E-2</v>
      </c>
      <c r="D1289" s="64">
        <f t="shared" ca="1" si="42"/>
        <v>113.59800465081399</v>
      </c>
    </row>
    <row r="1290" spans="1:4" s="21" customFormat="1" ht="14.25" customHeight="1" x14ac:dyDescent="0.3">
      <c r="A1290" s="76">
        <v>40540</v>
      </c>
      <c r="B1290" s="64" t="e">
        <v>#N/A</v>
      </c>
      <c r="C1290" s="99">
        <f t="shared" ca="1" si="41"/>
        <v>3.5402727195731371E-2</v>
      </c>
      <c r="D1290" s="64">
        <f t="shared" ca="1" si="42"/>
        <v>46.170042928242694</v>
      </c>
    </row>
    <row r="1291" spans="1:4" s="21" customFormat="1" ht="14.25" customHeight="1" x14ac:dyDescent="0.3">
      <c r="A1291" s="76">
        <v>40539</v>
      </c>
      <c r="B1291" s="64" t="e">
        <v>#N/A</v>
      </c>
      <c r="C1291" s="99">
        <f t="shared" ca="1" si="41"/>
        <v>3.5402727195731371E-2</v>
      </c>
      <c r="D1291" s="64">
        <f t="shared" ca="1" si="42"/>
        <v>-132.55718186765657</v>
      </c>
    </row>
    <row r="1292" spans="1:4" s="21" customFormat="1" ht="14.25" customHeight="1" x14ac:dyDescent="0.3">
      <c r="A1292" s="76">
        <v>40536</v>
      </c>
      <c r="B1292" s="64" t="e">
        <v>#N/A</v>
      </c>
      <c r="C1292" s="99">
        <f t="shared" ca="1" si="41"/>
        <v>3.5402727195731371E-2</v>
      </c>
      <c r="D1292" s="64">
        <f t="shared" ca="1" si="42"/>
        <v>177.58077186751086</v>
      </c>
    </row>
    <row r="1293" spans="1:4" s="21" customFormat="1" ht="14.25" customHeight="1" x14ac:dyDescent="0.3">
      <c r="A1293" s="76">
        <v>40535</v>
      </c>
      <c r="B1293" s="64">
        <v>104.61499999999999</v>
      </c>
      <c r="C1293" s="99">
        <f t="shared" ca="1" si="41"/>
        <v>-8.9428660748965289E-3</v>
      </c>
      <c r="D1293" s="64">
        <f t="shared" ca="1" si="42"/>
        <v>44.714330374482643</v>
      </c>
    </row>
    <row r="1294" spans="1:4" s="21" customFormat="1" ht="14.25" customHeight="1" x14ac:dyDescent="0.3">
      <c r="A1294" s="76">
        <v>40534</v>
      </c>
      <c r="B1294" s="64">
        <v>104.16200000000001</v>
      </c>
      <c r="C1294" s="99">
        <f t="shared" ca="1" si="41"/>
        <v>-7.6596231160565124E-3</v>
      </c>
      <c r="D1294" s="64">
        <f t="shared" ca="1" si="42"/>
        <v>38.298115580282563</v>
      </c>
    </row>
    <row r="1295" spans="1:4" s="21" customFormat="1" ht="14.25" customHeight="1" x14ac:dyDescent="0.3">
      <c r="A1295" s="76">
        <v>40533</v>
      </c>
      <c r="B1295" s="64">
        <v>104.57</v>
      </c>
      <c r="C1295" s="99">
        <f t="shared" ca="1" si="41"/>
        <v>-1.0362939478540794E-2</v>
      </c>
      <c r="D1295" s="64">
        <f t="shared" ca="1" si="42"/>
        <v>51.81469739270397</v>
      </c>
    </row>
    <row r="1296" spans="1:4" s="21" customFormat="1" ht="14.25" customHeight="1" x14ac:dyDescent="0.3">
      <c r="A1296" s="76">
        <v>40532</v>
      </c>
      <c r="B1296" s="64">
        <v>105.086</v>
      </c>
      <c r="C1296" s="99">
        <f t="shared" ca="1" si="41"/>
        <v>-1.0964602686092425E-2</v>
      </c>
      <c r="D1296" s="64">
        <f t="shared" ca="1" si="42"/>
        <v>54.823013430462126</v>
      </c>
    </row>
    <row r="1297" spans="1:4" s="21" customFormat="1" ht="14.25" customHeight="1" x14ac:dyDescent="0.3">
      <c r="A1297" s="76">
        <v>40529</v>
      </c>
      <c r="B1297" s="64">
        <v>105.94199999999999</v>
      </c>
      <c r="C1297" s="99">
        <f t="shared" ca="1" si="41"/>
        <v>5.9631198131302595E-3</v>
      </c>
      <c r="D1297" s="64">
        <f t="shared" ca="1" si="42"/>
        <v>-29.815599065651298</v>
      </c>
    </row>
    <row r="1298" spans="1:4" s="21" customFormat="1" ht="14.25" customHeight="1" x14ac:dyDescent="0.3">
      <c r="A1298" s="76">
        <v>40528</v>
      </c>
      <c r="B1298" s="64">
        <v>106.648</v>
      </c>
      <c r="C1298" s="99">
        <f t="shared" ca="1" si="41"/>
        <v>1.0785707515875187E-2</v>
      </c>
      <c r="D1298" s="64">
        <f t="shared" ca="1" si="42"/>
        <v>-53.928537579375934</v>
      </c>
    </row>
    <row r="1299" spans="1:4" s="21" customFormat="1" ht="14.25" customHeight="1" x14ac:dyDescent="0.3">
      <c r="A1299" s="76">
        <v>40527</v>
      </c>
      <c r="B1299" s="64">
        <v>105.788</v>
      </c>
      <c r="C1299" s="99">
        <f t="shared" ca="1" si="41"/>
        <v>4.7488792644935799E-3</v>
      </c>
      <c r="D1299" s="64">
        <f t="shared" ca="1" si="42"/>
        <v>-23.7443963224679</v>
      </c>
    </row>
    <row r="1300" spans="1:4" s="21" customFormat="1" ht="14.25" customHeight="1" x14ac:dyDescent="0.3">
      <c r="A1300" s="76">
        <v>40526</v>
      </c>
      <c r="B1300" s="64">
        <v>105.739</v>
      </c>
      <c r="C1300" s="99">
        <f t="shared" ca="1" si="41"/>
        <v>1.5549366116019973E-2</v>
      </c>
      <c r="D1300" s="64">
        <f t="shared" ca="1" si="42"/>
        <v>-77.746830580099868</v>
      </c>
    </row>
    <row r="1301" spans="1:4" s="21" customFormat="1" ht="14.25" customHeight="1" x14ac:dyDescent="0.3">
      <c r="A1301" s="76">
        <v>40525</v>
      </c>
      <c r="B1301" s="64">
        <v>106.166</v>
      </c>
      <c r="C1301" s="99">
        <f t="shared" ca="1" si="41"/>
        <v>3.0978091982597863E-2</v>
      </c>
      <c r="D1301" s="64">
        <f t="shared" ca="1" si="42"/>
        <v>-154.89045991298931</v>
      </c>
    </row>
    <row r="1302" spans="1:4" s="21" customFormat="1" ht="14.25" customHeight="1" x14ac:dyDescent="0.3">
      <c r="A1302" s="76">
        <v>40522</v>
      </c>
      <c r="B1302" s="64">
        <v>105.559</v>
      </c>
      <c r="C1302" s="99">
        <f t="shared" ca="1" si="41"/>
        <v>1.872243507464845E-2</v>
      </c>
      <c r="D1302" s="64">
        <f t="shared" ca="1" si="42"/>
        <v>-93.612175373242252</v>
      </c>
    </row>
    <row r="1303" spans="1:4" s="21" customFormat="1" ht="14.25" customHeight="1" x14ac:dyDescent="0.3">
      <c r="A1303" s="76">
        <v>40521</v>
      </c>
      <c r="B1303" s="64">
        <v>104.96599999999999</v>
      </c>
      <c r="C1303" s="99">
        <f t="shared" ca="1" si="41"/>
        <v>2.8279354160694781E-3</v>
      </c>
      <c r="D1303" s="64">
        <f t="shared" ca="1" si="42"/>
        <v>-14.13967708034739</v>
      </c>
    </row>
    <row r="1304" spans="1:4" s="21" customFormat="1" ht="14.25" customHeight="1" x14ac:dyDescent="0.3">
      <c r="A1304" s="76">
        <v>40520</v>
      </c>
      <c r="B1304" s="64">
        <v>105.66500000000001</v>
      </c>
      <c r="C1304" s="99">
        <f t="shared" ca="1" si="41"/>
        <v>3.5402727195731371E-2</v>
      </c>
      <c r="D1304" s="64">
        <f t="shared" ca="1" si="42"/>
        <v>-95.712163369214423</v>
      </c>
    </row>
    <row r="1305" spans="1:4" s="21" customFormat="1" ht="14.25" customHeight="1" x14ac:dyDescent="0.3">
      <c r="A1305" s="76">
        <v>40519</v>
      </c>
      <c r="B1305" s="64">
        <v>106.251</v>
      </c>
      <c r="C1305" s="99">
        <f t="shared" ca="1" si="41"/>
        <v>3.0587102438471591E-3</v>
      </c>
      <c r="D1305" s="64">
        <f t="shared" ca="1" si="42"/>
        <v>-15.293551219235795</v>
      </c>
    </row>
    <row r="1306" spans="1:4" s="21" customFormat="1" ht="14.25" customHeight="1" x14ac:dyDescent="0.3">
      <c r="A1306" s="76">
        <v>40518</v>
      </c>
      <c r="B1306" s="64">
        <v>105.31399999999999</v>
      </c>
      <c r="C1306" s="99">
        <f t="shared" ca="1" si="41"/>
        <v>-2.056267826515554E-3</v>
      </c>
      <c r="D1306" s="64">
        <f t="shared" ca="1" si="42"/>
        <v>10.28133913257777</v>
      </c>
    </row>
    <row r="1307" spans="1:4" s="21" customFormat="1" ht="14.25" customHeight="1" x14ac:dyDescent="0.3">
      <c r="A1307" s="76">
        <v>40515</v>
      </c>
      <c r="B1307" s="64">
        <v>105.51</v>
      </c>
      <c r="C1307" s="99">
        <f t="shared" ca="1" si="41"/>
        <v>-1.2522461814914588E-2</v>
      </c>
      <c r="D1307" s="64">
        <f t="shared" ca="1" si="42"/>
        <v>62.612309074572934</v>
      </c>
    </row>
    <row r="1308" spans="1:4" s="21" customFormat="1" ht="14.25" customHeight="1" x14ac:dyDescent="0.3">
      <c r="A1308" s="76">
        <v>40514</v>
      </c>
      <c r="B1308" s="64">
        <v>105.288</v>
      </c>
      <c r="C1308" s="99">
        <f t="shared" ca="1" si="41"/>
        <v>-2.1814262886023256E-2</v>
      </c>
      <c r="D1308" s="64">
        <f t="shared" ca="1" si="42"/>
        <v>109.07131443011627</v>
      </c>
    </row>
    <row r="1309" spans="1:4" s="21" customFormat="1" ht="14.25" customHeight="1" x14ac:dyDescent="0.3">
      <c r="A1309" s="76">
        <v>40513</v>
      </c>
      <c r="B1309" s="64">
        <v>104.12</v>
      </c>
      <c r="C1309" s="99">
        <f t="shared" ca="1" si="41"/>
        <v>-3.0928026953826619E-2</v>
      </c>
      <c r="D1309" s="64">
        <f t="shared" ca="1" si="42"/>
        <v>154.64013476913308</v>
      </c>
    </row>
    <row r="1310" spans="1:4" s="21" customFormat="1" ht="14.25" customHeight="1" x14ac:dyDescent="0.3">
      <c r="A1310" s="76">
        <v>40512</v>
      </c>
      <c r="B1310" s="64">
        <v>102.976</v>
      </c>
      <c r="C1310" s="99">
        <f t="shared" ca="1" si="41"/>
        <v>-3.1679909727772813E-2</v>
      </c>
      <c r="D1310" s="64">
        <f t="shared" ca="1" si="42"/>
        <v>158.39954863886408</v>
      </c>
    </row>
    <row r="1311" spans="1:4" s="21" customFormat="1" ht="14.25" customHeight="1" x14ac:dyDescent="0.3">
      <c r="A1311" s="76">
        <v>40511</v>
      </c>
      <c r="B1311" s="64">
        <v>103.619</v>
      </c>
      <c r="C1311" s="99">
        <f t="shared" ca="1" si="41"/>
        <v>-2.259135585866014E-2</v>
      </c>
      <c r="D1311" s="64">
        <f t="shared" ca="1" si="42"/>
        <v>112.9567792933007</v>
      </c>
    </row>
    <row r="1312" spans="1:4" s="21" customFormat="1" ht="14.25" customHeight="1" x14ac:dyDescent="0.3">
      <c r="A1312" s="76">
        <v>40508</v>
      </c>
      <c r="B1312" s="64">
        <v>104.67</v>
      </c>
      <c r="C1312" s="99">
        <f t="shared" ca="1" si="41"/>
        <v>-2.6144398957945684E-2</v>
      </c>
      <c r="D1312" s="64">
        <f t="shared" ca="1" si="42"/>
        <v>130.72199478972843</v>
      </c>
    </row>
    <row r="1313" spans="1:4" s="21" customFormat="1" ht="14.25" customHeight="1" x14ac:dyDescent="0.3">
      <c r="A1313" s="76">
        <v>40507</v>
      </c>
      <c r="B1313" s="64" t="e">
        <v>#N/A</v>
      </c>
      <c r="C1313" s="99">
        <f t="shared" ca="1" si="41"/>
        <v>3.5402727195731371E-2</v>
      </c>
      <c r="D1313" s="64">
        <f t="shared" ca="1" si="42"/>
        <v>170.22008795203502</v>
      </c>
    </row>
    <row r="1314" spans="1:4" s="21" customFormat="1" ht="14.25" customHeight="1" x14ac:dyDescent="0.3">
      <c r="A1314" s="76">
        <v>40506</v>
      </c>
      <c r="B1314" s="64">
        <v>105.92700000000001</v>
      </c>
      <c r="C1314" s="99">
        <f t="shared" ca="1" si="41"/>
        <v>3.5402727195731371E-2</v>
      </c>
      <c r="D1314" s="64">
        <f t="shared" ca="1" si="42"/>
        <v>-138.07451912737457</v>
      </c>
    </row>
    <row r="1315" spans="1:4" s="21" customFormat="1" ht="14.25" customHeight="1" x14ac:dyDescent="0.3">
      <c r="A1315" s="76">
        <v>40505</v>
      </c>
      <c r="B1315" s="64">
        <v>105.53100000000001</v>
      </c>
      <c r="C1315" s="99">
        <f t="shared" ca="1" si="41"/>
        <v>-2.7050200525515121E-2</v>
      </c>
      <c r="D1315" s="64">
        <f t="shared" ca="1" si="42"/>
        <v>135.25100262757562</v>
      </c>
    </row>
    <row r="1316" spans="1:4" s="21" customFormat="1" ht="14.25" customHeight="1" x14ac:dyDescent="0.3">
      <c r="A1316" s="76">
        <v>40504</v>
      </c>
      <c r="B1316" s="64">
        <v>106.848</v>
      </c>
      <c r="C1316" s="99">
        <f t="shared" ca="1" si="41"/>
        <v>-2.8804639283019871E-2</v>
      </c>
      <c r="D1316" s="64">
        <f t="shared" ca="1" si="42"/>
        <v>144.02319641509936</v>
      </c>
    </row>
    <row r="1317" spans="1:4" s="21" customFormat="1" ht="14.25" customHeight="1" x14ac:dyDescent="0.3">
      <c r="A1317" s="76">
        <v>40501</v>
      </c>
      <c r="B1317" s="64">
        <v>107.636</v>
      </c>
      <c r="C1317" s="99">
        <f t="shared" ca="1" si="41"/>
        <v>-1.610632735516189E-2</v>
      </c>
      <c r="D1317" s="64">
        <f t="shared" ca="1" si="42"/>
        <v>80.531636775809446</v>
      </c>
    </row>
    <row r="1318" spans="1:4" s="21" customFormat="1" ht="14.25" customHeight="1" x14ac:dyDescent="0.3">
      <c r="A1318" s="76">
        <v>40500</v>
      </c>
      <c r="B1318" s="64">
        <v>107.443</v>
      </c>
      <c r="C1318" s="99">
        <f t="shared" ca="1" si="41"/>
        <v>-2.4557867596324931E-2</v>
      </c>
      <c r="D1318" s="64">
        <f t="shared" ca="1" si="42"/>
        <v>122.78933798162466</v>
      </c>
    </row>
    <row r="1319" spans="1:4" s="21" customFormat="1" ht="14.25" customHeight="1" x14ac:dyDescent="0.3">
      <c r="A1319" s="76">
        <v>40499</v>
      </c>
      <c r="B1319" s="64">
        <v>106.345</v>
      </c>
      <c r="C1319" s="99">
        <f t="shared" ca="1" si="41"/>
        <v>-3.6459513087914189E-2</v>
      </c>
      <c r="D1319" s="64">
        <f t="shared" ca="1" si="42"/>
        <v>182.29756543957095</v>
      </c>
    </row>
    <row r="1320" spans="1:4" s="21" customFormat="1" ht="14.25" customHeight="1" x14ac:dyDescent="0.3">
      <c r="A1320" s="76">
        <v>40498</v>
      </c>
      <c r="B1320" s="64">
        <v>106.014</v>
      </c>
      <c r="C1320" s="99">
        <f t="shared" ca="1" si="41"/>
        <v>-2.0212382510327979E-2</v>
      </c>
      <c r="D1320" s="64">
        <f t="shared" ca="1" si="42"/>
        <v>101.06191255163989</v>
      </c>
    </row>
    <row r="1321" spans="1:4" s="21" customFormat="1" ht="14.25" customHeight="1" x14ac:dyDescent="0.3">
      <c r="A1321" s="76">
        <v>40497</v>
      </c>
      <c r="B1321" s="64">
        <v>107.48</v>
      </c>
      <c r="C1321" s="99">
        <f t="shared" ca="1" si="41"/>
        <v>-5.4594244471175097E-3</v>
      </c>
      <c r="D1321" s="64">
        <f t="shared" ca="1" si="42"/>
        <v>27.297122235587548</v>
      </c>
    </row>
    <row r="1322" spans="1:4" s="21" customFormat="1" ht="14.25" customHeight="1" x14ac:dyDescent="0.3">
      <c r="A1322" s="76">
        <v>40494</v>
      </c>
      <c r="B1322" s="64">
        <v>107.083</v>
      </c>
      <c r="C1322" s="99">
        <f t="shared" ca="1" si="41"/>
        <v>-4.8536892705471323E-4</v>
      </c>
      <c r="D1322" s="64">
        <f t="shared" ca="1" si="42"/>
        <v>2.4268446352735662</v>
      </c>
    </row>
    <row r="1323" spans="1:4" s="21" customFormat="1" ht="14.25" customHeight="1" x14ac:dyDescent="0.3">
      <c r="A1323" s="76">
        <v>40493</v>
      </c>
      <c r="B1323" s="64" t="e">
        <v>#N/A</v>
      </c>
      <c r="C1323" s="99">
        <f t="shared" ca="1" si="41"/>
        <v>3.5402727195731371E-2</v>
      </c>
      <c r="D1323" s="64">
        <f t="shared" ca="1" si="42"/>
        <v>87.332899964833871</v>
      </c>
    </row>
    <row r="1324" spans="1:4" s="21" customFormat="1" ht="14.25" customHeight="1" x14ac:dyDescent="0.3">
      <c r="A1324" s="76">
        <v>40492</v>
      </c>
      <c r="B1324" s="64">
        <v>108.465</v>
      </c>
      <c r="C1324" s="99">
        <f t="shared" ca="1" si="41"/>
        <v>2.7714610574189853E-2</v>
      </c>
      <c r="D1324" s="64">
        <f t="shared" ca="1" si="42"/>
        <v>-138.57305287094925</v>
      </c>
    </row>
    <row r="1325" spans="1:4" s="21" customFormat="1" ht="14.25" customHeight="1" x14ac:dyDescent="0.3">
      <c r="A1325" s="76">
        <v>40491</v>
      </c>
      <c r="B1325" s="64">
        <v>110.017</v>
      </c>
      <c r="C1325" s="99">
        <f t="shared" ca="1" si="41"/>
        <v>5.1566592112557548E-2</v>
      </c>
      <c r="D1325" s="64">
        <f t="shared" ca="1" si="42"/>
        <v>-257.83296056278772</v>
      </c>
    </row>
    <row r="1326" spans="1:4" s="21" customFormat="1" ht="14.25" customHeight="1" x14ac:dyDescent="0.3">
      <c r="A1326" s="76">
        <v>40490</v>
      </c>
      <c r="B1326" s="64">
        <v>109.398</v>
      </c>
      <c r="C1326" s="99">
        <f t="shared" ca="1" si="41"/>
        <v>3.015179479453085E-2</v>
      </c>
      <c r="D1326" s="64">
        <f t="shared" ca="1" si="42"/>
        <v>-150.75897397265425</v>
      </c>
    </row>
    <row r="1327" spans="1:4" s="21" customFormat="1" ht="14.25" customHeight="1" x14ac:dyDescent="0.3">
      <c r="A1327" s="76">
        <v>40487</v>
      </c>
      <c r="B1327" s="64">
        <v>110.148</v>
      </c>
      <c r="C1327" s="99">
        <f t="shared" ca="1" si="41"/>
        <v>2.9199330984928475E-2</v>
      </c>
      <c r="D1327" s="64">
        <f t="shared" ca="1" si="42"/>
        <v>-145.99665492464237</v>
      </c>
    </row>
    <row r="1328" spans="1:4" s="21" customFormat="1" ht="14.25" customHeight="1" x14ac:dyDescent="0.3">
      <c r="A1328" s="76">
        <v>40486</v>
      </c>
      <c r="B1328" s="64">
        <v>110.369</v>
      </c>
      <c r="C1328" s="99">
        <f t="shared" ca="1" si="41"/>
        <v>4.152157706499076E-2</v>
      </c>
      <c r="D1328" s="64">
        <f t="shared" ca="1" si="42"/>
        <v>-207.6078853249538</v>
      </c>
    </row>
    <row r="1329" spans="1:4" s="21" customFormat="1" ht="14.25" customHeight="1" x14ac:dyDescent="0.3">
      <c r="A1329" s="76">
        <v>40485</v>
      </c>
      <c r="B1329" s="64">
        <v>108.20099999999999</v>
      </c>
      <c r="C1329" s="99">
        <f t="shared" ca="1" si="41"/>
        <v>1.7175249591065471E-2</v>
      </c>
      <c r="D1329" s="64">
        <f t="shared" ca="1" si="42"/>
        <v>-85.876247955327358</v>
      </c>
    </row>
    <row r="1330" spans="1:4" s="21" customFormat="1" ht="14.25" customHeight="1" x14ac:dyDescent="0.3">
      <c r="A1330" s="76">
        <v>40484</v>
      </c>
      <c r="B1330" s="64">
        <v>108.07</v>
      </c>
      <c r="C1330" s="99">
        <f t="shared" ca="1" si="41"/>
        <v>2.1523163158242858E-2</v>
      </c>
      <c r="D1330" s="64">
        <f t="shared" ca="1" si="42"/>
        <v>-107.61581579121429</v>
      </c>
    </row>
    <row r="1331" spans="1:4" s="21" customFormat="1" ht="14.25" customHeight="1" x14ac:dyDescent="0.3">
      <c r="A1331" s="76">
        <v>40483</v>
      </c>
      <c r="B1331" s="64">
        <v>107.13500000000001</v>
      </c>
      <c r="C1331" s="99">
        <f t="shared" ca="1" si="41"/>
        <v>2.4225389814628982E-2</v>
      </c>
      <c r="D1331" s="64">
        <f t="shared" ca="1" si="42"/>
        <v>-121.12694907314491</v>
      </c>
    </row>
    <row r="1332" spans="1:4" s="21" customFormat="1" ht="14.25" customHeight="1" x14ac:dyDescent="0.3">
      <c r="A1332" s="76">
        <v>40480</v>
      </c>
      <c r="B1332" s="64">
        <v>106.185</v>
      </c>
      <c r="C1332" s="99">
        <f t="shared" ca="1" si="41"/>
        <v>-3.6032992708949162E-3</v>
      </c>
      <c r="D1332" s="64">
        <f t="shared" ca="1" si="42"/>
        <v>18.01649635447458</v>
      </c>
    </row>
    <row r="1333" spans="1:4" s="21" customFormat="1" ht="14.25" customHeight="1" x14ac:dyDescent="0.3">
      <c r="A1333" s="76">
        <v>40479</v>
      </c>
      <c r="B1333" s="64">
        <v>105.54</v>
      </c>
      <c r="C1333" s="99">
        <f t="shared" ca="1" si="41"/>
        <v>-1.12330076167099E-2</v>
      </c>
      <c r="D1333" s="64">
        <f t="shared" ca="1" si="42"/>
        <v>56.165038083549497</v>
      </c>
    </row>
    <row r="1334" spans="1:4" s="21" customFormat="1" ht="14.25" customHeight="1" x14ac:dyDescent="0.3">
      <c r="A1334" s="76">
        <v>40478</v>
      </c>
      <c r="B1334" s="64">
        <v>104.622</v>
      </c>
      <c r="C1334" s="99">
        <f t="shared" ca="1" si="41"/>
        <v>-2.9732537003375775E-2</v>
      </c>
      <c r="D1334" s="64">
        <f t="shared" ca="1" si="42"/>
        <v>148.66268501687887</v>
      </c>
    </row>
    <row r="1335" spans="1:4" s="21" customFormat="1" ht="14.25" customHeight="1" x14ac:dyDescent="0.3">
      <c r="A1335" s="76">
        <v>40477</v>
      </c>
      <c r="B1335" s="64">
        <v>106.196</v>
      </c>
      <c r="C1335" s="99">
        <f t="shared" ca="1" si="41"/>
        <v>-9.4673121228232224E-3</v>
      </c>
      <c r="D1335" s="64">
        <f t="shared" ca="1" si="42"/>
        <v>47.336560614116109</v>
      </c>
    </row>
    <row r="1336" spans="1:4" s="21" customFormat="1" ht="14.25" customHeight="1" x14ac:dyDescent="0.3">
      <c r="A1336" s="76">
        <v>40476</v>
      </c>
      <c r="B1336" s="64">
        <v>107.023</v>
      </c>
      <c r="C1336" s="99">
        <f t="shared" ca="1" si="41"/>
        <v>1.3264282062449076E-2</v>
      </c>
      <c r="D1336" s="64">
        <f t="shared" ca="1" si="42"/>
        <v>-66.321410312245376</v>
      </c>
    </row>
    <row r="1337" spans="1:4" s="21" customFormat="1" ht="14.25" customHeight="1" x14ac:dyDescent="0.3">
      <c r="A1337" s="76">
        <v>40473</v>
      </c>
      <c r="B1337" s="64">
        <v>105.96899999999999</v>
      </c>
      <c r="C1337" s="99">
        <f t="shared" ca="1" si="41"/>
        <v>3.5402727195731371E-2</v>
      </c>
      <c r="D1337" s="64">
        <f t="shared" ca="1" si="42"/>
        <v>-7.981288785396</v>
      </c>
    </row>
    <row r="1338" spans="1:4" s="21" customFormat="1" ht="14.25" customHeight="1" x14ac:dyDescent="0.3">
      <c r="A1338" s="76">
        <v>40472</v>
      </c>
      <c r="B1338" s="64">
        <v>106.374</v>
      </c>
      <c r="C1338" s="99">
        <f t="shared" ca="1" si="41"/>
        <v>3.9545089896653954E-3</v>
      </c>
      <c r="D1338" s="64">
        <f t="shared" ca="1" si="42"/>
        <v>-19.772544948326978</v>
      </c>
    </row>
    <row r="1339" spans="1:4" s="21" customFormat="1" ht="14.25" customHeight="1" x14ac:dyDescent="0.3">
      <c r="A1339" s="76">
        <v>40471</v>
      </c>
      <c r="B1339" s="64">
        <v>105.79300000000001</v>
      </c>
      <c r="C1339" s="99">
        <f t="shared" ca="1" si="41"/>
        <v>-4.0949655458070193E-3</v>
      </c>
      <c r="D1339" s="64">
        <f t="shared" ca="1" si="42"/>
        <v>20.474827729035095</v>
      </c>
    </row>
    <row r="1340" spans="1:4" s="21" customFormat="1" ht="14.25" customHeight="1" x14ac:dyDescent="0.3">
      <c r="A1340" s="76">
        <v>40470</v>
      </c>
      <c r="B1340" s="64">
        <v>104.601</v>
      </c>
      <c r="C1340" s="99">
        <f t="shared" ca="1" si="41"/>
        <v>-1.2890805628167256E-2</v>
      </c>
      <c r="D1340" s="64">
        <f t="shared" ca="1" si="42"/>
        <v>64.454028140836286</v>
      </c>
    </row>
    <row r="1341" spans="1:4" s="21" customFormat="1" ht="14.25" customHeight="1" x14ac:dyDescent="0.3">
      <c r="A1341" s="76">
        <v>40469</v>
      </c>
      <c r="B1341" s="64">
        <v>106.569</v>
      </c>
      <c r="C1341" s="99">
        <f t="shared" ca="1" si="41"/>
        <v>1.1129454628259153E-2</v>
      </c>
      <c r="D1341" s="64">
        <f t="shared" ca="1" si="42"/>
        <v>-55.64727314129577</v>
      </c>
    </row>
    <row r="1342" spans="1:4" s="21" customFormat="1" ht="14.25" customHeight="1" x14ac:dyDescent="0.3">
      <c r="A1342" s="76">
        <v>40466</v>
      </c>
      <c r="B1342" s="64">
        <v>106.739</v>
      </c>
      <c r="C1342" s="99">
        <f t="shared" ca="1" si="41"/>
        <v>2.1386741177371195E-2</v>
      </c>
      <c r="D1342" s="64">
        <f t="shared" ca="1" si="42"/>
        <v>-106.93370588685598</v>
      </c>
    </row>
    <row r="1343" spans="1:4" s="21" customFormat="1" ht="14.25" customHeight="1" x14ac:dyDescent="0.3">
      <c r="A1343" s="76">
        <v>40465</v>
      </c>
      <c r="B1343" s="64">
        <v>107.828</v>
      </c>
      <c r="C1343" s="99">
        <f t="shared" ca="1" si="41"/>
        <v>2.640546766424887E-2</v>
      </c>
      <c r="D1343" s="64">
        <f t="shared" ca="1" si="42"/>
        <v>-132.02733832124434</v>
      </c>
    </row>
    <row r="1344" spans="1:4" s="21" customFormat="1" ht="14.25" customHeight="1" x14ac:dyDescent="0.3">
      <c r="A1344" s="76">
        <v>40464</v>
      </c>
      <c r="B1344" s="64">
        <v>107.211</v>
      </c>
      <c r="C1344" s="99">
        <f t="shared" ca="1" si="41"/>
        <v>2.2654431683772749E-2</v>
      </c>
      <c r="D1344" s="64">
        <f t="shared" ca="1" si="42"/>
        <v>-113.27215841886375</v>
      </c>
    </row>
    <row r="1345" spans="1:4" s="21" customFormat="1" ht="14.25" customHeight="1" x14ac:dyDescent="0.3">
      <c r="A1345" s="76">
        <v>40463</v>
      </c>
      <c r="B1345" s="64">
        <v>105.622</v>
      </c>
      <c r="C1345" s="99">
        <f t="shared" ca="1" si="41"/>
        <v>9.5485696261815769E-3</v>
      </c>
      <c r="D1345" s="64">
        <f t="shared" ca="1" si="42"/>
        <v>-47.742848130907888</v>
      </c>
    </row>
    <row r="1346" spans="1:4" s="21" customFormat="1" ht="14.25" customHeight="1" x14ac:dyDescent="0.3">
      <c r="A1346" s="76">
        <v>40462</v>
      </c>
      <c r="B1346" s="64" t="e">
        <v>#N/A</v>
      </c>
      <c r="C1346" s="99">
        <f t="shared" ca="1" si="41"/>
        <v>3.5402727195731371E-2</v>
      </c>
      <c r="D1346" s="64">
        <f t="shared" ca="1" si="42"/>
        <v>48.246409542463695</v>
      </c>
    </row>
    <row r="1347" spans="1:4" s="21" customFormat="1" ht="14.25" customHeight="1" x14ac:dyDescent="0.3">
      <c r="A1347" s="76">
        <v>40459</v>
      </c>
      <c r="B1347" s="64">
        <v>105.955</v>
      </c>
      <c r="C1347" s="99">
        <f t="shared" ref="C1347:C1410" ca="1" si="43">_xlfn.IFNA((B1347-B1356)/B1356,NORMINV(RAND(), _xlfn.AGGREGATE(1,6,C1286:C1412),_xlfn.AGGREGATE(7,6,C1286:C1412)))</f>
        <v>2.1676453855573923E-2</v>
      </c>
      <c r="D1347" s="64">
        <f t="shared" ca="1" si="42"/>
        <v>-108.38226927786961</v>
      </c>
    </row>
    <row r="1348" spans="1:4" s="21" customFormat="1" ht="14.25" customHeight="1" x14ac:dyDescent="0.3">
      <c r="A1348" s="76">
        <v>40458</v>
      </c>
      <c r="B1348" s="64">
        <v>106.22799999999999</v>
      </c>
      <c r="C1348" s="99">
        <f t="shared" ca="1" si="43"/>
        <v>2.3361559877845509E-2</v>
      </c>
      <c r="D1348" s="64">
        <f t="shared" ca="1" si="42"/>
        <v>-116.80779938922754</v>
      </c>
    </row>
    <row r="1349" spans="1:4" s="21" customFormat="1" ht="14.25" customHeight="1" x14ac:dyDescent="0.3">
      <c r="A1349" s="76">
        <v>40457</v>
      </c>
      <c r="B1349" s="64">
        <v>105.967</v>
      </c>
      <c r="C1349" s="99">
        <f t="shared" ca="1" si="43"/>
        <v>3.1891481322790537E-2</v>
      </c>
      <c r="D1349" s="64">
        <f t="shared" ca="1" si="42"/>
        <v>-159.45740661395268</v>
      </c>
    </row>
    <row r="1350" spans="1:4" s="21" customFormat="1" ht="14.25" customHeight="1" x14ac:dyDescent="0.3">
      <c r="A1350" s="76">
        <v>40456</v>
      </c>
      <c r="B1350" s="64">
        <v>105.396</v>
      </c>
      <c r="C1350" s="99">
        <f t="shared" ca="1" si="43"/>
        <v>1.492594803844151E-2</v>
      </c>
      <c r="D1350" s="64">
        <f t="shared" ref="D1350:D1413" ca="1" si="44">C1350*-5000</f>
        <v>-74.629740192207549</v>
      </c>
    </row>
    <row r="1351" spans="1:4" s="21" customFormat="1" ht="14.25" customHeight="1" x14ac:dyDescent="0.3">
      <c r="A1351" s="76">
        <v>40455</v>
      </c>
      <c r="B1351" s="64">
        <v>104.504</v>
      </c>
      <c r="C1351" s="99">
        <f t="shared" ca="1" si="43"/>
        <v>2.3335063307253257E-2</v>
      </c>
      <c r="D1351" s="64">
        <f t="shared" ca="1" si="44"/>
        <v>-116.67531653626628</v>
      </c>
    </row>
    <row r="1352" spans="1:4" s="21" customFormat="1" ht="14.25" customHeight="1" x14ac:dyDescent="0.3">
      <c r="A1352" s="76">
        <v>40452</v>
      </c>
      <c r="B1352" s="64">
        <v>105.054</v>
      </c>
      <c r="C1352" s="99">
        <f t="shared" ca="1" si="43"/>
        <v>3.093167945673295E-2</v>
      </c>
      <c r="D1352" s="64">
        <f t="shared" ca="1" si="44"/>
        <v>-154.65839728366475</v>
      </c>
    </row>
    <row r="1353" spans="1:4" s="21" customFormat="1" ht="14.25" customHeight="1" x14ac:dyDescent="0.3">
      <c r="A1353" s="76">
        <v>40451</v>
      </c>
      <c r="B1353" s="64">
        <v>104.836</v>
      </c>
      <c r="C1353" s="99">
        <f t="shared" ca="1" si="43"/>
        <v>4.178632826862496E-2</v>
      </c>
      <c r="D1353" s="64">
        <f t="shared" ca="1" si="44"/>
        <v>-208.9316413431248</v>
      </c>
    </row>
    <row r="1354" spans="1:4" s="21" customFormat="1" ht="14.25" customHeight="1" x14ac:dyDescent="0.3">
      <c r="A1354" s="76">
        <v>40450</v>
      </c>
      <c r="B1354" s="64">
        <v>104.623</v>
      </c>
      <c r="C1354" s="99">
        <f t="shared" ca="1" si="43"/>
        <v>3.829740780437467E-2</v>
      </c>
      <c r="D1354" s="64">
        <f t="shared" ca="1" si="44"/>
        <v>-191.48703902187336</v>
      </c>
    </row>
    <row r="1355" spans="1:4" s="21" customFormat="1" ht="14.25" customHeight="1" x14ac:dyDescent="0.3">
      <c r="A1355" s="76">
        <v>40449</v>
      </c>
      <c r="B1355" s="64">
        <v>104.182</v>
      </c>
      <c r="C1355" s="99">
        <f t="shared" ca="1" si="43"/>
        <v>3.1025166506675163E-2</v>
      </c>
      <c r="D1355" s="64">
        <f t="shared" ca="1" si="44"/>
        <v>-155.12583253337581</v>
      </c>
    </row>
    <row r="1356" spans="1:4" s="21" customFormat="1" ht="14.25" customHeight="1" x14ac:dyDescent="0.3">
      <c r="A1356" s="76">
        <v>40448</v>
      </c>
      <c r="B1356" s="64">
        <v>103.70699999999999</v>
      </c>
      <c r="C1356" s="99">
        <f t="shared" ca="1" si="43"/>
        <v>2.8176275219352589E-2</v>
      </c>
      <c r="D1356" s="64">
        <f t="shared" ca="1" si="44"/>
        <v>-140.88137609676295</v>
      </c>
    </row>
    <row r="1357" spans="1:4" s="21" customFormat="1" ht="14.25" customHeight="1" x14ac:dyDescent="0.3">
      <c r="A1357" s="76">
        <v>40445</v>
      </c>
      <c r="B1357" s="64">
        <v>103.803</v>
      </c>
      <c r="C1357" s="99">
        <f t="shared" ca="1" si="43"/>
        <v>3.901706621290222E-2</v>
      </c>
      <c r="D1357" s="64">
        <f t="shared" ca="1" si="44"/>
        <v>-195.08533106451111</v>
      </c>
    </row>
    <row r="1358" spans="1:4" s="21" customFormat="1" ht="14.25" customHeight="1" x14ac:dyDescent="0.3">
      <c r="A1358" s="76">
        <v>40444</v>
      </c>
      <c r="B1358" s="64">
        <v>102.69199999999999</v>
      </c>
      <c r="C1358" s="99">
        <f t="shared" ca="1" si="43"/>
        <v>4.2844231413686942E-2</v>
      </c>
      <c r="D1358" s="64">
        <f t="shared" ca="1" si="44"/>
        <v>-214.22115706843471</v>
      </c>
    </row>
    <row r="1359" spans="1:4" s="21" customFormat="1" ht="14.25" customHeight="1" x14ac:dyDescent="0.3">
      <c r="A1359" s="76">
        <v>40443</v>
      </c>
      <c r="B1359" s="64">
        <v>103.846</v>
      </c>
      <c r="C1359" s="99">
        <f t="shared" ca="1" si="43"/>
        <v>5.4209895843908021E-2</v>
      </c>
      <c r="D1359" s="64">
        <f t="shared" ca="1" si="44"/>
        <v>-271.0494792195401</v>
      </c>
    </row>
    <row r="1360" spans="1:4" s="21" customFormat="1" ht="14.25" customHeight="1" x14ac:dyDescent="0.3">
      <c r="A1360" s="76">
        <v>40442</v>
      </c>
      <c r="B1360" s="64">
        <v>102.121</v>
      </c>
      <c r="C1360" s="99">
        <f t="shared" ca="1" si="43"/>
        <v>3.8342653787493658E-2</v>
      </c>
      <c r="D1360" s="64">
        <f t="shared" ca="1" si="44"/>
        <v>-191.71326893746829</v>
      </c>
    </row>
    <row r="1361" spans="1:4" s="21" customFormat="1" ht="14.25" customHeight="1" x14ac:dyDescent="0.3">
      <c r="A1361" s="76">
        <v>40441</v>
      </c>
      <c r="B1361" s="64">
        <v>101.902</v>
      </c>
      <c r="C1361" s="99">
        <f t="shared" ca="1" si="43"/>
        <v>3.903175153455557E-2</v>
      </c>
      <c r="D1361" s="64">
        <f t="shared" ca="1" si="44"/>
        <v>-195.15875767277785</v>
      </c>
    </row>
    <row r="1362" spans="1:4" s="21" customFormat="1" ht="14.25" customHeight="1" x14ac:dyDescent="0.3">
      <c r="A1362" s="76">
        <v>40438</v>
      </c>
      <c r="B1362" s="64">
        <v>100.631</v>
      </c>
      <c r="C1362" s="99">
        <f t="shared" ca="1" si="43"/>
        <v>3.5402727195731371E-2</v>
      </c>
      <c r="D1362" s="64">
        <f t="shared" ca="1" si="44"/>
        <v>-12.585807824532202</v>
      </c>
    </row>
    <row r="1363" spans="1:4" s="21" customFormat="1" ht="14.25" customHeight="1" x14ac:dyDescent="0.3">
      <c r="A1363" s="76">
        <v>40437</v>
      </c>
      <c r="B1363" s="64">
        <v>100.764</v>
      </c>
      <c r="C1363" s="99">
        <f t="shared" ca="1" si="43"/>
        <v>2.3691482444733354E-2</v>
      </c>
      <c r="D1363" s="64">
        <f t="shared" ca="1" si="44"/>
        <v>-118.45741222366676</v>
      </c>
    </row>
    <row r="1364" spans="1:4" s="21" customFormat="1" ht="14.25" customHeight="1" x14ac:dyDescent="0.3">
      <c r="A1364" s="76">
        <v>40436</v>
      </c>
      <c r="B1364" s="64">
        <v>101.047</v>
      </c>
      <c r="C1364" s="99">
        <f t="shared" ca="1" si="43"/>
        <v>2.6597852258988662E-2</v>
      </c>
      <c r="D1364" s="64">
        <f t="shared" ca="1" si="44"/>
        <v>-132.9892612949433</v>
      </c>
    </row>
    <row r="1365" spans="1:4" s="21" customFormat="1" ht="14.25" customHeight="1" x14ac:dyDescent="0.3">
      <c r="A1365" s="76">
        <v>40435</v>
      </c>
      <c r="B1365" s="64">
        <v>100.86499999999999</v>
      </c>
      <c r="C1365" s="99">
        <f t="shared" ca="1" si="43"/>
        <v>2.8699350338089288E-2</v>
      </c>
      <c r="D1365" s="64">
        <f t="shared" ca="1" si="44"/>
        <v>-143.49675169044644</v>
      </c>
    </row>
    <row r="1366" spans="1:4" s="21" customFormat="1" ht="14.25" customHeight="1" x14ac:dyDescent="0.3">
      <c r="A1366" s="76">
        <v>40434</v>
      </c>
      <c r="B1366" s="64">
        <v>99.905000000000001</v>
      </c>
      <c r="C1366" s="99">
        <f t="shared" ca="1" si="43"/>
        <v>3.1820622986036551E-2</v>
      </c>
      <c r="D1366" s="64">
        <f t="shared" ca="1" si="44"/>
        <v>-159.10311493018276</v>
      </c>
    </row>
    <row r="1367" spans="1:4" s="21" customFormat="1" ht="14.25" customHeight="1" x14ac:dyDescent="0.3">
      <c r="A1367" s="76">
        <v>40431</v>
      </c>
      <c r="B1367" s="64">
        <v>98.472999999999999</v>
      </c>
      <c r="C1367" s="99">
        <f t="shared" ca="1" si="43"/>
        <v>3.5402727195731371E-2</v>
      </c>
      <c r="D1367" s="64">
        <f t="shared" ca="1" si="44"/>
        <v>218.81737374644112</v>
      </c>
    </row>
    <row r="1368" spans="1:4" s="21" customFormat="1" ht="14.25" customHeight="1" x14ac:dyDescent="0.3">
      <c r="A1368" s="76">
        <v>40430</v>
      </c>
      <c r="B1368" s="64">
        <v>98.506</v>
      </c>
      <c r="C1368" s="99">
        <f t="shared" ca="1" si="43"/>
        <v>2.2589016921000748E-2</v>
      </c>
      <c r="D1368" s="64">
        <f t="shared" ca="1" si="44"/>
        <v>-112.94508460500374</v>
      </c>
    </row>
    <row r="1369" spans="1:4" s="21" customFormat="1" ht="14.25" customHeight="1" x14ac:dyDescent="0.3">
      <c r="A1369" s="76">
        <v>40429</v>
      </c>
      <c r="B1369" s="64">
        <v>98.35</v>
      </c>
      <c r="C1369" s="99">
        <f t="shared" ca="1" si="43"/>
        <v>2.5365680744810541E-2</v>
      </c>
      <c r="D1369" s="64">
        <f t="shared" ca="1" si="44"/>
        <v>-126.82840372405271</v>
      </c>
    </row>
    <row r="1370" spans="1:4" s="21" customFormat="1" ht="14.25" customHeight="1" x14ac:dyDescent="0.3">
      <c r="A1370" s="76">
        <v>40428</v>
      </c>
      <c r="B1370" s="64">
        <v>98.073999999999998</v>
      </c>
      <c r="C1370" s="99">
        <f t="shared" ca="1" si="43"/>
        <v>3.2955921849491865E-2</v>
      </c>
      <c r="D1370" s="64">
        <f t="shared" ca="1" si="44"/>
        <v>-164.77960924745932</v>
      </c>
    </row>
    <row r="1371" spans="1:4" s="21" customFormat="1" ht="14.25" customHeight="1" x14ac:dyDescent="0.3">
      <c r="A1371" s="76">
        <v>40427</v>
      </c>
      <c r="B1371" s="64" t="e">
        <v>#N/A</v>
      </c>
      <c r="C1371" s="99">
        <f t="shared" ca="1" si="43"/>
        <v>3.5402727195731371E-2</v>
      </c>
      <c r="D1371" s="64">
        <f t="shared" ca="1" si="44"/>
        <v>20.911243815092849</v>
      </c>
    </row>
    <row r="1372" spans="1:4" s="21" customFormat="1" ht="14.25" customHeight="1" x14ac:dyDescent="0.3">
      <c r="A1372" s="76">
        <v>40424</v>
      </c>
      <c r="B1372" s="64">
        <v>98.432000000000002</v>
      </c>
      <c r="C1372" s="99">
        <f t="shared" ca="1" si="43"/>
        <v>3.147923041455343E-2</v>
      </c>
      <c r="D1372" s="64">
        <f t="shared" ca="1" si="44"/>
        <v>-157.39615207276714</v>
      </c>
    </row>
    <row r="1373" spans="1:4" s="21" customFormat="1" ht="14.25" customHeight="1" x14ac:dyDescent="0.3">
      <c r="A1373" s="76">
        <v>40423</v>
      </c>
      <c r="B1373" s="64">
        <v>98.429000000000002</v>
      </c>
      <c r="C1373" s="99">
        <f t="shared" ca="1" si="43"/>
        <v>3.1480220068116377E-2</v>
      </c>
      <c r="D1373" s="64">
        <f t="shared" ca="1" si="44"/>
        <v>-157.40110034058188</v>
      </c>
    </row>
    <row r="1374" spans="1:4" s="21" customFormat="1" ht="14.25" customHeight="1" x14ac:dyDescent="0.3">
      <c r="A1374" s="76">
        <v>40422</v>
      </c>
      <c r="B1374" s="64">
        <v>98.051000000000002</v>
      </c>
      <c r="C1374" s="99">
        <f t="shared" ca="1" si="43"/>
        <v>2.0089471493965848E-2</v>
      </c>
      <c r="D1374" s="64">
        <f t="shared" ca="1" si="44"/>
        <v>-100.44735746982924</v>
      </c>
    </row>
    <row r="1375" spans="1:4" s="21" customFormat="1" ht="14.25" customHeight="1" x14ac:dyDescent="0.3">
      <c r="A1375" s="76">
        <v>40421</v>
      </c>
      <c r="B1375" s="64">
        <v>96.823999999999998</v>
      </c>
      <c r="C1375" s="99">
        <f t="shared" ca="1" si="43"/>
        <v>9.9404408006592507E-3</v>
      </c>
      <c r="D1375" s="64">
        <f t="shared" ca="1" si="44"/>
        <v>-49.702204003296252</v>
      </c>
    </row>
    <row r="1376" spans="1:4" s="21" customFormat="1" ht="14.25" customHeight="1" x14ac:dyDescent="0.3">
      <c r="A1376" s="76">
        <v>40420</v>
      </c>
      <c r="B1376" s="64" t="e">
        <v>#N/A</v>
      </c>
      <c r="C1376" s="99">
        <f t="shared" ca="1" si="43"/>
        <v>3.5402727195731371E-2</v>
      </c>
      <c r="D1376" s="64">
        <f t="shared" ca="1" si="44"/>
        <v>41.211696675185699</v>
      </c>
    </row>
    <row r="1377" spans="1:4" s="21" customFormat="1" ht="14.25" customHeight="1" x14ac:dyDescent="0.3">
      <c r="A1377" s="76">
        <v>40417</v>
      </c>
      <c r="B1377" s="64">
        <v>96.33</v>
      </c>
      <c r="C1377" s="99">
        <f t="shared" ca="1" si="43"/>
        <v>4.379105411323133E-3</v>
      </c>
      <c r="D1377" s="64">
        <f t="shared" ca="1" si="44"/>
        <v>-21.895527056615666</v>
      </c>
    </row>
    <row r="1378" spans="1:4" s="21" customFormat="1" ht="14.25" customHeight="1" x14ac:dyDescent="0.3">
      <c r="A1378" s="76">
        <v>40416</v>
      </c>
      <c r="B1378" s="64">
        <v>95.917000000000002</v>
      </c>
      <c r="C1378" s="99">
        <f t="shared" ca="1" si="43"/>
        <v>1.0014110313164792E-2</v>
      </c>
      <c r="D1378" s="64">
        <f t="shared" ca="1" si="44"/>
        <v>-50.070551565823962</v>
      </c>
    </row>
    <row r="1379" spans="1:4" s="21" customFormat="1" ht="14.25" customHeight="1" x14ac:dyDescent="0.3">
      <c r="A1379" s="76">
        <v>40415</v>
      </c>
      <c r="B1379" s="64">
        <v>94.944999999999993</v>
      </c>
      <c r="C1379" s="99">
        <f t="shared" ca="1" si="43"/>
        <v>-9.0496785259560274E-4</v>
      </c>
      <c r="D1379" s="64">
        <f t="shared" ca="1" si="44"/>
        <v>4.5248392629780136</v>
      </c>
    </row>
    <row r="1380" spans="1:4" s="21" customFormat="1" ht="14.25" customHeight="1" x14ac:dyDescent="0.3">
      <c r="A1380" s="76">
        <v>40414</v>
      </c>
      <c r="B1380" s="64">
        <v>95.088999999999999</v>
      </c>
      <c r="C1380" s="99">
        <f t="shared" ca="1" si="43"/>
        <v>1.3479217784142976E-3</v>
      </c>
      <c r="D1380" s="64">
        <f t="shared" ca="1" si="44"/>
        <v>-6.7396088920714883</v>
      </c>
    </row>
    <row r="1381" spans="1:4" s="21" customFormat="1" ht="14.25" customHeight="1" x14ac:dyDescent="0.3">
      <c r="A1381" s="76">
        <v>40413</v>
      </c>
      <c r="B1381" s="64">
        <v>95.427999999999997</v>
      </c>
      <c r="C1381" s="99">
        <f t="shared" ca="1" si="43"/>
        <v>4.8543178156622672E-3</v>
      </c>
      <c r="D1381" s="64">
        <f t="shared" ca="1" si="44"/>
        <v>-24.271589078311337</v>
      </c>
    </row>
    <row r="1382" spans="1:4" s="21" customFormat="1" ht="14.25" customHeight="1" x14ac:dyDescent="0.3">
      <c r="A1382" s="76">
        <v>40410</v>
      </c>
      <c r="B1382" s="64">
        <v>95.424999999999997</v>
      </c>
      <c r="C1382" s="99">
        <f t="shared" ca="1" si="43"/>
        <v>1.042990258365099E-2</v>
      </c>
      <c r="D1382" s="64">
        <f t="shared" ca="1" si="44"/>
        <v>-52.149512918254949</v>
      </c>
    </row>
    <row r="1383" spans="1:4" s="21" customFormat="1" ht="14.25" customHeight="1" x14ac:dyDescent="0.3">
      <c r="A1383" s="76">
        <v>40409</v>
      </c>
      <c r="B1383" s="64">
        <v>96.12</v>
      </c>
      <c r="C1383" s="99">
        <f t="shared" ca="1" si="43"/>
        <v>1.8900325429046939E-2</v>
      </c>
      <c r="D1383" s="64">
        <f t="shared" ca="1" si="44"/>
        <v>-94.501627145234693</v>
      </c>
    </row>
    <row r="1384" spans="1:4" s="21" customFormat="1" ht="14.25" customHeight="1" x14ac:dyDescent="0.3">
      <c r="A1384" s="76">
        <v>40408</v>
      </c>
      <c r="B1384" s="64">
        <v>95.870999999999995</v>
      </c>
      <c r="C1384" s="99">
        <f t="shared" ca="1" si="43"/>
        <v>1.2771756354186356E-2</v>
      </c>
      <c r="D1384" s="64">
        <f t="shared" ca="1" si="44"/>
        <v>-63.858781770931778</v>
      </c>
    </row>
    <row r="1385" spans="1:4" s="21" customFormat="1" ht="14.25" customHeight="1" x14ac:dyDescent="0.3">
      <c r="A1385" s="76">
        <v>40407</v>
      </c>
      <c r="B1385" s="64">
        <v>96.369</v>
      </c>
      <c r="C1385" s="99">
        <f t="shared" ca="1" si="43"/>
        <v>2.2960320998662472E-2</v>
      </c>
      <c r="D1385" s="64">
        <f t="shared" ca="1" si="44"/>
        <v>-114.80160499331235</v>
      </c>
    </row>
    <row r="1386" spans="1:4" s="21" customFormat="1" ht="14.25" customHeight="1" x14ac:dyDescent="0.3">
      <c r="A1386" s="76">
        <v>40406</v>
      </c>
      <c r="B1386" s="64">
        <v>95.91</v>
      </c>
      <c r="C1386" s="99">
        <f t="shared" ca="1" si="43"/>
        <v>1.9874310141321336E-2</v>
      </c>
      <c r="D1386" s="64">
        <f t="shared" ca="1" si="44"/>
        <v>-99.371550706606683</v>
      </c>
    </row>
    <row r="1387" spans="1:4" s="21" customFormat="1" ht="14.25" customHeight="1" x14ac:dyDescent="0.3">
      <c r="A1387" s="76">
        <v>40403</v>
      </c>
      <c r="B1387" s="64">
        <v>94.965999999999994</v>
      </c>
      <c r="C1387" s="99">
        <f t="shared" ca="1" si="43"/>
        <v>8.153039342661211E-3</v>
      </c>
      <c r="D1387" s="64">
        <f t="shared" ca="1" si="44"/>
        <v>-40.765196713306054</v>
      </c>
    </row>
    <row r="1388" spans="1:4" s="21" customFormat="1" ht="14.25" customHeight="1" x14ac:dyDescent="0.3">
      <c r="A1388" s="76">
        <v>40402</v>
      </c>
      <c r="B1388" s="64">
        <v>95.031000000000006</v>
      </c>
      <c r="C1388" s="99">
        <f t="shared" ca="1" si="43"/>
        <v>5.7999851825196258E-3</v>
      </c>
      <c r="D1388" s="64">
        <f t="shared" ca="1" si="44"/>
        <v>-28.99992591259813</v>
      </c>
    </row>
    <row r="1389" spans="1:4" s="21" customFormat="1" ht="14.25" customHeight="1" x14ac:dyDescent="0.3">
      <c r="A1389" s="76">
        <v>40401</v>
      </c>
      <c r="B1389" s="64">
        <v>94.960999999999999</v>
      </c>
      <c r="C1389" s="99">
        <f t="shared" ca="1" si="43"/>
        <v>8.3247502044022613E-3</v>
      </c>
      <c r="D1389" s="64">
        <f t="shared" ca="1" si="44"/>
        <v>-41.623751022011305</v>
      </c>
    </row>
    <row r="1390" spans="1:4" s="21" customFormat="1" ht="14.25" customHeight="1" x14ac:dyDescent="0.3">
      <c r="A1390" s="76">
        <v>40400</v>
      </c>
      <c r="B1390" s="64">
        <v>94.966999999999999</v>
      </c>
      <c r="C1390" s="99">
        <f t="shared" ca="1" si="43"/>
        <v>1.4474640003418408E-2</v>
      </c>
      <c r="D1390" s="64">
        <f t="shared" ca="1" si="44"/>
        <v>-72.373200017092046</v>
      </c>
    </row>
    <row r="1391" spans="1:4" s="21" customFormat="1" ht="14.25" customHeight="1" x14ac:dyDescent="0.3">
      <c r="A1391" s="76">
        <v>40399</v>
      </c>
      <c r="B1391" s="64">
        <v>94.44</v>
      </c>
      <c r="C1391" s="99">
        <f t="shared" ca="1" si="43"/>
        <v>7.0162717792327019E-3</v>
      </c>
      <c r="D1391" s="64">
        <f t="shared" ca="1" si="44"/>
        <v>-35.081358896163508</v>
      </c>
    </row>
    <row r="1392" spans="1:4" s="21" customFormat="1" ht="14.25" customHeight="1" x14ac:dyDescent="0.3">
      <c r="A1392" s="76">
        <v>40396</v>
      </c>
      <c r="B1392" s="64">
        <v>94.337000000000003</v>
      </c>
      <c r="C1392" s="99">
        <f t="shared" ca="1" si="43"/>
        <v>3.4890276462892166E-3</v>
      </c>
      <c r="D1392" s="64">
        <f t="shared" ca="1" si="44"/>
        <v>-17.445138231446084</v>
      </c>
    </row>
    <row r="1393" spans="1:4" s="21" customFormat="1" ht="14.25" customHeight="1" x14ac:dyDescent="0.3">
      <c r="A1393" s="76">
        <v>40395</v>
      </c>
      <c r="B1393" s="64">
        <v>94.662000000000006</v>
      </c>
      <c r="C1393" s="99">
        <f t="shared" ca="1" si="43"/>
        <v>6.742672395456676E-3</v>
      </c>
      <c r="D1393" s="64">
        <f t="shared" ca="1" si="44"/>
        <v>-33.713361977283377</v>
      </c>
    </row>
    <row r="1394" spans="1:4" s="21" customFormat="1" ht="14.25" customHeight="1" x14ac:dyDescent="0.3">
      <c r="A1394" s="76">
        <v>40394</v>
      </c>
      <c r="B1394" s="64">
        <v>94.206000000000003</v>
      </c>
      <c r="C1394" s="99">
        <f t="shared" ca="1" si="43"/>
        <v>3.3979654681755549E-4</v>
      </c>
      <c r="D1394" s="64">
        <f t="shared" ca="1" si="44"/>
        <v>-1.6989827340877774</v>
      </c>
    </row>
    <row r="1395" spans="1:4" s="21" customFormat="1" ht="14.25" customHeight="1" x14ac:dyDescent="0.3">
      <c r="A1395" s="76">
        <v>40393</v>
      </c>
      <c r="B1395" s="64">
        <v>94.040999999999997</v>
      </c>
      <c r="C1395" s="99">
        <f t="shared" ca="1" si="43"/>
        <v>-2.365696342187887E-3</v>
      </c>
      <c r="D1395" s="64">
        <f t="shared" ca="1" si="44"/>
        <v>11.828481710939435</v>
      </c>
    </row>
    <row r="1396" spans="1:4" s="21" customFormat="1" ht="14.25" customHeight="1" x14ac:dyDescent="0.3">
      <c r="A1396" s="76">
        <v>40392</v>
      </c>
      <c r="B1396" s="64">
        <v>94.197999999999993</v>
      </c>
      <c r="C1396" s="99">
        <f t="shared" ca="1" si="43"/>
        <v>-1.6745093051846332E-3</v>
      </c>
      <c r="D1396" s="64">
        <f t="shared" ca="1" si="44"/>
        <v>8.3725465259231662</v>
      </c>
    </row>
    <row r="1397" spans="1:4" s="21" customFormat="1" ht="14.25" customHeight="1" x14ac:dyDescent="0.3">
      <c r="A1397" s="76">
        <v>40389</v>
      </c>
      <c r="B1397" s="64">
        <v>94.483000000000004</v>
      </c>
      <c r="C1397" s="99">
        <f t="shared" ca="1" si="43"/>
        <v>1.1761963294197877E-3</v>
      </c>
      <c r="D1397" s="64">
        <f t="shared" ca="1" si="44"/>
        <v>-5.8809816470989382</v>
      </c>
    </row>
    <row r="1398" spans="1:4" s="21" customFormat="1" ht="14.25" customHeight="1" x14ac:dyDescent="0.3">
      <c r="A1398" s="76">
        <v>40388</v>
      </c>
      <c r="B1398" s="64">
        <v>94.177000000000007</v>
      </c>
      <c r="C1398" s="99">
        <f t="shared" ca="1" si="43"/>
        <v>2.2348271201592896E-3</v>
      </c>
      <c r="D1398" s="64">
        <f t="shared" ca="1" si="44"/>
        <v>-11.174135600796449</v>
      </c>
    </row>
    <row r="1399" spans="1:4" s="21" customFormat="1" ht="14.25" customHeight="1" x14ac:dyDescent="0.3">
      <c r="A1399" s="76">
        <v>40387</v>
      </c>
      <c r="B1399" s="64">
        <v>93.611999999999995</v>
      </c>
      <c r="C1399" s="99">
        <f t="shared" ca="1" si="43"/>
        <v>9.1953039796418667E-4</v>
      </c>
      <c r="D1399" s="64">
        <f t="shared" ca="1" si="44"/>
        <v>-4.5976519898209336</v>
      </c>
    </row>
    <row r="1400" spans="1:4" s="21" customFormat="1" ht="14.25" customHeight="1" x14ac:dyDescent="0.3">
      <c r="A1400" s="76">
        <v>40386</v>
      </c>
      <c r="B1400" s="64">
        <v>93.781999999999996</v>
      </c>
      <c r="C1400" s="99">
        <f t="shared" ca="1" si="43"/>
        <v>-5.7672327884146146E-3</v>
      </c>
      <c r="D1400" s="64">
        <f t="shared" ca="1" si="44"/>
        <v>28.836163942073075</v>
      </c>
    </row>
    <row r="1401" spans="1:4" s="21" customFormat="1" ht="14.25" customHeight="1" x14ac:dyDescent="0.3">
      <c r="A1401" s="76">
        <v>40385</v>
      </c>
      <c r="B1401" s="64">
        <v>94.009</v>
      </c>
      <c r="C1401" s="99">
        <f t="shared" ca="1" si="43"/>
        <v>-9.0335196718168797E-4</v>
      </c>
      <c r="D1401" s="64">
        <f t="shared" ca="1" si="44"/>
        <v>4.5167598359084398</v>
      </c>
    </row>
    <row r="1402" spans="1:4" s="21" customFormat="1" ht="14.25" customHeight="1" x14ac:dyDescent="0.3">
      <c r="A1402" s="76">
        <v>40382</v>
      </c>
      <c r="B1402" s="64">
        <v>94.028000000000006</v>
      </c>
      <c r="C1402" s="99">
        <f t="shared" ca="1" si="43"/>
        <v>-9.4563150121655638E-4</v>
      </c>
      <c r="D1402" s="64">
        <f t="shared" ca="1" si="44"/>
        <v>4.7281575060827823</v>
      </c>
    </row>
    <row r="1403" spans="1:4" s="21" customFormat="1" ht="14.25" customHeight="1" x14ac:dyDescent="0.3">
      <c r="A1403" s="76">
        <v>40381</v>
      </c>
      <c r="B1403" s="64">
        <v>94.174000000000007</v>
      </c>
      <c r="C1403" s="99">
        <f t="shared" ca="1" si="43"/>
        <v>4.265574679548763E-3</v>
      </c>
      <c r="D1403" s="64">
        <f t="shared" ca="1" si="44"/>
        <v>-21.327873397743815</v>
      </c>
    </row>
    <row r="1404" spans="1:4" s="21" customFormat="1" ht="14.25" customHeight="1" x14ac:dyDescent="0.3">
      <c r="A1404" s="76">
        <v>40380</v>
      </c>
      <c r="B1404" s="64">
        <v>94.263999999999996</v>
      </c>
      <c r="C1404" s="99">
        <f t="shared" ca="1" si="43"/>
        <v>1.0548885077186907E-2</v>
      </c>
      <c r="D1404" s="64">
        <f t="shared" ca="1" si="44"/>
        <v>-52.744425385934534</v>
      </c>
    </row>
    <row r="1405" spans="1:4" s="21" customFormat="1" ht="14.25" customHeight="1" x14ac:dyDescent="0.3">
      <c r="A1405" s="76">
        <v>40379</v>
      </c>
      <c r="B1405" s="64">
        <v>94.355999999999995</v>
      </c>
      <c r="C1405" s="99">
        <f t="shared" ca="1" si="43"/>
        <v>2.3817015874393648E-2</v>
      </c>
      <c r="D1405" s="64">
        <f t="shared" ca="1" si="44"/>
        <v>-119.08507937196823</v>
      </c>
    </row>
    <row r="1406" spans="1:4" s="21" customFormat="1" ht="14.25" customHeight="1" x14ac:dyDescent="0.3">
      <c r="A1406" s="76">
        <v>40378</v>
      </c>
      <c r="B1406" s="64">
        <v>94.372</v>
      </c>
      <c r="C1406" s="99">
        <f t="shared" ca="1" si="43"/>
        <v>2.7144691874006834E-2</v>
      </c>
      <c r="D1406" s="64">
        <f t="shared" ca="1" si="44"/>
        <v>-135.72345937003416</v>
      </c>
    </row>
    <row r="1407" spans="1:4" s="21" customFormat="1" ht="14.25" customHeight="1" x14ac:dyDescent="0.3">
      <c r="A1407" s="76">
        <v>40375</v>
      </c>
      <c r="B1407" s="64">
        <v>93.966999999999999</v>
      </c>
      <c r="C1407" s="99">
        <f t="shared" ca="1" si="43"/>
        <v>3.5402727195731371E-2</v>
      </c>
      <c r="D1407" s="64">
        <f t="shared" ca="1" si="44"/>
        <v>-172.47761646836881</v>
      </c>
    </row>
    <row r="1408" spans="1:4" s="21" customFormat="1" ht="14.25" customHeight="1" x14ac:dyDescent="0.3">
      <c r="A1408" s="76">
        <v>40374</v>
      </c>
      <c r="B1408" s="64">
        <v>93.525999999999996</v>
      </c>
      <c r="C1408" s="99">
        <f t="shared" ca="1" si="43"/>
        <v>2.1996874760962824E-2</v>
      </c>
      <c r="D1408" s="64">
        <f t="shared" ca="1" si="44"/>
        <v>-109.98437380481411</v>
      </c>
    </row>
    <row r="1409" spans="1:4" s="21" customFormat="1" ht="14.25" customHeight="1" x14ac:dyDescent="0.3">
      <c r="A1409" s="76">
        <v>40373</v>
      </c>
      <c r="B1409" s="64">
        <v>94.325999999999993</v>
      </c>
      <c r="C1409" s="99">
        <f t="shared" ca="1" si="43"/>
        <v>3.270235058408779E-2</v>
      </c>
      <c r="D1409" s="64">
        <f t="shared" ca="1" si="44"/>
        <v>-163.51175292043894</v>
      </c>
    </row>
    <row r="1410" spans="1:4" s="21" customFormat="1" ht="14.25" customHeight="1" x14ac:dyDescent="0.3">
      <c r="A1410" s="76">
        <v>40372</v>
      </c>
      <c r="B1410" s="64">
        <v>94.093999999999994</v>
      </c>
      <c r="C1410" s="99">
        <f t="shared" ca="1" si="43"/>
        <v>1.3376125446947724E-2</v>
      </c>
      <c r="D1410" s="64">
        <f t="shared" ca="1" si="44"/>
        <v>-66.880627234738625</v>
      </c>
    </row>
    <row r="1411" spans="1:4" s="21" customFormat="1" ht="14.25" customHeight="1" x14ac:dyDescent="0.3">
      <c r="A1411" s="76">
        <v>40371</v>
      </c>
      <c r="B1411" s="64">
        <v>94.117000000000004</v>
      </c>
      <c r="C1411" s="99">
        <f t="shared" ref="C1411:C1474" ca="1" si="45">_xlfn.IFNA((B1411-B1420)/B1420,NORMINV(RAND(), _xlfn.AGGREGATE(1,6,C1350:C1476),_xlfn.AGGREGATE(7,6,C1350:C1476)))</f>
        <v>6.168484070985655E-3</v>
      </c>
      <c r="D1411" s="64">
        <f t="shared" ca="1" si="44"/>
        <v>-30.842420354928276</v>
      </c>
    </row>
    <row r="1412" spans="1:4" s="21" customFormat="1" ht="14.25" customHeight="1" x14ac:dyDescent="0.3">
      <c r="A1412" s="76">
        <v>40368</v>
      </c>
      <c r="B1412" s="64">
        <v>93.774000000000001</v>
      </c>
      <c r="C1412" s="99">
        <f t="shared" ca="1" si="45"/>
        <v>-8.3855890532637412E-3</v>
      </c>
      <c r="D1412" s="64">
        <f t="shared" ca="1" si="44"/>
        <v>41.927945266318709</v>
      </c>
    </row>
    <row r="1413" spans="1:4" s="21" customFormat="1" ht="14.25" customHeight="1" x14ac:dyDescent="0.3">
      <c r="A1413" s="76">
        <v>40367</v>
      </c>
      <c r="B1413" s="64">
        <v>93.28</v>
      </c>
      <c r="C1413" s="99">
        <f t="shared" ca="1" si="45"/>
        <v>-1.3838818467263609E-2</v>
      </c>
      <c r="D1413" s="64">
        <f t="shared" ca="1" si="44"/>
        <v>69.19409233631805</v>
      </c>
    </row>
    <row r="1414" spans="1:4" s="21" customFormat="1" ht="14.25" customHeight="1" x14ac:dyDescent="0.3">
      <c r="A1414" s="76">
        <v>40366</v>
      </c>
      <c r="B1414" s="64">
        <v>92.161000000000001</v>
      </c>
      <c r="C1414" s="99">
        <f t="shared" ca="1" si="45"/>
        <v>-2.3614789702298963E-2</v>
      </c>
      <c r="D1414" s="64">
        <f t="shared" ref="D1414:D1477" ca="1" si="46">C1414*-5000</f>
        <v>118.07394851149482</v>
      </c>
    </row>
    <row r="1415" spans="1:4" s="21" customFormat="1" ht="14.25" customHeight="1" x14ac:dyDescent="0.3">
      <c r="A1415" s="76">
        <v>40365</v>
      </c>
      <c r="B1415" s="64">
        <v>91.878</v>
      </c>
      <c r="C1415" s="99">
        <f t="shared" ca="1" si="45"/>
        <v>-3.6160503540519306E-2</v>
      </c>
      <c r="D1415" s="64">
        <f t="shared" ca="1" si="46"/>
        <v>180.80251770259653</v>
      </c>
    </row>
    <row r="1416" spans="1:4" s="21" customFormat="1" ht="14.25" customHeight="1" x14ac:dyDescent="0.3">
      <c r="A1416" s="76">
        <v>40364</v>
      </c>
      <c r="B1416" s="64" t="e">
        <v>#N/A</v>
      </c>
      <c r="C1416" s="99">
        <f t="shared" ca="1" si="45"/>
        <v>3.5402727195731371E-2</v>
      </c>
      <c r="D1416" s="64">
        <f t="shared" ca="1" si="46"/>
        <v>-177.53955402243531</v>
      </c>
    </row>
    <row r="1417" spans="1:4" s="21" customFormat="1" ht="14.25" customHeight="1" x14ac:dyDescent="0.3">
      <c r="A1417" s="76">
        <v>40361</v>
      </c>
      <c r="B1417" s="64">
        <v>91.513000000000005</v>
      </c>
      <c r="C1417" s="99">
        <f t="shared" ca="1" si="45"/>
        <v>-4.5864959546250736E-2</v>
      </c>
      <c r="D1417" s="64">
        <f t="shared" ca="1" si="46"/>
        <v>229.32479773125368</v>
      </c>
    </row>
    <row r="1418" spans="1:4" s="21" customFormat="1" ht="14.25" customHeight="1" x14ac:dyDescent="0.3">
      <c r="A1418" s="76">
        <v>40360</v>
      </c>
      <c r="B1418" s="64">
        <v>91.338999999999999</v>
      </c>
      <c r="C1418" s="99">
        <f t="shared" ca="1" si="45"/>
        <v>-4.0062637281794176E-2</v>
      </c>
      <c r="D1418" s="64">
        <f t="shared" ca="1" si="46"/>
        <v>200.31318640897089</v>
      </c>
    </row>
    <row r="1419" spans="1:4" s="21" customFormat="1" ht="14.25" customHeight="1" x14ac:dyDescent="0.3">
      <c r="A1419" s="76">
        <v>40359</v>
      </c>
      <c r="B1419" s="64">
        <v>92.852000000000004</v>
      </c>
      <c r="C1419" s="99">
        <f t="shared" ca="1" si="45"/>
        <v>-1.9027394799953534E-2</v>
      </c>
      <c r="D1419" s="64">
        <f t="shared" ca="1" si="46"/>
        <v>95.136973999767662</v>
      </c>
    </row>
    <row r="1420" spans="1:4" s="21" customFormat="1" ht="14.25" customHeight="1" x14ac:dyDescent="0.3">
      <c r="A1420" s="76">
        <v>40358</v>
      </c>
      <c r="B1420" s="64">
        <v>93.54</v>
      </c>
      <c r="C1420" s="99">
        <f t="shared" ca="1" si="45"/>
        <v>-1.1330486619033405E-2</v>
      </c>
      <c r="D1420" s="64">
        <f t="shared" ca="1" si="46"/>
        <v>56.652433095167027</v>
      </c>
    </row>
    <row r="1421" spans="1:4" s="21" customFormat="1" ht="14.25" customHeight="1" x14ac:dyDescent="0.3">
      <c r="A1421" s="76">
        <v>40357</v>
      </c>
      <c r="B1421" s="64">
        <v>94.566999999999993</v>
      </c>
      <c r="C1421" s="99">
        <f t="shared" ca="1" si="45"/>
        <v>8.1490104772989928E-4</v>
      </c>
      <c r="D1421" s="64">
        <f t="shared" ca="1" si="46"/>
        <v>-4.074505238649496</v>
      </c>
    </row>
    <row r="1422" spans="1:4" s="21" customFormat="1" ht="14.25" customHeight="1" x14ac:dyDescent="0.3">
      <c r="A1422" s="76">
        <v>40354</v>
      </c>
      <c r="B1422" s="64">
        <v>94.588999999999999</v>
      </c>
      <c r="C1422" s="99">
        <f t="shared" ca="1" si="45"/>
        <v>-5.6033304598305462E-3</v>
      </c>
      <c r="D1422" s="64">
        <f t="shared" ca="1" si="46"/>
        <v>28.016652299152732</v>
      </c>
    </row>
    <row r="1423" spans="1:4" s="21" customFormat="1" ht="14.25" customHeight="1" x14ac:dyDescent="0.3">
      <c r="A1423" s="76">
        <v>40353</v>
      </c>
      <c r="B1423" s="64">
        <v>94.39</v>
      </c>
      <c r="C1423" s="99">
        <f t="shared" ca="1" si="45"/>
        <v>-5.1329616239973314E-3</v>
      </c>
      <c r="D1423" s="64">
        <f t="shared" ca="1" si="46"/>
        <v>25.664808119986656</v>
      </c>
    </row>
    <row r="1424" spans="1:4" s="21" customFormat="1" ht="14.25" customHeight="1" x14ac:dyDescent="0.3">
      <c r="A1424" s="76">
        <v>40352</v>
      </c>
      <c r="B1424" s="64">
        <v>95.325000000000003</v>
      </c>
      <c r="C1424" s="99">
        <f t="shared" ca="1" si="45"/>
        <v>4.721903095586997E-3</v>
      </c>
      <c r="D1424" s="64">
        <f t="shared" ca="1" si="46"/>
        <v>-23.609515477934984</v>
      </c>
    </row>
    <row r="1425" spans="1:4" s="21" customFormat="1" ht="14.25" customHeight="1" x14ac:dyDescent="0.3">
      <c r="A1425" s="76">
        <v>40351</v>
      </c>
      <c r="B1425" s="64">
        <v>95.823999999999998</v>
      </c>
      <c r="C1425" s="99">
        <f t="shared" ca="1" si="45"/>
        <v>2.9104108941727276E-2</v>
      </c>
      <c r="D1425" s="64">
        <f t="shared" ca="1" si="46"/>
        <v>-145.52054470863638</v>
      </c>
    </row>
    <row r="1426" spans="1:4" s="21" customFormat="1" ht="14.25" customHeight="1" x14ac:dyDescent="0.3">
      <c r="A1426" s="76">
        <v>40350</v>
      </c>
      <c r="B1426" s="64">
        <v>95.912000000000006</v>
      </c>
      <c r="C1426" s="99">
        <f t="shared" ca="1" si="45"/>
        <v>5.6218132963317846E-2</v>
      </c>
      <c r="D1426" s="64">
        <f t="shared" ca="1" si="46"/>
        <v>-281.09066481658925</v>
      </c>
    </row>
    <row r="1427" spans="1:4" s="21" customFormat="1" ht="14.25" customHeight="1" x14ac:dyDescent="0.3">
      <c r="A1427" s="76">
        <v>40347</v>
      </c>
      <c r="B1427" s="64">
        <v>95.150999999999996</v>
      </c>
      <c r="C1427" s="99">
        <f t="shared" ca="1" si="45"/>
        <v>4.2590725806451617E-2</v>
      </c>
      <c r="D1427" s="64">
        <f t="shared" ca="1" si="46"/>
        <v>-212.95362903225808</v>
      </c>
    </row>
    <row r="1428" spans="1:4" s="21" customFormat="1" ht="14.25" customHeight="1" x14ac:dyDescent="0.3">
      <c r="A1428" s="76">
        <v>40346</v>
      </c>
      <c r="B1428" s="64">
        <v>94.653000000000006</v>
      </c>
      <c r="C1428" s="99">
        <f t="shared" ca="1" si="45"/>
        <v>1.4599479049426087E-2</v>
      </c>
      <c r="D1428" s="64">
        <f t="shared" ca="1" si="46"/>
        <v>-72.997395247130427</v>
      </c>
    </row>
    <row r="1429" spans="1:4" s="21" customFormat="1" ht="14.25" customHeight="1" x14ac:dyDescent="0.3">
      <c r="A1429" s="76">
        <v>40345</v>
      </c>
      <c r="B1429" s="64">
        <v>94.611999999999995</v>
      </c>
      <c r="C1429" s="99">
        <f t="shared" ca="1" si="45"/>
        <v>-1.2034710639106932E-3</v>
      </c>
      <c r="D1429" s="64">
        <f t="shared" ca="1" si="46"/>
        <v>6.0173553195534657</v>
      </c>
    </row>
    <row r="1430" spans="1:4" s="21" customFormat="1" ht="14.25" customHeight="1" x14ac:dyDescent="0.3">
      <c r="A1430" s="76">
        <v>40344</v>
      </c>
      <c r="B1430" s="64">
        <v>94.49</v>
      </c>
      <c r="C1430" s="99">
        <f t="shared" ca="1" si="45"/>
        <v>6.9696065475936351E-3</v>
      </c>
      <c r="D1430" s="64">
        <f t="shared" ca="1" si="46"/>
        <v>-34.848032737968175</v>
      </c>
    </row>
    <row r="1431" spans="1:4" s="21" customFormat="1" ht="14.25" customHeight="1" x14ac:dyDescent="0.3">
      <c r="A1431" s="76">
        <v>40343</v>
      </c>
      <c r="B1431" s="64">
        <v>95.122</v>
      </c>
      <c r="C1431" s="99">
        <f t="shared" ca="1" si="45"/>
        <v>4.5198217416097877E-3</v>
      </c>
      <c r="D1431" s="64">
        <f t="shared" ca="1" si="46"/>
        <v>-22.599108708048938</v>
      </c>
    </row>
    <row r="1432" spans="1:4" s="21" customFormat="1" ht="14.25" customHeight="1" x14ac:dyDescent="0.3">
      <c r="A1432" s="76">
        <v>40340</v>
      </c>
      <c r="B1432" s="64">
        <v>94.876999999999995</v>
      </c>
      <c r="C1432" s="99">
        <f t="shared" ca="1" si="45"/>
        <v>3.5402727195731371E-2</v>
      </c>
      <c r="D1432" s="64">
        <f t="shared" ca="1" si="46"/>
        <v>-16.444273711084609</v>
      </c>
    </row>
    <row r="1433" spans="1:4" s="21" customFormat="1" ht="14.25" customHeight="1" x14ac:dyDescent="0.3">
      <c r="A1433" s="76">
        <v>40339</v>
      </c>
      <c r="B1433" s="64">
        <v>94.876999999999995</v>
      </c>
      <c r="C1433" s="99">
        <f t="shared" ca="1" si="45"/>
        <v>1.2550559759234182E-2</v>
      </c>
      <c r="D1433" s="64">
        <f t="shared" ca="1" si="46"/>
        <v>-62.752798796170907</v>
      </c>
    </row>
    <row r="1434" spans="1:4" s="21" customFormat="1" ht="14.25" customHeight="1" x14ac:dyDescent="0.3">
      <c r="A1434" s="76">
        <v>40338</v>
      </c>
      <c r="B1434" s="64">
        <v>93.114000000000004</v>
      </c>
      <c r="C1434" s="99">
        <f t="shared" ca="1" si="45"/>
        <v>-3.4675399730302241E-3</v>
      </c>
      <c r="D1434" s="64">
        <f t="shared" ca="1" si="46"/>
        <v>17.337699865151119</v>
      </c>
    </row>
    <row r="1435" spans="1:4" s="21" customFormat="1" ht="14.25" customHeight="1" x14ac:dyDescent="0.3">
      <c r="A1435" s="76">
        <v>40337</v>
      </c>
      <c r="B1435" s="64">
        <v>90.807000000000002</v>
      </c>
      <c r="C1435" s="99">
        <f t="shared" ca="1" si="45"/>
        <v>-1.3685685424744925E-2</v>
      </c>
      <c r="D1435" s="64">
        <f t="shared" ca="1" si="46"/>
        <v>68.428427123724617</v>
      </c>
    </row>
    <row r="1436" spans="1:4" s="21" customFormat="1" ht="14.25" customHeight="1" x14ac:dyDescent="0.3">
      <c r="A1436" s="76">
        <v>40336</v>
      </c>
      <c r="B1436" s="64">
        <v>91.263999999999996</v>
      </c>
      <c r="C1436" s="99">
        <f t="shared" ca="1" si="45"/>
        <v>1.5127246841074918E-2</v>
      </c>
      <c r="D1436" s="64">
        <f t="shared" ca="1" si="46"/>
        <v>-75.636234205374592</v>
      </c>
    </row>
    <row r="1437" spans="1:4" s="21" customFormat="1" ht="14.25" customHeight="1" x14ac:dyDescent="0.3">
      <c r="A1437" s="76">
        <v>40333</v>
      </c>
      <c r="B1437" s="64">
        <v>93.290999999999997</v>
      </c>
      <c r="C1437" s="99">
        <f t="shared" ca="1" si="45"/>
        <v>1.0484927916120615E-2</v>
      </c>
      <c r="D1437" s="64">
        <f t="shared" ca="1" si="46"/>
        <v>-52.424639580603078</v>
      </c>
    </row>
    <row r="1438" spans="1:4" s="21" customFormat="1" ht="14.25" customHeight="1" x14ac:dyDescent="0.3">
      <c r="A1438" s="76">
        <v>40332</v>
      </c>
      <c r="B1438" s="64">
        <v>94.725999999999999</v>
      </c>
      <c r="C1438" s="99">
        <f t="shared" ca="1" si="45"/>
        <v>3.5290774560914555E-2</v>
      </c>
      <c r="D1438" s="64">
        <f t="shared" ca="1" si="46"/>
        <v>-176.45387280457277</v>
      </c>
    </row>
    <row r="1439" spans="1:4" s="21" customFormat="1" ht="14.25" customHeight="1" x14ac:dyDescent="0.3">
      <c r="A1439" s="76">
        <v>40331</v>
      </c>
      <c r="B1439" s="64">
        <v>93.835999999999999</v>
      </c>
      <c r="C1439" s="99">
        <f t="shared" ca="1" si="45"/>
        <v>3.8181114122918552E-2</v>
      </c>
      <c r="D1439" s="64">
        <f t="shared" ca="1" si="46"/>
        <v>-190.90557061459276</v>
      </c>
    </row>
    <row r="1440" spans="1:4" s="21" customFormat="1" ht="14.25" customHeight="1" x14ac:dyDescent="0.3">
      <c r="A1440" s="76">
        <v>40330</v>
      </c>
      <c r="B1440" s="64">
        <v>94.694000000000003</v>
      </c>
      <c r="C1440" s="99">
        <f t="shared" ca="1" si="45"/>
        <v>1.7656983804580292E-2</v>
      </c>
      <c r="D1440" s="64">
        <f t="shared" ca="1" si="46"/>
        <v>-88.284919022901462</v>
      </c>
    </row>
    <row r="1441" spans="1:4" s="21" customFormat="1" ht="14.25" customHeight="1" x14ac:dyDescent="0.3">
      <c r="A1441" s="76">
        <v>40329</v>
      </c>
      <c r="B1441" s="64" t="e">
        <v>#N/A</v>
      </c>
      <c r="C1441" s="99">
        <f t="shared" ca="1" si="45"/>
        <v>3.5402727195731371E-2</v>
      </c>
      <c r="D1441" s="64">
        <f t="shared" ca="1" si="46"/>
        <v>-46.139749700764945</v>
      </c>
    </row>
    <row r="1442" spans="1:4" s="21" customFormat="1" ht="14.25" customHeight="1" x14ac:dyDescent="0.3">
      <c r="A1442" s="76">
        <v>40326</v>
      </c>
      <c r="B1442" s="64">
        <v>93.700999999999993</v>
      </c>
      <c r="C1442" s="99">
        <f t="shared" ca="1" si="45"/>
        <v>-2.3836064549063025E-2</v>
      </c>
      <c r="D1442" s="64">
        <f t="shared" ca="1" si="46"/>
        <v>119.18032274531512</v>
      </c>
    </row>
    <row r="1443" spans="1:4" s="21" customFormat="1" ht="14.25" customHeight="1" x14ac:dyDescent="0.3">
      <c r="A1443" s="76">
        <v>40325</v>
      </c>
      <c r="B1443" s="64">
        <v>93.438000000000002</v>
      </c>
      <c r="C1443" s="99">
        <f t="shared" ca="1" si="45"/>
        <v>-3.8030721080591384E-2</v>
      </c>
      <c r="D1443" s="64">
        <f t="shared" ca="1" si="46"/>
        <v>190.15360540295691</v>
      </c>
    </row>
    <row r="1444" spans="1:4" s="21" customFormat="1" ht="14.25" customHeight="1" x14ac:dyDescent="0.3">
      <c r="A1444" s="76">
        <v>40324</v>
      </c>
      <c r="B1444" s="64">
        <v>92.066999999999993</v>
      </c>
      <c r="C1444" s="99">
        <f t="shared" ca="1" si="45"/>
        <v>-6.0492882289912862E-2</v>
      </c>
      <c r="D1444" s="64">
        <f t="shared" ca="1" si="46"/>
        <v>302.4644114495643</v>
      </c>
    </row>
    <row r="1445" spans="1:4" s="21" customFormat="1" ht="14.25" customHeight="1" x14ac:dyDescent="0.3">
      <c r="A1445" s="76">
        <v>40323</v>
      </c>
      <c r="B1445" s="64">
        <v>89.903999999999996</v>
      </c>
      <c r="C1445" s="99">
        <f t="shared" ca="1" si="45"/>
        <v>-7.4871372710434342E-2</v>
      </c>
      <c r="D1445" s="64">
        <f t="shared" ca="1" si="46"/>
        <v>374.35686355217172</v>
      </c>
    </row>
    <row r="1446" spans="1:4" s="21" customFormat="1" ht="14.25" customHeight="1" x14ac:dyDescent="0.3">
      <c r="A1446" s="76">
        <v>40322</v>
      </c>
      <c r="B1446" s="64">
        <v>92.322999999999993</v>
      </c>
      <c r="C1446" s="99">
        <f t="shared" ca="1" si="45"/>
        <v>-4.7971126579015221E-2</v>
      </c>
      <c r="D1446" s="64">
        <f t="shared" ca="1" si="46"/>
        <v>239.8556328950761</v>
      </c>
    </row>
    <row r="1447" spans="1:4" s="21" customFormat="1" ht="14.25" customHeight="1" x14ac:dyDescent="0.3">
      <c r="A1447" s="76">
        <v>40319</v>
      </c>
      <c r="B1447" s="64">
        <v>91.497</v>
      </c>
      <c r="C1447" s="99">
        <f t="shared" ca="1" si="45"/>
        <v>-5.20213846121967E-2</v>
      </c>
      <c r="D1447" s="64">
        <f t="shared" ca="1" si="46"/>
        <v>260.10692306098349</v>
      </c>
    </row>
    <row r="1448" spans="1:4" s="21" customFormat="1" ht="14.25" customHeight="1" x14ac:dyDescent="0.3">
      <c r="A1448" s="76">
        <v>40318</v>
      </c>
      <c r="B1448" s="64">
        <v>90.385000000000005</v>
      </c>
      <c r="C1448" s="99">
        <f t="shared" ca="1" si="45"/>
        <v>-5.89405076734065E-2</v>
      </c>
      <c r="D1448" s="64">
        <f t="shared" ca="1" si="46"/>
        <v>294.7025383670325</v>
      </c>
    </row>
    <row r="1449" spans="1:4" s="21" customFormat="1" ht="14.25" customHeight="1" x14ac:dyDescent="0.3">
      <c r="A1449" s="76">
        <v>40317</v>
      </c>
      <c r="B1449" s="64">
        <v>93.051000000000002</v>
      </c>
      <c r="C1449" s="99">
        <f t="shared" ca="1" si="45"/>
        <v>-3.3668075561048096E-2</v>
      </c>
      <c r="D1449" s="64">
        <f t="shared" ca="1" si="46"/>
        <v>168.34037780524048</v>
      </c>
    </row>
    <row r="1450" spans="1:4" s="21" customFormat="1" ht="14.25" customHeight="1" x14ac:dyDescent="0.3">
      <c r="A1450" s="76">
        <v>40316</v>
      </c>
      <c r="B1450" s="64">
        <v>96.051000000000002</v>
      </c>
      <c r="C1450" s="99">
        <f t="shared" ca="1" si="45"/>
        <v>6.0751432372133764E-3</v>
      </c>
      <c r="D1450" s="64">
        <f t="shared" ca="1" si="46"/>
        <v>-30.375716186066882</v>
      </c>
    </row>
    <row r="1451" spans="1:4" s="21" customFormat="1" ht="14.25" customHeight="1" x14ac:dyDescent="0.3">
      <c r="A1451" s="76">
        <v>40315</v>
      </c>
      <c r="B1451" s="64">
        <v>95.989000000000004</v>
      </c>
      <c r="C1451" s="99">
        <f t="shared" ca="1" si="45"/>
        <v>-2.8360100558890958E-3</v>
      </c>
      <c r="D1451" s="64">
        <f t="shared" ca="1" si="46"/>
        <v>14.18005027944548</v>
      </c>
    </row>
    <row r="1452" spans="1:4" s="21" customFormat="1" ht="14.25" customHeight="1" x14ac:dyDescent="0.3">
      <c r="A1452" s="76">
        <v>40312</v>
      </c>
      <c r="B1452" s="64">
        <v>97.132000000000005</v>
      </c>
      <c r="C1452" s="99">
        <f t="shared" ca="1" si="45"/>
        <v>3.5402727195731371E-2</v>
      </c>
      <c r="D1452" s="64">
        <f t="shared" ca="1" si="46"/>
        <v>-8.6323079540814778</v>
      </c>
    </row>
    <row r="1453" spans="1:4" s="21" customFormat="1" ht="14.25" customHeight="1" x14ac:dyDescent="0.3">
      <c r="A1453" s="76">
        <v>40311</v>
      </c>
      <c r="B1453" s="64">
        <v>97.995000000000005</v>
      </c>
      <c r="C1453" s="99">
        <f t="shared" ca="1" si="45"/>
        <v>6.9255350849252127E-3</v>
      </c>
      <c r="D1453" s="64">
        <f t="shared" ca="1" si="46"/>
        <v>-34.627675424626062</v>
      </c>
    </row>
    <row r="1454" spans="1:4" s="21" customFormat="1" ht="14.25" customHeight="1" x14ac:dyDescent="0.3">
      <c r="A1454" s="76">
        <v>40310</v>
      </c>
      <c r="B1454" s="64">
        <v>97.18</v>
      </c>
      <c r="C1454" s="99">
        <f t="shared" ca="1" si="45"/>
        <v>3.0871502516028622E-5</v>
      </c>
      <c r="D1454" s="64">
        <f t="shared" ca="1" si="46"/>
        <v>-0.1543575125801431</v>
      </c>
    </row>
    <row r="1455" spans="1:4" s="21" customFormat="1" ht="14.25" customHeight="1" x14ac:dyDescent="0.3">
      <c r="A1455" s="76">
        <v>40309</v>
      </c>
      <c r="B1455" s="64">
        <v>96.974999999999994</v>
      </c>
      <c r="C1455" s="99">
        <f t="shared" ca="1" si="45"/>
        <v>3.0720536212995413E-3</v>
      </c>
      <c r="D1455" s="64">
        <f t="shared" ca="1" si="46"/>
        <v>-15.360268106497706</v>
      </c>
    </row>
    <row r="1456" spans="1:4" s="21" customFormat="1" ht="14.25" customHeight="1" x14ac:dyDescent="0.3">
      <c r="A1456" s="76">
        <v>40308</v>
      </c>
      <c r="B1456" s="64">
        <v>96.518000000000001</v>
      </c>
      <c r="C1456" s="99">
        <f t="shared" ca="1" si="45"/>
        <v>2.7981884320818544E-4</v>
      </c>
      <c r="D1456" s="64">
        <f t="shared" ca="1" si="46"/>
        <v>-1.3990942160409272</v>
      </c>
    </row>
    <row r="1457" spans="1:4" s="21" customFormat="1" ht="14.25" customHeight="1" x14ac:dyDescent="0.3">
      <c r="A1457" s="76">
        <v>40305</v>
      </c>
      <c r="B1457" s="64">
        <v>96.046000000000006</v>
      </c>
      <c r="C1457" s="99">
        <f t="shared" ca="1" si="45"/>
        <v>-7.0301676901762984E-3</v>
      </c>
      <c r="D1457" s="64">
        <f t="shared" ca="1" si="46"/>
        <v>35.150838450881494</v>
      </c>
    </row>
    <row r="1458" spans="1:4" s="21" customFormat="1" ht="14.25" customHeight="1" x14ac:dyDescent="0.3">
      <c r="A1458" s="76">
        <v>40304</v>
      </c>
      <c r="B1458" s="64">
        <v>96.293000000000006</v>
      </c>
      <c r="C1458" s="99">
        <f t="shared" ca="1" si="45"/>
        <v>-5.3972702267883639E-4</v>
      </c>
      <c r="D1458" s="64">
        <f t="shared" ca="1" si="46"/>
        <v>2.6986351133941819</v>
      </c>
    </row>
    <row r="1459" spans="1:4" s="21" customFormat="1" ht="14.25" customHeight="1" x14ac:dyDescent="0.3">
      <c r="A1459" s="76">
        <v>40303</v>
      </c>
      <c r="B1459" s="64">
        <v>95.471000000000004</v>
      </c>
      <c r="C1459" s="99">
        <f t="shared" ca="1" si="45"/>
        <v>-9.7396535629083389E-3</v>
      </c>
      <c r="D1459" s="64">
        <f t="shared" ca="1" si="46"/>
        <v>48.698267814541694</v>
      </c>
    </row>
    <row r="1460" spans="1:4" s="21" customFormat="1" ht="14.25" customHeight="1" x14ac:dyDescent="0.3">
      <c r="A1460" s="76">
        <v>40302</v>
      </c>
      <c r="B1460" s="64">
        <v>96.262</v>
      </c>
      <c r="C1460" s="99">
        <f t="shared" ca="1" si="45"/>
        <v>-2.7246827246827786E-3</v>
      </c>
      <c r="D1460" s="64">
        <f t="shared" ca="1" si="46"/>
        <v>13.623413623413892</v>
      </c>
    </row>
    <row r="1461" spans="1:4" s="21" customFormat="1" ht="14.25" customHeight="1" x14ac:dyDescent="0.3">
      <c r="A1461" s="76">
        <v>40301</v>
      </c>
      <c r="B1461" s="64" t="e">
        <v>#N/A</v>
      </c>
      <c r="C1461" s="99">
        <f t="shared" ca="1" si="45"/>
        <v>3.5402727195731371E-2</v>
      </c>
      <c r="D1461" s="64">
        <f t="shared" ca="1" si="46"/>
        <v>51.718761904818741</v>
      </c>
    </row>
    <row r="1462" spans="1:4" s="21" customFormat="1" ht="14.25" customHeight="1" x14ac:dyDescent="0.3">
      <c r="A1462" s="76">
        <v>40298</v>
      </c>
      <c r="B1462" s="64">
        <v>97.320999999999998</v>
      </c>
      <c r="C1462" s="99">
        <f t="shared" ca="1" si="45"/>
        <v>1.4849265357623202E-2</v>
      </c>
      <c r="D1462" s="64">
        <f t="shared" ca="1" si="46"/>
        <v>-74.246326788116008</v>
      </c>
    </row>
    <row r="1463" spans="1:4" s="21" customFormat="1" ht="14.25" customHeight="1" x14ac:dyDescent="0.3">
      <c r="A1463" s="76">
        <v>40297</v>
      </c>
      <c r="B1463" s="64">
        <v>97.177000000000007</v>
      </c>
      <c r="C1463" s="99">
        <f t="shared" ca="1" si="45"/>
        <v>1.1617617971913675E-2</v>
      </c>
      <c r="D1463" s="64">
        <f t="shared" ca="1" si="46"/>
        <v>-58.08808985956837</v>
      </c>
    </row>
    <row r="1464" spans="1:4" s="21" customFormat="1" ht="14.25" customHeight="1" x14ac:dyDescent="0.3">
      <c r="A1464" s="76">
        <v>40296</v>
      </c>
      <c r="B1464" s="64">
        <v>96.677999999999997</v>
      </c>
      <c r="C1464" s="99">
        <f t="shared" ca="1" si="45"/>
        <v>1.7926532304025887E-3</v>
      </c>
      <c r="D1464" s="64">
        <f t="shared" ca="1" si="46"/>
        <v>-8.9632661520129435</v>
      </c>
    </row>
    <row r="1465" spans="1:4" s="21" customFormat="1" ht="14.25" customHeight="1" x14ac:dyDescent="0.3">
      <c r="A1465" s="76">
        <v>40295</v>
      </c>
      <c r="B1465" s="64">
        <v>96.491</v>
      </c>
      <c r="C1465" s="99">
        <f t="shared" ca="1" si="45"/>
        <v>-2.9346422113149676E-3</v>
      </c>
      <c r="D1465" s="64">
        <f t="shared" ca="1" si="46"/>
        <v>14.673211056574837</v>
      </c>
    </row>
    <row r="1466" spans="1:4" s="21" customFormat="1" ht="14.25" customHeight="1" x14ac:dyDescent="0.3">
      <c r="A1466" s="76">
        <v>40294</v>
      </c>
      <c r="B1466" s="64">
        <v>96.725999999999999</v>
      </c>
      <c r="C1466" s="99">
        <f t="shared" ca="1" si="45"/>
        <v>7.8564581336223582E-3</v>
      </c>
      <c r="D1466" s="64">
        <f t="shared" ca="1" si="46"/>
        <v>-39.282290668111791</v>
      </c>
    </row>
    <row r="1467" spans="1:4" s="21" customFormat="1" ht="14.25" customHeight="1" x14ac:dyDescent="0.3">
      <c r="A1467" s="76">
        <v>40291</v>
      </c>
      <c r="B1467" s="64">
        <v>96.344999999999999</v>
      </c>
      <c r="C1467" s="99">
        <f t="shared" ca="1" si="45"/>
        <v>4.1481234431508659E-3</v>
      </c>
      <c r="D1467" s="64">
        <f t="shared" ca="1" si="46"/>
        <v>-20.74061721575433</v>
      </c>
    </row>
    <row r="1468" spans="1:4" s="21" customFormat="1" ht="14.25" customHeight="1" x14ac:dyDescent="0.3">
      <c r="A1468" s="76">
        <v>40290</v>
      </c>
      <c r="B1468" s="64">
        <v>96.41</v>
      </c>
      <c r="C1468" s="99">
        <f t="shared" ca="1" si="45"/>
        <v>2.944021970934298E-3</v>
      </c>
      <c r="D1468" s="64">
        <f t="shared" ca="1" si="46"/>
        <v>-14.72010985467149</v>
      </c>
    </row>
    <row r="1469" spans="1:4" s="21" customFormat="1" ht="14.25" customHeight="1" x14ac:dyDescent="0.3">
      <c r="A1469" s="76">
        <v>40289</v>
      </c>
      <c r="B1469" s="64">
        <v>96.525000000000006</v>
      </c>
      <c r="C1469" s="99">
        <f t="shared" ca="1" si="45"/>
        <v>-1.8716522242673401E-3</v>
      </c>
      <c r="D1469" s="64">
        <f t="shared" ca="1" si="46"/>
        <v>9.3582611213366995</v>
      </c>
    </row>
    <row r="1470" spans="1:4" s="21" customFormat="1" ht="14.25" customHeight="1" x14ac:dyDescent="0.3">
      <c r="A1470" s="76">
        <v>40288</v>
      </c>
      <c r="B1470" s="64">
        <v>96.84</v>
      </c>
      <c r="C1470" s="99">
        <f t="shared" ca="1" si="45"/>
        <v>2.2562149406967721E-3</v>
      </c>
      <c r="D1470" s="64">
        <f t="shared" ca="1" si="46"/>
        <v>-11.28107470348386</v>
      </c>
    </row>
    <row r="1471" spans="1:4" s="21" customFormat="1" ht="14.25" customHeight="1" x14ac:dyDescent="0.3">
      <c r="A1471" s="76">
        <v>40287</v>
      </c>
      <c r="B1471" s="64">
        <v>95.897000000000006</v>
      </c>
      <c r="C1471" s="99">
        <f t="shared" ca="1" si="45"/>
        <v>-7.7807323407380865E-3</v>
      </c>
      <c r="D1471" s="64">
        <f t="shared" ca="1" si="46"/>
        <v>38.903661703690432</v>
      </c>
    </row>
    <row r="1472" spans="1:4" s="21" customFormat="1" ht="14.25" customHeight="1" x14ac:dyDescent="0.3">
      <c r="A1472" s="76">
        <v>40284</v>
      </c>
      <c r="B1472" s="64">
        <v>96.061000000000007</v>
      </c>
      <c r="C1472" s="99">
        <f t="shared" ca="1" si="45"/>
        <v>3.5402727195731371E-2</v>
      </c>
      <c r="D1472" s="64">
        <f t="shared" ca="1" si="46"/>
        <v>-54.780614355444179</v>
      </c>
    </row>
    <row r="1473" spans="1:4" s="21" customFormat="1" ht="14.25" customHeight="1" x14ac:dyDescent="0.3">
      <c r="A1473" s="76">
        <v>40283</v>
      </c>
      <c r="B1473" s="64">
        <v>96.504999999999995</v>
      </c>
      <c r="C1473" s="99">
        <f t="shared" ca="1" si="45"/>
        <v>3.5402727195731371E-2</v>
      </c>
      <c r="D1473" s="64">
        <f t="shared" ca="1" si="46"/>
        <v>-65.014045435700311</v>
      </c>
    </row>
    <row r="1474" spans="1:4" s="21" customFormat="1" ht="14.25" customHeight="1" x14ac:dyDescent="0.3">
      <c r="A1474" s="76">
        <v>40282</v>
      </c>
      <c r="B1474" s="64">
        <v>96.775000000000006</v>
      </c>
      <c r="C1474" s="99">
        <f t="shared" ca="1" si="45"/>
        <v>4.1712927894742404E-3</v>
      </c>
      <c r="D1474" s="64">
        <f t="shared" ca="1" si="46"/>
        <v>-20.856463947371203</v>
      </c>
    </row>
    <row r="1475" spans="1:4" s="21" customFormat="1" ht="14.25" customHeight="1" x14ac:dyDescent="0.3">
      <c r="A1475" s="76">
        <v>40281</v>
      </c>
      <c r="B1475" s="64">
        <v>95.971999999999994</v>
      </c>
      <c r="C1475" s="99">
        <f t="shared" ref="C1475:C1538" ca="1" si="47">_xlfn.IFNA((B1475-B1484)/B1484,NORMINV(RAND(), _xlfn.AGGREGATE(1,6,C1414:C1540),_xlfn.AGGREGATE(7,6,C1414:C1540)))</f>
        <v>-5.6260684867637818E-3</v>
      </c>
      <c r="D1475" s="64">
        <f t="shared" ca="1" si="46"/>
        <v>28.13034243381891</v>
      </c>
    </row>
    <row r="1476" spans="1:4" s="21" customFormat="1" ht="14.25" customHeight="1" x14ac:dyDescent="0.3">
      <c r="A1476" s="76">
        <v>40280</v>
      </c>
      <c r="B1476" s="64">
        <v>95.947000000000003</v>
      </c>
      <c r="C1476" s="99">
        <f t="shared" ca="1" si="47"/>
        <v>-6.7803979213680995E-3</v>
      </c>
      <c r="D1476" s="64">
        <f t="shared" ca="1" si="46"/>
        <v>33.901989606840495</v>
      </c>
    </row>
    <row r="1477" spans="1:4" s="21" customFormat="1" ht="14.25" customHeight="1" x14ac:dyDescent="0.3">
      <c r="A1477" s="76">
        <v>40277</v>
      </c>
      <c r="B1477" s="64">
        <v>96.126999999999995</v>
      </c>
      <c r="C1477" s="99">
        <f t="shared" ca="1" si="47"/>
        <v>-8.7445217839649293E-3</v>
      </c>
      <c r="D1477" s="64">
        <f t="shared" ca="1" si="46"/>
        <v>43.722608919824644</v>
      </c>
    </row>
    <row r="1478" spans="1:4" s="21" customFormat="1" ht="14.25" customHeight="1" x14ac:dyDescent="0.3">
      <c r="A1478" s="76">
        <v>40276</v>
      </c>
      <c r="B1478" s="64">
        <v>96.706000000000003</v>
      </c>
      <c r="C1478" s="99">
        <f t="shared" ca="1" si="47"/>
        <v>-4.6419712424219913E-3</v>
      </c>
      <c r="D1478" s="64">
        <f t="shared" ref="D1478:D1541" ca="1" si="48">C1478*-5000</f>
        <v>23.209856212109955</v>
      </c>
    </row>
    <row r="1479" spans="1:4" s="21" customFormat="1" ht="14.25" customHeight="1" x14ac:dyDescent="0.3">
      <c r="A1479" s="76">
        <v>40275</v>
      </c>
      <c r="B1479" s="64">
        <v>96.622</v>
      </c>
      <c r="C1479" s="99">
        <f t="shared" ca="1" si="47"/>
        <v>-1.4704682656224436E-2</v>
      </c>
      <c r="D1479" s="64">
        <f t="shared" ca="1" si="48"/>
        <v>73.523413281122174</v>
      </c>
    </row>
    <row r="1480" spans="1:4" s="21" customFormat="1" ht="14.25" customHeight="1" x14ac:dyDescent="0.3">
      <c r="A1480" s="76">
        <v>40274</v>
      </c>
      <c r="B1480" s="64">
        <v>96.649000000000001</v>
      </c>
      <c r="C1480" s="99">
        <f t="shared" ca="1" si="47"/>
        <v>-1.0494092593730221E-2</v>
      </c>
      <c r="D1480" s="64">
        <f t="shared" ca="1" si="48"/>
        <v>52.470462968651105</v>
      </c>
    </row>
    <row r="1481" spans="1:4" s="21" customFormat="1" ht="14.25" customHeight="1" x14ac:dyDescent="0.3">
      <c r="A1481" s="76">
        <v>40273</v>
      </c>
      <c r="B1481" s="64" t="e">
        <v>#N/A</v>
      </c>
      <c r="C1481" s="99">
        <f t="shared" ca="1" si="47"/>
        <v>3.5402727195731371E-2</v>
      </c>
      <c r="D1481" s="64">
        <f t="shared" ca="1" si="48"/>
        <v>-61.865904957740106</v>
      </c>
    </row>
    <row r="1482" spans="1:4" s="21" customFormat="1" ht="14.25" customHeight="1" x14ac:dyDescent="0.3">
      <c r="A1482" s="76">
        <v>40270</v>
      </c>
      <c r="B1482" s="64" t="e">
        <v>#N/A</v>
      </c>
      <c r="C1482" s="99">
        <f t="shared" ca="1" si="47"/>
        <v>3.5402727195731371E-2</v>
      </c>
      <c r="D1482" s="64">
        <f t="shared" ca="1" si="48"/>
        <v>-8.5973607750319818</v>
      </c>
    </row>
    <row r="1483" spans="1:4" s="21" customFormat="1" ht="14.25" customHeight="1" x14ac:dyDescent="0.3">
      <c r="A1483" s="76">
        <v>40269</v>
      </c>
      <c r="B1483" s="64">
        <v>96.373000000000005</v>
      </c>
      <c r="C1483" s="99">
        <f t="shared" ca="1" si="47"/>
        <v>-1.7053393849762833E-2</v>
      </c>
      <c r="D1483" s="64">
        <f t="shared" ca="1" si="48"/>
        <v>85.266969248814164</v>
      </c>
    </row>
    <row r="1484" spans="1:4" s="21" customFormat="1" ht="14.25" customHeight="1" x14ac:dyDescent="0.3">
      <c r="A1484" s="76">
        <v>40268</v>
      </c>
      <c r="B1484" s="64">
        <v>96.515000000000001</v>
      </c>
      <c r="C1484" s="99">
        <f t="shared" ca="1" si="47"/>
        <v>-7.6802862371738176E-3</v>
      </c>
      <c r="D1484" s="64">
        <f t="shared" ca="1" si="48"/>
        <v>38.401431185869086</v>
      </c>
    </row>
    <row r="1485" spans="1:4" s="21" customFormat="1" ht="14.25" customHeight="1" x14ac:dyDescent="0.3">
      <c r="A1485" s="76">
        <v>40267</v>
      </c>
      <c r="B1485" s="64">
        <v>96.602000000000004</v>
      </c>
      <c r="C1485" s="99">
        <f t="shared" ca="1" si="47"/>
        <v>-5.6817012166250746E-3</v>
      </c>
      <c r="D1485" s="64">
        <f t="shared" ca="1" si="48"/>
        <v>28.408506083125374</v>
      </c>
    </row>
    <row r="1486" spans="1:4" s="21" customFormat="1" ht="14.25" customHeight="1" x14ac:dyDescent="0.3">
      <c r="A1486" s="76">
        <v>40266</v>
      </c>
      <c r="B1486" s="64">
        <v>96.974999999999994</v>
      </c>
      <c r="C1486" s="99">
        <f t="shared" ca="1" si="47"/>
        <v>-1.0404219374510601E-3</v>
      </c>
      <c r="D1486" s="64">
        <f t="shared" ca="1" si="48"/>
        <v>5.2021096872552999</v>
      </c>
    </row>
    <row r="1487" spans="1:4" s="21" customFormat="1" ht="14.25" customHeight="1" x14ac:dyDescent="0.3">
      <c r="A1487" s="76">
        <v>40263</v>
      </c>
      <c r="B1487" s="64">
        <v>97.156999999999996</v>
      </c>
      <c r="C1487" s="99">
        <f t="shared" ca="1" si="47"/>
        <v>-9.3575189206984396E-4</v>
      </c>
      <c r="D1487" s="64">
        <f t="shared" ca="1" si="48"/>
        <v>4.6787594603492195</v>
      </c>
    </row>
    <row r="1488" spans="1:4" s="21" customFormat="1" ht="14.25" customHeight="1" x14ac:dyDescent="0.3">
      <c r="A1488" s="76">
        <v>40262</v>
      </c>
      <c r="B1488" s="64">
        <v>98.063999999999993</v>
      </c>
      <c r="C1488" s="99">
        <f t="shared" ca="1" si="47"/>
        <v>1.1208843333986297E-2</v>
      </c>
      <c r="D1488" s="64">
        <f t="shared" ca="1" si="48"/>
        <v>-56.04421666993148</v>
      </c>
    </row>
    <row r="1489" spans="1:4" s="21" customFormat="1" ht="14.25" customHeight="1" x14ac:dyDescent="0.3">
      <c r="A1489" s="76">
        <v>40261</v>
      </c>
      <c r="B1489" s="64">
        <v>97.674000000000007</v>
      </c>
      <c r="C1489" s="99">
        <f t="shared" ca="1" si="47"/>
        <v>1.3226278280895089E-2</v>
      </c>
      <c r="D1489" s="64">
        <f t="shared" ca="1" si="48"/>
        <v>-66.131391404475451</v>
      </c>
    </row>
    <row r="1490" spans="1:4" s="21" customFormat="1" ht="14.25" customHeight="1" x14ac:dyDescent="0.3">
      <c r="A1490" s="76">
        <v>40260</v>
      </c>
      <c r="B1490" s="64">
        <v>98.506</v>
      </c>
      <c r="C1490" s="99">
        <f t="shared" ca="1" si="47"/>
        <v>1.8992448536257357E-2</v>
      </c>
      <c r="D1490" s="64">
        <f t="shared" ca="1" si="48"/>
        <v>-94.962242681286781</v>
      </c>
    </row>
    <row r="1491" spans="1:4" s="21" customFormat="1" ht="14.25" customHeight="1" x14ac:dyDescent="0.3">
      <c r="A1491" s="76">
        <v>40259</v>
      </c>
      <c r="B1491" s="64">
        <v>98.251000000000005</v>
      </c>
      <c r="C1491" s="99">
        <f t="shared" ca="1" si="47"/>
        <v>2.3533211100925079E-2</v>
      </c>
      <c r="D1491" s="64">
        <f t="shared" ca="1" si="48"/>
        <v>-117.66605550462539</v>
      </c>
    </row>
    <row r="1492" spans="1:4" s="21" customFormat="1" ht="14.25" customHeight="1" x14ac:dyDescent="0.3">
      <c r="A1492" s="76">
        <v>40256</v>
      </c>
      <c r="B1492" s="64">
        <v>98.045000000000002</v>
      </c>
      <c r="C1492" s="99">
        <f t="shared" ca="1" si="47"/>
        <v>1.9263556220891643E-2</v>
      </c>
      <c r="D1492" s="64">
        <f t="shared" ca="1" si="48"/>
        <v>-96.31778110445822</v>
      </c>
    </row>
    <row r="1493" spans="1:4" s="21" customFormat="1" ht="14.25" customHeight="1" x14ac:dyDescent="0.3">
      <c r="A1493" s="76">
        <v>40255</v>
      </c>
      <c r="B1493" s="64">
        <v>97.262</v>
      </c>
      <c r="C1493" s="99">
        <f t="shared" ca="1" si="47"/>
        <v>1.1754670661174171E-2</v>
      </c>
      <c r="D1493" s="64">
        <f t="shared" ca="1" si="48"/>
        <v>-58.773353305870856</v>
      </c>
    </row>
    <row r="1494" spans="1:4" s="21" customFormat="1" ht="14.25" customHeight="1" x14ac:dyDescent="0.3">
      <c r="A1494" s="76">
        <v>40254</v>
      </c>
      <c r="B1494" s="64">
        <v>97.153999999999996</v>
      </c>
      <c r="C1494" s="99">
        <f t="shared" ca="1" si="47"/>
        <v>1.8428445637133587E-2</v>
      </c>
      <c r="D1494" s="64">
        <f t="shared" ca="1" si="48"/>
        <v>-92.142228185667932</v>
      </c>
    </row>
    <row r="1495" spans="1:4" s="21" customFormat="1" ht="14.25" customHeight="1" x14ac:dyDescent="0.3">
      <c r="A1495" s="76">
        <v>40253</v>
      </c>
      <c r="B1495" s="64">
        <v>97.075999999999993</v>
      </c>
      <c r="C1495" s="99">
        <f t="shared" ca="1" si="47"/>
        <v>1.9181303740721668E-2</v>
      </c>
      <c r="D1495" s="64">
        <f t="shared" ca="1" si="48"/>
        <v>-95.906518703608342</v>
      </c>
    </row>
    <row r="1496" spans="1:4" s="21" customFormat="1" ht="14.25" customHeight="1" x14ac:dyDescent="0.3">
      <c r="A1496" s="76">
        <v>40252</v>
      </c>
      <c r="B1496" s="64">
        <v>97.248000000000005</v>
      </c>
      <c r="C1496" s="99">
        <f t="shared" ca="1" si="47"/>
        <v>2.0847767210430225E-2</v>
      </c>
      <c r="D1496" s="64">
        <f t="shared" ca="1" si="48"/>
        <v>-104.23883605215113</v>
      </c>
    </row>
    <row r="1497" spans="1:4" s="21" customFormat="1" ht="14.25" customHeight="1" x14ac:dyDescent="0.3">
      <c r="A1497" s="76">
        <v>40249</v>
      </c>
      <c r="B1497" s="64">
        <v>96.977000000000004</v>
      </c>
      <c r="C1497" s="99">
        <f t="shared" ca="1" si="47"/>
        <v>2.7592637724772967E-2</v>
      </c>
      <c r="D1497" s="64">
        <f t="shared" ca="1" si="48"/>
        <v>-137.96318862386482</v>
      </c>
    </row>
    <row r="1498" spans="1:4" s="21" customFormat="1" ht="14.25" customHeight="1" x14ac:dyDescent="0.3">
      <c r="A1498" s="76">
        <v>40248</v>
      </c>
      <c r="B1498" s="64">
        <v>96.399000000000001</v>
      </c>
      <c r="C1498" s="99">
        <f t="shared" ca="1" si="47"/>
        <v>3.1446608174620236E-2</v>
      </c>
      <c r="D1498" s="64">
        <f t="shared" ca="1" si="48"/>
        <v>-157.23304087310117</v>
      </c>
    </row>
    <row r="1499" spans="1:4" s="21" customFormat="1" ht="14.25" customHeight="1" x14ac:dyDescent="0.3">
      <c r="A1499" s="76">
        <v>40247</v>
      </c>
      <c r="B1499" s="64">
        <v>96.67</v>
      </c>
      <c r="C1499" s="99">
        <f t="shared" ca="1" si="47"/>
        <v>4.6246090241025099E-2</v>
      </c>
      <c r="D1499" s="64">
        <f t="shared" ca="1" si="48"/>
        <v>-231.23045120512549</v>
      </c>
    </row>
    <row r="1500" spans="1:4" s="21" customFormat="1" ht="14.25" customHeight="1" x14ac:dyDescent="0.3">
      <c r="A1500" s="76">
        <v>40246</v>
      </c>
      <c r="B1500" s="64">
        <v>95.992000000000004</v>
      </c>
      <c r="C1500" s="99">
        <f t="shared" ca="1" si="47"/>
        <v>3.2138748212423303E-2</v>
      </c>
      <c r="D1500" s="64">
        <f t="shared" ca="1" si="48"/>
        <v>-160.69374106211652</v>
      </c>
    </row>
    <row r="1501" spans="1:4" s="21" customFormat="1" ht="14.25" customHeight="1" x14ac:dyDescent="0.3">
      <c r="A1501" s="76">
        <v>40245</v>
      </c>
      <c r="B1501" s="64">
        <v>96.191999999999993</v>
      </c>
      <c r="C1501" s="99">
        <f t="shared" ca="1" si="47"/>
        <v>3.610512710038765E-2</v>
      </c>
      <c r="D1501" s="64">
        <f t="shared" ca="1" si="48"/>
        <v>-180.52563550193824</v>
      </c>
    </row>
    <row r="1502" spans="1:4" s="21" customFormat="1" ht="14.25" customHeight="1" x14ac:dyDescent="0.3">
      <c r="A1502" s="76">
        <v>40242</v>
      </c>
      <c r="B1502" s="64">
        <v>96.132000000000005</v>
      </c>
      <c r="C1502" s="99">
        <f t="shared" ca="1" si="47"/>
        <v>2.9052216917510528E-2</v>
      </c>
      <c r="D1502" s="64">
        <f t="shared" ca="1" si="48"/>
        <v>-145.26108458755263</v>
      </c>
    </row>
    <row r="1503" spans="1:4" s="21" customFormat="1" ht="14.25" customHeight="1" x14ac:dyDescent="0.3">
      <c r="A1503" s="76">
        <v>40241</v>
      </c>
      <c r="B1503" s="64">
        <v>95.396000000000001</v>
      </c>
      <c r="C1503" s="99">
        <f t="shared" ca="1" si="47"/>
        <v>2.1753333690355123E-2</v>
      </c>
      <c r="D1503" s="64">
        <f t="shared" ca="1" si="48"/>
        <v>-108.76666845177562</v>
      </c>
    </row>
    <row r="1504" spans="1:4" s="21" customFormat="1" ht="14.25" customHeight="1" x14ac:dyDescent="0.3">
      <c r="A1504" s="76">
        <v>40240</v>
      </c>
      <c r="B1504" s="64">
        <v>95.248999999999995</v>
      </c>
      <c r="C1504" s="99">
        <f t="shared" ca="1" si="47"/>
        <v>2.3995613705021658E-2</v>
      </c>
      <c r="D1504" s="64">
        <f t="shared" ca="1" si="48"/>
        <v>-119.97806852510828</v>
      </c>
    </row>
    <row r="1505" spans="1:4" s="21" customFormat="1" ht="14.25" customHeight="1" x14ac:dyDescent="0.3">
      <c r="A1505" s="76">
        <v>40239</v>
      </c>
      <c r="B1505" s="64">
        <v>95.262</v>
      </c>
      <c r="C1505" s="99">
        <f t="shared" ca="1" si="47"/>
        <v>3.0316140126975168E-2</v>
      </c>
      <c r="D1505" s="64">
        <f t="shared" ca="1" si="48"/>
        <v>-151.58070063487585</v>
      </c>
    </row>
    <row r="1506" spans="1:4" s="21" customFormat="1" ht="14.25" customHeight="1" x14ac:dyDescent="0.3">
      <c r="A1506" s="76">
        <v>40238</v>
      </c>
      <c r="B1506" s="64">
        <v>94.373000000000005</v>
      </c>
      <c r="C1506" s="99">
        <f t="shared" ca="1" si="47"/>
        <v>2.2492605393458157E-2</v>
      </c>
      <c r="D1506" s="64">
        <f t="shared" ca="1" si="48"/>
        <v>-112.46302696729079</v>
      </c>
    </row>
    <row r="1507" spans="1:4" s="21" customFormat="1" ht="14.25" customHeight="1" x14ac:dyDescent="0.3">
      <c r="A1507" s="76">
        <v>40235</v>
      </c>
      <c r="B1507" s="64">
        <v>93.46</v>
      </c>
      <c r="C1507" s="99">
        <f t="shared" ca="1" si="47"/>
        <v>3.5402727195731371E-2</v>
      </c>
      <c r="D1507" s="64">
        <f t="shared" ca="1" si="48"/>
        <v>-80.912535345907898</v>
      </c>
    </row>
    <row r="1508" spans="1:4" s="21" customFormat="1" ht="14.25" customHeight="1" x14ac:dyDescent="0.3">
      <c r="A1508" s="76">
        <v>40234</v>
      </c>
      <c r="B1508" s="64">
        <v>92.397000000000006</v>
      </c>
      <c r="C1508" s="99">
        <f t="shared" ca="1" si="47"/>
        <v>1.1815852296371009E-2</v>
      </c>
      <c r="D1508" s="64">
        <f t="shared" ca="1" si="48"/>
        <v>-59.079261481855049</v>
      </c>
    </row>
    <row r="1509" spans="1:4" s="21" customFormat="1" ht="14.25" customHeight="1" x14ac:dyDescent="0.3">
      <c r="A1509" s="76">
        <v>40233</v>
      </c>
      <c r="B1509" s="64">
        <v>93.003</v>
      </c>
      <c r="C1509" s="99">
        <f t="shared" ca="1" si="47"/>
        <v>2.107967458252365E-2</v>
      </c>
      <c r="D1509" s="64">
        <f t="shared" ca="1" si="48"/>
        <v>-105.39837291261826</v>
      </c>
    </row>
    <row r="1510" spans="1:4" s="21" customFormat="1" ht="14.25" customHeight="1" x14ac:dyDescent="0.3">
      <c r="A1510" s="76">
        <v>40232</v>
      </c>
      <c r="B1510" s="64">
        <v>92.84</v>
      </c>
      <c r="C1510" s="99">
        <f t="shared" ca="1" si="47"/>
        <v>3.4428969359331513E-2</v>
      </c>
      <c r="D1510" s="64">
        <f t="shared" ca="1" si="48"/>
        <v>-172.14484679665756</v>
      </c>
    </row>
    <row r="1511" spans="1:4" s="21" customFormat="1" ht="14.25" customHeight="1" x14ac:dyDescent="0.3">
      <c r="A1511" s="76">
        <v>40231</v>
      </c>
      <c r="B1511" s="64">
        <v>93.418000000000006</v>
      </c>
      <c r="C1511" s="99">
        <f t="shared" ca="1" si="47"/>
        <v>4.7580599943930581E-2</v>
      </c>
      <c r="D1511" s="64">
        <f t="shared" ca="1" si="48"/>
        <v>-237.90299971965291</v>
      </c>
    </row>
    <row r="1512" spans="1:4" s="21" customFormat="1" ht="14.25" customHeight="1" x14ac:dyDescent="0.3">
      <c r="A1512" s="76">
        <v>40228</v>
      </c>
      <c r="B1512" s="64">
        <v>93.364999999999995</v>
      </c>
      <c r="C1512" s="99">
        <f t="shared" ca="1" si="47"/>
        <v>4.7691185546765422E-2</v>
      </c>
      <c r="D1512" s="64">
        <f t="shared" ca="1" si="48"/>
        <v>-238.45592773382711</v>
      </c>
    </row>
    <row r="1513" spans="1:4" s="21" customFormat="1" ht="14.25" customHeight="1" x14ac:dyDescent="0.3">
      <c r="A1513" s="76">
        <v>40227</v>
      </c>
      <c r="B1513" s="64">
        <v>93.016999999999996</v>
      </c>
      <c r="C1513" s="99">
        <f t="shared" ca="1" si="47"/>
        <v>4.7960793150067495E-2</v>
      </c>
      <c r="D1513" s="64">
        <f t="shared" ca="1" si="48"/>
        <v>-239.80396575033748</v>
      </c>
    </row>
    <row r="1514" spans="1:4" s="21" customFormat="1" ht="14.25" customHeight="1" x14ac:dyDescent="0.3">
      <c r="A1514" s="76">
        <v>40226</v>
      </c>
      <c r="B1514" s="64">
        <v>92.459000000000003</v>
      </c>
      <c r="C1514" s="99">
        <f t="shared" ca="1" si="47"/>
        <v>4.7195668916776172E-2</v>
      </c>
      <c r="D1514" s="64">
        <f t="shared" ca="1" si="48"/>
        <v>-235.97834458388087</v>
      </c>
    </row>
    <row r="1515" spans="1:4" s="21" customFormat="1" ht="14.25" customHeight="1" x14ac:dyDescent="0.3">
      <c r="A1515" s="76">
        <v>40225</v>
      </c>
      <c r="B1515" s="64">
        <v>92.296999999999997</v>
      </c>
      <c r="C1515" s="99">
        <f t="shared" ca="1" si="47"/>
        <v>4.4580004074333879E-2</v>
      </c>
      <c r="D1515" s="64">
        <f t="shared" ca="1" si="48"/>
        <v>-222.9000203716694</v>
      </c>
    </row>
    <row r="1516" spans="1:4" s="21" customFormat="1" ht="14.25" customHeight="1" x14ac:dyDescent="0.3">
      <c r="A1516" s="76">
        <v>40224</v>
      </c>
      <c r="B1516" s="64" t="e">
        <v>#N/A</v>
      </c>
      <c r="C1516" s="99">
        <f t="shared" ca="1" si="47"/>
        <v>3.5402727195731371E-2</v>
      </c>
      <c r="D1516" s="64">
        <f t="shared" ca="1" si="48"/>
        <v>36.744118836187369</v>
      </c>
    </row>
    <row r="1517" spans="1:4" s="21" customFormat="1" ht="14.25" customHeight="1" x14ac:dyDescent="0.3">
      <c r="A1517" s="76">
        <v>40221</v>
      </c>
      <c r="B1517" s="64">
        <v>91.317999999999998</v>
      </c>
      <c r="C1517" s="99">
        <f t="shared" ca="1" si="47"/>
        <v>3.2985679057034874E-2</v>
      </c>
      <c r="D1517" s="64">
        <f t="shared" ca="1" si="48"/>
        <v>-164.92839528517436</v>
      </c>
    </row>
    <row r="1518" spans="1:4" s="21" customFormat="1" ht="14.25" customHeight="1" x14ac:dyDescent="0.3">
      <c r="A1518" s="76">
        <v>40220</v>
      </c>
      <c r="B1518" s="64">
        <v>91.082999999999998</v>
      </c>
      <c r="C1518" s="99">
        <f t="shared" ca="1" si="47"/>
        <v>3.7131925941108097E-2</v>
      </c>
      <c r="D1518" s="64">
        <f t="shared" ca="1" si="48"/>
        <v>-185.65962970554048</v>
      </c>
    </row>
    <row r="1519" spans="1:4" s="21" customFormat="1" ht="14.25" customHeight="1" x14ac:dyDescent="0.3">
      <c r="A1519" s="76">
        <v>40219</v>
      </c>
      <c r="B1519" s="64">
        <v>89.75</v>
      </c>
      <c r="C1519" s="99">
        <f t="shared" ca="1" si="47"/>
        <v>2.1139580394120103E-2</v>
      </c>
      <c r="D1519" s="64">
        <f t="shared" ca="1" si="48"/>
        <v>-105.69790197060051</v>
      </c>
    </row>
    <row r="1520" spans="1:4" s="21" customFormat="1" ht="14.25" customHeight="1" x14ac:dyDescent="0.3">
      <c r="A1520" s="76">
        <v>40218</v>
      </c>
      <c r="B1520" s="64">
        <v>89.174999999999997</v>
      </c>
      <c r="C1520" s="99">
        <f t="shared" ca="1" si="47"/>
        <v>1.9888832974975866E-2</v>
      </c>
      <c r="D1520" s="64">
        <f t="shared" ca="1" si="48"/>
        <v>-99.444164874879334</v>
      </c>
    </row>
    <row r="1521" spans="1:4" s="21" customFormat="1" ht="14.25" customHeight="1" x14ac:dyDescent="0.3">
      <c r="A1521" s="76">
        <v>40217</v>
      </c>
      <c r="B1521" s="64">
        <v>89.114999999999995</v>
      </c>
      <c r="C1521" s="99">
        <f t="shared" ca="1" si="47"/>
        <v>1.4515027322404273E-2</v>
      </c>
      <c r="D1521" s="64">
        <f t="shared" ca="1" si="48"/>
        <v>-72.575136612021367</v>
      </c>
    </row>
    <row r="1522" spans="1:4" s="21" customFormat="1" ht="14.25" customHeight="1" x14ac:dyDescent="0.3">
      <c r="A1522" s="76">
        <v>40214</v>
      </c>
      <c r="B1522" s="64">
        <v>88.76</v>
      </c>
      <c r="C1522" s="99">
        <f t="shared" ca="1" si="47"/>
        <v>1.3080101353664948E-2</v>
      </c>
      <c r="D1522" s="64">
        <f t="shared" ca="1" si="48"/>
        <v>-65.400506768324746</v>
      </c>
    </row>
    <row r="1523" spans="1:4" s="21" customFormat="1" ht="14.25" customHeight="1" x14ac:dyDescent="0.3">
      <c r="A1523" s="76">
        <v>40213</v>
      </c>
      <c r="B1523" s="64">
        <v>88.292000000000002</v>
      </c>
      <c r="C1523" s="99">
        <f t="shared" ca="1" si="47"/>
        <v>-5.7729531485235872E-4</v>
      </c>
      <c r="D1523" s="64">
        <f t="shared" ca="1" si="48"/>
        <v>2.8864765742617937</v>
      </c>
    </row>
    <row r="1524" spans="1:4" s="21" customFormat="1" ht="14.25" customHeight="1" x14ac:dyDescent="0.3">
      <c r="A1524" s="76">
        <v>40212</v>
      </c>
      <c r="B1524" s="64">
        <v>88.358000000000004</v>
      </c>
      <c r="C1524" s="99">
        <f t="shared" ca="1" si="47"/>
        <v>-2.9564432408034354E-3</v>
      </c>
      <c r="D1524" s="64">
        <f t="shared" ca="1" si="48"/>
        <v>14.782216204017177</v>
      </c>
    </row>
    <row r="1525" spans="1:4" s="21" customFormat="1" ht="14.25" customHeight="1" x14ac:dyDescent="0.3">
      <c r="A1525" s="76">
        <v>40211</v>
      </c>
      <c r="B1525" s="64">
        <v>88.24</v>
      </c>
      <c r="C1525" s="99">
        <f t="shared" ca="1" si="47"/>
        <v>-1.629254163649591E-3</v>
      </c>
      <c r="D1525" s="64">
        <f t="shared" ca="1" si="48"/>
        <v>8.1462708182479542</v>
      </c>
    </row>
    <row r="1526" spans="1:4" s="21" customFormat="1" ht="14.25" customHeight="1" x14ac:dyDescent="0.3">
      <c r="A1526" s="76">
        <v>40210</v>
      </c>
      <c r="B1526" s="64">
        <v>88.402000000000001</v>
      </c>
      <c r="C1526" s="99">
        <f t="shared" ca="1" si="47"/>
        <v>-3.4045815295814454E-3</v>
      </c>
      <c r="D1526" s="64">
        <f t="shared" ca="1" si="48"/>
        <v>17.022907647907228</v>
      </c>
    </row>
    <row r="1527" spans="1:4" s="21" customFormat="1" ht="14.25" customHeight="1" x14ac:dyDescent="0.3">
      <c r="A1527" s="76">
        <v>40207</v>
      </c>
      <c r="B1527" s="64">
        <v>87.822000000000003</v>
      </c>
      <c r="C1527" s="99">
        <f t="shared" ca="1" si="47"/>
        <v>3.5402727195731371E-2</v>
      </c>
      <c r="D1527" s="64">
        <f t="shared" ca="1" si="48"/>
        <v>5.813668039508805</v>
      </c>
    </row>
    <row r="1528" spans="1:4" s="21" customFormat="1" ht="14.25" customHeight="1" x14ac:dyDescent="0.3">
      <c r="A1528" s="76">
        <v>40206</v>
      </c>
      <c r="B1528" s="64">
        <v>87.891999999999996</v>
      </c>
      <c r="C1528" s="99">
        <f t="shared" ca="1" si="47"/>
        <v>-1.1983183075159092E-2</v>
      </c>
      <c r="D1528" s="64">
        <f t="shared" ca="1" si="48"/>
        <v>59.915915375795464</v>
      </c>
    </row>
    <row r="1529" spans="1:4" s="21" customFormat="1" ht="14.25" customHeight="1" x14ac:dyDescent="0.3">
      <c r="A1529" s="76">
        <v>40205</v>
      </c>
      <c r="B1529" s="64">
        <v>87.436000000000007</v>
      </c>
      <c r="C1529" s="99">
        <f t="shared" ca="1" si="47"/>
        <v>-1.4350291402225209E-2</v>
      </c>
      <c r="D1529" s="64">
        <f t="shared" ca="1" si="48"/>
        <v>71.75145701112605</v>
      </c>
    </row>
    <row r="1530" spans="1:4" s="21" customFormat="1" ht="14.25" customHeight="1" x14ac:dyDescent="0.3">
      <c r="A1530" s="76">
        <v>40204</v>
      </c>
      <c r="B1530" s="64">
        <v>87.84</v>
      </c>
      <c r="C1530" s="99">
        <f t="shared" ca="1" si="47"/>
        <v>-4.5894951555329041E-3</v>
      </c>
      <c r="D1530" s="64">
        <f t="shared" ca="1" si="48"/>
        <v>22.947475777664522</v>
      </c>
    </row>
    <row r="1531" spans="1:4" s="21" customFormat="1" ht="14.25" customHeight="1" x14ac:dyDescent="0.3">
      <c r="A1531" s="76">
        <v>40203</v>
      </c>
      <c r="B1531" s="64">
        <v>87.614000000000004</v>
      </c>
      <c r="C1531" s="99">
        <f t="shared" ca="1" si="47"/>
        <v>-6.1594654990527378E-3</v>
      </c>
      <c r="D1531" s="64">
        <f t="shared" ca="1" si="48"/>
        <v>30.797327495263687</v>
      </c>
    </row>
    <row r="1532" spans="1:4" s="21" customFormat="1" ht="14.25" customHeight="1" x14ac:dyDescent="0.3">
      <c r="A1532" s="76">
        <v>40200</v>
      </c>
      <c r="B1532" s="64">
        <v>88.343000000000004</v>
      </c>
      <c r="C1532" s="99">
        <f t="shared" ca="1" si="47"/>
        <v>-4.8213943742888695E-3</v>
      </c>
      <c r="D1532" s="64">
        <f t="shared" ca="1" si="48"/>
        <v>24.106971871444347</v>
      </c>
    </row>
    <row r="1533" spans="1:4" s="21" customFormat="1" ht="14.25" customHeight="1" x14ac:dyDescent="0.3">
      <c r="A1533" s="76">
        <v>40199</v>
      </c>
      <c r="B1533" s="64">
        <v>88.62</v>
      </c>
      <c r="C1533" s="99">
        <f t="shared" ca="1" si="47"/>
        <v>3.601277434259675E-3</v>
      </c>
      <c r="D1533" s="64">
        <f t="shared" ca="1" si="48"/>
        <v>-18.006387171298375</v>
      </c>
    </row>
    <row r="1534" spans="1:4" s="21" customFormat="1" ht="14.25" customHeight="1" x14ac:dyDescent="0.3">
      <c r="A1534" s="76">
        <v>40198</v>
      </c>
      <c r="B1534" s="64">
        <v>88.384</v>
      </c>
      <c r="C1534" s="99">
        <f t="shared" ca="1" si="47"/>
        <v>1.3028356501149313E-3</v>
      </c>
      <c r="D1534" s="64">
        <f t="shared" ca="1" si="48"/>
        <v>-6.5141782505746564</v>
      </c>
    </row>
    <row r="1535" spans="1:4" s="21" customFormat="1" ht="14.25" customHeight="1" x14ac:dyDescent="0.3">
      <c r="A1535" s="76">
        <v>40197</v>
      </c>
      <c r="B1535" s="64">
        <v>88.703999999999994</v>
      </c>
      <c r="C1535" s="99">
        <f t="shared" ca="1" si="47"/>
        <v>6.1820120464159923E-3</v>
      </c>
      <c r="D1535" s="64">
        <f t="shared" ca="1" si="48"/>
        <v>-30.91006023207996</v>
      </c>
    </row>
    <row r="1536" spans="1:4" s="21" customFormat="1" ht="14.25" customHeight="1" x14ac:dyDescent="0.3">
      <c r="A1536" s="76">
        <v>40196</v>
      </c>
      <c r="B1536" s="64" t="e">
        <v>#N/A</v>
      </c>
      <c r="C1536" s="99">
        <f t="shared" ca="1" si="47"/>
        <v>3.5402727195731371E-2</v>
      </c>
      <c r="D1536" s="64">
        <f t="shared" ca="1" si="48"/>
        <v>-44.800904677143002</v>
      </c>
    </row>
    <row r="1537" spans="1:4" s="21" customFormat="1" ht="14.25" customHeight="1" x14ac:dyDescent="0.3">
      <c r="A1537" s="76">
        <v>40193</v>
      </c>
      <c r="B1537" s="64">
        <v>88.957999999999998</v>
      </c>
      <c r="C1537" s="99">
        <f t="shared" ca="1" si="47"/>
        <v>9.2921408230182169E-3</v>
      </c>
      <c r="D1537" s="64">
        <f t="shared" ca="1" si="48"/>
        <v>-46.460704115091083</v>
      </c>
    </row>
    <row r="1538" spans="1:4" s="21" customFormat="1" ht="14.25" customHeight="1" x14ac:dyDescent="0.3">
      <c r="A1538" s="76">
        <v>40192</v>
      </c>
      <c r="B1538" s="64">
        <v>88.709000000000003</v>
      </c>
      <c r="C1538" s="99">
        <f t="shared" ca="1" si="47"/>
        <v>3.5402727195731371E-2</v>
      </c>
      <c r="D1538" s="64">
        <f t="shared" ca="1" si="48"/>
        <v>-103.87827527656995</v>
      </c>
    </row>
    <row r="1539" spans="1:4" s="21" customFormat="1" ht="14.25" customHeight="1" x14ac:dyDescent="0.3">
      <c r="A1539" s="76">
        <v>40191</v>
      </c>
      <c r="B1539" s="64">
        <v>88.245000000000005</v>
      </c>
      <c r="C1539" s="99">
        <f t="shared" ref="C1539:C1602" ca="1" si="49">_xlfn.IFNA((B1539-B1548)/B1548,NORMINV(RAND(), _xlfn.AGGREGATE(1,6,C1478:C1604),_xlfn.AGGREGATE(7,6,C1478:C1604)))</f>
        <v>3.5402727195731371E-2</v>
      </c>
      <c r="D1539" s="64">
        <f t="shared" ca="1" si="48"/>
        <v>-89.5626446489957</v>
      </c>
    </row>
    <row r="1540" spans="1:4" s="21" customFormat="1" ht="14.25" customHeight="1" x14ac:dyDescent="0.3">
      <c r="A1540" s="76">
        <v>40190</v>
      </c>
      <c r="B1540" s="64">
        <v>88.156999999999996</v>
      </c>
      <c r="C1540" s="99">
        <f t="shared" ca="1" si="49"/>
        <v>1.2786636643536598E-2</v>
      </c>
      <c r="D1540" s="64">
        <f t="shared" ca="1" si="48"/>
        <v>-63.933183217682988</v>
      </c>
    </row>
    <row r="1541" spans="1:4" s="21" customFormat="1" ht="14.25" customHeight="1" x14ac:dyDescent="0.3">
      <c r="A1541" s="76">
        <v>40189</v>
      </c>
      <c r="B1541" s="64">
        <v>88.771000000000001</v>
      </c>
      <c r="C1541" s="99">
        <f t="shared" ca="1" si="49"/>
        <v>1.4595286533933768E-2</v>
      </c>
      <c r="D1541" s="64">
        <f t="shared" ca="1" si="48"/>
        <v>-72.976432669668839</v>
      </c>
    </row>
    <row r="1542" spans="1:4" s="21" customFormat="1" ht="14.25" customHeight="1" x14ac:dyDescent="0.3">
      <c r="A1542" s="76">
        <v>40186</v>
      </c>
      <c r="B1542" s="64">
        <v>88.302000000000007</v>
      </c>
      <c r="C1542" s="99">
        <f t="shared" ca="1" si="49"/>
        <v>3.5402727195731371E-2</v>
      </c>
      <c r="D1542" s="64">
        <f t="shared" ref="D1542:D1605" ca="1" si="50">C1542*-5000</f>
        <v>43.499495808334281</v>
      </c>
    </row>
    <row r="1543" spans="1:4" s="21" customFormat="1" ht="14.25" customHeight="1" x14ac:dyDescent="0.3">
      <c r="A1543" s="76">
        <v>40185</v>
      </c>
      <c r="B1543" s="64">
        <v>88.269000000000005</v>
      </c>
      <c r="C1543" s="99">
        <f t="shared" ca="1" si="49"/>
        <v>3.5402727195731371E-2</v>
      </c>
      <c r="D1543" s="64">
        <f t="shared" ca="1" si="50"/>
        <v>-3.5975729173847069</v>
      </c>
    </row>
    <row r="1544" spans="1:4" s="21" customFormat="1" ht="14.25" customHeight="1" x14ac:dyDescent="0.3">
      <c r="A1544" s="76">
        <v>40184</v>
      </c>
      <c r="B1544" s="64">
        <v>88.159000000000006</v>
      </c>
      <c r="C1544" s="99">
        <f t="shared" ca="1" si="49"/>
        <v>3.5402727195731371E-2</v>
      </c>
      <c r="D1544" s="64">
        <f t="shared" ca="1" si="50"/>
        <v>-52.861404370540434</v>
      </c>
    </row>
    <row r="1545" spans="1:4" s="21" customFormat="1" ht="14.25" customHeight="1" x14ac:dyDescent="0.3">
      <c r="A1545" s="76">
        <v>40183</v>
      </c>
      <c r="B1545" s="64">
        <v>87.533000000000001</v>
      </c>
      <c r="C1545" s="99">
        <f t="shared" ca="1" si="49"/>
        <v>6.7628960837311878E-3</v>
      </c>
      <c r="D1545" s="64">
        <f t="shared" ca="1" si="50"/>
        <v>-33.81448041865594</v>
      </c>
    </row>
    <row r="1546" spans="1:4" s="21" customFormat="1" ht="14.25" customHeight="1" x14ac:dyDescent="0.3">
      <c r="A1546" s="76">
        <v>40182</v>
      </c>
      <c r="B1546" s="64">
        <v>88.138999999999996</v>
      </c>
      <c r="C1546" s="99">
        <f t="shared" ca="1" si="49"/>
        <v>2.1297551592681357E-2</v>
      </c>
      <c r="D1546" s="64">
        <f t="shared" ca="1" si="50"/>
        <v>-106.48775796340678</v>
      </c>
    </row>
    <row r="1547" spans="1:4" s="21" customFormat="1" ht="14.25" customHeight="1" x14ac:dyDescent="0.3">
      <c r="A1547" s="76">
        <v>40179</v>
      </c>
      <c r="B1547" s="64" t="e">
        <v>#N/A</v>
      </c>
      <c r="C1547" s="99">
        <f t="shared" ca="1" si="49"/>
        <v>3.5402727195731371E-2</v>
      </c>
      <c r="D1547" s="64">
        <f t="shared" ca="1" si="50"/>
        <v>5.7540886215447751</v>
      </c>
    </row>
    <row r="1548" spans="1:4" s="21" customFormat="1" ht="14.25" customHeight="1" x14ac:dyDescent="0.3">
      <c r="A1548" s="76">
        <v>40178</v>
      </c>
      <c r="B1548" s="64" t="e">
        <v>#N/A</v>
      </c>
      <c r="C1548" s="99">
        <f t="shared" ca="1" si="49"/>
        <v>3.5402727195731371E-2</v>
      </c>
      <c r="D1548" s="64">
        <f t="shared" ca="1" si="50"/>
        <v>-87.336968768399828</v>
      </c>
    </row>
    <row r="1549" spans="1:4" s="21" customFormat="1" ht="14.25" customHeight="1" x14ac:dyDescent="0.3">
      <c r="A1549" s="76">
        <v>40177</v>
      </c>
      <c r="B1549" s="64">
        <v>87.043999999999997</v>
      </c>
      <c r="C1549" s="99">
        <f t="shared" ca="1" si="49"/>
        <v>1.6691000408806892E-2</v>
      </c>
      <c r="D1549" s="64">
        <f t="shared" ca="1" si="50"/>
        <v>-83.455002044034458</v>
      </c>
    </row>
    <row r="1550" spans="1:4" s="21" customFormat="1" ht="14.25" customHeight="1" x14ac:dyDescent="0.3">
      <c r="A1550" s="76">
        <v>40176</v>
      </c>
      <c r="B1550" s="64">
        <v>87.494</v>
      </c>
      <c r="C1550" s="99">
        <f t="shared" ca="1" si="49"/>
        <v>1.6072465451167115E-2</v>
      </c>
      <c r="D1550" s="64">
        <f t="shared" ca="1" si="50"/>
        <v>-80.362327255835581</v>
      </c>
    </row>
    <row r="1551" spans="1:4" s="21" customFormat="1" ht="14.25" customHeight="1" x14ac:dyDescent="0.3">
      <c r="A1551" s="76">
        <v>40175</v>
      </c>
      <c r="B1551" s="64" t="e">
        <v>#N/A</v>
      </c>
      <c r="C1551" s="99">
        <f t="shared" ca="1" si="49"/>
        <v>3.5402727195731371E-2</v>
      </c>
      <c r="D1551" s="64">
        <f t="shared" ca="1" si="50"/>
        <v>79.708994887024488</v>
      </c>
    </row>
    <row r="1552" spans="1:4" s="21" customFormat="1" ht="14.25" customHeight="1" x14ac:dyDescent="0.3">
      <c r="A1552" s="76">
        <v>40172</v>
      </c>
      <c r="B1552" s="64" t="e">
        <v>#N/A</v>
      </c>
      <c r="C1552" s="99">
        <f t="shared" ca="1" si="49"/>
        <v>3.5402727195731371E-2</v>
      </c>
      <c r="D1552" s="64">
        <f t="shared" ca="1" si="50"/>
        <v>-60.648338067913045</v>
      </c>
    </row>
    <row r="1553" spans="1:4" s="21" customFormat="1" ht="14.25" customHeight="1" x14ac:dyDescent="0.3">
      <c r="A1553" s="76">
        <v>40171</v>
      </c>
      <c r="B1553" s="64" t="e">
        <v>#N/A</v>
      </c>
      <c r="C1553" s="99">
        <f t="shared" ca="1" si="49"/>
        <v>3.5402727195731371E-2</v>
      </c>
      <c r="D1553" s="64">
        <f t="shared" ca="1" si="50"/>
        <v>52.380690082484129</v>
      </c>
    </row>
    <row r="1554" spans="1:4" s="21" customFormat="1" ht="14.25" customHeight="1" x14ac:dyDescent="0.3">
      <c r="A1554" s="76">
        <v>40170</v>
      </c>
      <c r="B1554" s="64">
        <v>86.944999999999993</v>
      </c>
      <c r="C1554" s="99">
        <f t="shared" ca="1" si="49"/>
        <v>1.6128103219859033E-3</v>
      </c>
      <c r="D1554" s="64">
        <f t="shared" ca="1" si="50"/>
        <v>-8.0640516099295159</v>
      </c>
    </row>
    <row r="1555" spans="1:4" s="21" customFormat="1" ht="14.25" customHeight="1" x14ac:dyDescent="0.3">
      <c r="A1555" s="76">
        <v>40169</v>
      </c>
      <c r="B1555" s="64">
        <v>86.301000000000002</v>
      </c>
      <c r="C1555" s="99">
        <f t="shared" ca="1" si="49"/>
        <v>-9.6168191051078603E-3</v>
      </c>
      <c r="D1555" s="64">
        <f t="shared" ca="1" si="50"/>
        <v>48.084095525539304</v>
      </c>
    </row>
    <row r="1556" spans="1:4" s="21" customFormat="1" ht="14.25" customHeight="1" x14ac:dyDescent="0.3">
      <c r="A1556" s="76">
        <v>40168</v>
      </c>
      <c r="B1556" s="64">
        <v>86.466999999999999</v>
      </c>
      <c r="C1556" s="99">
        <f t="shared" ca="1" si="49"/>
        <v>-5.1887986377966312E-3</v>
      </c>
      <c r="D1556" s="64">
        <f t="shared" ca="1" si="50"/>
        <v>25.943993188983157</v>
      </c>
    </row>
    <row r="1557" spans="1:4" s="21" customFormat="1" ht="14.25" customHeight="1" x14ac:dyDescent="0.3">
      <c r="A1557" s="76">
        <v>40165</v>
      </c>
      <c r="B1557" s="64">
        <v>86.150999999999996</v>
      </c>
      <c r="C1557" s="99">
        <f t="shared" ca="1" si="49"/>
        <v>-1.6731912756656905E-2</v>
      </c>
      <c r="D1557" s="64">
        <f t="shared" ca="1" si="50"/>
        <v>83.659563783284526</v>
      </c>
    </row>
    <row r="1558" spans="1:4" s="21" customFormat="1" ht="14.25" customHeight="1" x14ac:dyDescent="0.3">
      <c r="A1558" s="76">
        <v>40164</v>
      </c>
      <c r="B1558" s="64">
        <v>85.614999999999995</v>
      </c>
      <c r="C1558" s="99">
        <f t="shared" ca="1" si="49"/>
        <v>-2.6073008975394472E-2</v>
      </c>
      <c r="D1558" s="64">
        <f t="shared" ca="1" si="50"/>
        <v>130.36504487697235</v>
      </c>
    </row>
    <row r="1559" spans="1:4" s="21" customFormat="1" ht="14.25" customHeight="1" x14ac:dyDescent="0.3">
      <c r="A1559" s="76">
        <v>40163</v>
      </c>
      <c r="B1559" s="64">
        <v>86.11</v>
      </c>
      <c r="C1559" s="99">
        <f t="shared" ca="1" si="49"/>
        <v>-2.6631700314244961E-2</v>
      </c>
      <c r="D1559" s="64">
        <f t="shared" ca="1" si="50"/>
        <v>133.1585015712248</v>
      </c>
    </row>
    <row r="1560" spans="1:4" s="21" customFormat="1" ht="14.25" customHeight="1" x14ac:dyDescent="0.3">
      <c r="A1560" s="76">
        <v>40162</v>
      </c>
      <c r="B1560" s="64">
        <v>86.5</v>
      </c>
      <c r="C1560" s="99">
        <f t="shared" ca="1" si="49"/>
        <v>-2.339339746195189E-2</v>
      </c>
      <c r="D1560" s="64">
        <f t="shared" ca="1" si="50"/>
        <v>116.96698730975945</v>
      </c>
    </row>
    <row r="1561" spans="1:4" s="21" customFormat="1" ht="14.25" customHeight="1" x14ac:dyDescent="0.3">
      <c r="A1561" s="76">
        <v>40161</v>
      </c>
      <c r="B1561" s="64">
        <v>86.504000000000005</v>
      </c>
      <c r="C1561" s="99">
        <f t="shared" ca="1" si="49"/>
        <v>-1.6664772081391315E-2</v>
      </c>
      <c r="D1561" s="64">
        <f t="shared" ca="1" si="50"/>
        <v>83.32386040695657</v>
      </c>
    </row>
    <row r="1562" spans="1:4" s="21" customFormat="1" ht="14.25" customHeight="1" x14ac:dyDescent="0.3">
      <c r="A1562" s="76">
        <v>40158</v>
      </c>
      <c r="B1562" s="64">
        <v>86.730999999999995</v>
      </c>
      <c r="C1562" s="99">
        <f t="shared" ca="1" si="49"/>
        <v>-1.1533683598691639E-2</v>
      </c>
      <c r="D1562" s="64">
        <f t="shared" ca="1" si="50"/>
        <v>57.668417993458192</v>
      </c>
    </row>
    <row r="1563" spans="1:4" s="21" customFormat="1" ht="14.25" customHeight="1" x14ac:dyDescent="0.3">
      <c r="A1563" s="76">
        <v>40157</v>
      </c>
      <c r="B1563" s="64">
        <v>86.805000000000007</v>
      </c>
      <c r="C1563" s="99">
        <f t="shared" ca="1" si="49"/>
        <v>-8.9961526606006943E-3</v>
      </c>
      <c r="D1563" s="64">
        <f t="shared" ca="1" si="50"/>
        <v>44.980763303003471</v>
      </c>
    </row>
    <row r="1564" spans="1:4" s="21" customFormat="1" ht="14.25" customHeight="1" x14ac:dyDescent="0.3">
      <c r="A1564" s="76">
        <v>40156</v>
      </c>
      <c r="B1564" s="64">
        <v>87.138999999999996</v>
      </c>
      <c r="C1564" s="99">
        <f t="shared" ca="1" si="49"/>
        <v>3.5402727195731371E-2</v>
      </c>
      <c r="D1564" s="64">
        <f t="shared" ca="1" si="50"/>
        <v>-0.90311088434962516</v>
      </c>
    </row>
    <row r="1565" spans="1:4" s="21" customFormat="1" ht="14.25" customHeight="1" x14ac:dyDescent="0.3">
      <c r="A1565" s="76">
        <v>40155</v>
      </c>
      <c r="B1565" s="64">
        <v>86.918000000000006</v>
      </c>
      <c r="C1565" s="99">
        <f t="shared" ca="1" si="49"/>
        <v>-1.2744207178555201E-2</v>
      </c>
      <c r="D1565" s="64">
        <f t="shared" ca="1" si="50"/>
        <v>63.721035892776001</v>
      </c>
    </row>
    <row r="1566" spans="1:4" s="21" customFormat="1" ht="14.25" customHeight="1" x14ac:dyDescent="0.3">
      <c r="A1566" s="76">
        <v>40154</v>
      </c>
      <c r="B1566" s="64">
        <v>87.617000000000004</v>
      </c>
      <c r="C1566" s="99">
        <f t="shared" ca="1" si="49"/>
        <v>1.9211197383618608E-3</v>
      </c>
      <c r="D1566" s="64">
        <f t="shared" ca="1" si="50"/>
        <v>-9.6055986918093037</v>
      </c>
    </row>
    <row r="1567" spans="1:4" s="21" customFormat="1" ht="14.25" customHeight="1" x14ac:dyDescent="0.3">
      <c r="A1567" s="76">
        <v>40151</v>
      </c>
      <c r="B1567" s="64">
        <v>87.906999999999996</v>
      </c>
      <c r="C1567" s="99">
        <f t="shared" ca="1" si="49"/>
        <v>1.013459655195958E-3</v>
      </c>
      <c r="D1567" s="64">
        <f t="shared" ca="1" si="50"/>
        <v>-5.0672982759797902</v>
      </c>
    </row>
    <row r="1568" spans="1:4" s="21" customFormat="1" ht="14.25" customHeight="1" x14ac:dyDescent="0.3">
      <c r="A1568" s="76">
        <v>40150</v>
      </c>
      <c r="B1568" s="64">
        <v>88.465999999999994</v>
      </c>
      <c r="C1568" s="99">
        <f t="shared" ca="1" si="49"/>
        <v>1.9428439732657211E-2</v>
      </c>
      <c r="D1568" s="64">
        <f t="shared" ca="1" si="50"/>
        <v>-97.142198663286052</v>
      </c>
    </row>
    <row r="1569" spans="1:4" s="21" customFormat="1" ht="14.25" customHeight="1" x14ac:dyDescent="0.3">
      <c r="A1569" s="76">
        <v>40149</v>
      </c>
      <c r="B1569" s="64">
        <v>88.572000000000003</v>
      </c>
      <c r="C1569" s="99">
        <f t="shared" ca="1" si="49"/>
        <v>2.107350364290329E-2</v>
      </c>
      <c r="D1569" s="64">
        <f t="shared" ca="1" si="50"/>
        <v>-105.36751821451645</v>
      </c>
    </row>
    <row r="1570" spans="1:4" s="21" customFormat="1" ht="14.25" customHeight="1" x14ac:dyDescent="0.3">
      <c r="A1570" s="76">
        <v>40148</v>
      </c>
      <c r="B1570" s="64">
        <v>87.97</v>
      </c>
      <c r="C1570" s="99">
        <f t="shared" ca="1" si="49"/>
        <v>4.9694407951105532E-3</v>
      </c>
      <c r="D1570" s="64">
        <f t="shared" ca="1" si="50"/>
        <v>-24.847203975552766</v>
      </c>
    </row>
    <row r="1571" spans="1:4" s="21" customFormat="1" ht="14.25" customHeight="1" x14ac:dyDescent="0.3">
      <c r="A1571" s="76">
        <v>40147</v>
      </c>
      <c r="B1571" s="64">
        <v>87.742999999999995</v>
      </c>
      <c r="C1571" s="99">
        <f t="shared" ca="1" si="49"/>
        <v>1.0375164091107947E-2</v>
      </c>
      <c r="D1571" s="64">
        <f t="shared" ca="1" si="50"/>
        <v>-51.875820455539731</v>
      </c>
    </row>
    <row r="1572" spans="1:4" s="21" customFormat="1" ht="14.25" customHeight="1" x14ac:dyDescent="0.3">
      <c r="A1572" s="76">
        <v>40144</v>
      </c>
      <c r="B1572" s="64">
        <v>87.593000000000004</v>
      </c>
      <c r="C1572" s="99">
        <f t="shared" ca="1" si="49"/>
        <v>-6.4540278124362261E-3</v>
      </c>
      <c r="D1572" s="64">
        <f t="shared" ca="1" si="50"/>
        <v>32.27013906218113</v>
      </c>
    </row>
    <row r="1573" spans="1:4" s="21" customFormat="1" ht="14.25" customHeight="1" x14ac:dyDescent="0.3">
      <c r="A1573" s="76">
        <v>40143</v>
      </c>
      <c r="B1573" s="64" t="e">
        <v>#N/A</v>
      </c>
      <c r="C1573" s="99">
        <f t="shared" ca="1" si="49"/>
        <v>3.5402727195731371E-2</v>
      </c>
      <c r="D1573" s="64">
        <f t="shared" ca="1" si="50"/>
        <v>-164.23827119133784</v>
      </c>
    </row>
    <row r="1574" spans="1:4" s="21" customFormat="1" ht="14.25" customHeight="1" x14ac:dyDescent="0.3">
      <c r="A1574" s="76">
        <v>40142</v>
      </c>
      <c r="B1574" s="64">
        <v>88.04</v>
      </c>
      <c r="C1574" s="99">
        <f t="shared" ca="1" si="49"/>
        <v>4.0907231489479298E-4</v>
      </c>
      <c r="D1574" s="64">
        <f t="shared" ca="1" si="50"/>
        <v>-2.045361574473965</v>
      </c>
    </row>
    <row r="1575" spans="1:4" s="21" customFormat="1" ht="14.25" customHeight="1" x14ac:dyDescent="0.3">
      <c r="A1575" s="76">
        <v>40141</v>
      </c>
      <c r="B1575" s="64">
        <v>87.448999999999998</v>
      </c>
      <c r="C1575" s="99">
        <f t="shared" ca="1" si="49"/>
        <v>3.5402727195731371E-2</v>
      </c>
      <c r="D1575" s="64">
        <f t="shared" ca="1" si="50"/>
        <v>-47.343595929158781</v>
      </c>
    </row>
    <row r="1576" spans="1:4" s="21" customFormat="1" ht="14.25" customHeight="1" x14ac:dyDescent="0.3">
      <c r="A1576" s="76">
        <v>40140</v>
      </c>
      <c r="B1576" s="64">
        <v>87.817999999999998</v>
      </c>
      <c r="C1576" s="99">
        <f t="shared" ca="1" si="49"/>
        <v>-4.7803323469157287E-4</v>
      </c>
      <c r="D1576" s="64">
        <f t="shared" ca="1" si="50"/>
        <v>2.3901661734578643</v>
      </c>
    </row>
    <row r="1577" spans="1:4" s="21" customFormat="1" ht="14.25" customHeight="1" x14ac:dyDescent="0.3">
      <c r="A1577" s="76">
        <v>40137</v>
      </c>
      <c r="B1577" s="64">
        <v>86.78</v>
      </c>
      <c r="C1577" s="99">
        <f t="shared" ca="1" si="49"/>
        <v>-1.4278087622249792E-2</v>
      </c>
      <c r="D1577" s="64">
        <f t="shared" ca="1" si="50"/>
        <v>71.390438111248955</v>
      </c>
    </row>
    <row r="1578" spans="1:4" s="21" customFormat="1" ht="14.25" customHeight="1" x14ac:dyDescent="0.3">
      <c r="A1578" s="76">
        <v>40136</v>
      </c>
      <c r="B1578" s="64">
        <v>86.744</v>
      </c>
      <c r="C1578" s="99">
        <f t="shared" ca="1" si="49"/>
        <v>-1.048332820003875E-2</v>
      </c>
      <c r="D1578" s="64">
        <f t="shared" ca="1" si="50"/>
        <v>52.416641000193749</v>
      </c>
    </row>
    <row r="1579" spans="1:4" s="21" customFormat="1" ht="14.25" customHeight="1" x14ac:dyDescent="0.3">
      <c r="A1579" s="76">
        <v>40135</v>
      </c>
      <c r="B1579" s="64">
        <v>87.534999999999997</v>
      </c>
      <c r="C1579" s="99">
        <f t="shared" ca="1" si="49"/>
        <v>-1.1183001837207329E-3</v>
      </c>
      <c r="D1579" s="64">
        <f t="shared" ca="1" si="50"/>
        <v>5.5915009186036642</v>
      </c>
    </row>
    <row r="1580" spans="1:4" s="21" customFormat="1" ht="14.25" customHeight="1" x14ac:dyDescent="0.3">
      <c r="A1580" s="76">
        <v>40134</v>
      </c>
      <c r="B1580" s="64">
        <v>86.841999999999999</v>
      </c>
      <c r="C1580" s="99">
        <f t="shared" ca="1" si="49"/>
        <v>-9.7494783173883246E-3</v>
      </c>
      <c r="D1580" s="64">
        <f t="shared" ca="1" si="50"/>
        <v>48.747391586941625</v>
      </c>
    </row>
    <row r="1581" spans="1:4" s="21" customFormat="1" ht="14.25" customHeight="1" x14ac:dyDescent="0.3">
      <c r="A1581" s="76">
        <v>40133</v>
      </c>
      <c r="B1581" s="64">
        <v>88.162000000000006</v>
      </c>
      <c r="C1581" s="99">
        <f t="shared" ca="1" si="49"/>
        <v>1.6171232955658844E-2</v>
      </c>
      <c r="D1581" s="64">
        <f t="shared" ca="1" si="50"/>
        <v>-80.856164778294229</v>
      </c>
    </row>
    <row r="1582" spans="1:4" s="21" customFormat="1" ht="14.25" customHeight="1" x14ac:dyDescent="0.3">
      <c r="A1582" s="76">
        <v>40130</v>
      </c>
      <c r="B1582" s="64">
        <v>87.727000000000004</v>
      </c>
      <c r="C1582" s="99">
        <f t="shared" ca="1" si="49"/>
        <v>7.557224729812002E-3</v>
      </c>
      <c r="D1582" s="64">
        <f t="shared" ca="1" si="50"/>
        <v>-37.786123649060009</v>
      </c>
    </row>
    <row r="1583" spans="1:4" s="21" customFormat="1" ht="14.25" customHeight="1" x14ac:dyDescent="0.3">
      <c r="A1583" s="76">
        <v>40129</v>
      </c>
      <c r="B1583" s="64">
        <v>88.004000000000005</v>
      </c>
      <c r="C1583" s="99">
        <f t="shared" ca="1" si="49"/>
        <v>1.2890750886239175E-2</v>
      </c>
      <c r="D1583" s="64">
        <f t="shared" ca="1" si="50"/>
        <v>-64.453754431195875</v>
      </c>
    </row>
    <row r="1584" spans="1:4" s="21" customFormat="1" ht="14.25" customHeight="1" x14ac:dyDescent="0.3">
      <c r="A1584" s="76">
        <v>40128</v>
      </c>
      <c r="B1584" s="64" t="e">
        <v>#N/A</v>
      </c>
      <c r="C1584" s="99">
        <f t="shared" ca="1" si="49"/>
        <v>3.5402727195731371E-2</v>
      </c>
      <c r="D1584" s="64">
        <f t="shared" ca="1" si="50"/>
        <v>-31.128584952757059</v>
      </c>
    </row>
    <row r="1585" spans="1:4" s="21" customFormat="1" ht="14.25" customHeight="1" x14ac:dyDescent="0.3">
      <c r="A1585" s="76">
        <v>40127</v>
      </c>
      <c r="B1585" s="64">
        <v>87.86</v>
      </c>
      <c r="C1585" s="99">
        <f t="shared" ca="1" si="49"/>
        <v>1.1105357040105915E-2</v>
      </c>
      <c r="D1585" s="64">
        <f t="shared" ca="1" si="50"/>
        <v>-55.526785200529574</v>
      </c>
    </row>
    <row r="1586" spans="1:4" s="21" customFormat="1" ht="14.25" customHeight="1" x14ac:dyDescent="0.3">
      <c r="A1586" s="76">
        <v>40126</v>
      </c>
      <c r="B1586" s="64">
        <v>88.037000000000006</v>
      </c>
      <c r="C1586" s="99">
        <f t="shared" ca="1" si="49"/>
        <v>5.3558377489494827E-3</v>
      </c>
      <c r="D1586" s="64">
        <f t="shared" ca="1" si="50"/>
        <v>-26.779188744747415</v>
      </c>
    </row>
    <row r="1587" spans="1:4" s="21" customFormat="1" ht="14.25" customHeight="1" x14ac:dyDescent="0.3">
      <c r="A1587" s="76">
        <v>40123</v>
      </c>
      <c r="B1587" s="64">
        <v>87.662999999999997</v>
      </c>
      <c r="C1587" s="99">
        <f t="shared" ca="1" si="49"/>
        <v>8.6770867822842895E-4</v>
      </c>
      <c r="D1587" s="64">
        <f t="shared" ca="1" si="50"/>
        <v>-4.3385433911421449</v>
      </c>
    </row>
    <row r="1588" spans="1:4" s="21" customFormat="1" ht="14.25" customHeight="1" x14ac:dyDescent="0.3">
      <c r="A1588" s="76">
        <v>40122</v>
      </c>
      <c r="B1588" s="64">
        <v>87.632999999999996</v>
      </c>
      <c r="C1588" s="99">
        <f t="shared" ca="1" si="49"/>
        <v>-8.5194487814812311E-3</v>
      </c>
      <c r="D1588" s="64">
        <f t="shared" ca="1" si="50"/>
        <v>42.597243907406153</v>
      </c>
    </row>
    <row r="1589" spans="1:4" s="21" customFormat="1" ht="14.25" customHeight="1" x14ac:dyDescent="0.3">
      <c r="A1589" s="76">
        <v>40121</v>
      </c>
      <c r="B1589" s="64">
        <v>87.697000000000003</v>
      </c>
      <c r="C1589" s="99">
        <f t="shared" ca="1" si="49"/>
        <v>-7.9749326938304364E-3</v>
      </c>
      <c r="D1589" s="64">
        <f t="shared" ca="1" si="50"/>
        <v>39.874663469152182</v>
      </c>
    </row>
    <row r="1590" spans="1:4" s="21" customFormat="1" ht="14.25" customHeight="1" x14ac:dyDescent="0.3">
      <c r="A1590" s="76">
        <v>40120</v>
      </c>
      <c r="B1590" s="64">
        <v>86.759</v>
      </c>
      <c r="C1590" s="99">
        <f t="shared" ca="1" si="49"/>
        <v>-1.962800578557217E-2</v>
      </c>
      <c r="D1590" s="64">
        <f t="shared" ca="1" si="50"/>
        <v>98.140028927860854</v>
      </c>
    </row>
    <row r="1591" spans="1:4" s="21" customFormat="1" ht="14.25" customHeight="1" x14ac:dyDescent="0.3">
      <c r="A1591" s="76">
        <v>40119</v>
      </c>
      <c r="B1591" s="64">
        <v>87.069000000000003</v>
      </c>
      <c r="C1591" s="99">
        <f t="shared" ca="1" si="49"/>
        <v>-1.6502880379532344E-2</v>
      </c>
      <c r="D1591" s="64">
        <f t="shared" ca="1" si="50"/>
        <v>82.514401897661713</v>
      </c>
    </row>
    <row r="1592" spans="1:4" s="21" customFormat="1" ht="14.25" customHeight="1" x14ac:dyDescent="0.3">
      <c r="A1592" s="76">
        <v>40116</v>
      </c>
      <c r="B1592" s="64">
        <v>86.884</v>
      </c>
      <c r="C1592" s="99">
        <f t="shared" ca="1" si="49"/>
        <v>-2.3259474104302302E-2</v>
      </c>
      <c r="D1592" s="64">
        <f t="shared" ca="1" si="50"/>
        <v>116.29737052151151</v>
      </c>
    </row>
    <row r="1593" spans="1:4" s="21" customFormat="1" ht="14.25" customHeight="1" x14ac:dyDescent="0.3">
      <c r="A1593" s="76">
        <v>40115</v>
      </c>
      <c r="B1593" s="64">
        <v>87.558999999999997</v>
      </c>
      <c r="C1593" s="99">
        <f t="shared" ca="1" si="49"/>
        <v>-5.6780113333106215E-3</v>
      </c>
      <c r="D1593" s="64">
        <f t="shared" ca="1" si="50"/>
        <v>28.390056666553107</v>
      </c>
    </row>
    <row r="1594" spans="1:4" s="21" customFormat="1" ht="14.25" customHeight="1" x14ac:dyDescent="0.3">
      <c r="A1594" s="76">
        <v>40114</v>
      </c>
      <c r="B1594" s="64">
        <v>86.894999999999996</v>
      </c>
      <c r="C1594" s="99">
        <f t="shared" ca="1" si="49"/>
        <v>-2.1805205331412079E-2</v>
      </c>
      <c r="D1594" s="64">
        <f t="shared" ca="1" si="50"/>
        <v>109.0260266570604</v>
      </c>
    </row>
    <row r="1595" spans="1:4" s="21" customFormat="1" ht="14.25" customHeight="1" x14ac:dyDescent="0.3">
      <c r="A1595" s="76">
        <v>40113</v>
      </c>
      <c r="B1595" s="64">
        <v>87.567999999999998</v>
      </c>
      <c r="C1595" s="99">
        <f t="shared" ca="1" si="49"/>
        <v>-1.0732280440136502E-2</v>
      </c>
      <c r="D1595" s="64">
        <f t="shared" ca="1" si="50"/>
        <v>53.66140220068251</v>
      </c>
    </row>
    <row r="1596" spans="1:4" s="21" customFormat="1" ht="14.25" customHeight="1" x14ac:dyDescent="0.3">
      <c r="A1596" s="76">
        <v>40112</v>
      </c>
      <c r="B1596" s="64">
        <v>87.587000000000003</v>
      </c>
      <c r="C1596" s="99">
        <f t="shared" ca="1" si="49"/>
        <v>-4.5913786637269312E-3</v>
      </c>
      <c r="D1596" s="64">
        <f t="shared" ca="1" si="50"/>
        <v>22.956893318634656</v>
      </c>
    </row>
    <row r="1597" spans="1:4" s="21" customFormat="1" ht="14.25" customHeight="1" x14ac:dyDescent="0.3">
      <c r="A1597" s="76">
        <v>40109</v>
      </c>
      <c r="B1597" s="64">
        <v>88.385999999999996</v>
      </c>
      <c r="C1597" s="99">
        <f t="shared" ca="1" si="49"/>
        <v>3.5402727195731371E-2</v>
      </c>
      <c r="D1597" s="64">
        <f t="shared" ca="1" si="50"/>
        <v>-48.342869143031244</v>
      </c>
    </row>
    <row r="1598" spans="1:4" s="21" customFormat="1" ht="14.25" customHeight="1" x14ac:dyDescent="0.3">
      <c r="A1598" s="76">
        <v>40108</v>
      </c>
      <c r="B1598" s="64">
        <v>88.402000000000001</v>
      </c>
      <c r="C1598" s="99">
        <f t="shared" ca="1" si="49"/>
        <v>8.9939963932704446E-3</v>
      </c>
      <c r="D1598" s="64">
        <f t="shared" ca="1" si="50"/>
        <v>-44.969981966352222</v>
      </c>
    </row>
    <row r="1599" spans="1:4" s="21" customFormat="1" ht="14.25" customHeight="1" x14ac:dyDescent="0.3">
      <c r="A1599" s="76">
        <v>40107</v>
      </c>
      <c r="B1599" s="64">
        <v>88.495999999999995</v>
      </c>
      <c r="C1599" s="99">
        <f t="shared" ca="1" si="49"/>
        <v>1.52000091773639E-2</v>
      </c>
      <c r="D1599" s="64">
        <f t="shared" ca="1" si="50"/>
        <v>-76.000045886819507</v>
      </c>
    </row>
    <row r="1600" spans="1:4" s="21" customFormat="1" ht="14.25" customHeight="1" x14ac:dyDescent="0.3">
      <c r="A1600" s="76">
        <v>40106</v>
      </c>
      <c r="B1600" s="64">
        <v>88.53</v>
      </c>
      <c r="C1600" s="99">
        <f t="shared" ca="1" si="49"/>
        <v>2.2676077489112573E-2</v>
      </c>
      <c r="D1600" s="64">
        <f t="shared" ca="1" si="50"/>
        <v>-113.38038744556286</v>
      </c>
    </row>
    <row r="1601" spans="1:4" s="21" customFormat="1" ht="14.25" customHeight="1" x14ac:dyDescent="0.3">
      <c r="A1601" s="76">
        <v>40105</v>
      </c>
      <c r="B1601" s="64">
        <v>88.953000000000003</v>
      </c>
      <c r="C1601" s="99">
        <f t="shared" ca="1" si="49"/>
        <v>2.0033025250556152E-2</v>
      </c>
      <c r="D1601" s="64">
        <f t="shared" ca="1" si="50"/>
        <v>-100.16512625278075</v>
      </c>
    </row>
    <row r="1602" spans="1:4" s="21" customFormat="1" ht="14.25" customHeight="1" x14ac:dyDescent="0.3">
      <c r="A1602" s="76">
        <v>40102</v>
      </c>
      <c r="B1602" s="64">
        <v>88.058999999999997</v>
      </c>
      <c r="C1602" s="99">
        <f t="shared" ca="1" si="49"/>
        <v>2.2230219167904811E-2</v>
      </c>
      <c r="D1602" s="64">
        <f t="shared" ca="1" si="50"/>
        <v>-111.15109583952405</v>
      </c>
    </row>
    <row r="1603" spans="1:4" s="21" customFormat="1" ht="14.25" customHeight="1" x14ac:dyDescent="0.3">
      <c r="A1603" s="76">
        <v>40101</v>
      </c>
      <c r="B1603" s="64">
        <v>88.831999999999994</v>
      </c>
      <c r="C1603" s="99">
        <f t="shared" ref="C1603:C1666" ca="1" si="51">_xlfn.IFNA((B1603-B1612)/B1612,NORMINV(RAND(), _xlfn.AGGREGATE(1,6,C1542:C1668),_xlfn.AGGREGATE(7,6,C1542:C1668)))</f>
        <v>3.4277198211624303E-2</v>
      </c>
      <c r="D1603" s="64">
        <f t="shared" ca="1" si="50"/>
        <v>-171.3859910581215</v>
      </c>
    </row>
    <row r="1604" spans="1:4" s="21" customFormat="1" ht="14.25" customHeight="1" x14ac:dyDescent="0.3">
      <c r="A1604" s="76">
        <v>40100</v>
      </c>
      <c r="B1604" s="64">
        <v>88.518000000000001</v>
      </c>
      <c r="C1604" s="99">
        <f t="shared" ca="1" si="51"/>
        <v>2.68433019349451E-2</v>
      </c>
      <c r="D1604" s="64">
        <f t="shared" ca="1" si="50"/>
        <v>-134.2165096747255</v>
      </c>
    </row>
    <row r="1605" spans="1:4" s="21" customFormat="1" ht="14.25" customHeight="1" x14ac:dyDescent="0.3">
      <c r="A1605" s="76">
        <v>40099</v>
      </c>
      <c r="B1605" s="64">
        <v>87.991</v>
      </c>
      <c r="C1605" s="99">
        <f t="shared" ca="1" si="51"/>
        <v>1.5687044048388523E-2</v>
      </c>
      <c r="D1605" s="64">
        <f t="shared" ca="1" si="50"/>
        <v>-78.435220241942616</v>
      </c>
    </row>
    <row r="1606" spans="1:4" s="21" customFormat="1" ht="14.25" customHeight="1" x14ac:dyDescent="0.3">
      <c r="A1606" s="76">
        <v>40098</v>
      </c>
      <c r="B1606" s="64" t="e">
        <v>#N/A</v>
      </c>
      <c r="C1606" s="99">
        <f t="shared" ca="1" si="51"/>
        <v>3.5402727195731371E-2</v>
      </c>
      <c r="D1606" s="64">
        <f t="shared" ref="D1606:D1669" ca="1" si="52">C1606*-5000</f>
        <v>-29.829710961847145</v>
      </c>
    </row>
    <row r="1607" spans="1:4" s="21" customFormat="1" ht="14.25" customHeight="1" x14ac:dyDescent="0.3">
      <c r="A1607" s="76">
        <v>40095</v>
      </c>
      <c r="B1607" s="64">
        <v>87.614000000000004</v>
      </c>
      <c r="C1607" s="99">
        <f t="shared" ca="1" si="51"/>
        <v>1.3089429014130165E-2</v>
      </c>
      <c r="D1607" s="64">
        <f t="shared" ca="1" si="52"/>
        <v>-65.447145070650834</v>
      </c>
    </row>
    <row r="1608" spans="1:4" s="21" customFormat="1" ht="14.25" customHeight="1" x14ac:dyDescent="0.3">
      <c r="A1608" s="76">
        <v>40094</v>
      </c>
      <c r="B1608" s="64">
        <v>87.171000000000006</v>
      </c>
      <c r="C1608" s="99">
        <f t="shared" ca="1" si="51"/>
        <v>5.8269678997531866E-3</v>
      </c>
      <c r="D1608" s="64">
        <f t="shared" ca="1" si="52"/>
        <v>-29.134839498765935</v>
      </c>
    </row>
    <row r="1609" spans="1:4" s="21" customFormat="1" ht="14.25" customHeight="1" x14ac:dyDescent="0.3">
      <c r="A1609" s="76">
        <v>40093</v>
      </c>
      <c r="B1609" s="64">
        <v>86.566999999999993</v>
      </c>
      <c r="C1609" s="99">
        <f t="shared" ca="1" si="51"/>
        <v>-7.28194307470018E-3</v>
      </c>
      <c r="D1609" s="64">
        <f t="shared" ca="1" si="52"/>
        <v>36.409715373500902</v>
      </c>
    </row>
    <row r="1610" spans="1:4" s="21" customFormat="1" ht="14.25" customHeight="1" x14ac:dyDescent="0.3">
      <c r="A1610" s="76">
        <v>40092</v>
      </c>
      <c r="B1610" s="64">
        <v>87.206000000000003</v>
      </c>
      <c r="C1610" s="99">
        <f t="shared" ca="1" si="51"/>
        <v>-3.4966633147453766E-3</v>
      </c>
      <c r="D1610" s="64">
        <f t="shared" ca="1" si="52"/>
        <v>17.483316573726881</v>
      </c>
    </row>
    <row r="1611" spans="1:4" s="21" customFormat="1" ht="14.25" customHeight="1" x14ac:dyDescent="0.3">
      <c r="A1611" s="76">
        <v>40091</v>
      </c>
      <c r="B1611" s="64">
        <v>86.144000000000005</v>
      </c>
      <c r="C1611" s="99">
        <f t="shared" ca="1" si="51"/>
        <v>-1.7686299104851904E-2</v>
      </c>
      <c r="D1611" s="64">
        <f t="shared" ca="1" si="52"/>
        <v>88.431495524259518</v>
      </c>
    </row>
    <row r="1612" spans="1:4" s="21" customFormat="1" ht="14.25" customHeight="1" x14ac:dyDescent="0.3">
      <c r="A1612" s="76">
        <v>40088</v>
      </c>
      <c r="B1612" s="64">
        <v>85.888000000000005</v>
      </c>
      <c r="C1612" s="99">
        <f t="shared" ca="1" si="51"/>
        <v>-1.2985819025948602E-2</v>
      </c>
      <c r="D1612" s="64">
        <f t="shared" ca="1" si="52"/>
        <v>64.929095129743004</v>
      </c>
    </row>
    <row r="1613" spans="1:4" s="21" customFormat="1" ht="14.25" customHeight="1" x14ac:dyDescent="0.3">
      <c r="A1613" s="76">
        <v>40087</v>
      </c>
      <c r="B1613" s="64">
        <v>86.203999999999994</v>
      </c>
      <c r="C1613" s="99">
        <f t="shared" ca="1" si="51"/>
        <v>-1.3481037284566746E-2</v>
      </c>
      <c r="D1613" s="64">
        <f t="shared" ca="1" si="52"/>
        <v>67.405186422833737</v>
      </c>
    </row>
    <row r="1614" spans="1:4" s="21" customFormat="1" ht="14.25" customHeight="1" x14ac:dyDescent="0.3">
      <c r="A1614" s="76">
        <v>40086</v>
      </c>
      <c r="B1614" s="64">
        <v>86.632000000000005</v>
      </c>
      <c r="C1614" s="99">
        <f t="shared" ca="1" si="51"/>
        <v>-7.0603337612323448E-3</v>
      </c>
      <c r="D1614" s="64">
        <f t="shared" ca="1" si="52"/>
        <v>35.301668806161722</v>
      </c>
    </row>
    <row r="1615" spans="1:4" s="21" customFormat="1" ht="14.25" customHeight="1" x14ac:dyDescent="0.3">
      <c r="A1615" s="76">
        <v>40085</v>
      </c>
      <c r="B1615" s="64">
        <v>86.242999999999995</v>
      </c>
      <c r="C1615" s="99">
        <f t="shared" ca="1" si="51"/>
        <v>-5.6724505678215761E-3</v>
      </c>
      <c r="D1615" s="64">
        <f t="shared" ca="1" si="52"/>
        <v>28.362252839107882</v>
      </c>
    </row>
    <row r="1616" spans="1:4" s="21" customFormat="1" ht="14.25" customHeight="1" x14ac:dyDescent="0.3">
      <c r="A1616" s="76">
        <v>40084</v>
      </c>
      <c r="B1616" s="64">
        <v>86.481999999999999</v>
      </c>
      <c r="C1616" s="99">
        <f t="shared" ca="1" si="51"/>
        <v>5.3240956012275461E-3</v>
      </c>
      <c r="D1616" s="64">
        <f t="shared" ca="1" si="52"/>
        <v>-26.620478006137731</v>
      </c>
    </row>
    <row r="1617" spans="1:4" s="21" customFormat="1" ht="14.25" customHeight="1" x14ac:dyDescent="0.3">
      <c r="A1617" s="76">
        <v>40081</v>
      </c>
      <c r="B1617" s="64">
        <v>86.665999999999997</v>
      </c>
      <c r="C1617" s="99">
        <f t="shared" ca="1" si="51"/>
        <v>1.0552582176047402E-2</v>
      </c>
      <c r="D1617" s="64">
        <f t="shared" ca="1" si="52"/>
        <v>-52.762910880237008</v>
      </c>
    </row>
    <row r="1618" spans="1:4" s="21" customFormat="1" ht="14.25" customHeight="1" x14ac:dyDescent="0.3">
      <c r="A1618" s="76">
        <v>40080</v>
      </c>
      <c r="B1618" s="64">
        <v>87.201999999999998</v>
      </c>
      <c r="C1618" s="99">
        <f t="shared" ca="1" si="51"/>
        <v>1.3729205659083216E-2</v>
      </c>
      <c r="D1618" s="64">
        <f t="shared" ca="1" si="52"/>
        <v>-68.646028295416087</v>
      </c>
    </row>
    <row r="1619" spans="1:4" s="21" customFormat="1" ht="14.25" customHeight="1" x14ac:dyDescent="0.3">
      <c r="A1619" s="76">
        <v>40079</v>
      </c>
      <c r="B1619" s="64">
        <v>87.512</v>
      </c>
      <c r="C1619" s="99">
        <f t="shared" ca="1" si="51"/>
        <v>2.881461539365859E-2</v>
      </c>
      <c r="D1619" s="64">
        <f t="shared" ca="1" si="52"/>
        <v>-144.07307696829295</v>
      </c>
    </row>
    <row r="1620" spans="1:4" s="21" customFormat="1" ht="14.25" customHeight="1" x14ac:dyDescent="0.3">
      <c r="A1620" s="76">
        <v>40078</v>
      </c>
      <c r="B1620" s="64">
        <v>87.694999999999993</v>
      </c>
      <c r="C1620" s="99">
        <f t="shared" ca="1" si="51"/>
        <v>2.5408666775800233E-2</v>
      </c>
      <c r="D1620" s="64">
        <f t="shared" ca="1" si="52"/>
        <v>-127.04333387900117</v>
      </c>
    </row>
    <row r="1621" spans="1:4" s="21" customFormat="1" ht="14.25" customHeight="1" x14ac:dyDescent="0.3">
      <c r="A1621" s="76">
        <v>40077</v>
      </c>
      <c r="B1621" s="64">
        <v>87.018000000000001</v>
      </c>
      <c r="C1621" s="99">
        <f t="shared" ca="1" si="51"/>
        <v>1.9973275195161497E-2</v>
      </c>
      <c r="D1621" s="64">
        <f t="shared" ca="1" si="52"/>
        <v>-99.866375975807486</v>
      </c>
    </row>
    <row r="1622" spans="1:4" s="21" customFormat="1" ht="14.25" customHeight="1" x14ac:dyDescent="0.3">
      <c r="A1622" s="76">
        <v>40074</v>
      </c>
      <c r="B1622" s="64">
        <v>87.382000000000005</v>
      </c>
      <c r="C1622" s="99">
        <f t="shared" ca="1" si="51"/>
        <v>3.5402727195731371E-2</v>
      </c>
      <c r="D1622" s="64">
        <f t="shared" ca="1" si="52"/>
        <v>39.252159403115172</v>
      </c>
    </row>
    <row r="1623" spans="1:4" s="21" customFormat="1" ht="14.25" customHeight="1" x14ac:dyDescent="0.3">
      <c r="A1623" s="76">
        <v>40073</v>
      </c>
      <c r="B1623" s="64">
        <v>87.248000000000005</v>
      </c>
      <c r="C1623" s="99">
        <f t="shared" ca="1" si="51"/>
        <v>3.9855072463768217E-2</v>
      </c>
      <c r="D1623" s="64">
        <f t="shared" ca="1" si="52"/>
        <v>-199.27536231884108</v>
      </c>
    </row>
    <row r="1624" spans="1:4" s="21" customFormat="1" ht="14.25" customHeight="1" x14ac:dyDescent="0.3">
      <c r="A1624" s="76">
        <v>40072</v>
      </c>
      <c r="B1624" s="64">
        <v>86.734999999999999</v>
      </c>
      <c r="C1624" s="99">
        <f t="shared" ca="1" si="51"/>
        <v>3.9203000131794993E-2</v>
      </c>
      <c r="D1624" s="64">
        <f t="shared" ca="1" si="52"/>
        <v>-196.01500065897497</v>
      </c>
    </row>
    <row r="1625" spans="1:4" s="21" customFormat="1" ht="14.25" customHeight="1" x14ac:dyDescent="0.3">
      <c r="A1625" s="76">
        <v>40071</v>
      </c>
      <c r="B1625" s="64">
        <v>86.024000000000001</v>
      </c>
      <c r="C1625" s="99">
        <f t="shared" ca="1" si="51"/>
        <v>3.0289238876579392E-2</v>
      </c>
      <c r="D1625" s="64">
        <f t="shared" ca="1" si="52"/>
        <v>-151.44619438289695</v>
      </c>
    </row>
    <row r="1626" spans="1:4" s="21" customFormat="1" ht="14.25" customHeight="1" x14ac:dyDescent="0.3">
      <c r="A1626" s="76">
        <v>40070</v>
      </c>
      <c r="B1626" s="64">
        <v>85.760999999999996</v>
      </c>
      <c r="C1626" s="99">
        <f t="shared" ca="1" si="51"/>
        <v>2.2132437070938208E-2</v>
      </c>
      <c r="D1626" s="64">
        <f t="shared" ca="1" si="52"/>
        <v>-110.66218535469105</v>
      </c>
    </row>
    <row r="1627" spans="1:4" s="21" customFormat="1" ht="14.25" customHeight="1" x14ac:dyDescent="0.3">
      <c r="A1627" s="76">
        <v>40067</v>
      </c>
      <c r="B1627" s="64">
        <v>86.021000000000001</v>
      </c>
      <c r="C1627" s="99">
        <f t="shared" ca="1" si="51"/>
        <v>3.5402727195731371E-2</v>
      </c>
      <c r="D1627" s="64">
        <f t="shared" ca="1" si="52"/>
        <v>-2.7099754634501463</v>
      </c>
    </row>
    <row r="1628" spans="1:4" s="21" customFormat="1" ht="14.25" customHeight="1" x14ac:dyDescent="0.3">
      <c r="A1628" s="76">
        <v>40066</v>
      </c>
      <c r="B1628" s="64">
        <v>85.061000000000007</v>
      </c>
      <c r="C1628" s="99">
        <f t="shared" ca="1" si="51"/>
        <v>7.5094460302983675E-3</v>
      </c>
      <c r="D1628" s="64">
        <f t="shared" ca="1" si="52"/>
        <v>-37.547230151491839</v>
      </c>
    </row>
    <row r="1629" spans="1:4" s="21" customFormat="1" ht="14.25" customHeight="1" x14ac:dyDescent="0.3">
      <c r="A1629" s="76">
        <v>40065</v>
      </c>
      <c r="B1629" s="64">
        <v>85.522000000000006</v>
      </c>
      <c r="C1629" s="99">
        <f t="shared" ca="1" si="51"/>
        <v>1.9940369707811705E-2</v>
      </c>
      <c r="D1629" s="64">
        <f t="shared" ca="1" si="52"/>
        <v>-99.701848539058517</v>
      </c>
    </row>
    <row r="1630" spans="1:4" s="21" customFormat="1" ht="14.25" customHeight="1" x14ac:dyDescent="0.3">
      <c r="A1630" s="76">
        <v>40064</v>
      </c>
      <c r="B1630" s="64">
        <v>85.313999999999993</v>
      </c>
      <c r="C1630" s="99">
        <f t="shared" ca="1" si="51"/>
        <v>1.9892408846383589E-2</v>
      </c>
      <c r="D1630" s="64">
        <f t="shared" ca="1" si="52"/>
        <v>-99.462044231917943</v>
      </c>
    </row>
    <row r="1631" spans="1:4" s="21" customFormat="1" ht="14.25" customHeight="1" x14ac:dyDescent="0.3">
      <c r="A1631" s="76">
        <v>40063</v>
      </c>
      <c r="B1631" s="64" t="e">
        <v>#N/A</v>
      </c>
      <c r="C1631" s="99">
        <f t="shared" ca="1" si="51"/>
        <v>3.5402727195731371E-2</v>
      </c>
      <c r="D1631" s="64">
        <f t="shared" ca="1" si="52"/>
        <v>-66.305073736702212</v>
      </c>
    </row>
    <row r="1632" spans="1:4" s="21" customFormat="1" ht="14.25" customHeight="1" x14ac:dyDescent="0.3">
      <c r="A1632" s="76">
        <v>40060</v>
      </c>
      <c r="B1632" s="64">
        <v>83.903999999999996</v>
      </c>
      <c r="C1632" s="99">
        <f t="shared" ca="1" si="51"/>
        <v>5.5126791620726924E-3</v>
      </c>
      <c r="D1632" s="64">
        <f t="shared" ca="1" si="52"/>
        <v>-27.563395810363463</v>
      </c>
    </row>
    <row r="1633" spans="1:4" s="21" customFormat="1" ht="14.25" customHeight="1" x14ac:dyDescent="0.3">
      <c r="A1633" s="76">
        <v>40059</v>
      </c>
      <c r="B1633" s="64">
        <v>83.462999999999994</v>
      </c>
      <c r="C1633" s="99">
        <f t="shared" ca="1" si="51"/>
        <v>5.3845041919628562E-3</v>
      </c>
      <c r="D1633" s="64">
        <f t="shared" ca="1" si="52"/>
        <v>-26.922520959814282</v>
      </c>
    </row>
    <row r="1634" spans="1:4" s="21" customFormat="1" ht="14.25" customHeight="1" x14ac:dyDescent="0.3">
      <c r="A1634" s="76">
        <v>40058</v>
      </c>
      <c r="B1634" s="64">
        <v>83.495000000000005</v>
      </c>
      <c r="C1634" s="99">
        <f t="shared" ca="1" si="51"/>
        <v>1.4791317241546934E-2</v>
      </c>
      <c r="D1634" s="64">
        <f t="shared" ca="1" si="52"/>
        <v>-73.956586207734674</v>
      </c>
    </row>
    <row r="1635" spans="1:4" s="21" customFormat="1" ht="14.25" customHeight="1" x14ac:dyDescent="0.3">
      <c r="A1635" s="76">
        <v>40057</v>
      </c>
      <c r="B1635" s="64">
        <v>83.903999999999996</v>
      </c>
      <c r="C1635" s="99">
        <f t="shared" ca="1" si="51"/>
        <v>2.2458902523732213E-2</v>
      </c>
      <c r="D1635" s="64">
        <f t="shared" ca="1" si="52"/>
        <v>-112.29451261866106</v>
      </c>
    </row>
    <row r="1636" spans="1:4" s="21" customFormat="1" ht="14.25" customHeight="1" x14ac:dyDescent="0.3">
      <c r="A1636" s="76">
        <v>40056</v>
      </c>
      <c r="B1636" s="64" t="e">
        <v>#N/A</v>
      </c>
      <c r="C1636" s="99">
        <f t="shared" ca="1" si="51"/>
        <v>3.5402727195731371E-2</v>
      </c>
      <c r="D1636" s="64">
        <f t="shared" ca="1" si="52"/>
        <v>-241.8131239060572</v>
      </c>
    </row>
    <row r="1637" spans="1:4" s="21" customFormat="1" ht="14.25" customHeight="1" x14ac:dyDescent="0.3">
      <c r="A1637" s="76">
        <v>40053</v>
      </c>
      <c r="B1637" s="64">
        <v>84.427000000000007</v>
      </c>
      <c r="C1637" s="99">
        <f t="shared" ca="1" si="51"/>
        <v>2.991155840195197E-2</v>
      </c>
      <c r="D1637" s="64">
        <f t="shared" ca="1" si="52"/>
        <v>-149.55779200975985</v>
      </c>
    </row>
    <row r="1638" spans="1:4" s="21" customFormat="1" ht="14.25" customHeight="1" x14ac:dyDescent="0.3">
      <c r="A1638" s="76">
        <v>40052</v>
      </c>
      <c r="B1638" s="64">
        <v>83.85</v>
      </c>
      <c r="C1638" s="99">
        <f t="shared" ca="1" si="51"/>
        <v>1.583417128042339E-2</v>
      </c>
      <c r="D1638" s="64">
        <f t="shared" ca="1" si="52"/>
        <v>-79.170856402116954</v>
      </c>
    </row>
    <row r="1639" spans="1:4" s="21" customFormat="1" ht="14.25" customHeight="1" x14ac:dyDescent="0.3">
      <c r="A1639" s="76">
        <v>40051</v>
      </c>
      <c r="B1639" s="64">
        <v>83.65</v>
      </c>
      <c r="C1639" s="99">
        <f t="shared" ca="1" si="51"/>
        <v>4.2257917356959811E-3</v>
      </c>
      <c r="D1639" s="64">
        <f t="shared" ca="1" si="52"/>
        <v>-21.128958678479904</v>
      </c>
    </row>
    <row r="1640" spans="1:4" s="21" customFormat="1" ht="14.25" customHeight="1" x14ac:dyDescent="0.3">
      <c r="A1640" s="76">
        <v>40050</v>
      </c>
      <c r="B1640" s="64">
        <v>83.763000000000005</v>
      </c>
      <c r="C1640" s="99">
        <f t="shared" ca="1" si="51"/>
        <v>1.3576796021345336E-2</v>
      </c>
      <c r="D1640" s="64">
        <f t="shared" ca="1" si="52"/>
        <v>-67.883980106726682</v>
      </c>
    </row>
    <row r="1641" spans="1:4" s="21" customFormat="1" ht="14.25" customHeight="1" x14ac:dyDescent="0.3">
      <c r="A1641" s="76">
        <v>40049</v>
      </c>
      <c r="B1641" s="64">
        <v>83.444000000000003</v>
      </c>
      <c r="C1641" s="99">
        <f t="shared" ca="1" si="51"/>
        <v>2.3601570166830309E-2</v>
      </c>
      <c r="D1641" s="64">
        <f t="shared" ca="1" si="52"/>
        <v>-118.00785083415154</v>
      </c>
    </row>
    <row r="1642" spans="1:4" s="21" customFormat="1" ht="14.25" customHeight="1" x14ac:dyDescent="0.3">
      <c r="A1642" s="76">
        <v>40046</v>
      </c>
      <c r="B1642" s="64">
        <v>83.016000000000005</v>
      </c>
      <c r="C1642" s="99">
        <f t="shared" ca="1" si="51"/>
        <v>1.1939650493867813E-3</v>
      </c>
      <c r="D1642" s="64">
        <f t="shared" ca="1" si="52"/>
        <v>-5.9698252469339064</v>
      </c>
    </row>
    <row r="1643" spans="1:4" s="21" customFormat="1" ht="14.25" customHeight="1" x14ac:dyDescent="0.3">
      <c r="A1643" s="76">
        <v>40045</v>
      </c>
      <c r="B1643" s="64">
        <v>82.278000000000006</v>
      </c>
      <c r="C1643" s="99">
        <f t="shared" ca="1" si="51"/>
        <v>-8.6510193262324606E-3</v>
      </c>
      <c r="D1643" s="64">
        <f t="shared" ca="1" si="52"/>
        <v>43.255096631162303</v>
      </c>
    </row>
    <row r="1644" spans="1:4" s="21" customFormat="1" ht="14.25" customHeight="1" x14ac:dyDescent="0.3">
      <c r="A1644" s="76">
        <v>40044</v>
      </c>
      <c r="B1644" s="64">
        <v>82.061000000000007</v>
      </c>
      <c r="C1644" s="99">
        <f t="shared" ca="1" si="51"/>
        <v>-1.2514891517550836E-2</v>
      </c>
      <c r="D1644" s="64">
        <f t="shared" ca="1" si="52"/>
        <v>62.574457587754182</v>
      </c>
    </row>
    <row r="1645" spans="1:4" s="21" customFormat="1" ht="14.25" customHeight="1" x14ac:dyDescent="0.3">
      <c r="A1645" s="76">
        <v>40043</v>
      </c>
      <c r="B1645" s="64">
        <v>81.724999999999994</v>
      </c>
      <c r="C1645" s="99">
        <f t="shared" ca="1" si="51"/>
        <v>-1.4625382816079578E-2</v>
      </c>
      <c r="D1645" s="64">
        <f t="shared" ca="1" si="52"/>
        <v>73.126914080397896</v>
      </c>
    </row>
    <row r="1646" spans="1:4" s="21" customFormat="1" ht="14.25" customHeight="1" x14ac:dyDescent="0.3">
      <c r="A1646" s="76">
        <v>40042</v>
      </c>
      <c r="B1646" s="64">
        <v>81.974999999999994</v>
      </c>
      <c r="C1646" s="99">
        <f t="shared" ca="1" si="51"/>
        <v>-1.4403712743318234E-2</v>
      </c>
      <c r="D1646" s="64">
        <f t="shared" ca="1" si="52"/>
        <v>72.018563716591174</v>
      </c>
    </row>
    <row r="1647" spans="1:4" s="21" customFormat="1" ht="14.25" customHeight="1" x14ac:dyDescent="0.3">
      <c r="A1647" s="76">
        <v>40039</v>
      </c>
      <c r="B1647" s="64">
        <v>82.543000000000006</v>
      </c>
      <c r="C1647" s="99">
        <f t="shared" ca="1" si="51"/>
        <v>-1.0311379686582011E-2</v>
      </c>
      <c r="D1647" s="64">
        <f t="shared" ca="1" si="52"/>
        <v>51.556898432910053</v>
      </c>
    </row>
    <row r="1648" spans="1:4" s="21" customFormat="1" ht="14.25" customHeight="1" x14ac:dyDescent="0.3">
      <c r="A1648" s="76">
        <v>40038</v>
      </c>
      <c r="B1648" s="64">
        <v>83.298000000000002</v>
      </c>
      <c r="C1648" s="99">
        <f t="shared" ca="1" si="51"/>
        <v>1.3456297449873575E-2</v>
      </c>
      <c r="D1648" s="64">
        <f t="shared" ca="1" si="52"/>
        <v>-67.281487249367871</v>
      </c>
    </row>
    <row r="1649" spans="1:4" s="21" customFormat="1" ht="14.25" customHeight="1" x14ac:dyDescent="0.3">
      <c r="A1649" s="76">
        <v>40037</v>
      </c>
      <c r="B1649" s="64">
        <v>82.641000000000005</v>
      </c>
      <c r="C1649" s="99">
        <f t="shared" ca="1" si="51"/>
        <v>1.0701269476310447E-2</v>
      </c>
      <c r="D1649" s="64">
        <f t="shared" ca="1" si="52"/>
        <v>-53.506347381552239</v>
      </c>
    </row>
    <row r="1650" spans="1:4" s="21" customFormat="1" ht="14.25" customHeight="1" x14ac:dyDescent="0.3">
      <c r="A1650" s="76">
        <v>40036</v>
      </c>
      <c r="B1650" s="64">
        <v>81.52</v>
      </c>
      <c r="C1650" s="99">
        <f t="shared" ca="1" si="51"/>
        <v>3.4959870008369662E-3</v>
      </c>
      <c r="D1650" s="64">
        <f t="shared" ca="1" si="52"/>
        <v>-17.479935004184831</v>
      </c>
    </row>
    <row r="1651" spans="1:4" s="21" customFormat="1" ht="14.25" customHeight="1" x14ac:dyDescent="0.3">
      <c r="A1651" s="76">
        <v>40035</v>
      </c>
      <c r="B1651" s="64">
        <v>82.917000000000002</v>
      </c>
      <c r="C1651" s="99">
        <f t="shared" ca="1" si="51"/>
        <v>1.5791150095555463E-2</v>
      </c>
      <c r="D1651" s="64">
        <f t="shared" ca="1" si="52"/>
        <v>-78.955750477777315</v>
      </c>
    </row>
    <row r="1652" spans="1:4" s="21" customFormat="1" ht="14.25" customHeight="1" x14ac:dyDescent="0.3">
      <c r="A1652" s="76">
        <v>40032</v>
      </c>
      <c r="B1652" s="64">
        <v>82.995999999999995</v>
      </c>
      <c r="C1652" s="99">
        <f t="shared" ca="1" si="51"/>
        <v>1.6422754271018233E-2</v>
      </c>
      <c r="D1652" s="64">
        <f t="shared" ca="1" si="52"/>
        <v>-82.11377135509116</v>
      </c>
    </row>
    <row r="1653" spans="1:4" s="21" customFormat="1" ht="14.25" customHeight="1" x14ac:dyDescent="0.3">
      <c r="A1653" s="76">
        <v>40031</v>
      </c>
      <c r="B1653" s="64">
        <v>83.100999999999999</v>
      </c>
      <c r="C1653" s="99">
        <f t="shared" ca="1" si="51"/>
        <v>2.1436385314109418E-2</v>
      </c>
      <c r="D1653" s="64">
        <f t="shared" ca="1" si="52"/>
        <v>-107.18192657054709</v>
      </c>
    </row>
    <row r="1654" spans="1:4" s="21" customFormat="1" ht="14.25" customHeight="1" x14ac:dyDescent="0.3">
      <c r="A1654" s="76">
        <v>40030</v>
      </c>
      <c r="B1654" s="64">
        <v>82.938000000000002</v>
      </c>
      <c r="C1654" s="99">
        <f t="shared" ca="1" si="51"/>
        <v>2.2978723404255313E-2</v>
      </c>
      <c r="D1654" s="64">
        <f t="shared" ca="1" si="52"/>
        <v>-114.89361702127657</v>
      </c>
    </row>
    <row r="1655" spans="1:4" s="21" customFormat="1" ht="14.25" customHeight="1" x14ac:dyDescent="0.3">
      <c r="A1655" s="76">
        <v>40029</v>
      </c>
      <c r="B1655" s="64">
        <v>83.173000000000002</v>
      </c>
      <c r="C1655" s="99">
        <f t="shared" ca="1" si="51"/>
        <v>3.7626158663622712E-2</v>
      </c>
      <c r="D1655" s="64">
        <f t="shared" ca="1" si="52"/>
        <v>-188.13079331811355</v>
      </c>
    </row>
    <row r="1656" spans="1:4" s="21" customFormat="1" ht="14.25" customHeight="1" x14ac:dyDescent="0.3">
      <c r="A1656" s="76">
        <v>40028</v>
      </c>
      <c r="B1656" s="64">
        <v>83.403000000000006</v>
      </c>
      <c r="C1656" s="99">
        <f t="shared" ca="1" si="51"/>
        <v>4.0859114677582409E-2</v>
      </c>
      <c r="D1656" s="64">
        <f t="shared" ca="1" si="52"/>
        <v>-204.29557338791204</v>
      </c>
    </row>
    <row r="1657" spans="1:4" s="21" customFormat="1" ht="14.25" customHeight="1" x14ac:dyDescent="0.3">
      <c r="A1657" s="76">
        <v>40025</v>
      </c>
      <c r="B1657" s="64">
        <v>82.191999999999993</v>
      </c>
      <c r="C1657" s="99">
        <f t="shared" ca="1" si="51"/>
        <v>3.1163747679028388E-2</v>
      </c>
      <c r="D1657" s="64">
        <f t="shared" ca="1" si="52"/>
        <v>-155.81873839514193</v>
      </c>
    </row>
    <row r="1658" spans="1:4" s="21" customFormat="1" ht="14.25" customHeight="1" x14ac:dyDescent="0.3">
      <c r="A1658" s="76">
        <v>40024</v>
      </c>
      <c r="B1658" s="64">
        <v>81.766000000000005</v>
      </c>
      <c r="C1658" s="99">
        <f t="shared" ca="1" si="51"/>
        <v>3.6718650944592375E-2</v>
      </c>
      <c r="D1658" s="64">
        <f t="shared" ca="1" si="52"/>
        <v>-183.59325472296189</v>
      </c>
    </row>
    <row r="1659" spans="1:4" s="21" customFormat="1" ht="14.25" customHeight="1" x14ac:dyDescent="0.3">
      <c r="A1659" s="76">
        <v>40023</v>
      </c>
      <c r="B1659" s="64">
        <v>81.236000000000004</v>
      </c>
      <c r="C1659" s="99">
        <f t="shared" ca="1" si="51"/>
        <v>3.1987601311008924E-2</v>
      </c>
      <c r="D1659" s="64">
        <f t="shared" ca="1" si="52"/>
        <v>-159.93800655504461</v>
      </c>
    </row>
    <row r="1660" spans="1:4" s="21" customFormat="1" ht="14.25" customHeight="1" x14ac:dyDescent="0.3">
      <c r="A1660" s="76">
        <v>40022</v>
      </c>
      <c r="B1660" s="64">
        <v>81.628</v>
      </c>
      <c r="C1660" s="99">
        <f t="shared" ca="1" si="51"/>
        <v>3.6532869423880274E-2</v>
      </c>
      <c r="D1660" s="64">
        <f t="shared" ca="1" si="52"/>
        <v>-182.66434711940136</v>
      </c>
    </row>
    <row r="1661" spans="1:4" s="21" customFormat="1" ht="14.25" customHeight="1" x14ac:dyDescent="0.3">
      <c r="A1661" s="76">
        <v>40021</v>
      </c>
      <c r="B1661" s="64">
        <v>81.655000000000001</v>
      </c>
      <c r="C1661" s="99">
        <f t="shared" ca="1" si="51"/>
        <v>5.5956445272087707E-2</v>
      </c>
      <c r="D1661" s="64">
        <f t="shared" ca="1" si="52"/>
        <v>-279.78222636043853</v>
      </c>
    </row>
    <row r="1662" spans="1:4" s="21" customFormat="1" ht="14.25" customHeight="1" x14ac:dyDescent="0.3">
      <c r="A1662" s="76">
        <v>40018</v>
      </c>
      <c r="B1662" s="64">
        <v>81.356999999999999</v>
      </c>
      <c r="C1662" s="99">
        <f t="shared" ca="1" si="51"/>
        <v>6.146439474988908E-2</v>
      </c>
      <c r="D1662" s="64">
        <f t="shared" ca="1" si="52"/>
        <v>-307.32197374944542</v>
      </c>
    </row>
    <row r="1663" spans="1:4" s="21" customFormat="1" ht="14.25" customHeight="1" x14ac:dyDescent="0.3">
      <c r="A1663" s="76">
        <v>40017</v>
      </c>
      <c r="B1663" s="64">
        <v>81.075000000000003</v>
      </c>
      <c r="C1663" s="99">
        <f t="shared" ca="1" si="51"/>
        <v>6.2247785755463615E-2</v>
      </c>
      <c r="D1663" s="64">
        <f t="shared" ca="1" si="52"/>
        <v>-311.23892877731805</v>
      </c>
    </row>
    <row r="1664" spans="1:4" s="21" customFormat="1" ht="14.25" customHeight="1" x14ac:dyDescent="0.3">
      <c r="A1664" s="76">
        <v>40016</v>
      </c>
      <c r="B1664" s="64">
        <v>80.156999999999996</v>
      </c>
      <c r="C1664" s="99">
        <f t="shared" ca="1" si="51"/>
        <v>4.8461779940354714E-2</v>
      </c>
      <c r="D1664" s="64">
        <f t="shared" ca="1" si="52"/>
        <v>-242.30889970177358</v>
      </c>
    </row>
    <row r="1665" spans="1:4" s="21" customFormat="1" ht="14.25" customHeight="1" x14ac:dyDescent="0.3">
      <c r="A1665" s="76">
        <v>40015</v>
      </c>
      <c r="B1665" s="64">
        <v>80.129000000000005</v>
      </c>
      <c r="C1665" s="99">
        <f t="shared" ca="1" si="51"/>
        <v>4.6056839989034162E-2</v>
      </c>
      <c r="D1665" s="64">
        <f t="shared" ca="1" si="52"/>
        <v>-230.2841999451708</v>
      </c>
    </row>
    <row r="1666" spans="1:4" s="21" customFormat="1" ht="14.25" customHeight="1" x14ac:dyDescent="0.3">
      <c r="A1666" s="76">
        <v>40014</v>
      </c>
      <c r="B1666" s="64">
        <v>79.707999999999998</v>
      </c>
      <c r="C1666" s="99">
        <f t="shared" ca="1" si="51"/>
        <v>3.5034411115439465E-2</v>
      </c>
      <c r="D1666" s="64">
        <f t="shared" ca="1" si="52"/>
        <v>-175.17205557719731</v>
      </c>
    </row>
    <row r="1667" spans="1:4" s="21" customFormat="1" ht="14.25" customHeight="1" x14ac:dyDescent="0.3">
      <c r="A1667" s="76">
        <v>40011</v>
      </c>
      <c r="B1667" s="64">
        <v>78.87</v>
      </c>
      <c r="C1667" s="99">
        <f t="shared" ref="C1667:C1730" ca="1" si="53">_xlfn.IFNA((B1667-B1676)/B1676,NORMINV(RAND(), _xlfn.AGGREGATE(1,6,C1606:C1732),_xlfn.AGGREGATE(7,6,C1606:C1732)))</f>
        <v>3.0562778481922338E-2</v>
      </c>
      <c r="D1667" s="64">
        <f t="shared" ca="1" si="52"/>
        <v>-152.8138924096117</v>
      </c>
    </row>
    <row r="1668" spans="1:4" s="21" customFormat="1" ht="14.25" customHeight="1" x14ac:dyDescent="0.3">
      <c r="A1668" s="76">
        <v>40010</v>
      </c>
      <c r="B1668" s="64">
        <v>78.718000000000004</v>
      </c>
      <c r="C1668" s="99">
        <f t="shared" ca="1" si="53"/>
        <v>2.5655057394884734E-2</v>
      </c>
      <c r="D1668" s="64">
        <f t="shared" ca="1" si="52"/>
        <v>-128.27528697442366</v>
      </c>
    </row>
    <row r="1669" spans="1:4" s="21" customFormat="1" ht="14.25" customHeight="1" x14ac:dyDescent="0.3">
      <c r="A1669" s="76">
        <v>40009</v>
      </c>
      <c r="B1669" s="64">
        <v>78.751000000000005</v>
      </c>
      <c r="C1669" s="99">
        <f t="shared" ca="1" si="53"/>
        <v>2.9169225943883208E-2</v>
      </c>
      <c r="D1669" s="64">
        <f t="shared" ca="1" si="52"/>
        <v>-145.84612971941604</v>
      </c>
    </row>
    <row r="1670" spans="1:4" s="21" customFormat="1" ht="14.25" customHeight="1" x14ac:dyDescent="0.3">
      <c r="A1670" s="76">
        <v>40008</v>
      </c>
      <c r="B1670" s="64">
        <v>77.328000000000003</v>
      </c>
      <c r="C1670" s="99">
        <f t="shared" ca="1" si="53"/>
        <v>5.7487709075775472E-3</v>
      </c>
      <c r="D1670" s="64">
        <f t="shared" ref="D1670:D1733" ca="1" si="54">C1670*-5000</f>
        <v>-28.743854537887735</v>
      </c>
    </row>
    <row r="1671" spans="1:4" s="21" customFormat="1" ht="14.25" customHeight="1" x14ac:dyDescent="0.3">
      <c r="A1671" s="76">
        <v>40007</v>
      </c>
      <c r="B1671" s="64">
        <v>76.646000000000001</v>
      </c>
      <c r="C1671" s="99">
        <f t="shared" ca="1" si="53"/>
        <v>-3.913945387415509E-5</v>
      </c>
      <c r="D1671" s="64">
        <f t="shared" ca="1" si="54"/>
        <v>0.19569726937077545</v>
      </c>
    </row>
    <row r="1672" spans="1:4" s="21" customFormat="1" ht="14.25" customHeight="1" x14ac:dyDescent="0.3">
      <c r="A1672" s="76">
        <v>40004</v>
      </c>
      <c r="B1672" s="64">
        <v>76.323999999999998</v>
      </c>
      <c r="C1672" s="99">
        <f t="shared" ca="1" si="53"/>
        <v>-4.2920694558596234E-3</v>
      </c>
      <c r="D1672" s="64">
        <f t="shared" ca="1" si="54"/>
        <v>21.460347279298116</v>
      </c>
    </row>
    <row r="1673" spans="1:4" s="21" customFormat="1" ht="14.25" customHeight="1" x14ac:dyDescent="0.3">
      <c r="A1673" s="76">
        <v>40003</v>
      </c>
      <c r="B1673" s="64">
        <v>76.451999999999998</v>
      </c>
      <c r="C1673" s="99">
        <f t="shared" ca="1" si="53"/>
        <v>-4.8681435972196298E-3</v>
      </c>
      <c r="D1673" s="64">
        <f t="shared" ca="1" si="54"/>
        <v>24.340717986098149</v>
      </c>
    </row>
    <row r="1674" spans="1:4" s="21" customFormat="1" ht="14.25" customHeight="1" x14ac:dyDescent="0.3">
      <c r="A1674" s="76">
        <v>40002</v>
      </c>
      <c r="B1674" s="64">
        <v>76.600999999999999</v>
      </c>
      <c r="C1674" s="99">
        <f t="shared" ca="1" si="53"/>
        <v>-3.3567962112439086E-3</v>
      </c>
      <c r="D1674" s="64">
        <f t="shared" ca="1" si="54"/>
        <v>16.783981056219542</v>
      </c>
    </row>
    <row r="1675" spans="1:4" s="21" customFormat="1" ht="14.25" customHeight="1" x14ac:dyDescent="0.3">
      <c r="A1675" s="76">
        <v>40001</v>
      </c>
      <c r="B1675" s="64">
        <v>77.010000000000005</v>
      </c>
      <c r="C1675" s="99">
        <f t="shared" ca="1" si="53"/>
        <v>7.3777568479712107E-3</v>
      </c>
      <c r="D1675" s="64">
        <f t="shared" ca="1" si="54"/>
        <v>-36.888784239856051</v>
      </c>
    </row>
    <row r="1676" spans="1:4" s="21" customFormat="1" ht="14.25" customHeight="1" x14ac:dyDescent="0.3">
      <c r="A1676" s="76">
        <v>40000</v>
      </c>
      <c r="B1676" s="64">
        <v>76.531000000000006</v>
      </c>
      <c r="C1676" s="99">
        <f t="shared" ca="1" si="53"/>
        <v>6.7992520822718274E-4</v>
      </c>
      <c r="D1676" s="64">
        <f t="shared" ca="1" si="54"/>
        <v>-3.3996260411359138</v>
      </c>
    </row>
    <row r="1677" spans="1:4" s="21" customFormat="1" ht="14.25" customHeight="1" x14ac:dyDescent="0.3">
      <c r="A1677" s="76">
        <v>39997</v>
      </c>
      <c r="B1677" s="64">
        <v>76.748999999999995</v>
      </c>
      <c r="C1677" s="99">
        <f t="shared" ca="1" si="53"/>
        <v>1.1305688421551829E-2</v>
      </c>
      <c r="D1677" s="64">
        <f t="shared" ca="1" si="54"/>
        <v>-56.528442107759147</v>
      </c>
    </row>
    <row r="1678" spans="1:4" s="21" customFormat="1" ht="14.25" customHeight="1" x14ac:dyDescent="0.3">
      <c r="A1678" s="76">
        <v>39996</v>
      </c>
      <c r="B1678" s="64">
        <v>76.519000000000005</v>
      </c>
      <c r="C1678" s="99">
        <f t="shared" ca="1" si="53"/>
        <v>-1.0141909110901154E-2</v>
      </c>
      <c r="D1678" s="64">
        <f t="shared" ca="1" si="54"/>
        <v>50.709545554505766</v>
      </c>
    </row>
    <row r="1679" spans="1:4" s="21" customFormat="1" ht="14.25" customHeight="1" x14ac:dyDescent="0.3">
      <c r="A1679" s="76">
        <v>39995</v>
      </c>
      <c r="B1679" s="64">
        <v>76.885999999999996</v>
      </c>
      <c r="C1679" s="99">
        <f t="shared" ca="1" si="53"/>
        <v>-8.2041227006528442E-3</v>
      </c>
      <c r="D1679" s="64">
        <f t="shared" ca="1" si="54"/>
        <v>41.020613503264222</v>
      </c>
    </row>
    <row r="1680" spans="1:4" s="21" customFormat="1" ht="14.25" customHeight="1" x14ac:dyDescent="0.3">
      <c r="A1680" s="76">
        <v>39994</v>
      </c>
      <c r="B1680" s="64">
        <v>76.649000000000001</v>
      </c>
      <c r="C1680" s="99">
        <f t="shared" ca="1" si="53"/>
        <v>-9.8307712181888093E-3</v>
      </c>
      <c r="D1680" s="64">
        <f t="shared" ca="1" si="54"/>
        <v>49.153856090944046</v>
      </c>
    </row>
    <row r="1681" spans="1:4" s="21" customFormat="1" ht="14.25" customHeight="1" x14ac:dyDescent="0.3">
      <c r="A1681" s="76">
        <v>39993</v>
      </c>
      <c r="B1681" s="64">
        <v>76.653000000000006</v>
      </c>
      <c r="C1681" s="99">
        <f t="shared" ca="1" si="53"/>
        <v>-3.6654318580619546E-3</v>
      </c>
      <c r="D1681" s="64">
        <f t="shared" ca="1" si="54"/>
        <v>18.327159290309773</v>
      </c>
    </row>
    <row r="1682" spans="1:4" s="21" customFormat="1" ht="14.25" customHeight="1" x14ac:dyDescent="0.3">
      <c r="A1682" s="76">
        <v>39990</v>
      </c>
      <c r="B1682" s="64">
        <v>76.825999999999993</v>
      </c>
      <c r="C1682" s="99">
        <f t="shared" ca="1" si="53"/>
        <v>-1.8967936392454503E-3</v>
      </c>
      <c r="D1682" s="64">
        <f t="shared" ca="1" si="54"/>
        <v>9.4839681962272522</v>
      </c>
    </row>
    <row r="1683" spans="1:4" s="21" customFormat="1" ht="14.25" customHeight="1" x14ac:dyDescent="0.3">
      <c r="A1683" s="76">
        <v>39989</v>
      </c>
      <c r="B1683" s="64">
        <v>76.858999999999995</v>
      </c>
      <c r="C1683" s="99">
        <f t="shared" ca="1" si="53"/>
        <v>-1.7525246069283001E-2</v>
      </c>
      <c r="D1683" s="64">
        <f t="shared" ca="1" si="54"/>
        <v>87.626230346414999</v>
      </c>
    </row>
    <row r="1684" spans="1:4" s="21" customFormat="1" ht="14.25" customHeight="1" x14ac:dyDescent="0.3">
      <c r="A1684" s="76">
        <v>39988</v>
      </c>
      <c r="B1684" s="64">
        <v>76.445999999999998</v>
      </c>
      <c r="C1684" s="99">
        <f t="shared" ca="1" si="53"/>
        <v>-2.9540578624655634E-2</v>
      </c>
      <c r="D1684" s="64">
        <f t="shared" ca="1" si="54"/>
        <v>147.70289312327816</v>
      </c>
    </row>
    <row r="1685" spans="1:4" s="21" customFormat="1" ht="14.25" customHeight="1" x14ac:dyDescent="0.3">
      <c r="A1685" s="76">
        <v>39987</v>
      </c>
      <c r="B1685" s="64">
        <v>76.478999999999999</v>
      </c>
      <c r="C1685" s="99">
        <f t="shared" ca="1" si="53"/>
        <v>-2.2570132276822866E-2</v>
      </c>
      <c r="D1685" s="64">
        <f t="shared" ca="1" si="54"/>
        <v>112.85066138411433</v>
      </c>
    </row>
    <row r="1686" spans="1:4" s="21" customFormat="1" ht="14.25" customHeight="1" x14ac:dyDescent="0.3">
      <c r="A1686" s="76">
        <v>39986</v>
      </c>
      <c r="B1686" s="64">
        <v>75.891000000000005</v>
      </c>
      <c r="C1686" s="99">
        <f t="shared" ca="1" si="53"/>
        <v>-2.9824606258948637E-2</v>
      </c>
      <c r="D1686" s="64">
        <f t="shared" ca="1" si="54"/>
        <v>149.12303129474319</v>
      </c>
    </row>
    <row r="1687" spans="1:4" s="21" customFormat="1" ht="14.25" customHeight="1" x14ac:dyDescent="0.3">
      <c r="A1687" s="76">
        <v>39983</v>
      </c>
      <c r="B1687" s="64">
        <v>77.302999999999997</v>
      </c>
      <c r="C1687" s="99">
        <f t="shared" ca="1" si="53"/>
        <v>-1.3614903662115697E-2</v>
      </c>
      <c r="D1687" s="64">
        <f t="shared" ca="1" si="54"/>
        <v>68.074518310578483</v>
      </c>
    </row>
    <row r="1688" spans="1:4" s="21" customFormat="1" ht="14.25" customHeight="1" x14ac:dyDescent="0.3">
      <c r="A1688" s="76">
        <v>39982</v>
      </c>
      <c r="B1688" s="64">
        <v>77.522000000000006</v>
      </c>
      <c r="C1688" s="99">
        <f t="shared" ca="1" si="53"/>
        <v>-1.1967729190298275E-2</v>
      </c>
      <c r="D1688" s="64">
        <f t="shared" ca="1" si="54"/>
        <v>59.83864595149138</v>
      </c>
    </row>
    <row r="1689" spans="1:4" s="21" customFormat="1" ht="14.25" customHeight="1" x14ac:dyDescent="0.3">
      <c r="A1689" s="76">
        <v>39981</v>
      </c>
      <c r="B1689" s="64">
        <v>77.41</v>
      </c>
      <c r="C1689" s="99">
        <f t="shared" ca="1" si="53"/>
        <v>-9.6970627366698616E-3</v>
      </c>
      <c r="D1689" s="64">
        <f t="shared" ca="1" si="54"/>
        <v>48.485313683349311</v>
      </c>
    </row>
    <row r="1690" spans="1:4" s="21" customFormat="1" ht="14.25" customHeight="1" x14ac:dyDescent="0.3">
      <c r="A1690" s="76">
        <v>39980</v>
      </c>
      <c r="B1690" s="64">
        <v>76.935000000000002</v>
      </c>
      <c r="C1690" s="99">
        <f t="shared" ca="1" si="53"/>
        <v>-8.5568112991146975E-3</v>
      </c>
      <c r="D1690" s="64">
        <f t="shared" ca="1" si="54"/>
        <v>42.784056495573488</v>
      </c>
    </row>
    <row r="1691" spans="1:4" s="21" customFormat="1" ht="14.25" customHeight="1" x14ac:dyDescent="0.3">
      <c r="A1691" s="76">
        <v>39979</v>
      </c>
      <c r="B1691" s="64">
        <v>76.971999999999994</v>
      </c>
      <c r="C1691" s="99">
        <f t="shared" ca="1" si="53"/>
        <v>-1.8189239521416389E-2</v>
      </c>
      <c r="D1691" s="64">
        <f t="shared" ca="1" si="54"/>
        <v>90.946197607081942</v>
      </c>
    </row>
    <row r="1692" spans="1:4" s="21" customFormat="1" ht="14.25" customHeight="1" x14ac:dyDescent="0.3">
      <c r="A1692" s="76">
        <v>39976</v>
      </c>
      <c r="B1692" s="64">
        <v>78.23</v>
      </c>
      <c r="C1692" s="99">
        <f t="shared" ca="1" si="53"/>
        <v>-2.2447261689156686E-3</v>
      </c>
      <c r="D1692" s="64">
        <f t="shared" ca="1" si="54"/>
        <v>11.223630844578343</v>
      </c>
    </row>
    <row r="1693" spans="1:4" s="21" customFormat="1" ht="14.25" customHeight="1" x14ac:dyDescent="0.3">
      <c r="A1693" s="76">
        <v>39975</v>
      </c>
      <c r="B1693" s="64">
        <v>78.772999999999996</v>
      </c>
      <c r="C1693" s="99">
        <f t="shared" ca="1" si="53"/>
        <v>9.9749983973330542E-3</v>
      </c>
      <c r="D1693" s="64">
        <f t="shared" ca="1" si="54"/>
        <v>-49.874991986665272</v>
      </c>
    </row>
    <row r="1694" spans="1:4" s="21" customFormat="1" ht="14.25" customHeight="1" x14ac:dyDescent="0.3">
      <c r="A1694" s="76">
        <v>39974</v>
      </c>
      <c r="B1694" s="64">
        <v>78.245000000000005</v>
      </c>
      <c r="C1694" s="99">
        <f t="shared" ca="1" si="53"/>
        <v>4.1838319280279217E-3</v>
      </c>
      <c r="D1694" s="64">
        <f t="shared" ca="1" si="54"/>
        <v>-20.919159640139608</v>
      </c>
    </row>
    <row r="1695" spans="1:4" s="21" customFormat="1" ht="14.25" customHeight="1" x14ac:dyDescent="0.3">
      <c r="A1695" s="76">
        <v>39973</v>
      </c>
      <c r="B1695" s="64">
        <v>78.224000000000004</v>
      </c>
      <c r="C1695" s="99">
        <f t="shared" ca="1" si="53"/>
        <v>7.9113516299446508E-3</v>
      </c>
      <c r="D1695" s="64">
        <f t="shared" ca="1" si="54"/>
        <v>-39.556758149723251</v>
      </c>
    </row>
    <row r="1696" spans="1:4" s="21" customFormat="1" ht="14.25" customHeight="1" x14ac:dyDescent="0.3">
      <c r="A1696" s="76">
        <v>39972</v>
      </c>
      <c r="B1696" s="64">
        <v>78.37</v>
      </c>
      <c r="C1696" s="99">
        <f t="shared" ca="1" si="53"/>
        <v>1.9176681155715378E-3</v>
      </c>
      <c r="D1696" s="64">
        <f t="shared" ca="1" si="54"/>
        <v>-9.5883405778576893</v>
      </c>
    </row>
    <row r="1697" spans="1:4" s="21" customFormat="1" ht="14.25" customHeight="1" x14ac:dyDescent="0.3">
      <c r="A1697" s="76">
        <v>39969</v>
      </c>
      <c r="B1697" s="64">
        <v>78.460999999999999</v>
      </c>
      <c r="C1697" s="99">
        <f t="shared" ca="1" si="53"/>
        <v>3.5402727195731371E-2</v>
      </c>
      <c r="D1697" s="64">
        <f t="shared" ca="1" si="54"/>
        <v>-97.190535184945759</v>
      </c>
    </row>
    <row r="1698" spans="1:4" s="21" customFormat="1" ht="14.25" customHeight="1" x14ac:dyDescent="0.3">
      <c r="A1698" s="76">
        <v>39968</v>
      </c>
      <c r="B1698" s="64">
        <v>78.168000000000006</v>
      </c>
      <c r="C1698" s="99">
        <f t="shared" ca="1" si="53"/>
        <v>-4.0920716112527461E-4</v>
      </c>
      <c r="D1698" s="64">
        <f t="shared" ca="1" si="54"/>
        <v>2.046035805626373</v>
      </c>
    </row>
    <row r="1699" spans="1:4" s="21" customFormat="1" ht="14.25" customHeight="1" x14ac:dyDescent="0.3">
      <c r="A1699" s="76">
        <v>39967</v>
      </c>
      <c r="B1699" s="64">
        <v>77.599000000000004</v>
      </c>
      <c r="C1699" s="99">
        <f t="shared" ca="1" si="53"/>
        <v>-1.1326572214860817E-2</v>
      </c>
      <c r="D1699" s="64">
        <f t="shared" ca="1" si="54"/>
        <v>56.632861074304081</v>
      </c>
    </row>
    <row r="1700" spans="1:4" s="21" customFormat="1" ht="14.25" customHeight="1" x14ac:dyDescent="0.3">
      <c r="A1700" s="76">
        <v>39966</v>
      </c>
      <c r="B1700" s="64">
        <v>78.397999999999996</v>
      </c>
      <c r="C1700" s="99">
        <f t="shared" ca="1" si="53"/>
        <v>-2.9885671410222101E-3</v>
      </c>
      <c r="D1700" s="64">
        <f t="shared" ca="1" si="54"/>
        <v>14.942835705111051</v>
      </c>
    </row>
    <row r="1701" spans="1:4" s="21" customFormat="1" ht="14.25" customHeight="1" x14ac:dyDescent="0.3">
      <c r="A1701" s="76">
        <v>39965</v>
      </c>
      <c r="B1701" s="64">
        <v>78.406000000000006</v>
      </c>
      <c r="C1701" s="99">
        <f t="shared" ca="1" si="53"/>
        <v>-1.5507088057658736E-2</v>
      </c>
      <c r="D1701" s="64">
        <f t="shared" ca="1" si="54"/>
        <v>77.535440288293685</v>
      </c>
    </row>
    <row r="1702" spans="1:4" s="21" customFormat="1" ht="14.25" customHeight="1" x14ac:dyDescent="0.3">
      <c r="A1702" s="76">
        <v>39962</v>
      </c>
      <c r="B1702" s="64">
        <v>77.995000000000005</v>
      </c>
      <c r="C1702" s="99">
        <f t="shared" ca="1" si="53"/>
        <v>-2.0766111313387441E-2</v>
      </c>
      <c r="D1702" s="64">
        <f t="shared" ca="1" si="54"/>
        <v>103.8305565669372</v>
      </c>
    </row>
    <row r="1703" spans="1:4" s="21" customFormat="1" ht="14.25" customHeight="1" x14ac:dyDescent="0.3">
      <c r="A1703" s="76">
        <v>39961</v>
      </c>
      <c r="B1703" s="64">
        <v>77.918999999999997</v>
      </c>
      <c r="C1703" s="99">
        <f t="shared" ca="1" si="53"/>
        <v>-8.4622823984526908E-3</v>
      </c>
      <c r="D1703" s="64">
        <f t="shared" ca="1" si="54"/>
        <v>42.311411992263452</v>
      </c>
    </row>
    <row r="1704" spans="1:4" s="21" customFormat="1" ht="14.25" customHeight="1" x14ac:dyDescent="0.3">
      <c r="A1704" s="76">
        <v>39960</v>
      </c>
      <c r="B1704" s="64">
        <v>77.61</v>
      </c>
      <c r="C1704" s="99">
        <f t="shared" ca="1" si="53"/>
        <v>-1.3962825089888116E-2</v>
      </c>
      <c r="D1704" s="64">
        <f t="shared" ca="1" si="54"/>
        <v>69.814125449440581</v>
      </c>
    </row>
    <row r="1705" spans="1:4" s="21" customFormat="1" ht="14.25" customHeight="1" x14ac:dyDescent="0.3">
      <c r="A1705" s="76">
        <v>39959</v>
      </c>
      <c r="B1705" s="64">
        <v>78.22</v>
      </c>
      <c r="C1705" s="99">
        <f t="shared" ca="1" si="53"/>
        <v>-2.155914732934429E-3</v>
      </c>
      <c r="D1705" s="64">
        <f t="shared" ca="1" si="54"/>
        <v>10.779573664672144</v>
      </c>
    </row>
    <row r="1706" spans="1:4" s="21" customFormat="1" ht="14.25" customHeight="1" x14ac:dyDescent="0.3">
      <c r="A1706" s="76">
        <v>39958</v>
      </c>
      <c r="B1706" s="64" t="e">
        <v>#N/A</v>
      </c>
      <c r="C1706" s="99">
        <f t="shared" ca="1" si="53"/>
        <v>3.5402727195731371E-2</v>
      </c>
      <c r="D1706" s="64">
        <f t="shared" ca="1" si="54"/>
        <v>-130.88945949280304</v>
      </c>
    </row>
    <row r="1707" spans="1:4" s="21" customFormat="1" ht="14.25" customHeight="1" x14ac:dyDescent="0.3">
      <c r="A1707" s="76">
        <v>39955</v>
      </c>
      <c r="B1707" s="64">
        <v>78.2</v>
      </c>
      <c r="C1707" s="99">
        <f t="shared" ca="1" si="53"/>
        <v>-1.5497727587465782E-2</v>
      </c>
      <c r="D1707" s="64">
        <f t="shared" ca="1" si="54"/>
        <v>77.488637937328903</v>
      </c>
    </row>
    <row r="1708" spans="1:4" s="21" customFormat="1" ht="14.25" customHeight="1" x14ac:dyDescent="0.3">
      <c r="A1708" s="76">
        <v>39954</v>
      </c>
      <c r="B1708" s="64">
        <v>78.488</v>
      </c>
      <c r="C1708" s="99">
        <f t="shared" ca="1" si="53"/>
        <v>-2.2370584425290298E-2</v>
      </c>
      <c r="D1708" s="64">
        <f t="shared" ca="1" si="54"/>
        <v>111.85292212645149</v>
      </c>
    </row>
    <row r="1709" spans="1:4" s="21" customFormat="1" ht="14.25" customHeight="1" x14ac:dyDescent="0.3">
      <c r="A1709" s="76">
        <v>39953</v>
      </c>
      <c r="B1709" s="64">
        <v>78.632999999999996</v>
      </c>
      <c r="C1709" s="99">
        <f t="shared" ca="1" si="53"/>
        <v>-2.0966918585106485E-2</v>
      </c>
      <c r="D1709" s="64">
        <f t="shared" ca="1" si="54"/>
        <v>104.83459292553242</v>
      </c>
    </row>
    <row r="1710" spans="1:4" s="21" customFormat="1" ht="14.25" customHeight="1" x14ac:dyDescent="0.3">
      <c r="A1710" s="76">
        <v>39952</v>
      </c>
      <c r="B1710" s="64">
        <v>79.641000000000005</v>
      </c>
      <c r="C1710" s="99">
        <f t="shared" ca="1" si="53"/>
        <v>-2.5924256086563677E-3</v>
      </c>
      <c r="D1710" s="64">
        <f t="shared" ca="1" si="54"/>
        <v>12.962128043281838</v>
      </c>
    </row>
    <row r="1711" spans="1:4" s="21" customFormat="1" ht="14.25" customHeight="1" x14ac:dyDescent="0.3">
      <c r="A1711" s="76">
        <v>39951</v>
      </c>
      <c r="B1711" s="64">
        <v>79.649000000000001</v>
      </c>
      <c r="C1711" s="99">
        <f t="shared" ca="1" si="53"/>
        <v>3.3508433795649615E-3</v>
      </c>
      <c r="D1711" s="64">
        <f t="shared" ca="1" si="54"/>
        <v>-16.754216897824808</v>
      </c>
    </row>
    <row r="1712" spans="1:4" s="21" customFormat="1" ht="14.25" customHeight="1" x14ac:dyDescent="0.3">
      <c r="A1712" s="76">
        <v>39948</v>
      </c>
      <c r="B1712" s="64">
        <v>78.584000000000003</v>
      </c>
      <c r="C1712" s="99">
        <f t="shared" ca="1" si="53"/>
        <v>3.5402727195731371E-2</v>
      </c>
      <c r="D1712" s="64">
        <f t="shared" ca="1" si="54"/>
        <v>26.828180306339007</v>
      </c>
    </row>
    <row r="1713" spans="1:4" s="21" customFormat="1" ht="14.25" customHeight="1" x14ac:dyDescent="0.3">
      <c r="A1713" s="76">
        <v>39947</v>
      </c>
      <c r="B1713" s="64">
        <v>78.709000000000003</v>
      </c>
      <c r="C1713" s="99">
        <f t="shared" ca="1" si="53"/>
        <v>3.5402727195731371E-2</v>
      </c>
      <c r="D1713" s="64">
        <f t="shared" ca="1" si="54"/>
        <v>53.420922645384394</v>
      </c>
    </row>
    <row r="1714" spans="1:4" s="21" customFormat="1" ht="14.25" customHeight="1" x14ac:dyDescent="0.3">
      <c r="A1714" s="76">
        <v>39946</v>
      </c>
      <c r="B1714" s="64">
        <v>78.388999999999996</v>
      </c>
      <c r="C1714" s="99">
        <f t="shared" ca="1" si="53"/>
        <v>-8.4997660034658203E-3</v>
      </c>
      <c r="D1714" s="64">
        <f t="shared" ca="1" si="54"/>
        <v>42.498830017329098</v>
      </c>
    </row>
    <row r="1715" spans="1:4" s="21" customFormat="1" ht="14.25" customHeight="1" x14ac:dyDescent="0.3">
      <c r="A1715" s="76">
        <v>39945</v>
      </c>
      <c r="B1715" s="64">
        <v>79.238</v>
      </c>
      <c r="C1715" s="99">
        <f t="shared" ca="1" si="53"/>
        <v>7.5914599254840879E-3</v>
      </c>
      <c r="D1715" s="64">
        <f t="shared" ca="1" si="54"/>
        <v>-37.95729962742044</v>
      </c>
    </row>
    <row r="1716" spans="1:4" s="21" customFormat="1" ht="14.25" customHeight="1" x14ac:dyDescent="0.3">
      <c r="A1716" s="76">
        <v>39944</v>
      </c>
      <c r="B1716" s="64">
        <v>79.430999999999997</v>
      </c>
      <c r="C1716" s="99">
        <f t="shared" ca="1" si="53"/>
        <v>2.2133288723604108E-2</v>
      </c>
      <c r="D1716" s="64">
        <f t="shared" ca="1" si="54"/>
        <v>-110.66644361802054</v>
      </c>
    </row>
    <row r="1717" spans="1:4" s="21" customFormat="1" ht="14.25" customHeight="1" x14ac:dyDescent="0.3">
      <c r="A1717" s="76">
        <v>39941</v>
      </c>
      <c r="B1717" s="64">
        <v>80.284000000000006</v>
      </c>
      <c r="C1717" s="99">
        <f t="shared" ca="1" si="53"/>
        <v>2.3182310584336997E-2</v>
      </c>
      <c r="D1717" s="64">
        <f t="shared" ca="1" si="54"/>
        <v>-115.91155292168499</v>
      </c>
    </row>
    <row r="1718" spans="1:4" s="21" customFormat="1" ht="14.25" customHeight="1" x14ac:dyDescent="0.3">
      <c r="A1718" s="76">
        <v>39940</v>
      </c>
      <c r="B1718" s="64">
        <v>80.316999999999993</v>
      </c>
      <c r="C1718" s="99">
        <f t="shared" ca="1" si="53"/>
        <v>2.1740789741501995E-2</v>
      </c>
      <c r="D1718" s="64">
        <f t="shared" ca="1" si="54"/>
        <v>-108.70394870750998</v>
      </c>
    </row>
    <row r="1719" spans="1:4" s="21" customFormat="1" ht="14.25" customHeight="1" x14ac:dyDescent="0.3">
      <c r="A1719" s="76">
        <v>39939</v>
      </c>
      <c r="B1719" s="64">
        <v>79.847999999999999</v>
      </c>
      <c r="C1719" s="99">
        <f t="shared" ca="1" si="53"/>
        <v>2.3469243882743546E-2</v>
      </c>
      <c r="D1719" s="64">
        <f t="shared" ca="1" si="54"/>
        <v>-117.34621941371773</v>
      </c>
    </row>
    <row r="1720" spans="1:4" s="21" customFormat="1" ht="14.25" customHeight="1" x14ac:dyDescent="0.3">
      <c r="A1720" s="76">
        <v>39938</v>
      </c>
      <c r="B1720" s="64">
        <v>79.382999999999996</v>
      </c>
      <c r="C1720" s="99">
        <f t="shared" ca="1" si="53"/>
        <v>1.7117890501877057E-2</v>
      </c>
      <c r="D1720" s="64">
        <f t="shared" ca="1" si="54"/>
        <v>-85.589452509385282</v>
      </c>
    </row>
    <row r="1721" spans="1:4" s="21" customFormat="1" ht="14.25" customHeight="1" x14ac:dyDescent="0.3">
      <c r="A1721" s="76">
        <v>39937</v>
      </c>
      <c r="B1721" s="64" t="e">
        <v>#N/A</v>
      </c>
      <c r="C1721" s="99">
        <f t="shared" ca="1" si="53"/>
        <v>3.5402727195731371E-2</v>
      </c>
      <c r="D1721" s="64">
        <f t="shared" ca="1" si="54"/>
        <v>-6.8190146084112992</v>
      </c>
    </row>
    <row r="1722" spans="1:4" s="21" customFormat="1" ht="14.25" customHeight="1" x14ac:dyDescent="0.3">
      <c r="A1722" s="76">
        <v>39934</v>
      </c>
      <c r="B1722" s="64" t="e">
        <v>#N/A</v>
      </c>
      <c r="C1722" s="99">
        <f t="shared" ca="1" si="53"/>
        <v>3.5402727195731371E-2</v>
      </c>
      <c r="D1722" s="64">
        <f t="shared" ca="1" si="54"/>
        <v>210.09417464074861</v>
      </c>
    </row>
    <row r="1723" spans="1:4" s="21" customFormat="1" ht="14.25" customHeight="1" x14ac:dyDescent="0.3">
      <c r="A1723" s="76">
        <v>39933</v>
      </c>
      <c r="B1723" s="64">
        <v>79.061000000000007</v>
      </c>
      <c r="C1723" s="99">
        <f t="shared" ca="1" si="53"/>
        <v>5.136224366553652E-3</v>
      </c>
      <c r="D1723" s="64">
        <f t="shared" ca="1" si="54"/>
        <v>-25.681121832768259</v>
      </c>
    </row>
    <row r="1724" spans="1:4" s="21" customFormat="1" ht="14.25" customHeight="1" x14ac:dyDescent="0.3">
      <c r="A1724" s="76">
        <v>39932</v>
      </c>
      <c r="B1724" s="64">
        <v>78.641000000000005</v>
      </c>
      <c r="C1724" s="99">
        <f t="shared" ca="1" si="53"/>
        <v>1.0043797120435797E-2</v>
      </c>
      <c r="D1724" s="64">
        <f t="shared" ca="1" si="54"/>
        <v>-50.218985602178982</v>
      </c>
    </row>
    <row r="1725" spans="1:4" s="21" customFormat="1" ht="14.25" customHeight="1" x14ac:dyDescent="0.3">
      <c r="A1725" s="76">
        <v>39931</v>
      </c>
      <c r="B1725" s="64">
        <v>77.710999999999999</v>
      </c>
      <c r="C1725" s="99">
        <f t="shared" ca="1" si="53"/>
        <v>-5.261002022477681E-3</v>
      </c>
      <c r="D1725" s="64">
        <f t="shared" ca="1" si="54"/>
        <v>26.305010112388405</v>
      </c>
    </row>
    <row r="1726" spans="1:4" s="21" customFormat="1" ht="14.25" customHeight="1" x14ac:dyDescent="0.3">
      <c r="A1726" s="76">
        <v>39930</v>
      </c>
      <c r="B1726" s="64">
        <v>78.465000000000003</v>
      </c>
      <c r="C1726" s="99">
        <f t="shared" ca="1" si="53"/>
        <v>5.7036657267368288E-3</v>
      </c>
      <c r="D1726" s="64">
        <f t="shared" ca="1" si="54"/>
        <v>-28.518328633684146</v>
      </c>
    </row>
    <row r="1727" spans="1:4" s="21" customFormat="1" ht="14.25" customHeight="1" x14ac:dyDescent="0.3">
      <c r="A1727" s="76">
        <v>39927</v>
      </c>
      <c r="B1727" s="64">
        <v>78.608000000000004</v>
      </c>
      <c r="C1727" s="99">
        <f t="shared" ca="1" si="53"/>
        <v>3.5402727195731371E-2</v>
      </c>
      <c r="D1727" s="64">
        <f t="shared" ca="1" si="54"/>
        <v>-70.866565013445765</v>
      </c>
    </row>
    <row r="1728" spans="1:4" s="21" customFormat="1" ht="14.25" customHeight="1" x14ac:dyDescent="0.3">
      <c r="A1728" s="76">
        <v>39926</v>
      </c>
      <c r="B1728" s="64">
        <v>78.016999999999996</v>
      </c>
      <c r="C1728" s="99">
        <f t="shared" ca="1" si="53"/>
        <v>3.5402727195731371E-2</v>
      </c>
      <c r="D1728" s="64">
        <f t="shared" ca="1" si="54"/>
        <v>-17.367293629384864</v>
      </c>
    </row>
    <row r="1729" spans="1:4" s="21" customFormat="1" ht="14.25" customHeight="1" x14ac:dyDescent="0.3">
      <c r="A1729" s="76">
        <v>39925</v>
      </c>
      <c r="B1729" s="64">
        <v>78.046999999999997</v>
      </c>
      <c r="C1729" s="99">
        <f t="shared" ca="1" si="53"/>
        <v>-6.7196945593382858E-3</v>
      </c>
      <c r="D1729" s="64">
        <f t="shared" ca="1" si="54"/>
        <v>33.598472796691432</v>
      </c>
    </row>
    <row r="1730" spans="1:4" s="21" customFormat="1" ht="14.25" customHeight="1" x14ac:dyDescent="0.3">
      <c r="A1730" s="76">
        <v>39924</v>
      </c>
      <c r="B1730" s="64">
        <v>78.055000000000007</v>
      </c>
      <c r="C1730" s="99">
        <f t="shared" ca="1" si="53"/>
        <v>4.9698077740155007E-3</v>
      </c>
      <c r="D1730" s="64">
        <f t="shared" ca="1" si="54"/>
        <v>-24.849038870077504</v>
      </c>
    </row>
    <row r="1731" spans="1:4" s="21" customFormat="1" ht="14.25" customHeight="1" x14ac:dyDescent="0.3">
      <c r="A1731" s="76">
        <v>39923</v>
      </c>
      <c r="B1731" s="64">
        <v>77.173000000000002</v>
      </c>
      <c r="C1731" s="99">
        <f t="shared" ref="C1731:C1794" ca="1" si="55">_xlfn.IFNA((B1731-B1740)/B1740,NORMINV(RAND(), _xlfn.AGGREGATE(1,6,C1670:C1796),_xlfn.AGGREGATE(7,6,C1670:C1796)))</f>
        <v>-5.1820818562681404E-3</v>
      </c>
      <c r="D1731" s="64">
        <f t="shared" ca="1" si="54"/>
        <v>25.910409281340701</v>
      </c>
    </row>
    <row r="1732" spans="1:4" s="21" customFormat="1" ht="14.25" customHeight="1" x14ac:dyDescent="0.3">
      <c r="A1732" s="76">
        <v>39920</v>
      </c>
      <c r="B1732" s="64">
        <v>78.656999999999996</v>
      </c>
      <c r="C1732" s="99">
        <f t="shared" ca="1" si="55"/>
        <v>7.738331646445354E-3</v>
      </c>
      <c r="D1732" s="64">
        <f t="shared" ca="1" si="54"/>
        <v>-38.691658232226771</v>
      </c>
    </row>
    <row r="1733" spans="1:4" s="21" customFormat="1" ht="14.25" customHeight="1" x14ac:dyDescent="0.3">
      <c r="A1733" s="76">
        <v>39919</v>
      </c>
      <c r="B1733" s="64">
        <v>77.858999999999995</v>
      </c>
      <c r="C1733" s="99">
        <f t="shared" ca="1" si="55"/>
        <v>2.0554192412922334E-4</v>
      </c>
      <c r="D1733" s="64">
        <f t="shared" ca="1" si="54"/>
        <v>-1.0277096206461167</v>
      </c>
    </row>
    <row r="1734" spans="1:4" s="21" customFormat="1" ht="14.25" customHeight="1" x14ac:dyDescent="0.3">
      <c r="A1734" s="76">
        <v>39918</v>
      </c>
      <c r="B1734" s="64">
        <v>78.122</v>
      </c>
      <c r="C1734" s="99">
        <f t="shared" ca="1" si="55"/>
        <v>7.3499071590673757E-3</v>
      </c>
      <c r="D1734" s="64">
        <f t="shared" ref="D1734:D1797" ca="1" si="56">C1734*-5000</f>
        <v>-36.749535795336875</v>
      </c>
    </row>
    <row r="1735" spans="1:4" s="21" customFormat="1" ht="14.25" customHeight="1" x14ac:dyDescent="0.3">
      <c r="A1735" s="76">
        <v>39917</v>
      </c>
      <c r="B1735" s="64">
        <v>78.02</v>
      </c>
      <c r="C1735" s="99">
        <f t="shared" ca="1" si="55"/>
        <v>1.4379696804222826E-2</v>
      </c>
      <c r="D1735" s="64">
        <f t="shared" ca="1" si="56"/>
        <v>-71.898484021114129</v>
      </c>
    </row>
    <row r="1736" spans="1:4" s="21" customFormat="1" ht="14.25" customHeight="1" x14ac:dyDescent="0.3">
      <c r="A1736" s="76">
        <v>39916</v>
      </c>
      <c r="B1736" s="64" t="e">
        <v>#N/A</v>
      </c>
      <c r="C1736" s="99">
        <f t="shared" ca="1" si="55"/>
        <v>3.5402727195731371E-2</v>
      </c>
      <c r="D1736" s="64">
        <f t="shared" ca="1" si="56"/>
        <v>4.2927486857345132</v>
      </c>
    </row>
    <row r="1737" spans="1:4" s="21" customFormat="1" ht="14.25" customHeight="1" x14ac:dyDescent="0.3">
      <c r="A1737" s="76">
        <v>39913</v>
      </c>
      <c r="B1737" s="64" t="e">
        <v>#N/A</v>
      </c>
      <c r="C1737" s="99">
        <f t="shared" ca="1" si="55"/>
        <v>3.5402727195731371E-2</v>
      </c>
      <c r="D1737" s="64">
        <f t="shared" ca="1" si="56"/>
        <v>56.053106317734681</v>
      </c>
    </row>
    <row r="1738" spans="1:4" s="21" customFormat="1" ht="14.25" customHeight="1" x14ac:dyDescent="0.3">
      <c r="A1738" s="76">
        <v>39912</v>
      </c>
      <c r="B1738" s="64">
        <v>78.575000000000003</v>
      </c>
      <c r="C1738" s="99">
        <f t="shared" ca="1" si="55"/>
        <v>1.9712936046511701E-2</v>
      </c>
      <c r="D1738" s="64">
        <f t="shared" ca="1" si="56"/>
        <v>-98.564680232558501</v>
      </c>
    </row>
    <row r="1739" spans="1:4" s="21" customFormat="1" ht="14.25" customHeight="1" x14ac:dyDescent="0.3">
      <c r="A1739" s="76">
        <v>39911</v>
      </c>
      <c r="B1739" s="64">
        <v>77.668999999999997</v>
      </c>
      <c r="C1739" s="99">
        <f t="shared" ca="1" si="55"/>
        <v>6.5053714670778359E-3</v>
      </c>
      <c r="D1739" s="64">
        <f t="shared" ca="1" si="56"/>
        <v>-32.526857335389181</v>
      </c>
    </row>
    <row r="1740" spans="1:4" s="21" customFormat="1" ht="14.25" customHeight="1" x14ac:dyDescent="0.3">
      <c r="A1740" s="76">
        <v>39910</v>
      </c>
      <c r="B1740" s="64">
        <v>77.575000000000003</v>
      </c>
      <c r="C1740" s="99">
        <f t="shared" ca="1" si="55"/>
        <v>1.7590576383241182E-2</v>
      </c>
      <c r="D1740" s="64">
        <f t="shared" ca="1" si="56"/>
        <v>-87.952881916205911</v>
      </c>
    </row>
    <row r="1741" spans="1:4" s="21" customFormat="1" ht="14.25" customHeight="1" x14ac:dyDescent="0.3">
      <c r="A1741" s="76">
        <v>39909</v>
      </c>
      <c r="B1741" s="64">
        <v>78.052999999999997</v>
      </c>
      <c r="C1741" s="99">
        <f t="shared" ca="1" si="55"/>
        <v>1.8423559191555326E-2</v>
      </c>
      <c r="D1741" s="64">
        <f t="shared" ca="1" si="56"/>
        <v>-92.117795957776636</v>
      </c>
    </row>
    <row r="1742" spans="1:4" s="21" customFormat="1" ht="14.25" customHeight="1" x14ac:dyDescent="0.3">
      <c r="A1742" s="76">
        <v>39906</v>
      </c>
      <c r="B1742" s="64">
        <v>77.843000000000004</v>
      </c>
      <c r="C1742" s="99">
        <f t="shared" ca="1" si="55"/>
        <v>9.1787126466584355E-3</v>
      </c>
      <c r="D1742" s="64">
        <f t="shared" ca="1" si="56"/>
        <v>-45.893563233292177</v>
      </c>
    </row>
    <row r="1743" spans="1:4" s="21" customFormat="1" ht="14.25" customHeight="1" x14ac:dyDescent="0.3">
      <c r="A1743" s="76">
        <v>39905</v>
      </c>
      <c r="B1743" s="64">
        <v>77.552000000000007</v>
      </c>
      <c r="C1743" s="99">
        <f t="shared" ca="1" si="55"/>
        <v>2.4830520793413829E-2</v>
      </c>
      <c r="D1743" s="64">
        <f t="shared" ca="1" si="56"/>
        <v>-124.15260396706914</v>
      </c>
    </row>
    <row r="1744" spans="1:4" s="21" customFormat="1" ht="14.25" customHeight="1" x14ac:dyDescent="0.3">
      <c r="A1744" s="76">
        <v>39904</v>
      </c>
      <c r="B1744" s="64">
        <v>76.914000000000001</v>
      </c>
      <c r="C1744" s="99">
        <f t="shared" ca="1" si="55"/>
        <v>1.8445200672660592E-2</v>
      </c>
      <c r="D1744" s="64">
        <f t="shared" ca="1" si="56"/>
        <v>-92.226003363302965</v>
      </c>
    </row>
    <row r="1745" spans="1:4" s="21" customFormat="1" ht="14.25" customHeight="1" x14ac:dyDescent="0.3">
      <c r="A1745" s="76">
        <v>39903</v>
      </c>
      <c r="B1745" s="64">
        <v>76.409000000000006</v>
      </c>
      <c r="C1745" s="99">
        <f t="shared" ca="1" si="55"/>
        <v>1.1048773387673115E-2</v>
      </c>
      <c r="D1745" s="64">
        <f t="shared" ca="1" si="56"/>
        <v>-55.243866938365578</v>
      </c>
    </row>
    <row r="1746" spans="1:4" s="21" customFormat="1" ht="14.25" customHeight="1" x14ac:dyDescent="0.3">
      <c r="A1746" s="76">
        <v>39902</v>
      </c>
      <c r="B1746" s="64">
        <v>76.149000000000001</v>
      </c>
      <c r="C1746" s="99">
        <f t="shared" ca="1" si="55"/>
        <v>2.5409447574911504E-3</v>
      </c>
      <c r="D1746" s="64">
        <f t="shared" ca="1" si="56"/>
        <v>-12.704723787455752</v>
      </c>
    </row>
    <row r="1747" spans="1:4" s="21" customFormat="1" ht="14.25" customHeight="1" x14ac:dyDescent="0.3">
      <c r="A1747" s="76">
        <v>39899</v>
      </c>
      <c r="B1747" s="64">
        <v>77.055999999999997</v>
      </c>
      <c r="C1747" s="99">
        <f t="shared" ca="1" si="55"/>
        <v>1.9501997830171255E-2</v>
      </c>
      <c r="D1747" s="64">
        <f t="shared" ca="1" si="56"/>
        <v>-97.509989150856271</v>
      </c>
    </row>
    <row r="1748" spans="1:4" s="21" customFormat="1" ht="14.25" customHeight="1" x14ac:dyDescent="0.3">
      <c r="A1748" s="76">
        <v>39898</v>
      </c>
      <c r="B1748" s="64">
        <v>77.167000000000002</v>
      </c>
      <c r="C1748" s="99">
        <f t="shared" ca="1" si="55"/>
        <v>2.228257269656226E-2</v>
      </c>
      <c r="D1748" s="64">
        <f t="shared" ca="1" si="56"/>
        <v>-111.4128634828113</v>
      </c>
    </row>
    <row r="1749" spans="1:4" s="21" customFormat="1" ht="14.25" customHeight="1" x14ac:dyDescent="0.3">
      <c r="A1749" s="76">
        <v>39897</v>
      </c>
      <c r="B1749" s="64">
        <v>76.233999999999995</v>
      </c>
      <c r="C1749" s="99">
        <f t="shared" ca="1" si="55"/>
        <v>1.3682600890898164E-2</v>
      </c>
      <c r="D1749" s="64">
        <f t="shared" ca="1" si="56"/>
        <v>-68.413004454490817</v>
      </c>
    </row>
    <row r="1750" spans="1:4" s="21" customFormat="1" ht="14.25" customHeight="1" x14ac:dyDescent="0.3">
      <c r="A1750" s="76">
        <v>39896</v>
      </c>
      <c r="B1750" s="64">
        <v>76.641000000000005</v>
      </c>
      <c r="C1750" s="99">
        <f t="shared" ca="1" si="55"/>
        <v>3.1729578374885561E-2</v>
      </c>
      <c r="D1750" s="64">
        <f t="shared" ca="1" si="56"/>
        <v>-158.64789187442781</v>
      </c>
    </row>
    <row r="1751" spans="1:4" s="21" customFormat="1" ht="14.25" customHeight="1" x14ac:dyDescent="0.3">
      <c r="A1751" s="76">
        <v>39895</v>
      </c>
      <c r="B1751" s="64">
        <v>77.135000000000005</v>
      </c>
      <c r="C1751" s="99">
        <f t="shared" ca="1" si="55"/>
        <v>3.9107123612458321E-2</v>
      </c>
      <c r="D1751" s="64">
        <f t="shared" ca="1" si="56"/>
        <v>-195.5356180622916</v>
      </c>
    </row>
    <row r="1752" spans="1:4" s="21" customFormat="1" ht="14.25" customHeight="1" x14ac:dyDescent="0.3">
      <c r="A1752" s="76">
        <v>39892</v>
      </c>
      <c r="B1752" s="64">
        <v>75.673000000000002</v>
      </c>
      <c r="C1752" s="99">
        <f t="shared" ca="1" si="55"/>
        <v>3.3657064022183047E-2</v>
      </c>
      <c r="D1752" s="64">
        <f t="shared" ca="1" si="56"/>
        <v>-168.28532011091525</v>
      </c>
    </row>
    <row r="1753" spans="1:4" s="21" customFormat="1" ht="14.25" customHeight="1" x14ac:dyDescent="0.3">
      <c r="A1753" s="76">
        <v>39891</v>
      </c>
      <c r="B1753" s="64">
        <v>75.521000000000001</v>
      </c>
      <c r="C1753" s="99">
        <f t="shared" ca="1" si="55"/>
        <v>2.5919334900085599E-2</v>
      </c>
      <c r="D1753" s="64">
        <f t="shared" ca="1" si="56"/>
        <v>-129.59667450042798</v>
      </c>
    </row>
    <row r="1754" spans="1:4" s="21" customFormat="1" ht="14.25" customHeight="1" x14ac:dyDescent="0.3">
      <c r="A1754" s="76">
        <v>39890</v>
      </c>
      <c r="B1754" s="64">
        <v>75.573999999999998</v>
      </c>
      <c r="C1754" s="99">
        <f t="shared" ca="1" si="55"/>
        <v>2.7225401313017358E-2</v>
      </c>
      <c r="D1754" s="64">
        <f t="shared" ca="1" si="56"/>
        <v>-136.12700656508679</v>
      </c>
    </row>
    <row r="1755" spans="1:4" s="21" customFormat="1" ht="14.25" customHeight="1" x14ac:dyDescent="0.3">
      <c r="A1755" s="76">
        <v>39889</v>
      </c>
      <c r="B1755" s="64">
        <v>75.956000000000003</v>
      </c>
      <c r="C1755" s="99">
        <f t="shared" ca="1" si="55"/>
        <v>2.1957913998170243E-2</v>
      </c>
      <c r="D1755" s="64">
        <f t="shared" ca="1" si="56"/>
        <v>-109.78956999085122</v>
      </c>
    </row>
    <row r="1756" spans="1:4" s="21" customFormat="1" ht="14.25" customHeight="1" x14ac:dyDescent="0.3">
      <c r="A1756" s="76">
        <v>39888</v>
      </c>
      <c r="B1756" s="64">
        <v>75.581999999999994</v>
      </c>
      <c r="C1756" s="99">
        <f t="shared" ca="1" si="55"/>
        <v>2.9643353404353697E-2</v>
      </c>
      <c r="D1756" s="64">
        <f t="shared" ca="1" si="56"/>
        <v>-148.21676702176848</v>
      </c>
    </row>
    <row r="1757" spans="1:4" s="21" customFormat="1" ht="14.25" customHeight="1" x14ac:dyDescent="0.3">
      <c r="A1757" s="76">
        <v>39885</v>
      </c>
      <c r="B1757" s="64">
        <v>75.484999999999999</v>
      </c>
      <c r="C1757" s="99">
        <f t="shared" ca="1" si="55"/>
        <v>3.1300379812552896E-2</v>
      </c>
      <c r="D1757" s="64">
        <f t="shared" ca="1" si="56"/>
        <v>-156.50189906276449</v>
      </c>
    </row>
    <row r="1758" spans="1:4" s="21" customFormat="1" ht="14.25" customHeight="1" x14ac:dyDescent="0.3">
      <c r="A1758" s="76">
        <v>39884</v>
      </c>
      <c r="B1758" s="64">
        <v>75.204999999999998</v>
      </c>
      <c r="C1758" s="99">
        <f t="shared" ca="1" si="55"/>
        <v>1.9245104018431956E-2</v>
      </c>
      <c r="D1758" s="64">
        <f t="shared" ca="1" si="56"/>
        <v>-96.225520092159783</v>
      </c>
    </row>
    <row r="1759" spans="1:4" s="21" customFormat="1" ht="14.25" customHeight="1" x14ac:dyDescent="0.3">
      <c r="A1759" s="76">
        <v>39883</v>
      </c>
      <c r="B1759" s="64">
        <v>74.284000000000006</v>
      </c>
      <c r="C1759" s="99">
        <f t="shared" ca="1" si="55"/>
        <v>-1.6396527161788011E-3</v>
      </c>
      <c r="D1759" s="64">
        <f t="shared" ca="1" si="56"/>
        <v>8.1982635808940056</v>
      </c>
    </row>
    <row r="1760" spans="1:4" s="21" customFormat="1" ht="14.25" customHeight="1" x14ac:dyDescent="0.3">
      <c r="A1760" s="76">
        <v>39882</v>
      </c>
      <c r="B1760" s="64">
        <v>74.231999999999999</v>
      </c>
      <c r="C1760" s="99">
        <f t="shared" ca="1" si="55"/>
        <v>-3.0486576505191292E-3</v>
      </c>
      <c r="D1760" s="64">
        <f t="shared" ca="1" si="56"/>
        <v>15.243288252595645</v>
      </c>
    </row>
    <row r="1761" spans="1:4" s="21" customFormat="1" ht="14.25" customHeight="1" x14ac:dyDescent="0.3">
      <c r="A1761" s="76">
        <v>39881</v>
      </c>
      <c r="B1761" s="64">
        <v>73.209000000000003</v>
      </c>
      <c r="C1761" s="99">
        <f t="shared" ca="1" si="55"/>
        <v>-1.7460743524359171E-2</v>
      </c>
      <c r="D1761" s="64">
        <f t="shared" ca="1" si="56"/>
        <v>87.303717621795855</v>
      </c>
    </row>
    <row r="1762" spans="1:4" s="21" customFormat="1" ht="14.25" customHeight="1" x14ac:dyDescent="0.3">
      <c r="A1762" s="76">
        <v>39878</v>
      </c>
      <c r="B1762" s="64">
        <v>73.613</v>
      </c>
      <c r="C1762" s="99">
        <f t="shared" ca="1" si="55"/>
        <v>-6.6928443239012148E-3</v>
      </c>
      <c r="D1762" s="64">
        <f t="shared" ca="1" si="56"/>
        <v>33.464221619506077</v>
      </c>
    </row>
    <row r="1763" spans="1:4" s="21" customFormat="1" ht="14.25" customHeight="1" x14ac:dyDescent="0.3">
      <c r="A1763" s="76">
        <v>39877</v>
      </c>
      <c r="B1763" s="64">
        <v>73.570999999999998</v>
      </c>
      <c r="C1763" s="99">
        <f t="shared" ca="1" si="55"/>
        <v>-4.1150592216582342E-3</v>
      </c>
      <c r="D1763" s="64">
        <f t="shared" ca="1" si="56"/>
        <v>20.57529610829117</v>
      </c>
    </row>
    <row r="1764" spans="1:4" s="21" customFormat="1" ht="14.25" customHeight="1" x14ac:dyDescent="0.3">
      <c r="A1764" s="76">
        <v>39876</v>
      </c>
      <c r="B1764" s="64">
        <v>74.323999999999998</v>
      </c>
      <c r="C1764" s="99">
        <f t="shared" ca="1" si="55"/>
        <v>4.0380111449109132E-4</v>
      </c>
      <c r="D1764" s="64">
        <f t="shared" ca="1" si="56"/>
        <v>-2.0190055724554568</v>
      </c>
    </row>
    <row r="1765" spans="1:4" s="21" customFormat="1" ht="14.25" customHeight="1" x14ac:dyDescent="0.3">
      <c r="A1765" s="76">
        <v>39875</v>
      </c>
      <c r="B1765" s="64">
        <v>73.406000000000006</v>
      </c>
      <c r="C1765" s="99">
        <f t="shared" ca="1" si="55"/>
        <v>-1.2882577591307599E-2</v>
      </c>
      <c r="D1765" s="64">
        <f t="shared" ca="1" si="56"/>
        <v>64.412887956538</v>
      </c>
    </row>
    <row r="1766" spans="1:4" s="21" customFormat="1" ht="14.25" customHeight="1" x14ac:dyDescent="0.3">
      <c r="A1766" s="76">
        <v>39874</v>
      </c>
      <c r="B1766" s="64">
        <v>73.194000000000003</v>
      </c>
      <c r="C1766" s="99">
        <f t="shared" ca="1" si="55"/>
        <v>-7.727346673173814E-3</v>
      </c>
      <c r="D1766" s="64">
        <f t="shared" ca="1" si="56"/>
        <v>38.63673336586907</v>
      </c>
    </row>
    <row r="1767" spans="1:4" s="21" customFormat="1" ht="14.25" customHeight="1" x14ac:dyDescent="0.3">
      <c r="A1767" s="76">
        <v>39871</v>
      </c>
      <c r="B1767" s="64">
        <v>73.784999999999997</v>
      </c>
      <c r="C1767" s="99">
        <f t="shared" ca="1" si="55"/>
        <v>3.5402727195731371E-2</v>
      </c>
      <c r="D1767" s="64">
        <f t="shared" ca="1" si="56"/>
        <v>-162.89126090006116</v>
      </c>
    </row>
    <row r="1768" spans="1:4" s="21" customFormat="1" ht="14.25" customHeight="1" x14ac:dyDescent="0.3">
      <c r="A1768" s="76">
        <v>39870</v>
      </c>
      <c r="B1768" s="64">
        <v>74.406000000000006</v>
      </c>
      <c r="C1768" s="99">
        <f t="shared" ca="1" si="55"/>
        <v>-7.5206145416450521E-4</v>
      </c>
      <c r="D1768" s="64">
        <f t="shared" ca="1" si="56"/>
        <v>3.7603072708225262</v>
      </c>
    </row>
    <row r="1769" spans="1:4" s="21" customFormat="1" ht="14.25" customHeight="1" x14ac:dyDescent="0.3">
      <c r="A1769" s="76">
        <v>39869</v>
      </c>
      <c r="B1769" s="64">
        <v>74.459000000000003</v>
      </c>
      <c r="C1769" s="99">
        <f t="shared" ca="1" si="55"/>
        <v>1.2236445783133632E-3</v>
      </c>
      <c r="D1769" s="64">
        <f t="shared" ca="1" si="56"/>
        <v>-6.1182228915668162</v>
      </c>
    </row>
    <row r="1770" spans="1:4" s="21" customFormat="1" ht="14.25" customHeight="1" x14ac:dyDescent="0.3">
      <c r="A1770" s="76">
        <v>39868</v>
      </c>
      <c r="B1770" s="64">
        <v>74.510000000000005</v>
      </c>
      <c r="C1770" s="99">
        <f t="shared" ca="1" si="55"/>
        <v>1.7450367128884692E-4</v>
      </c>
      <c r="D1770" s="64">
        <f t="shared" ca="1" si="56"/>
        <v>-0.87251835644423459</v>
      </c>
    </row>
    <row r="1771" spans="1:4" s="21" customFormat="1" ht="14.25" customHeight="1" x14ac:dyDescent="0.3">
      <c r="A1771" s="76">
        <v>39867</v>
      </c>
      <c r="B1771" s="64">
        <v>74.108999999999995</v>
      </c>
      <c r="C1771" s="99">
        <f t="shared" ca="1" si="55"/>
        <v>-5.0212800236296793E-3</v>
      </c>
      <c r="D1771" s="64">
        <f t="shared" ca="1" si="56"/>
        <v>25.106400118148397</v>
      </c>
    </row>
    <row r="1772" spans="1:4" s="21" customFormat="1" ht="14.25" customHeight="1" x14ac:dyDescent="0.3">
      <c r="A1772" s="76">
        <v>39864</v>
      </c>
      <c r="B1772" s="64">
        <v>73.875</v>
      </c>
      <c r="C1772" s="99">
        <f t="shared" ca="1" si="55"/>
        <v>-2.1782309322033847E-2</v>
      </c>
      <c r="D1772" s="64">
        <f t="shared" ca="1" si="56"/>
        <v>108.91154661016924</v>
      </c>
    </row>
    <row r="1773" spans="1:4" s="21" customFormat="1" ht="14.25" customHeight="1" x14ac:dyDescent="0.3">
      <c r="A1773" s="76">
        <v>39863</v>
      </c>
      <c r="B1773" s="64">
        <v>74.293999999999997</v>
      </c>
      <c r="C1773" s="99">
        <f t="shared" ca="1" si="55"/>
        <v>-6.2465724107489034E-3</v>
      </c>
      <c r="D1773" s="64">
        <f t="shared" ca="1" si="56"/>
        <v>31.232862053744515</v>
      </c>
    </row>
    <row r="1774" spans="1:4" s="21" customFormat="1" ht="14.25" customHeight="1" x14ac:dyDescent="0.3">
      <c r="A1774" s="76">
        <v>39862</v>
      </c>
      <c r="B1774" s="64">
        <v>74.364000000000004</v>
      </c>
      <c r="C1774" s="99">
        <f t="shared" ca="1" si="55"/>
        <v>-4.8310471729674145E-3</v>
      </c>
      <c r="D1774" s="64">
        <f t="shared" ca="1" si="56"/>
        <v>24.155235864837071</v>
      </c>
    </row>
    <row r="1775" spans="1:4" s="21" customFormat="1" ht="14.25" customHeight="1" x14ac:dyDescent="0.3">
      <c r="A1775" s="76">
        <v>39861</v>
      </c>
      <c r="B1775" s="64">
        <v>73.763999999999996</v>
      </c>
      <c r="C1775" s="99">
        <f t="shared" ca="1" si="55"/>
        <v>-3.3912044855773124E-3</v>
      </c>
      <c r="D1775" s="64">
        <f t="shared" ca="1" si="56"/>
        <v>16.956022427886563</v>
      </c>
    </row>
    <row r="1776" spans="1:4" s="21" customFormat="1" ht="14.25" customHeight="1" x14ac:dyDescent="0.3">
      <c r="A1776" s="76">
        <v>39860</v>
      </c>
      <c r="B1776" s="64" t="e">
        <v>#N/A</v>
      </c>
      <c r="C1776" s="99">
        <f t="shared" ca="1" si="55"/>
        <v>3.5402727195731371E-2</v>
      </c>
      <c r="D1776" s="64">
        <f t="shared" ca="1" si="56"/>
        <v>-122.25524989962032</v>
      </c>
    </row>
    <row r="1777" spans="1:4" s="21" customFormat="1" ht="14.25" customHeight="1" x14ac:dyDescent="0.3">
      <c r="A1777" s="76">
        <v>39857</v>
      </c>
      <c r="B1777" s="64">
        <v>74.462000000000003</v>
      </c>
      <c r="C1777" s="99">
        <f t="shared" ca="1" si="55"/>
        <v>8.2051559792028928E-3</v>
      </c>
      <c r="D1777" s="64">
        <f t="shared" ca="1" si="56"/>
        <v>-41.025779896014463</v>
      </c>
    </row>
    <row r="1778" spans="1:4" s="21" customFormat="1" ht="14.25" customHeight="1" x14ac:dyDescent="0.3">
      <c r="A1778" s="76">
        <v>39856</v>
      </c>
      <c r="B1778" s="64">
        <v>74.367999999999995</v>
      </c>
      <c r="C1778" s="99">
        <f t="shared" ca="1" si="55"/>
        <v>1.7106450613541754E-3</v>
      </c>
      <c r="D1778" s="64">
        <f t="shared" ca="1" si="56"/>
        <v>-8.5532253067708766</v>
      </c>
    </row>
    <row r="1779" spans="1:4" s="21" customFormat="1" ht="14.25" customHeight="1" x14ac:dyDescent="0.3">
      <c r="A1779" s="76">
        <v>39855</v>
      </c>
      <c r="B1779" s="64">
        <v>74.497</v>
      </c>
      <c r="C1779" s="99">
        <f t="shared" ca="1" si="55"/>
        <v>2.3546190899060462E-3</v>
      </c>
      <c r="D1779" s="64">
        <f t="shared" ca="1" si="56"/>
        <v>-11.773095449530231</v>
      </c>
    </row>
    <row r="1780" spans="1:4" s="21" customFormat="1" ht="14.25" customHeight="1" x14ac:dyDescent="0.3">
      <c r="A1780" s="76">
        <v>39854</v>
      </c>
      <c r="B1780" s="64">
        <v>74.483000000000004</v>
      </c>
      <c r="C1780" s="99">
        <f t="shared" ca="1" si="55"/>
        <v>-1.7021846937407229E-3</v>
      </c>
      <c r="D1780" s="64">
        <f t="shared" ca="1" si="56"/>
        <v>8.5109234687036146</v>
      </c>
    </row>
    <row r="1781" spans="1:4" s="21" customFormat="1" ht="14.25" customHeight="1" x14ac:dyDescent="0.3">
      <c r="A1781" s="76">
        <v>39853</v>
      </c>
      <c r="B1781" s="64">
        <v>75.52</v>
      </c>
      <c r="C1781" s="99">
        <f t="shared" ca="1" si="55"/>
        <v>1.6023355621628203E-2</v>
      </c>
      <c r="D1781" s="64">
        <f t="shared" ca="1" si="56"/>
        <v>-80.11677810814102</v>
      </c>
    </row>
    <row r="1782" spans="1:4" s="21" customFormat="1" ht="14.25" customHeight="1" x14ac:dyDescent="0.3">
      <c r="A1782" s="76">
        <v>39850</v>
      </c>
      <c r="B1782" s="64">
        <v>74.760999999999996</v>
      </c>
      <c r="C1782" s="99">
        <f t="shared" ca="1" si="55"/>
        <v>3.7997798007465464E-3</v>
      </c>
      <c r="D1782" s="64">
        <f t="shared" ca="1" si="56"/>
        <v>-18.998899003732731</v>
      </c>
    </row>
    <row r="1783" spans="1:4" s="21" customFormat="1" ht="14.25" customHeight="1" x14ac:dyDescent="0.3">
      <c r="A1783" s="76">
        <v>39849</v>
      </c>
      <c r="B1783" s="64">
        <v>74.724999999999994</v>
      </c>
      <c r="C1783" s="99">
        <f t="shared" ca="1" si="55"/>
        <v>1.4339703556782454E-3</v>
      </c>
      <c r="D1783" s="64">
        <f t="shared" ca="1" si="56"/>
        <v>-7.1698517783912274</v>
      </c>
    </row>
    <row r="1784" spans="1:4" s="21" customFormat="1" ht="14.25" customHeight="1" x14ac:dyDescent="0.3">
      <c r="A1784" s="76">
        <v>39848</v>
      </c>
      <c r="B1784" s="64">
        <v>74.015000000000001</v>
      </c>
      <c r="C1784" s="99">
        <f t="shared" ca="1" si="55"/>
        <v>-2.0090609999460778E-3</v>
      </c>
      <c r="D1784" s="64">
        <f t="shared" ca="1" si="56"/>
        <v>10.045304999730389</v>
      </c>
    </row>
    <row r="1785" spans="1:4" s="21" customFormat="1" ht="14.25" customHeight="1" x14ac:dyDescent="0.3">
      <c r="A1785" s="76">
        <v>39847</v>
      </c>
      <c r="B1785" s="64">
        <v>74.03</v>
      </c>
      <c r="C1785" s="99">
        <f t="shared" ca="1" si="55"/>
        <v>-5.5612272312073703E-3</v>
      </c>
      <c r="D1785" s="64">
        <f t="shared" ca="1" si="56"/>
        <v>27.80613615603685</v>
      </c>
    </row>
    <row r="1786" spans="1:4" s="21" customFormat="1" ht="14.25" customHeight="1" x14ac:dyDescent="0.3">
      <c r="A1786" s="76">
        <v>39846</v>
      </c>
      <c r="B1786" s="64">
        <v>73.855999999999995</v>
      </c>
      <c r="C1786" s="99">
        <f t="shared" ca="1" si="55"/>
        <v>-2.0403475346928053E-3</v>
      </c>
      <c r="D1786" s="64">
        <f t="shared" ca="1" si="56"/>
        <v>10.201737673464027</v>
      </c>
    </row>
    <row r="1787" spans="1:4" s="21" customFormat="1" ht="14.25" customHeight="1" x14ac:dyDescent="0.3">
      <c r="A1787" s="76">
        <v>39843</v>
      </c>
      <c r="B1787" s="64">
        <v>74.241</v>
      </c>
      <c r="C1787" s="99">
        <f t="shared" ca="1" si="55"/>
        <v>3.5402727195731371E-2</v>
      </c>
      <c r="D1787" s="64">
        <f t="shared" ca="1" si="56"/>
        <v>0.64249536810075292</v>
      </c>
    </row>
    <row r="1788" spans="1:4" s="21" customFormat="1" ht="14.25" customHeight="1" x14ac:dyDescent="0.3">
      <c r="A1788" s="76">
        <v>39842</v>
      </c>
      <c r="B1788" s="64">
        <v>74.322000000000003</v>
      </c>
      <c r="C1788" s="99">
        <f t="shared" ca="1" si="55"/>
        <v>-1.1504648409964421E-2</v>
      </c>
      <c r="D1788" s="64">
        <f t="shared" ca="1" si="56"/>
        <v>57.523242049822102</v>
      </c>
    </row>
    <row r="1789" spans="1:4" s="21" customFormat="1" ht="14.25" customHeight="1" x14ac:dyDescent="0.3">
      <c r="A1789" s="76">
        <v>39841</v>
      </c>
      <c r="B1789" s="64">
        <v>74.61</v>
      </c>
      <c r="C1789" s="99">
        <f t="shared" ca="1" si="55"/>
        <v>-1.0175936587848808E-3</v>
      </c>
      <c r="D1789" s="64">
        <f t="shared" ca="1" si="56"/>
        <v>5.087968293924404</v>
      </c>
    </row>
    <row r="1790" spans="1:4" s="21" customFormat="1" ht="14.25" customHeight="1" x14ac:dyDescent="0.3">
      <c r="A1790" s="76">
        <v>39840</v>
      </c>
      <c r="B1790" s="64">
        <v>74.328999999999994</v>
      </c>
      <c r="C1790" s="99">
        <f t="shared" ca="1" si="55"/>
        <v>-2.6835191670356888E-3</v>
      </c>
      <c r="D1790" s="64">
        <f t="shared" ca="1" si="56"/>
        <v>13.417595835178444</v>
      </c>
    </row>
    <row r="1791" spans="1:4" s="21" customFormat="1" ht="14.25" customHeight="1" x14ac:dyDescent="0.3">
      <c r="A1791" s="76">
        <v>39839</v>
      </c>
      <c r="B1791" s="64">
        <v>74.477999999999994</v>
      </c>
      <c r="C1791" s="99">
        <f t="shared" ca="1" si="55"/>
        <v>-5.5412388340700235E-3</v>
      </c>
      <c r="D1791" s="64">
        <f t="shared" ca="1" si="56"/>
        <v>27.706194170350116</v>
      </c>
    </row>
    <row r="1792" spans="1:4" s="21" customFormat="1" ht="14.25" customHeight="1" x14ac:dyDescent="0.3">
      <c r="A1792" s="76">
        <v>39836</v>
      </c>
      <c r="B1792" s="64">
        <v>74.617999999999995</v>
      </c>
      <c r="C1792" s="99">
        <f t="shared" ca="1" si="55"/>
        <v>-2.0709748543230655E-2</v>
      </c>
      <c r="D1792" s="64">
        <f t="shared" ca="1" si="56"/>
        <v>103.54874271615327</v>
      </c>
    </row>
    <row r="1793" spans="1:4" s="21" customFormat="1" ht="14.25" customHeight="1" x14ac:dyDescent="0.3">
      <c r="A1793" s="76">
        <v>39835</v>
      </c>
      <c r="B1793" s="64">
        <v>74.164000000000001</v>
      </c>
      <c r="C1793" s="99">
        <f t="shared" ca="1" si="55"/>
        <v>-3.2167978180584415E-2</v>
      </c>
      <c r="D1793" s="64">
        <f t="shared" ca="1" si="56"/>
        <v>160.83989090292206</v>
      </c>
    </row>
    <row r="1794" spans="1:4" s="21" customFormat="1" ht="14.25" customHeight="1" x14ac:dyDescent="0.3">
      <c r="A1794" s="76">
        <v>39834</v>
      </c>
      <c r="B1794" s="64">
        <v>74.444000000000003</v>
      </c>
      <c r="C1794" s="99">
        <f t="shared" ca="1" si="55"/>
        <v>-3.3558789546793984E-2</v>
      </c>
      <c r="D1794" s="64">
        <f t="shared" ca="1" si="56"/>
        <v>167.79394773396993</v>
      </c>
    </row>
    <row r="1795" spans="1:4" s="21" customFormat="1" ht="14.25" customHeight="1" x14ac:dyDescent="0.3">
      <c r="A1795" s="76">
        <v>39833</v>
      </c>
      <c r="B1795" s="64">
        <v>74.007000000000005</v>
      </c>
      <c r="C1795" s="99">
        <f t="shared" ref="C1795:C1858" ca="1" si="57">_xlfn.IFNA((B1795-B1804)/B1804,NORMINV(RAND(), _xlfn.AGGREGATE(1,6,C1734:C1860),_xlfn.AGGREGATE(7,6,C1734:C1860)))</f>
        <v>-3.6768533944189774E-2</v>
      </c>
      <c r="D1795" s="64">
        <f t="shared" ca="1" si="56"/>
        <v>183.84266972094886</v>
      </c>
    </row>
    <row r="1796" spans="1:4" s="21" customFormat="1" ht="14.25" customHeight="1" x14ac:dyDescent="0.3">
      <c r="A1796" s="76">
        <v>39832</v>
      </c>
      <c r="B1796" s="64" t="e">
        <v>#N/A</v>
      </c>
      <c r="C1796" s="99">
        <f t="shared" ca="1" si="57"/>
        <v>3.5402727195731371E-2</v>
      </c>
      <c r="D1796" s="64">
        <f t="shared" ca="1" si="56"/>
        <v>109.06965410345859</v>
      </c>
    </row>
    <row r="1797" spans="1:4" s="21" customFormat="1" ht="14.25" customHeight="1" x14ac:dyDescent="0.3">
      <c r="A1797" s="76">
        <v>39829</v>
      </c>
      <c r="B1797" s="64">
        <v>75.186999999999998</v>
      </c>
      <c r="C1797" s="99">
        <f t="shared" ca="1" si="57"/>
        <v>-1.7137702946482352E-2</v>
      </c>
      <c r="D1797" s="64">
        <f t="shared" ca="1" si="56"/>
        <v>85.688514732411761</v>
      </c>
    </row>
    <row r="1798" spans="1:4" s="21" customFormat="1" ht="14.25" customHeight="1" x14ac:dyDescent="0.3">
      <c r="A1798" s="76">
        <v>39828</v>
      </c>
      <c r="B1798" s="64">
        <v>74.686000000000007</v>
      </c>
      <c r="C1798" s="99">
        <f t="shared" ca="1" si="57"/>
        <v>-1.2520989515158575E-2</v>
      </c>
      <c r="D1798" s="64">
        <f t="shared" ref="D1798:D1861" ca="1" si="58">C1798*-5000</f>
        <v>62.604947575792878</v>
      </c>
    </row>
    <row r="1799" spans="1:4" s="21" customFormat="1" ht="14.25" customHeight="1" x14ac:dyDescent="0.3">
      <c r="A1799" s="76">
        <v>39827</v>
      </c>
      <c r="B1799" s="64">
        <v>74.528999999999996</v>
      </c>
      <c r="C1799" s="99">
        <f t="shared" ca="1" si="57"/>
        <v>3.5402727195731371E-2</v>
      </c>
      <c r="D1799" s="64">
        <f t="shared" ca="1" si="58"/>
        <v>30.471742779379596</v>
      </c>
    </row>
    <row r="1800" spans="1:4" s="21" customFormat="1" ht="14.25" customHeight="1" x14ac:dyDescent="0.3">
      <c r="A1800" s="76">
        <v>39826</v>
      </c>
      <c r="B1800" s="64">
        <v>74.893000000000001</v>
      </c>
      <c r="C1800" s="99">
        <f t="shared" ca="1" si="57"/>
        <v>3.5402727195731371E-2</v>
      </c>
      <c r="D1800" s="64">
        <f t="shared" ca="1" si="58"/>
        <v>-25.234721885975748</v>
      </c>
    </row>
    <row r="1801" spans="1:4" s="21" customFormat="1" ht="14.25" customHeight="1" x14ac:dyDescent="0.3">
      <c r="A1801" s="76">
        <v>39825</v>
      </c>
      <c r="B1801" s="64">
        <v>76.195999999999998</v>
      </c>
      <c r="C1801" s="99">
        <f t="shared" ca="1" si="57"/>
        <v>-6.426650927930565E-4</v>
      </c>
      <c r="D1801" s="64">
        <f t="shared" ca="1" si="58"/>
        <v>3.2133254639652824</v>
      </c>
    </row>
    <row r="1802" spans="1:4" s="21" customFormat="1" ht="14.25" customHeight="1" x14ac:dyDescent="0.3">
      <c r="A1802" s="76">
        <v>39822</v>
      </c>
      <c r="B1802" s="64">
        <v>76.629000000000005</v>
      </c>
      <c r="C1802" s="99">
        <f t="shared" ca="1" si="57"/>
        <v>8.7510775580584724E-4</v>
      </c>
      <c r="D1802" s="64">
        <f t="shared" ca="1" si="58"/>
        <v>-4.3755387790292364</v>
      </c>
    </row>
    <row r="1803" spans="1:4" s="21" customFormat="1" ht="14.25" customHeight="1" x14ac:dyDescent="0.3">
      <c r="A1803" s="76">
        <v>39821</v>
      </c>
      <c r="B1803" s="64">
        <v>77.028999999999996</v>
      </c>
      <c r="C1803" s="99">
        <f t="shared" ca="1" si="57"/>
        <v>3.5402727195731371E-2</v>
      </c>
      <c r="D1803" s="64">
        <f t="shared" ca="1" si="58"/>
        <v>-210.53859404467144</v>
      </c>
    </row>
    <row r="1804" spans="1:4" s="21" customFormat="1" ht="14.25" customHeight="1" x14ac:dyDescent="0.3">
      <c r="A1804" s="76">
        <v>39820</v>
      </c>
      <c r="B1804" s="64">
        <v>76.831999999999994</v>
      </c>
      <c r="C1804" s="99">
        <f t="shared" ca="1" si="57"/>
        <v>3.5402727195731371E-2</v>
      </c>
      <c r="D1804" s="64">
        <f t="shared" ca="1" si="58"/>
        <v>-320.77603876275145</v>
      </c>
    </row>
    <row r="1805" spans="1:4" s="21" customFormat="1" ht="14.25" customHeight="1" x14ac:dyDescent="0.3">
      <c r="A1805" s="76">
        <v>39819</v>
      </c>
      <c r="B1805" s="64">
        <v>77.081999999999994</v>
      </c>
      <c r="C1805" s="99">
        <f t="shared" ca="1" si="57"/>
        <v>3.5402727195731371E-2</v>
      </c>
      <c r="D1805" s="64">
        <f t="shared" ca="1" si="58"/>
        <v>155.11386522978026</v>
      </c>
    </row>
    <row r="1806" spans="1:4" s="21" customFormat="1" ht="14.25" customHeight="1" x14ac:dyDescent="0.3">
      <c r="A1806" s="76">
        <v>39818</v>
      </c>
      <c r="B1806" s="64">
        <v>76.498000000000005</v>
      </c>
      <c r="C1806" s="99">
        <f t="shared" ca="1" si="57"/>
        <v>1.1918462372845622E-2</v>
      </c>
      <c r="D1806" s="64">
        <f t="shared" ca="1" si="58"/>
        <v>-59.592311864228108</v>
      </c>
    </row>
    <row r="1807" spans="1:4" s="21" customFormat="1" ht="14.25" customHeight="1" x14ac:dyDescent="0.3">
      <c r="A1807" s="76">
        <v>39815</v>
      </c>
      <c r="B1807" s="64">
        <v>75.632999999999996</v>
      </c>
      <c r="C1807" s="99">
        <f t="shared" ca="1" si="57"/>
        <v>-5.1038528827561493E-3</v>
      </c>
      <c r="D1807" s="64">
        <f t="shared" ca="1" si="58"/>
        <v>25.519264413780746</v>
      </c>
    </row>
    <row r="1808" spans="1:4" s="21" customFormat="1" ht="14.25" customHeight="1" x14ac:dyDescent="0.3">
      <c r="A1808" s="76">
        <v>39814</v>
      </c>
      <c r="B1808" s="64" t="e">
        <v>#N/A</v>
      </c>
      <c r="C1808" s="99">
        <f t="shared" ca="1" si="57"/>
        <v>3.5402727195731371E-2</v>
      </c>
      <c r="D1808" s="64">
        <f t="shared" ca="1" si="58"/>
        <v>158.15272785468906</v>
      </c>
    </row>
    <row r="1809" spans="1:4" s="21" customFormat="1" ht="14.25" customHeight="1" x14ac:dyDescent="0.3">
      <c r="A1809" s="76">
        <v>39813</v>
      </c>
      <c r="B1809" s="64" t="e">
        <v>#N/A</v>
      </c>
      <c r="C1809" s="99">
        <f t="shared" ca="1" si="57"/>
        <v>3.5402727195731371E-2</v>
      </c>
      <c r="D1809" s="64">
        <f t="shared" ca="1" si="58"/>
        <v>8.6831835700945401</v>
      </c>
    </row>
    <row r="1810" spans="1:4" s="21" customFormat="1" ht="14.25" customHeight="1" x14ac:dyDescent="0.3">
      <c r="A1810" s="76">
        <v>39812</v>
      </c>
      <c r="B1810" s="64">
        <v>76.245000000000005</v>
      </c>
      <c r="C1810" s="99">
        <f t="shared" ca="1" si="57"/>
        <v>1.5882109975617328E-2</v>
      </c>
      <c r="D1810" s="64">
        <f t="shared" ca="1" si="58"/>
        <v>-79.410549878086641</v>
      </c>
    </row>
    <row r="1811" spans="1:4" s="21" customFormat="1" ht="14.25" customHeight="1" x14ac:dyDescent="0.3">
      <c r="A1811" s="76">
        <v>39811</v>
      </c>
      <c r="B1811" s="64">
        <v>76.561999999999998</v>
      </c>
      <c r="C1811" s="99">
        <f t="shared" ca="1" si="57"/>
        <v>2.0214537943900272E-2</v>
      </c>
      <c r="D1811" s="64">
        <f t="shared" ca="1" si="58"/>
        <v>-101.07268971950135</v>
      </c>
    </row>
    <row r="1812" spans="1:4" s="21" customFormat="1" ht="14.25" customHeight="1" x14ac:dyDescent="0.3">
      <c r="A1812" s="76">
        <v>39808</v>
      </c>
      <c r="B1812" s="64" t="e">
        <v>#N/A</v>
      </c>
      <c r="C1812" s="99">
        <f t="shared" ca="1" si="57"/>
        <v>3.5402727195731371E-2</v>
      </c>
      <c r="D1812" s="64">
        <f t="shared" ca="1" si="58"/>
        <v>-106.66979049911777</v>
      </c>
    </row>
    <row r="1813" spans="1:4" s="21" customFormat="1" ht="14.25" customHeight="1" x14ac:dyDescent="0.3">
      <c r="A1813" s="76">
        <v>39807</v>
      </c>
      <c r="B1813" s="64" t="e">
        <v>#N/A</v>
      </c>
      <c r="C1813" s="99">
        <f t="shared" ca="1" si="57"/>
        <v>3.5402727195731371E-2</v>
      </c>
      <c r="D1813" s="64">
        <f t="shared" ca="1" si="58"/>
        <v>-284.51222909273326</v>
      </c>
    </row>
    <row r="1814" spans="1:4" s="21" customFormat="1" ht="14.25" customHeight="1" x14ac:dyDescent="0.3">
      <c r="A1814" s="76">
        <v>39806</v>
      </c>
      <c r="B1814" s="64" t="e">
        <v>#N/A</v>
      </c>
      <c r="C1814" s="99">
        <f t="shared" ca="1" si="57"/>
        <v>3.5402727195731371E-2</v>
      </c>
      <c r="D1814" s="64">
        <f t="shared" ca="1" si="58"/>
        <v>-73.639341129959334</v>
      </c>
    </row>
    <row r="1815" spans="1:4" s="21" customFormat="1" ht="14.25" customHeight="1" x14ac:dyDescent="0.3">
      <c r="A1815" s="76">
        <v>39805</v>
      </c>
      <c r="B1815" s="64">
        <v>75.596999999999994</v>
      </c>
      <c r="C1815" s="99">
        <f t="shared" ca="1" si="57"/>
        <v>4.5178521599318223E-3</v>
      </c>
      <c r="D1815" s="64">
        <f t="shared" ca="1" si="58"/>
        <v>-22.589260799659112</v>
      </c>
    </row>
    <row r="1816" spans="1:4" s="21" customFormat="1" ht="14.25" customHeight="1" x14ac:dyDescent="0.3">
      <c r="A1816" s="76">
        <v>39804</v>
      </c>
      <c r="B1816" s="64">
        <v>76.021000000000001</v>
      </c>
      <c r="C1816" s="99">
        <f t="shared" ca="1" si="57"/>
        <v>3.1273091945528708E-3</v>
      </c>
      <c r="D1816" s="64">
        <f t="shared" ca="1" si="58"/>
        <v>-15.636545972764354</v>
      </c>
    </row>
    <row r="1817" spans="1:4" s="21" customFormat="1" ht="14.25" customHeight="1" x14ac:dyDescent="0.3">
      <c r="A1817" s="76">
        <v>39801</v>
      </c>
      <c r="B1817" s="64">
        <v>75.852000000000004</v>
      </c>
      <c r="C1817" s="99">
        <f t="shared" ca="1" si="57"/>
        <v>7.8125000000001076E-3</v>
      </c>
      <c r="D1817" s="64">
        <f t="shared" ca="1" si="58"/>
        <v>-39.06250000000054</v>
      </c>
    </row>
    <row r="1818" spans="1:4" s="21" customFormat="1" ht="14.25" customHeight="1" x14ac:dyDescent="0.3">
      <c r="A1818" s="76">
        <v>39800</v>
      </c>
      <c r="B1818" s="64">
        <v>75.843000000000004</v>
      </c>
      <c r="C1818" s="99">
        <f t="shared" ca="1" si="57"/>
        <v>1.3202540168729591E-3</v>
      </c>
      <c r="D1818" s="64">
        <f t="shared" ca="1" si="58"/>
        <v>-6.6012700843647956</v>
      </c>
    </row>
    <row r="1819" spans="1:4" s="21" customFormat="1" ht="14.25" customHeight="1" x14ac:dyDescent="0.3">
      <c r="A1819" s="76">
        <v>39799</v>
      </c>
      <c r="B1819" s="64">
        <v>75.052999999999997</v>
      </c>
      <c r="C1819" s="99">
        <f t="shared" ca="1" si="57"/>
        <v>-9.9854900408917688E-3</v>
      </c>
      <c r="D1819" s="64">
        <f t="shared" ca="1" si="58"/>
        <v>49.927450204458843</v>
      </c>
    </row>
    <row r="1820" spans="1:4" s="21" customFormat="1" ht="14.25" customHeight="1" x14ac:dyDescent="0.3">
      <c r="A1820" s="76">
        <v>39798</v>
      </c>
      <c r="B1820" s="64">
        <v>75.045000000000002</v>
      </c>
      <c r="C1820" s="99">
        <f t="shared" ca="1" si="57"/>
        <v>-2.6712383382504509E-3</v>
      </c>
      <c r="D1820" s="64">
        <f t="shared" ca="1" si="58"/>
        <v>13.356191691252254</v>
      </c>
    </row>
    <row r="1821" spans="1:4" s="21" customFormat="1" ht="14.25" customHeight="1" x14ac:dyDescent="0.3">
      <c r="A1821" s="76">
        <v>39797</v>
      </c>
      <c r="B1821" s="64">
        <v>74.396000000000001</v>
      </c>
      <c r="C1821" s="99">
        <f t="shared" ca="1" si="57"/>
        <v>-6.3309736877254401E-3</v>
      </c>
      <c r="D1821" s="64">
        <f t="shared" ca="1" si="58"/>
        <v>31.654868438627201</v>
      </c>
    </row>
    <row r="1822" spans="1:4" s="21" customFormat="1" ht="14.25" customHeight="1" x14ac:dyDescent="0.3">
      <c r="A1822" s="76">
        <v>39794</v>
      </c>
      <c r="B1822" s="64">
        <v>74.885000000000005</v>
      </c>
      <c r="C1822" s="99">
        <f t="shared" ca="1" si="57"/>
        <v>-7.9354565205870062E-3</v>
      </c>
      <c r="D1822" s="64">
        <f t="shared" ca="1" si="58"/>
        <v>39.67728260293503</v>
      </c>
    </row>
    <row r="1823" spans="1:4" s="21" customFormat="1" ht="14.25" customHeight="1" x14ac:dyDescent="0.3">
      <c r="A1823" s="76">
        <v>39793</v>
      </c>
      <c r="B1823" s="64">
        <v>74.668999999999997</v>
      </c>
      <c r="C1823" s="99">
        <f t="shared" ca="1" si="57"/>
        <v>2.6792053476933412E-4</v>
      </c>
      <c r="D1823" s="64">
        <f t="shared" ca="1" si="58"/>
        <v>-1.3396026738466706</v>
      </c>
    </row>
    <row r="1824" spans="1:4" s="21" customFormat="1" ht="14.25" customHeight="1" x14ac:dyDescent="0.3">
      <c r="A1824" s="76">
        <v>39792</v>
      </c>
      <c r="B1824" s="64">
        <v>75.257000000000005</v>
      </c>
      <c r="C1824" s="99">
        <f t="shared" ca="1" si="57"/>
        <v>3.5402727195731371E-2</v>
      </c>
      <c r="D1824" s="64">
        <f t="shared" ca="1" si="58"/>
        <v>43.629671806147968</v>
      </c>
    </row>
    <row r="1825" spans="1:4" s="21" customFormat="1" ht="14.25" customHeight="1" x14ac:dyDescent="0.3">
      <c r="A1825" s="76">
        <v>39791</v>
      </c>
      <c r="B1825" s="64">
        <v>75.784000000000006</v>
      </c>
      <c r="C1825" s="99">
        <f t="shared" ca="1" si="57"/>
        <v>3.7142466128370237E-2</v>
      </c>
      <c r="D1825" s="64">
        <f t="shared" ca="1" si="58"/>
        <v>-185.7123306418512</v>
      </c>
    </row>
    <row r="1826" spans="1:4" s="21" customFormat="1" ht="14.25" customHeight="1" x14ac:dyDescent="0.3">
      <c r="A1826" s="76">
        <v>39790</v>
      </c>
      <c r="B1826" s="64">
        <v>75.263999999999996</v>
      </c>
      <c r="C1826" s="99">
        <f t="shared" ca="1" si="57"/>
        <v>3.043496118618309E-2</v>
      </c>
      <c r="D1826" s="64">
        <f t="shared" ca="1" si="58"/>
        <v>-152.17480593091545</v>
      </c>
    </row>
    <row r="1827" spans="1:4" s="21" customFormat="1" ht="14.25" customHeight="1" x14ac:dyDescent="0.3">
      <c r="A1827" s="76">
        <v>39787</v>
      </c>
      <c r="B1827" s="64">
        <v>75.742999999999995</v>
      </c>
      <c r="C1827" s="99">
        <f t="shared" ca="1" si="57"/>
        <v>2.5452526975616958E-2</v>
      </c>
      <c r="D1827" s="64">
        <f t="shared" ca="1" si="58"/>
        <v>-127.2626348780848</v>
      </c>
    </row>
    <row r="1828" spans="1:4" s="21" customFormat="1" ht="14.25" customHeight="1" x14ac:dyDescent="0.3">
      <c r="A1828" s="76">
        <v>39786</v>
      </c>
      <c r="B1828" s="64">
        <v>75.81</v>
      </c>
      <c r="C1828" s="99">
        <f t="shared" ca="1" si="57"/>
        <v>1.3421383311499143E-2</v>
      </c>
      <c r="D1828" s="64">
        <f t="shared" ca="1" si="58"/>
        <v>-67.106916557495708</v>
      </c>
    </row>
    <row r="1829" spans="1:4" s="21" customFormat="1" ht="14.25" customHeight="1" x14ac:dyDescent="0.3">
      <c r="A1829" s="76">
        <v>39785</v>
      </c>
      <c r="B1829" s="64">
        <v>75.245999999999995</v>
      </c>
      <c r="C1829" s="99">
        <f t="shared" ca="1" si="57"/>
        <v>1.3250383776359304E-2</v>
      </c>
      <c r="D1829" s="64">
        <f t="shared" ca="1" si="58"/>
        <v>-66.251918881796527</v>
      </c>
    </row>
    <row r="1830" spans="1:4" s="21" customFormat="1" ht="14.25" customHeight="1" x14ac:dyDescent="0.3">
      <c r="A1830" s="76">
        <v>39784</v>
      </c>
      <c r="B1830" s="64">
        <v>74.87</v>
      </c>
      <c r="C1830" s="99">
        <f t="shared" ca="1" si="57"/>
        <v>-1.4271043119890008E-3</v>
      </c>
      <c r="D1830" s="64">
        <f t="shared" ca="1" si="58"/>
        <v>7.1355215599450039</v>
      </c>
    </row>
    <row r="1831" spans="1:4" s="21" customFormat="1" ht="14.25" customHeight="1" x14ac:dyDescent="0.3">
      <c r="A1831" s="76">
        <v>39783</v>
      </c>
      <c r="B1831" s="64">
        <v>75.483999999999995</v>
      </c>
      <c r="C1831" s="99">
        <f t="shared" ca="1" si="57"/>
        <v>6.6680891923610371E-3</v>
      </c>
      <c r="D1831" s="64">
        <f t="shared" ca="1" si="58"/>
        <v>-33.340445961805187</v>
      </c>
    </row>
    <row r="1832" spans="1:4" s="21" customFormat="1" ht="14.25" customHeight="1" x14ac:dyDescent="0.3">
      <c r="A1832" s="76">
        <v>39780</v>
      </c>
      <c r="B1832" s="64">
        <v>74.649000000000001</v>
      </c>
      <c r="C1832" s="99">
        <f t="shared" ca="1" si="57"/>
        <v>-4.2848917395316719E-4</v>
      </c>
      <c r="D1832" s="64">
        <f t="shared" ca="1" si="58"/>
        <v>2.1424458697658357</v>
      </c>
    </row>
    <row r="1833" spans="1:4" s="21" customFormat="1" ht="14.25" customHeight="1" x14ac:dyDescent="0.3">
      <c r="A1833" s="76">
        <v>39779</v>
      </c>
      <c r="B1833" s="64" t="e">
        <v>#N/A</v>
      </c>
      <c r="C1833" s="99">
        <f t="shared" ca="1" si="57"/>
        <v>3.5402727195731371E-2</v>
      </c>
      <c r="D1833" s="64">
        <f t="shared" ca="1" si="58"/>
        <v>-139.09271216841381</v>
      </c>
    </row>
    <row r="1834" spans="1:4" s="21" customFormat="1" ht="14.25" customHeight="1" x14ac:dyDescent="0.3">
      <c r="A1834" s="76">
        <v>39778</v>
      </c>
      <c r="B1834" s="64">
        <v>73.069999999999993</v>
      </c>
      <c r="C1834" s="99">
        <f t="shared" ca="1" si="57"/>
        <v>-2.3245866139100967E-2</v>
      </c>
      <c r="D1834" s="64">
        <f t="shared" ca="1" si="58"/>
        <v>116.22933069550484</v>
      </c>
    </row>
    <row r="1835" spans="1:4" s="21" customFormat="1" ht="14.25" customHeight="1" x14ac:dyDescent="0.3">
      <c r="A1835" s="76">
        <v>39777</v>
      </c>
      <c r="B1835" s="64">
        <v>73.040999999999997</v>
      </c>
      <c r="C1835" s="99">
        <f t="shared" ca="1" si="57"/>
        <v>-2.6859586714097355E-2</v>
      </c>
      <c r="D1835" s="64">
        <f t="shared" ca="1" si="58"/>
        <v>134.29793357048678</v>
      </c>
    </row>
    <row r="1836" spans="1:4" s="21" customFormat="1" ht="14.25" customHeight="1" x14ac:dyDescent="0.3">
      <c r="A1836" s="76">
        <v>39776</v>
      </c>
      <c r="B1836" s="64">
        <v>73.863</v>
      </c>
      <c r="C1836" s="99">
        <f t="shared" ca="1" si="57"/>
        <v>3.5402727195731371E-2</v>
      </c>
      <c r="D1836" s="64">
        <f t="shared" ca="1" si="58"/>
        <v>67.370452987941277</v>
      </c>
    </row>
    <row r="1837" spans="1:4" s="21" customFormat="1" ht="14.25" customHeight="1" x14ac:dyDescent="0.3">
      <c r="A1837" s="76">
        <v>39773</v>
      </c>
      <c r="B1837" s="64">
        <v>74.805999999999997</v>
      </c>
      <c r="C1837" s="99">
        <f t="shared" ca="1" si="57"/>
        <v>8.6428908514796874E-3</v>
      </c>
      <c r="D1837" s="64">
        <f t="shared" ca="1" si="58"/>
        <v>-43.214454257398437</v>
      </c>
    </row>
    <row r="1838" spans="1:4" s="21" customFormat="1" ht="14.25" customHeight="1" x14ac:dyDescent="0.3">
      <c r="A1838" s="76">
        <v>39772</v>
      </c>
      <c r="B1838" s="64">
        <v>74.262</v>
      </c>
      <c r="C1838" s="99">
        <f t="shared" ca="1" si="57"/>
        <v>2.1591859868828988E-3</v>
      </c>
      <c r="D1838" s="64">
        <f t="shared" ca="1" si="58"/>
        <v>-10.795929934414493</v>
      </c>
    </row>
    <row r="1839" spans="1:4" s="21" customFormat="1" ht="14.25" customHeight="1" x14ac:dyDescent="0.3">
      <c r="A1839" s="76">
        <v>39771</v>
      </c>
      <c r="B1839" s="64">
        <v>74.977000000000004</v>
      </c>
      <c r="C1839" s="99">
        <f t="shared" ca="1" si="57"/>
        <v>1.4930828166878858E-2</v>
      </c>
      <c r="D1839" s="64">
        <f t="shared" ca="1" si="58"/>
        <v>-74.654140834394298</v>
      </c>
    </row>
    <row r="1840" spans="1:4" s="21" customFormat="1" ht="14.25" customHeight="1" x14ac:dyDescent="0.3">
      <c r="A1840" s="76">
        <v>39770</v>
      </c>
      <c r="B1840" s="64">
        <v>74.983999999999995</v>
      </c>
      <c r="C1840" s="99">
        <f t="shared" ca="1" si="57"/>
        <v>2.6854552675184513E-2</v>
      </c>
      <c r="D1840" s="64">
        <f t="shared" ca="1" si="58"/>
        <v>-134.27276337592255</v>
      </c>
    </row>
    <row r="1841" spans="1:4" s="21" customFormat="1" ht="14.25" customHeight="1" x14ac:dyDescent="0.3">
      <c r="A1841" s="76">
        <v>39769</v>
      </c>
      <c r="B1841" s="64">
        <v>74.680999999999997</v>
      </c>
      <c r="C1841" s="99">
        <f t="shared" ca="1" si="57"/>
        <v>2.4135708506465774E-2</v>
      </c>
      <c r="D1841" s="64">
        <f t="shared" ca="1" si="58"/>
        <v>-120.67854253232888</v>
      </c>
    </row>
    <row r="1842" spans="1:4" s="21" customFormat="1" ht="14.25" customHeight="1" x14ac:dyDescent="0.3">
      <c r="A1842" s="76">
        <v>39766</v>
      </c>
      <c r="B1842" s="64">
        <v>74.930000000000007</v>
      </c>
      <c r="C1842" s="99">
        <f t="shared" ca="1" si="57"/>
        <v>1.7849380569441523E-2</v>
      </c>
      <c r="D1842" s="64">
        <f t="shared" ca="1" si="58"/>
        <v>-89.246902847207622</v>
      </c>
    </row>
    <row r="1843" spans="1:4" s="21" customFormat="1" ht="14.25" customHeight="1" x14ac:dyDescent="0.3">
      <c r="A1843" s="76">
        <v>39765</v>
      </c>
      <c r="B1843" s="64">
        <v>74.808999999999997</v>
      </c>
      <c r="C1843" s="99">
        <f t="shared" ca="1" si="57"/>
        <v>2.4135476275223708E-2</v>
      </c>
      <c r="D1843" s="64">
        <f t="shared" ca="1" si="58"/>
        <v>-120.67738137611853</v>
      </c>
    </row>
    <row r="1844" spans="1:4" s="21" customFormat="1" ht="14.25" customHeight="1" x14ac:dyDescent="0.3">
      <c r="A1844" s="76">
        <v>39764</v>
      </c>
      <c r="B1844" s="64">
        <v>75.057000000000002</v>
      </c>
      <c r="C1844" s="99">
        <f t="shared" ca="1" si="57"/>
        <v>3.8333840577705239E-2</v>
      </c>
      <c r="D1844" s="64">
        <f t="shared" ca="1" si="58"/>
        <v>-191.6692028885262</v>
      </c>
    </row>
    <row r="1845" spans="1:4" s="21" customFormat="1" ht="14.25" customHeight="1" x14ac:dyDescent="0.3">
      <c r="A1845" s="76">
        <v>39763</v>
      </c>
      <c r="B1845" s="64" t="e">
        <v>#N/A</v>
      </c>
      <c r="C1845" s="99">
        <f t="shared" ca="1" si="57"/>
        <v>3.5402727195731371E-2</v>
      </c>
      <c r="D1845" s="64">
        <f t="shared" ca="1" si="58"/>
        <v>211.20081634107828</v>
      </c>
    </row>
    <row r="1846" spans="1:4" s="21" customFormat="1" ht="14.25" customHeight="1" x14ac:dyDescent="0.3">
      <c r="A1846" s="76">
        <v>39762</v>
      </c>
      <c r="B1846" s="64">
        <v>74.165000000000006</v>
      </c>
      <c r="C1846" s="99">
        <f t="shared" ca="1" si="57"/>
        <v>1.4471938391672575E-2</v>
      </c>
      <c r="D1846" s="64">
        <f t="shared" ca="1" si="58"/>
        <v>-72.359691958362873</v>
      </c>
    </row>
    <row r="1847" spans="1:4" s="21" customFormat="1" ht="14.25" customHeight="1" x14ac:dyDescent="0.3">
      <c r="A1847" s="76">
        <v>39759</v>
      </c>
      <c r="B1847" s="64">
        <v>74.102000000000004</v>
      </c>
      <c r="C1847" s="99">
        <f t="shared" ca="1" si="57"/>
        <v>1.0472632066981218E-2</v>
      </c>
      <c r="D1847" s="64">
        <f t="shared" ca="1" si="58"/>
        <v>-52.363160334906091</v>
      </c>
    </row>
    <row r="1848" spans="1:4" s="21" customFormat="1" ht="14.25" customHeight="1" x14ac:dyDescent="0.3">
      <c r="A1848" s="76">
        <v>39758</v>
      </c>
      <c r="B1848" s="64">
        <v>73.873999999999995</v>
      </c>
      <c r="C1848" s="99">
        <f t="shared" ca="1" si="57"/>
        <v>1.5073443532984242E-2</v>
      </c>
      <c r="D1848" s="64">
        <f t="shared" ca="1" si="58"/>
        <v>-75.367217664921213</v>
      </c>
    </row>
    <row r="1849" spans="1:4" s="21" customFormat="1" ht="14.25" customHeight="1" x14ac:dyDescent="0.3">
      <c r="A1849" s="76">
        <v>39757</v>
      </c>
      <c r="B1849" s="64">
        <v>73.022999999999996</v>
      </c>
      <c r="C1849" s="99">
        <f t="shared" ca="1" si="57"/>
        <v>1.220281350261862E-3</v>
      </c>
      <c r="D1849" s="64">
        <f t="shared" ca="1" si="58"/>
        <v>-6.1014067513093098</v>
      </c>
    </row>
    <row r="1850" spans="1:4" s="21" customFormat="1" ht="14.25" customHeight="1" x14ac:dyDescent="0.3">
      <c r="A1850" s="76">
        <v>39756</v>
      </c>
      <c r="B1850" s="64">
        <v>72.921000000000006</v>
      </c>
      <c r="C1850" s="99">
        <f t="shared" ca="1" si="57"/>
        <v>-1.0247570443563649E-2</v>
      </c>
      <c r="D1850" s="64">
        <f t="shared" ca="1" si="58"/>
        <v>51.237852217818244</v>
      </c>
    </row>
    <row r="1851" spans="1:4" s="21" customFormat="1" ht="14.25" customHeight="1" x14ac:dyDescent="0.3">
      <c r="A1851" s="76">
        <v>39755</v>
      </c>
      <c r="B1851" s="64">
        <v>73.616</v>
      </c>
      <c r="C1851" s="99">
        <f t="shared" ca="1" si="57"/>
        <v>2.1366335534713447E-2</v>
      </c>
      <c r="D1851" s="64">
        <f t="shared" ca="1" si="58"/>
        <v>-106.83167767356724</v>
      </c>
    </row>
    <row r="1852" spans="1:4" s="21" customFormat="1" ht="14.25" customHeight="1" x14ac:dyDescent="0.3">
      <c r="A1852" s="76">
        <v>39752</v>
      </c>
      <c r="B1852" s="64">
        <v>73.046000000000006</v>
      </c>
      <c r="C1852" s="99">
        <f t="shared" ca="1" si="57"/>
        <v>2.7499964833804739E-2</v>
      </c>
      <c r="D1852" s="64">
        <f t="shared" ca="1" si="58"/>
        <v>-137.4998241690237</v>
      </c>
    </row>
    <row r="1853" spans="1:4" s="21" customFormat="1" ht="14.25" customHeight="1" x14ac:dyDescent="0.3">
      <c r="A1853" s="76">
        <v>39751</v>
      </c>
      <c r="B1853" s="64">
        <v>72.286000000000001</v>
      </c>
      <c r="C1853" s="99">
        <f t="shared" ca="1" si="57"/>
        <v>3.2303210327887584E-2</v>
      </c>
      <c r="D1853" s="64">
        <f t="shared" ca="1" si="58"/>
        <v>-161.51605163943793</v>
      </c>
    </row>
    <row r="1854" spans="1:4" s="21" customFormat="1" ht="14.25" customHeight="1" x14ac:dyDescent="0.3">
      <c r="A1854" s="76">
        <v>39750</v>
      </c>
      <c r="B1854" s="64">
        <v>72.108000000000004</v>
      </c>
      <c r="C1854" s="99">
        <f t="shared" ca="1" si="57"/>
        <v>3.0232026517316258E-2</v>
      </c>
      <c r="D1854" s="64">
        <f t="shared" ca="1" si="58"/>
        <v>-151.16013258658128</v>
      </c>
    </row>
    <row r="1855" spans="1:4" s="21" customFormat="1" ht="14.25" customHeight="1" x14ac:dyDescent="0.3">
      <c r="A1855" s="76">
        <v>39749</v>
      </c>
      <c r="B1855" s="64">
        <v>73.106999999999999</v>
      </c>
      <c r="C1855" s="99">
        <f t="shared" ca="1" si="57"/>
        <v>6.0582321451886696E-2</v>
      </c>
      <c r="D1855" s="64">
        <f t="shared" ca="1" si="58"/>
        <v>-302.91160725943348</v>
      </c>
    </row>
    <row r="1856" spans="1:4" s="21" customFormat="1" ht="14.25" customHeight="1" x14ac:dyDescent="0.3">
      <c r="A1856" s="76">
        <v>39748</v>
      </c>
      <c r="B1856" s="64">
        <v>73.334000000000003</v>
      </c>
      <c r="C1856" s="99">
        <f t="shared" ca="1" si="57"/>
        <v>6.4323241705610892E-2</v>
      </c>
      <c r="D1856" s="64">
        <f t="shared" ca="1" si="58"/>
        <v>-321.61620852805447</v>
      </c>
    </row>
    <row r="1857" spans="1:4" s="21" customFormat="1" ht="14.25" customHeight="1" x14ac:dyDescent="0.3">
      <c r="A1857" s="76">
        <v>39745</v>
      </c>
      <c r="B1857" s="64">
        <v>72.777000000000001</v>
      </c>
      <c r="C1857" s="99">
        <f t="shared" ca="1" si="57"/>
        <v>3.5402727195731371E-2</v>
      </c>
      <c r="D1857" s="64">
        <f t="shared" ca="1" si="58"/>
        <v>-17.818505087099364</v>
      </c>
    </row>
    <row r="1858" spans="1:4" s="21" customFormat="1" ht="14.25" customHeight="1" x14ac:dyDescent="0.3">
      <c r="A1858" s="76">
        <v>39744</v>
      </c>
      <c r="B1858" s="64">
        <v>72.933999999999997</v>
      </c>
      <c r="C1858" s="99">
        <f t="shared" ca="1" si="57"/>
        <v>7.3901200029448444E-2</v>
      </c>
      <c r="D1858" s="64">
        <f t="shared" ca="1" si="58"/>
        <v>-369.50600014724222</v>
      </c>
    </row>
    <row r="1859" spans="1:4" s="21" customFormat="1" ht="14.25" customHeight="1" x14ac:dyDescent="0.3">
      <c r="A1859" s="76">
        <v>39743</v>
      </c>
      <c r="B1859" s="64">
        <v>73.676000000000002</v>
      </c>
      <c r="C1859" s="99">
        <f t="shared" ref="C1859:C1922" ca="1" si="59">_xlfn.IFNA((B1859-B1868)/B1868,NORMINV(RAND(), _xlfn.AGGREGATE(1,6,C1798:C1924),_xlfn.AGGREGATE(7,6,C1798:C1924)))</f>
        <v>0.10028225384925558</v>
      </c>
      <c r="D1859" s="64">
        <f t="shared" ca="1" si="58"/>
        <v>-501.41126924627793</v>
      </c>
    </row>
    <row r="1860" spans="1:4" s="21" customFormat="1" ht="14.25" customHeight="1" x14ac:dyDescent="0.3">
      <c r="A1860" s="76">
        <v>39742</v>
      </c>
      <c r="B1860" s="64">
        <v>72.075999999999993</v>
      </c>
      <c r="C1860" s="99">
        <f t="shared" ca="1" si="59"/>
        <v>9.2424747643153768E-2</v>
      </c>
      <c r="D1860" s="64">
        <f t="shared" ca="1" si="58"/>
        <v>-462.12373821576887</v>
      </c>
    </row>
    <row r="1861" spans="1:4" s="21" customFormat="1" ht="14.25" customHeight="1" x14ac:dyDescent="0.3">
      <c r="A1861" s="76">
        <v>39741</v>
      </c>
      <c r="B1861" s="64">
        <v>71.090999999999994</v>
      </c>
      <c r="C1861" s="99">
        <f t="shared" ca="1" si="59"/>
        <v>7.0615342911357987E-2</v>
      </c>
      <c r="D1861" s="64">
        <f t="shared" ca="1" si="58"/>
        <v>-353.07671455678991</v>
      </c>
    </row>
    <row r="1862" spans="1:4" s="21" customFormat="1" ht="14.25" customHeight="1" x14ac:dyDescent="0.3">
      <c r="A1862" s="76">
        <v>39738</v>
      </c>
      <c r="B1862" s="64">
        <v>70.024000000000001</v>
      </c>
      <c r="C1862" s="99">
        <f t="shared" ca="1" si="59"/>
        <v>6.9395235186316379E-2</v>
      </c>
      <c r="D1862" s="64">
        <f t="shared" ref="D1862:D1925" ca="1" si="60">C1862*-5000</f>
        <v>-346.97617593158191</v>
      </c>
    </row>
    <row r="1863" spans="1:4" s="21" customFormat="1" ht="14.25" customHeight="1" x14ac:dyDescent="0.3">
      <c r="A1863" s="76">
        <v>39737</v>
      </c>
      <c r="B1863" s="64">
        <v>69.992000000000004</v>
      </c>
      <c r="C1863" s="99">
        <f t="shared" ca="1" si="59"/>
        <v>5.2147377598725383E-2</v>
      </c>
      <c r="D1863" s="64">
        <f t="shared" ca="1" si="60"/>
        <v>-260.73688799362691</v>
      </c>
    </row>
    <row r="1864" spans="1:4" s="21" customFormat="1" ht="14.25" customHeight="1" x14ac:dyDescent="0.3">
      <c r="A1864" s="76">
        <v>39736</v>
      </c>
      <c r="B1864" s="64">
        <v>68.930999999999997</v>
      </c>
      <c r="C1864" s="99">
        <f t="shared" ca="1" si="59"/>
        <v>5.0121113328559772E-2</v>
      </c>
      <c r="D1864" s="64">
        <f t="shared" ca="1" si="60"/>
        <v>-250.60556664279886</v>
      </c>
    </row>
    <row r="1865" spans="1:4" s="21" customFormat="1" ht="14.25" customHeight="1" x14ac:dyDescent="0.3">
      <c r="A1865" s="76">
        <v>39735</v>
      </c>
      <c r="B1865" s="64">
        <v>68.902000000000001</v>
      </c>
      <c r="C1865" s="99">
        <f t="shared" ca="1" si="59"/>
        <v>5.6681900438609913E-2</v>
      </c>
      <c r="D1865" s="64">
        <f t="shared" ca="1" si="60"/>
        <v>-283.40950219304955</v>
      </c>
    </row>
    <row r="1866" spans="1:4" s="21" customFormat="1" ht="14.25" customHeight="1" x14ac:dyDescent="0.3">
      <c r="A1866" s="76">
        <v>39734</v>
      </c>
      <c r="B1866" s="64" t="e">
        <v>#N/A</v>
      </c>
      <c r="C1866" s="99">
        <f t="shared" ca="1" si="59"/>
        <v>3.5402727195731371E-2</v>
      </c>
      <c r="D1866" s="64">
        <f t="shared" ca="1" si="60"/>
        <v>215.32954802831441</v>
      </c>
    </row>
    <row r="1867" spans="1:4" s="21" customFormat="1" ht="14.25" customHeight="1" x14ac:dyDescent="0.3">
      <c r="A1867" s="76">
        <v>39731</v>
      </c>
      <c r="B1867" s="64">
        <v>67.915000000000006</v>
      </c>
      <c r="C1867" s="99">
        <f t="shared" ca="1" si="59"/>
        <v>6.2699505539212691E-2</v>
      </c>
      <c r="D1867" s="64">
        <f t="shared" ca="1" si="60"/>
        <v>-313.49752769606346</v>
      </c>
    </row>
    <row r="1868" spans="1:4" s="21" customFormat="1" ht="14.25" customHeight="1" x14ac:dyDescent="0.3">
      <c r="A1868" s="76">
        <v>39730</v>
      </c>
      <c r="B1868" s="64">
        <v>66.960999999999999</v>
      </c>
      <c r="C1868" s="99">
        <f t="shared" ca="1" si="59"/>
        <v>6.4376659089825261E-2</v>
      </c>
      <c r="D1868" s="64">
        <f t="shared" ca="1" si="60"/>
        <v>-321.88329544912631</v>
      </c>
    </row>
    <row r="1869" spans="1:4" s="21" customFormat="1" ht="14.25" customHeight="1" x14ac:dyDescent="0.3">
      <c r="A1869" s="76">
        <v>39729</v>
      </c>
      <c r="B1869" s="64">
        <v>65.977999999999994</v>
      </c>
      <c r="C1869" s="99">
        <f t="shared" ca="1" si="59"/>
        <v>5.2247137252400183E-2</v>
      </c>
      <c r="D1869" s="64">
        <f t="shared" ca="1" si="60"/>
        <v>-261.23568626200091</v>
      </c>
    </row>
    <row r="1870" spans="1:4" s="21" customFormat="1" ht="14.25" customHeight="1" x14ac:dyDescent="0.3">
      <c r="A1870" s="76">
        <v>39728</v>
      </c>
      <c r="B1870" s="64">
        <v>66.402000000000001</v>
      </c>
      <c r="C1870" s="99">
        <f t="shared" ca="1" si="59"/>
        <v>5.8418477134705181E-2</v>
      </c>
      <c r="D1870" s="64">
        <f t="shared" ca="1" si="60"/>
        <v>-292.09238567352588</v>
      </c>
    </row>
    <row r="1871" spans="1:4" s="21" customFormat="1" ht="14.25" customHeight="1" x14ac:dyDescent="0.3">
      <c r="A1871" s="76">
        <v>39727</v>
      </c>
      <c r="B1871" s="64">
        <v>65.48</v>
      </c>
      <c r="C1871" s="99">
        <f t="shared" ca="1" si="59"/>
        <v>4.9695415197178607E-2</v>
      </c>
      <c r="D1871" s="64">
        <f t="shared" ca="1" si="60"/>
        <v>-248.47707598589304</v>
      </c>
    </row>
    <row r="1872" spans="1:4" s="21" customFormat="1" ht="14.25" customHeight="1" x14ac:dyDescent="0.3">
      <c r="A1872" s="76">
        <v>39724</v>
      </c>
      <c r="B1872" s="64">
        <v>66.522999999999996</v>
      </c>
      <c r="C1872" s="99">
        <f t="shared" ca="1" si="59"/>
        <v>7.2121583290355756E-2</v>
      </c>
      <c r="D1872" s="64">
        <f t="shared" ca="1" si="60"/>
        <v>-360.60791645177881</v>
      </c>
    </row>
    <row r="1873" spans="1:4" s="21" customFormat="1" ht="14.25" customHeight="1" x14ac:dyDescent="0.3">
      <c r="A1873" s="76">
        <v>39723</v>
      </c>
      <c r="B1873" s="64">
        <v>65.641000000000005</v>
      </c>
      <c r="C1873" s="99">
        <f t="shared" ca="1" si="59"/>
        <v>3.4612656631728349E-2</v>
      </c>
      <c r="D1873" s="64">
        <f t="shared" ca="1" si="60"/>
        <v>-173.06328315864175</v>
      </c>
    </row>
    <row r="1874" spans="1:4" s="21" customFormat="1" ht="14.25" customHeight="1" x14ac:dyDescent="0.3">
      <c r="A1874" s="76">
        <v>39722</v>
      </c>
      <c r="B1874" s="64">
        <v>65.206000000000003</v>
      </c>
      <c r="C1874" s="99">
        <f t="shared" ca="1" si="59"/>
        <v>1.7746492063244322E-2</v>
      </c>
      <c r="D1874" s="64">
        <f t="shared" ca="1" si="60"/>
        <v>-88.732460316221605</v>
      </c>
    </row>
    <row r="1875" spans="1:4" s="21" customFormat="1" ht="14.25" customHeight="1" x14ac:dyDescent="0.3">
      <c r="A1875" s="76">
        <v>39721</v>
      </c>
      <c r="B1875" s="64">
        <v>64.98</v>
      </c>
      <c r="C1875" s="99">
        <f t="shared" ca="1" si="59"/>
        <v>1.1424835787442158E-2</v>
      </c>
      <c r="D1875" s="64">
        <f t="shared" ca="1" si="60"/>
        <v>-57.124178937210786</v>
      </c>
    </row>
    <row r="1876" spans="1:4" s="21" customFormat="1" ht="14.25" customHeight="1" x14ac:dyDescent="0.3">
      <c r="A1876" s="76">
        <v>39720</v>
      </c>
      <c r="B1876" s="64">
        <v>63.908000000000001</v>
      </c>
      <c r="C1876" s="99">
        <f t="shared" ca="1" si="59"/>
        <v>-5.6299261854124492E-4</v>
      </c>
      <c r="D1876" s="64">
        <f t="shared" ca="1" si="60"/>
        <v>2.8149630927062246</v>
      </c>
    </row>
    <row r="1877" spans="1:4" s="21" customFormat="1" ht="14.25" customHeight="1" x14ac:dyDescent="0.3">
      <c r="A1877" s="76">
        <v>39717</v>
      </c>
      <c r="B1877" s="64">
        <v>62.911000000000001</v>
      </c>
      <c r="C1877" s="99">
        <f t="shared" ca="1" si="59"/>
        <v>-1.8533830480974779E-2</v>
      </c>
      <c r="D1877" s="64">
        <f t="shared" ca="1" si="60"/>
        <v>92.669152404873898</v>
      </c>
    </row>
    <row r="1878" spans="1:4" s="21" customFormat="1" ht="14.25" customHeight="1" x14ac:dyDescent="0.3">
      <c r="A1878" s="76">
        <v>39716</v>
      </c>
      <c r="B1878" s="64">
        <v>62.701999999999998</v>
      </c>
      <c r="C1878" s="99">
        <f t="shared" ca="1" si="59"/>
        <v>-2.3389393625992214E-3</v>
      </c>
      <c r="D1878" s="64">
        <f t="shared" ca="1" si="60"/>
        <v>11.694696812996106</v>
      </c>
    </row>
    <row r="1879" spans="1:4" s="21" customFormat="1" ht="14.25" customHeight="1" x14ac:dyDescent="0.3">
      <c r="A1879" s="76">
        <v>39715</v>
      </c>
      <c r="B1879" s="64">
        <v>62.737000000000002</v>
      </c>
      <c r="C1879" s="99">
        <f t="shared" ca="1" si="59"/>
        <v>-2.1630906748524117E-3</v>
      </c>
      <c r="D1879" s="64">
        <f t="shared" ca="1" si="60"/>
        <v>10.815453374262059</v>
      </c>
    </row>
    <row r="1880" spans="1:4" s="21" customFormat="1" ht="14.25" customHeight="1" x14ac:dyDescent="0.3">
      <c r="A1880" s="76">
        <v>39714</v>
      </c>
      <c r="B1880" s="64">
        <v>62.38</v>
      </c>
      <c r="C1880" s="99">
        <f t="shared" ca="1" si="59"/>
        <v>-6.5613453943177318E-3</v>
      </c>
      <c r="D1880" s="64">
        <f t="shared" ca="1" si="60"/>
        <v>32.80672697158866</v>
      </c>
    </row>
    <row r="1881" spans="1:4" s="21" customFormat="1" ht="14.25" customHeight="1" x14ac:dyDescent="0.3">
      <c r="A1881" s="76">
        <v>39713</v>
      </c>
      <c r="B1881" s="64">
        <v>62.048000000000002</v>
      </c>
      <c r="C1881" s="99">
        <f t="shared" ca="1" si="59"/>
        <v>-1.3576674827509447E-2</v>
      </c>
      <c r="D1881" s="64">
        <f t="shared" ca="1" si="60"/>
        <v>67.883374137547236</v>
      </c>
    </row>
    <row r="1882" spans="1:4" s="21" customFormat="1" ht="14.25" customHeight="1" x14ac:dyDescent="0.3">
      <c r="A1882" s="76">
        <v>39710</v>
      </c>
      <c r="B1882" s="64">
        <v>63.445</v>
      </c>
      <c r="C1882" s="99">
        <f t="shared" ca="1" si="59"/>
        <v>6.4404574945668364E-3</v>
      </c>
      <c r="D1882" s="64">
        <f t="shared" ca="1" si="60"/>
        <v>-32.202287472834179</v>
      </c>
    </row>
    <row r="1883" spans="1:4" s="21" customFormat="1" ht="14.25" customHeight="1" x14ac:dyDescent="0.3">
      <c r="A1883" s="76">
        <v>39709</v>
      </c>
      <c r="B1883" s="64">
        <v>64.069000000000003</v>
      </c>
      <c r="C1883" s="99">
        <f t="shared" ca="1" si="59"/>
        <v>2.1817833846350172E-2</v>
      </c>
      <c r="D1883" s="64">
        <f t="shared" ca="1" si="60"/>
        <v>-109.08916923175086</v>
      </c>
    </row>
    <row r="1884" spans="1:4" s="21" customFormat="1" ht="14.25" customHeight="1" x14ac:dyDescent="0.3">
      <c r="A1884" s="76">
        <v>39708</v>
      </c>
      <c r="B1884" s="64">
        <v>64.245999999999995</v>
      </c>
      <c r="C1884" s="99">
        <f t="shared" ca="1" si="59"/>
        <v>1.9745404907780588E-2</v>
      </c>
      <c r="D1884" s="64">
        <f t="shared" ca="1" si="60"/>
        <v>-98.727024538902938</v>
      </c>
    </row>
    <row r="1885" spans="1:4" s="21" customFormat="1" ht="14.25" customHeight="1" x14ac:dyDescent="0.3">
      <c r="A1885" s="76">
        <v>39707</v>
      </c>
      <c r="B1885" s="64">
        <v>63.944000000000003</v>
      </c>
      <c r="C1885" s="99">
        <f t="shared" ca="1" si="59"/>
        <v>1.2926118362691714E-2</v>
      </c>
      <c r="D1885" s="64">
        <f t="shared" ca="1" si="60"/>
        <v>-64.630591813458565</v>
      </c>
    </row>
    <row r="1886" spans="1:4" s="21" customFormat="1" ht="14.25" customHeight="1" x14ac:dyDescent="0.3">
      <c r="A1886" s="76">
        <v>39706</v>
      </c>
      <c r="B1886" s="64">
        <v>64.099000000000004</v>
      </c>
      <c r="C1886" s="99">
        <f t="shared" ca="1" si="59"/>
        <v>2.1921433582042075E-2</v>
      </c>
      <c r="D1886" s="64">
        <f t="shared" ca="1" si="60"/>
        <v>-109.60716791021038</v>
      </c>
    </row>
    <row r="1887" spans="1:4" s="21" customFormat="1" ht="14.25" customHeight="1" x14ac:dyDescent="0.3">
      <c r="A1887" s="76">
        <v>39703</v>
      </c>
      <c r="B1887" s="64">
        <v>62.848999999999997</v>
      </c>
      <c r="C1887" s="99">
        <f t="shared" ca="1" si="59"/>
        <v>3.5402727195731371E-2</v>
      </c>
      <c r="D1887" s="64">
        <f t="shared" ca="1" si="60"/>
        <v>180.67470051841207</v>
      </c>
    </row>
    <row r="1888" spans="1:4" s="21" customFormat="1" ht="14.25" customHeight="1" x14ac:dyDescent="0.3">
      <c r="A1888" s="76">
        <v>39702</v>
      </c>
      <c r="B1888" s="64">
        <v>62.872999999999998</v>
      </c>
      <c r="C1888" s="99">
        <f t="shared" ca="1" si="59"/>
        <v>5.8714363421111145E-3</v>
      </c>
      <c r="D1888" s="64">
        <f t="shared" ca="1" si="60"/>
        <v>-29.357181710555572</v>
      </c>
    </row>
    <row r="1889" spans="1:4" s="21" customFormat="1" ht="14.25" customHeight="1" x14ac:dyDescent="0.3">
      <c r="A1889" s="76">
        <v>39701</v>
      </c>
      <c r="B1889" s="64">
        <v>62.792000000000002</v>
      </c>
      <c r="C1889" s="99">
        <f t="shared" ca="1" si="59"/>
        <v>-1.3518456669370494E-3</v>
      </c>
      <c r="D1889" s="64">
        <f t="shared" ca="1" si="60"/>
        <v>6.7592283346852469</v>
      </c>
    </row>
    <row r="1890" spans="1:4" s="21" customFormat="1" ht="14.25" customHeight="1" x14ac:dyDescent="0.3">
      <c r="A1890" s="76">
        <v>39700</v>
      </c>
      <c r="B1890" s="64">
        <v>62.902000000000001</v>
      </c>
      <c r="C1890" s="99">
        <f t="shared" ca="1" si="59"/>
        <v>4.4712720769058975E-3</v>
      </c>
      <c r="D1890" s="64">
        <f t="shared" ca="1" si="60"/>
        <v>-22.356360384529488</v>
      </c>
    </row>
    <row r="1891" spans="1:4" s="21" customFormat="1" ht="14.25" customHeight="1" x14ac:dyDescent="0.3">
      <c r="A1891" s="76">
        <v>39699</v>
      </c>
      <c r="B1891" s="64">
        <v>63.039000000000001</v>
      </c>
      <c r="C1891" s="99">
        <f t="shared" ca="1" si="59"/>
        <v>1.0774929049016373E-2</v>
      </c>
      <c r="D1891" s="64">
        <f t="shared" ca="1" si="60"/>
        <v>-53.874645245081865</v>
      </c>
    </row>
    <row r="1892" spans="1:4" s="21" customFormat="1" ht="14.25" customHeight="1" x14ac:dyDescent="0.3">
      <c r="A1892" s="76">
        <v>39696</v>
      </c>
      <c r="B1892" s="64">
        <v>62.701000000000001</v>
      </c>
      <c r="C1892" s="99">
        <f t="shared" ca="1" si="59"/>
        <v>3.5402727195731371E-2</v>
      </c>
      <c r="D1892" s="64">
        <f t="shared" ca="1" si="60"/>
        <v>-64.125218145937751</v>
      </c>
    </row>
    <row r="1893" spans="1:4" s="21" customFormat="1" ht="14.25" customHeight="1" x14ac:dyDescent="0.3">
      <c r="A1893" s="76">
        <v>39695</v>
      </c>
      <c r="B1893" s="64">
        <v>63.002000000000002</v>
      </c>
      <c r="C1893" s="99">
        <f t="shared" ca="1" si="59"/>
        <v>1.102463291342381E-2</v>
      </c>
      <c r="D1893" s="64">
        <f t="shared" ca="1" si="60"/>
        <v>-55.123164567119048</v>
      </c>
    </row>
    <row r="1894" spans="1:4" s="21" customFormat="1" ht="14.25" customHeight="1" x14ac:dyDescent="0.3">
      <c r="A1894" s="76">
        <v>39694</v>
      </c>
      <c r="B1894" s="64">
        <v>63.128</v>
      </c>
      <c r="C1894" s="99">
        <f t="shared" ca="1" si="59"/>
        <v>-1.5342032423883165E-3</v>
      </c>
      <c r="D1894" s="64">
        <f t="shared" ca="1" si="60"/>
        <v>7.6710162119415823</v>
      </c>
    </row>
    <row r="1895" spans="1:4" s="21" customFormat="1" ht="14.25" customHeight="1" x14ac:dyDescent="0.3">
      <c r="A1895" s="76">
        <v>39693</v>
      </c>
      <c r="B1895" s="64">
        <v>62.723999999999997</v>
      </c>
      <c r="C1895" s="99">
        <f t="shared" ca="1" si="59"/>
        <v>3.5358302801464974E-3</v>
      </c>
      <c r="D1895" s="64">
        <f t="shared" ca="1" si="60"/>
        <v>-17.679151400732486</v>
      </c>
    </row>
    <row r="1896" spans="1:4" s="21" customFormat="1" ht="14.25" customHeight="1" x14ac:dyDescent="0.3">
      <c r="A1896" s="76">
        <v>39692</v>
      </c>
      <c r="B1896" s="64" t="e">
        <v>#N/A</v>
      </c>
      <c r="C1896" s="99">
        <f t="shared" ca="1" si="59"/>
        <v>3.5402727195731371E-2</v>
      </c>
      <c r="D1896" s="64">
        <f t="shared" ca="1" si="60"/>
        <v>1.4540241468780677</v>
      </c>
    </row>
    <row r="1897" spans="1:4" s="21" customFormat="1" ht="14.25" customHeight="1" x14ac:dyDescent="0.3">
      <c r="A1897" s="76">
        <v>39689</v>
      </c>
      <c r="B1897" s="64">
        <v>62.506</v>
      </c>
      <c r="C1897" s="99">
        <f t="shared" ca="1" si="59"/>
        <v>7.2839784703644913E-3</v>
      </c>
      <c r="D1897" s="64">
        <f t="shared" ca="1" si="60"/>
        <v>-36.419892351822455</v>
      </c>
    </row>
    <row r="1898" spans="1:4" s="21" customFormat="1" ht="14.25" customHeight="1" x14ac:dyDescent="0.3">
      <c r="A1898" s="76">
        <v>39688</v>
      </c>
      <c r="B1898" s="64">
        <v>62.877000000000002</v>
      </c>
      <c r="C1898" s="99">
        <f t="shared" ca="1" si="59"/>
        <v>1.630891575612595E-2</v>
      </c>
      <c r="D1898" s="64">
        <f t="shared" ca="1" si="60"/>
        <v>-81.544578780629749</v>
      </c>
    </row>
    <row r="1899" spans="1:4" s="21" customFormat="1" ht="14.25" customHeight="1" x14ac:dyDescent="0.3">
      <c r="A1899" s="76">
        <v>39687</v>
      </c>
      <c r="B1899" s="64">
        <v>62.622</v>
      </c>
      <c r="C1899" s="99">
        <f t="shared" ca="1" si="59"/>
        <v>1.7747440273037523E-2</v>
      </c>
      <c r="D1899" s="64">
        <f t="shared" ca="1" si="60"/>
        <v>-88.737201365187616</v>
      </c>
    </row>
    <row r="1900" spans="1:4" s="21" customFormat="1" ht="14.25" customHeight="1" x14ac:dyDescent="0.3">
      <c r="A1900" s="76">
        <v>39686</v>
      </c>
      <c r="B1900" s="64">
        <v>62.366999999999997</v>
      </c>
      <c r="C1900" s="99">
        <f t="shared" ca="1" si="59"/>
        <v>1.4840126922138135E-2</v>
      </c>
      <c r="D1900" s="64">
        <f t="shared" ca="1" si="60"/>
        <v>-74.20063461069067</v>
      </c>
    </row>
    <row r="1901" spans="1:4" s="21" customFormat="1" ht="14.25" customHeight="1" x14ac:dyDescent="0.3">
      <c r="A1901" s="76">
        <v>39685</v>
      </c>
      <c r="B1901" s="64" t="e">
        <v>#N/A</v>
      </c>
      <c r="C1901" s="99">
        <f t="shared" ca="1" si="59"/>
        <v>3.5402727195731371E-2</v>
      </c>
      <c r="D1901" s="64">
        <f t="shared" ca="1" si="60"/>
        <v>16.518036610411514</v>
      </c>
    </row>
    <row r="1902" spans="1:4" s="21" customFormat="1" ht="14.25" customHeight="1" x14ac:dyDescent="0.3">
      <c r="A1902" s="76">
        <v>39682</v>
      </c>
      <c r="B1902" s="64">
        <v>62.314999999999998</v>
      </c>
      <c r="C1902" s="99">
        <f t="shared" ca="1" si="59"/>
        <v>2.2647082957249452E-2</v>
      </c>
      <c r="D1902" s="64">
        <f t="shared" ca="1" si="60"/>
        <v>-113.23541478624726</v>
      </c>
    </row>
    <row r="1903" spans="1:4" s="21" customFormat="1" ht="14.25" customHeight="1" x14ac:dyDescent="0.3">
      <c r="A1903" s="76">
        <v>39681</v>
      </c>
      <c r="B1903" s="64">
        <v>63.225000000000001</v>
      </c>
      <c r="C1903" s="99">
        <f t="shared" ca="1" si="59"/>
        <v>4.0672219113144878E-2</v>
      </c>
      <c r="D1903" s="64">
        <f t="shared" ca="1" si="60"/>
        <v>-203.36109556572438</v>
      </c>
    </row>
    <row r="1904" spans="1:4" s="21" customFormat="1" ht="14.25" customHeight="1" x14ac:dyDescent="0.3">
      <c r="A1904" s="76">
        <v>39680</v>
      </c>
      <c r="B1904" s="64">
        <v>62.503</v>
      </c>
      <c r="C1904" s="99">
        <f t="shared" ca="1" si="59"/>
        <v>2.1808432375876721E-2</v>
      </c>
      <c r="D1904" s="64">
        <f t="shared" ca="1" si="60"/>
        <v>-109.04216187938361</v>
      </c>
    </row>
    <row r="1905" spans="1:4" s="21" customFormat="1" ht="14.25" customHeight="1" x14ac:dyDescent="0.3">
      <c r="A1905" s="76">
        <v>39679</v>
      </c>
      <c r="B1905" s="64">
        <v>62.405000000000001</v>
      </c>
      <c r="C1905" s="99">
        <f t="shared" ca="1" si="59"/>
        <v>2.2194922194922261E-2</v>
      </c>
      <c r="D1905" s="64">
        <f t="shared" ca="1" si="60"/>
        <v>-110.97461097461131</v>
      </c>
    </row>
    <row r="1906" spans="1:4" s="21" customFormat="1" ht="14.25" customHeight="1" x14ac:dyDescent="0.3">
      <c r="A1906" s="76">
        <v>39678</v>
      </c>
      <c r="B1906" s="64">
        <v>62.054000000000002</v>
      </c>
      <c r="C1906" s="99">
        <f t="shared" ca="1" si="59"/>
        <v>5.1346842250190351E-3</v>
      </c>
      <c r="D1906" s="64">
        <f t="shared" ca="1" si="60"/>
        <v>-25.673421125095174</v>
      </c>
    </row>
    <row r="1907" spans="1:4" s="21" customFormat="1" ht="14.25" customHeight="1" x14ac:dyDescent="0.3">
      <c r="A1907" s="76">
        <v>39675</v>
      </c>
      <c r="B1907" s="64">
        <v>61.868000000000002</v>
      </c>
      <c r="C1907" s="99">
        <f t="shared" ca="1" si="59"/>
        <v>-1.0333685254503004E-2</v>
      </c>
      <c r="D1907" s="64">
        <f t="shared" ca="1" si="60"/>
        <v>51.668426272515021</v>
      </c>
    </row>
    <row r="1908" spans="1:4" s="21" customFormat="1" ht="14.25" customHeight="1" x14ac:dyDescent="0.3">
      <c r="A1908" s="76">
        <v>39674</v>
      </c>
      <c r="B1908" s="64">
        <v>61.53</v>
      </c>
      <c r="C1908" s="99">
        <f t="shared" ca="1" si="59"/>
        <v>-1.6039531127564649E-2</v>
      </c>
      <c r="D1908" s="64">
        <f t="shared" ca="1" si="60"/>
        <v>80.197655637823246</v>
      </c>
    </row>
    <row r="1909" spans="1:4" s="21" customFormat="1" ht="14.25" customHeight="1" x14ac:dyDescent="0.3">
      <c r="A1909" s="76">
        <v>39673</v>
      </c>
      <c r="B1909" s="64">
        <v>61.454999999999998</v>
      </c>
      <c r="C1909" s="99">
        <f t="shared" ca="1" si="59"/>
        <v>-1.8447532343076205E-2</v>
      </c>
      <c r="D1909" s="64">
        <f t="shared" ca="1" si="60"/>
        <v>92.237661715381023</v>
      </c>
    </row>
    <row r="1910" spans="1:4" s="21" customFormat="1" ht="14.25" customHeight="1" x14ac:dyDescent="0.3">
      <c r="A1910" s="76">
        <v>39672</v>
      </c>
      <c r="B1910" s="64">
        <v>61.194000000000003</v>
      </c>
      <c r="C1910" s="99">
        <f t="shared" ca="1" si="59"/>
        <v>-2.3396105968719983E-2</v>
      </c>
      <c r="D1910" s="64">
        <f t="shared" ca="1" si="60"/>
        <v>116.98052984359991</v>
      </c>
    </row>
    <row r="1911" spans="1:4" s="21" customFormat="1" ht="14.25" customHeight="1" x14ac:dyDescent="0.3">
      <c r="A1911" s="76">
        <v>39671</v>
      </c>
      <c r="B1911" s="64">
        <v>60.935000000000002</v>
      </c>
      <c r="C1911" s="99">
        <f t="shared" ca="1" si="59"/>
        <v>-3.065444942890776E-2</v>
      </c>
      <c r="D1911" s="64">
        <f t="shared" ca="1" si="60"/>
        <v>153.2722471445388</v>
      </c>
    </row>
    <row r="1912" spans="1:4" s="21" customFormat="1" ht="14.25" customHeight="1" x14ac:dyDescent="0.3">
      <c r="A1912" s="76">
        <v>39668</v>
      </c>
      <c r="B1912" s="64">
        <v>60.753999999999998</v>
      </c>
      <c r="C1912" s="99">
        <f t="shared" ca="1" si="59"/>
        <v>-3.150007970667941E-2</v>
      </c>
      <c r="D1912" s="64">
        <f t="shared" ca="1" si="60"/>
        <v>157.50039853339706</v>
      </c>
    </row>
    <row r="1913" spans="1:4" s="21" customFormat="1" ht="14.25" customHeight="1" x14ac:dyDescent="0.3">
      <c r="A1913" s="76">
        <v>39667</v>
      </c>
      <c r="B1913" s="64">
        <v>61.168999999999997</v>
      </c>
      <c r="C1913" s="99">
        <f t="shared" ca="1" si="59"/>
        <v>-2.5893781352018547E-2</v>
      </c>
      <c r="D1913" s="64">
        <f t="shared" ca="1" si="60"/>
        <v>129.46890676009275</v>
      </c>
    </row>
    <row r="1914" spans="1:4" s="21" customFormat="1" ht="14.25" customHeight="1" x14ac:dyDescent="0.3">
      <c r="A1914" s="76">
        <v>39666</v>
      </c>
      <c r="B1914" s="64">
        <v>61.05</v>
      </c>
      <c r="C1914" s="99">
        <f t="shared" ca="1" si="59"/>
        <v>-3.4294030181277586E-2</v>
      </c>
      <c r="D1914" s="64">
        <f t="shared" ca="1" si="60"/>
        <v>171.47015090638794</v>
      </c>
    </row>
    <row r="1915" spans="1:4" s="21" customFormat="1" ht="14.25" customHeight="1" x14ac:dyDescent="0.3">
      <c r="A1915" s="76">
        <v>39665</v>
      </c>
      <c r="B1915" s="64">
        <v>61.737000000000002</v>
      </c>
      <c r="C1915" s="99">
        <f t="shared" ca="1" si="59"/>
        <v>-2.0405248877393988E-2</v>
      </c>
      <c r="D1915" s="64">
        <f t="shared" ca="1" si="60"/>
        <v>102.02624438696994</v>
      </c>
    </row>
    <row r="1916" spans="1:4" s="21" customFormat="1" ht="14.25" customHeight="1" x14ac:dyDescent="0.3">
      <c r="A1916" s="76">
        <v>39664</v>
      </c>
      <c r="B1916" s="64">
        <v>62.514000000000003</v>
      </c>
      <c r="C1916" s="99">
        <f t="shared" ca="1" si="59"/>
        <v>-1.6580669519254892E-2</v>
      </c>
      <c r="D1916" s="64">
        <f t="shared" ca="1" si="60"/>
        <v>82.903347596274457</v>
      </c>
    </row>
    <row r="1917" spans="1:4" s="21" customFormat="1" ht="14.25" customHeight="1" x14ac:dyDescent="0.3">
      <c r="A1917" s="76">
        <v>39661</v>
      </c>
      <c r="B1917" s="64">
        <v>62.533000000000001</v>
      </c>
      <c r="C1917" s="99">
        <f t="shared" ca="1" si="59"/>
        <v>-1.8720773310736558E-2</v>
      </c>
      <c r="D1917" s="64">
        <f t="shared" ca="1" si="60"/>
        <v>93.603866553682792</v>
      </c>
    </row>
    <row r="1918" spans="1:4" s="21" customFormat="1" ht="14.25" customHeight="1" x14ac:dyDescent="0.3">
      <c r="A1918" s="76">
        <v>39660</v>
      </c>
      <c r="B1918" s="64">
        <v>62.61</v>
      </c>
      <c r="C1918" s="99">
        <f t="shared" ca="1" si="59"/>
        <v>-1.3565250271777617E-2</v>
      </c>
      <c r="D1918" s="64">
        <f t="shared" ca="1" si="60"/>
        <v>67.826251358888086</v>
      </c>
    </row>
    <row r="1919" spans="1:4" s="21" customFormat="1" ht="14.25" customHeight="1" x14ac:dyDescent="0.3">
      <c r="A1919" s="76">
        <v>39659</v>
      </c>
      <c r="B1919" s="64">
        <v>62.66</v>
      </c>
      <c r="C1919" s="99">
        <f t="shared" ca="1" si="59"/>
        <v>-1.6172083529596502E-2</v>
      </c>
      <c r="D1919" s="64">
        <f t="shared" ca="1" si="60"/>
        <v>80.860417647982516</v>
      </c>
    </row>
    <row r="1920" spans="1:4" s="21" customFormat="1" ht="14.25" customHeight="1" x14ac:dyDescent="0.3">
      <c r="A1920" s="76">
        <v>39658</v>
      </c>
      <c r="B1920" s="64">
        <v>62.862000000000002</v>
      </c>
      <c r="C1920" s="99">
        <f t="shared" ca="1" si="59"/>
        <v>-2.4018382524181467E-2</v>
      </c>
      <c r="D1920" s="64">
        <f t="shared" ca="1" si="60"/>
        <v>120.09191262090734</v>
      </c>
    </row>
    <row r="1921" spans="1:4" s="21" customFormat="1" ht="14.25" customHeight="1" x14ac:dyDescent="0.3">
      <c r="A1921" s="76">
        <v>39657</v>
      </c>
      <c r="B1921" s="64">
        <v>62.73</v>
      </c>
      <c r="C1921" s="99">
        <f t="shared" ca="1" si="59"/>
        <v>-2.7079843662758271E-2</v>
      </c>
      <c r="D1921" s="64">
        <f t="shared" ca="1" si="60"/>
        <v>135.39921831379135</v>
      </c>
    </row>
    <row r="1922" spans="1:4" s="21" customFormat="1" ht="14.25" customHeight="1" x14ac:dyDescent="0.3">
      <c r="A1922" s="76">
        <v>39654</v>
      </c>
      <c r="B1922" s="64">
        <v>62.795000000000002</v>
      </c>
      <c r="C1922" s="99">
        <f t="shared" ca="1" si="59"/>
        <v>-1.6769486111546019E-2</v>
      </c>
      <c r="D1922" s="64">
        <f t="shared" ca="1" si="60"/>
        <v>83.847430557730092</v>
      </c>
    </row>
    <row r="1923" spans="1:4" s="21" customFormat="1" ht="14.25" customHeight="1" x14ac:dyDescent="0.3">
      <c r="A1923" s="76">
        <v>39653</v>
      </c>
      <c r="B1923" s="64">
        <v>63.218000000000004</v>
      </c>
      <c r="C1923" s="99">
        <f t="shared" ref="C1923:C1986" ca="1" si="61">_xlfn.IFNA((B1923-B1932)/B1932,NORMINV(RAND(), _xlfn.AGGREGATE(1,6,C1862:C1988),_xlfn.AGGREGATE(7,6,C1862:C1988)))</f>
        <v>-6.9119356561625827E-3</v>
      </c>
      <c r="D1923" s="64">
        <f t="shared" ca="1" si="60"/>
        <v>34.559678280812911</v>
      </c>
    </row>
    <row r="1924" spans="1:4" s="21" customFormat="1" ht="14.25" customHeight="1" x14ac:dyDescent="0.3">
      <c r="A1924" s="76">
        <v>39652</v>
      </c>
      <c r="B1924" s="64">
        <v>63.023000000000003</v>
      </c>
      <c r="C1924" s="99">
        <f t="shared" ca="1" si="61"/>
        <v>-1.1946382378302004E-2</v>
      </c>
      <c r="D1924" s="64">
        <f t="shared" ca="1" si="60"/>
        <v>59.731911891510023</v>
      </c>
    </row>
    <row r="1925" spans="1:4" s="21" customFormat="1" ht="14.25" customHeight="1" x14ac:dyDescent="0.3">
      <c r="A1925" s="76">
        <v>39651</v>
      </c>
      <c r="B1925" s="64">
        <v>63.567999999999998</v>
      </c>
      <c r="C1925" s="99">
        <f t="shared" ca="1" si="61"/>
        <v>3.4620589808954878E-4</v>
      </c>
      <c r="D1925" s="64">
        <f t="shared" ca="1" si="60"/>
        <v>-1.7310294904477439</v>
      </c>
    </row>
    <row r="1926" spans="1:4" s="21" customFormat="1" ht="14.25" customHeight="1" x14ac:dyDescent="0.3">
      <c r="A1926" s="76">
        <v>39650</v>
      </c>
      <c r="B1926" s="64">
        <v>63.725999999999999</v>
      </c>
      <c r="C1926" s="99">
        <f t="shared" ca="1" si="61"/>
        <v>5.1261021119540029E-3</v>
      </c>
      <c r="D1926" s="64">
        <f t="shared" ref="D1926:D1989" ca="1" si="62">C1926*-5000</f>
        <v>-25.630510559770016</v>
      </c>
    </row>
    <row r="1927" spans="1:4" s="21" customFormat="1" ht="14.25" customHeight="1" x14ac:dyDescent="0.3">
      <c r="A1927" s="76">
        <v>39647</v>
      </c>
      <c r="B1927" s="64">
        <v>63.470999999999997</v>
      </c>
      <c r="C1927" s="99">
        <f t="shared" ca="1" si="61"/>
        <v>-2.5771980828160836E-3</v>
      </c>
      <c r="D1927" s="64">
        <f t="shared" ca="1" si="62"/>
        <v>12.885990414080418</v>
      </c>
    </row>
    <row r="1928" spans="1:4" s="21" customFormat="1" ht="14.25" customHeight="1" x14ac:dyDescent="0.3">
      <c r="A1928" s="76">
        <v>39646</v>
      </c>
      <c r="B1928" s="64">
        <v>63.69</v>
      </c>
      <c r="C1928" s="99">
        <f t="shared" ca="1" si="61"/>
        <v>3.5402727195731371E-2</v>
      </c>
      <c r="D1928" s="64">
        <f t="shared" ca="1" si="62"/>
        <v>-124.06571331511499</v>
      </c>
    </row>
    <row r="1929" spans="1:4" s="21" customFormat="1" ht="14.25" customHeight="1" x14ac:dyDescent="0.3">
      <c r="A1929" s="76">
        <v>39645</v>
      </c>
      <c r="B1929" s="64">
        <v>64.409000000000006</v>
      </c>
      <c r="C1929" s="99">
        <f t="shared" ca="1" si="61"/>
        <v>1.7005621170972103E-2</v>
      </c>
      <c r="D1929" s="64">
        <f t="shared" ca="1" si="62"/>
        <v>-85.028105854860513</v>
      </c>
    </row>
    <row r="1930" spans="1:4" s="21" customFormat="1" ht="14.25" customHeight="1" x14ac:dyDescent="0.3">
      <c r="A1930" s="76">
        <v>39644</v>
      </c>
      <c r="B1930" s="64">
        <v>64.475999999999999</v>
      </c>
      <c r="C1930" s="99">
        <f t="shared" ca="1" si="61"/>
        <v>1.5354088911985661E-2</v>
      </c>
      <c r="D1930" s="64">
        <f t="shared" ca="1" si="62"/>
        <v>-76.770444559928308</v>
      </c>
    </row>
    <row r="1931" spans="1:4" s="21" customFormat="1" ht="14.25" customHeight="1" x14ac:dyDescent="0.3">
      <c r="A1931" s="76">
        <v>39643</v>
      </c>
      <c r="B1931" s="64">
        <v>63.866</v>
      </c>
      <c r="C1931" s="99">
        <f t="shared" ca="1" si="61"/>
        <v>1.1370114651295312E-2</v>
      </c>
      <c r="D1931" s="64">
        <f t="shared" ca="1" si="62"/>
        <v>-56.850573256476558</v>
      </c>
    </row>
    <row r="1932" spans="1:4" s="21" customFormat="1" ht="14.25" customHeight="1" x14ac:dyDescent="0.3">
      <c r="A1932" s="76">
        <v>39640</v>
      </c>
      <c r="B1932" s="64">
        <v>63.658000000000001</v>
      </c>
      <c r="C1932" s="99">
        <f t="shared" ca="1" si="61"/>
        <v>7.7092336673473885E-3</v>
      </c>
      <c r="D1932" s="64">
        <f t="shared" ca="1" si="62"/>
        <v>-38.54616833673694</v>
      </c>
    </row>
    <row r="1933" spans="1:4" s="21" customFormat="1" ht="14.25" customHeight="1" x14ac:dyDescent="0.3">
      <c r="A1933" s="76">
        <v>39639</v>
      </c>
      <c r="B1933" s="64">
        <v>63.784999999999997</v>
      </c>
      <c r="C1933" s="99">
        <f t="shared" ca="1" si="61"/>
        <v>2.3414419510967661E-3</v>
      </c>
      <c r="D1933" s="64">
        <f t="shared" ca="1" si="62"/>
        <v>-11.707209755483831</v>
      </c>
    </row>
    <row r="1934" spans="1:4" s="21" customFormat="1" ht="14.25" customHeight="1" x14ac:dyDescent="0.3">
      <c r="A1934" s="76">
        <v>39638</v>
      </c>
      <c r="B1934" s="64">
        <v>63.545999999999999</v>
      </c>
      <c r="C1934" s="99">
        <f t="shared" ca="1" si="61"/>
        <v>-1.0532438338075577E-3</v>
      </c>
      <c r="D1934" s="64">
        <f t="shared" ca="1" si="62"/>
        <v>5.2662191690377886</v>
      </c>
    </row>
    <row r="1935" spans="1:4" s="21" customFormat="1" ht="14.25" customHeight="1" x14ac:dyDescent="0.3">
      <c r="A1935" s="76">
        <v>39637</v>
      </c>
      <c r="B1935" s="64">
        <v>63.401000000000003</v>
      </c>
      <c r="C1935" s="99">
        <f t="shared" ca="1" si="61"/>
        <v>-9.4677144687300083E-3</v>
      </c>
      <c r="D1935" s="64">
        <f t="shared" ca="1" si="62"/>
        <v>47.338572343650043</v>
      </c>
    </row>
    <row r="1936" spans="1:4" s="21" customFormat="1" ht="14.25" customHeight="1" x14ac:dyDescent="0.3">
      <c r="A1936" s="76">
        <v>39636</v>
      </c>
      <c r="B1936" s="64">
        <v>63.634999999999998</v>
      </c>
      <c r="C1936" s="99">
        <f t="shared" ca="1" si="61"/>
        <v>-4.5832811913402464E-3</v>
      </c>
      <c r="D1936" s="64">
        <f t="shared" ca="1" si="62"/>
        <v>22.916405956701233</v>
      </c>
    </row>
    <row r="1937" spans="1:4" s="21" customFormat="1" ht="14.25" customHeight="1" x14ac:dyDescent="0.3">
      <c r="A1937" s="76">
        <v>39633</v>
      </c>
      <c r="B1937" s="64" t="e">
        <v>#N/A</v>
      </c>
      <c r="C1937" s="99">
        <f t="shared" ca="1" si="61"/>
        <v>3.5402727195731371E-2</v>
      </c>
      <c r="D1937" s="64">
        <f t="shared" ca="1" si="62"/>
        <v>109.6143146010083</v>
      </c>
    </row>
    <row r="1938" spans="1:4" s="21" customFormat="1" ht="14.25" customHeight="1" x14ac:dyDescent="0.3">
      <c r="A1938" s="76">
        <v>39632</v>
      </c>
      <c r="B1938" s="64">
        <v>63.332000000000001</v>
      </c>
      <c r="C1938" s="99">
        <f t="shared" ca="1" si="61"/>
        <v>1.1856395339646655E-3</v>
      </c>
      <c r="D1938" s="64">
        <f t="shared" ca="1" si="62"/>
        <v>-5.9281976698233274</v>
      </c>
    </row>
    <row r="1939" spans="1:4" s="21" customFormat="1" ht="14.25" customHeight="1" x14ac:dyDescent="0.3">
      <c r="A1939" s="76">
        <v>39631</v>
      </c>
      <c r="B1939" s="64">
        <v>63.500999999999998</v>
      </c>
      <c r="C1939" s="99">
        <f t="shared" ca="1" si="61"/>
        <v>4.0477508103407426E-3</v>
      </c>
      <c r="D1939" s="64">
        <f t="shared" ca="1" si="62"/>
        <v>-20.238754051703712</v>
      </c>
    </row>
    <row r="1940" spans="1:4" s="21" customFormat="1" ht="14.25" customHeight="1" x14ac:dyDescent="0.3">
      <c r="A1940" s="76">
        <v>39630</v>
      </c>
      <c r="B1940" s="64">
        <v>63.148000000000003</v>
      </c>
      <c r="C1940" s="99">
        <f t="shared" ca="1" si="61"/>
        <v>-1.2178726769473812E-3</v>
      </c>
      <c r="D1940" s="64">
        <f t="shared" ca="1" si="62"/>
        <v>6.089363384736906</v>
      </c>
    </row>
    <row r="1941" spans="1:4" s="21" customFormat="1" ht="14.25" customHeight="1" x14ac:dyDescent="0.3">
      <c r="A1941" s="76">
        <v>39629</v>
      </c>
      <c r="B1941" s="64">
        <v>63.170999999999999</v>
      </c>
      <c r="C1941" s="99">
        <f t="shared" ca="1" si="61"/>
        <v>-5.8536894064041003E-4</v>
      </c>
      <c r="D1941" s="64">
        <f t="shared" ca="1" si="62"/>
        <v>2.9268447032020499</v>
      </c>
    </row>
    <row r="1942" spans="1:4" s="21" customFormat="1" ht="14.25" customHeight="1" x14ac:dyDescent="0.3">
      <c r="A1942" s="76">
        <v>39626</v>
      </c>
      <c r="B1942" s="64">
        <v>63.636000000000003</v>
      </c>
      <c r="C1942" s="99">
        <f t="shared" ca="1" si="61"/>
        <v>1.0688817241872239E-2</v>
      </c>
      <c r="D1942" s="64">
        <f t="shared" ca="1" si="62"/>
        <v>-53.444086209361195</v>
      </c>
    </row>
    <row r="1943" spans="1:4" s="21" customFormat="1" ht="14.25" customHeight="1" x14ac:dyDescent="0.3">
      <c r="A1943" s="76">
        <v>39625</v>
      </c>
      <c r="B1943" s="64">
        <v>63.613</v>
      </c>
      <c r="C1943" s="99">
        <f t="shared" ca="1" si="61"/>
        <v>1.0628495170310068E-2</v>
      </c>
      <c r="D1943" s="64">
        <f t="shared" ca="1" si="62"/>
        <v>-53.142475851550337</v>
      </c>
    </row>
    <row r="1944" spans="1:4" s="21" customFormat="1" ht="14.25" customHeight="1" x14ac:dyDescent="0.3">
      <c r="A1944" s="76">
        <v>39624</v>
      </c>
      <c r="B1944" s="64">
        <v>64.007000000000005</v>
      </c>
      <c r="C1944" s="99">
        <f t="shared" ca="1" si="61"/>
        <v>1.5629462727301681E-2</v>
      </c>
      <c r="D1944" s="64">
        <f t="shared" ca="1" si="62"/>
        <v>-78.1473136365084</v>
      </c>
    </row>
    <row r="1945" spans="1:4" s="21" customFormat="1" ht="14.25" customHeight="1" x14ac:dyDescent="0.3">
      <c r="A1945" s="76">
        <v>39623</v>
      </c>
      <c r="B1945" s="64">
        <v>63.927999999999997</v>
      </c>
      <c r="C1945" s="99">
        <f t="shared" ca="1" si="61"/>
        <v>9.1079856671559753E-3</v>
      </c>
      <c r="D1945" s="64">
        <f t="shared" ca="1" si="62"/>
        <v>-45.539928335779877</v>
      </c>
    </row>
    <row r="1946" spans="1:4" s="21" customFormat="1" ht="14.25" customHeight="1" x14ac:dyDescent="0.3">
      <c r="A1946" s="76">
        <v>39622</v>
      </c>
      <c r="B1946" s="64">
        <v>63.718000000000004</v>
      </c>
      <c r="C1946" s="99">
        <f t="shared" ca="1" si="61"/>
        <v>9.3940594059406506E-3</v>
      </c>
      <c r="D1946" s="64">
        <f t="shared" ca="1" si="62"/>
        <v>-46.970297029703254</v>
      </c>
    </row>
    <row r="1947" spans="1:4" s="21" customFormat="1" ht="14.25" customHeight="1" x14ac:dyDescent="0.3">
      <c r="A1947" s="76">
        <v>39619</v>
      </c>
      <c r="B1947" s="64">
        <v>63.256999999999998</v>
      </c>
      <c r="C1947" s="99">
        <f t="shared" ca="1" si="61"/>
        <v>-1.2057036655265559E-2</v>
      </c>
      <c r="D1947" s="64">
        <f t="shared" ca="1" si="62"/>
        <v>60.285183276327793</v>
      </c>
    </row>
    <row r="1948" spans="1:4" s="21" customFormat="1" ht="14.25" customHeight="1" x14ac:dyDescent="0.3">
      <c r="A1948" s="76">
        <v>39618</v>
      </c>
      <c r="B1948" s="64">
        <v>63.244999999999997</v>
      </c>
      <c r="C1948" s="99">
        <f t="shared" ca="1" si="61"/>
        <v>-1.9016301903181369E-2</v>
      </c>
      <c r="D1948" s="64">
        <f t="shared" ca="1" si="62"/>
        <v>95.081509515906845</v>
      </c>
    </row>
    <row r="1949" spans="1:4" s="21" customFormat="1" ht="14.25" customHeight="1" x14ac:dyDescent="0.3">
      <c r="A1949" s="76">
        <v>39617</v>
      </c>
      <c r="B1949" s="64">
        <v>63.225000000000001</v>
      </c>
      <c r="C1949" s="99">
        <f t="shared" ca="1" si="61"/>
        <v>-1.0811064522185297E-2</v>
      </c>
      <c r="D1949" s="64">
        <f t="shared" ca="1" si="62"/>
        <v>54.055322610926488</v>
      </c>
    </row>
    <row r="1950" spans="1:4" s="21" customFormat="1" ht="14.25" customHeight="1" x14ac:dyDescent="0.3">
      <c r="A1950" s="76">
        <v>39616</v>
      </c>
      <c r="B1950" s="64">
        <v>63.207999999999998</v>
      </c>
      <c r="C1950" s="99">
        <f t="shared" ca="1" si="61"/>
        <v>-7.6458120731611881E-3</v>
      </c>
      <c r="D1950" s="64">
        <f t="shared" ca="1" si="62"/>
        <v>38.229060365805942</v>
      </c>
    </row>
    <row r="1951" spans="1:4" s="21" customFormat="1" ht="14.25" customHeight="1" x14ac:dyDescent="0.3">
      <c r="A1951" s="76">
        <v>39615</v>
      </c>
      <c r="B1951" s="64">
        <v>62.963000000000001</v>
      </c>
      <c r="C1951" s="99">
        <f t="shared" ca="1" si="61"/>
        <v>-1.4231588176352689E-2</v>
      </c>
      <c r="D1951" s="64">
        <f t="shared" ca="1" si="62"/>
        <v>71.157940881763452</v>
      </c>
    </row>
    <row r="1952" spans="1:4" s="21" customFormat="1" ht="14.25" customHeight="1" x14ac:dyDescent="0.3">
      <c r="A1952" s="76">
        <v>39612</v>
      </c>
      <c r="B1952" s="64">
        <v>62.944000000000003</v>
      </c>
      <c r="C1952" s="99">
        <f t="shared" ca="1" si="61"/>
        <v>-2.2593518532896446E-2</v>
      </c>
      <c r="D1952" s="64">
        <f t="shared" ca="1" si="62"/>
        <v>112.96759266448223</v>
      </c>
    </row>
    <row r="1953" spans="1:4" s="21" customFormat="1" ht="14.25" customHeight="1" x14ac:dyDescent="0.3">
      <c r="A1953" s="76">
        <v>39611</v>
      </c>
      <c r="B1953" s="64">
        <v>63.021999999999998</v>
      </c>
      <c r="C1953" s="99">
        <f t="shared" ca="1" si="61"/>
        <v>-2.259650428821788E-2</v>
      </c>
      <c r="D1953" s="64">
        <f t="shared" ca="1" si="62"/>
        <v>112.9825214410894</v>
      </c>
    </row>
    <row r="1954" spans="1:4" s="21" customFormat="1" ht="14.25" customHeight="1" x14ac:dyDescent="0.3">
      <c r="A1954" s="76">
        <v>39610</v>
      </c>
      <c r="B1954" s="64">
        <v>63.350999999999999</v>
      </c>
      <c r="C1954" s="99">
        <f t="shared" ca="1" si="61"/>
        <v>-2.3385953012271012E-2</v>
      </c>
      <c r="D1954" s="64">
        <f t="shared" ca="1" si="62"/>
        <v>116.92976506135506</v>
      </c>
    </row>
    <row r="1955" spans="1:4" s="21" customFormat="1" ht="14.25" customHeight="1" x14ac:dyDescent="0.3">
      <c r="A1955" s="76">
        <v>39609</v>
      </c>
      <c r="B1955" s="64">
        <v>63.125</v>
      </c>
      <c r="C1955" s="99">
        <f t="shared" ca="1" si="61"/>
        <v>-3.181030383901591E-2</v>
      </c>
      <c r="D1955" s="64">
        <f t="shared" ca="1" si="62"/>
        <v>159.05151919507955</v>
      </c>
    </row>
    <row r="1956" spans="1:4" s="21" customFormat="1" ht="14.25" customHeight="1" x14ac:dyDescent="0.3">
      <c r="A1956" s="76">
        <v>39608</v>
      </c>
      <c r="B1956" s="64">
        <v>64.028999999999996</v>
      </c>
      <c r="C1956" s="99">
        <f t="shared" ca="1" si="61"/>
        <v>-1.7598502516263739E-2</v>
      </c>
      <c r="D1956" s="64">
        <f t="shared" ca="1" si="62"/>
        <v>87.992512581318692</v>
      </c>
    </row>
    <row r="1957" spans="1:4" s="21" customFormat="1" ht="14.25" customHeight="1" x14ac:dyDescent="0.3">
      <c r="A1957" s="76">
        <v>39605</v>
      </c>
      <c r="B1957" s="64">
        <v>64.471000000000004</v>
      </c>
      <c r="C1957" s="99">
        <f t="shared" ca="1" si="61"/>
        <v>3.5402727195731371E-2</v>
      </c>
      <c r="D1957" s="64">
        <f t="shared" ca="1" si="62"/>
        <v>-8.2403796799137332</v>
      </c>
    </row>
    <row r="1958" spans="1:4" s="21" customFormat="1" ht="14.25" customHeight="1" x14ac:dyDescent="0.3">
      <c r="A1958" s="76">
        <v>39604</v>
      </c>
      <c r="B1958" s="64">
        <v>63.915999999999997</v>
      </c>
      <c r="C1958" s="99">
        <f t="shared" ca="1" si="61"/>
        <v>-2.2810665362035291E-2</v>
      </c>
      <c r="D1958" s="64">
        <f t="shared" ca="1" si="62"/>
        <v>114.05332681017646</v>
      </c>
    </row>
    <row r="1959" spans="1:4" s="21" customFormat="1" ht="14.25" customHeight="1" x14ac:dyDescent="0.3">
      <c r="A1959" s="76">
        <v>39603</v>
      </c>
      <c r="B1959" s="64">
        <v>63.695</v>
      </c>
      <c r="C1959" s="99">
        <f t="shared" ca="1" si="61"/>
        <v>-2.8743519365660233E-2</v>
      </c>
      <c r="D1959" s="64">
        <f t="shared" ca="1" si="62"/>
        <v>143.71759682830117</v>
      </c>
    </row>
    <row r="1960" spans="1:4" s="21" customFormat="1" ht="14.25" customHeight="1" x14ac:dyDescent="0.3">
      <c r="A1960" s="76">
        <v>39602</v>
      </c>
      <c r="B1960" s="64">
        <v>63.872</v>
      </c>
      <c r="C1960" s="99">
        <f t="shared" ca="1" si="61"/>
        <v>-3.6490624670015494E-2</v>
      </c>
      <c r="D1960" s="64">
        <f t="shared" ca="1" si="62"/>
        <v>182.45312335007748</v>
      </c>
    </row>
    <row r="1961" spans="1:4" s="21" customFormat="1" ht="14.25" customHeight="1" x14ac:dyDescent="0.3">
      <c r="A1961" s="76">
        <v>39601</v>
      </c>
      <c r="B1961" s="64">
        <v>64.399000000000001</v>
      </c>
      <c r="C1961" s="99">
        <f t="shared" ca="1" si="61"/>
        <v>-2.0517734379753051E-2</v>
      </c>
      <c r="D1961" s="64">
        <f t="shared" ca="1" si="62"/>
        <v>102.58867189876526</v>
      </c>
    </row>
    <row r="1962" spans="1:4" s="21" customFormat="1" ht="14.25" customHeight="1" x14ac:dyDescent="0.3">
      <c r="A1962" s="76">
        <v>39598</v>
      </c>
      <c r="B1962" s="64">
        <v>64.478999999999999</v>
      </c>
      <c r="C1962" s="99">
        <f t="shared" ca="1" si="61"/>
        <v>-1.046638326606409E-2</v>
      </c>
      <c r="D1962" s="64">
        <f t="shared" ca="1" si="62"/>
        <v>52.331916330320453</v>
      </c>
    </row>
    <row r="1963" spans="1:4" s="21" customFormat="1" ht="14.25" customHeight="1" x14ac:dyDescent="0.3">
      <c r="A1963" s="76">
        <v>39597</v>
      </c>
      <c r="B1963" s="64">
        <v>64.867999999999995</v>
      </c>
      <c r="C1963" s="99">
        <f t="shared" ca="1" si="61"/>
        <v>-5.214084161452635E-3</v>
      </c>
      <c r="D1963" s="64">
        <f t="shared" ca="1" si="62"/>
        <v>26.070420807263176</v>
      </c>
    </row>
    <row r="1964" spans="1:4" s="21" customFormat="1" ht="14.25" customHeight="1" x14ac:dyDescent="0.3">
      <c r="A1964" s="76">
        <v>39596</v>
      </c>
      <c r="B1964" s="64">
        <v>65.198999999999998</v>
      </c>
      <c r="C1964" s="99">
        <f t="shared" ca="1" si="61"/>
        <v>9.303693612805336E-3</v>
      </c>
      <c r="D1964" s="64">
        <f t="shared" ca="1" si="62"/>
        <v>-46.518468064026678</v>
      </c>
    </row>
    <row r="1965" spans="1:4" s="21" customFormat="1" ht="14.25" customHeight="1" x14ac:dyDescent="0.3">
      <c r="A1965" s="76">
        <v>39595</v>
      </c>
      <c r="B1965" s="64">
        <v>65.176000000000002</v>
      </c>
      <c r="C1965" s="99">
        <f t="shared" ca="1" si="61"/>
        <v>1.2159706800428638E-2</v>
      </c>
      <c r="D1965" s="64">
        <f t="shared" ca="1" si="62"/>
        <v>-60.798534002143185</v>
      </c>
    </row>
    <row r="1966" spans="1:4" s="21" customFormat="1" ht="14.25" customHeight="1" x14ac:dyDescent="0.3">
      <c r="A1966" s="76">
        <v>39594</v>
      </c>
      <c r="B1966" s="64" t="e">
        <v>#N/A</v>
      </c>
      <c r="C1966" s="99">
        <f t="shared" ca="1" si="61"/>
        <v>3.5402727195731371E-2</v>
      </c>
      <c r="D1966" s="64">
        <f t="shared" ca="1" si="62"/>
        <v>42.01600542946823</v>
      </c>
    </row>
    <row r="1967" spans="1:4" s="21" customFormat="1" ht="14.25" customHeight="1" x14ac:dyDescent="0.3">
      <c r="A1967" s="76">
        <v>39591</v>
      </c>
      <c r="B1967" s="64">
        <v>65.408000000000001</v>
      </c>
      <c r="C1967" s="99">
        <f t="shared" ca="1" si="61"/>
        <v>8.7444672352370769E-3</v>
      </c>
      <c r="D1967" s="64">
        <f t="shared" ca="1" si="62"/>
        <v>-43.722336176185387</v>
      </c>
    </row>
    <row r="1968" spans="1:4" s="21" customFormat="1" ht="14.25" customHeight="1" x14ac:dyDescent="0.3">
      <c r="A1968" s="76">
        <v>39590</v>
      </c>
      <c r="B1968" s="64">
        <v>65.58</v>
      </c>
      <c r="C1968" s="99">
        <f t="shared" ca="1" si="61"/>
        <v>1.2161995308062673E-2</v>
      </c>
      <c r="D1968" s="64">
        <f t="shared" ca="1" si="62"/>
        <v>-60.809976540313365</v>
      </c>
    </row>
    <row r="1969" spans="1:4" s="21" customFormat="1" ht="14.25" customHeight="1" x14ac:dyDescent="0.3">
      <c r="A1969" s="76">
        <v>39589</v>
      </c>
      <c r="B1969" s="64">
        <v>66.290999999999997</v>
      </c>
      <c r="C1969" s="99">
        <f t="shared" ca="1" si="61"/>
        <v>3.2907960547842667E-2</v>
      </c>
      <c r="D1969" s="64">
        <f t="shared" ca="1" si="62"/>
        <v>-164.53980273921334</v>
      </c>
    </row>
    <row r="1970" spans="1:4" s="21" customFormat="1" ht="14.25" customHeight="1" x14ac:dyDescent="0.3">
      <c r="A1970" s="76">
        <v>39588</v>
      </c>
      <c r="B1970" s="64">
        <v>65.748000000000005</v>
      </c>
      <c r="C1970" s="99">
        <f t="shared" ca="1" si="61"/>
        <v>2.5805847661247709E-2</v>
      </c>
      <c r="D1970" s="64">
        <f t="shared" ca="1" si="62"/>
        <v>-129.02923830623854</v>
      </c>
    </row>
    <row r="1971" spans="1:4" s="21" customFormat="1" ht="14.25" customHeight="1" x14ac:dyDescent="0.3">
      <c r="A1971" s="76">
        <v>39587</v>
      </c>
      <c r="B1971" s="64">
        <v>65.161000000000001</v>
      </c>
      <c r="C1971" s="99">
        <f t="shared" ca="1" si="61"/>
        <v>7.8729196312565791E-3</v>
      </c>
      <c r="D1971" s="64">
        <f t="shared" ca="1" si="62"/>
        <v>-39.364598156282895</v>
      </c>
    </row>
    <row r="1972" spans="1:4" s="21" customFormat="1" ht="14.25" customHeight="1" x14ac:dyDescent="0.3">
      <c r="A1972" s="76">
        <v>39584</v>
      </c>
      <c r="B1972" s="64">
        <v>65.207999999999998</v>
      </c>
      <c r="C1972" s="99">
        <f t="shared" ca="1" si="61"/>
        <v>3.5402727195731371E-2</v>
      </c>
      <c r="D1972" s="64">
        <f t="shared" ca="1" si="62"/>
        <v>34.08408987693921</v>
      </c>
    </row>
    <row r="1973" spans="1:4" s="21" customFormat="1" ht="14.25" customHeight="1" x14ac:dyDescent="0.3">
      <c r="A1973" s="76">
        <v>39583</v>
      </c>
      <c r="B1973" s="64">
        <v>64.597999999999999</v>
      </c>
      <c r="C1973" s="99">
        <f t="shared" ca="1" si="61"/>
        <v>1.3667676181210512E-2</v>
      </c>
      <c r="D1973" s="64">
        <f t="shared" ca="1" si="62"/>
        <v>-68.338380906052564</v>
      </c>
    </row>
    <row r="1974" spans="1:4" s="21" customFormat="1" ht="14.25" customHeight="1" x14ac:dyDescent="0.3">
      <c r="A1974" s="76">
        <v>39582</v>
      </c>
      <c r="B1974" s="64">
        <v>64.393000000000001</v>
      </c>
      <c r="C1974" s="99">
        <f t="shared" ca="1" si="61"/>
        <v>3.5402727195731371E-2</v>
      </c>
      <c r="D1974" s="64">
        <f t="shared" ca="1" si="62"/>
        <v>98.719634977389134</v>
      </c>
    </row>
    <row r="1975" spans="1:4" s="21" customFormat="1" ht="14.25" customHeight="1" x14ac:dyDescent="0.3">
      <c r="A1975" s="76">
        <v>39581</v>
      </c>
      <c r="B1975" s="64">
        <v>64.581000000000003</v>
      </c>
      <c r="C1975" s="99">
        <f t="shared" ca="1" si="61"/>
        <v>-1.098187217719451E-3</v>
      </c>
      <c r="D1975" s="64">
        <f t="shared" ca="1" si="62"/>
        <v>5.4909360885972553</v>
      </c>
    </row>
    <row r="1976" spans="1:4" s="21" customFormat="1" ht="14.25" customHeight="1" x14ac:dyDescent="0.3">
      <c r="A1976" s="76">
        <v>39580</v>
      </c>
      <c r="B1976" s="64">
        <v>64.840999999999994</v>
      </c>
      <c r="C1976" s="99">
        <f t="shared" ca="1" si="61"/>
        <v>1.3473170884196296E-2</v>
      </c>
      <c r="D1976" s="64">
        <f t="shared" ca="1" si="62"/>
        <v>-67.365854420981478</v>
      </c>
    </row>
    <row r="1977" spans="1:4" s="21" customFormat="1" ht="14.25" customHeight="1" x14ac:dyDescent="0.3">
      <c r="A1977" s="76">
        <v>39577</v>
      </c>
      <c r="B1977" s="64">
        <v>64.792000000000002</v>
      </c>
      <c r="C1977" s="99">
        <f t="shared" ca="1" si="61"/>
        <v>6.1650749281777408E-3</v>
      </c>
      <c r="D1977" s="64">
        <f t="shared" ca="1" si="62"/>
        <v>-30.825374640888704</v>
      </c>
    </row>
    <row r="1978" spans="1:4" s="21" customFormat="1" ht="14.25" customHeight="1" x14ac:dyDescent="0.3">
      <c r="A1978" s="76">
        <v>39576</v>
      </c>
      <c r="B1978" s="64">
        <v>64.179000000000002</v>
      </c>
      <c r="C1978" s="99">
        <f t="shared" ca="1" si="61"/>
        <v>-5.1392263128389158E-4</v>
      </c>
      <c r="D1978" s="64">
        <f t="shared" ca="1" si="62"/>
        <v>2.5696131564194578</v>
      </c>
    </row>
    <row r="1979" spans="1:4" s="21" customFormat="1" ht="14.25" customHeight="1" x14ac:dyDescent="0.3">
      <c r="A1979" s="76">
        <v>39575</v>
      </c>
      <c r="B1979" s="64">
        <v>64.093999999999994</v>
      </c>
      <c r="C1979" s="99">
        <f t="shared" ca="1" si="61"/>
        <v>-3.0331783042201214E-3</v>
      </c>
      <c r="D1979" s="64">
        <f t="shared" ca="1" si="62"/>
        <v>15.165891521100606</v>
      </c>
    </row>
    <row r="1980" spans="1:4" s="21" customFormat="1" ht="14.25" customHeight="1" x14ac:dyDescent="0.3">
      <c r="A1980" s="76">
        <v>39574</v>
      </c>
      <c r="B1980" s="64">
        <v>64.652000000000001</v>
      </c>
      <c r="C1980" s="99">
        <f t="shared" ca="1" si="61"/>
        <v>-4.0821356501378773E-3</v>
      </c>
      <c r="D1980" s="64">
        <f t="shared" ca="1" si="62"/>
        <v>20.410678250689386</v>
      </c>
    </row>
    <row r="1981" spans="1:4" s="21" customFormat="1" ht="14.25" customHeight="1" x14ac:dyDescent="0.3">
      <c r="A1981" s="76">
        <v>39573</v>
      </c>
      <c r="B1981" s="64" t="e">
        <v>#N/A</v>
      </c>
      <c r="C1981" s="99">
        <f t="shared" ca="1" si="61"/>
        <v>3.5402727195731371E-2</v>
      </c>
      <c r="D1981" s="64">
        <f t="shared" ca="1" si="62"/>
        <v>-151.71092575989178</v>
      </c>
    </row>
    <row r="1982" spans="1:4" s="21" customFormat="1" ht="14.25" customHeight="1" x14ac:dyDescent="0.3">
      <c r="A1982" s="76">
        <v>39570</v>
      </c>
      <c r="B1982" s="64">
        <v>63.726999999999997</v>
      </c>
      <c r="C1982" s="99">
        <f t="shared" ca="1" si="61"/>
        <v>-2.0262894918902374E-2</v>
      </c>
      <c r="D1982" s="64">
        <f t="shared" ca="1" si="62"/>
        <v>101.31447459451188</v>
      </c>
    </row>
    <row r="1983" spans="1:4" s="21" customFormat="1" ht="14.25" customHeight="1" x14ac:dyDescent="0.3">
      <c r="A1983" s="76">
        <v>39569</v>
      </c>
      <c r="B1983" s="64" t="e">
        <v>#N/A</v>
      </c>
      <c r="C1983" s="99">
        <f t="shared" ca="1" si="61"/>
        <v>3.5402727195731371E-2</v>
      </c>
      <c r="D1983" s="64">
        <f t="shared" ca="1" si="62"/>
        <v>-134.49186642084811</v>
      </c>
    </row>
    <row r="1984" spans="1:4" s="21" customFormat="1" ht="14.25" customHeight="1" x14ac:dyDescent="0.3">
      <c r="A1984" s="76">
        <v>39568</v>
      </c>
      <c r="B1984" s="64">
        <v>64.652000000000001</v>
      </c>
      <c r="C1984" s="99">
        <f t="shared" ca="1" si="61"/>
        <v>-4.848615450921202E-3</v>
      </c>
      <c r="D1984" s="64">
        <f t="shared" ca="1" si="62"/>
        <v>24.24307725460601</v>
      </c>
    </row>
    <row r="1985" spans="1:4" s="21" customFormat="1" ht="14.25" customHeight="1" x14ac:dyDescent="0.3">
      <c r="A1985" s="76">
        <v>39567</v>
      </c>
      <c r="B1985" s="64">
        <v>63.978999999999999</v>
      </c>
      <c r="C1985" s="99">
        <f t="shared" ca="1" si="61"/>
        <v>-1.9764359803275768E-2</v>
      </c>
      <c r="D1985" s="64">
        <f t="shared" ca="1" si="62"/>
        <v>98.821799016378833</v>
      </c>
    </row>
    <row r="1986" spans="1:4" s="21" customFormat="1" ht="14.25" customHeight="1" x14ac:dyDescent="0.3">
      <c r="A1986" s="76">
        <v>39566</v>
      </c>
      <c r="B1986" s="64">
        <v>64.394999999999996</v>
      </c>
      <c r="C1986" s="99">
        <f t="shared" ca="1" si="61"/>
        <v>1.150479625627681E-3</v>
      </c>
      <c r="D1986" s="64">
        <f t="shared" ca="1" si="62"/>
        <v>-5.7523981281384051</v>
      </c>
    </row>
    <row r="1987" spans="1:4" s="21" customFormat="1" ht="14.25" customHeight="1" x14ac:dyDescent="0.3">
      <c r="A1987" s="76">
        <v>39563</v>
      </c>
      <c r="B1987" s="64">
        <v>64.212000000000003</v>
      </c>
      <c r="C1987" s="99">
        <f t="shared" ref="C1987:C2050" ca="1" si="63">_xlfn.IFNA((B1987-B1996)/B1996,NORMINV(RAND(), _xlfn.AGGREGATE(1,6,C1926:C2052),_xlfn.AGGREGATE(7,6,C1926:C2052)))</f>
        <v>-4.4959846206317957E-3</v>
      </c>
      <c r="D1987" s="64">
        <f t="shared" ca="1" si="62"/>
        <v>22.479923103158978</v>
      </c>
    </row>
    <row r="1988" spans="1:4" s="21" customFormat="1" ht="14.25" customHeight="1" x14ac:dyDescent="0.3">
      <c r="A1988" s="76">
        <v>39562</v>
      </c>
      <c r="B1988" s="64">
        <v>64.289000000000001</v>
      </c>
      <c r="C1988" s="99">
        <f t="shared" ca="1" si="63"/>
        <v>1.8856751028549293E-3</v>
      </c>
      <c r="D1988" s="64">
        <f t="shared" ca="1" si="62"/>
        <v>-9.4283755142746468</v>
      </c>
    </row>
    <row r="1989" spans="1:4" s="21" customFormat="1" ht="14.25" customHeight="1" x14ac:dyDescent="0.3">
      <c r="A1989" s="76">
        <v>39561</v>
      </c>
      <c r="B1989" s="64">
        <v>64.917000000000002</v>
      </c>
      <c r="C1989" s="99">
        <f t="shared" ca="1" si="63"/>
        <v>1.0632998100694445E-2</v>
      </c>
      <c r="D1989" s="64">
        <f t="shared" ca="1" si="62"/>
        <v>-53.164990503472225</v>
      </c>
    </row>
    <row r="1990" spans="1:4" s="21" customFormat="1" ht="14.25" customHeight="1" x14ac:dyDescent="0.3">
      <c r="A1990" s="76">
        <v>39560</v>
      </c>
      <c r="B1990" s="64">
        <v>65.37</v>
      </c>
      <c r="C1990" s="99">
        <f t="shared" ca="1" si="63"/>
        <v>1.7305238258271485E-2</v>
      </c>
      <c r="D1990" s="64">
        <f t="shared" ref="D1990:D2053" ca="1" si="64">C1990*-5000</f>
        <v>-86.526191291357421</v>
      </c>
    </row>
    <row r="1991" spans="1:4" s="21" customFormat="1" ht="14.25" customHeight="1" x14ac:dyDescent="0.3">
      <c r="A1991" s="76">
        <v>39559</v>
      </c>
      <c r="B1991" s="64">
        <v>65.045000000000002</v>
      </c>
      <c r="C1991" s="99">
        <f t="shared" ca="1" si="63"/>
        <v>1.2231749638183E-2</v>
      </c>
      <c r="D1991" s="64">
        <f t="shared" ca="1" si="64"/>
        <v>-61.158748190914999</v>
      </c>
    </row>
    <row r="1992" spans="1:4" s="21" customFormat="1" ht="14.25" customHeight="1" x14ac:dyDescent="0.3">
      <c r="A1992" s="76">
        <v>39556</v>
      </c>
      <c r="B1992" s="64">
        <v>64.775000000000006</v>
      </c>
      <c r="C1992" s="99">
        <f t="shared" ca="1" si="63"/>
        <v>1.3154190258704417E-2</v>
      </c>
      <c r="D1992" s="64">
        <f t="shared" ca="1" si="64"/>
        <v>-65.770951293522089</v>
      </c>
    </row>
    <row r="1993" spans="1:4" s="21" customFormat="1" ht="14.25" customHeight="1" x14ac:dyDescent="0.3">
      <c r="A1993" s="76">
        <v>39555</v>
      </c>
      <c r="B1993" s="64">
        <v>64.966999999999999</v>
      </c>
      <c r="C1993" s="99">
        <f t="shared" ca="1" si="63"/>
        <v>1.0954981871372227E-2</v>
      </c>
      <c r="D1993" s="64">
        <f t="shared" ca="1" si="64"/>
        <v>-54.774909356861137</v>
      </c>
    </row>
    <row r="1994" spans="1:4" s="21" customFormat="1" ht="14.25" customHeight="1" x14ac:dyDescent="0.3">
      <c r="A1994" s="76">
        <v>39554</v>
      </c>
      <c r="B1994" s="64">
        <v>65.269000000000005</v>
      </c>
      <c r="C1994" s="99">
        <f t="shared" ca="1" si="63"/>
        <v>2.0370196666979402E-2</v>
      </c>
      <c r="D1994" s="64">
        <f t="shared" ca="1" si="64"/>
        <v>-101.85098333489701</v>
      </c>
    </row>
    <row r="1995" spans="1:4" s="21" customFormat="1" ht="14.25" customHeight="1" x14ac:dyDescent="0.3">
      <c r="A1995" s="76">
        <v>39553</v>
      </c>
      <c r="B1995" s="64">
        <v>64.320999999999998</v>
      </c>
      <c r="C1995" s="99">
        <f t="shared" ca="1" si="63"/>
        <v>9.8915074343313095E-3</v>
      </c>
      <c r="D1995" s="64">
        <f t="shared" ca="1" si="64"/>
        <v>-49.457537171656547</v>
      </c>
    </row>
    <row r="1996" spans="1:4" s="21" customFormat="1" ht="14.25" customHeight="1" x14ac:dyDescent="0.3">
      <c r="A1996" s="76">
        <v>39552</v>
      </c>
      <c r="B1996" s="64">
        <v>64.501999999999995</v>
      </c>
      <c r="C1996" s="99">
        <f t="shared" ca="1" si="63"/>
        <v>1.8892364072915648E-2</v>
      </c>
      <c r="D1996" s="64">
        <f t="shared" ca="1" si="64"/>
        <v>-94.461820364578244</v>
      </c>
    </row>
    <row r="1997" spans="1:4" s="21" customFormat="1" ht="14.25" customHeight="1" x14ac:dyDescent="0.3">
      <c r="A1997" s="76">
        <v>39549</v>
      </c>
      <c r="B1997" s="64">
        <v>64.168000000000006</v>
      </c>
      <c r="C1997" s="99">
        <f t="shared" ca="1" si="63"/>
        <v>1.0296090605597719E-3</v>
      </c>
      <c r="D1997" s="64">
        <f t="shared" ca="1" si="64"/>
        <v>-5.1480453027988595</v>
      </c>
    </row>
    <row r="1998" spans="1:4" s="21" customFormat="1" ht="14.25" customHeight="1" x14ac:dyDescent="0.3">
      <c r="A1998" s="76">
        <v>39548</v>
      </c>
      <c r="B1998" s="64">
        <v>64.233999999999995</v>
      </c>
      <c r="C1998" s="99">
        <f t="shared" ca="1" si="63"/>
        <v>-2.6086146392970151E-3</v>
      </c>
      <c r="D1998" s="64">
        <f t="shared" ca="1" si="64"/>
        <v>13.043073196485075</v>
      </c>
    </row>
    <row r="1999" spans="1:4" s="21" customFormat="1" ht="14.25" customHeight="1" x14ac:dyDescent="0.3">
      <c r="A1999" s="76">
        <v>39547</v>
      </c>
      <c r="B1999" s="64">
        <v>64.257999999999996</v>
      </c>
      <c r="C1999" s="99">
        <f t="shared" ca="1" si="63"/>
        <v>-3.9835697124700458E-3</v>
      </c>
      <c r="D1999" s="64">
        <f t="shared" ca="1" si="64"/>
        <v>19.91784856235023</v>
      </c>
    </row>
    <row r="2000" spans="1:4" s="21" customFormat="1" ht="14.25" customHeight="1" x14ac:dyDescent="0.3">
      <c r="A2000" s="76">
        <v>39546</v>
      </c>
      <c r="B2000" s="64">
        <v>64.259</v>
      </c>
      <c r="C2000" s="99">
        <f t="shared" ca="1" si="63"/>
        <v>-7.0769658667737753E-3</v>
      </c>
      <c r="D2000" s="64">
        <f t="shared" ca="1" si="64"/>
        <v>35.384829333868879</v>
      </c>
    </row>
    <row r="2001" spans="1:4" s="21" customFormat="1" ht="14.25" customHeight="1" x14ac:dyDescent="0.3">
      <c r="A2001" s="76">
        <v>39545</v>
      </c>
      <c r="B2001" s="64">
        <v>63.933999999999997</v>
      </c>
      <c r="C2001" s="99">
        <f t="shared" ca="1" si="63"/>
        <v>-6.4646464646464161E-3</v>
      </c>
      <c r="D2001" s="64">
        <f t="shared" ca="1" si="64"/>
        <v>32.323232323232084</v>
      </c>
    </row>
    <row r="2002" spans="1:4" s="21" customFormat="1" ht="14.25" customHeight="1" x14ac:dyDescent="0.3">
      <c r="A2002" s="76">
        <v>39542</v>
      </c>
      <c r="B2002" s="64">
        <v>64.263000000000005</v>
      </c>
      <c r="C2002" s="99">
        <f t="shared" ca="1" si="63"/>
        <v>3.5402727195731371E-2</v>
      </c>
      <c r="D2002" s="64">
        <f t="shared" ca="1" si="64"/>
        <v>-196.43256121259626</v>
      </c>
    </row>
    <row r="2003" spans="1:4" s="21" customFormat="1" ht="14.25" customHeight="1" x14ac:dyDescent="0.3">
      <c r="A2003" s="76">
        <v>39541</v>
      </c>
      <c r="B2003" s="64">
        <v>63.966000000000001</v>
      </c>
      <c r="C2003" s="99">
        <f t="shared" ca="1" si="63"/>
        <v>3.5402727195731371E-2</v>
      </c>
      <c r="D2003" s="64">
        <f t="shared" ca="1" si="64"/>
        <v>-37.041625888737329</v>
      </c>
    </row>
    <row r="2004" spans="1:4" s="21" customFormat="1" ht="14.25" customHeight="1" x14ac:dyDescent="0.3">
      <c r="A2004" s="76">
        <v>39540</v>
      </c>
      <c r="B2004" s="64">
        <v>63.691000000000003</v>
      </c>
      <c r="C2004" s="99">
        <f t="shared" ca="1" si="63"/>
        <v>5.922673573820203E-3</v>
      </c>
      <c r="D2004" s="64">
        <f t="shared" ca="1" si="64"/>
        <v>-29.613367869101015</v>
      </c>
    </row>
    <row r="2005" spans="1:4" s="21" customFormat="1" ht="14.25" customHeight="1" x14ac:dyDescent="0.3">
      <c r="A2005" s="76">
        <v>39539</v>
      </c>
      <c r="B2005" s="64">
        <v>63.305999999999997</v>
      </c>
      <c r="C2005" s="99">
        <f t="shared" ca="1" si="63"/>
        <v>-2.2074611879199846E-2</v>
      </c>
      <c r="D2005" s="64">
        <f t="shared" ca="1" si="64"/>
        <v>110.37305939599923</v>
      </c>
    </row>
    <row r="2006" spans="1:4" s="21" customFormat="1" ht="14.25" customHeight="1" x14ac:dyDescent="0.3">
      <c r="A2006" s="76">
        <v>39538</v>
      </c>
      <c r="B2006" s="64">
        <v>64.102000000000004</v>
      </c>
      <c r="C2006" s="99">
        <f t="shared" ca="1" si="63"/>
        <v>-2.0715573344740057E-2</v>
      </c>
      <c r="D2006" s="64">
        <f t="shared" ca="1" si="64"/>
        <v>103.57786672370028</v>
      </c>
    </row>
    <row r="2007" spans="1:4" s="21" customFormat="1" ht="14.25" customHeight="1" x14ac:dyDescent="0.3">
      <c r="A2007" s="76">
        <v>39535</v>
      </c>
      <c r="B2007" s="64">
        <v>64.402000000000001</v>
      </c>
      <c r="C2007" s="99">
        <f t="shared" ca="1" si="63"/>
        <v>-2.1246200607902679E-2</v>
      </c>
      <c r="D2007" s="64">
        <f t="shared" ca="1" si="64"/>
        <v>106.2310030395134</v>
      </c>
    </row>
    <row r="2008" spans="1:4" s="21" customFormat="1" ht="14.25" customHeight="1" x14ac:dyDescent="0.3">
      <c r="A2008" s="76">
        <v>39534</v>
      </c>
      <c r="B2008" s="64">
        <v>64.515000000000001</v>
      </c>
      <c r="C2008" s="99">
        <f t="shared" ca="1" si="63"/>
        <v>-2.1373096292700774E-2</v>
      </c>
      <c r="D2008" s="64">
        <f t="shared" ca="1" si="64"/>
        <v>106.86548146350387</v>
      </c>
    </row>
    <row r="2009" spans="1:4" s="21" customFormat="1" ht="14.25" customHeight="1" x14ac:dyDescent="0.3">
      <c r="A2009" s="76">
        <v>39533</v>
      </c>
      <c r="B2009" s="64">
        <v>64.716999999999999</v>
      </c>
      <c r="C2009" s="99">
        <f t="shared" ca="1" si="63"/>
        <v>-1.324977891623212E-2</v>
      </c>
      <c r="D2009" s="64">
        <f t="shared" ca="1" si="64"/>
        <v>66.248894581160599</v>
      </c>
    </row>
    <row r="2010" spans="1:4" s="21" customFormat="1" ht="14.25" customHeight="1" x14ac:dyDescent="0.3">
      <c r="A2010" s="76">
        <v>39532</v>
      </c>
      <c r="B2010" s="64">
        <v>64.349999999999994</v>
      </c>
      <c r="C2010" s="99">
        <f t="shared" ca="1" si="63"/>
        <v>-8.9632230641287468E-3</v>
      </c>
      <c r="D2010" s="64">
        <f t="shared" ca="1" si="64"/>
        <v>44.816115320643732</v>
      </c>
    </row>
    <row r="2011" spans="1:4" s="21" customFormat="1" ht="14.25" customHeight="1" x14ac:dyDescent="0.3">
      <c r="A2011" s="76">
        <v>39531</v>
      </c>
      <c r="B2011" s="64" t="e">
        <v>#N/A</v>
      </c>
      <c r="C2011" s="99">
        <f t="shared" ca="1" si="63"/>
        <v>3.5402727195731371E-2</v>
      </c>
      <c r="D2011" s="64">
        <f t="shared" ca="1" si="64"/>
        <v>-6.0531327464803146</v>
      </c>
    </row>
    <row r="2012" spans="1:4" s="21" customFormat="1" ht="14.25" customHeight="1" x14ac:dyDescent="0.3">
      <c r="A2012" s="76">
        <v>39528</v>
      </c>
      <c r="B2012" s="64" t="e">
        <v>#N/A</v>
      </c>
      <c r="C2012" s="99">
        <f t="shared" ca="1" si="63"/>
        <v>3.5402727195731371E-2</v>
      </c>
      <c r="D2012" s="64">
        <f t="shared" ca="1" si="64"/>
        <v>-37.533205185278277</v>
      </c>
    </row>
    <row r="2013" spans="1:4" s="21" customFormat="1" ht="14.25" customHeight="1" x14ac:dyDescent="0.3">
      <c r="A2013" s="76">
        <v>39527</v>
      </c>
      <c r="B2013" s="64">
        <v>63.316000000000003</v>
      </c>
      <c r="C2013" s="99">
        <f t="shared" ca="1" si="63"/>
        <v>-2.2388290152240416E-2</v>
      </c>
      <c r="D2013" s="64">
        <f t="shared" ca="1" si="64"/>
        <v>111.94145076120208</v>
      </c>
    </row>
    <row r="2014" spans="1:4" s="21" customFormat="1" ht="14.25" customHeight="1" x14ac:dyDescent="0.3">
      <c r="A2014" s="76">
        <v>39526</v>
      </c>
      <c r="B2014" s="64">
        <v>64.734999999999999</v>
      </c>
      <c r="C2014" s="99">
        <f t="shared" ref="C2014:C2045" ca="1" si="65">_xlfn.IFNA((B2014-B2023)/B2023,NORMINV(RAND(), _xlfn.AGGREGATE(1,6,C1888:C2013),_xlfn.AGGREGATE(7,6,C1888:C2013)))</f>
        <v>-5.5580429513210172E-4</v>
      </c>
      <c r="D2014" s="64">
        <f t="shared" ca="1" si="64"/>
        <v>2.7790214756605085</v>
      </c>
    </row>
    <row r="2015" spans="1:4" s="21" customFormat="1" ht="14.25" customHeight="1" x14ac:dyDescent="0.3">
      <c r="A2015" s="76">
        <v>39525</v>
      </c>
      <c r="B2015" s="64">
        <v>65.457999999999998</v>
      </c>
      <c r="C2015" s="99">
        <f t="shared" ca="1" si="65"/>
        <v>1.7123500528311329E-2</v>
      </c>
      <c r="D2015" s="64">
        <f t="shared" ca="1" si="64"/>
        <v>-85.617502641556641</v>
      </c>
    </row>
    <row r="2016" spans="1:4" s="21" customFormat="1" ht="14.25" customHeight="1" x14ac:dyDescent="0.3">
      <c r="A2016" s="76">
        <v>39524</v>
      </c>
      <c r="B2016" s="64">
        <v>65.8</v>
      </c>
      <c r="C2016" s="99">
        <f t="shared" ca="1" si="65"/>
        <v>2.8478539497952354E-2</v>
      </c>
      <c r="D2016" s="64">
        <f t="shared" ca="1" si="64"/>
        <v>-142.39269748976176</v>
      </c>
    </row>
    <row r="2017" spans="1:4" s="21" customFormat="1" ht="14.25" customHeight="1" x14ac:dyDescent="0.3">
      <c r="A2017" s="76">
        <v>39521</v>
      </c>
      <c r="B2017" s="64">
        <v>65.924000000000007</v>
      </c>
      <c r="C2017" s="99">
        <f t="shared" ca="1" si="65"/>
        <v>2.5400133766779329E-2</v>
      </c>
      <c r="D2017" s="64">
        <f t="shared" ca="1" si="64"/>
        <v>-127.00066883389664</v>
      </c>
    </row>
    <row r="2018" spans="1:4" s="21" customFormat="1" ht="14.25" customHeight="1" x14ac:dyDescent="0.3">
      <c r="A2018" s="76">
        <v>39520</v>
      </c>
      <c r="B2018" s="64">
        <v>65.585999999999999</v>
      </c>
      <c r="C2018" s="99">
        <f t="shared" ca="1" si="65"/>
        <v>1.757870075869231E-2</v>
      </c>
      <c r="D2018" s="64">
        <f t="shared" ca="1" si="64"/>
        <v>-87.893503793461548</v>
      </c>
    </row>
    <row r="2019" spans="1:4" s="21" customFormat="1" ht="14.25" customHeight="1" x14ac:dyDescent="0.3">
      <c r="A2019" s="76">
        <v>39519</v>
      </c>
      <c r="B2019" s="64">
        <v>64.932000000000002</v>
      </c>
      <c r="C2019" s="99">
        <f t="shared" ca="1" si="65"/>
        <v>6.1205200117761278E-3</v>
      </c>
      <c r="D2019" s="64">
        <f t="shared" ca="1" si="64"/>
        <v>-30.60260005888064</v>
      </c>
    </row>
    <row r="2020" spans="1:4" s="21" customFormat="1" ht="14.25" customHeight="1" x14ac:dyDescent="0.3">
      <c r="A2020" s="76">
        <v>39518</v>
      </c>
      <c r="B2020" s="64">
        <v>64.212000000000003</v>
      </c>
      <c r="C2020" s="99">
        <f t="shared" ca="1" si="65"/>
        <v>5.1028394327395747E-3</v>
      </c>
      <c r="D2020" s="64">
        <f t="shared" ca="1" si="64"/>
        <v>-25.514197163697872</v>
      </c>
    </row>
    <row r="2021" spans="1:4" s="21" customFormat="1" ht="14.25" customHeight="1" x14ac:dyDescent="0.3">
      <c r="A2021" s="76">
        <v>39517</v>
      </c>
      <c r="B2021" s="64">
        <v>64.507999999999996</v>
      </c>
      <c r="C2021" s="99">
        <f t="shared" ca="1" si="65"/>
        <v>2.1488179126221155E-2</v>
      </c>
      <c r="D2021" s="64">
        <f t="shared" ca="1" si="64"/>
        <v>-107.44089563110578</v>
      </c>
    </row>
    <row r="2022" spans="1:4" s="21" customFormat="1" ht="14.25" customHeight="1" x14ac:dyDescent="0.3">
      <c r="A2022" s="76">
        <v>39514</v>
      </c>
      <c r="B2022" s="64">
        <v>64.766000000000005</v>
      </c>
      <c r="C2022" s="99">
        <f t="shared" ca="1" si="65"/>
        <v>3.7368058558775098E-2</v>
      </c>
      <c r="D2022" s="64">
        <f t="shared" ca="1" si="64"/>
        <v>-186.84029279387548</v>
      </c>
    </row>
    <row r="2023" spans="1:4" s="21" customFormat="1" ht="14.25" customHeight="1" x14ac:dyDescent="0.3">
      <c r="A2023" s="76">
        <v>39513</v>
      </c>
      <c r="B2023" s="64">
        <v>64.771000000000001</v>
      </c>
      <c r="C2023" s="99">
        <f t="shared" ca="1" si="65"/>
        <v>4.4862074528149679E-2</v>
      </c>
      <c r="D2023" s="64">
        <f t="shared" ca="1" si="64"/>
        <v>-224.3103726407484</v>
      </c>
    </row>
    <row r="2024" spans="1:4" s="21" customFormat="1" ht="14.25" customHeight="1" x14ac:dyDescent="0.3">
      <c r="A2024" s="76">
        <v>39512</v>
      </c>
      <c r="B2024" s="64">
        <v>64.355999999999995</v>
      </c>
      <c r="C2024" s="99">
        <f t="shared" ca="1" si="65"/>
        <v>3.9290732038176325E-2</v>
      </c>
      <c r="D2024" s="64">
        <f t="shared" ca="1" si="64"/>
        <v>-196.45366019088164</v>
      </c>
    </row>
    <row r="2025" spans="1:4" s="21" customFormat="1" ht="14.25" customHeight="1" x14ac:dyDescent="0.3">
      <c r="A2025" s="76">
        <v>39511</v>
      </c>
      <c r="B2025" s="64">
        <v>63.978000000000002</v>
      </c>
      <c r="C2025" s="99">
        <f t="shared" ca="1" si="65"/>
        <v>3.6450233281493001E-2</v>
      </c>
      <c r="D2025" s="64">
        <f t="shared" ca="1" si="64"/>
        <v>-182.25116640746501</v>
      </c>
    </row>
    <row r="2026" spans="1:4" s="21" customFormat="1" ht="14.25" customHeight="1" x14ac:dyDescent="0.3">
      <c r="A2026" s="76">
        <v>39510</v>
      </c>
      <c r="B2026" s="64">
        <v>64.290999999999997</v>
      </c>
      <c r="C2026" s="99">
        <f t="shared" ca="1" si="65"/>
        <v>4.1132937118427221E-2</v>
      </c>
      <c r="D2026" s="64">
        <f t="shared" ca="1" si="64"/>
        <v>-205.6646855921361</v>
      </c>
    </row>
    <row r="2027" spans="1:4" s="21" customFormat="1" ht="14.25" customHeight="1" x14ac:dyDescent="0.3">
      <c r="A2027" s="76">
        <v>39507</v>
      </c>
      <c r="B2027" s="64">
        <v>64.453000000000003</v>
      </c>
      <c r="C2027" s="99">
        <f t="shared" ca="1" si="65"/>
        <v>-5.5580429513210172E-4</v>
      </c>
      <c r="D2027" s="64">
        <f t="shared" ca="1" si="64"/>
        <v>5.6840445246432321</v>
      </c>
    </row>
    <row r="2028" spans="1:4" s="21" customFormat="1" ht="14.25" customHeight="1" x14ac:dyDescent="0.3">
      <c r="A2028" s="76">
        <v>39506</v>
      </c>
      <c r="B2028" s="64">
        <v>64.537000000000006</v>
      </c>
      <c r="C2028" s="99">
        <f t="shared" ca="1" si="65"/>
        <v>4.2786278660181989E-2</v>
      </c>
      <c r="D2028" s="64">
        <f t="shared" ca="1" si="64"/>
        <v>-213.93139330090995</v>
      </c>
    </row>
    <row r="2029" spans="1:4" s="21" customFormat="1" ht="14.25" customHeight="1" x14ac:dyDescent="0.3">
      <c r="A2029" s="76">
        <v>39505</v>
      </c>
      <c r="B2029" s="64">
        <v>63.886000000000003</v>
      </c>
      <c r="C2029" s="99">
        <f t="shared" ca="1" si="65"/>
        <v>2.8876040777543348E-2</v>
      </c>
      <c r="D2029" s="64">
        <f t="shared" ca="1" si="64"/>
        <v>-144.38020388771673</v>
      </c>
    </row>
    <row r="2030" spans="1:4" s="21" customFormat="1" ht="14.25" customHeight="1" x14ac:dyDescent="0.3">
      <c r="A2030" s="76">
        <v>39504</v>
      </c>
      <c r="B2030" s="64">
        <v>63.151000000000003</v>
      </c>
      <c r="C2030" s="99">
        <f t="shared" ca="1" si="65"/>
        <v>1.8909630681359882E-2</v>
      </c>
      <c r="D2030" s="64">
        <f t="shared" ca="1" si="64"/>
        <v>-94.548153406799415</v>
      </c>
    </row>
    <row r="2031" spans="1:4" s="21" customFormat="1" ht="14.25" customHeight="1" x14ac:dyDescent="0.3">
      <c r="A2031" s="76">
        <v>39503</v>
      </c>
      <c r="B2031" s="64">
        <v>62.433</v>
      </c>
      <c r="C2031" s="99">
        <f t="shared" ca="1" si="65"/>
        <v>4.4242092731426137E-3</v>
      </c>
      <c r="D2031" s="64">
        <f t="shared" ca="1" si="64"/>
        <v>-22.121046365713067</v>
      </c>
    </row>
    <row r="2032" spans="1:4" s="21" customFormat="1" ht="14.25" customHeight="1" x14ac:dyDescent="0.3">
      <c r="A2032" s="76">
        <v>39500</v>
      </c>
      <c r="B2032" s="64">
        <v>61.99</v>
      </c>
      <c r="C2032" s="99">
        <f t="shared" ca="1" si="65"/>
        <v>-1.9320560296248179E-3</v>
      </c>
      <c r="D2032" s="64">
        <f t="shared" ca="1" si="64"/>
        <v>9.6602801481240892</v>
      </c>
    </row>
    <row r="2033" spans="1:4" s="21" customFormat="1" ht="14.25" customHeight="1" x14ac:dyDescent="0.3">
      <c r="A2033" s="76">
        <v>39499</v>
      </c>
      <c r="B2033" s="64">
        <v>61.923000000000002</v>
      </c>
      <c r="C2033" s="99">
        <f t="shared" ca="1" si="65"/>
        <v>1.7795609337841463E-3</v>
      </c>
      <c r="D2033" s="64">
        <f t="shared" ca="1" si="64"/>
        <v>-8.8978046689207311</v>
      </c>
    </row>
    <row r="2034" spans="1:4" s="21" customFormat="1" ht="14.25" customHeight="1" x14ac:dyDescent="0.3">
      <c r="A2034" s="76">
        <v>39498</v>
      </c>
      <c r="B2034" s="64">
        <v>61.728000000000002</v>
      </c>
      <c r="C2034" s="99">
        <f t="shared" ca="1" si="65"/>
        <v>3.9848413382561777E-3</v>
      </c>
      <c r="D2034" s="64">
        <f t="shared" ca="1" si="64"/>
        <v>-19.924206691280887</v>
      </c>
    </row>
    <row r="2035" spans="1:4" s="21" customFormat="1" ht="14.25" customHeight="1" x14ac:dyDescent="0.3">
      <c r="A2035" s="76">
        <v>39497</v>
      </c>
      <c r="B2035" s="64">
        <v>61.750999999999998</v>
      </c>
      <c r="C2035" s="99">
        <f t="shared" ca="1" si="65"/>
        <v>2.3048580564527243E-3</v>
      </c>
      <c r="D2035" s="64">
        <f t="shared" ca="1" si="64"/>
        <v>-11.524290282263621</v>
      </c>
    </row>
    <row r="2036" spans="1:4" s="21" customFormat="1" ht="14.25" customHeight="1" x14ac:dyDescent="0.3">
      <c r="A2036" s="76">
        <v>39496</v>
      </c>
      <c r="B2036" s="64" t="e">
        <v>#N/A</v>
      </c>
      <c r="C2036" s="99">
        <f t="shared" ca="1" si="65"/>
        <v>-5.5580429513210172E-4</v>
      </c>
      <c r="D2036" s="64">
        <f t="shared" ca="1" si="64"/>
        <v>-16.05846918595131</v>
      </c>
    </row>
    <row r="2037" spans="1:4" s="21" customFormat="1" ht="14.25" customHeight="1" x14ac:dyDescent="0.3">
      <c r="A2037" s="76">
        <v>39493</v>
      </c>
      <c r="B2037" s="64">
        <v>61.889000000000003</v>
      </c>
      <c r="C2037" s="99">
        <f t="shared" ca="1" si="65"/>
        <v>-6.9796547076566842E-3</v>
      </c>
      <c r="D2037" s="64">
        <f t="shared" ca="1" si="64"/>
        <v>34.898273538283419</v>
      </c>
    </row>
    <row r="2038" spans="1:4" s="21" customFormat="1" ht="14.25" customHeight="1" x14ac:dyDescent="0.3">
      <c r="A2038" s="76">
        <v>39492</v>
      </c>
      <c r="B2038" s="64">
        <v>62.093000000000004</v>
      </c>
      <c r="C2038" s="99">
        <f t="shared" ca="1" si="65"/>
        <v>-4.8312290646627941E-5</v>
      </c>
      <c r="D2038" s="64">
        <f t="shared" ca="1" si="64"/>
        <v>0.24156145323313971</v>
      </c>
    </row>
    <row r="2039" spans="1:4" s="21" customFormat="1" ht="14.25" customHeight="1" x14ac:dyDescent="0.3">
      <c r="A2039" s="76">
        <v>39491</v>
      </c>
      <c r="B2039" s="64">
        <v>61.978999999999999</v>
      </c>
      <c r="C2039" s="99">
        <f t="shared" ca="1" si="65"/>
        <v>3.4972394475657124E-3</v>
      </c>
      <c r="D2039" s="64">
        <f t="shared" ca="1" si="64"/>
        <v>-17.486197237828563</v>
      </c>
    </row>
    <row r="2040" spans="1:4" s="21" customFormat="1" ht="14.25" customHeight="1" x14ac:dyDescent="0.3">
      <c r="A2040" s="76">
        <v>39490</v>
      </c>
      <c r="B2040" s="64">
        <v>62.158000000000001</v>
      </c>
      <c r="C2040" s="99">
        <f t="shared" ca="1" si="65"/>
        <v>4.9147993662495889E-3</v>
      </c>
      <c r="D2040" s="64">
        <f t="shared" ca="1" si="64"/>
        <v>-24.573996831247946</v>
      </c>
    </row>
    <row r="2041" spans="1:4" s="21" customFormat="1" ht="14.25" customHeight="1" x14ac:dyDescent="0.3">
      <c r="A2041" s="76">
        <v>39489</v>
      </c>
      <c r="B2041" s="64">
        <v>62.11</v>
      </c>
      <c r="C2041" s="99">
        <f t="shared" ca="1" si="65"/>
        <v>4.4798085164879766E-3</v>
      </c>
      <c r="D2041" s="64">
        <f t="shared" ca="1" si="64"/>
        <v>-22.399042582439883</v>
      </c>
    </row>
    <row r="2042" spans="1:4" s="21" customFormat="1" ht="14.25" customHeight="1" x14ac:dyDescent="0.3">
      <c r="A2042" s="76">
        <v>39486</v>
      </c>
      <c r="B2042" s="64">
        <v>61.813000000000002</v>
      </c>
      <c r="C2042" s="99">
        <f t="shared" ca="1" si="65"/>
        <v>1.0098864286297934E-2</v>
      </c>
      <c r="D2042" s="64">
        <f t="shared" ca="1" si="64"/>
        <v>-50.494321431489674</v>
      </c>
    </row>
    <row r="2043" spans="1:4" s="21" customFormat="1" ht="14.25" customHeight="1" x14ac:dyDescent="0.3">
      <c r="A2043" s="76">
        <v>39485</v>
      </c>
      <c r="B2043" s="64">
        <v>61.482999999999997</v>
      </c>
      <c r="C2043" s="99">
        <f t="shared" ca="1" si="65"/>
        <v>2.9198747226933794E-3</v>
      </c>
      <c r="D2043" s="64">
        <f t="shared" ca="1" si="64"/>
        <v>-14.599373613466897</v>
      </c>
    </row>
    <row r="2044" spans="1:4" s="21" customFormat="1" ht="14.25" customHeight="1" x14ac:dyDescent="0.3">
      <c r="A2044" s="76">
        <v>39484</v>
      </c>
      <c r="B2044" s="64">
        <v>61.609000000000002</v>
      </c>
      <c r="C2044" s="99">
        <f t="shared" ca="1" si="65"/>
        <v>4.9752055330810341E-3</v>
      </c>
      <c r="D2044" s="64">
        <f t="shared" ca="1" si="64"/>
        <v>-24.876027665405172</v>
      </c>
    </row>
    <row r="2045" spans="1:4" s="21" customFormat="1" ht="14.25" customHeight="1" x14ac:dyDescent="0.3">
      <c r="A2045" s="76">
        <v>39483</v>
      </c>
      <c r="B2045" s="64">
        <v>61.741</v>
      </c>
      <c r="C2045" s="99">
        <f t="shared" ca="1" si="65"/>
        <v>2.3388032487982786E-2</v>
      </c>
      <c r="D2045" s="64">
        <f t="shared" ca="1" si="64"/>
        <v>-116.94016243991393</v>
      </c>
    </row>
    <row r="2046" spans="1:4" s="21" customFormat="1" ht="14.25" customHeight="1" x14ac:dyDescent="0.3">
      <c r="A2046" s="76">
        <v>39482</v>
      </c>
      <c r="B2046" s="64">
        <v>62.323999999999998</v>
      </c>
      <c r="C2046" s="99">
        <f t="shared" ref="C2046:C2077" ca="1" si="66">_xlfn.IFNA((B2046-B2055)/B2055,NORMINV(RAND(), _xlfn.AGGREGATE(1,6,C1920:C2045),_xlfn.AGGREGATE(7,6,C1920:C2045)))</f>
        <v>3.6298032955886995E-2</v>
      </c>
      <c r="D2046" s="64">
        <f t="shared" ca="1" si="64"/>
        <v>-181.49016477943499</v>
      </c>
    </row>
    <row r="2047" spans="1:4" s="21" customFormat="1" ht="14.25" customHeight="1" x14ac:dyDescent="0.3">
      <c r="A2047" s="76">
        <v>39479</v>
      </c>
      <c r="B2047" s="64">
        <v>62.095999999999997</v>
      </c>
      <c r="C2047" s="99">
        <f t="shared" ca="1" si="66"/>
        <v>-5.5580429513210172E-4</v>
      </c>
      <c r="D2047" s="64">
        <f t="shared" ca="1" si="64"/>
        <v>-89.156442739964788</v>
      </c>
    </row>
    <row r="2048" spans="1:4" s="21" customFormat="1" ht="14.25" customHeight="1" x14ac:dyDescent="0.3">
      <c r="A2048" s="76">
        <v>39478</v>
      </c>
      <c r="B2048" s="64">
        <v>61.762999999999998</v>
      </c>
      <c r="C2048" s="99">
        <f t="shared" ca="1" si="66"/>
        <v>2.0016184703803341E-2</v>
      </c>
      <c r="D2048" s="64">
        <f t="shared" ca="1" si="64"/>
        <v>-100.08092351901671</v>
      </c>
    </row>
    <row r="2049" spans="1:4" s="21" customFormat="1" ht="14.25" customHeight="1" x14ac:dyDescent="0.3">
      <c r="A2049" s="76">
        <v>39477</v>
      </c>
      <c r="B2049" s="64">
        <v>61.853999999999999</v>
      </c>
      <c r="C2049" s="99">
        <f t="shared" ca="1" si="66"/>
        <v>2.2921214526691731E-2</v>
      </c>
      <c r="D2049" s="64">
        <f t="shared" ca="1" si="64"/>
        <v>-114.60607263345865</v>
      </c>
    </row>
    <row r="2050" spans="1:4" s="21" customFormat="1" ht="14.25" customHeight="1" x14ac:dyDescent="0.3">
      <c r="A2050" s="76">
        <v>39476</v>
      </c>
      <c r="B2050" s="64">
        <v>61.832999999999998</v>
      </c>
      <c r="C2050" s="99">
        <f t="shared" ca="1" si="66"/>
        <v>1.9925773195876264E-2</v>
      </c>
      <c r="D2050" s="64">
        <f t="shared" ca="1" si="64"/>
        <v>-99.628865979381317</v>
      </c>
    </row>
    <row r="2051" spans="1:4" s="21" customFormat="1" ht="14.25" customHeight="1" x14ac:dyDescent="0.3">
      <c r="A2051" s="76">
        <v>39475</v>
      </c>
      <c r="B2051" s="64">
        <v>61.195</v>
      </c>
      <c r="C2051" s="99">
        <f t="shared" ca="1" si="66"/>
        <v>5.3722810015114373E-3</v>
      </c>
      <c r="D2051" s="64">
        <f t="shared" ca="1" si="64"/>
        <v>-26.861405007557185</v>
      </c>
    </row>
    <row r="2052" spans="1:4" s="21" customFormat="1" ht="14.25" customHeight="1" x14ac:dyDescent="0.3">
      <c r="A2052" s="76">
        <v>39472</v>
      </c>
      <c r="B2052" s="64">
        <v>61.304000000000002</v>
      </c>
      <c r="C2052" s="99">
        <f t="shared" ca="1" si="66"/>
        <v>1.3066771200837156E-3</v>
      </c>
      <c r="D2052" s="64">
        <f t="shared" ca="1" si="64"/>
        <v>-6.533385600418578</v>
      </c>
    </row>
    <row r="2053" spans="1:4" s="21" customFormat="1" ht="14.25" customHeight="1" x14ac:dyDescent="0.3">
      <c r="A2053" s="76">
        <v>39471</v>
      </c>
      <c r="B2053" s="64">
        <v>61.304000000000002</v>
      </c>
      <c r="C2053" s="99">
        <f t="shared" ca="1" si="66"/>
        <v>4.1934215699122035E-3</v>
      </c>
      <c r="D2053" s="64">
        <f t="shared" ca="1" si="64"/>
        <v>-20.967107849561017</v>
      </c>
    </row>
    <row r="2054" spans="1:4" s="21" customFormat="1" ht="14.25" customHeight="1" x14ac:dyDescent="0.3">
      <c r="A2054" s="76">
        <v>39470</v>
      </c>
      <c r="B2054" s="64">
        <v>60.33</v>
      </c>
      <c r="C2054" s="99">
        <f t="shared" ca="1" si="66"/>
        <v>-1.3248282630029478E-2</v>
      </c>
      <c r="D2054" s="64">
        <f t="shared" ref="D2054:D2117" ca="1" si="67">C2054*-5000</f>
        <v>66.241413150147395</v>
      </c>
    </row>
    <row r="2055" spans="1:4" s="21" customFormat="1" ht="14.25" customHeight="1" x14ac:dyDescent="0.3">
      <c r="A2055" s="76">
        <v>39469</v>
      </c>
      <c r="B2055" s="64">
        <v>60.140999999999998</v>
      </c>
      <c r="C2055" s="99">
        <f t="shared" ca="1" si="66"/>
        <v>-8.5722292741630228E-3</v>
      </c>
      <c r="D2055" s="64">
        <f t="shared" ca="1" si="67"/>
        <v>42.861146370815113</v>
      </c>
    </row>
    <row r="2056" spans="1:4" s="21" customFormat="1" ht="14.25" customHeight="1" x14ac:dyDescent="0.3">
      <c r="A2056" s="76">
        <v>39468</v>
      </c>
      <c r="B2056" s="64" t="e">
        <v>#N/A</v>
      </c>
      <c r="C2056" s="99">
        <f t="shared" ca="1" si="66"/>
        <v>-5.5580429513210172E-4</v>
      </c>
      <c r="D2056" s="64">
        <f t="shared" ca="1" si="67"/>
        <v>9.5388670822367612</v>
      </c>
    </row>
    <row r="2057" spans="1:4" s="21" customFormat="1" ht="14.25" customHeight="1" x14ac:dyDescent="0.3">
      <c r="A2057" s="76">
        <v>39465</v>
      </c>
      <c r="B2057" s="64">
        <v>60.551000000000002</v>
      </c>
      <c r="C2057" s="99">
        <f t="shared" ca="1" si="66"/>
        <v>3.014792360317417E-3</v>
      </c>
      <c r="D2057" s="64">
        <f t="shared" ca="1" si="67"/>
        <v>-15.073961801587085</v>
      </c>
    </row>
    <row r="2058" spans="1:4" s="21" customFormat="1" ht="14.25" customHeight="1" x14ac:dyDescent="0.3">
      <c r="A2058" s="76">
        <v>39464</v>
      </c>
      <c r="B2058" s="64">
        <v>60.468000000000004</v>
      </c>
      <c r="C2058" s="99">
        <f t="shared" ca="1" si="66"/>
        <v>-1.3542526837323474E-3</v>
      </c>
      <c r="D2058" s="64">
        <f t="shared" ca="1" si="67"/>
        <v>6.7712634186617375</v>
      </c>
    </row>
    <row r="2059" spans="1:4" s="21" customFormat="1" ht="14.25" customHeight="1" x14ac:dyDescent="0.3">
      <c r="A2059" s="76">
        <v>39463</v>
      </c>
      <c r="B2059" s="64">
        <v>60.625</v>
      </c>
      <c r="C2059" s="99">
        <f t="shared" ca="1" si="66"/>
        <v>3.5590134083761534E-3</v>
      </c>
      <c r="D2059" s="64">
        <f t="shared" ca="1" si="67"/>
        <v>-17.795067041880767</v>
      </c>
    </row>
    <row r="2060" spans="1:4" s="21" customFormat="1" ht="14.25" customHeight="1" x14ac:dyDescent="0.3">
      <c r="A2060" s="76">
        <v>39462</v>
      </c>
      <c r="B2060" s="64">
        <v>60.868000000000002</v>
      </c>
      <c r="C2060" s="99">
        <f t="shared" ca="1" si="66"/>
        <v>8.2324294777293711E-3</v>
      </c>
      <c r="D2060" s="64">
        <f t="shared" ca="1" si="67"/>
        <v>-41.162147388646858</v>
      </c>
    </row>
    <row r="2061" spans="1:4" s="21" customFormat="1" ht="14.25" customHeight="1" x14ac:dyDescent="0.3">
      <c r="A2061" s="76">
        <v>39461</v>
      </c>
      <c r="B2061" s="64">
        <v>61.223999999999997</v>
      </c>
      <c r="C2061" s="99">
        <f t="shared" ca="1" si="66"/>
        <v>-5.5580429513210172E-4</v>
      </c>
      <c r="D2061" s="64">
        <f t="shared" ca="1" si="67"/>
        <v>-45.700180218645961</v>
      </c>
    </row>
    <row r="2062" spans="1:4" s="21" customFormat="1" ht="14.25" customHeight="1" x14ac:dyDescent="0.3">
      <c r="A2062" s="76">
        <v>39458</v>
      </c>
      <c r="B2062" s="64">
        <v>61.048000000000002</v>
      </c>
      <c r="C2062" s="99">
        <f t="shared" ca="1" si="66"/>
        <v>-5.5580429513210172E-4</v>
      </c>
      <c r="D2062" s="64">
        <f t="shared" ca="1" si="67"/>
        <v>-28.864808652901779</v>
      </c>
    </row>
    <row r="2063" spans="1:4" s="21" customFormat="1" ht="14.25" customHeight="1" x14ac:dyDescent="0.3">
      <c r="A2063" s="76">
        <v>39457</v>
      </c>
      <c r="B2063" s="64">
        <v>61.14</v>
      </c>
      <c r="C2063" s="99">
        <f t="shared" ca="1" si="66"/>
        <v>1.6289893617021343E-2</v>
      </c>
      <c r="D2063" s="64">
        <f t="shared" ca="1" si="67"/>
        <v>-81.449468085106716</v>
      </c>
    </row>
    <row r="2064" spans="1:4" s="21" customFormat="1" ht="14.25" customHeight="1" x14ac:dyDescent="0.3">
      <c r="A2064" s="76">
        <v>39456</v>
      </c>
      <c r="B2064" s="64">
        <v>60.661000000000001</v>
      </c>
      <c r="C2064" s="99">
        <f t="shared" ca="1" si="66"/>
        <v>7.8419644785592268E-3</v>
      </c>
      <c r="D2064" s="64">
        <f t="shared" ca="1" si="67"/>
        <v>-39.209822392796134</v>
      </c>
    </row>
    <row r="2065" spans="1:4" s="21" customFormat="1" ht="14.25" customHeight="1" x14ac:dyDescent="0.3">
      <c r="A2065" s="76">
        <v>39455</v>
      </c>
      <c r="B2065" s="64">
        <v>60.701999999999998</v>
      </c>
      <c r="C2065" s="99">
        <f t="shared" ca="1" si="66"/>
        <v>-5.5580429513210172E-4</v>
      </c>
      <c r="D2065" s="64">
        <f t="shared" ca="1" si="67"/>
        <v>43.326181912278926</v>
      </c>
    </row>
    <row r="2066" spans="1:4" s="21" customFormat="1" ht="14.25" customHeight="1" x14ac:dyDescent="0.3">
      <c r="A2066" s="76">
        <v>39454</v>
      </c>
      <c r="B2066" s="64">
        <v>60.369</v>
      </c>
      <c r="C2066" s="99">
        <f t="shared" ca="1" si="66"/>
        <v>-5.5580429513210172E-4</v>
      </c>
      <c r="D2066" s="64">
        <f t="shared" ca="1" si="67"/>
        <v>28.232628356428645</v>
      </c>
    </row>
    <row r="2067" spans="1:4" s="21" customFormat="1" ht="14.25" customHeight="1" x14ac:dyDescent="0.3">
      <c r="A2067" s="76">
        <v>39451</v>
      </c>
      <c r="B2067" s="64">
        <v>60.55</v>
      </c>
      <c r="C2067" s="99">
        <f t="shared" ca="1" si="66"/>
        <v>-5.5580429513210172E-4</v>
      </c>
      <c r="D2067" s="64">
        <f t="shared" ca="1" si="67"/>
        <v>49.662985563626641</v>
      </c>
    </row>
    <row r="2068" spans="1:4" s="21" customFormat="1" ht="14.25" customHeight="1" x14ac:dyDescent="0.3">
      <c r="A2068" s="76">
        <v>39450</v>
      </c>
      <c r="B2068" s="64">
        <v>60.41</v>
      </c>
      <c r="C2068" s="99">
        <f t="shared" ca="1" si="66"/>
        <v>1.2520322477917636E-2</v>
      </c>
      <c r="D2068" s="64">
        <f t="shared" ca="1" si="67"/>
        <v>-62.601612389588183</v>
      </c>
    </row>
    <row r="2069" spans="1:4" s="21" customFormat="1" ht="14.25" customHeight="1" x14ac:dyDescent="0.3">
      <c r="A2069" s="76">
        <v>39449</v>
      </c>
      <c r="B2069" s="64">
        <v>60.371000000000002</v>
      </c>
      <c r="C2069" s="99">
        <f t="shared" ca="1" si="66"/>
        <v>1.8661942124356731E-2</v>
      </c>
      <c r="D2069" s="64">
        <f t="shared" ca="1" si="67"/>
        <v>-93.309710621783651</v>
      </c>
    </row>
    <row r="2070" spans="1:4" s="21" customFormat="1" ht="14.25" customHeight="1" x14ac:dyDescent="0.3">
      <c r="A2070" s="76">
        <v>39448</v>
      </c>
      <c r="B2070" s="64" t="e">
        <v>#N/A</v>
      </c>
      <c r="C2070" s="99">
        <f t="shared" ca="1" si="66"/>
        <v>-5.5580429513210172E-4</v>
      </c>
      <c r="D2070" s="64">
        <f t="shared" ca="1" si="67"/>
        <v>9.2326820315948623</v>
      </c>
    </row>
    <row r="2071" spans="1:4" s="21" customFormat="1" ht="14.25" customHeight="1" x14ac:dyDescent="0.3">
      <c r="A2071" s="76">
        <v>39447</v>
      </c>
      <c r="B2071" s="64" t="e">
        <v>#N/A</v>
      </c>
      <c r="C2071" s="99">
        <f t="shared" ca="1" si="66"/>
        <v>-5.5580429513210172E-4</v>
      </c>
      <c r="D2071" s="64">
        <f t="shared" ca="1" si="67"/>
        <v>3.6118618269503044</v>
      </c>
    </row>
    <row r="2072" spans="1:4" s="21" customFormat="1" ht="14.25" customHeight="1" x14ac:dyDescent="0.3">
      <c r="A2072" s="76">
        <v>39444</v>
      </c>
      <c r="B2072" s="64">
        <v>60.16</v>
      </c>
      <c r="C2072" s="99">
        <f t="shared" ca="1" si="66"/>
        <v>1.2283358573111171E-2</v>
      </c>
      <c r="D2072" s="64">
        <f t="shared" ca="1" si="67"/>
        <v>-61.416792865555855</v>
      </c>
    </row>
    <row r="2073" spans="1:4" s="21" customFormat="1" ht="14.25" customHeight="1" x14ac:dyDescent="0.3">
      <c r="A2073" s="76">
        <v>39443</v>
      </c>
      <c r="B2073" s="64">
        <v>60.189</v>
      </c>
      <c r="C2073" s="99">
        <f t="shared" ca="1" si="66"/>
        <v>1.9081643019200206E-2</v>
      </c>
      <c r="D2073" s="64">
        <f t="shared" ca="1" si="67"/>
        <v>-95.40821509600103</v>
      </c>
    </row>
    <row r="2074" spans="1:4" s="21" customFormat="1" ht="14.25" customHeight="1" x14ac:dyDescent="0.3">
      <c r="A2074" s="76">
        <v>39442</v>
      </c>
      <c r="B2074" s="64" t="e">
        <v>#N/A</v>
      </c>
      <c r="C2074" s="99">
        <f t="shared" ca="1" si="66"/>
        <v>-5.5580429513210172E-4</v>
      </c>
      <c r="D2074" s="64">
        <f t="shared" ca="1" si="67"/>
        <v>-57.597662697234725</v>
      </c>
    </row>
    <row r="2075" spans="1:4" s="21" customFormat="1" ht="14.25" customHeight="1" x14ac:dyDescent="0.3">
      <c r="A2075" s="76">
        <v>39441</v>
      </c>
      <c r="B2075" s="64" t="e">
        <v>#N/A</v>
      </c>
      <c r="C2075" s="99">
        <f t="shared" ca="1" si="66"/>
        <v>-5.5580429513210172E-4</v>
      </c>
      <c r="D2075" s="64">
        <f t="shared" ca="1" si="67"/>
        <v>-96.547630869737759</v>
      </c>
    </row>
    <row r="2076" spans="1:4" s="21" customFormat="1" ht="14.25" customHeight="1" x14ac:dyDescent="0.3">
      <c r="A2076" s="76">
        <v>39440</v>
      </c>
      <c r="B2076" s="64" t="e">
        <v>#N/A</v>
      </c>
      <c r="C2076" s="99">
        <f t="shared" ca="1" si="66"/>
        <v>-5.5580429513210172E-4</v>
      </c>
      <c r="D2076" s="64">
        <f t="shared" ca="1" si="67"/>
        <v>-40.414392924572851</v>
      </c>
    </row>
    <row r="2077" spans="1:4" s="21" customFormat="1" ht="14.25" customHeight="1" x14ac:dyDescent="0.3">
      <c r="A2077" s="76">
        <v>39437</v>
      </c>
      <c r="B2077" s="64">
        <v>59.662999999999997</v>
      </c>
      <c r="C2077" s="99">
        <f t="shared" ca="1" si="66"/>
        <v>4.5459902682133584E-3</v>
      </c>
      <c r="D2077" s="64">
        <f t="shared" ca="1" si="67"/>
        <v>-22.729951341066791</v>
      </c>
    </row>
    <row r="2078" spans="1:4" s="21" customFormat="1" ht="14.25" customHeight="1" x14ac:dyDescent="0.3">
      <c r="A2078" s="76">
        <v>39436</v>
      </c>
      <c r="B2078" s="64">
        <v>59.265000000000001</v>
      </c>
      <c r="C2078" s="99">
        <f t="shared" ref="C2078:C2109" ca="1" si="68">_xlfn.IFNA((B2078-B2087)/B2087,NORMINV(RAND(), _xlfn.AGGREGATE(1,6,C1952:C2077),_xlfn.AGGREGATE(7,6,C1952:C2077)))</f>
        <v>2.791878172588818E-3</v>
      </c>
      <c r="D2078" s="64">
        <f t="shared" ca="1" si="67"/>
        <v>-13.95939086294409</v>
      </c>
    </row>
    <row r="2079" spans="1:4" s="21" customFormat="1" ht="14.25" customHeight="1" x14ac:dyDescent="0.3">
      <c r="A2079" s="76">
        <v>39435</v>
      </c>
      <c r="B2079" s="64">
        <v>59.387999999999998</v>
      </c>
      <c r="C2079" s="99">
        <f t="shared" ca="1" si="68"/>
        <v>4.9921310476705293E-3</v>
      </c>
      <c r="D2079" s="64">
        <f t="shared" ca="1" si="67"/>
        <v>-24.960655238352647</v>
      </c>
    </row>
    <row r="2080" spans="1:4" s="21" customFormat="1" ht="14.25" customHeight="1" x14ac:dyDescent="0.3">
      <c r="A2080" s="76">
        <v>39434</v>
      </c>
      <c r="B2080" s="64">
        <v>59.378999999999998</v>
      </c>
      <c r="C2080" s="99">
        <f t="shared" ca="1" si="68"/>
        <v>9.4692462004011251E-3</v>
      </c>
      <c r="D2080" s="64">
        <f t="shared" ca="1" si="67"/>
        <v>-47.346231002005624</v>
      </c>
    </row>
    <row r="2081" spans="1:4" s="21" customFormat="1" ht="14.25" customHeight="1" x14ac:dyDescent="0.3">
      <c r="A2081" s="76">
        <v>39433</v>
      </c>
      <c r="B2081" s="64">
        <v>59.43</v>
      </c>
      <c r="C2081" s="99">
        <f t="shared" ca="1" si="68"/>
        <v>1.3351066550718729E-2</v>
      </c>
      <c r="D2081" s="64">
        <f t="shared" ca="1" si="67"/>
        <v>-66.755332753593649</v>
      </c>
    </row>
    <row r="2082" spans="1:4" s="21" customFormat="1" ht="14.25" customHeight="1" x14ac:dyDescent="0.3">
      <c r="A2082" s="76">
        <v>39430</v>
      </c>
      <c r="B2082" s="64">
        <v>59.061999999999998</v>
      </c>
      <c r="C2082" s="99">
        <f t="shared" ca="1" si="68"/>
        <v>-1.2513528138529014E-3</v>
      </c>
      <c r="D2082" s="64">
        <f t="shared" ca="1" si="67"/>
        <v>6.2567640692645066</v>
      </c>
    </row>
    <row r="2083" spans="1:4" s="21" customFormat="1" ht="14.25" customHeight="1" x14ac:dyDescent="0.3">
      <c r="A2083" s="76">
        <v>39429</v>
      </c>
      <c r="B2083" s="64">
        <v>59.237000000000002</v>
      </c>
      <c r="C2083" s="99"/>
      <c r="D2083" s="64"/>
    </row>
    <row r="2084" spans="1:4" s="21" customFormat="1" ht="14.25" customHeight="1" x14ac:dyDescent="0.3">
      <c r="A2084" s="76">
        <v>39428</v>
      </c>
      <c r="B2084" s="64">
        <v>59.433999999999997</v>
      </c>
      <c r="C2084" s="99"/>
      <c r="D2084" s="64"/>
    </row>
    <row r="2085" spans="1:4" s="21" customFormat="1" ht="14.25" customHeight="1" x14ac:dyDescent="0.3">
      <c r="A2085" s="76">
        <v>39427</v>
      </c>
      <c r="B2085" s="64">
        <v>59.143999999999998</v>
      </c>
      <c r="C2085" s="99"/>
      <c r="D2085" s="64"/>
    </row>
    <row r="2086" spans="1:4" s="21" customFormat="1" ht="14.25" customHeight="1" x14ac:dyDescent="0.3">
      <c r="A2086" s="76">
        <v>39426</v>
      </c>
      <c r="B2086" s="64">
        <v>59.393000000000001</v>
      </c>
      <c r="C2086" s="99"/>
      <c r="D2086" s="64"/>
    </row>
    <row r="2087" spans="1:4" s="21" customFormat="1" ht="14.25" customHeight="1" x14ac:dyDescent="0.3">
      <c r="A2087" s="76">
        <v>39423</v>
      </c>
      <c r="B2087" s="64">
        <v>59.1</v>
      </c>
      <c r="C2087" s="99"/>
      <c r="D2087" s="64"/>
    </row>
    <row r="2088" spans="1:4" s="21" customFormat="1" ht="14.25" customHeight="1" x14ac:dyDescent="0.3">
      <c r="A2088" s="76">
        <v>39422</v>
      </c>
      <c r="B2088" s="64">
        <v>59.093000000000004</v>
      </c>
      <c r="C2088" s="99"/>
      <c r="D2088" s="64"/>
    </row>
    <row r="2089" spans="1:4" s="21" customFormat="1" ht="14.25" customHeight="1" x14ac:dyDescent="0.3">
      <c r="A2089" s="76">
        <v>39421</v>
      </c>
      <c r="B2089" s="64">
        <v>58.822000000000003</v>
      </c>
      <c r="C2089" s="99"/>
      <c r="D2089" s="64"/>
    </row>
    <row r="2090" spans="1:4" s="21" customFormat="1" ht="14.25" customHeight="1" x14ac:dyDescent="0.3">
      <c r="A2090" s="76">
        <v>39420</v>
      </c>
      <c r="B2090" s="64">
        <v>58.646999999999998</v>
      </c>
      <c r="C2090" s="99"/>
      <c r="D2090" s="64"/>
    </row>
    <row r="2091" spans="1:4" s="21" customFormat="1" ht="14.25" customHeight="1" x14ac:dyDescent="0.3">
      <c r="A2091" s="76">
        <v>39419</v>
      </c>
      <c r="B2091" s="64">
        <v>59.136000000000003</v>
      </c>
      <c r="C2091" s="99"/>
      <c r="D2091" s="64"/>
    </row>
  </sheetData>
  <autoFilter ref="A5:D2091" xr:uid="{0F64FE6B-9D6B-45C0-BB2F-0FEC7CE63978}"/>
  <mergeCells count="1">
    <mergeCell ref="B4:D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E069-D627-4E90-B18C-461062C94162}">
  <dimension ref="A1:E2091"/>
  <sheetViews>
    <sheetView workbookViewId="0">
      <selection activeCell="I8" sqref="I8"/>
    </sheetView>
  </sheetViews>
  <sheetFormatPr defaultColWidth="12.6328125" defaultRowHeight="15" customHeight="1" x14ac:dyDescent="0.3"/>
  <cols>
    <col min="1" max="2" width="10.54296875" style="21" bestFit="1" customWidth="1"/>
    <col min="3" max="3" width="15.90625" style="21" bestFit="1" customWidth="1"/>
    <col min="4" max="4" width="12.54296875" style="21" bestFit="1" customWidth="1"/>
    <col min="5" max="5" width="5.90625" style="21" bestFit="1" customWidth="1"/>
    <col min="6" max="14" width="7.6328125" style="21" customWidth="1"/>
    <col min="15" max="16384" width="12.6328125" style="21"/>
  </cols>
  <sheetData>
    <row r="1" spans="1:4" s="21" customFormat="1" ht="14.25" customHeight="1" x14ac:dyDescent="0.3">
      <c r="A1" s="92" t="s">
        <v>28</v>
      </c>
      <c r="B1" s="93">
        <v>39419</v>
      </c>
    </row>
    <row r="2" spans="1:4" s="21" customFormat="1" ht="14.25" customHeight="1" x14ac:dyDescent="0.3">
      <c r="A2" s="92" t="s">
        <v>27</v>
      </c>
      <c r="B2" s="93">
        <v>42338</v>
      </c>
    </row>
    <row r="3" spans="1:4" s="21" customFormat="1" ht="14.25" customHeight="1" x14ac:dyDescent="0.3">
      <c r="A3" s="92" t="s">
        <v>16</v>
      </c>
      <c r="B3" s="92" t="s">
        <v>15</v>
      </c>
      <c r="C3" s="56" t="s">
        <v>26</v>
      </c>
      <c r="D3" s="94"/>
    </row>
    <row r="4" spans="1:4" s="21" customFormat="1" ht="14.25" customHeight="1" x14ac:dyDescent="0.3">
      <c r="A4" s="95"/>
      <c r="B4" s="102" t="s">
        <v>21</v>
      </c>
      <c r="C4" s="97"/>
      <c r="D4" s="98"/>
    </row>
    <row r="5" spans="1:4" s="21" customFormat="1" ht="14.25" customHeight="1" x14ac:dyDescent="0.3">
      <c r="A5" s="64" t="s">
        <v>6</v>
      </c>
      <c r="B5" s="64" t="s">
        <v>3</v>
      </c>
      <c r="C5" s="71" t="s">
        <v>2</v>
      </c>
      <c r="D5" s="71" t="s">
        <v>1</v>
      </c>
    </row>
    <row r="6" spans="1:4" s="21" customFormat="1" ht="14.25" customHeight="1" x14ac:dyDescent="0.3">
      <c r="A6" s="76">
        <v>42338</v>
      </c>
      <c r="B6" s="64">
        <v>16.13</v>
      </c>
      <c r="C6" s="99">
        <f t="shared" ref="C6:C37" ca="1" si="0">_xlfn.IFNA((B6-B15)/B15,NORMINV(RAND(), _xlfn.AGGREGATE(1,6,C7:C132),_xlfn.AGGREGATE(7,6,C7:C132)))</f>
        <v>-0.14384288747346077</v>
      </c>
      <c r="D6" s="64">
        <f t="shared" ref="D6:D69" ca="1" si="1">C6*15</f>
        <v>-2.1576433121019116</v>
      </c>
    </row>
    <row r="7" spans="1:4" s="21" customFormat="1" ht="14.25" customHeight="1" x14ac:dyDescent="0.3">
      <c r="A7" s="76">
        <v>42335</v>
      </c>
      <c r="B7" s="64">
        <v>15.12</v>
      </c>
      <c r="C7" s="99">
        <f t="shared" ca="1" si="0"/>
        <v>-0.16740088105726877</v>
      </c>
      <c r="D7" s="64">
        <f t="shared" ca="1" si="1"/>
        <v>-2.5110132158590317</v>
      </c>
    </row>
    <row r="8" spans="1:4" s="21" customFormat="1" ht="14.25" customHeight="1" x14ac:dyDescent="0.3">
      <c r="A8" s="76">
        <v>42334</v>
      </c>
      <c r="B8" s="64" t="e">
        <v>#N/A</v>
      </c>
      <c r="C8" s="99">
        <f t="shared" ca="1" si="0"/>
        <v>2.0947782171058079E-2</v>
      </c>
      <c r="D8" s="64">
        <f t="shared" ca="1" si="1"/>
        <v>-2.1576433121019116</v>
      </c>
    </row>
    <row r="9" spans="1:4" s="21" customFormat="1" ht="14.25" customHeight="1" x14ac:dyDescent="0.3">
      <c r="A9" s="76">
        <v>42333</v>
      </c>
      <c r="B9" s="64">
        <v>15.19</v>
      </c>
      <c r="C9" s="99">
        <f t="shared" ca="1" si="0"/>
        <v>-0.17310832879695162</v>
      </c>
      <c r="D9" s="64">
        <f t="shared" ca="1" si="1"/>
        <v>-2.5966249319542745</v>
      </c>
    </row>
    <row r="10" spans="1:4" s="21" customFormat="1" ht="14.25" customHeight="1" x14ac:dyDescent="0.3">
      <c r="A10" s="76">
        <v>42332</v>
      </c>
      <c r="B10" s="64">
        <v>15.93</v>
      </c>
      <c r="C10" s="99">
        <f t="shared" ca="1" si="0"/>
        <v>-8.0946450809463895E-3</v>
      </c>
      <c r="D10" s="64">
        <f t="shared" ca="1" si="1"/>
        <v>-0.12141967621419585</v>
      </c>
    </row>
    <row r="11" spans="1:4" s="21" customFormat="1" ht="14.25" customHeight="1" x14ac:dyDescent="0.3">
      <c r="A11" s="76">
        <v>42331</v>
      </c>
      <c r="B11" s="64">
        <v>15.62</v>
      </c>
      <c r="C11" s="99">
        <f t="shared" ca="1" si="0"/>
        <v>2.1582733812949645E-2</v>
      </c>
      <c r="D11" s="64">
        <f t="shared" ca="1" si="1"/>
        <v>0.3237410071942447</v>
      </c>
    </row>
    <row r="12" spans="1:4" s="21" customFormat="1" ht="14.25" customHeight="1" x14ac:dyDescent="0.3">
      <c r="A12" s="76">
        <v>42328</v>
      </c>
      <c r="B12" s="64">
        <v>15.47</v>
      </c>
      <c r="C12" s="99">
        <f t="shared" ca="1" si="0"/>
        <v>-6.3559322033898247E-2</v>
      </c>
      <c r="D12" s="64">
        <f t="shared" ca="1" si="1"/>
        <v>-0.9533898305084737</v>
      </c>
    </row>
    <row r="13" spans="1:4" s="21" customFormat="1" ht="14.25" customHeight="1" x14ac:dyDescent="0.3">
      <c r="A13" s="76">
        <v>42327</v>
      </c>
      <c r="B13" s="64">
        <v>16.989999999999998</v>
      </c>
      <c r="C13" s="99">
        <f t="shared" ca="1" si="0"/>
        <v>0.1856245638520585</v>
      </c>
      <c r="D13" s="64">
        <f t="shared" ca="1" si="1"/>
        <v>2.7843684577808774</v>
      </c>
    </row>
    <row r="14" spans="1:4" s="21" customFormat="1" ht="14.25" customHeight="1" x14ac:dyDescent="0.3">
      <c r="A14" s="76">
        <v>42326</v>
      </c>
      <c r="B14" s="64">
        <v>16.850000000000001</v>
      </c>
      <c r="C14" s="99">
        <f t="shared" ca="1" si="0"/>
        <v>0.11960132890365453</v>
      </c>
      <c r="D14" s="64">
        <f t="shared" ca="1" si="1"/>
        <v>1.7940199335548179</v>
      </c>
    </row>
    <row r="15" spans="1:4" s="21" customFormat="1" ht="14.25" customHeight="1" x14ac:dyDescent="0.3">
      <c r="A15" s="76">
        <v>42325</v>
      </c>
      <c r="B15" s="64">
        <v>18.84</v>
      </c>
      <c r="C15" s="99">
        <f t="shared" ca="1" si="0"/>
        <v>0.2147001934235977</v>
      </c>
      <c r="D15" s="64">
        <f t="shared" ca="1" si="1"/>
        <v>3.2205029013539654</v>
      </c>
    </row>
    <row r="16" spans="1:4" s="21" customFormat="1" ht="14.25" customHeight="1" x14ac:dyDescent="0.3">
      <c r="A16" s="76">
        <v>42324</v>
      </c>
      <c r="B16" s="64">
        <v>18.16</v>
      </c>
      <c r="C16" s="99">
        <f t="shared" ca="1" si="0"/>
        <v>0.24896836313617615</v>
      </c>
      <c r="D16" s="64">
        <f t="shared" ca="1" si="1"/>
        <v>3.7345254470426421</v>
      </c>
    </row>
    <row r="17" spans="1:4" s="21" customFormat="1" ht="14.25" customHeight="1" x14ac:dyDescent="0.3">
      <c r="A17" s="76">
        <v>42321</v>
      </c>
      <c r="B17" s="64">
        <v>20.079999999999998</v>
      </c>
      <c r="C17" s="99">
        <f t="shared" ca="1" si="0"/>
        <v>0.4190812720848055</v>
      </c>
      <c r="D17" s="64">
        <f t="shared" ca="1" si="1"/>
        <v>6.2862190812720824</v>
      </c>
    </row>
    <row r="18" spans="1:4" s="21" customFormat="1" ht="14.25" customHeight="1" x14ac:dyDescent="0.3">
      <c r="A18" s="76">
        <v>42320</v>
      </c>
      <c r="B18" s="64">
        <v>18.37</v>
      </c>
      <c r="C18" s="99">
        <f t="shared" ca="1" si="0"/>
        <v>0.21897810218978106</v>
      </c>
      <c r="D18" s="64">
        <f t="shared" ca="1" si="1"/>
        <v>3.284671532846716</v>
      </c>
    </row>
    <row r="19" spans="1:4" s="21" customFormat="1" ht="14.25" customHeight="1" x14ac:dyDescent="0.3">
      <c r="A19" s="76">
        <v>42319</v>
      </c>
      <c r="B19" s="64">
        <v>16.059999999999999</v>
      </c>
      <c r="C19" s="99">
        <f t="shared" ca="1" si="0"/>
        <v>9.9247091033538626E-2</v>
      </c>
      <c r="D19" s="64">
        <f t="shared" ca="1" si="1"/>
        <v>1.4887063655030794</v>
      </c>
    </row>
    <row r="20" spans="1:4" s="21" customFormat="1" ht="14.25" customHeight="1" x14ac:dyDescent="0.3">
      <c r="A20" s="76">
        <v>42318</v>
      </c>
      <c r="B20" s="64">
        <v>15.29</v>
      </c>
      <c r="C20" s="99">
        <f t="shared" ca="1" si="0"/>
        <v>6.6992323796231615E-2</v>
      </c>
      <c r="D20" s="64">
        <f t="shared" ca="1" si="1"/>
        <v>1.0048848569434743</v>
      </c>
    </row>
    <row r="21" spans="1:4" s="21" customFormat="1" ht="14.25" customHeight="1" x14ac:dyDescent="0.3">
      <c r="A21" s="76">
        <v>42317</v>
      </c>
      <c r="B21" s="64">
        <v>16.52</v>
      </c>
      <c r="C21" s="99">
        <f t="shared" ca="1" si="0"/>
        <v>7.0641607258587161E-2</v>
      </c>
      <c r="D21" s="64">
        <f t="shared" ca="1" si="1"/>
        <v>1.0596241088788074</v>
      </c>
    </row>
    <row r="22" spans="1:4" s="21" customFormat="1" ht="14.25" customHeight="1" x14ac:dyDescent="0.3">
      <c r="A22" s="76">
        <v>42314</v>
      </c>
      <c r="B22" s="64">
        <v>14.33</v>
      </c>
      <c r="C22" s="99">
        <f t="shared" ca="1" si="0"/>
        <v>-6.2786134728580717E-2</v>
      </c>
      <c r="D22" s="64">
        <f t="shared" ca="1" si="1"/>
        <v>-0.94179202092871073</v>
      </c>
    </row>
    <row r="23" spans="1:4" s="21" customFormat="1" ht="14.25" customHeight="1" x14ac:dyDescent="0.3">
      <c r="A23" s="76">
        <v>42313</v>
      </c>
      <c r="B23" s="64">
        <v>15.05</v>
      </c>
      <c r="C23" s="99">
        <f t="shared" ca="1" si="0"/>
        <v>4.0802213001383113E-2</v>
      </c>
      <c r="D23" s="64">
        <f t="shared" ca="1" si="1"/>
        <v>0.61203319502074671</v>
      </c>
    </row>
    <row r="24" spans="1:4" s="21" customFormat="1" ht="14.25" customHeight="1" x14ac:dyDescent="0.3">
      <c r="A24" s="76">
        <v>42312</v>
      </c>
      <c r="B24" s="64">
        <v>15.51</v>
      </c>
      <c r="C24" s="99">
        <f t="shared" ca="1" si="0"/>
        <v>7.3356401384083086E-2</v>
      </c>
      <c r="D24" s="64">
        <f t="shared" ca="1" si="1"/>
        <v>1.1003460207612463</v>
      </c>
    </row>
    <row r="25" spans="1:4" s="21" customFormat="1" ht="14.25" customHeight="1" x14ac:dyDescent="0.3">
      <c r="A25" s="76">
        <v>42311</v>
      </c>
      <c r="B25" s="64">
        <v>14.54</v>
      </c>
      <c r="C25" s="99">
        <f t="shared" ca="1" si="0"/>
        <v>-0.12934131736526946</v>
      </c>
      <c r="D25" s="64">
        <f t="shared" ca="1" si="1"/>
        <v>-1.9401197604790419</v>
      </c>
    </row>
    <row r="26" spans="1:4" s="21" customFormat="1" ht="14.25" customHeight="1" x14ac:dyDescent="0.3">
      <c r="A26" s="76">
        <v>42310</v>
      </c>
      <c r="B26" s="64">
        <v>14.15</v>
      </c>
      <c r="C26" s="99">
        <f t="shared" ca="1" si="0"/>
        <v>-0.10158730158730156</v>
      </c>
      <c r="D26" s="64">
        <f t="shared" ca="1" si="1"/>
        <v>-1.5238095238095233</v>
      </c>
    </row>
    <row r="27" spans="1:4" s="21" customFormat="1" ht="14.25" customHeight="1" x14ac:dyDescent="0.3">
      <c r="A27" s="76">
        <v>42307</v>
      </c>
      <c r="B27" s="64">
        <v>15.07</v>
      </c>
      <c r="C27" s="99">
        <f t="shared" ca="1" si="0"/>
        <v>6.0080106809078677E-3</v>
      </c>
      <c r="D27" s="64">
        <f t="shared" ca="1" si="1"/>
        <v>9.0120160213618017E-2</v>
      </c>
    </row>
    <row r="28" spans="1:4" s="21" customFormat="1" ht="14.25" customHeight="1" x14ac:dyDescent="0.3">
      <c r="A28" s="76">
        <v>42306</v>
      </c>
      <c r="B28" s="64">
        <v>14.61</v>
      </c>
      <c r="C28" s="99">
        <f t="shared" ca="1" si="0"/>
        <v>-2.9235880398671178E-2</v>
      </c>
      <c r="D28" s="64">
        <f t="shared" ca="1" si="1"/>
        <v>-0.43853820598006765</v>
      </c>
    </row>
    <row r="29" spans="1:4" s="21" customFormat="1" ht="14.25" customHeight="1" x14ac:dyDescent="0.3">
      <c r="A29" s="76">
        <v>42305</v>
      </c>
      <c r="B29" s="64">
        <v>14.33</v>
      </c>
      <c r="C29" s="99">
        <f t="shared" ca="1" si="0"/>
        <v>-0.10716510903426794</v>
      </c>
      <c r="D29" s="64">
        <f t="shared" ca="1" si="1"/>
        <v>-1.6074766355140191</v>
      </c>
    </row>
    <row r="30" spans="1:4" s="21" customFormat="1" ht="14.25" customHeight="1" x14ac:dyDescent="0.3">
      <c r="A30" s="76">
        <v>42304</v>
      </c>
      <c r="B30" s="64">
        <v>15.43</v>
      </c>
      <c r="C30" s="99">
        <f t="shared" ca="1" si="0"/>
        <v>-0.14420410427066008</v>
      </c>
      <c r="D30" s="64">
        <f t="shared" ca="1" si="1"/>
        <v>-2.1630615640599014</v>
      </c>
    </row>
    <row r="31" spans="1:4" s="21" customFormat="1" ht="14.25" customHeight="1" x14ac:dyDescent="0.3">
      <c r="A31" s="76">
        <v>42303</v>
      </c>
      <c r="B31" s="64">
        <v>15.29</v>
      </c>
      <c r="C31" s="99">
        <f t="shared" ca="1" si="0"/>
        <v>-0.13469156762874943</v>
      </c>
      <c r="D31" s="64">
        <f t="shared" ca="1" si="1"/>
        <v>-2.0203735144312414</v>
      </c>
    </row>
    <row r="32" spans="1:4" s="21" customFormat="1" ht="14.25" customHeight="1" x14ac:dyDescent="0.3">
      <c r="A32" s="76">
        <v>42300</v>
      </c>
      <c r="B32" s="64">
        <v>14.46</v>
      </c>
      <c r="C32" s="99">
        <f t="shared" ca="1" si="0"/>
        <v>-0.10575139146567722</v>
      </c>
      <c r="D32" s="64">
        <f t="shared" ca="1" si="1"/>
        <v>-1.5862708719851584</v>
      </c>
    </row>
    <row r="33" spans="1:4" s="21" customFormat="1" ht="14.25" customHeight="1" x14ac:dyDescent="0.3">
      <c r="A33" s="76">
        <v>42299</v>
      </c>
      <c r="B33" s="64">
        <v>14.45</v>
      </c>
      <c r="C33" s="99">
        <f t="shared" ca="1" si="0"/>
        <v>-0.15398126463700229</v>
      </c>
      <c r="D33" s="64">
        <f t="shared" ca="1" si="1"/>
        <v>-2.3097189695550342</v>
      </c>
    </row>
    <row r="34" spans="1:4" s="21" customFormat="1" ht="14.25" customHeight="1" x14ac:dyDescent="0.3">
      <c r="A34" s="76">
        <v>42298</v>
      </c>
      <c r="B34" s="64">
        <v>16.7</v>
      </c>
      <c r="C34" s="99">
        <f t="shared" ca="1" si="0"/>
        <v>-4.133180252583251E-2</v>
      </c>
      <c r="D34" s="64">
        <f t="shared" ca="1" si="1"/>
        <v>-0.6199770378874877</v>
      </c>
    </row>
    <row r="35" spans="1:4" s="21" customFormat="1" ht="14.25" customHeight="1" x14ac:dyDescent="0.3">
      <c r="A35" s="76">
        <v>42297</v>
      </c>
      <c r="B35" s="64">
        <v>15.75</v>
      </c>
      <c r="C35" s="99">
        <f t="shared" ca="1" si="0"/>
        <v>-0.14402173913043473</v>
      </c>
      <c r="D35" s="64">
        <f t="shared" ca="1" si="1"/>
        <v>-2.1603260869565211</v>
      </c>
    </row>
    <row r="36" spans="1:4" s="21" customFormat="1" ht="14.25" customHeight="1" x14ac:dyDescent="0.3">
      <c r="A36" s="76">
        <v>42296</v>
      </c>
      <c r="B36" s="64">
        <v>14.98</v>
      </c>
      <c r="C36" s="99">
        <f t="shared" ca="1" si="0"/>
        <v>-0.22783505154639166</v>
      </c>
      <c r="D36" s="64">
        <f t="shared" ca="1" si="1"/>
        <v>-3.4175257731958748</v>
      </c>
    </row>
    <row r="37" spans="1:4" s="21" customFormat="1" ht="14.25" customHeight="1" x14ac:dyDescent="0.3">
      <c r="A37" s="76">
        <v>42293</v>
      </c>
      <c r="B37" s="64">
        <v>15.05</v>
      </c>
      <c r="C37" s="99">
        <f t="shared" ca="1" si="0"/>
        <v>-0.22978505629477988</v>
      </c>
      <c r="D37" s="64">
        <f t="shared" ca="1" si="1"/>
        <v>-3.446775844421698</v>
      </c>
    </row>
    <row r="38" spans="1:4" s="21" customFormat="1" ht="14.25" customHeight="1" x14ac:dyDescent="0.3">
      <c r="A38" s="76">
        <v>42292</v>
      </c>
      <c r="B38" s="64">
        <v>16.05</v>
      </c>
      <c r="C38" s="99">
        <f t="shared" ref="C38:C69" ca="1" si="2">_xlfn.IFNA((B38-B47)/B47,NORMINV(RAND(), _xlfn.AGGREGATE(1,6,C39:C164),_xlfn.AGGREGATE(7,6,C39:C164)))</f>
        <v>-0.2335243553008596</v>
      </c>
      <c r="D38" s="64">
        <f t="shared" ca="1" si="1"/>
        <v>-3.5028653295128942</v>
      </c>
    </row>
    <row r="39" spans="1:4" s="21" customFormat="1" ht="14.25" customHeight="1" x14ac:dyDescent="0.3">
      <c r="A39" s="76">
        <v>42291</v>
      </c>
      <c r="B39" s="64">
        <v>18.03</v>
      </c>
      <c r="C39" s="99">
        <f t="shared" ca="1" si="2"/>
        <v>-0.20044345898004431</v>
      </c>
      <c r="D39" s="64">
        <f t="shared" ca="1" si="1"/>
        <v>-3.0066518847006649</v>
      </c>
    </row>
    <row r="40" spans="1:4" s="21" customFormat="1" ht="14.25" customHeight="1" x14ac:dyDescent="0.3">
      <c r="A40" s="76">
        <v>42290</v>
      </c>
      <c r="B40" s="64">
        <v>17.670000000000002</v>
      </c>
      <c r="C40" s="99">
        <f t="shared" ca="1" si="2"/>
        <v>-0.27877551020408159</v>
      </c>
      <c r="D40" s="64">
        <f t="shared" ca="1" si="1"/>
        <v>-4.1816326530612242</v>
      </c>
    </row>
    <row r="41" spans="1:4" s="21" customFormat="1" ht="14.25" customHeight="1" x14ac:dyDescent="0.3">
      <c r="A41" s="76">
        <v>42289</v>
      </c>
      <c r="B41" s="64">
        <v>16.170000000000002</v>
      </c>
      <c r="C41" s="99">
        <f t="shared" ca="1" si="2"/>
        <v>-0.39731643682445011</v>
      </c>
      <c r="D41" s="64">
        <f t="shared" ca="1" si="1"/>
        <v>-5.9597465523667514</v>
      </c>
    </row>
    <row r="42" spans="1:4" s="21" customFormat="1" ht="14.25" customHeight="1" x14ac:dyDescent="0.3">
      <c r="A42" s="76">
        <v>42286</v>
      </c>
      <c r="B42" s="64">
        <v>17.079999999999998</v>
      </c>
      <c r="C42" s="99">
        <f t="shared" ca="1" si="2"/>
        <v>-0.38183134274339492</v>
      </c>
      <c r="D42" s="64">
        <f t="shared" ca="1" si="1"/>
        <v>-5.7274701411509241</v>
      </c>
    </row>
    <row r="43" spans="1:4" s="21" customFormat="1" ht="14.25" customHeight="1" x14ac:dyDescent="0.3">
      <c r="A43" s="76">
        <v>42285</v>
      </c>
      <c r="B43" s="64">
        <v>17.420000000000002</v>
      </c>
      <c r="C43" s="99">
        <f t="shared" ca="1" si="2"/>
        <v>-0.26248941574936491</v>
      </c>
      <c r="D43" s="64">
        <f t="shared" ca="1" si="1"/>
        <v>-3.9373412362404734</v>
      </c>
    </row>
    <row r="44" spans="1:4" s="21" customFormat="1" ht="14.25" customHeight="1" x14ac:dyDescent="0.3">
      <c r="A44" s="76">
        <v>42284</v>
      </c>
      <c r="B44" s="64">
        <v>18.399999999999999</v>
      </c>
      <c r="C44" s="99">
        <f t="shared" ca="1" si="2"/>
        <v>-0.21602045164039202</v>
      </c>
      <c r="D44" s="64">
        <f t="shared" ca="1" si="1"/>
        <v>-3.2403067746058802</v>
      </c>
    </row>
    <row r="45" spans="1:4" s="21" customFormat="1" ht="14.25" customHeight="1" x14ac:dyDescent="0.3">
      <c r="A45" s="76">
        <v>42283</v>
      </c>
      <c r="B45" s="64">
        <v>19.399999999999999</v>
      </c>
      <c r="C45" s="99">
        <f t="shared" ca="1" si="2"/>
        <v>-0.12336195210122008</v>
      </c>
      <c r="D45" s="64">
        <f t="shared" ca="1" si="1"/>
        <v>-1.8504292815183012</v>
      </c>
    </row>
    <row r="46" spans="1:4" s="21" customFormat="1" ht="14.25" customHeight="1" x14ac:dyDescent="0.3">
      <c r="A46" s="76">
        <v>42282</v>
      </c>
      <c r="B46" s="64">
        <v>19.54</v>
      </c>
      <c r="C46" s="99">
        <f t="shared" ca="1" si="2"/>
        <v>-0.12923351158645285</v>
      </c>
      <c r="D46" s="64">
        <f t="shared" ca="1" si="1"/>
        <v>-1.9385026737967928</v>
      </c>
    </row>
    <row r="47" spans="1:4" s="21" customFormat="1" ht="14.25" customHeight="1" x14ac:dyDescent="0.3">
      <c r="A47" s="76">
        <v>42279</v>
      </c>
      <c r="B47" s="64">
        <v>20.94</v>
      </c>
      <c r="C47" s="99">
        <f t="shared" ca="1" si="2"/>
        <v>3.9721946375372429E-2</v>
      </c>
      <c r="D47" s="64">
        <f t="shared" ca="1" si="1"/>
        <v>0.59582919563058645</v>
      </c>
    </row>
    <row r="48" spans="1:4" s="21" customFormat="1" ht="14.25" customHeight="1" x14ac:dyDescent="0.3">
      <c r="A48" s="76">
        <v>42278</v>
      </c>
      <c r="B48" s="64">
        <v>22.55</v>
      </c>
      <c r="C48" s="99">
        <f t="shared" ca="1" si="2"/>
        <v>1.2118491921005366E-2</v>
      </c>
      <c r="D48" s="64">
        <f t="shared" ca="1" si="1"/>
        <v>0.18177737881508049</v>
      </c>
    </row>
    <row r="49" spans="1:5" s="21" customFormat="1" ht="14.25" customHeight="1" x14ac:dyDescent="0.3">
      <c r="A49" s="76">
        <v>42277</v>
      </c>
      <c r="B49" s="64">
        <v>24.5</v>
      </c>
      <c r="C49" s="99">
        <f t="shared" ca="1" si="2"/>
        <v>0.15894039735099336</v>
      </c>
      <c r="D49" s="64">
        <f t="shared" ca="1" si="1"/>
        <v>2.3841059602649004</v>
      </c>
    </row>
    <row r="50" spans="1:5" s="21" customFormat="1" ht="14.25" customHeight="1" x14ac:dyDescent="0.3">
      <c r="A50" s="76">
        <v>42276</v>
      </c>
      <c r="B50" s="64">
        <v>26.83</v>
      </c>
      <c r="C50" s="99">
        <f t="shared" ca="1" si="2"/>
        <v>0.25667447306791552</v>
      </c>
      <c r="D50" s="64">
        <f t="shared" ca="1" si="1"/>
        <v>3.850117096018733</v>
      </c>
    </row>
    <row r="51" spans="1:5" s="21" customFormat="1" ht="14.25" customHeight="1" x14ac:dyDescent="0.3">
      <c r="A51" s="76">
        <v>42275</v>
      </c>
      <c r="B51" s="64">
        <v>27.63</v>
      </c>
      <c r="C51" s="99">
        <f t="shared" ca="1" si="2"/>
        <v>0.22582076308784382</v>
      </c>
      <c r="D51" s="64">
        <f t="shared" ca="1" si="1"/>
        <v>3.3873114463176575</v>
      </c>
    </row>
    <row r="52" spans="1:5" s="21" customFormat="1" ht="14.25" customHeight="1" x14ac:dyDescent="0.3">
      <c r="A52" s="76">
        <v>42272</v>
      </c>
      <c r="B52" s="64">
        <v>23.62</v>
      </c>
      <c r="C52" s="99">
        <f t="shared" ca="1" si="2"/>
        <v>-2.5979381443298928E-2</v>
      </c>
      <c r="D52" s="64">
        <f t="shared" ca="1" si="1"/>
        <v>-0.38969072164948393</v>
      </c>
    </row>
    <row r="53" spans="1:5" s="21" customFormat="1" ht="14.25" customHeight="1" x14ac:dyDescent="0.3">
      <c r="A53" s="76">
        <v>42271</v>
      </c>
      <c r="B53" s="64">
        <v>23.47</v>
      </c>
      <c r="C53" s="99">
        <f t="shared" ca="1" si="2"/>
        <v>1.163793103448274E-2</v>
      </c>
      <c r="D53" s="64">
        <f t="shared" ca="1" si="1"/>
        <v>0.1745689655172411</v>
      </c>
    </row>
    <row r="54" spans="1:5" s="21" customFormat="1" ht="14.25" customHeight="1" x14ac:dyDescent="0.3">
      <c r="A54" s="76">
        <v>42270</v>
      </c>
      <c r="B54" s="64">
        <v>22.13</v>
      </c>
      <c r="C54" s="99">
        <f t="shared" ca="1" si="2"/>
        <v>-9.1916290521132621E-2</v>
      </c>
      <c r="D54" s="64">
        <f t="shared" ca="1" si="1"/>
        <v>-1.3787443578169893</v>
      </c>
    </row>
    <row r="55" spans="1:5" s="21" customFormat="1" ht="14.25" customHeight="1" x14ac:dyDescent="0.3">
      <c r="A55" s="76">
        <v>42269</v>
      </c>
      <c r="B55" s="64">
        <v>22.44</v>
      </c>
      <c r="C55" s="99">
        <f t="shared" ca="1" si="2"/>
        <v>-0.14449104079298511</v>
      </c>
      <c r="D55" s="64">
        <f t="shared" ca="1" si="1"/>
        <v>-2.1673656118947768</v>
      </c>
    </row>
    <row r="56" spans="1:5" s="21" customFormat="1" ht="14.25" customHeight="1" x14ac:dyDescent="0.3">
      <c r="A56" s="76">
        <v>42268</v>
      </c>
      <c r="B56" s="64">
        <v>20.14</v>
      </c>
      <c r="C56" s="99">
        <f t="shared" ca="1" si="2"/>
        <v>-0.19116465863453808</v>
      </c>
      <c r="D56" s="64">
        <f t="shared" ca="1" si="1"/>
        <v>-2.8674698795180711</v>
      </c>
    </row>
    <row r="57" spans="1:5" s="21" customFormat="1" ht="14.25" customHeight="1" x14ac:dyDescent="0.3">
      <c r="A57" s="76">
        <v>42265</v>
      </c>
      <c r="B57" s="64">
        <v>22.28</v>
      </c>
      <c r="C57" s="99">
        <f t="shared" ca="1" si="2"/>
        <v>-2.3033958367557603E-2</v>
      </c>
      <c r="D57" s="64">
        <f t="shared" ca="1" si="1"/>
        <v>-2.1576433121019116</v>
      </c>
    </row>
    <row r="58" spans="1:5" s="21" customFormat="1" ht="14.25" customHeight="1" x14ac:dyDescent="0.3">
      <c r="A58" s="76">
        <v>42264</v>
      </c>
      <c r="B58" s="64">
        <v>21.14</v>
      </c>
      <c r="C58" s="99">
        <f t="shared" ca="1" si="2"/>
        <v>-0.23956834532374099</v>
      </c>
      <c r="D58" s="64">
        <f t="shared" ca="1" si="1"/>
        <v>-3.593525179856115</v>
      </c>
    </row>
    <row r="59" spans="1:5" s="21" customFormat="1" ht="14.25" customHeight="1" x14ac:dyDescent="0.3">
      <c r="A59" s="76">
        <v>42263</v>
      </c>
      <c r="B59" s="64">
        <v>21.35</v>
      </c>
      <c r="C59" s="99">
        <f t="shared" ca="1" si="2"/>
        <v>-0.16634127294025763</v>
      </c>
      <c r="D59" s="64">
        <f t="shared" ca="1" si="1"/>
        <v>-2.4951190941038646</v>
      </c>
    </row>
    <row r="60" spans="1:5" s="21" customFormat="1" ht="14.25" customHeight="1" x14ac:dyDescent="0.3">
      <c r="A60" s="76">
        <v>42262</v>
      </c>
      <c r="B60" s="64">
        <v>22.54</v>
      </c>
      <c r="C60" s="99">
        <f t="shared" ca="1" si="2"/>
        <v>-0.13606745879647378</v>
      </c>
      <c r="D60" s="64">
        <f t="shared" ca="1" si="1"/>
        <v>-2.0410118819471066</v>
      </c>
    </row>
    <row r="61" spans="1:5" s="21" customFormat="1" ht="14.25" customHeight="1" x14ac:dyDescent="0.3">
      <c r="A61" s="76">
        <v>42261</v>
      </c>
      <c r="B61" s="64">
        <v>24.25</v>
      </c>
      <c r="C61" s="99">
        <f t="shared" ca="1" si="2"/>
        <v>-0.22770700636942673</v>
      </c>
      <c r="D61" s="64">
        <f t="shared" ca="1" si="1"/>
        <v>-3.4156050955414008</v>
      </c>
    </row>
    <row r="62" spans="1:5" s="21" customFormat="1" ht="14.25" customHeight="1" x14ac:dyDescent="0.3">
      <c r="A62" s="76">
        <v>42258</v>
      </c>
      <c r="B62" s="64">
        <v>23.2</v>
      </c>
      <c r="C62" s="99">
        <f t="shared" ca="1" si="2"/>
        <v>-0.18396060499472389</v>
      </c>
      <c r="D62" s="64">
        <f t="shared" ca="1" si="1"/>
        <v>-2.7594090749208582</v>
      </c>
      <c r="E62" s="21" t="e">
        <f ca="1">LOGINV(RAND(),_xlfn.AGGREGATE(1,6,#REF!),_xlfn.AGGREGATE(7,6,#REF!))</f>
        <v>#REF!</v>
      </c>
    </row>
    <row r="63" spans="1:5" s="21" customFormat="1" ht="14.25" customHeight="1" x14ac:dyDescent="0.3">
      <c r="A63" s="76">
        <v>42257</v>
      </c>
      <c r="B63" s="64">
        <v>24.37</v>
      </c>
      <c r="C63" s="99">
        <f t="shared" ca="1" si="2"/>
        <v>-6.4491362763915538E-2</v>
      </c>
      <c r="D63" s="64">
        <f t="shared" ca="1" si="1"/>
        <v>-0.96737044145873308</v>
      </c>
    </row>
    <row r="64" spans="1:5" s="21" customFormat="1" ht="14.25" customHeight="1" x14ac:dyDescent="0.3">
      <c r="A64" s="76">
        <v>42256</v>
      </c>
      <c r="B64" s="64">
        <v>26.23</v>
      </c>
      <c r="C64" s="99">
        <f t="shared" ca="1" si="2"/>
        <v>4.9808429118773558E-3</v>
      </c>
      <c r="D64" s="64">
        <f t="shared" ca="1" si="1"/>
        <v>7.4712643678160343E-2</v>
      </c>
    </row>
    <row r="65" spans="1:4" s="21" customFormat="1" ht="14.25" customHeight="1" x14ac:dyDescent="0.3">
      <c r="A65" s="76">
        <v>42255</v>
      </c>
      <c r="B65" s="64">
        <v>24.9</v>
      </c>
      <c r="C65" s="99">
        <f t="shared" ca="1" si="2"/>
        <v>-0.17875989445910295</v>
      </c>
      <c r="D65" s="64">
        <f t="shared" ca="1" si="1"/>
        <v>-2.6813984168865441</v>
      </c>
    </row>
    <row r="66" spans="1:4" s="21" customFormat="1" ht="14.25" customHeight="1" x14ac:dyDescent="0.3">
      <c r="A66" s="76">
        <v>42254</v>
      </c>
      <c r="B66" s="64" t="e">
        <v>#N/A</v>
      </c>
      <c r="C66" s="99">
        <f t="shared" ca="1" si="2"/>
        <v>2.9300932412193677E-2</v>
      </c>
      <c r="D66" s="64">
        <f t="shared" ca="1" si="1"/>
        <v>-2.1576433121019116</v>
      </c>
    </row>
    <row r="67" spans="1:4" s="21" customFormat="1" ht="14.25" customHeight="1" x14ac:dyDescent="0.3">
      <c r="A67" s="76">
        <v>42251</v>
      </c>
      <c r="B67" s="64">
        <v>27.8</v>
      </c>
      <c r="C67" s="99">
        <f t="shared" ref="C67:C130" ca="1" si="3">_xlfn.IFNA((B67-B76)/B76,NORMINV(RAND(), _xlfn.AGGREGATE(1,6,C6:C132),_xlfn.AGGREGATE(7,6,C6:C132)))</f>
        <v>-0.31762395679921457</v>
      </c>
      <c r="D67" s="64">
        <f t="shared" ca="1" si="1"/>
        <v>-4.7643593519882188</v>
      </c>
    </row>
    <row r="68" spans="1:4" s="21" customFormat="1" ht="14.25" customHeight="1" x14ac:dyDescent="0.3">
      <c r="A68" s="76">
        <v>42250</v>
      </c>
      <c r="B68" s="64">
        <v>25.61</v>
      </c>
      <c r="C68" s="99">
        <f t="shared" ca="1" si="3"/>
        <v>-8.6336068498037877E-2</v>
      </c>
      <c r="D68" s="64">
        <f t="shared" ca="1" si="1"/>
        <v>-1.2950410274705682</v>
      </c>
    </row>
    <row r="69" spans="1:4" s="21" customFormat="1" ht="14.25" customHeight="1" x14ac:dyDescent="0.3">
      <c r="A69" s="76">
        <v>42249</v>
      </c>
      <c r="B69" s="64">
        <v>26.09</v>
      </c>
      <c r="C69" s="99">
        <f t="shared" ca="1" si="3"/>
        <v>0.36311389759665619</v>
      </c>
      <c r="D69" s="64">
        <f t="shared" ca="1" si="1"/>
        <v>5.4467084639498431</v>
      </c>
    </row>
    <row r="70" spans="1:4" s="21" customFormat="1" ht="14.25" customHeight="1" x14ac:dyDescent="0.3">
      <c r="A70" s="76">
        <v>42248</v>
      </c>
      <c r="B70" s="64">
        <v>31.4</v>
      </c>
      <c r="C70" s="99">
        <f t="shared" ca="1" si="3"/>
        <v>1.0590163934426229</v>
      </c>
      <c r="D70" s="64">
        <f t="shared" ref="D70:D133" ca="1" si="4">C70*15</f>
        <v>15.885245901639344</v>
      </c>
    </row>
    <row r="71" spans="1:4" s="21" customFormat="1" ht="14.25" customHeight="1" x14ac:dyDescent="0.3">
      <c r="A71" s="76">
        <v>42247</v>
      </c>
      <c r="B71" s="64">
        <v>28.43</v>
      </c>
      <c r="C71" s="99">
        <f t="shared" ca="1" si="3"/>
        <v>1.0616388687454679</v>
      </c>
      <c r="D71" s="64">
        <f t="shared" ca="1" si="4"/>
        <v>15.924583031182017</v>
      </c>
    </row>
    <row r="72" spans="1:4" s="21" customFormat="1" ht="14.25" customHeight="1" x14ac:dyDescent="0.3">
      <c r="A72" s="76">
        <v>42244</v>
      </c>
      <c r="B72" s="64">
        <v>26.05</v>
      </c>
      <c r="C72" s="99">
        <f t="shared" ca="1" si="3"/>
        <v>1.0007680491551461</v>
      </c>
      <c r="D72" s="64">
        <f t="shared" ca="1" si="4"/>
        <v>15.01152073732719</v>
      </c>
    </row>
    <row r="73" spans="1:4" s="21" customFormat="1" ht="14.25" customHeight="1" x14ac:dyDescent="0.3">
      <c r="A73" s="76">
        <v>42243</v>
      </c>
      <c r="B73" s="64">
        <v>26.1</v>
      </c>
      <c r="C73" s="99">
        <f t="shared" ca="1" si="3"/>
        <v>1.0342946219797351</v>
      </c>
      <c r="D73" s="64">
        <f t="shared" ca="1" si="4"/>
        <v>15.514419329696027</v>
      </c>
    </row>
    <row r="74" spans="1:4" s="21" customFormat="1" ht="14.25" customHeight="1" x14ac:dyDescent="0.3">
      <c r="A74" s="76">
        <v>42242</v>
      </c>
      <c r="B74" s="64">
        <v>30.32</v>
      </c>
      <c r="C74" s="99">
        <f t="shared" ca="1" si="3"/>
        <v>1.2475908080059301</v>
      </c>
      <c r="D74" s="64">
        <f t="shared" ca="1" si="4"/>
        <v>18.713862120088951</v>
      </c>
    </row>
    <row r="75" spans="1:4" s="21" customFormat="1" ht="14.25" customHeight="1" x14ac:dyDescent="0.3">
      <c r="A75" s="76">
        <v>42241</v>
      </c>
      <c r="B75" s="64">
        <v>36.020000000000003</v>
      </c>
      <c r="C75" s="99">
        <f t="shared" ca="1" si="3"/>
        <v>1.6465833945628219</v>
      </c>
      <c r="D75" s="64">
        <f t="shared" ca="1" si="4"/>
        <v>24.698750918442329</v>
      </c>
    </row>
    <row r="76" spans="1:4" s="21" customFormat="1" ht="14.25" customHeight="1" x14ac:dyDescent="0.3">
      <c r="A76" s="76">
        <v>42240</v>
      </c>
      <c r="B76" s="64">
        <v>40.74</v>
      </c>
      <c r="C76" s="99">
        <f t="shared" ca="1" si="3"/>
        <v>1.9715536105032823</v>
      </c>
      <c r="D76" s="64">
        <f t="shared" ca="1" si="4"/>
        <v>29.573304157549234</v>
      </c>
    </row>
    <row r="77" spans="1:4" s="21" customFormat="1" ht="14.25" customHeight="1" x14ac:dyDescent="0.3">
      <c r="A77" s="76">
        <v>42237</v>
      </c>
      <c r="B77" s="64">
        <v>28.03</v>
      </c>
      <c r="C77" s="99">
        <f t="shared" ca="1" si="3"/>
        <v>1.2919051512673754</v>
      </c>
      <c r="D77" s="64">
        <f t="shared" ca="1" si="4"/>
        <v>19.378577269010631</v>
      </c>
    </row>
    <row r="78" spans="1:4" s="21" customFormat="1" ht="14.25" customHeight="1" x14ac:dyDescent="0.3">
      <c r="A78" s="76">
        <v>42236</v>
      </c>
      <c r="B78" s="64">
        <v>19.14</v>
      </c>
      <c r="C78" s="99">
        <f t="shared" ca="1" si="3"/>
        <v>0.42942494398805076</v>
      </c>
      <c r="D78" s="64">
        <f t="shared" ca="1" si="4"/>
        <v>6.4413741598207617</v>
      </c>
    </row>
    <row r="79" spans="1:4" s="21" customFormat="1" ht="14.25" customHeight="1" x14ac:dyDescent="0.3">
      <c r="A79" s="76">
        <v>42235</v>
      </c>
      <c r="B79" s="64">
        <v>15.25</v>
      </c>
      <c r="C79" s="99">
        <f t="shared" ca="1" si="3"/>
        <v>0.10748002904865653</v>
      </c>
      <c r="D79" s="64">
        <f t="shared" ca="1" si="4"/>
        <v>1.6122004357298478</v>
      </c>
    </row>
    <row r="80" spans="1:4" s="21" customFormat="1" ht="14.25" customHeight="1" x14ac:dyDescent="0.3">
      <c r="A80" s="76">
        <v>42234</v>
      </c>
      <c r="B80" s="64">
        <v>13.79</v>
      </c>
      <c r="C80" s="99">
        <f t="shared" ca="1" si="3"/>
        <v>0.10231814548361307</v>
      </c>
      <c r="D80" s="64">
        <f t="shared" ca="1" si="4"/>
        <v>1.534772182254196</v>
      </c>
    </row>
    <row r="81" spans="1:4" s="21" customFormat="1" ht="14.25" customHeight="1" x14ac:dyDescent="0.3">
      <c r="A81" s="76">
        <v>42233</v>
      </c>
      <c r="B81" s="64">
        <v>13.02</v>
      </c>
      <c r="C81" s="99">
        <f t="shared" ca="1" si="3"/>
        <v>1.5384615384615057E-3</v>
      </c>
      <c r="D81" s="64">
        <f t="shared" ca="1" si="4"/>
        <v>2.3076923076922586E-2</v>
      </c>
    </row>
    <row r="82" spans="1:4" s="21" customFormat="1" ht="14.25" customHeight="1" x14ac:dyDescent="0.3">
      <c r="A82" s="76">
        <v>42230</v>
      </c>
      <c r="B82" s="64">
        <v>12.83</v>
      </c>
      <c r="C82" s="99">
        <f t="shared" ca="1" si="3"/>
        <v>2.1496815286624168E-2</v>
      </c>
      <c r="D82" s="64">
        <f t="shared" ca="1" si="4"/>
        <v>0.32245222929936251</v>
      </c>
    </row>
    <row r="83" spans="1:4" s="21" customFormat="1" ht="14.25" customHeight="1" x14ac:dyDescent="0.3">
      <c r="A83" s="76">
        <v>42229</v>
      </c>
      <c r="B83" s="64">
        <v>13.49</v>
      </c>
      <c r="C83" s="99">
        <f t="shared" ca="1" si="3"/>
        <v>0.11303630363036313</v>
      </c>
      <c r="D83" s="64">
        <f t="shared" ca="1" si="4"/>
        <v>1.6955445544554468</v>
      </c>
    </row>
    <row r="84" spans="1:4" s="21" customFormat="1" ht="14.25" customHeight="1" x14ac:dyDescent="0.3">
      <c r="A84" s="76">
        <v>42228</v>
      </c>
      <c r="B84" s="64">
        <v>13.61</v>
      </c>
      <c r="C84" s="99">
        <f t="shared" ca="1" si="3"/>
        <v>0.12201154163231645</v>
      </c>
      <c r="D84" s="64">
        <f t="shared" ca="1" si="4"/>
        <v>1.8301731244847468</v>
      </c>
    </row>
    <row r="85" spans="1:4" s="21" customFormat="1" ht="14.25" customHeight="1" x14ac:dyDescent="0.3">
      <c r="A85" s="76">
        <v>42227</v>
      </c>
      <c r="B85" s="64">
        <v>13.71</v>
      </c>
      <c r="C85" s="99">
        <f t="shared" ca="1" si="3"/>
        <v>9.6800000000000067E-2</v>
      </c>
      <c r="D85" s="64">
        <f t="shared" ca="1" si="4"/>
        <v>1.4520000000000011</v>
      </c>
    </row>
    <row r="86" spans="1:4" s="21" customFormat="1" ht="14.25" customHeight="1" x14ac:dyDescent="0.3">
      <c r="A86" s="76">
        <v>42226</v>
      </c>
      <c r="B86" s="64">
        <v>12.23</v>
      </c>
      <c r="C86" s="99">
        <f t="shared" ca="1" si="3"/>
        <v>-9.0029761904761835E-2</v>
      </c>
      <c r="D86" s="64">
        <f t="shared" ca="1" si="4"/>
        <v>-1.3504464285714275</v>
      </c>
    </row>
    <row r="87" spans="1:4" s="21" customFormat="1" ht="14.25" customHeight="1" x14ac:dyDescent="0.3">
      <c r="A87" s="76">
        <v>42223</v>
      </c>
      <c r="B87" s="64">
        <v>13.39</v>
      </c>
      <c r="C87" s="99">
        <f t="shared" ca="1" si="3"/>
        <v>-0.14166666666666661</v>
      </c>
      <c r="D87" s="64">
        <f t="shared" ca="1" si="4"/>
        <v>-2.1249999999999991</v>
      </c>
    </row>
    <row r="88" spans="1:4" s="21" customFormat="1" ht="14.25" customHeight="1" x14ac:dyDescent="0.3">
      <c r="A88" s="76">
        <v>42222</v>
      </c>
      <c r="B88" s="64">
        <v>13.77</v>
      </c>
      <c r="C88" s="99">
        <f t="shared" ca="1" si="3"/>
        <v>2.1834061135370714E-3</v>
      </c>
      <c r="D88" s="64">
        <f t="shared" ca="1" si="4"/>
        <v>3.2751091703056068E-2</v>
      </c>
    </row>
    <row r="89" spans="1:4" s="21" customFormat="1" ht="14.25" customHeight="1" x14ac:dyDescent="0.3">
      <c r="A89" s="76">
        <v>42221</v>
      </c>
      <c r="B89" s="64">
        <v>12.51</v>
      </c>
      <c r="C89" s="99">
        <f t="shared" ca="1" si="3"/>
        <v>-1.028481012658234E-2</v>
      </c>
      <c r="D89" s="64">
        <f t="shared" ca="1" si="4"/>
        <v>-0.15427215189873511</v>
      </c>
    </row>
    <row r="90" spans="1:4" s="21" customFormat="1" ht="14.25" customHeight="1" x14ac:dyDescent="0.3">
      <c r="A90" s="76">
        <v>42220</v>
      </c>
      <c r="B90" s="64">
        <v>13</v>
      </c>
      <c r="C90" s="99">
        <f t="shared" ca="1" si="3"/>
        <v>7.2607260726072681E-2</v>
      </c>
      <c r="D90" s="64">
        <f t="shared" ca="1" si="4"/>
        <v>1.0891089108910903</v>
      </c>
    </row>
    <row r="91" spans="1:4" s="21" customFormat="1" ht="14.25" customHeight="1" x14ac:dyDescent="0.3">
      <c r="A91" s="76">
        <v>42219</v>
      </c>
      <c r="B91" s="64">
        <v>12.56</v>
      </c>
      <c r="C91" s="99">
        <f t="shared" ca="1" si="3"/>
        <v>2.7823240589198023E-2</v>
      </c>
      <c r="D91" s="64">
        <f t="shared" ca="1" si="4"/>
        <v>0.41734860883797031</v>
      </c>
    </row>
    <row r="92" spans="1:4" s="21" customFormat="1" ht="14.25" customHeight="1" x14ac:dyDescent="0.3">
      <c r="A92" s="76">
        <v>42216</v>
      </c>
      <c r="B92" s="64">
        <v>12.12</v>
      </c>
      <c r="C92" s="99">
        <f t="shared" ca="1" si="3"/>
        <v>-1.0612244897959247E-2</v>
      </c>
      <c r="D92" s="64">
        <f t="shared" ca="1" si="4"/>
        <v>-0.15918367346938869</v>
      </c>
    </row>
    <row r="93" spans="1:4" s="21" customFormat="1" ht="14.25" customHeight="1" x14ac:dyDescent="0.3">
      <c r="A93" s="76">
        <v>42215</v>
      </c>
      <c r="B93" s="64">
        <v>12.13</v>
      </c>
      <c r="C93" s="99">
        <f t="shared" ca="1" si="3"/>
        <v>1.5062761506276277E-2</v>
      </c>
      <c r="D93" s="64">
        <f t="shared" ca="1" si="4"/>
        <v>0.22594142259414415</v>
      </c>
    </row>
    <row r="94" spans="1:4" s="21" customFormat="1" ht="14.25" customHeight="1" x14ac:dyDescent="0.3">
      <c r="A94" s="76">
        <v>42214</v>
      </c>
      <c r="B94" s="64">
        <v>12.5</v>
      </c>
      <c r="C94" s="99">
        <f t="shared" ca="1" si="3"/>
        <v>3.2204789430223008E-2</v>
      </c>
      <c r="D94" s="64">
        <f t="shared" ca="1" si="4"/>
        <v>0.48307184145334514</v>
      </c>
    </row>
    <row r="95" spans="1:4" s="21" customFormat="1" ht="14.25" customHeight="1" x14ac:dyDescent="0.3">
      <c r="A95" s="76">
        <v>42213</v>
      </c>
      <c r="B95" s="64">
        <v>13.44</v>
      </c>
      <c r="C95" s="99">
        <f t="shared" ca="1" si="3"/>
        <v>1.5873015873015803E-2</v>
      </c>
      <c r="D95" s="64">
        <f t="shared" ca="1" si="4"/>
        <v>0.23809523809523703</v>
      </c>
    </row>
    <row r="96" spans="1:4" s="21" customFormat="1" ht="14.25" customHeight="1" x14ac:dyDescent="0.3">
      <c r="A96" s="76">
        <v>42212</v>
      </c>
      <c r="B96" s="64">
        <v>15.6</v>
      </c>
      <c r="C96" s="99">
        <f t="shared" ca="1" si="3"/>
        <v>0.16679132385938672</v>
      </c>
      <c r="D96" s="64">
        <f t="shared" ca="1" si="4"/>
        <v>2.5018698578908007</v>
      </c>
    </row>
    <row r="97" spans="1:4" s="21" customFormat="1" ht="14.25" customHeight="1" x14ac:dyDescent="0.3">
      <c r="A97" s="76">
        <v>42209</v>
      </c>
      <c r="B97" s="64">
        <v>13.74</v>
      </c>
      <c r="C97" s="99">
        <f t="shared" ca="1" si="3"/>
        <v>-1.1510791366906485E-2</v>
      </c>
      <c r="D97" s="64">
        <f t="shared" ca="1" si="4"/>
        <v>-0.17266187050359727</v>
      </c>
    </row>
    <row r="98" spans="1:4" s="21" customFormat="1" ht="14.25" customHeight="1" x14ac:dyDescent="0.3">
      <c r="A98" s="76">
        <v>42208</v>
      </c>
      <c r="B98" s="64">
        <v>12.64</v>
      </c>
      <c r="C98" s="99">
        <f t="shared" ca="1" si="3"/>
        <v>-0.24896019013666063</v>
      </c>
      <c r="D98" s="64">
        <f t="shared" ca="1" si="4"/>
        <v>-3.7344028520499095</v>
      </c>
    </row>
    <row r="99" spans="1:4" s="21" customFormat="1" ht="14.25" customHeight="1" x14ac:dyDescent="0.3">
      <c r="A99" s="76">
        <v>42207</v>
      </c>
      <c r="B99" s="64">
        <v>12.12</v>
      </c>
      <c r="C99" s="99">
        <f t="shared" ca="1" si="3"/>
        <v>-0.39308963445167749</v>
      </c>
      <c r="D99" s="64">
        <f t="shared" ca="1" si="4"/>
        <v>-5.8963445167751622</v>
      </c>
    </row>
    <row r="100" spans="1:4" s="21" customFormat="1" ht="14.25" customHeight="1" x14ac:dyDescent="0.3">
      <c r="A100" s="76">
        <v>42206</v>
      </c>
      <c r="B100" s="64">
        <v>12.22</v>
      </c>
      <c r="C100" s="99">
        <f t="shared" ca="1" si="3"/>
        <v>-0.37843336724313326</v>
      </c>
      <c r="D100" s="64">
        <f t="shared" ca="1" si="4"/>
        <v>-5.6765005086469991</v>
      </c>
    </row>
    <row r="101" spans="1:4" s="21" customFormat="1" ht="14.25" customHeight="1" x14ac:dyDescent="0.3">
      <c r="A101" s="76">
        <v>42205</v>
      </c>
      <c r="B101" s="64">
        <v>12.25</v>
      </c>
      <c r="C101" s="99">
        <f t="shared" ca="1" si="3"/>
        <v>-0.23865755127408328</v>
      </c>
      <c r="D101" s="64">
        <f t="shared" ca="1" si="4"/>
        <v>-3.5798632691112493</v>
      </c>
    </row>
    <row r="102" spans="1:4" s="21" customFormat="1" ht="14.25" customHeight="1" x14ac:dyDescent="0.3">
      <c r="A102" s="76">
        <v>42202</v>
      </c>
      <c r="B102" s="64">
        <v>11.95</v>
      </c>
      <c r="C102" s="99">
        <f t="shared" ca="1" si="3"/>
        <v>-0.29747207524985314</v>
      </c>
      <c r="D102" s="64">
        <f t="shared" ca="1" si="4"/>
        <v>-4.4620811287477968</v>
      </c>
    </row>
    <row r="103" spans="1:4" s="21" customFormat="1" ht="14.25" customHeight="1" x14ac:dyDescent="0.3">
      <c r="A103" s="76">
        <v>42201</v>
      </c>
      <c r="B103" s="64">
        <v>12.11</v>
      </c>
      <c r="C103" s="99">
        <f t="shared" ca="1" si="3"/>
        <v>-2.099263664684221E-2</v>
      </c>
      <c r="D103" s="64">
        <f t="shared" ca="1" si="4"/>
        <v>-2.1576433121019116</v>
      </c>
    </row>
    <row r="104" spans="1:4" s="21" customFormat="1" ht="14.25" customHeight="1" x14ac:dyDescent="0.3">
      <c r="A104" s="76">
        <v>42200</v>
      </c>
      <c r="B104" s="64">
        <v>13.23</v>
      </c>
      <c r="C104" s="99">
        <f t="shared" ca="1" si="3"/>
        <v>-0.21203097081596181</v>
      </c>
      <c r="D104" s="64">
        <f t="shared" ca="1" si="4"/>
        <v>-3.1804645622394272</v>
      </c>
    </row>
    <row r="105" spans="1:4" s="21" customFormat="1" ht="14.25" customHeight="1" x14ac:dyDescent="0.3">
      <c r="A105" s="76">
        <v>42199</v>
      </c>
      <c r="B105" s="64">
        <v>13.37</v>
      </c>
      <c r="C105" s="99">
        <f t="shared" ca="1" si="3"/>
        <v>-0.16904909881914237</v>
      </c>
      <c r="D105" s="64">
        <f t="shared" ca="1" si="4"/>
        <v>-2.5357364822871356</v>
      </c>
    </row>
    <row r="106" spans="1:4" s="21" customFormat="1" ht="14.25" customHeight="1" x14ac:dyDescent="0.3">
      <c r="A106" s="76">
        <v>42198</v>
      </c>
      <c r="B106" s="64">
        <v>13.9</v>
      </c>
      <c r="C106" s="99">
        <f t="shared" ca="1" si="3"/>
        <v>-0.23752057048820624</v>
      </c>
      <c r="D106" s="64">
        <f t="shared" ca="1" si="4"/>
        <v>-3.5628085573230934</v>
      </c>
    </row>
    <row r="107" spans="1:4" s="21" customFormat="1" ht="14.25" customHeight="1" x14ac:dyDescent="0.3">
      <c r="A107" s="76">
        <v>42195</v>
      </c>
      <c r="B107" s="64">
        <v>16.829999999999998</v>
      </c>
      <c r="C107" s="99">
        <f t="shared" ca="1" si="3"/>
        <v>-0.10716180371352801</v>
      </c>
      <c r="D107" s="64">
        <f t="shared" ca="1" si="4"/>
        <v>-1.6074270557029202</v>
      </c>
    </row>
    <row r="108" spans="1:4" s="21" customFormat="1" ht="14.25" customHeight="1" x14ac:dyDescent="0.3">
      <c r="A108" s="76">
        <v>42194</v>
      </c>
      <c r="B108" s="64">
        <v>19.97</v>
      </c>
      <c r="C108" s="99">
        <f t="shared" ca="1" si="3"/>
        <v>0.42439372325249641</v>
      </c>
      <c r="D108" s="64">
        <f t="shared" ca="1" si="4"/>
        <v>6.3659058487874463</v>
      </c>
    </row>
    <row r="109" spans="1:4" s="21" customFormat="1" ht="14.25" customHeight="1" x14ac:dyDescent="0.3">
      <c r="A109" s="76">
        <v>42193</v>
      </c>
      <c r="B109" s="64">
        <v>19.66</v>
      </c>
      <c r="C109" s="99">
        <f t="shared" ca="1" si="3"/>
        <v>0.40328336902212708</v>
      </c>
      <c r="D109" s="64">
        <f t="shared" ca="1" si="4"/>
        <v>6.0492505353319066</v>
      </c>
    </row>
    <row r="110" spans="1:4" s="21" customFormat="1" ht="14.25" customHeight="1" x14ac:dyDescent="0.3">
      <c r="A110" s="76">
        <v>42192</v>
      </c>
      <c r="B110" s="64">
        <v>16.09</v>
      </c>
      <c r="C110" s="99">
        <f t="shared" ca="1" si="3"/>
        <v>0.21342383107088991</v>
      </c>
      <c r="D110" s="64">
        <f t="shared" ca="1" si="4"/>
        <v>3.2013574660633486</v>
      </c>
    </row>
    <row r="111" spans="1:4" s="21" customFormat="1" ht="14.25" customHeight="1" x14ac:dyDescent="0.3">
      <c r="A111" s="76">
        <v>42191</v>
      </c>
      <c r="B111" s="64">
        <v>17.010000000000002</v>
      </c>
      <c r="C111" s="99">
        <f t="shared" ca="1" si="3"/>
        <v>0.40462427745664759</v>
      </c>
      <c r="D111" s="64">
        <f t="shared" ca="1" si="4"/>
        <v>6.0693641618497134</v>
      </c>
    </row>
    <row r="112" spans="1:4" s="21" customFormat="1" ht="14.25" customHeight="1" x14ac:dyDescent="0.3">
      <c r="A112" s="76">
        <v>42188</v>
      </c>
      <c r="B112" s="64" t="e">
        <v>#N/A</v>
      </c>
      <c r="C112" s="99">
        <f t="shared" ca="1" si="3"/>
        <v>-3.8321382390971367E-3</v>
      </c>
      <c r="D112" s="64">
        <f t="shared" ca="1" si="4"/>
        <v>-2.1576433121019116</v>
      </c>
    </row>
    <row r="113" spans="1:4" s="21" customFormat="1" ht="14.25" customHeight="1" x14ac:dyDescent="0.3">
      <c r="A113" s="76">
        <v>42187</v>
      </c>
      <c r="B113" s="64">
        <v>16.79</v>
      </c>
      <c r="C113" s="99">
        <f t="shared" ca="1" si="3"/>
        <v>0.20272206303724916</v>
      </c>
      <c r="D113" s="64">
        <f t="shared" ca="1" si="4"/>
        <v>3.0408309455587372</v>
      </c>
    </row>
    <row r="114" spans="1:4" s="21" customFormat="1" ht="14.25" customHeight="1" x14ac:dyDescent="0.3">
      <c r="A114" s="76">
        <v>42186</v>
      </c>
      <c r="B114" s="64">
        <v>16.09</v>
      </c>
      <c r="C114" s="99">
        <f t="shared" ca="1" si="3"/>
        <v>0.21986353297952999</v>
      </c>
      <c r="D114" s="64">
        <f t="shared" ca="1" si="4"/>
        <v>3.2979529946929498</v>
      </c>
    </row>
    <row r="115" spans="1:4" s="21" customFormat="1" ht="14.25" customHeight="1" x14ac:dyDescent="0.3">
      <c r="A115" s="76">
        <v>42185</v>
      </c>
      <c r="B115" s="64">
        <v>18.23</v>
      </c>
      <c r="C115" s="99">
        <f t="shared" ca="1" si="3"/>
        <v>0.25724137931034485</v>
      </c>
      <c r="D115" s="64">
        <f t="shared" ca="1" si="4"/>
        <v>3.8586206896551727</v>
      </c>
    </row>
    <row r="116" spans="1:4" s="21" customFormat="1" ht="14.25" customHeight="1" x14ac:dyDescent="0.3">
      <c r="A116" s="76">
        <v>42184</v>
      </c>
      <c r="B116" s="64">
        <v>18.850000000000001</v>
      </c>
      <c r="C116" s="99">
        <f t="shared" ca="1" si="3"/>
        <v>0.2727886563133019</v>
      </c>
      <c r="D116" s="64">
        <f t="shared" ca="1" si="4"/>
        <v>4.0918298446995287</v>
      </c>
    </row>
    <row r="117" spans="1:4" s="21" customFormat="1" ht="14.25" customHeight="1" x14ac:dyDescent="0.3">
      <c r="A117" s="76">
        <v>42181</v>
      </c>
      <c r="B117" s="64">
        <v>14.02</v>
      </c>
      <c r="C117" s="99">
        <f t="shared" ca="1" si="3"/>
        <v>-8.9018843404808382E-2</v>
      </c>
      <c r="D117" s="64">
        <f t="shared" ca="1" si="4"/>
        <v>-1.3352826510721256</v>
      </c>
    </row>
    <row r="118" spans="1:4" s="21" customFormat="1" ht="14.25" customHeight="1" x14ac:dyDescent="0.3">
      <c r="A118" s="76">
        <v>42180</v>
      </c>
      <c r="B118" s="64">
        <v>14.01</v>
      </c>
      <c r="C118" s="99">
        <f t="shared" ca="1" si="3"/>
        <v>1.6690856313497853E-2</v>
      </c>
      <c r="D118" s="64">
        <f t="shared" ca="1" si="4"/>
        <v>0.25036284470246778</v>
      </c>
    </row>
    <row r="119" spans="1:4" s="21" customFormat="1" ht="14.25" customHeight="1" x14ac:dyDescent="0.3">
      <c r="A119" s="76">
        <v>42179</v>
      </c>
      <c r="B119" s="64">
        <v>13.26</v>
      </c>
      <c r="C119" s="99">
        <f t="shared" ca="1" si="3"/>
        <v>3.1906614785992229E-2</v>
      </c>
      <c r="D119" s="64">
        <f t="shared" ca="1" si="4"/>
        <v>0.47859922178988346</v>
      </c>
    </row>
    <row r="120" spans="1:4" s="21" customFormat="1" ht="14.25" customHeight="1" x14ac:dyDescent="0.3">
      <c r="A120" s="76">
        <v>42178</v>
      </c>
      <c r="B120" s="64">
        <v>12.11</v>
      </c>
      <c r="C120" s="99">
        <f t="shared" ca="1" si="3"/>
        <v>-8.3963691376702052E-2</v>
      </c>
      <c r="D120" s="64">
        <f t="shared" ca="1" si="4"/>
        <v>-1.2594553706505307</v>
      </c>
    </row>
    <row r="121" spans="1:4" s="21" customFormat="1" ht="14.25" customHeight="1" x14ac:dyDescent="0.3">
      <c r="A121" s="76">
        <v>42177</v>
      </c>
      <c r="B121" s="64">
        <v>12.74</v>
      </c>
      <c r="C121" s="99">
        <f t="shared" ca="1" si="3"/>
        <v>-0.11955770559778855</v>
      </c>
      <c r="D121" s="64">
        <f t="shared" ca="1" si="4"/>
        <v>-1.7933655839668283</v>
      </c>
    </row>
    <row r="122" spans="1:4" s="21" customFormat="1" ht="14.25" customHeight="1" x14ac:dyDescent="0.3">
      <c r="A122" s="76">
        <v>42174</v>
      </c>
      <c r="B122" s="64">
        <v>13.96</v>
      </c>
      <c r="C122" s="99">
        <f t="shared" ca="1" si="3"/>
        <v>-8.6984957488554504E-2</v>
      </c>
      <c r="D122" s="64">
        <f t="shared" ca="1" si="4"/>
        <v>-1.3047743623283177</v>
      </c>
    </row>
    <row r="123" spans="1:4" s="21" customFormat="1" ht="14.25" customHeight="1" x14ac:dyDescent="0.3">
      <c r="A123" s="76">
        <v>42173</v>
      </c>
      <c r="B123" s="64">
        <v>13.19</v>
      </c>
      <c r="C123" s="99">
        <f t="shared" ca="1" si="3"/>
        <v>-7.1780436312456106E-2</v>
      </c>
      <c r="D123" s="64">
        <f t="shared" ca="1" si="4"/>
        <v>-1.0767065446868416</v>
      </c>
    </row>
    <row r="124" spans="1:4" s="21" customFormat="1" ht="14.25" customHeight="1" x14ac:dyDescent="0.3">
      <c r="A124" s="76">
        <v>42172</v>
      </c>
      <c r="B124" s="64">
        <v>14.5</v>
      </c>
      <c r="C124" s="99">
        <f t="shared" ca="1" si="3"/>
        <v>-1.427600271923867E-2</v>
      </c>
      <c r="D124" s="64">
        <f t="shared" ca="1" si="4"/>
        <v>-0.21414004078858004</v>
      </c>
    </row>
    <row r="125" spans="1:4" s="21" customFormat="1" ht="14.25" customHeight="1" x14ac:dyDescent="0.3">
      <c r="A125" s="76">
        <v>42171</v>
      </c>
      <c r="B125" s="64">
        <v>14.81</v>
      </c>
      <c r="C125" s="99">
        <f t="shared" ca="1" si="3"/>
        <v>8.4187408491947321E-2</v>
      </c>
      <c r="D125" s="64">
        <f t="shared" ca="1" si="4"/>
        <v>1.2628111273792098</v>
      </c>
    </row>
    <row r="126" spans="1:4" s="21" customFormat="1" ht="14.25" customHeight="1" x14ac:dyDescent="0.3">
      <c r="A126" s="76">
        <v>42170</v>
      </c>
      <c r="B126" s="64">
        <v>15.39</v>
      </c>
      <c r="C126" s="99">
        <f t="shared" ca="1" si="3"/>
        <v>8.0758426966292152E-2</v>
      </c>
      <c r="D126" s="64">
        <f t="shared" ca="1" si="4"/>
        <v>1.2113764044943822</v>
      </c>
    </row>
    <row r="127" spans="1:4" s="21" customFormat="1" ht="14.25" customHeight="1" x14ac:dyDescent="0.3">
      <c r="A127" s="76">
        <v>42167</v>
      </c>
      <c r="B127" s="64">
        <v>13.78</v>
      </c>
      <c r="C127" s="99">
        <f t="shared" ca="1" si="3"/>
        <v>-1.3600572655690858E-2</v>
      </c>
      <c r="D127" s="64">
        <f t="shared" ca="1" si="4"/>
        <v>-0.20400858983536285</v>
      </c>
    </row>
    <row r="128" spans="1:4" s="21" customFormat="1" ht="14.25" customHeight="1" x14ac:dyDescent="0.3">
      <c r="A128" s="76">
        <v>42166</v>
      </c>
      <c r="B128" s="64">
        <v>12.85</v>
      </c>
      <c r="C128" s="99">
        <f t="shared" ca="1" si="3"/>
        <v>-7.1531791907514464E-2</v>
      </c>
      <c r="D128" s="64">
        <f t="shared" ca="1" si="4"/>
        <v>-1.072976878612717</v>
      </c>
    </row>
    <row r="129" spans="1:4" s="21" customFormat="1" ht="14.25" customHeight="1" x14ac:dyDescent="0.3">
      <c r="A129" s="76">
        <v>42165</v>
      </c>
      <c r="B129" s="64">
        <v>13.22</v>
      </c>
      <c r="C129" s="99">
        <f t="shared" ca="1" si="3"/>
        <v>-6.7618332081141892E-3</v>
      </c>
      <c r="D129" s="64">
        <f t="shared" ca="1" si="4"/>
        <v>-0.10142749812171284</v>
      </c>
    </row>
    <row r="130" spans="1:4" s="21" customFormat="1" ht="14.25" customHeight="1" x14ac:dyDescent="0.3">
      <c r="A130" s="76">
        <v>42164</v>
      </c>
      <c r="B130" s="64">
        <v>14.47</v>
      </c>
      <c r="C130" s="99">
        <f t="shared" ca="1" si="3"/>
        <v>9.0429540316503479E-2</v>
      </c>
      <c r="D130" s="64">
        <f t="shared" ca="1" si="4"/>
        <v>1.3564431047475523</v>
      </c>
    </row>
    <row r="131" spans="1:4" s="21" customFormat="1" ht="14.25" customHeight="1" x14ac:dyDescent="0.3">
      <c r="A131" s="76">
        <v>42163</v>
      </c>
      <c r="B131" s="64">
        <v>15.29</v>
      </c>
      <c r="C131" s="99">
        <f t="shared" ref="C131:C194" ca="1" si="5">_xlfn.IFNA((B131-B140)/B140,NORMINV(RAND(), _xlfn.AGGREGATE(1,6,C70:C196),_xlfn.AGGREGATE(7,6,C70:C196)))</f>
        <v>8.7482219061166336E-2</v>
      </c>
      <c r="D131" s="64">
        <f t="shared" ca="1" si="4"/>
        <v>1.312233285917495</v>
      </c>
    </row>
    <row r="132" spans="1:4" s="21" customFormat="1" ht="14.25" customHeight="1" x14ac:dyDescent="0.3">
      <c r="A132" s="76">
        <v>42160</v>
      </c>
      <c r="B132" s="64">
        <v>14.21</v>
      </c>
      <c r="C132" s="99">
        <f t="shared" ca="1" si="5"/>
        <v>-1.1512213056366133E-2</v>
      </c>
      <c r="D132" s="64">
        <f t="shared" ca="1" si="4"/>
        <v>-2.1576433121019116</v>
      </c>
    </row>
    <row r="133" spans="1:4" s="21" customFormat="1" ht="14.25" customHeight="1" x14ac:dyDescent="0.3">
      <c r="A133" s="76">
        <v>42159</v>
      </c>
      <c r="B133" s="64">
        <v>14.71</v>
      </c>
      <c r="C133" s="99">
        <f t="shared" ca="1" si="5"/>
        <v>0.21269579554822754</v>
      </c>
      <c r="D133" s="64">
        <f t="shared" ca="1" si="4"/>
        <v>3.1904369332234133</v>
      </c>
    </row>
    <row r="134" spans="1:4" s="21" customFormat="1" ht="14.25" customHeight="1" x14ac:dyDescent="0.3">
      <c r="A134" s="76">
        <v>42158</v>
      </c>
      <c r="B134" s="64">
        <v>13.66</v>
      </c>
      <c r="C134" s="99">
        <f t="shared" ca="1" si="5"/>
        <v>0.12799339388934772</v>
      </c>
      <c r="D134" s="64">
        <f t="shared" ref="D134:D197" ca="1" si="6">C134*15</f>
        <v>1.9199009083402157</v>
      </c>
    </row>
    <row r="135" spans="1:4" s="21" customFormat="1" ht="14.25" customHeight="1" x14ac:dyDescent="0.3">
      <c r="A135" s="76">
        <v>42157</v>
      </c>
      <c r="B135" s="64">
        <v>14.24</v>
      </c>
      <c r="C135" s="99">
        <f t="shared" ca="1" si="5"/>
        <v>0.10559006211180119</v>
      </c>
      <c r="D135" s="64">
        <f t="shared" ca="1" si="6"/>
        <v>1.583850931677018</v>
      </c>
    </row>
    <row r="136" spans="1:4" s="21" customFormat="1" ht="14.25" customHeight="1" x14ac:dyDescent="0.3">
      <c r="A136" s="76">
        <v>42156</v>
      </c>
      <c r="B136" s="64">
        <v>13.97</v>
      </c>
      <c r="C136" s="99">
        <f t="shared" ca="1" si="5"/>
        <v>8.715953307393004E-2</v>
      </c>
      <c r="D136" s="64">
        <f t="shared" ca="1" si="6"/>
        <v>1.3073929961089505</v>
      </c>
    </row>
    <row r="137" spans="1:4" s="21" customFormat="1" ht="14.25" customHeight="1" x14ac:dyDescent="0.3">
      <c r="A137" s="76">
        <v>42153</v>
      </c>
      <c r="B137" s="64">
        <v>13.84</v>
      </c>
      <c r="C137" s="99">
        <f t="shared" ca="1" si="5"/>
        <v>8.7195600942655091E-2</v>
      </c>
      <c r="D137" s="64">
        <f t="shared" ca="1" si="6"/>
        <v>1.3079340141398264</v>
      </c>
    </row>
    <row r="138" spans="1:4" s="21" customFormat="1" ht="14.25" customHeight="1" x14ac:dyDescent="0.3">
      <c r="A138" s="76">
        <v>42152</v>
      </c>
      <c r="B138" s="64">
        <v>13.31</v>
      </c>
      <c r="C138" s="99">
        <f t="shared" ca="1" si="5"/>
        <v>7.5121163166397387E-2</v>
      </c>
      <c r="D138" s="64">
        <f t="shared" ca="1" si="6"/>
        <v>1.1268174474959607</v>
      </c>
    </row>
    <row r="139" spans="1:4" s="21" customFormat="1" ht="14.25" customHeight="1" x14ac:dyDescent="0.3">
      <c r="A139" s="76">
        <v>42151</v>
      </c>
      <c r="B139" s="64">
        <v>13.27</v>
      </c>
      <c r="C139" s="99">
        <f t="shared" ca="1" si="5"/>
        <v>4.1601255886970119E-2</v>
      </c>
      <c r="D139" s="64">
        <f t="shared" ca="1" si="6"/>
        <v>0.62401883830455174</v>
      </c>
    </row>
    <row r="140" spans="1:4" s="21" customFormat="1" ht="14.25" customHeight="1" x14ac:dyDescent="0.3">
      <c r="A140" s="76">
        <v>42150</v>
      </c>
      <c r="B140" s="64">
        <v>14.06</v>
      </c>
      <c r="C140" s="99">
        <f t="shared" ca="1" si="5"/>
        <v>2.1802325581395401E-2</v>
      </c>
      <c r="D140" s="64">
        <f t="shared" ca="1" si="6"/>
        <v>0.32703488372093104</v>
      </c>
    </row>
    <row r="141" spans="1:4" s="21" customFormat="1" ht="14.25" customHeight="1" x14ac:dyDescent="0.3">
      <c r="A141" s="76">
        <v>42149</v>
      </c>
      <c r="B141" s="64" t="e">
        <v>#N/A</v>
      </c>
      <c r="C141" s="99">
        <f t="shared" ca="1" si="5"/>
        <v>2.2338906545069622E-3</v>
      </c>
      <c r="D141" s="64">
        <f t="shared" ca="1" si="6"/>
        <v>-2.1576433121019116</v>
      </c>
    </row>
    <row r="142" spans="1:4" s="21" customFormat="1" ht="14.25" customHeight="1" x14ac:dyDescent="0.3">
      <c r="A142" s="76">
        <v>42146</v>
      </c>
      <c r="B142" s="64">
        <v>12.13</v>
      </c>
      <c r="C142" s="99">
        <f t="shared" ca="1" si="5"/>
        <v>-0.12418772563176887</v>
      </c>
      <c r="D142" s="64">
        <f t="shared" ca="1" si="6"/>
        <v>-1.862815884476533</v>
      </c>
    </row>
    <row r="143" spans="1:4" s="21" customFormat="1" ht="14.25" customHeight="1" x14ac:dyDescent="0.3">
      <c r="A143" s="76">
        <v>42145</v>
      </c>
      <c r="B143" s="64">
        <v>12.11</v>
      </c>
      <c r="C143" s="99">
        <f t="shared" ca="1" si="5"/>
        <v>-5.8320373250388802E-2</v>
      </c>
      <c r="D143" s="64">
        <f t="shared" ca="1" si="6"/>
        <v>-0.87480559875583208</v>
      </c>
    </row>
    <row r="144" spans="1:4" s="21" customFormat="1" ht="14.25" customHeight="1" x14ac:dyDescent="0.3">
      <c r="A144" s="76">
        <v>42144</v>
      </c>
      <c r="B144" s="64">
        <v>12.88</v>
      </c>
      <c r="C144" s="99">
        <f t="shared" ca="1" si="5"/>
        <v>-0.14871116986120289</v>
      </c>
      <c r="D144" s="64">
        <f t="shared" ca="1" si="6"/>
        <v>-2.2306675479180433</v>
      </c>
    </row>
    <row r="145" spans="1:4" s="21" customFormat="1" ht="14.25" customHeight="1" x14ac:dyDescent="0.3">
      <c r="A145" s="76">
        <v>42143</v>
      </c>
      <c r="B145" s="64">
        <v>12.85</v>
      </c>
      <c r="C145" s="99">
        <f t="shared" ca="1" si="5"/>
        <v>-0.15181518151815185</v>
      </c>
      <c r="D145" s="64">
        <f t="shared" ca="1" si="6"/>
        <v>-2.2772277227722779</v>
      </c>
    </row>
    <row r="146" spans="1:4" s="21" customFormat="1" ht="14.25" customHeight="1" x14ac:dyDescent="0.3">
      <c r="A146" s="76">
        <v>42142</v>
      </c>
      <c r="B146" s="64">
        <v>12.73</v>
      </c>
      <c r="C146" s="99">
        <f t="shared" ca="1" si="5"/>
        <v>-0.11041229909154437</v>
      </c>
      <c r="D146" s="64">
        <f t="shared" ca="1" si="6"/>
        <v>-1.6561844863731656</v>
      </c>
    </row>
    <row r="147" spans="1:4" s="21" customFormat="1" ht="14.25" customHeight="1" x14ac:dyDescent="0.3">
      <c r="A147" s="76">
        <v>42139</v>
      </c>
      <c r="B147" s="64">
        <v>12.38</v>
      </c>
      <c r="C147" s="99">
        <f t="shared" ca="1" si="5"/>
        <v>-3.6575875486381235E-2</v>
      </c>
      <c r="D147" s="64">
        <f t="shared" ca="1" si="6"/>
        <v>-0.54863813229571856</v>
      </c>
    </row>
    <row r="148" spans="1:4" s="21" customFormat="1" ht="14.25" customHeight="1" x14ac:dyDescent="0.3">
      <c r="A148" s="76">
        <v>42138</v>
      </c>
      <c r="B148" s="64">
        <v>12.74</v>
      </c>
      <c r="C148" s="99">
        <f t="shared" ca="1" si="5"/>
        <v>3.1496062992126712E-3</v>
      </c>
      <c r="D148" s="64">
        <f t="shared" ca="1" si="6"/>
        <v>4.7244094488190072E-2</v>
      </c>
    </row>
    <row r="149" spans="1:4" s="21" customFormat="1" ht="14.25" customHeight="1" x14ac:dyDescent="0.3">
      <c r="A149" s="76">
        <v>42137</v>
      </c>
      <c r="B149" s="64">
        <v>13.76</v>
      </c>
      <c r="C149" s="99">
        <f t="shared" ca="1" si="5"/>
        <v>-5.4295532646048174E-2</v>
      </c>
      <c r="D149" s="64">
        <f t="shared" ca="1" si="6"/>
        <v>-0.81443298969072264</v>
      </c>
    </row>
    <row r="150" spans="1:4" s="21" customFormat="1" ht="14.25" customHeight="1" x14ac:dyDescent="0.3">
      <c r="A150" s="76">
        <v>42136</v>
      </c>
      <c r="B150" s="64">
        <v>13.86</v>
      </c>
      <c r="C150" s="99">
        <f t="shared" ca="1" si="5"/>
        <v>3.5100821508588412E-2</v>
      </c>
      <c r="D150" s="64">
        <f t="shared" ca="1" si="6"/>
        <v>0.52651232262882619</v>
      </c>
    </row>
    <row r="151" spans="1:4" s="21" customFormat="1" ht="14.25" customHeight="1" x14ac:dyDescent="0.3">
      <c r="A151" s="76">
        <v>42135</v>
      </c>
      <c r="B151" s="64">
        <v>13.85</v>
      </c>
      <c r="C151" s="99">
        <f t="shared" ca="1" si="5"/>
        <v>0.11603545527800158</v>
      </c>
      <c r="D151" s="64">
        <f t="shared" ca="1" si="6"/>
        <v>1.7405318291700236</v>
      </c>
    </row>
    <row r="152" spans="1:4" s="21" customFormat="1" ht="14.25" customHeight="1" x14ac:dyDescent="0.3">
      <c r="A152" s="76">
        <v>42132</v>
      </c>
      <c r="B152" s="64">
        <v>12.86</v>
      </c>
      <c r="C152" s="99">
        <f t="shared" ca="1" si="5"/>
        <v>-1.9817073170731694E-2</v>
      </c>
      <c r="D152" s="64">
        <f t="shared" ca="1" si="6"/>
        <v>-0.29725609756097543</v>
      </c>
    </row>
    <row r="153" spans="1:4" s="21" customFormat="1" ht="14.25" customHeight="1" x14ac:dyDescent="0.3">
      <c r="A153" s="76">
        <v>42131</v>
      </c>
      <c r="B153" s="64">
        <v>15.13</v>
      </c>
      <c r="C153" s="99">
        <f t="shared" ca="1" si="5"/>
        <v>0.23108218063466249</v>
      </c>
      <c r="D153" s="64">
        <f t="shared" ca="1" si="6"/>
        <v>3.4662327095199372</v>
      </c>
    </row>
    <row r="154" spans="1:4" s="21" customFormat="1" ht="14.25" customHeight="1" x14ac:dyDescent="0.3">
      <c r="A154" s="76">
        <v>42130</v>
      </c>
      <c r="B154" s="64">
        <v>15.15</v>
      </c>
      <c r="C154" s="99">
        <f t="shared" ca="1" si="5"/>
        <v>0.21394230769230768</v>
      </c>
      <c r="D154" s="64">
        <f t="shared" ca="1" si="6"/>
        <v>3.2091346153846154</v>
      </c>
    </row>
    <row r="155" spans="1:4" s="21" customFormat="1" ht="14.25" customHeight="1" x14ac:dyDescent="0.3">
      <c r="A155" s="76">
        <v>42129</v>
      </c>
      <c r="B155" s="64">
        <v>14.31</v>
      </c>
      <c r="C155" s="99">
        <f t="shared" ca="1" si="5"/>
        <v>0.1258851298190401</v>
      </c>
      <c r="D155" s="64">
        <f t="shared" ca="1" si="6"/>
        <v>1.8882769472856014</v>
      </c>
    </row>
    <row r="156" spans="1:4" s="21" customFormat="1" ht="14.25" customHeight="1" x14ac:dyDescent="0.3">
      <c r="A156" s="76">
        <v>42128</v>
      </c>
      <c r="B156" s="64">
        <v>12.85</v>
      </c>
      <c r="C156" s="99">
        <f t="shared" ca="1" si="5"/>
        <v>-3.0188679245283047E-2</v>
      </c>
      <c r="D156" s="64">
        <f t="shared" ca="1" si="6"/>
        <v>-0.45283018867924568</v>
      </c>
    </row>
    <row r="157" spans="1:4" s="21" customFormat="1" ht="14.25" customHeight="1" x14ac:dyDescent="0.3">
      <c r="A157" s="76">
        <v>42125</v>
      </c>
      <c r="B157" s="64">
        <v>12.7</v>
      </c>
      <c r="C157" s="99">
        <f t="shared" ca="1" si="5"/>
        <v>-4.511278195488732E-2</v>
      </c>
      <c r="D157" s="64">
        <f t="shared" ca="1" si="6"/>
        <v>-0.67669172932330979</v>
      </c>
    </row>
    <row r="158" spans="1:4" s="21" customFormat="1" ht="14.25" customHeight="1" x14ac:dyDescent="0.3">
      <c r="A158" s="76">
        <v>42124</v>
      </c>
      <c r="B158" s="64">
        <v>14.55</v>
      </c>
      <c r="C158" s="99">
        <f t="shared" ca="1" si="5"/>
        <v>4.7516198704103681E-2</v>
      </c>
      <c r="D158" s="64">
        <f t="shared" ca="1" si="6"/>
        <v>0.71274298056155516</v>
      </c>
    </row>
    <row r="159" spans="1:4" s="21" customFormat="1" ht="14.25" customHeight="1" x14ac:dyDescent="0.3">
      <c r="A159" s="76">
        <v>42123</v>
      </c>
      <c r="B159" s="64">
        <v>13.39</v>
      </c>
      <c r="C159" s="99">
        <f t="shared" ca="1" si="5"/>
        <v>6.2698412698412767E-2</v>
      </c>
      <c r="D159" s="64">
        <f t="shared" ca="1" si="6"/>
        <v>0.94047619047619146</v>
      </c>
    </row>
    <row r="160" spans="1:4" s="21" customFormat="1" ht="14.25" customHeight="1" x14ac:dyDescent="0.3">
      <c r="A160" s="76">
        <v>42122</v>
      </c>
      <c r="B160" s="64">
        <v>12.41</v>
      </c>
      <c r="C160" s="99">
        <f t="shared" ca="1" si="5"/>
        <v>-3.3489096573208699E-2</v>
      </c>
      <c r="D160" s="64">
        <f t="shared" ca="1" si="6"/>
        <v>-0.50233644859813054</v>
      </c>
    </row>
    <row r="161" spans="1:4" s="21" customFormat="1" ht="14.25" customHeight="1" x14ac:dyDescent="0.3">
      <c r="A161" s="76">
        <v>42121</v>
      </c>
      <c r="B161" s="64">
        <v>13.12</v>
      </c>
      <c r="C161" s="99">
        <f t="shared" ca="1" si="5"/>
        <v>-4.0234089246525287E-2</v>
      </c>
      <c r="D161" s="64">
        <f t="shared" ca="1" si="6"/>
        <v>-0.60351133869787932</v>
      </c>
    </row>
    <row r="162" spans="1:4" s="21" customFormat="1" ht="14.25" customHeight="1" x14ac:dyDescent="0.3">
      <c r="A162" s="76">
        <v>42118</v>
      </c>
      <c r="B162" s="64">
        <v>12.29</v>
      </c>
      <c r="C162" s="99">
        <f t="shared" ca="1" si="5"/>
        <v>-0.11836441893830706</v>
      </c>
      <c r="D162" s="64">
        <f t="shared" ca="1" si="6"/>
        <v>-1.7754662840746058</v>
      </c>
    </row>
    <row r="163" spans="1:4" s="21" customFormat="1" ht="14.25" customHeight="1" x14ac:dyDescent="0.3">
      <c r="A163" s="76">
        <v>42117</v>
      </c>
      <c r="B163" s="64">
        <v>12.48</v>
      </c>
      <c r="C163" s="99">
        <f t="shared" ca="1" si="5"/>
        <v>-7.9491255961843914E-3</v>
      </c>
      <c r="D163" s="64">
        <f t="shared" ca="1" si="6"/>
        <v>-0.11923688394276587</v>
      </c>
    </row>
    <row r="164" spans="1:4" s="21" customFormat="1" ht="14.25" customHeight="1" x14ac:dyDescent="0.3">
      <c r="A164" s="76">
        <v>42116</v>
      </c>
      <c r="B164" s="64">
        <v>12.71</v>
      </c>
      <c r="C164" s="99">
        <f t="shared" ca="1" si="5"/>
        <v>-2.9029793735676011E-2</v>
      </c>
      <c r="D164" s="64">
        <f t="shared" ca="1" si="6"/>
        <v>-0.43544690603514019</v>
      </c>
    </row>
    <row r="165" spans="1:4" s="21" customFormat="1" ht="14.25" customHeight="1" x14ac:dyDescent="0.3">
      <c r="A165" s="76">
        <v>42115</v>
      </c>
      <c r="B165" s="64">
        <v>13.25</v>
      </c>
      <c r="C165" s="99">
        <f t="shared" ca="1" si="5"/>
        <v>-5.2217453505007179E-2</v>
      </c>
      <c r="D165" s="64">
        <f t="shared" ca="1" si="6"/>
        <v>-0.78326180257510769</v>
      </c>
    </row>
    <row r="166" spans="1:4" s="21" customFormat="1" ht="14.25" customHeight="1" x14ac:dyDescent="0.3">
      <c r="A166" s="76">
        <v>42114</v>
      </c>
      <c r="B166" s="64">
        <v>13.3</v>
      </c>
      <c r="C166" s="99">
        <f t="shared" ca="1" si="5"/>
        <v>-0.10013531799729355</v>
      </c>
      <c r="D166" s="64">
        <f t="shared" ca="1" si="6"/>
        <v>-1.5020297699594034</v>
      </c>
    </row>
    <row r="167" spans="1:4" s="21" customFormat="1" ht="14.25" customHeight="1" x14ac:dyDescent="0.3">
      <c r="A167" s="76">
        <v>42111</v>
      </c>
      <c r="B167" s="64">
        <v>13.89</v>
      </c>
      <c r="C167" s="99">
        <f t="shared" ca="1" si="5"/>
        <v>-5.7666214382632267E-2</v>
      </c>
      <c r="D167" s="64">
        <f t="shared" ca="1" si="6"/>
        <v>-0.86499321573948396</v>
      </c>
    </row>
    <row r="168" spans="1:4" s="21" customFormat="1" ht="14.25" customHeight="1" x14ac:dyDescent="0.3">
      <c r="A168" s="76">
        <v>42110</v>
      </c>
      <c r="B168" s="64">
        <v>12.6</v>
      </c>
      <c r="C168" s="99">
        <f t="shared" ca="1" si="5"/>
        <v>1.4553612517257255E-2</v>
      </c>
      <c r="D168" s="64">
        <f t="shared" ca="1" si="6"/>
        <v>-2.1576433121019116</v>
      </c>
    </row>
    <row r="169" spans="1:4" s="21" customFormat="1" ht="14.25" customHeight="1" x14ac:dyDescent="0.3">
      <c r="A169" s="76">
        <v>42109</v>
      </c>
      <c r="B169" s="64">
        <v>12.84</v>
      </c>
      <c r="C169" s="99">
        <f t="shared" ca="1" si="5"/>
        <v>-0.12474437627811862</v>
      </c>
      <c r="D169" s="64">
        <f t="shared" ca="1" si="6"/>
        <v>-1.8711656441717792</v>
      </c>
    </row>
    <row r="170" spans="1:4" s="21" customFormat="1" ht="14.25" customHeight="1" x14ac:dyDescent="0.3">
      <c r="A170" s="76">
        <v>42108</v>
      </c>
      <c r="B170" s="64">
        <v>13.67</v>
      </c>
      <c r="C170" s="99">
        <f t="shared" ca="1" si="5"/>
        <v>-9.5301125082726645E-2</v>
      </c>
      <c r="D170" s="64">
        <f t="shared" ca="1" si="6"/>
        <v>-1.4295168762408996</v>
      </c>
    </row>
    <row r="171" spans="1:4" s="21" customFormat="1" ht="14.25" customHeight="1" x14ac:dyDescent="0.3">
      <c r="A171" s="76">
        <v>42107</v>
      </c>
      <c r="B171" s="64">
        <v>13.94</v>
      </c>
      <c r="C171" s="99">
        <f t="shared" ca="1" si="5"/>
        <v>-8.8293001962066686E-2</v>
      </c>
      <c r="D171" s="64">
        <f t="shared" ca="1" si="6"/>
        <v>-1.3243950294310003</v>
      </c>
    </row>
    <row r="172" spans="1:4" s="21" customFormat="1" ht="14.25" customHeight="1" x14ac:dyDescent="0.3">
      <c r="A172" s="76">
        <v>42104</v>
      </c>
      <c r="B172" s="64">
        <v>12.58</v>
      </c>
      <c r="C172" s="99">
        <f t="shared" ca="1" si="5"/>
        <v>-0.13301171605789108</v>
      </c>
      <c r="D172" s="64">
        <f t="shared" ca="1" si="6"/>
        <v>-1.9951757408683664</v>
      </c>
    </row>
    <row r="173" spans="1:4" s="21" customFormat="1" ht="14.25" customHeight="1" x14ac:dyDescent="0.3">
      <c r="A173" s="76">
        <v>42103</v>
      </c>
      <c r="B173" s="64">
        <v>13.09</v>
      </c>
      <c r="C173" s="99">
        <f t="shared" ca="1" si="5"/>
        <v>-0.13138686131386865</v>
      </c>
      <c r="D173" s="64">
        <f t="shared" ca="1" si="6"/>
        <v>-1.9708029197080297</v>
      </c>
    </row>
    <row r="174" spans="1:4" s="21" customFormat="1" ht="14.25" customHeight="1" x14ac:dyDescent="0.3">
      <c r="A174" s="76">
        <v>42102</v>
      </c>
      <c r="B174" s="64">
        <v>13.98</v>
      </c>
      <c r="C174" s="99">
        <f t="shared" ca="1" si="5"/>
        <v>-0.11518987341772154</v>
      </c>
      <c r="D174" s="64">
        <f t="shared" ca="1" si="6"/>
        <v>-1.7278481012658231</v>
      </c>
    </row>
    <row r="175" spans="1:4" s="21" customFormat="1" ht="14.25" customHeight="1" x14ac:dyDescent="0.3">
      <c r="A175" s="76">
        <v>42101</v>
      </c>
      <c r="B175" s="64">
        <v>14.78</v>
      </c>
      <c r="C175" s="99">
        <f t="shared" ca="1" si="5"/>
        <v>-4.2746113989637319E-2</v>
      </c>
      <c r="D175" s="64">
        <f t="shared" ca="1" si="6"/>
        <v>-0.64119170984455975</v>
      </c>
    </row>
    <row r="176" spans="1:4" s="21" customFormat="1" ht="14.25" customHeight="1" x14ac:dyDescent="0.3">
      <c r="A176" s="76">
        <v>42100</v>
      </c>
      <c r="B176" s="64">
        <v>14.74</v>
      </c>
      <c r="C176" s="99">
        <f t="shared" ca="1" si="5"/>
        <v>8.2232011747430334E-2</v>
      </c>
      <c r="D176" s="64">
        <f t="shared" ca="1" si="6"/>
        <v>1.2334801762114549</v>
      </c>
    </row>
    <row r="177" spans="1:4" s="21" customFormat="1" ht="14.25" customHeight="1" x14ac:dyDescent="0.3">
      <c r="A177" s="76">
        <v>42097</v>
      </c>
      <c r="B177" s="64" t="e">
        <v>#N/A</v>
      </c>
      <c r="C177" s="99">
        <f t="shared" ca="1" si="5"/>
        <v>-1.8440933678136207E-2</v>
      </c>
      <c r="D177" s="64">
        <f t="shared" ca="1" si="6"/>
        <v>-2.1576433121019116</v>
      </c>
    </row>
    <row r="178" spans="1:4" s="21" customFormat="1" ht="14.25" customHeight="1" x14ac:dyDescent="0.3">
      <c r="A178" s="76">
        <v>42096</v>
      </c>
      <c r="B178" s="64">
        <v>14.67</v>
      </c>
      <c r="C178" s="99">
        <f t="shared" ca="1" si="5"/>
        <v>0.12672811059907838</v>
      </c>
      <c r="D178" s="64">
        <f t="shared" ca="1" si="6"/>
        <v>1.9009216589861757</v>
      </c>
    </row>
    <row r="179" spans="1:4" s="21" customFormat="1" ht="14.25" customHeight="1" x14ac:dyDescent="0.3">
      <c r="A179" s="76">
        <v>42095</v>
      </c>
      <c r="B179" s="64">
        <v>15.11</v>
      </c>
      <c r="C179" s="99">
        <f t="shared" ca="1" si="5"/>
        <v>7.3916133617626098E-2</v>
      </c>
      <c r="D179" s="64">
        <f t="shared" ca="1" si="6"/>
        <v>1.1087420042643914</v>
      </c>
    </row>
    <row r="180" spans="1:4" s="21" customFormat="1" ht="14.25" customHeight="1" x14ac:dyDescent="0.3">
      <c r="A180" s="76">
        <v>42094</v>
      </c>
      <c r="B180" s="64">
        <v>15.29</v>
      </c>
      <c r="C180" s="99">
        <f t="shared" ca="1" si="5"/>
        <v>9.448818897637784E-2</v>
      </c>
      <c r="D180" s="64">
        <f t="shared" ca="1" si="6"/>
        <v>1.4173228346456677</v>
      </c>
    </row>
    <row r="181" spans="1:4" s="21" customFormat="1" ht="14.25" customHeight="1" x14ac:dyDescent="0.3">
      <c r="A181" s="76">
        <v>42093</v>
      </c>
      <c r="B181" s="64">
        <v>14.51</v>
      </c>
      <c r="C181" s="99">
        <f t="shared" ca="1" si="5"/>
        <v>-7.3435504469987256E-2</v>
      </c>
      <c r="D181" s="64">
        <f t="shared" ca="1" si="6"/>
        <v>-1.1015325670498088</v>
      </c>
    </row>
    <row r="182" spans="1:4" s="21" customFormat="1" ht="14.25" customHeight="1" x14ac:dyDescent="0.3">
      <c r="A182" s="76">
        <v>42090</v>
      </c>
      <c r="B182" s="64">
        <v>15.07</v>
      </c>
      <c r="C182" s="99">
        <f t="shared" ca="1" si="5"/>
        <v>-3.4593209481101804E-2</v>
      </c>
      <c r="D182" s="64">
        <f t="shared" ca="1" si="6"/>
        <v>-0.51889814221652708</v>
      </c>
    </row>
    <row r="183" spans="1:4" s="21" customFormat="1" ht="14.25" customHeight="1" x14ac:dyDescent="0.3">
      <c r="A183" s="76">
        <v>42089</v>
      </c>
      <c r="B183" s="64">
        <v>15.8</v>
      </c>
      <c r="C183" s="99">
        <f t="shared" ca="1" si="5"/>
        <v>-1.2499999999999956E-2</v>
      </c>
      <c r="D183" s="64">
        <f t="shared" ca="1" si="6"/>
        <v>-0.18749999999999933</v>
      </c>
    </row>
    <row r="184" spans="1:4" s="21" customFormat="1" ht="14.25" customHeight="1" x14ac:dyDescent="0.3">
      <c r="A184" s="76">
        <v>42088</v>
      </c>
      <c r="B184" s="64">
        <v>15.44</v>
      </c>
      <c r="C184" s="99">
        <f t="shared" ca="1" si="5"/>
        <v>1.2970168612191683E-3</v>
      </c>
      <c r="D184" s="64">
        <f t="shared" ca="1" si="6"/>
        <v>1.9455252918287525E-2</v>
      </c>
    </row>
    <row r="185" spans="1:4" s="21" customFormat="1" ht="14.25" customHeight="1" x14ac:dyDescent="0.3">
      <c r="A185" s="76">
        <v>42087</v>
      </c>
      <c r="B185" s="64">
        <v>13.62</v>
      </c>
      <c r="C185" s="99">
        <f t="shared" ca="1" si="5"/>
        <v>-0.1926496739774749</v>
      </c>
      <c r="D185" s="64">
        <f t="shared" ca="1" si="6"/>
        <v>-2.8897451096621234</v>
      </c>
    </row>
    <row r="186" spans="1:4" s="21" customFormat="1" ht="14.25" customHeight="1" x14ac:dyDescent="0.3">
      <c r="A186" s="76">
        <v>42086</v>
      </c>
      <c r="B186" s="64">
        <v>13.41</v>
      </c>
      <c r="C186" s="99">
        <f t="shared" ca="1" si="5"/>
        <v>-0.19652486518873583</v>
      </c>
      <c r="D186" s="64">
        <f t="shared" ca="1" si="6"/>
        <v>-2.9478729778310373</v>
      </c>
    </row>
    <row r="187" spans="1:4" s="21" customFormat="1" ht="14.25" customHeight="1" x14ac:dyDescent="0.3">
      <c r="A187" s="76">
        <v>42083</v>
      </c>
      <c r="B187" s="64">
        <v>13.02</v>
      </c>
      <c r="C187" s="99">
        <f t="shared" ca="1" si="5"/>
        <v>-0.13545816733067734</v>
      </c>
      <c r="D187" s="64">
        <f t="shared" ca="1" si="6"/>
        <v>-2.0318725099601602</v>
      </c>
    </row>
    <row r="188" spans="1:4" s="21" customFormat="1" ht="14.25" customHeight="1" x14ac:dyDescent="0.3">
      <c r="A188" s="76">
        <v>42082</v>
      </c>
      <c r="B188" s="64">
        <v>14.07</v>
      </c>
      <c r="C188" s="99">
        <f t="shared" ca="1" si="5"/>
        <v>-7.4342105263157834E-2</v>
      </c>
      <c r="D188" s="64">
        <f t="shared" ca="1" si="6"/>
        <v>-1.1151315789473675</v>
      </c>
    </row>
    <row r="189" spans="1:4" s="21" customFormat="1" ht="14.25" customHeight="1" x14ac:dyDescent="0.3">
      <c r="A189" s="76">
        <v>42081</v>
      </c>
      <c r="B189" s="64">
        <v>13.97</v>
      </c>
      <c r="C189" s="99">
        <f t="shared" ca="1" si="5"/>
        <v>-4.9857549857548799E-3</v>
      </c>
      <c r="D189" s="64">
        <f t="shared" ca="1" si="6"/>
        <v>-7.4786324786323202E-2</v>
      </c>
    </row>
    <row r="190" spans="1:4" s="21" customFormat="1" ht="14.25" customHeight="1" x14ac:dyDescent="0.3">
      <c r="A190" s="76">
        <v>42080</v>
      </c>
      <c r="B190" s="64">
        <v>15.66</v>
      </c>
      <c r="C190" s="99">
        <f t="shared" ca="1" si="5"/>
        <v>0.10049191848208008</v>
      </c>
      <c r="D190" s="64">
        <f t="shared" ca="1" si="6"/>
        <v>1.5073787772312013</v>
      </c>
    </row>
    <row r="191" spans="1:4" s="21" customFormat="1" ht="14.25" customHeight="1" x14ac:dyDescent="0.3">
      <c r="A191" s="76">
        <v>42079</v>
      </c>
      <c r="B191" s="64">
        <v>15.61</v>
      </c>
      <c r="C191" s="99">
        <f t="shared" ca="1" si="5"/>
        <v>0.12626262626262627</v>
      </c>
      <c r="D191" s="64">
        <f t="shared" ca="1" si="6"/>
        <v>1.893939393939394</v>
      </c>
    </row>
    <row r="192" spans="1:4" s="21" customFormat="1" ht="14.25" customHeight="1" x14ac:dyDescent="0.3">
      <c r="A192" s="76">
        <v>42076</v>
      </c>
      <c r="B192" s="64">
        <v>16</v>
      </c>
      <c r="C192" s="99">
        <f t="shared" ca="1" si="5"/>
        <v>0.22699386503067492</v>
      </c>
      <c r="D192" s="64">
        <f t="shared" ca="1" si="6"/>
        <v>3.4049079754601239</v>
      </c>
    </row>
    <row r="193" spans="1:4" s="21" customFormat="1" ht="14.25" customHeight="1" x14ac:dyDescent="0.3">
      <c r="A193" s="76">
        <v>42075</v>
      </c>
      <c r="B193" s="64">
        <v>15.42</v>
      </c>
      <c r="C193" s="99">
        <f t="shared" ca="1" si="5"/>
        <v>0.15592203898050974</v>
      </c>
      <c r="D193" s="64">
        <f t="shared" ca="1" si="6"/>
        <v>2.338830584707646</v>
      </c>
    </row>
    <row r="194" spans="1:4" s="21" customFormat="1" ht="14.25" customHeight="1" x14ac:dyDescent="0.3">
      <c r="A194" s="76">
        <v>42074</v>
      </c>
      <c r="B194" s="64">
        <v>16.87</v>
      </c>
      <c r="C194" s="99">
        <f t="shared" ca="1" si="5"/>
        <v>0.21279654924514743</v>
      </c>
      <c r="D194" s="64">
        <f t="shared" ca="1" si="6"/>
        <v>3.1919482386772113</v>
      </c>
    </row>
    <row r="195" spans="1:4" s="21" customFormat="1" ht="14.25" customHeight="1" x14ac:dyDescent="0.3">
      <c r="A195" s="76">
        <v>42073</v>
      </c>
      <c r="B195" s="64">
        <v>16.690000000000001</v>
      </c>
      <c r="C195" s="99">
        <f t="shared" ref="C195:C258" ca="1" si="7">_xlfn.IFNA((B195-B204)/B204,NORMINV(RAND(), _xlfn.AGGREGATE(1,6,C134:C260),_xlfn.AGGREGATE(7,6,C134:C260)))</f>
        <v>0.20592485549132958</v>
      </c>
      <c r="D195" s="64">
        <f t="shared" ca="1" si="6"/>
        <v>3.0888728323699435</v>
      </c>
    </row>
    <row r="196" spans="1:4" s="21" customFormat="1" ht="14.25" customHeight="1" x14ac:dyDescent="0.3">
      <c r="A196" s="76">
        <v>42072</v>
      </c>
      <c r="B196" s="64">
        <v>15.06</v>
      </c>
      <c r="C196" s="99">
        <f t="shared" ca="1" si="7"/>
        <v>0.10007304601899204</v>
      </c>
      <c r="D196" s="64">
        <f t="shared" ca="1" si="6"/>
        <v>1.5010956902848807</v>
      </c>
    </row>
    <row r="197" spans="1:4" s="21" customFormat="1" ht="14.25" customHeight="1" x14ac:dyDescent="0.3">
      <c r="A197" s="76">
        <v>42069</v>
      </c>
      <c r="B197" s="64">
        <v>15.2</v>
      </c>
      <c r="C197" s="99">
        <f t="shared" ca="1" si="7"/>
        <v>4.3956043956043869E-2</v>
      </c>
      <c r="D197" s="64">
        <f t="shared" ca="1" si="6"/>
        <v>0.659340659340658</v>
      </c>
    </row>
    <row r="198" spans="1:4" s="21" customFormat="1" ht="14.25" customHeight="1" x14ac:dyDescent="0.3">
      <c r="A198" s="76">
        <v>42068</v>
      </c>
      <c r="B198" s="64">
        <v>14.04</v>
      </c>
      <c r="C198" s="99">
        <f t="shared" ca="1" si="7"/>
        <v>-1.8181818181818292E-2</v>
      </c>
      <c r="D198" s="64">
        <f t="shared" ref="D198:D261" ca="1" si="8">C198*15</f>
        <v>-0.27272727272727437</v>
      </c>
    </row>
    <row r="199" spans="1:4" s="21" customFormat="1" ht="14.25" customHeight="1" x14ac:dyDescent="0.3">
      <c r="A199" s="76">
        <v>42067</v>
      </c>
      <c r="B199" s="64">
        <v>14.23</v>
      </c>
      <c r="C199" s="99">
        <f t="shared" ca="1" si="7"/>
        <v>-6.9326357096141183E-2</v>
      </c>
      <c r="D199" s="64">
        <f t="shared" ca="1" si="8"/>
        <v>-1.0398953564421178</v>
      </c>
    </row>
    <row r="200" spans="1:4" s="21" customFormat="1" ht="14.25" customHeight="1" x14ac:dyDescent="0.3">
      <c r="A200" s="76">
        <v>42066</v>
      </c>
      <c r="B200" s="64">
        <v>13.86</v>
      </c>
      <c r="C200" s="99">
        <f t="shared" ca="1" si="7"/>
        <v>-0.1029126213592233</v>
      </c>
      <c r="D200" s="64">
        <f t="shared" ca="1" si="8"/>
        <v>-1.5436893203883495</v>
      </c>
    </row>
    <row r="201" spans="1:4" s="21" customFormat="1" ht="14.25" customHeight="1" x14ac:dyDescent="0.3">
      <c r="A201" s="76">
        <v>42065</v>
      </c>
      <c r="B201" s="64">
        <v>13.04</v>
      </c>
      <c r="C201" s="99">
        <f t="shared" ca="1" si="7"/>
        <v>-0.17468354430379757</v>
      </c>
      <c r="D201" s="64">
        <f t="shared" ca="1" si="8"/>
        <v>-2.6202531645569636</v>
      </c>
    </row>
    <row r="202" spans="1:4" s="21" customFormat="1" ht="14.25" customHeight="1" x14ac:dyDescent="0.3">
      <c r="A202" s="76">
        <v>42062</v>
      </c>
      <c r="B202" s="64">
        <v>13.34</v>
      </c>
      <c r="C202" s="99">
        <f t="shared" ca="1" si="7"/>
        <v>1.02103140305387E-2</v>
      </c>
      <c r="D202" s="64">
        <f t="shared" ca="1" si="8"/>
        <v>-2.1576433121019116</v>
      </c>
    </row>
    <row r="203" spans="1:4" s="21" customFormat="1" ht="14.25" customHeight="1" x14ac:dyDescent="0.3">
      <c r="A203" s="76">
        <v>42061</v>
      </c>
      <c r="B203" s="64">
        <v>13.91</v>
      </c>
      <c r="C203" s="99">
        <f t="shared" ca="1" si="7"/>
        <v>-5.309734513274332E-2</v>
      </c>
      <c r="D203" s="64">
        <f t="shared" ca="1" si="8"/>
        <v>-0.79646017699114979</v>
      </c>
    </row>
    <row r="204" spans="1:4" s="21" customFormat="1" ht="14.25" customHeight="1" x14ac:dyDescent="0.3">
      <c r="A204" s="76">
        <v>42060</v>
      </c>
      <c r="B204" s="64">
        <v>13.84</v>
      </c>
      <c r="C204" s="99">
        <f t="shared" ca="1" si="7"/>
        <v>-9.7783572359843543E-2</v>
      </c>
      <c r="D204" s="64">
        <f t="shared" ca="1" si="8"/>
        <v>-1.4667535853976532</v>
      </c>
    </row>
    <row r="205" spans="1:4" s="21" customFormat="1" ht="14.25" customHeight="1" x14ac:dyDescent="0.3">
      <c r="A205" s="76">
        <v>42059</v>
      </c>
      <c r="B205" s="64">
        <v>13.69</v>
      </c>
      <c r="C205" s="99">
        <f t="shared" ca="1" si="7"/>
        <v>-0.19280660377358497</v>
      </c>
      <c r="D205" s="64">
        <f t="shared" ca="1" si="8"/>
        <v>-2.8920990566037745</v>
      </c>
    </row>
    <row r="206" spans="1:4" s="21" customFormat="1" ht="14.25" customHeight="1" x14ac:dyDescent="0.3">
      <c r="A206" s="76">
        <v>42058</v>
      </c>
      <c r="B206" s="64">
        <v>14.56</v>
      </c>
      <c r="C206" s="99">
        <f t="shared" ca="1" si="7"/>
        <v>-0.15496227510156702</v>
      </c>
      <c r="D206" s="64">
        <f t="shared" ca="1" si="8"/>
        <v>-2.3244341265235051</v>
      </c>
    </row>
    <row r="207" spans="1:4" s="21" customFormat="1" ht="14.25" customHeight="1" x14ac:dyDescent="0.3">
      <c r="A207" s="76">
        <v>42055</v>
      </c>
      <c r="B207" s="64">
        <v>14.3</v>
      </c>
      <c r="C207" s="99">
        <f t="shared" ca="1" si="7"/>
        <v>-0.22911051212938005</v>
      </c>
      <c r="D207" s="64">
        <f t="shared" ca="1" si="8"/>
        <v>-3.4366576819407006</v>
      </c>
    </row>
    <row r="208" spans="1:4" s="21" customFormat="1" ht="14.25" customHeight="1" x14ac:dyDescent="0.3">
      <c r="A208" s="76">
        <v>42054</v>
      </c>
      <c r="B208" s="64">
        <v>15.29</v>
      </c>
      <c r="C208" s="99">
        <f t="shared" ca="1" si="7"/>
        <v>-0.1156737998843262</v>
      </c>
      <c r="D208" s="64">
        <f t="shared" ca="1" si="8"/>
        <v>-1.735106998264893</v>
      </c>
    </row>
    <row r="209" spans="1:4" s="21" customFormat="1" ht="14.25" customHeight="1" x14ac:dyDescent="0.3">
      <c r="A209" s="76">
        <v>42053</v>
      </c>
      <c r="B209" s="64">
        <v>15.45</v>
      </c>
      <c r="C209" s="99">
        <f t="shared" ca="1" si="7"/>
        <v>-8.3086053412463029E-2</v>
      </c>
      <c r="D209" s="64">
        <f t="shared" ca="1" si="8"/>
        <v>-1.2462908011869454</v>
      </c>
    </row>
    <row r="210" spans="1:4" s="21" customFormat="1" ht="14.25" customHeight="1" x14ac:dyDescent="0.3">
      <c r="A210" s="76">
        <v>42052</v>
      </c>
      <c r="B210" s="64">
        <v>15.8</v>
      </c>
      <c r="C210" s="99">
        <f t="shared" ca="1" si="7"/>
        <v>-0.13802509547190386</v>
      </c>
      <c r="D210" s="64">
        <f t="shared" ca="1" si="8"/>
        <v>-2.0703764320785578</v>
      </c>
    </row>
    <row r="211" spans="1:4" s="21" customFormat="1" ht="14.25" customHeight="1" x14ac:dyDescent="0.3">
      <c r="A211" s="76">
        <v>42051</v>
      </c>
      <c r="B211" s="64" t="e">
        <v>#N/A</v>
      </c>
      <c r="C211" s="99">
        <f t="shared" ca="1" si="7"/>
        <v>-6.1845043806905116E-3</v>
      </c>
      <c r="D211" s="64">
        <f t="shared" ca="1" si="8"/>
        <v>-2.1576433121019116</v>
      </c>
    </row>
    <row r="212" spans="1:4" s="21" customFormat="1" ht="14.25" customHeight="1" x14ac:dyDescent="0.3">
      <c r="A212" s="76">
        <v>42048</v>
      </c>
      <c r="B212" s="64">
        <v>14.69</v>
      </c>
      <c r="C212" s="99">
        <f t="shared" ca="1" si="7"/>
        <v>-0.24395265054040147</v>
      </c>
      <c r="D212" s="64">
        <f t="shared" ca="1" si="8"/>
        <v>-3.6592897581060222</v>
      </c>
    </row>
    <row r="213" spans="1:4" s="21" customFormat="1" ht="14.25" customHeight="1" x14ac:dyDescent="0.3">
      <c r="A213" s="76">
        <v>42047</v>
      </c>
      <c r="B213" s="64">
        <v>15.34</v>
      </c>
      <c r="C213" s="99">
        <f t="shared" ca="1" si="7"/>
        <v>-0.26847877920839291</v>
      </c>
      <c r="D213" s="64">
        <f t="shared" ca="1" si="8"/>
        <v>-4.0271816881258937</v>
      </c>
    </row>
    <row r="214" spans="1:4" s="21" customFormat="1" ht="14.25" customHeight="1" x14ac:dyDescent="0.3">
      <c r="A214" s="76">
        <v>42046</v>
      </c>
      <c r="B214" s="64">
        <v>16.96</v>
      </c>
      <c r="C214" s="99">
        <f t="shared" ca="1" si="7"/>
        <v>-9.5948827292110905E-2</v>
      </c>
      <c r="D214" s="64">
        <f t="shared" ca="1" si="8"/>
        <v>-1.4392324093816635</v>
      </c>
    </row>
    <row r="215" spans="1:4" s="21" customFormat="1" ht="14.25" customHeight="1" x14ac:dyDescent="0.3">
      <c r="A215" s="76">
        <v>42045</v>
      </c>
      <c r="B215" s="64">
        <v>17.23</v>
      </c>
      <c r="C215" s="99">
        <f t="shared" ca="1" si="7"/>
        <v>-0.15704500978473585</v>
      </c>
      <c r="D215" s="64">
        <f t="shared" ca="1" si="8"/>
        <v>-2.3556751467710377</v>
      </c>
    </row>
    <row r="216" spans="1:4" s="21" customFormat="1" ht="14.25" customHeight="1" x14ac:dyDescent="0.3">
      <c r="A216" s="76">
        <v>42044</v>
      </c>
      <c r="B216" s="64">
        <v>18.55</v>
      </c>
      <c r="C216" s="99">
        <f t="shared" ca="1" si="7"/>
        <v>7.7235772357723692E-2</v>
      </c>
      <c r="D216" s="64">
        <f t="shared" ca="1" si="8"/>
        <v>1.1585365853658554</v>
      </c>
    </row>
    <row r="217" spans="1:4" s="21" customFormat="1" ht="14.25" customHeight="1" x14ac:dyDescent="0.3">
      <c r="A217" s="76">
        <v>42041</v>
      </c>
      <c r="B217" s="64">
        <v>17.29</v>
      </c>
      <c r="C217" s="99">
        <f t="shared" ca="1" si="7"/>
        <v>0.11404639175257729</v>
      </c>
      <c r="D217" s="64">
        <f t="shared" ca="1" si="8"/>
        <v>1.7106958762886593</v>
      </c>
    </row>
    <row r="218" spans="1:4" s="21" customFormat="1" ht="14.25" customHeight="1" x14ac:dyDescent="0.3">
      <c r="A218" s="76">
        <v>42040</v>
      </c>
      <c r="B218" s="64">
        <v>16.850000000000001</v>
      </c>
      <c r="C218" s="99">
        <f t="shared" ca="1" si="7"/>
        <v>1.1404561824729969E-2</v>
      </c>
      <c r="D218" s="64">
        <f t="shared" ca="1" si="8"/>
        <v>0.17106842737094954</v>
      </c>
    </row>
    <row r="219" spans="1:4" s="21" customFormat="1" ht="14.25" customHeight="1" x14ac:dyDescent="0.3">
      <c r="A219" s="76">
        <v>42039</v>
      </c>
      <c r="B219" s="64">
        <v>18.329999999999998</v>
      </c>
      <c r="C219" s="99">
        <f t="shared" ca="1" si="7"/>
        <v>0.11768292682926829</v>
      </c>
      <c r="D219" s="64">
        <f t="shared" ca="1" si="8"/>
        <v>1.7652439024390243</v>
      </c>
    </row>
    <row r="220" spans="1:4" s="21" customFormat="1" ht="14.25" customHeight="1" x14ac:dyDescent="0.3">
      <c r="A220" s="76">
        <v>42038</v>
      </c>
      <c r="B220" s="64">
        <v>17.329999999999998</v>
      </c>
      <c r="C220" s="99">
        <f t="shared" ca="1" si="7"/>
        <v>-8.0636604774535964E-2</v>
      </c>
      <c r="D220" s="64">
        <f t="shared" ca="1" si="8"/>
        <v>-1.2095490716180395</v>
      </c>
    </row>
    <row r="221" spans="1:4" s="21" customFormat="1" ht="14.25" customHeight="1" x14ac:dyDescent="0.3">
      <c r="A221" s="76">
        <v>42037</v>
      </c>
      <c r="B221" s="64">
        <v>19.43</v>
      </c>
      <c r="C221" s="99">
        <f t="shared" ca="1" si="7"/>
        <v>-2.3127199597787876E-2</v>
      </c>
      <c r="D221" s="64">
        <f t="shared" ca="1" si="8"/>
        <v>-0.34690799396681815</v>
      </c>
    </row>
    <row r="222" spans="1:4" s="21" customFormat="1" ht="14.25" customHeight="1" x14ac:dyDescent="0.3">
      <c r="A222" s="76">
        <v>42034</v>
      </c>
      <c r="B222" s="64">
        <v>20.97</v>
      </c>
      <c r="C222" s="99">
        <f t="shared" ca="1" si="7"/>
        <v>-1.5356903678728445E-3</v>
      </c>
      <c r="D222" s="64">
        <f t="shared" ca="1" si="8"/>
        <v>-2.1576433121019116</v>
      </c>
    </row>
    <row r="223" spans="1:4" s="21" customFormat="1" ht="14.25" customHeight="1" x14ac:dyDescent="0.3">
      <c r="A223" s="76">
        <v>42033</v>
      </c>
      <c r="B223" s="64">
        <v>18.760000000000002</v>
      </c>
      <c r="C223" s="99">
        <f t="shared" ca="1" si="7"/>
        <v>-0.10453460620525049</v>
      </c>
      <c r="D223" s="64">
        <f t="shared" ca="1" si="8"/>
        <v>-1.5680190930787572</v>
      </c>
    </row>
    <row r="224" spans="1:4" s="21" customFormat="1" ht="14.25" customHeight="1" x14ac:dyDescent="0.3">
      <c r="A224" s="76">
        <v>42032</v>
      </c>
      <c r="B224" s="64">
        <v>20.440000000000001</v>
      </c>
      <c r="C224" s="99">
        <f t="shared" ca="1" si="7"/>
        <v>-8.7092451987494379E-2</v>
      </c>
      <c r="D224" s="64">
        <f t="shared" ca="1" si="8"/>
        <v>-1.3063867798124158</v>
      </c>
    </row>
    <row r="225" spans="1:4" s="21" customFormat="1" ht="14.25" customHeight="1" x14ac:dyDescent="0.3">
      <c r="A225" s="76">
        <v>42031</v>
      </c>
      <c r="B225" s="64">
        <v>17.22</v>
      </c>
      <c r="C225" s="99">
        <f t="shared" ca="1" si="7"/>
        <v>-0.19832402234636878</v>
      </c>
      <c r="D225" s="64">
        <f t="shared" ca="1" si="8"/>
        <v>-2.9748603351955318</v>
      </c>
    </row>
    <row r="226" spans="1:4" s="21" customFormat="1" ht="14.25" customHeight="1" x14ac:dyDescent="0.3">
      <c r="A226" s="76">
        <v>42030</v>
      </c>
      <c r="B226" s="64">
        <v>15.52</v>
      </c>
      <c r="C226" s="99">
        <f t="shared" ca="1" si="7"/>
        <v>-0.24513618677042798</v>
      </c>
      <c r="D226" s="64">
        <f t="shared" ca="1" si="8"/>
        <v>-3.6770428015564196</v>
      </c>
    </row>
    <row r="227" spans="1:4" s="21" customFormat="1" ht="14.25" customHeight="1" x14ac:dyDescent="0.3">
      <c r="A227" s="76">
        <v>42027</v>
      </c>
      <c r="B227" s="64">
        <v>16.66</v>
      </c>
      <c r="C227" s="99">
        <f t="shared" ca="1" si="7"/>
        <v>-0.15000000000000005</v>
      </c>
      <c r="D227" s="64">
        <f t="shared" ca="1" si="8"/>
        <v>-2.2500000000000009</v>
      </c>
    </row>
    <row r="228" spans="1:4" s="21" customFormat="1" ht="14.25" customHeight="1" x14ac:dyDescent="0.3">
      <c r="A228" s="76">
        <v>42026</v>
      </c>
      <c r="B228" s="64">
        <v>16.399999999999999</v>
      </c>
      <c r="C228" s="99">
        <f t="shared" ca="1" si="7"/>
        <v>-6.552706552706565E-2</v>
      </c>
      <c r="D228" s="64">
        <f t="shared" ca="1" si="8"/>
        <v>-0.98290598290598474</v>
      </c>
    </row>
    <row r="229" spans="1:4" s="21" customFormat="1" ht="14.25" customHeight="1" x14ac:dyDescent="0.3">
      <c r="A229" s="76">
        <v>42025</v>
      </c>
      <c r="B229" s="64">
        <v>18.850000000000001</v>
      </c>
      <c r="C229" s="99">
        <f t="shared" ca="1" si="7"/>
        <v>0.10817166372721926</v>
      </c>
      <c r="D229" s="64">
        <f t="shared" ca="1" si="8"/>
        <v>1.6225749559082889</v>
      </c>
    </row>
    <row r="230" spans="1:4" s="21" customFormat="1" ht="14.25" customHeight="1" x14ac:dyDescent="0.3">
      <c r="A230" s="76">
        <v>42024</v>
      </c>
      <c r="B230" s="64">
        <v>19.89</v>
      </c>
      <c r="C230" s="99">
        <f t="shared" ca="1" si="7"/>
        <v>3.0036250647333087E-2</v>
      </c>
      <c r="D230" s="64">
        <f t="shared" ca="1" si="8"/>
        <v>0.45054375970999633</v>
      </c>
    </row>
    <row r="231" spans="1:4" s="21" customFormat="1" ht="14.25" customHeight="1" x14ac:dyDescent="0.3">
      <c r="A231" s="76">
        <v>42023</v>
      </c>
      <c r="B231" s="64" t="e">
        <v>#N/A</v>
      </c>
      <c r="C231" s="99">
        <f t="shared" ca="1" si="7"/>
        <v>-7.660649742512611E-2</v>
      </c>
      <c r="D231" s="64">
        <f t="shared" ca="1" si="8"/>
        <v>-2.1576433121019116</v>
      </c>
    </row>
    <row r="232" spans="1:4" s="21" customFormat="1" ht="14.25" customHeight="1" x14ac:dyDescent="0.3">
      <c r="A232" s="76">
        <v>42020</v>
      </c>
      <c r="B232" s="64">
        <v>20.95</v>
      </c>
      <c r="C232" s="99">
        <f t="shared" ca="1" si="7"/>
        <v>5.1706827309236821E-2</v>
      </c>
      <c r="D232" s="64">
        <f t="shared" ca="1" si="8"/>
        <v>0.77560240963855231</v>
      </c>
    </row>
    <row r="233" spans="1:4" s="21" customFormat="1" ht="14.25" customHeight="1" x14ac:dyDescent="0.3">
      <c r="A233" s="76">
        <v>42019</v>
      </c>
      <c r="B233" s="64">
        <v>22.39</v>
      </c>
      <c r="C233" s="99">
        <f t="shared" ca="1" si="7"/>
        <v>0.25857223159078141</v>
      </c>
      <c r="D233" s="64">
        <f t="shared" ca="1" si="8"/>
        <v>3.8785834738617213</v>
      </c>
    </row>
    <row r="234" spans="1:4" s="21" customFormat="1" ht="14.25" customHeight="1" x14ac:dyDescent="0.3">
      <c r="A234" s="76">
        <v>42018</v>
      </c>
      <c r="B234" s="64">
        <v>21.48</v>
      </c>
      <c r="C234" s="99">
        <f t="shared" ca="1" si="7"/>
        <v>2.3050205241553413E-2</v>
      </c>
      <c r="D234" s="64">
        <f t="shared" ca="1" si="8"/>
        <v>-2.1576433121019116</v>
      </c>
    </row>
    <row r="235" spans="1:4" s="21" customFormat="1" ht="14.25" customHeight="1" x14ac:dyDescent="0.3">
      <c r="A235" s="76">
        <v>42017</v>
      </c>
      <c r="B235" s="64">
        <v>20.56</v>
      </c>
      <c r="C235" s="99">
        <f t="shared" ca="1" si="7"/>
        <v>7.0833333333333304E-2</v>
      </c>
      <c r="D235" s="64">
        <f t="shared" ca="1" si="8"/>
        <v>1.0624999999999996</v>
      </c>
    </row>
    <row r="236" spans="1:4" s="21" customFormat="1" ht="14.25" customHeight="1" x14ac:dyDescent="0.3">
      <c r="A236" s="76">
        <v>42016</v>
      </c>
      <c r="B236" s="64">
        <v>19.600000000000001</v>
      </c>
      <c r="C236" s="99">
        <f t="shared" ca="1" si="7"/>
        <v>0.23115577889447245</v>
      </c>
      <c r="D236" s="64">
        <f t="shared" ca="1" si="8"/>
        <v>3.4673366834170869</v>
      </c>
    </row>
    <row r="237" spans="1:4" s="21" customFormat="1" ht="14.25" customHeight="1" x14ac:dyDescent="0.3">
      <c r="A237" s="76">
        <v>42013</v>
      </c>
      <c r="B237" s="64">
        <v>17.55</v>
      </c>
      <c r="C237" s="99">
        <f t="shared" ca="1" si="7"/>
        <v>0.16533864541832671</v>
      </c>
      <c r="D237" s="64">
        <f t="shared" ca="1" si="8"/>
        <v>2.4800796812749009</v>
      </c>
    </row>
    <row r="238" spans="1:4" s="21" customFormat="1" ht="14.25" customHeight="1" x14ac:dyDescent="0.3">
      <c r="A238" s="76">
        <v>42012</v>
      </c>
      <c r="B238" s="64">
        <v>17.010000000000002</v>
      </c>
      <c r="C238" s="99">
        <f t="shared" ca="1" si="7"/>
        <v>0.17310344827586219</v>
      </c>
      <c r="D238" s="64">
        <f t="shared" ca="1" si="8"/>
        <v>2.596551724137933</v>
      </c>
    </row>
    <row r="239" spans="1:4" s="21" customFormat="1" ht="14.25" customHeight="1" x14ac:dyDescent="0.3">
      <c r="A239" s="76">
        <v>42011</v>
      </c>
      <c r="B239" s="64">
        <v>19.309999999999999</v>
      </c>
      <c r="C239" s="99">
        <f t="shared" ca="1" si="7"/>
        <v>3.2758809968163292E-2</v>
      </c>
      <c r="D239" s="64">
        <f t="shared" ca="1" si="8"/>
        <v>-2.1576433121019116</v>
      </c>
    </row>
    <row r="240" spans="1:4" s="21" customFormat="1" ht="14.25" customHeight="1" x14ac:dyDescent="0.3">
      <c r="A240" s="76">
        <v>42010</v>
      </c>
      <c r="B240" s="64">
        <v>21.12</v>
      </c>
      <c r="C240" s="99">
        <f t="shared" ca="1" si="7"/>
        <v>0.46972860125260973</v>
      </c>
      <c r="D240" s="64">
        <f t="shared" ca="1" si="8"/>
        <v>7.0459290187891463</v>
      </c>
    </row>
    <row r="241" spans="1:4" s="21" customFormat="1" ht="14.25" customHeight="1" x14ac:dyDescent="0.3">
      <c r="A241" s="76">
        <v>42009</v>
      </c>
      <c r="B241" s="64">
        <v>19.920000000000002</v>
      </c>
      <c r="C241" s="99">
        <f t="shared" ca="1" si="7"/>
        <v>0.34594594594594602</v>
      </c>
      <c r="D241" s="64">
        <f t="shared" ca="1" si="8"/>
        <v>5.1891891891891904</v>
      </c>
    </row>
    <row r="242" spans="1:4" s="21" customFormat="1" ht="14.25" customHeight="1" x14ac:dyDescent="0.3">
      <c r="A242" s="76">
        <v>42006</v>
      </c>
      <c r="B242" s="64">
        <v>17.79</v>
      </c>
      <c r="C242" s="99">
        <f t="shared" ca="1" si="7"/>
        <v>0.16655737704918028</v>
      </c>
      <c r="D242" s="64">
        <f t="shared" ca="1" si="8"/>
        <v>2.4983606557377041</v>
      </c>
    </row>
    <row r="243" spans="1:4" s="21" customFormat="1" ht="14.25" customHeight="1" x14ac:dyDescent="0.3">
      <c r="A243" s="76">
        <v>42005</v>
      </c>
      <c r="B243" s="64" t="e">
        <v>#N/A</v>
      </c>
      <c r="C243" s="99">
        <f t="shared" ca="1" si="7"/>
        <v>-2.394818483643538E-4</v>
      </c>
      <c r="D243" s="64">
        <f t="shared" ca="1" si="8"/>
        <v>-2.1576433121019116</v>
      </c>
    </row>
    <row r="244" spans="1:4" s="21" customFormat="1" ht="14.25" customHeight="1" x14ac:dyDescent="0.3">
      <c r="A244" s="76">
        <v>42004</v>
      </c>
      <c r="B244" s="64">
        <v>19.2</v>
      </c>
      <c r="C244" s="99">
        <f t="shared" ca="1" si="7"/>
        <v>0.14217727543129094</v>
      </c>
      <c r="D244" s="64">
        <f t="shared" ca="1" si="8"/>
        <v>2.1326591314693641</v>
      </c>
    </row>
    <row r="245" spans="1:4" s="21" customFormat="1" ht="14.25" customHeight="1" x14ac:dyDescent="0.3">
      <c r="A245" s="76">
        <v>42003</v>
      </c>
      <c r="B245" s="64">
        <v>15.92</v>
      </c>
      <c r="C245" s="99">
        <f t="shared" ca="1" si="7"/>
        <v>-0.18106995884773669</v>
      </c>
      <c r="D245" s="64">
        <f t="shared" ca="1" si="8"/>
        <v>-2.7160493827160503</v>
      </c>
    </row>
    <row r="246" spans="1:4" s="21" customFormat="1" ht="14.25" customHeight="1" x14ac:dyDescent="0.3">
      <c r="A246" s="76">
        <v>42002</v>
      </c>
      <c r="B246" s="64">
        <v>15.06</v>
      </c>
      <c r="C246" s="99">
        <f t="shared" ca="1" si="7"/>
        <v>-0.36105218498090791</v>
      </c>
      <c r="D246" s="64">
        <f t="shared" ca="1" si="8"/>
        <v>-5.4157827747136187</v>
      </c>
    </row>
    <row r="247" spans="1:4" s="21" customFormat="1" ht="14.25" customHeight="1" x14ac:dyDescent="0.3">
      <c r="A247" s="76">
        <v>41999</v>
      </c>
      <c r="B247" s="64">
        <v>14.5</v>
      </c>
      <c r="C247" s="99">
        <f t="shared" ca="1" si="7"/>
        <v>-0.28991185112634676</v>
      </c>
      <c r="D247" s="64">
        <f t="shared" ca="1" si="8"/>
        <v>-4.3486777668952019</v>
      </c>
    </row>
    <row r="248" spans="1:4" s="21" customFormat="1" ht="14.25" customHeight="1" x14ac:dyDescent="0.3">
      <c r="A248" s="76">
        <v>41998</v>
      </c>
      <c r="B248" s="64" t="e">
        <v>#N/A</v>
      </c>
      <c r="C248" s="99">
        <f t="shared" ca="1" si="7"/>
        <v>-9.8793620127557284E-5</v>
      </c>
      <c r="D248" s="64">
        <f t="shared" ca="1" si="8"/>
        <v>-2.1576433121019116</v>
      </c>
    </row>
    <row r="249" spans="1:4" s="21" customFormat="1" ht="14.25" customHeight="1" x14ac:dyDescent="0.3">
      <c r="A249" s="76">
        <v>41997</v>
      </c>
      <c r="B249" s="64">
        <v>14.37</v>
      </c>
      <c r="C249" s="99">
        <f t="shared" ca="1" si="7"/>
        <v>-0.28436254980079678</v>
      </c>
      <c r="D249" s="64">
        <f t="shared" ca="1" si="8"/>
        <v>-4.2654382470119518</v>
      </c>
    </row>
    <row r="250" spans="1:4" s="21" customFormat="1" ht="14.25" customHeight="1" x14ac:dyDescent="0.3">
      <c r="A250" s="76">
        <v>41996</v>
      </c>
      <c r="B250" s="64">
        <v>14.8</v>
      </c>
      <c r="C250" s="99">
        <f t="shared" ca="1" si="7"/>
        <v>-0.20129519697787374</v>
      </c>
      <c r="D250" s="64">
        <f t="shared" ca="1" si="8"/>
        <v>-3.0194279546681062</v>
      </c>
    </row>
    <row r="251" spans="1:4" s="21" customFormat="1" ht="14.25" customHeight="1" x14ac:dyDescent="0.3">
      <c r="A251" s="76">
        <v>41995</v>
      </c>
      <c r="B251" s="64">
        <v>15.25</v>
      </c>
      <c r="C251" s="99">
        <f t="shared" ca="1" si="7"/>
        <v>2.4177300201477462E-2</v>
      </c>
      <c r="D251" s="64">
        <f t="shared" ca="1" si="8"/>
        <v>0.36265950302216193</v>
      </c>
    </row>
    <row r="252" spans="1:4" s="21" customFormat="1" ht="14.25" customHeight="1" x14ac:dyDescent="0.3">
      <c r="A252" s="76">
        <v>41992</v>
      </c>
      <c r="B252" s="64">
        <v>16.489999999999998</v>
      </c>
      <c r="C252" s="99">
        <f t="shared" ca="1" si="7"/>
        <v>0.1604503870513721</v>
      </c>
      <c r="D252" s="64">
        <f t="shared" ca="1" si="8"/>
        <v>2.4067558057705813</v>
      </c>
    </row>
    <row r="253" spans="1:4" s="21" customFormat="1" ht="14.25" customHeight="1" x14ac:dyDescent="0.3">
      <c r="A253" s="76">
        <v>41991</v>
      </c>
      <c r="B253" s="64">
        <v>16.809999999999999</v>
      </c>
      <c r="C253" s="99">
        <f t="shared" ca="1" si="7"/>
        <v>0.42216582064297786</v>
      </c>
      <c r="D253" s="64">
        <f t="shared" ca="1" si="8"/>
        <v>6.3324873096446677</v>
      </c>
    </row>
    <row r="254" spans="1:4" s="21" customFormat="1" ht="14.25" customHeight="1" x14ac:dyDescent="0.3">
      <c r="A254" s="76">
        <v>41990</v>
      </c>
      <c r="B254" s="64">
        <v>19.440000000000001</v>
      </c>
      <c r="C254" s="99">
        <f t="shared" ca="1" si="7"/>
        <v>0.57027463651050081</v>
      </c>
      <c r="D254" s="64">
        <f t="shared" ca="1" si="8"/>
        <v>8.5541195476575123</v>
      </c>
    </row>
    <row r="255" spans="1:4" s="21" customFormat="1" ht="14.25" customHeight="1" x14ac:dyDescent="0.3">
      <c r="A255" s="76">
        <v>41989</v>
      </c>
      <c r="B255" s="64">
        <v>23.57</v>
      </c>
      <c r="C255" s="99">
        <f t="shared" ca="1" si="7"/>
        <v>0.89013632718524449</v>
      </c>
      <c r="D255" s="64">
        <f t="shared" ca="1" si="8"/>
        <v>13.352044907778668</v>
      </c>
    </row>
    <row r="256" spans="1:4" s="21" customFormat="1" ht="14.25" customHeight="1" x14ac:dyDescent="0.3">
      <c r="A256" s="76">
        <v>41988</v>
      </c>
      <c r="B256" s="64">
        <v>20.420000000000002</v>
      </c>
      <c r="C256" s="99">
        <f t="shared" ca="1" si="7"/>
        <v>0.58910505836575888</v>
      </c>
      <c r="D256" s="64">
        <f t="shared" ca="1" si="8"/>
        <v>8.8365758754863837</v>
      </c>
    </row>
    <row r="257" spans="1:4" s="21" customFormat="1" ht="14.25" customHeight="1" x14ac:dyDescent="0.3">
      <c r="A257" s="76">
        <v>41985</v>
      </c>
      <c r="B257" s="64">
        <v>21.08</v>
      </c>
      <c r="C257" s="99">
        <f t="shared" ca="1" si="7"/>
        <v>0.47515745276417071</v>
      </c>
      <c r="D257" s="64">
        <f t="shared" ca="1" si="8"/>
        <v>7.1273617914625609</v>
      </c>
    </row>
    <row r="258" spans="1:4" s="21" customFormat="1" ht="14.25" customHeight="1" x14ac:dyDescent="0.3">
      <c r="A258" s="76">
        <v>41984</v>
      </c>
      <c r="B258" s="64">
        <v>20.079999999999998</v>
      </c>
      <c r="C258" s="99">
        <f t="shared" ca="1" si="7"/>
        <v>0.50637659414853697</v>
      </c>
      <c r="D258" s="64">
        <f t="shared" ca="1" si="8"/>
        <v>7.5956489122280546</v>
      </c>
    </row>
    <row r="259" spans="1:4" s="21" customFormat="1" ht="14.25" customHeight="1" x14ac:dyDescent="0.3">
      <c r="A259" s="76">
        <v>41983</v>
      </c>
      <c r="B259" s="64">
        <v>18.53</v>
      </c>
      <c r="C259" s="99">
        <f t="shared" ref="C259:C322" ca="1" si="9">_xlfn.IFNA((B259-B268)/B268,NORMINV(RAND(), _xlfn.AGGREGATE(1,6,C198:C324),_xlfn.AGGREGATE(7,6,C198:C324)))</f>
        <v>-2.1607504530433867E-2</v>
      </c>
      <c r="D259" s="64">
        <f t="shared" ca="1" si="8"/>
        <v>-2.1576433121019116</v>
      </c>
    </row>
    <row r="260" spans="1:4" s="21" customFormat="1" ht="14.25" customHeight="1" x14ac:dyDescent="0.3">
      <c r="A260" s="76">
        <v>41982</v>
      </c>
      <c r="B260" s="64">
        <v>14.89</v>
      </c>
      <c r="C260" s="99">
        <f t="shared" ca="1" si="9"/>
        <v>0.23363711681855842</v>
      </c>
      <c r="D260" s="64">
        <f t="shared" ca="1" si="8"/>
        <v>3.5045567522783765</v>
      </c>
    </row>
    <row r="261" spans="1:4" s="21" customFormat="1" ht="14.25" customHeight="1" x14ac:dyDescent="0.3">
      <c r="A261" s="76">
        <v>41981</v>
      </c>
      <c r="B261" s="64">
        <v>14.21</v>
      </c>
      <c r="C261" s="99">
        <f t="shared" ca="1" si="9"/>
        <v>0.16000000000000006</v>
      </c>
      <c r="D261" s="64">
        <f t="shared" ca="1" si="8"/>
        <v>2.4000000000000008</v>
      </c>
    </row>
    <row r="262" spans="1:4" s="21" customFormat="1" ht="14.25" customHeight="1" x14ac:dyDescent="0.3">
      <c r="A262" s="76">
        <v>41978</v>
      </c>
      <c r="B262" s="64">
        <v>11.82</v>
      </c>
      <c r="C262" s="99">
        <f t="shared" ca="1" si="9"/>
        <v>-6.3391442155308952E-2</v>
      </c>
      <c r="D262" s="64">
        <f t="shared" ref="D262:D325" ca="1" si="10">C262*15</f>
        <v>-0.95087163232963423</v>
      </c>
    </row>
    <row r="263" spans="1:4" s="21" customFormat="1" ht="14.25" customHeight="1" x14ac:dyDescent="0.3">
      <c r="A263" s="76">
        <v>41977</v>
      </c>
      <c r="B263" s="64">
        <v>12.38</v>
      </c>
      <c r="C263" s="99">
        <f t="shared" ca="1" si="9"/>
        <v>-4.031007751937981E-2</v>
      </c>
      <c r="D263" s="64">
        <f t="shared" ca="1" si="10"/>
        <v>-0.60465116279069719</v>
      </c>
    </row>
    <row r="264" spans="1:4" s="21" customFormat="1" ht="14.25" customHeight="1" x14ac:dyDescent="0.3">
      <c r="A264" s="76">
        <v>41976</v>
      </c>
      <c r="B264" s="64">
        <v>12.47</v>
      </c>
      <c r="C264" s="99">
        <f t="shared" ca="1" si="9"/>
        <v>-8.1737849779086852E-2</v>
      </c>
      <c r="D264" s="64">
        <f t="shared" ca="1" si="10"/>
        <v>-1.2260677466863028</v>
      </c>
    </row>
    <row r="265" spans="1:4" s="21" customFormat="1" ht="14.25" customHeight="1" x14ac:dyDescent="0.3">
      <c r="A265" s="76">
        <v>41975</v>
      </c>
      <c r="B265" s="64">
        <v>12.85</v>
      </c>
      <c r="C265" s="99">
        <f t="shared" ca="1" si="9"/>
        <v>-7.95128939828081E-2</v>
      </c>
      <c r="D265" s="64">
        <f t="shared" ca="1" si="10"/>
        <v>-1.1926934097421216</v>
      </c>
    </row>
    <row r="266" spans="1:4" s="21" customFormat="1" ht="14.25" customHeight="1" x14ac:dyDescent="0.3">
      <c r="A266" s="76">
        <v>41974</v>
      </c>
      <c r="B266" s="64">
        <v>14.29</v>
      </c>
      <c r="C266" s="99">
        <f t="shared" ca="1" si="9"/>
        <v>3.1024531024531007E-2</v>
      </c>
      <c r="D266" s="64">
        <f t="shared" ca="1" si="10"/>
        <v>0.4653679653679651</v>
      </c>
    </row>
    <row r="267" spans="1:4" s="21" customFormat="1" ht="14.25" customHeight="1" x14ac:dyDescent="0.3">
      <c r="A267" s="76">
        <v>41971</v>
      </c>
      <c r="B267" s="64">
        <v>13.33</v>
      </c>
      <c r="C267" s="99">
        <f t="shared" ca="1" si="9"/>
        <v>-4.7176554681915665E-2</v>
      </c>
      <c r="D267" s="64">
        <f t="shared" ca="1" si="10"/>
        <v>-0.70764832022873503</v>
      </c>
    </row>
    <row r="268" spans="1:4" s="21" customFormat="1" ht="14.25" customHeight="1" x14ac:dyDescent="0.3">
      <c r="A268" s="76">
        <v>41970</v>
      </c>
      <c r="B268" s="64" t="e">
        <v>#N/A</v>
      </c>
      <c r="C268" s="99">
        <f t="shared" ca="1" si="9"/>
        <v>-1.6367658931960374E-2</v>
      </c>
      <c r="D268" s="64">
        <f t="shared" ca="1" si="10"/>
        <v>-2.1576433121019116</v>
      </c>
    </row>
    <row r="269" spans="1:4" s="21" customFormat="1" ht="14.25" customHeight="1" x14ac:dyDescent="0.3">
      <c r="A269" s="76">
        <v>41969</v>
      </c>
      <c r="B269" s="64">
        <v>12.07</v>
      </c>
      <c r="C269" s="99">
        <f t="shared" ca="1" si="9"/>
        <v>-0.12472806381435815</v>
      </c>
      <c r="D269" s="64">
        <f t="shared" ca="1" si="10"/>
        <v>-1.8709209572153722</v>
      </c>
    </row>
    <row r="270" spans="1:4" s="21" customFormat="1" ht="14.25" customHeight="1" x14ac:dyDescent="0.3">
      <c r="A270" s="76">
        <v>41968</v>
      </c>
      <c r="B270" s="64">
        <v>12.25</v>
      </c>
      <c r="C270" s="99">
        <f t="shared" ca="1" si="9"/>
        <v>-5.9139784946236527E-2</v>
      </c>
      <c r="D270" s="64">
        <f t="shared" ca="1" si="10"/>
        <v>-0.88709677419354793</v>
      </c>
    </row>
    <row r="271" spans="1:4" s="21" customFormat="1" ht="14.25" customHeight="1" x14ac:dyDescent="0.3">
      <c r="A271" s="76">
        <v>41967</v>
      </c>
      <c r="B271" s="64">
        <v>12.62</v>
      </c>
      <c r="C271" s="99">
        <f t="shared" ca="1" si="9"/>
        <v>-2.3219814241486125E-2</v>
      </c>
      <c r="D271" s="64">
        <f t="shared" ca="1" si="10"/>
        <v>-0.34829721362229188</v>
      </c>
    </row>
    <row r="272" spans="1:4" s="21" customFormat="1" ht="14.25" customHeight="1" x14ac:dyDescent="0.3">
      <c r="A272" s="76">
        <v>41964</v>
      </c>
      <c r="B272" s="64">
        <v>12.9</v>
      </c>
      <c r="C272" s="99">
        <f t="shared" ca="1" si="9"/>
        <v>1.8153117600631447E-2</v>
      </c>
      <c r="D272" s="64">
        <f t="shared" ca="1" si="10"/>
        <v>0.27229676400947173</v>
      </c>
    </row>
    <row r="273" spans="1:4" s="21" customFormat="1" ht="14.25" customHeight="1" x14ac:dyDescent="0.3">
      <c r="A273" s="76">
        <v>41963</v>
      </c>
      <c r="B273" s="64">
        <v>13.58</v>
      </c>
      <c r="C273" s="99">
        <f t="shared" ca="1" si="9"/>
        <v>3.5060975609756163E-2</v>
      </c>
      <c r="D273" s="64">
        <f t="shared" ca="1" si="10"/>
        <v>0.52591463414634243</v>
      </c>
    </row>
    <row r="274" spans="1:4" s="21" customFormat="1" ht="14.25" customHeight="1" x14ac:dyDescent="0.3">
      <c r="A274" s="76">
        <v>41962</v>
      </c>
      <c r="B274" s="64">
        <v>13.96</v>
      </c>
      <c r="C274" s="99">
        <f t="shared" ca="1" si="9"/>
        <v>2.121433796634974E-2</v>
      </c>
      <c r="D274" s="64">
        <f t="shared" ca="1" si="10"/>
        <v>0.31821506949524608</v>
      </c>
    </row>
    <row r="275" spans="1:4" s="21" customFormat="1" ht="14.25" customHeight="1" x14ac:dyDescent="0.3">
      <c r="A275" s="76">
        <v>41961</v>
      </c>
      <c r="B275" s="64">
        <v>13.86</v>
      </c>
      <c r="C275" s="99">
        <f t="shared" ca="1" si="9"/>
        <v>-2.1877205363443931E-2</v>
      </c>
      <c r="D275" s="64">
        <f t="shared" ca="1" si="10"/>
        <v>-0.32815808045165895</v>
      </c>
    </row>
    <row r="276" spans="1:4" s="21" customFormat="1" ht="14.25" customHeight="1" x14ac:dyDescent="0.3">
      <c r="A276" s="76">
        <v>41960</v>
      </c>
      <c r="B276" s="64">
        <v>13.99</v>
      </c>
      <c r="C276" s="99">
        <f t="shared" ca="1" si="9"/>
        <v>-6.0443250503693778E-2</v>
      </c>
      <c r="D276" s="64">
        <f t="shared" ca="1" si="10"/>
        <v>-0.90664875755540664</v>
      </c>
    </row>
    <row r="277" spans="1:4" s="21" customFormat="1" ht="14.25" customHeight="1" x14ac:dyDescent="0.3">
      <c r="A277" s="76">
        <v>41957</v>
      </c>
      <c r="B277" s="64">
        <v>13.31</v>
      </c>
      <c r="C277" s="99">
        <f t="shared" ca="1" si="9"/>
        <v>-9.6401900882552613E-2</v>
      </c>
      <c r="D277" s="64">
        <f t="shared" ca="1" si="10"/>
        <v>-1.4460285132382893</v>
      </c>
    </row>
    <row r="278" spans="1:4" s="21" customFormat="1" ht="14.25" customHeight="1" x14ac:dyDescent="0.3">
      <c r="A278" s="76">
        <v>41956</v>
      </c>
      <c r="B278" s="64">
        <v>13.79</v>
      </c>
      <c r="C278" s="99">
        <f t="shared" ca="1" si="9"/>
        <v>-1.710620099786174E-2</v>
      </c>
      <c r="D278" s="64">
        <f t="shared" ca="1" si="10"/>
        <v>-0.25659301496792608</v>
      </c>
    </row>
    <row r="279" spans="1:4" s="21" customFormat="1" ht="14.25" customHeight="1" x14ac:dyDescent="0.3">
      <c r="A279" s="76">
        <v>41955</v>
      </c>
      <c r="B279" s="64">
        <v>13.02</v>
      </c>
      <c r="C279" s="99">
        <f t="shared" ca="1" si="9"/>
        <v>-0.10330578512396695</v>
      </c>
      <c r="D279" s="64">
        <f t="shared" ca="1" si="10"/>
        <v>-1.5495867768595042</v>
      </c>
    </row>
    <row r="280" spans="1:4" s="21" customFormat="1" ht="14.25" customHeight="1" x14ac:dyDescent="0.3">
      <c r="A280" s="76">
        <v>41954</v>
      </c>
      <c r="B280" s="64">
        <v>12.92</v>
      </c>
      <c r="C280" s="99">
        <f t="shared" ca="1" si="9"/>
        <v>-0.14719471947194723</v>
      </c>
      <c r="D280" s="64">
        <f t="shared" ca="1" si="10"/>
        <v>-2.2079207920792085</v>
      </c>
    </row>
    <row r="281" spans="1:4" s="21" customFormat="1" ht="14.25" customHeight="1" x14ac:dyDescent="0.3">
      <c r="A281" s="76">
        <v>41953</v>
      </c>
      <c r="B281" s="64">
        <v>12.67</v>
      </c>
      <c r="C281" s="99">
        <f t="shared" ca="1" si="9"/>
        <v>-0.11952744961779017</v>
      </c>
      <c r="D281" s="64">
        <f t="shared" ca="1" si="10"/>
        <v>-1.7929117442668525</v>
      </c>
    </row>
    <row r="282" spans="1:4" s="21" customFormat="1" ht="14.25" customHeight="1" x14ac:dyDescent="0.3">
      <c r="A282" s="76">
        <v>41950</v>
      </c>
      <c r="B282" s="64">
        <v>13.12</v>
      </c>
      <c r="C282" s="99">
        <f t="shared" ca="1" si="9"/>
        <v>-0.18204488778054864</v>
      </c>
      <c r="D282" s="64">
        <f t="shared" ca="1" si="10"/>
        <v>-2.7306733167082298</v>
      </c>
    </row>
    <row r="283" spans="1:4" s="21" customFormat="1" ht="14.25" customHeight="1" x14ac:dyDescent="0.3">
      <c r="A283" s="76">
        <v>41949</v>
      </c>
      <c r="B283" s="64">
        <v>13.67</v>
      </c>
      <c r="C283" s="99">
        <f t="shared" ca="1" si="9"/>
        <v>-0.1514587212911235</v>
      </c>
      <c r="D283" s="64">
        <f t="shared" ca="1" si="10"/>
        <v>-2.2718808193668525</v>
      </c>
    </row>
    <row r="284" spans="1:4" s="21" customFormat="1" ht="14.25" customHeight="1" x14ac:dyDescent="0.3">
      <c r="A284" s="76">
        <v>41948</v>
      </c>
      <c r="B284" s="64">
        <v>14.17</v>
      </c>
      <c r="C284" s="99">
        <f t="shared" ca="1" si="9"/>
        <v>-0.14277071990320636</v>
      </c>
      <c r="D284" s="64">
        <f t="shared" ca="1" si="10"/>
        <v>-2.1415607985480953</v>
      </c>
    </row>
    <row r="285" spans="1:4" s="21" customFormat="1" ht="14.25" customHeight="1" x14ac:dyDescent="0.3">
      <c r="A285" s="76">
        <v>41947</v>
      </c>
      <c r="B285" s="64">
        <v>14.89</v>
      </c>
      <c r="C285" s="99">
        <f t="shared" ca="1" si="9"/>
        <v>-0.1667599328483492</v>
      </c>
      <c r="D285" s="64">
        <f t="shared" ca="1" si="10"/>
        <v>-2.501398992725238</v>
      </c>
    </row>
    <row r="286" spans="1:4" s="21" customFormat="1" ht="14.25" customHeight="1" x14ac:dyDescent="0.3">
      <c r="A286" s="76">
        <v>41946</v>
      </c>
      <c r="B286" s="64">
        <v>14.73</v>
      </c>
      <c r="C286" s="99">
        <f t="shared" ca="1" si="9"/>
        <v>-8.3955223880596896E-2</v>
      </c>
      <c r="D286" s="64">
        <f t="shared" ca="1" si="10"/>
        <v>-1.2593283582089534</v>
      </c>
    </row>
    <row r="287" spans="1:4" s="21" customFormat="1" ht="14.25" customHeight="1" x14ac:dyDescent="0.3">
      <c r="A287" s="76">
        <v>41943</v>
      </c>
      <c r="B287" s="64">
        <v>14.03</v>
      </c>
      <c r="C287" s="99">
        <f t="shared" ca="1" si="9"/>
        <v>-0.24448034464189558</v>
      </c>
      <c r="D287" s="64">
        <f t="shared" ca="1" si="10"/>
        <v>-3.6672051696284336</v>
      </c>
    </row>
    <row r="288" spans="1:4" s="21" customFormat="1" ht="14.25" customHeight="1" x14ac:dyDescent="0.3">
      <c r="A288" s="76">
        <v>41942</v>
      </c>
      <c r="B288" s="64">
        <v>14.52</v>
      </c>
      <c r="C288" s="99">
        <f t="shared" ca="1" si="9"/>
        <v>-0.33969986357435195</v>
      </c>
      <c r="D288" s="64">
        <f t="shared" ca="1" si="10"/>
        <v>-5.0954979536152791</v>
      </c>
    </row>
    <row r="289" spans="1:4" s="21" customFormat="1" ht="14.25" customHeight="1" x14ac:dyDescent="0.3">
      <c r="A289" s="76">
        <v>41941</v>
      </c>
      <c r="B289" s="64">
        <v>15.15</v>
      </c>
      <c r="C289" s="99">
        <f t="shared" ca="1" si="9"/>
        <v>-0.39880952380952378</v>
      </c>
      <c r="D289" s="64">
        <f t="shared" ca="1" si="10"/>
        <v>-5.9821428571428568</v>
      </c>
    </row>
    <row r="290" spans="1:4" s="21" customFormat="1" ht="14.25" customHeight="1" x14ac:dyDescent="0.3">
      <c r="A290" s="76">
        <v>41940</v>
      </c>
      <c r="B290" s="64">
        <v>14.39</v>
      </c>
      <c r="C290" s="99">
        <f t="shared" ca="1" si="9"/>
        <v>-0.45180952380952377</v>
      </c>
      <c r="D290" s="64">
        <f t="shared" ca="1" si="10"/>
        <v>-6.7771428571428567</v>
      </c>
    </row>
    <row r="291" spans="1:4" s="21" customFormat="1" ht="14.25" customHeight="1" x14ac:dyDescent="0.3">
      <c r="A291" s="76">
        <v>41939</v>
      </c>
      <c r="B291" s="64">
        <v>16.04</v>
      </c>
      <c r="C291" s="99">
        <f t="shared" ca="1" si="9"/>
        <v>-0.29618253620008778</v>
      </c>
      <c r="D291" s="64">
        <f t="shared" ca="1" si="10"/>
        <v>-4.4427380430013166</v>
      </c>
    </row>
    <row r="292" spans="1:4" s="21" customFormat="1" ht="14.25" customHeight="1" x14ac:dyDescent="0.3">
      <c r="A292" s="76">
        <v>41936</v>
      </c>
      <c r="B292" s="64">
        <v>16.11</v>
      </c>
      <c r="C292" s="99">
        <f t="shared" ca="1" si="9"/>
        <v>-0.34618506493506496</v>
      </c>
      <c r="D292" s="64">
        <f t="shared" ca="1" si="10"/>
        <v>-5.1927759740259747</v>
      </c>
    </row>
    <row r="293" spans="1:4" s="21" customFormat="1" ht="14.25" customHeight="1" x14ac:dyDescent="0.3">
      <c r="A293" s="76">
        <v>41935</v>
      </c>
      <c r="B293" s="64">
        <v>16.53</v>
      </c>
      <c r="C293" s="99">
        <f t="shared" ca="1" si="9"/>
        <v>-0.22175141242937843</v>
      </c>
      <c r="D293" s="64">
        <f t="shared" ca="1" si="10"/>
        <v>-3.3262711864406764</v>
      </c>
    </row>
    <row r="294" spans="1:4" s="21" customFormat="1" ht="14.25" customHeight="1" x14ac:dyDescent="0.3">
      <c r="A294" s="76">
        <v>41934</v>
      </c>
      <c r="B294" s="64">
        <v>17.87</v>
      </c>
      <c r="C294" s="99">
        <f t="shared" ca="1" si="9"/>
        <v>-4.7441364605543733E-2</v>
      </c>
      <c r="D294" s="64">
        <f t="shared" ca="1" si="10"/>
        <v>-0.71162046908315602</v>
      </c>
    </row>
    <row r="295" spans="1:4" s="21" customFormat="1" ht="14.25" customHeight="1" x14ac:dyDescent="0.3">
      <c r="A295" s="76">
        <v>41933</v>
      </c>
      <c r="B295" s="64">
        <v>16.079999999999998</v>
      </c>
      <c r="C295" s="99">
        <f t="shared" ca="1" si="9"/>
        <v>6.4195896757114415E-2</v>
      </c>
      <c r="D295" s="64">
        <f t="shared" ca="1" si="10"/>
        <v>0.96293845135671619</v>
      </c>
    </row>
    <row r="296" spans="1:4" s="21" customFormat="1" ht="14.25" customHeight="1" x14ac:dyDescent="0.3">
      <c r="A296" s="76">
        <v>41932</v>
      </c>
      <c r="B296" s="64">
        <v>18.57</v>
      </c>
      <c r="C296" s="99">
        <f t="shared" ca="1" si="9"/>
        <v>7.9651162790697741E-2</v>
      </c>
      <c r="D296" s="64">
        <f t="shared" ca="1" si="10"/>
        <v>1.1947674418604661</v>
      </c>
    </row>
    <row r="297" spans="1:4" s="21" customFormat="1" ht="14.25" customHeight="1" x14ac:dyDescent="0.3">
      <c r="A297" s="76">
        <v>41929</v>
      </c>
      <c r="B297" s="64">
        <v>21.99</v>
      </c>
      <c r="C297" s="99">
        <f t="shared" ca="1" si="9"/>
        <v>0.42238033635187561</v>
      </c>
      <c r="D297" s="64">
        <f t="shared" ca="1" si="10"/>
        <v>6.3357050452781341</v>
      </c>
    </row>
    <row r="298" spans="1:4" s="21" customFormat="1" ht="14.25" customHeight="1" x14ac:dyDescent="0.3">
      <c r="A298" s="76">
        <v>41928</v>
      </c>
      <c r="B298" s="64">
        <v>25.2</v>
      </c>
      <c r="C298" s="99">
        <f t="shared" ca="1" si="9"/>
        <v>0.73195876288659778</v>
      </c>
      <c r="D298" s="64">
        <f t="shared" ca="1" si="10"/>
        <v>10.979381443298967</v>
      </c>
    </row>
    <row r="299" spans="1:4" s="21" customFormat="1" ht="14.25" customHeight="1" x14ac:dyDescent="0.3">
      <c r="A299" s="76">
        <v>41927</v>
      </c>
      <c r="B299" s="64">
        <v>26.25</v>
      </c>
      <c r="C299" s="99">
        <f t="shared" ca="1" si="9"/>
        <v>0.62438118811881183</v>
      </c>
      <c r="D299" s="64">
        <f t="shared" ca="1" si="10"/>
        <v>9.3657178217821766</v>
      </c>
    </row>
    <row r="300" spans="1:4" s="21" customFormat="1" ht="14.25" customHeight="1" x14ac:dyDescent="0.3">
      <c r="A300" s="76">
        <v>41926</v>
      </c>
      <c r="B300" s="64">
        <v>22.79</v>
      </c>
      <c r="C300" s="99">
        <f t="shared" ca="1" si="9"/>
        <v>0.36385397965290234</v>
      </c>
      <c r="D300" s="64">
        <f t="shared" ca="1" si="10"/>
        <v>5.4578096947935348</v>
      </c>
    </row>
    <row r="301" spans="1:4" s="21" customFormat="1" ht="14.25" customHeight="1" x14ac:dyDescent="0.3">
      <c r="A301" s="76">
        <v>41925</v>
      </c>
      <c r="B301" s="64">
        <v>24.64</v>
      </c>
      <c r="C301" s="99">
        <f t="shared" ca="1" si="9"/>
        <v>0.51072961373390569</v>
      </c>
      <c r="D301" s="64">
        <f t="shared" ca="1" si="10"/>
        <v>7.6609442060085851</v>
      </c>
    </row>
    <row r="302" spans="1:4" s="21" customFormat="1" ht="14.25" customHeight="1" x14ac:dyDescent="0.3">
      <c r="A302" s="76">
        <v>41922</v>
      </c>
      <c r="B302" s="64">
        <v>21.24</v>
      </c>
      <c r="C302" s="99">
        <f t="shared" ca="1" si="9"/>
        <v>0.3291614518147683</v>
      </c>
      <c r="D302" s="64">
        <f t="shared" ca="1" si="10"/>
        <v>4.937421777221525</v>
      </c>
    </row>
    <row r="303" spans="1:4" s="21" customFormat="1" ht="14.25" customHeight="1" x14ac:dyDescent="0.3">
      <c r="A303" s="76">
        <v>41921</v>
      </c>
      <c r="B303" s="64">
        <v>18.760000000000002</v>
      </c>
      <c r="C303" s="99">
        <f t="shared" ca="1" si="9"/>
        <v>0.26329966329966342</v>
      </c>
      <c r="D303" s="64">
        <f t="shared" ca="1" si="10"/>
        <v>3.9494949494949512</v>
      </c>
    </row>
    <row r="304" spans="1:4" s="21" customFormat="1" ht="14.25" customHeight="1" x14ac:dyDescent="0.3">
      <c r="A304" s="76">
        <v>41920</v>
      </c>
      <c r="B304" s="64">
        <v>15.11</v>
      </c>
      <c r="C304" s="99">
        <f t="shared" ca="1" si="9"/>
        <v>-3.3887468030690607E-2</v>
      </c>
      <c r="D304" s="64">
        <f t="shared" ca="1" si="10"/>
        <v>-0.50831202046035906</v>
      </c>
    </row>
    <row r="305" spans="1:4" s="21" customFormat="1" ht="14.25" customHeight="1" x14ac:dyDescent="0.3">
      <c r="A305" s="76">
        <v>41919</v>
      </c>
      <c r="B305" s="64">
        <v>17.2</v>
      </c>
      <c r="C305" s="99">
        <f t="shared" ca="1" si="9"/>
        <v>0.29615674453654861</v>
      </c>
      <c r="D305" s="64">
        <f t="shared" ca="1" si="10"/>
        <v>4.442351168048229</v>
      </c>
    </row>
    <row r="306" spans="1:4" s="21" customFormat="1" ht="14.25" customHeight="1" x14ac:dyDescent="0.3">
      <c r="A306" s="76">
        <v>41918</v>
      </c>
      <c r="B306" s="64">
        <v>15.46</v>
      </c>
      <c r="C306" s="99">
        <f t="shared" ca="1" si="9"/>
        <v>3.5498995311453528E-2</v>
      </c>
      <c r="D306" s="64">
        <f t="shared" ca="1" si="10"/>
        <v>0.53248492967180294</v>
      </c>
    </row>
    <row r="307" spans="1:4" s="21" customFormat="1" ht="14.25" customHeight="1" x14ac:dyDescent="0.3">
      <c r="A307" s="76">
        <v>41915</v>
      </c>
      <c r="B307" s="64">
        <v>14.55</v>
      </c>
      <c r="C307" s="99">
        <f t="shared" ca="1" si="9"/>
        <v>6.2819576333089933E-2</v>
      </c>
      <c r="D307" s="64">
        <f t="shared" ca="1" si="10"/>
        <v>0.94229364499634904</v>
      </c>
    </row>
    <row r="308" spans="1:4" s="21" customFormat="1" ht="14.25" customHeight="1" x14ac:dyDescent="0.3">
      <c r="A308" s="76">
        <v>41914</v>
      </c>
      <c r="B308" s="64">
        <v>16.16</v>
      </c>
      <c r="C308" s="99">
        <f t="shared" ca="1" si="9"/>
        <v>0.33443435177539232</v>
      </c>
      <c r="D308" s="64">
        <f t="shared" ca="1" si="10"/>
        <v>5.0165152766308845</v>
      </c>
    </row>
    <row r="309" spans="1:4" s="21" customFormat="1" ht="14.25" customHeight="1" x14ac:dyDescent="0.3">
      <c r="A309" s="76">
        <v>41913</v>
      </c>
      <c r="B309" s="64">
        <v>16.71</v>
      </c>
      <c r="C309" s="99">
        <f t="shared" ca="1" si="9"/>
        <v>0.38902743142144652</v>
      </c>
      <c r="D309" s="64">
        <f t="shared" ca="1" si="10"/>
        <v>5.8354114713216978</v>
      </c>
    </row>
    <row r="310" spans="1:4" s="21" customFormat="1" ht="14.25" customHeight="1" x14ac:dyDescent="0.3">
      <c r="A310" s="76">
        <v>41912</v>
      </c>
      <c r="B310" s="64">
        <v>16.309999999999999</v>
      </c>
      <c r="C310" s="99">
        <f t="shared" ca="1" si="9"/>
        <v>0.2893280632411066</v>
      </c>
      <c r="D310" s="64">
        <f t="shared" ca="1" si="10"/>
        <v>4.3399209486165988</v>
      </c>
    </row>
    <row r="311" spans="1:4" s="21" customFormat="1" ht="14.25" customHeight="1" x14ac:dyDescent="0.3">
      <c r="A311" s="76">
        <v>41911</v>
      </c>
      <c r="B311" s="64">
        <v>15.98</v>
      </c>
      <c r="C311" s="99">
        <f t="shared" ca="1" si="9"/>
        <v>0.25530243519245877</v>
      </c>
      <c r="D311" s="64">
        <f t="shared" ca="1" si="10"/>
        <v>3.8295365278868814</v>
      </c>
    </row>
    <row r="312" spans="1:4" s="21" customFormat="1" ht="14.25" customHeight="1" x14ac:dyDescent="0.3">
      <c r="A312" s="76">
        <v>41908</v>
      </c>
      <c r="B312" s="64">
        <v>14.85</v>
      </c>
      <c r="C312" s="99">
        <f t="shared" ca="1" si="9"/>
        <v>5.1699716713881051E-2</v>
      </c>
      <c r="D312" s="64">
        <f t="shared" ca="1" si="10"/>
        <v>0.77549575070821575</v>
      </c>
    </row>
    <row r="313" spans="1:4" s="21" customFormat="1" ht="14.25" customHeight="1" x14ac:dyDescent="0.3">
      <c r="A313" s="76">
        <v>41907</v>
      </c>
      <c r="B313" s="64">
        <v>15.64</v>
      </c>
      <c r="C313" s="99">
        <f t="shared" ca="1" si="9"/>
        <v>0.17505634861006761</v>
      </c>
      <c r="D313" s="64">
        <f t="shared" ca="1" si="10"/>
        <v>2.6258452291510141</v>
      </c>
    </row>
    <row r="314" spans="1:4" s="21" customFormat="1" ht="14.25" customHeight="1" x14ac:dyDescent="0.3">
      <c r="A314" s="76">
        <v>41906</v>
      </c>
      <c r="B314" s="64">
        <v>13.27</v>
      </c>
      <c r="C314" s="99">
        <f t="shared" ca="1" si="9"/>
        <v>3.6718749999999911E-2</v>
      </c>
      <c r="D314" s="64">
        <f t="shared" ca="1" si="10"/>
        <v>0.55078124999999867</v>
      </c>
    </row>
    <row r="315" spans="1:4" s="21" customFormat="1" ht="14.25" customHeight="1" x14ac:dyDescent="0.3">
      <c r="A315" s="76">
        <v>41905</v>
      </c>
      <c r="B315" s="64">
        <v>14.93</v>
      </c>
      <c r="C315" s="99">
        <f t="shared" ca="1" si="9"/>
        <v>0.15916149068322971</v>
      </c>
      <c r="D315" s="64">
        <f t="shared" ca="1" si="10"/>
        <v>2.3874223602484457</v>
      </c>
    </row>
    <row r="316" spans="1:4" s="21" customFormat="1" ht="14.25" customHeight="1" x14ac:dyDescent="0.3">
      <c r="A316" s="76">
        <v>41904</v>
      </c>
      <c r="B316" s="64">
        <v>13.69</v>
      </c>
      <c r="C316" s="99">
        <f t="shared" ca="1" si="9"/>
        <v>1.4074074074074037E-2</v>
      </c>
      <c r="D316" s="64">
        <f t="shared" ca="1" si="10"/>
        <v>0.21111111111111056</v>
      </c>
    </row>
    <row r="317" spans="1:4" s="21" customFormat="1" ht="14.25" customHeight="1" x14ac:dyDescent="0.3">
      <c r="A317" s="76">
        <v>41901</v>
      </c>
      <c r="B317" s="64">
        <v>12.11</v>
      </c>
      <c r="C317" s="99">
        <f t="shared" ca="1" si="9"/>
        <v>-4.3443917851500848E-2</v>
      </c>
      <c r="D317" s="64">
        <f t="shared" ca="1" si="10"/>
        <v>-0.65165876777251275</v>
      </c>
    </row>
    <row r="318" spans="1:4" s="21" customFormat="1" ht="14.25" customHeight="1" x14ac:dyDescent="0.3">
      <c r="A318" s="76">
        <v>41900</v>
      </c>
      <c r="B318" s="64">
        <v>12.03</v>
      </c>
      <c r="C318" s="99">
        <f t="shared" ca="1" si="9"/>
        <v>-4.9627791563275851E-3</v>
      </c>
      <c r="D318" s="64">
        <f t="shared" ca="1" si="10"/>
        <v>-7.4441687344913771E-2</v>
      </c>
    </row>
    <row r="319" spans="1:4" s="21" customFormat="1" ht="14.25" customHeight="1" x14ac:dyDescent="0.3">
      <c r="A319" s="76">
        <v>41899</v>
      </c>
      <c r="B319" s="64">
        <v>12.65</v>
      </c>
      <c r="C319" s="99">
        <f t="shared" ca="1" si="9"/>
        <v>7.9113924050631219E-4</v>
      </c>
      <c r="D319" s="64">
        <f t="shared" ca="1" si="10"/>
        <v>1.1867088607594682E-2</v>
      </c>
    </row>
    <row r="320" spans="1:4" s="21" customFormat="1" ht="14.25" customHeight="1" x14ac:dyDescent="0.3">
      <c r="A320" s="76">
        <v>41898</v>
      </c>
      <c r="B320" s="64">
        <v>12.73</v>
      </c>
      <c r="C320" s="99">
        <f t="shared" ca="1" si="9"/>
        <v>2.993527508090623E-2</v>
      </c>
      <c r="D320" s="64">
        <f t="shared" ca="1" si="10"/>
        <v>0.44902912621359348</v>
      </c>
    </row>
    <row r="321" spans="1:4" s="21" customFormat="1" ht="14.25" customHeight="1" x14ac:dyDescent="0.3">
      <c r="A321" s="76">
        <v>41897</v>
      </c>
      <c r="B321" s="64">
        <v>14.12</v>
      </c>
      <c r="C321" s="99">
        <f t="shared" ca="1" si="9"/>
        <v>0.15265306122448974</v>
      </c>
      <c r="D321" s="64">
        <f t="shared" ca="1" si="10"/>
        <v>2.289795918367346</v>
      </c>
    </row>
    <row r="322" spans="1:4" s="21" customFormat="1" ht="14.25" customHeight="1" x14ac:dyDescent="0.3">
      <c r="A322" s="76">
        <v>41894</v>
      </c>
      <c r="B322" s="64">
        <v>13.31</v>
      </c>
      <c r="C322" s="99">
        <f t="shared" ca="1" si="9"/>
        <v>-2.0086054567780457E-2</v>
      </c>
      <c r="D322" s="64">
        <f t="shared" ca="1" si="10"/>
        <v>-2.1576433121019116</v>
      </c>
    </row>
    <row r="323" spans="1:4" s="21" customFormat="1" ht="14.25" customHeight="1" x14ac:dyDescent="0.3">
      <c r="A323" s="76">
        <v>41893</v>
      </c>
      <c r="B323" s="64">
        <v>12.8</v>
      </c>
      <c r="C323" s="99">
        <f t="shared" ref="C323:C386" ca="1" si="11">_xlfn.IFNA((B323-B332)/B332,NORMINV(RAND(), _xlfn.AGGREGATE(1,6,C262:C388),_xlfn.AGGREGATE(7,6,C262:C388)))</f>
        <v>6.8447412353923223E-2</v>
      </c>
      <c r="D323" s="64">
        <f t="shared" ca="1" si="10"/>
        <v>1.0267111853088484</v>
      </c>
    </row>
    <row r="324" spans="1:4" s="21" customFormat="1" ht="14.25" customHeight="1" x14ac:dyDescent="0.3">
      <c r="A324" s="76">
        <v>41892</v>
      </c>
      <c r="B324" s="64">
        <v>12.88</v>
      </c>
      <c r="C324" s="99">
        <f t="shared" ca="1" si="11"/>
        <v>6.8879668049792536E-2</v>
      </c>
      <c r="D324" s="64">
        <f t="shared" ca="1" si="10"/>
        <v>1.0331950207468881</v>
      </c>
    </row>
    <row r="325" spans="1:4" s="21" customFormat="1" ht="14.25" customHeight="1" x14ac:dyDescent="0.3">
      <c r="A325" s="76">
        <v>41891</v>
      </c>
      <c r="B325" s="64">
        <v>13.5</v>
      </c>
      <c r="C325" s="99">
        <f t="shared" ca="1" si="11"/>
        <v>0.14601018675721569</v>
      </c>
      <c r="D325" s="64">
        <f t="shared" ca="1" si="10"/>
        <v>2.1901528013582352</v>
      </c>
    </row>
    <row r="326" spans="1:4" s="21" customFormat="1" ht="14.25" customHeight="1" x14ac:dyDescent="0.3">
      <c r="A326" s="76">
        <v>41890</v>
      </c>
      <c r="B326" s="64">
        <v>12.66</v>
      </c>
      <c r="C326" s="99">
        <f t="shared" ca="1" si="11"/>
        <v>8.8564058469475432E-2</v>
      </c>
      <c r="D326" s="64">
        <f t="shared" ref="D326:D389" ca="1" si="12">C326*15</f>
        <v>1.3284608770421316</v>
      </c>
    </row>
    <row r="327" spans="1:4" s="21" customFormat="1" ht="14.25" customHeight="1" x14ac:dyDescent="0.3">
      <c r="A327" s="76">
        <v>41887</v>
      </c>
      <c r="B327" s="64">
        <v>12.09</v>
      </c>
      <c r="C327" s="99">
        <f t="shared" ca="1" si="11"/>
        <v>3.3333333333333381E-2</v>
      </c>
      <c r="D327" s="64">
        <f t="shared" ca="1" si="12"/>
        <v>0.50000000000000067</v>
      </c>
    </row>
    <row r="328" spans="1:4" s="21" customFormat="1" ht="14.25" customHeight="1" x14ac:dyDescent="0.3">
      <c r="A328" s="76">
        <v>41886</v>
      </c>
      <c r="B328" s="64">
        <v>12.64</v>
      </c>
      <c r="C328" s="99">
        <f t="shared" ca="1" si="11"/>
        <v>0.1020052310374891</v>
      </c>
      <c r="D328" s="64">
        <f t="shared" ca="1" si="12"/>
        <v>1.5300784655623365</v>
      </c>
    </row>
    <row r="329" spans="1:4" s="21" customFormat="1" ht="14.25" customHeight="1" x14ac:dyDescent="0.3">
      <c r="A329" s="76">
        <v>41885</v>
      </c>
      <c r="B329" s="64">
        <v>12.36</v>
      </c>
      <c r="C329" s="99">
        <f t="shared" ca="1" si="11"/>
        <v>5.1020408163265279E-2</v>
      </c>
      <c r="D329" s="64">
        <f t="shared" ca="1" si="12"/>
        <v>0.76530612244897922</v>
      </c>
    </row>
    <row r="330" spans="1:4" s="21" customFormat="1" ht="14.25" customHeight="1" x14ac:dyDescent="0.3">
      <c r="A330" s="76">
        <v>41884</v>
      </c>
      <c r="B330" s="64">
        <v>12.25</v>
      </c>
      <c r="C330" s="99">
        <f t="shared" ca="1" si="11"/>
        <v>3.989813242784386E-2</v>
      </c>
      <c r="D330" s="64">
        <f t="shared" ca="1" si="12"/>
        <v>0.59847198641765786</v>
      </c>
    </row>
    <row r="331" spans="1:4" s="21" customFormat="1" ht="14.25" customHeight="1" x14ac:dyDescent="0.3">
      <c r="A331" s="76">
        <v>41883</v>
      </c>
      <c r="B331" s="64" t="e">
        <v>#N/A</v>
      </c>
      <c r="C331" s="99">
        <f t="shared" ca="1" si="11"/>
        <v>1.8370915597486857E-2</v>
      </c>
      <c r="D331" s="64">
        <f t="shared" ca="1" si="12"/>
        <v>-2.1576433121019116</v>
      </c>
    </row>
    <row r="332" spans="1:4" s="21" customFormat="1" ht="14.25" customHeight="1" x14ac:dyDescent="0.3">
      <c r="A332" s="76">
        <v>41880</v>
      </c>
      <c r="B332" s="64">
        <v>11.98</v>
      </c>
      <c r="C332" s="99">
        <f t="shared" ca="1" si="11"/>
        <v>-2.7597402597402586E-2</v>
      </c>
      <c r="D332" s="64">
        <f t="shared" ca="1" si="12"/>
        <v>-0.41396103896103881</v>
      </c>
    </row>
    <row r="333" spans="1:4" s="21" customFormat="1" ht="14.25" customHeight="1" x14ac:dyDescent="0.3">
      <c r="A333" s="76">
        <v>41879</v>
      </c>
      <c r="B333" s="64">
        <v>12.05</v>
      </c>
      <c r="C333" s="99">
        <f t="shared" ca="1" si="11"/>
        <v>-8.3650190114068407E-2</v>
      </c>
      <c r="D333" s="64">
        <f t="shared" ca="1" si="12"/>
        <v>-1.254752851711026</v>
      </c>
    </row>
    <row r="334" spans="1:4" s="21" customFormat="1" ht="14.25" customHeight="1" x14ac:dyDescent="0.3">
      <c r="A334" s="76">
        <v>41878</v>
      </c>
      <c r="B334" s="64">
        <v>11.78</v>
      </c>
      <c r="C334" s="99">
        <f t="shared" ca="1" si="11"/>
        <v>-5.1529790660225491E-2</v>
      </c>
      <c r="D334" s="64">
        <f t="shared" ca="1" si="12"/>
        <v>-0.77294685990338241</v>
      </c>
    </row>
    <row r="335" spans="1:4" s="21" customFormat="1" ht="14.25" customHeight="1" x14ac:dyDescent="0.3">
      <c r="A335" s="76">
        <v>41877</v>
      </c>
      <c r="B335" s="64">
        <v>11.63</v>
      </c>
      <c r="C335" s="99">
        <f t="shared" ca="1" si="11"/>
        <v>-9.8449612403100739E-2</v>
      </c>
      <c r="D335" s="64">
        <f t="shared" ca="1" si="12"/>
        <v>-1.4767441860465111</v>
      </c>
    </row>
    <row r="336" spans="1:4" s="21" customFormat="1" ht="14.25" customHeight="1" x14ac:dyDescent="0.3">
      <c r="A336" s="76">
        <v>41876</v>
      </c>
      <c r="B336" s="64">
        <v>11.7</v>
      </c>
      <c r="C336" s="99">
        <f t="shared" ca="1" si="11"/>
        <v>-0.17197452229299373</v>
      </c>
      <c r="D336" s="64">
        <f t="shared" ca="1" si="12"/>
        <v>-2.5796178343949059</v>
      </c>
    </row>
    <row r="337" spans="1:4" s="21" customFormat="1" ht="14.25" customHeight="1" x14ac:dyDescent="0.3">
      <c r="A337" s="76">
        <v>41873</v>
      </c>
      <c r="B337" s="64">
        <v>11.47</v>
      </c>
      <c r="C337" s="99">
        <f t="shared" ca="1" si="11"/>
        <v>-0.19395643007730146</v>
      </c>
      <c r="D337" s="64">
        <f t="shared" ca="1" si="12"/>
        <v>-2.909346451159522</v>
      </c>
    </row>
    <row r="338" spans="1:4" s="21" customFormat="1" ht="14.25" customHeight="1" x14ac:dyDescent="0.3">
      <c r="A338" s="76">
        <v>41872</v>
      </c>
      <c r="B338" s="64">
        <v>11.76</v>
      </c>
      <c r="C338" s="99">
        <f t="shared" ca="1" si="11"/>
        <v>-0.25428027901077993</v>
      </c>
      <c r="D338" s="64">
        <f t="shared" ca="1" si="12"/>
        <v>-3.814204185161699</v>
      </c>
    </row>
    <row r="339" spans="1:4" s="21" customFormat="1" ht="14.25" customHeight="1" x14ac:dyDescent="0.3">
      <c r="A339" s="76">
        <v>41871</v>
      </c>
      <c r="B339" s="64">
        <v>11.78</v>
      </c>
      <c r="C339" s="99">
        <f t="shared" ca="1" si="11"/>
        <v>-0.29291716686674674</v>
      </c>
      <c r="D339" s="64">
        <f t="shared" ca="1" si="12"/>
        <v>-4.3937575030012006</v>
      </c>
    </row>
    <row r="340" spans="1:4" s="21" customFormat="1" ht="14.25" customHeight="1" x14ac:dyDescent="0.3">
      <c r="A340" s="76">
        <v>41870</v>
      </c>
      <c r="B340" s="64">
        <v>12.21</v>
      </c>
      <c r="C340" s="99">
        <f t="shared" ca="1" si="11"/>
        <v>-0.25412339645693338</v>
      </c>
      <c r="D340" s="64">
        <f t="shared" ca="1" si="12"/>
        <v>-3.8118509468540007</v>
      </c>
    </row>
    <row r="341" spans="1:4" s="21" customFormat="1" ht="14.25" customHeight="1" x14ac:dyDescent="0.3">
      <c r="A341" s="76">
        <v>41869</v>
      </c>
      <c r="B341" s="64">
        <v>12.32</v>
      </c>
      <c r="C341" s="99">
        <f t="shared" ca="1" si="11"/>
        <v>-0.26970954356846477</v>
      </c>
      <c r="D341" s="64">
        <f t="shared" ca="1" si="12"/>
        <v>-4.0456431535269717</v>
      </c>
    </row>
    <row r="342" spans="1:4" s="21" customFormat="1" ht="14.25" customHeight="1" x14ac:dyDescent="0.3">
      <c r="A342" s="76">
        <v>41866</v>
      </c>
      <c r="B342" s="64">
        <v>13.15</v>
      </c>
      <c r="C342" s="99">
        <f t="shared" ca="1" si="11"/>
        <v>-0.13029100529100524</v>
      </c>
      <c r="D342" s="64">
        <f t="shared" ca="1" si="12"/>
        <v>-1.9543650793650786</v>
      </c>
    </row>
    <row r="343" spans="1:4" s="21" customFormat="1" ht="14.25" customHeight="1" x14ac:dyDescent="0.3">
      <c r="A343" s="76">
        <v>41865</v>
      </c>
      <c r="B343" s="64">
        <v>12.42</v>
      </c>
      <c r="C343" s="99">
        <f t="shared" ca="1" si="11"/>
        <v>-0.27069876688197303</v>
      </c>
      <c r="D343" s="64">
        <f t="shared" ca="1" si="12"/>
        <v>-4.0604815032295951</v>
      </c>
    </row>
    <row r="344" spans="1:4" s="21" customFormat="1" ht="14.25" customHeight="1" x14ac:dyDescent="0.3">
      <c r="A344" s="76">
        <v>41864</v>
      </c>
      <c r="B344" s="64">
        <v>12.9</v>
      </c>
      <c r="C344" s="99">
        <f t="shared" ca="1" si="11"/>
        <v>-0.23893805309734509</v>
      </c>
      <c r="D344" s="64">
        <f t="shared" ca="1" si="12"/>
        <v>-3.5840707964601761</v>
      </c>
    </row>
    <row r="345" spans="1:4" s="21" customFormat="1" ht="14.25" customHeight="1" x14ac:dyDescent="0.3">
      <c r="A345" s="76">
        <v>41863</v>
      </c>
      <c r="B345" s="64">
        <v>14.13</v>
      </c>
      <c r="C345" s="99">
        <f t="shared" ca="1" si="11"/>
        <v>6.0015003750937788E-2</v>
      </c>
      <c r="D345" s="64">
        <f t="shared" ca="1" si="12"/>
        <v>0.90022505626406679</v>
      </c>
    </row>
    <row r="346" spans="1:4" s="21" customFormat="1" ht="14.25" customHeight="1" x14ac:dyDescent="0.3">
      <c r="A346" s="76">
        <v>41862</v>
      </c>
      <c r="B346" s="64">
        <v>14.23</v>
      </c>
      <c r="C346" s="99">
        <f t="shared" ca="1" si="11"/>
        <v>7.1536144578313338E-2</v>
      </c>
      <c r="D346" s="64">
        <f t="shared" ca="1" si="12"/>
        <v>1.0730421686747</v>
      </c>
    </row>
    <row r="347" spans="1:4" s="21" customFormat="1" ht="14.25" customHeight="1" x14ac:dyDescent="0.3">
      <c r="A347" s="76">
        <v>41859</v>
      </c>
      <c r="B347" s="64">
        <v>15.77</v>
      </c>
      <c r="C347" s="99">
        <f t="shared" ca="1" si="11"/>
        <v>0.25557324840764323</v>
      </c>
      <c r="D347" s="64">
        <f t="shared" ca="1" si="12"/>
        <v>3.8335987261146482</v>
      </c>
    </row>
    <row r="348" spans="1:4" s="21" customFormat="1" ht="14.25" customHeight="1" x14ac:dyDescent="0.3">
      <c r="A348" s="76">
        <v>41858</v>
      </c>
      <c r="B348" s="64">
        <v>16.66</v>
      </c>
      <c r="C348" s="99">
        <f t="shared" ca="1" si="11"/>
        <v>0.31284475965327035</v>
      </c>
      <c r="D348" s="64">
        <f t="shared" ca="1" si="12"/>
        <v>4.6926713947990555</v>
      </c>
    </row>
    <row r="349" spans="1:4" s="21" customFormat="1" ht="14.25" customHeight="1" x14ac:dyDescent="0.3">
      <c r="A349" s="76">
        <v>41857</v>
      </c>
      <c r="B349" s="64">
        <v>16.37</v>
      </c>
      <c r="C349" s="99">
        <f t="shared" ca="1" si="11"/>
        <v>0.38260135135135143</v>
      </c>
      <c r="D349" s="64">
        <f t="shared" ca="1" si="12"/>
        <v>5.7390202702702711</v>
      </c>
    </row>
    <row r="350" spans="1:4" s="21" customFormat="1" ht="14.25" customHeight="1" x14ac:dyDescent="0.3">
      <c r="A350" s="76">
        <v>41856</v>
      </c>
      <c r="B350" s="64">
        <v>16.87</v>
      </c>
      <c r="C350" s="99">
        <f t="shared" ca="1" si="11"/>
        <v>0.46440972222222238</v>
      </c>
      <c r="D350" s="64">
        <f t="shared" ca="1" si="12"/>
        <v>6.9661458333333357</v>
      </c>
    </row>
    <row r="351" spans="1:4" s="21" customFormat="1" ht="14.25" customHeight="1" x14ac:dyDescent="0.3">
      <c r="A351" s="76">
        <v>41855</v>
      </c>
      <c r="B351" s="64">
        <v>15.12</v>
      </c>
      <c r="C351" s="99">
        <f t="shared" ca="1" si="11"/>
        <v>0.23529411764705874</v>
      </c>
      <c r="D351" s="64">
        <f t="shared" ca="1" si="12"/>
        <v>3.5294117647058809</v>
      </c>
    </row>
    <row r="352" spans="1:4" s="21" customFormat="1" ht="14.25" customHeight="1" x14ac:dyDescent="0.3">
      <c r="A352" s="76">
        <v>41852</v>
      </c>
      <c r="B352" s="64">
        <v>17.03</v>
      </c>
      <c r="C352" s="99">
        <f t="shared" ca="1" si="11"/>
        <v>0.32943013270882127</v>
      </c>
      <c r="D352" s="64">
        <f t="shared" ca="1" si="12"/>
        <v>4.9414519906323191</v>
      </c>
    </row>
    <row r="353" spans="1:4" s="21" customFormat="1" ht="14.25" customHeight="1" x14ac:dyDescent="0.3">
      <c r="A353" s="76">
        <v>41851</v>
      </c>
      <c r="B353" s="64">
        <v>16.95</v>
      </c>
      <c r="C353" s="99">
        <f t="shared" ca="1" si="11"/>
        <v>0.40547263681592027</v>
      </c>
      <c r="D353" s="64">
        <f t="shared" ca="1" si="12"/>
        <v>6.0820895522388039</v>
      </c>
    </row>
    <row r="354" spans="1:4" s="21" customFormat="1" ht="14.25" customHeight="1" x14ac:dyDescent="0.3">
      <c r="A354" s="76">
        <v>41850</v>
      </c>
      <c r="B354" s="64">
        <v>13.33</v>
      </c>
      <c r="C354" s="99">
        <f t="shared" ca="1" si="11"/>
        <v>-8.3218707015130622E-2</v>
      </c>
      <c r="D354" s="64">
        <f t="shared" ca="1" si="12"/>
        <v>-1.2482806052269593</v>
      </c>
    </row>
    <row r="355" spans="1:4" s="21" customFormat="1" ht="14.25" customHeight="1" x14ac:dyDescent="0.3">
      <c r="A355" s="76">
        <v>41849</v>
      </c>
      <c r="B355" s="64">
        <v>13.28</v>
      </c>
      <c r="C355" s="99">
        <f t="shared" ca="1" si="11"/>
        <v>0.20727272727272722</v>
      </c>
      <c r="D355" s="64">
        <f t="shared" ca="1" si="12"/>
        <v>3.1090909090909085</v>
      </c>
    </row>
    <row r="356" spans="1:4" s="21" customFormat="1" ht="14.25" customHeight="1" x14ac:dyDescent="0.3">
      <c r="A356" s="76">
        <v>41848</v>
      </c>
      <c r="B356" s="64">
        <v>12.56</v>
      </c>
      <c r="C356" s="99">
        <f t="shared" ca="1" si="11"/>
        <v>5.0167224080267525E-2</v>
      </c>
      <c r="D356" s="64">
        <f t="shared" ca="1" si="12"/>
        <v>0.75250836120401288</v>
      </c>
    </row>
    <row r="357" spans="1:4" s="21" customFormat="1" ht="14.25" customHeight="1" x14ac:dyDescent="0.3">
      <c r="A357" s="76">
        <v>41845</v>
      </c>
      <c r="B357" s="64">
        <v>12.69</v>
      </c>
      <c r="C357" s="99">
        <f t="shared" ca="1" si="11"/>
        <v>7.3604060913705513E-2</v>
      </c>
      <c r="D357" s="64">
        <f t="shared" ca="1" si="12"/>
        <v>1.1040609137055828</v>
      </c>
    </row>
    <row r="358" spans="1:4" s="21" customFormat="1" ht="14.25" customHeight="1" x14ac:dyDescent="0.3">
      <c r="A358" s="76">
        <v>41844</v>
      </c>
      <c r="B358" s="64">
        <v>11.84</v>
      </c>
      <c r="C358" s="99">
        <f t="shared" ca="1" si="11"/>
        <v>-1.986754966887419E-2</v>
      </c>
      <c r="D358" s="64">
        <f t="shared" ca="1" si="12"/>
        <v>-0.29801324503311288</v>
      </c>
    </row>
    <row r="359" spans="1:4" s="21" customFormat="1" ht="14.25" customHeight="1" x14ac:dyDescent="0.3">
      <c r="A359" s="76">
        <v>41843</v>
      </c>
      <c r="B359" s="64">
        <v>11.52</v>
      </c>
      <c r="C359" s="99">
        <f t="shared" ca="1" si="11"/>
        <v>-8.4988085782366982E-2</v>
      </c>
      <c r="D359" s="64">
        <f t="shared" ca="1" si="12"/>
        <v>-1.2748212867355047</v>
      </c>
    </row>
    <row r="360" spans="1:4" s="21" customFormat="1" ht="14.25" customHeight="1" x14ac:dyDescent="0.3">
      <c r="A360" s="76">
        <v>41842</v>
      </c>
      <c r="B360" s="64">
        <v>12.24</v>
      </c>
      <c r="C360" s="99">
        <f t="shared" ca="1" si="11"/>
        <v>5.0643776824034321E-2</v>
      </c>
      <c r="D360" s="64">
        <f t="shared" ca="1" si="12"/>
        <v>0.75965665236051483</v>
      </c>
    </row>
    <row r="361" spans="1:4" s="21" customFormat="1" ht="14.25" customHeight="1" x14ac:dyDescent="0.3">
      <c r="A361" s="76">
        <v>41841</v>
      </c>
      <c r="B361" s="64">
        <v>12.81</v>
      </c>
      <c r="C361" s="99">
        <f t="shared" ca="1" si="11"/>
        <v>6.9282136894824708E-2</v>
      </c>
      <c r="D361" s="64">
        <f t="shared" ca="1" si="12"/>
        <v>1.0392320534223707</v>
      </c>
    </row>
    <row r="362" spans="1:4" s="21" customFormat="1" ht="14.25" customHeight="1" x14ac:dyDescent="0.3">
      <c r="A362" s="76">
        <v>41838</v>
      </c>
      <c r="B362" s="64">
        <v>12.06</v>
      </c>
      <c r="C362" s="99">
        <f t="shared" ca="1" si="11"/>
        <v>6.4430714916151849E-2</v>
      </c>
      <c r="D362" s="64">
        <f t="shared" ca="1" si="12"/>
        <v>0.96646072374227776</v>
      </c>
    </row>
    <row r="363" spans="1:4" s="21" customFormat="1" ht="14.25" customHeight="1" x14ac:dyDescent="0.3">
      <c r="A363" s="76">
        <v>41837</v>
      </c>
      <c r="B363" s="64">
        <v>14.54</v>
      </c>
      <c r="C363" s="99">
        <f t="shared" ca="1" si="11"/>
        <v>5.1189932300535262E-3</v>
      </c>
      <c r="D363" s="64">
        <f t="shared" ca="1" si="12"/>
        <v>-2.1576433121019116</v>
      </c>
    </row>
    <row r="364" spans="1:4" s="21" customFormat="1" ht="14.25" customHeight="1" x14ac:dyDescent="0.3">
      <c r="A364" s="76">
        <v>41836</v>
      </c>
      <c r="B364" s="64">
        <v>11</v>
      </c>
      <c r="C364" s="99">
        <f t="shared" ca="1" si="11"/>
        <v>6.5891472868217019E-2</v>
      </c>
      <c r="D364" s="64">
        <f t="shared" ca="1" si="12"/>
        <v>0.98837209302325524</v>
      </c>
    </row>
    <row r="365" spans="1:4" s="21" customFormat="1" ht="14.25" customHeight="1" x14ac:dyDescent="0.3">
      <c r="A365" s="76">
        <v>41835</v>
      </c>
      <c r="B365" s="64">
        <v>11.96</v>
      </c>
      <c r="C365" s="99">
        <f t="shared" ca="1" si="11"/>
        <v>0.10536044362292056</v>
      </c>
      <c r="D365" s="64">
        <f t="shared" ca="1" si="12"/>
        <v>1.5804066543438084</v>
      </c>
    </row>
    <row r="366" spans="1:4" s="21" customFormat="1" ht="14.25" customHeight="1" x14ac:dyDescent="0.3">
      <c r="A366" s="76">
        <v>41834</v>
      </c>
      <c r="B366" s="64">
        <v>11.82</v>
      </c>
      <c r="C366" s="99">
        <f t="shared" ca="1" si="11"/>
        <v>6.0089686098654699E-2</v>
      </c>
      <c r="D366" s="64">
        <f t="shared" ca="1" si="12"/>
        <v>0.90134529147982045</v>
      </c>
    </row>
    <row r="367" spans="1:4" s="21" customFormat="1" ht="14.25" customHeight="1" x14ac:dyDescent="0.3">
      <c r="A367" s="76">
        <v>41831</v>
      </c>
      <c r="B367" s="64">
        <v>12.08</v>
      </c>
      <c r="C367" s="99">
        <f t="shared" ca="1" si="11"/>
        <v>4.407951598962833E-2</v>
      </c>
      <c r="D367" s="64">
        <f t="shared" ca="1" si="12"/>
        <v>0.66119273984442495</v>
      </c>
    </row>
    <row r="368" spans="1:4" s="21" customFormat="1" ht="14.25" customHeight="1" x14ac:dyDescent="0.3">
      <c r="A368" s="76">
        <v>41830</v>
      </c>
      <c r="B368" s="64">
        <v>12.59</v>
      </c>
      <c r="C368" s="99">
        <f t="shared" ca="1" si="11"/>
        <v>0.11811722912966253</v>
      </c>
      <c r="D368" s="64">
        <f t="shared" ca="1" si="12"/>
        <v>1.771758436944938</v>
      </c>
    </row>
    <row r="369" spans="1:4" s="21" customFormat="1" ht="14.25" customHeight="1" x14ac:dyDescent="0.3">
      <c r="A369" s="76">
        <v>41829</v>
      </c>
      <c r="B369" s="64">
        <v>11.65</v>
      </c>
      <c r="C369" s="99">
        <f t="shared" ca="1" si="11"/>
        <v>1.7196904557179339E-3</v>
      </c>
      <c r="D369" s="64">
        <f t="shared" ca="1" si="12"/>
        <v>2.5795356835769008E-2</v>
      </c>
    </row>
    <row r="370" spans="1:4" s="21" customFormat="1" ht="14.25" customHeight="1" x14ac:dyDescent="0.3">
      <c r="A370" s="76">
        <v>41828</v>
      </c>
      <c r="B370" s="64">
        <v>11.98</v>
      </c>
      <c r="C370" s="99">
        <f t="shared" ca="1" si="11"/>
        <v>3.364969801553068E-2</v>
      </c>
      <c r="D370" s="64">
        <f t="shared" ca="1" si="12"/>
        <v>0.50474547023296024</v>
      </c>
    </row>
    <row r="371" spans="1:4" s="21" customFormat="1" ht="14.25" customHeight="1" x14ac:dyDescent="0.3">
      <c r="A371" s="76">
        <v>41827</v>
      </c>
      <c r="B371" s="64">
        <v>11.33</v>
      </c>
      <c r="C371" s="99">
        <f t="shared" ca="1" si="11"/>
        <v>-6.5952184666117117E-2</v>
      </c>
      <c r="D371" s="64">
        <f t="shared" ca="1" si="12"/>
        <v>-0.98928276999175679</v>
      </c>
    </row>
    <row r="372" spans="1:4" s="21" customFormat="1" ht="14.25" customHeight="1" x14ac:dyDescent="0.3">
      <c r="A372" s="76">
        <v>41824</v>
      </c>
      <c r="B372" s="64" t="e">
        <v>#N/A</v>
      </c>
      <c r="C372" s="99">
        <f t="shared" ca="1" si="11"/>
        <v>-1.1637692165595803E-2</v>
      </c>
      <c r="D372" s="64">
        <f t="shared" ca="1" si="12"/>
        <v>-2.1576433121019116</v>
      </c>
    </row>
    <row r="373" spans="1:4" s="21" customFormat="1" ht="14.25" customHeight="1" x14ac:dyDescent="0.3">
      <c r="A373" s="76">
        <v>41823</v>
      </c>
      <c r="B373" s="64">
        <v>10.32</v>
      </c>
      <c r="C373" s="99">
        <f t="shared" ca="1" si="11"/>
        <v>-4.8847926267281051E-2</v>
      </c>
      <c r="D373" s="64">
        <f t="shared" ca="1" si="12"/>
        <v>-0.73271889400921575</v>
      </c>
    </row>
    <row r="374" spans="1:4" s="21" customFormat="1" ht="14.25" customHeight="1" x14ac:dyDescent="0.3">
      <c r="A374" s="76">
        <v>41822</v>
      </c>
      <c r="B374" s="64">
        <v>10.82</v>
      </c>
      <c r="C374" s="99">
        <f t="shared" ca="1" si="11"/>
        <v>1.8832391713747749E-2</v>
      </c>
      <c r="D374" s="64">
        <f t="shared" ca="1" si="12"/>
        <v>0.28248587570621625</v>
      </c>
    </row>
    <row r="375" spans="1:4" s="21" customFormat="1" ht="14.25" customHeight="1" x14ac:dyDescent="0.3">
      <c r="A375" s="76">
        <v>41821</v>
      </c>
      <c r="B375" s="64">
        <v>11.15</v>
      </c>
      <c r="C375" s="99">
        <f t="shared" ca="1" si="11"/>
        <v>5.0895381715362953E-2</v>
      </c>
      <c r="D375" s="64">
        <f t="shared" ca="1" si="12"/>
        <v>0.76343072573044424</v>
      </c>
    </row>
    <row r="376" spans="1:4" s="21" customFormat="1" ht="14.25" customHeight="1" x14ac:dyDescent="0.3">
      <c r="A376" s="76">
        <v>41820</v>
      </c>
      <c r="B376" s="64">
        <v>11.57</v>
      </c>
      <c r="C376" s="99">
        <f t="shared" ca="1" si="11"/>
        <v>-4.0630182421227214E-2</v>
      </c>
      <c r="D376" s="64">
        <f t="shared" ca="1" si="12"/>
        <v>-0.60945273631840824</v>
      </c>
    </row>
    <row r="377" spans="1:4" s="21" customFormat="1" ht="14.25" customHeight="1" x14ac:dyDescent="0.3">
      <c r="A377" s="76">
        <v>41817</v>
      </c>
      <c r="B377" s="64">
        <v>11.26</v>
      </c>
      <c r="C377" s="99">
        <f t="shared" ca="1" si="11"/>
        <v>-0.10988142292490123</v>
      </c>
      <c r="D377" s="64">
        <f t="shared" ca="1" si="12"/>
        <v>-1.6482213438735185</v>
      </c>
    </row>
    <row r="378" spans="1:4" s="21" customFormat="1" ht="14.25" customHeight="1" x14ac:dyDescent="0.3">
      <c r="A378" s="76">
        <v>41816</v>
      </c>
      <c r="B378" s="64">
        <v>11.63</v>
      </c>
      <c r="C378" s="99">
        <f t="shared" ca="1" si="11"/>
        <v>-4.5155993431855411E-2</v>
      </c>
      <c r="D378" s="64">
        <f t="shared" ca="1" si="12"/>
        <v>-0.67733990147783119</v>
      </c>
    </row>
    <row r="379" spans="1:4" s="21" customFormat="1" ht="14.25" customHeight="1" x14ac:dyDescent="0.3">
      <c r="A379" s="76">
        <v>41815</v>
      </c>
      <c r="B379" s="64">
        <v>11.59</v>
      </c>
      <c r="C379" s="99">
        <f t="shared" ca="1" si="11"/>
        <v>-7.7229299363057377E-2</v>
      </c>
      <c r="D379" s="64">
        <f t="shared" ca="1" si="12"/>
        <v>-1.1584394904458606</v>
      </c>
    </row>
    <row r="380" spans="1:4" s="21" customFormat="1" ht="14.25" customHeight="1" x14ac:dyDescent="0.3">
      <c r="A380" s="76">
        <v>41814</v>
      </c>
      <c r="B380" s="64">
        <v>12.13</v>
      </c>
      <c r="C380" s="99">
        <f t="shared" ca="1" si="11"/>
        <v>4.5689655172413891E-2</v>
      </c>
      <c r="D380" s="64">
        <f t="shared" ca="1" si="12"/>
        <v>0.6853448275862084</v>
      </c>
    </row>
    <row r="381" spans="1:4" s="21" customFormat="1" ht="14.25" customHeight="1" x14ac:dyDescent="0.3">
      <c r="A381" s="76">
        <v>41813</v>
      </c>
      <c r="B381" s="64">
        <v>10.98</v>
      </c>
      <c r="C381" s="99">
        <f t="shared" ca="1" si="11"/>
        <v>-9.0991810737031729E-4</v>
      </c>
      <c r="D381" s="64">
        <f t="shared" ca="1" si="12"/>
        <v>-1.364877161055476E-2</v>
      </c>
    </row>
    <row r="382" spans="1:4" s="21" customFormat="1" ht="14.25" customHeight="1" x14ac:dyDescent="0.3">
      <c r="A382" s="76">
        <v>41810</v>
      </c>
      <c r="B382" s="64">
        <v>10.85</v>
      </c>
      <c r="C382" s="99">
        <f t="shared" ca="1" si="11"/>
        <v>-2.690582959641262E-2</v>
      </c>
      <c r="D382" s="64">
        <f t="shared" ca="1" si="12"/>
        <v>-0.40358744394618928</v>
      </c>
    </row>
    <row r="383" spans="1:4" s="21" customFormat="1" ht="14.25" customHeight="1" x14ac:dyDescent="0.3">
      <c r="A383" s="76">
        <v>41809</v>
      </c>
      <c r="B383" s="64">
        <v>10.62</v>
      </c>
      <c r="C383" s="99">
        <f t="shared" ca="1" si="11"/>
        <v>-1.0251630941286225E-2</v>
      </c>
      <c r="D383" s="64">
        <f t="shared" ca="1" si="12"/>
        <v>-0.15377446411929338</v>
      </c>
    </row>
    <row r="384" spans="1:4" s="21" customFormat="1" ht="14.25" customHeight="1" x14ac:dyDescent="0.3">
      <c r="A384" s="76">
        <v>41808</v>
      </c>
      <c r="B384" s="64">
        <v>10.61</v>
      </c>
      <c r="C384" s="99">
        <f t="shared" ca="1" si="11"/>
        <v>-9.1609589041095923E-2</v>
      </c>
      <c r="D384" s="64">
        <f t="shared" ca="1" si="12"/>
        <v>-1.3741438356164388</v>
      </c>
    </row>
    <row r="385" spans="1:4" s="21" customFormat="1" ht="14.25" customHeight="1" x14ac:dyDescent="0.3">
      <c r="A385" s="76">
        <v>41807</v>
      </c>
      <c r="B385" s="64">
        <v>12.06</v>
      </c>
      <c r="C385" s="99">
        <f t="shared" ca="1" si="11"/>
        <v>-1.6556291390728123E-3</v>
      </c>
      <c r="D385" s="64">
        <f t="shared" ca="1" si="12"/>
        <v>-2.4834437086092186E-2</v>
      </c>
    </row>
    <row r="386" spans="1:4" s="21" customFormat="1" ht="14.25" customHeight="1" x14ac:dyDescent="0.3">
      <c r="A386" s="76">
        <v>41806</v>
      </c>
      <c r="B386" s="64">
        <v>12.65</v>
      </c>
      <c r="C386" s="99">
        <f t="shared" ca="1" si="11"/>
        <v>6.5711878685762531E-2</v>
      </c>
      <c r="D386" s="64">
        <f t="shared" ca="1" si="12"/>
        <v>0.98567818028643794</v>
      </c>
    </row>
    <row r="387" spans="1:4" s="21" customFormat="1" ht="14.25" customHeight="1" x14ac:dyDescent="0.3">
      <c r="A387" s="76">
        <v>41803</v>
      </c>
      <c r="B387" s="64">
        <v>12.18</v>
      </c>
      <c r="C387" s="99">
        <f t="shared" ref="C387:C450" ca="1" si="13">_xlfn.IFNA((B387-B396)/B396,NORMINV(RAND(), _xlfn.AGGREGATE(1,6,C326:C452),_xlfn.AGGREGATE(7,6,C326:C452)))</f>
        <v>5.1813471502590643E-2</v>
      </c>
      <c r="D387" s="64">
        <f t="shared" ca="1" si="12"/>
        <v>0.77720207253885965</v>
      </c>
    </row>
    <row r="388" spans="1:4" s="21" customFormat="1" ht="14.25" customHeight="1" x14ac:dyDescent="0.3">
      <c r="A388" s="76">
        <v>41802</v>
      </c>
      <c r="B388" s="64">
        <v>12.56</v>
      </c>
      <c r="C388" s="99">
        <f t="shared" ca="1" si="13"/>
        <v>0.10175438596491229</v>
      </c>
      <c r="D388" s="64">
        <f t="shared" ca="1" si="12"/>
        <v>1.5263157894736843</v>
      </c>
    </row>
    <row r="389" spans="1:4" s="21" customFormat="1" ht="14.25" customHeight="1" x14ac:dyDescent="0.3">
      <c r="A389" s="76">
        <v>41801</v>
      </c>
      <c r="B389" s="64">
        <v>11.6</v>
      </c>
      <c r="C389" s="99">
        <f t="shared" ca="1" si="13"/>
        <v>2.5929127052722006E-3</v>
      </c>
      <c r="D389" s="64">
        <f t="shared" ca="1" si="12"/>
        <v>3.8893690579083012E-2</v>
      </c>
    </row>
    <row r="390" spans="1:4" s="21" customFormat="1" ht="14.25" customHeight="1" x14ac:dyDescent="0.3">
      <c r="A390" s="76">
        <v>41800</v>
      </c>
      <c r="B390" s="64">
        <v>10.99</v>
      </c>
      <c r="C390" s="99">
        <f t="shared" ca="1" si="13"/>
        <v>-5.9075342465753383E-2</v>
      </c>
      <c r="D390" s="64">
        <f t="shared" ref="D390:D453" ca="1" si="14">C390*15</f>
        <v>-0.88613013698630072</v>
      </c>
    </row>
    <row r="391" spans="1:4" s="21" customFormat="1" ht="14.25" customHeight="1" x14ac:dyDescent="0.3">
      <c r="A391" s="76">
        <v>41799</v>
      </c>
      <c r="B391" s="64">
        <v>11.15</v>
      </c>
      <c r="C391" s="99">
        <f t="shared" ca="1" si="13"/>
        <v>-3.1277150304083359E-2</v>
      </c>
      <c r="D391" s="64">
        <f t="shared" ca="1" si="14"/>
        <v>-0.4691572545612504</v>
      </c>
    </row>
    <row r="392" spans="1:4" s="21" customFormat="1" ht="14.25" customHeight="1" x14ac:dyDescent="0.3">
      <c r="A392" s="76">
        <v>41796</v>
      </c>
      <c r="B392" s="64">
        <v>10.73</v>
      </c>
      <c r="C392" s="99">
        <f t="shared" ca="1" si="13"/>
        <v>3.5402727195731371E-2</v>
      </c>
      <c r="D392" s="64">
        <f t="shared" ca="1" si="14"/>
        <v>-2.1576433121019116</v>
      </c>
    </row>
    <row r="393" spans="1:4" s="21" customFormat="1" ht="14.25" customHeight="1" x14ac:dyDescent="0.3">
      <c r="A393" s="76">
        <v>41795</v>
      </c>
      <c r="B393" s="64">
        <v>11.68</v>
      </c>
      <c r="C393" s="99">
        <f t="shared" ca="1" si="13"/>
        <v>2.8169014084507067E-2</v>
      </c>
      <c r="D393" s="64">
        <f t="shared" ca="1" si="14"/>
        <v>0.42253521126760601</v>
      </c>
    </row>
    <row r="394" spans="1:4" s="21" customFormat="1" ht="14.25" customHeight="1" x14ac:dyDescent="0.3">
      <c r="A394" s="76">
        <v>41794</v>
      </c>
      <c r="B394" s="64">
        <v>12.08</v>
      </c>
      <c r="C394" s="99">
        <f t="shared" ca="1" si="13"/>
        <v>4.1562759767249137E-3</v>
      </c>
      <c r="D394" s="64">
        <f t="shared" ca="1" si="14"/>
        <v>6.2344139650873709E-2</v>
      </c>
    </row>
    <row r="395" spans="1:4" s="21" customFormat="1" ht="14.25" customHeight="1" x14ac:dyDescent="0.3">
      <c r="A395" s="76">
        <v>41793</v>
      </c>
      <c r="B395" s="64">
        <v>11.87</v>
      </c>
      <c r="C395" s="99">
        <f t="shared" ca="1" si="13"/>
        <v>-3.3585222502099852E-3</v>
      </c>
      <c r="D395" s="64">
        <f t="shared" ca="1" si="14"/>
        <v>-5.0377833753149776E-2</v>
      </c>
    </row>
    <row r="396" spans="1:4" s="21" customFormat="1" ht="14.25" customHeight="1" x14ac:dyDescent="0.3">
      <c r="A396" s="76">
        <v>41792</v>
      </c>
      <c r="B396" s="64">
        <v>11.58</v>
      </c>
      <c r="C396" s="99">
        <f t="shared" ca="1" si="13"/>
        <v>-0.10648148148148154</v>
      </c>
      <c r="D396" s="64">
        <f t="shared" ca="1" si="14"/>
        <v>-1.597222222222223</v>
      </c>
    </row>
    <row r="397" spans="1:4" s="21" customFormat="1" ht="14.25" customHeight="1" x14ac:dyDescent="0.3">
      <c r="A397" s="76">
        <v>41789</v>
      </c>
      <c r="B397" s="64">
        <v>11.4</v>
      </c>
      <c r="C397" s="99">
        <f t="shared" ca="1" si="13"/>
        <v>-8.2125603864734262E-2</v>
      </c>
      <c r="D397" s="64">
        <f t="shared" ca="1" si="14"/>
        <v>-1.231884057971014</v>
      </c>
    </row>
    <row r="398" spans="1:4" s="21" customFormat="1" ht="14.25" customHeight="1" x14ac:dyDescent="0.3">
      <c r="A398" s="76">
        <v>41788</v>
      </c>
      <c r="B398" s="64">
        <v>11.57</v>
      </c>
      <c r="C398" s="99">
        <f t="shared" ca="1" si="13"/>
        <v>-6.9935691318327914E-2</v>
      </c>
      <c r="D398" s="64">
        <f t="shared" ca="1" si="14"/>
        <v>-1.0490353697749186</v>
      </c>
    </row>
    <row r="399" spans="1:4" s="21" customFormat="1" ht="14.25" customHeight="1" x14ac:dyDescent="0.3">
      <c r="A399" s="76">
        <v>41787</v>
      </c>
      <c r="B399" s="64">
        <v>11.68</v>
      </c>
      <c r="C399" s="99">
        <f t="shared" ca="1" si="13"/>
        <v>-0.11313591495823844</v>
      </c>
      <c r="D399" s="64">
        <f t="shared" ca="1" si="14"/>
        <v>-1.6970387243735765</v>
      </c>
    </row>
    <row r="400" spans="1:4" s="21" customFormat="1" ht="14.25" customHeight="1" x14ac:dyDescent="0.3">
      <c r="A400" s="76">
        <v>41786</v>
      </c>
      <c r="B400" s="64">
        <v>11.51</v>
      </c>
      <c r="C400" s="99">
        <f t="shared" ca="1" si="13"/>
        <v>-5.4231717337715708E-2</v>
      </c>
      <c r="D400" s="64">
        <f t="shared" ca="1" si="14"/>
        <v>-0.81347576006573563</v>
      </c>
    </row>
    <row r="401" spans="1:4" s="21" customFormat="1" ht="14.25" customHeight="1" x14ac:dyDescent="0.3">
      <c r="A401" s="76">
        <v>41785</v>
      </c>
      <c r="B401" s="64" t="e">
        <v>#N/A</v>
      </c>
      <c r="C401" s="99">
        <f t="shared" ca="1" si="13"/>
        <v>3.5402727195731371E-2</v>
      </c>
      <c r="D401" s="64">
        <f t="shared" ca="1" si="14"/>
        <v>-2.1576433121019116</v>
      </c>
    </row>
    <row r="402" spans="1:4" s="21" customFormat="1" ht="14.25" customHeight="1" x14ac:dyDescent="0.3">
      <c r="A402" s="76">
        <v>41782</v>
      </c>
      <c r="B402" s="64">
        <v>11.36</v>
      </c>
      <c r="C402" s="99">
        <f t="shared" ca="1" si="13"/>
        <v>-7.1136549468520105E-2</v>
      </c>
      <c r="D402" s="64">
        <f t="shared" ca="1" si="14"/>
        <v>-1.0670482420278016</v>
      </c>
    </row>
    <row r="403" spans="1:4" s="21" customFormat="1" ht="14.25" customHeight="1" x14ac:dyDescent="0.3">
      <c r="A403" s="76">
        <v>41781</v>
      </c>
      <c r="B403" s="64">
        <v>12.03</v>
      </c>
      <c r="C403" s="99">
        <f t="shared" ca="1" si="13"/>
        <v>-6.8885448916408715E-2</v>
      </c>
      <c r="D403" s="64">
        <f t="shared" ca="1" si="14"/>
        <v>-1.0332817337461306</v>
      </c>
    </row>
    <row r="404" spans="1:4" s="21" customFormat="1" ht="14.25" customHeight="1" x14ac:dyDescent="0.3">
      <c r="A404" s="76">
        <v>41780</v>
      </c>
      <c r="B404" s="64">
        <v>11.91</v>
      </c>
      <c r="C404" s="99">
        <f t="shared" ca="1" si="13"/>
        <v>-0.11317944899478775</v>
      </c>
      <c r="D404" s="64">
        <f t="shared" ca="1" si="14"/>
        <v>-1.6976917349218164</v>
      </c>
    </row>
    <row r="405" spans="1:4" s="21" customFormat="1" ht="14.25" customHeight="1" x14ac:dyDescent="0.3">
      <c r="A405" s="76">
        <v>41779</v>
      </c>
      <c r="B405" s="64">
        <v>12.96</v>
      </c>
      <c r="C405" s="99">
        <f t="shared" ca="1" si="13"/>
        <v>-3.2835820895522352E-2</v>
      </c>
      <c r="D405" s="64">
        <f t="shared" ca="1" si="14"/>
        <v>-0.4925373134328353</v>
      </c>
    </row>
    <row r="406" spans="1:4" s="21" customFormat="1" ht="14.25" customHeight="1" x14ac:dyDescent="0.3">
      <c r="A406" s="76">
        <v>41778</v>
      </c>
      <c r="B406" s="64">
        <v>12.42</v>
      </c>
      <c r="C406" s="99">
        <f t="shared" ca="1" si="13"/>
        <v>-0.10000000000000005</v>
      </c>
      <c r="D406" s="64">
        <f t="shared" ca="1" si="14"/>
        <v>-1.5000000000000007</v>
      </c>
    </row>
    <row r="407" spans="1:4" s="21" customFormat="1" ht="14.25" customHeight="1" x14ac:dyDescent="0.3">
      <c r="A407" s="76">
        <v>41775</v>
      </c>
      <c r="B407" s="64">
        <v>12.44</v>
      </c>
      <c r="C407" s="99">
        <f t="shared" ca="1" si="13"/>
        <v>-6.3957863054928496E-2</v>
      </c>
      <c r="D407" s="64">
        <f t="shared" ca="1" si="14"/>
        <v>-0.95936794582392748</v>
      </c>
    </row>
    <row r="408" spans="1:4" s="21" customFormat="1" ht="14.25" customHeight="1" x14ac:dyDescent="0.3">
      <c r="A408" s="76">
        <v>41774</v>
      </c>
      <c r="B408" s="64">
        <v>13.17</v>
      </c>
      <c r="C408" s="99">
        <f t="shared" ca="1" si="13"/>
        <v>2.0139426800929495E-2</v>
      </c>
      <c r="D408" s="64">
        <f t="shared" ca="1" si="14"/>
        <v>0.30209140201394241</v>
      </c>
    </row>
    <row r="409" spans="1:4" s="21" customFormat="1" ht="14.25" customHeight="1" x14ac:dyDescent="0.3">
      <c r="A409" s="76">
        <v>41773</v>
      </c>
      <c r="B409" s="64">
        <v>12.17</v>
      </c>
      <c r="C409" s="99">
        <f t="shared" ca="1" si="13"/>
        <v>-8.1509433962264149E-2</v>
      </c>
      <c r="D409" s="64">
        <f t="shared" ca="1" si="14"/>
        <v>-1.2226415094339622</v>
      </c>
    </row>
    <row r="410" spans="1:4" s="21" customFormat="1" ht="14.25" customHeight="1" x14ac:dyDescent="0.3">
      <c r="A410" s="76">
        <v>41772</v>
      </c>
      <c r="B410" s="64">
        <v>12.13</v>
      </c>
      <c r="C410" s="99">
        <f t="shared" ca="1" si="13"/>
        <v>-9.5451155853840369E-2</v>
      </c>
      <c r="D410" s="64">
        <f t="shared" ca="1" si="14"/>
        <v>-1.4317673378076055</v>
      </c>
    </row>
    <row r="411" spans="1:4" s="21" customFormat="1" ht="14.25" customHeight="1" x14ac:dyDescent="0.3">
      <c r="A411" s="76">
        <v>41771</v>
      </c>
      <c r="B411" s="64">
        <v>12.23</v>
      </c>
      <c r="C411" s="99">
        <f t="shared" ca="1" si="13"/>
        <v>-0.10795040116703139</v>
      </c>
      <c r="D411" s="64">
        <f t="shared" ca="1" si="14"/>
        <v>-1.6192560175054709</v>
      </c>
    </row>
    <row r="412" spans="1:4" s="21" customFormat="1" ht="14.25" customHeight="1" x14ac:dyDescent="0.3">
      <c r="A412" s="76">
        <v>41768</v>
      </c>
      <c r="B412" s="64">
        <v>12.92</v>
      </c>
      <c r="C412" s="99">
        <f t="shared" ca="1" si="13"/>
        <v>-7.5161059413027961E-2</v>
      </c>
      <c r="D412" s="64">
        <f t="shared" ca="1" si="14"/>
        <v>-1.1274158911954195</v>
      </c>
    </row>
    <row r="413" spans="1:4" s="21" customFormat="1" ht="14.25" customHeight="1" x14ac:dyDescent="0.3">
      <c r="A413" s="76">
        <v>41767</v>
      </c>
      <c r="B413" s="64">
        <v>13.43</v>
      </c>
      <c r="C413" s="99">
        <f t="shared" ca="1" si="13"/>
        <v>-4.4807965860597494E-2</v>
      </c>
      <c r="D413" s="64">
        <f t="shared" ca="1" si="14"/>
        <v>-0.67211948790896237</v>
      </c>
    </row>
    <row r="414" spans="1:4" s="21" customFormat="1" ht="14.25" customHeight="1" x14ac:dyDescent="0.3">
      <c r="A414" s="76">
        <v>41766</v>
      </c>
      <c r="B414" s="64">
        <v>13.4</v>
      </c>
      <c r="C414" s="99">
        <f t="shared" ca="1" si="13"/>
        <v>6.0060060060060112E-3</v>
      </c>
      <c r="D414" s="64">
        <f t="shared" ca="1" si="14"/>
        <v>9.0090090090090169E-2</v>
      </c>
    </row>
    <row r="415" spans="1:4" s="21" customFormat="1" ht="14.25" customHeight="1" x14ac:dyDescent="0.3">
      <c r="A415" s="76">
        <v>41765</v>
      </c>
      <c r="B415" s="64">
        <v>13.8</v>
      </c>
      <c r="C415" s="99">
        <f t="shared" ca="1" si="13"/>
        <v>3.9939713639789085E-2</v>
      </c>
      <c r="D415" s="64">
        <f t="shared" ca="1" si="14"/>
        <v>0.59909570459683625</v>
      </c>
    </row>
    <row r="416" spans="1:4" s="21" customFormat="1" ht="14.25" customHeight="1" x14ac:dyDescent="0.3">
      <c r="A416" s="76">
        <v>41764</v>
      </c>
      <c r="B416" s="64">
        <v>13.29</v>
      </c>
      <c r="C416" s="99">
        <f t="shared" ca="1" si="13"/>
        <v>7.5815011372251436E-3</v>
      </c>
      <c r="D416" s="64">
        <f t="shared" ca="1" si="14"/>
        <v>0.11372251705837716</v>
      </c>
    </row>
    <row r="417" spans="1:4" s="21" customFormat="1" ht="14.25" customHeight="1" x14ac:dyDescent="0.3">
      <c r="A417" s="76">
        <v>41761</v>
      </c>
      <c r="B417" s="64">
        <v>12.91</v>
      </c>
      <c r="C417" s="99">
        <f t="shared" ca="1" si="13"/>
        <v>-2.5660377358490555E-2</v>
      </c>
      <c r="D417" s="64">
        <f t="shared" ca="1" si="14"/>
        <v>-0.38490566037735829</v>
      </c>
    </row>
    <row r="418" spans="1:4" s="21" customFormat="1" ht="14.25" customHeight="1" x14ac:dyDescent="0.3">
      <c r="A418" s="76">
        <v>41760</v>
      </c>
      <c r="B418" s="64">
        <v>13.25</v>
      </c>
      <c r="C418" s="99">
        <f t="shared" ca="1" si="13"/>
        <v>3.5402727195731371E-2</v>
      </c>
      <c r="D418" s="64">
        <f t="shared" ca="1" si="14"/>
        <v>-2.1576433121019116</v>
      </c>
    </row>
    <row r="419" spans="1:4" s="21" customFormat="1" ht="14.25" customHeight="1" x14ac:dyDescent="0.3">
      <c r="A419" s="76">
        <v>41759</v>
      </c>
      <c r="B419" s="64">
        <v>13.41</v>
      </c>
      <c r="C419" s="99">
        <f t="shared" ca="1" si="13"/>
        <v>3.7425149700599336E-3</v>
      </c>
      <c r="D419" s="64">
        <f t="shared" ca="1" si="14"/>
        <v>5.6137724550899007E-2</v>
      </c>
    </row>
    <row r="420" spans="1:4" s="21" customFormat="1" ht="14.25" customHeight="1" x14ac:dyDescent="0.3">
      <c r="A420" s="76">
        <v>41758</v>
      </c>
      <c r="B420" s="64">
        <v>13.71</v>
      </c>
      <c r="C420" s="99">
        <f t="shared" ca="1" si="13"/>
        <v>-3.3145275035260852E-2</v>
      </c>
      <c r="D420" s="64">
        <f t="shared" ca="1" si="14"/>
        <v>-0.49717912552891275</v>
      </c>
    </row>
    <row r="421" spans="1:4" s="21" customFormat="1" ht="14.25" customHeight="1" x14ac:dyDescent="0.3">
      <c r="A421" s="76">
        <v>41757</v>
      </c>
      <c r="B421" s="64">
        <v>13.97</v>
      </c>
      <c r="C421" s="99">
        <f t="shared" ca="1" si="13"/>
        <v>-0.10506085842408705</v>
      </c>
      <c r="D421" s="64">
        <f t="shared" ca="1" si="14"/>
        <v>-1.5759128763613057</v>
      </c>
    </row>
    <row r="422" spans="1:4" s="21" customFormat="1" ht="14.25" customHeight="1" x14ac:dyDescent="0.3">
      <c r="A422" s="76">
        <v>41754</v>
      </c>
      <c r="B422" s="64">
        <v>14.06</v>
      </c>
      <c r="C422" s="99">
        <f t="shared" ca="1" si="13"/>
        <v>-0.12725015518311603</v>
      </c>
      <c r="D422" s="64">
        <f t="shared" ca="1" si="14"/>
        <v>-1.9087523277467404</v>
      </c>
    </row>
    <row r="423" spans="1:4" s="21" customFormat="1" ht="14.25" customHeight="1" x14ac:dyDescent="0.3">
      <c r="A423" s="76">
        <v>41753</v>
      </c>
      <c r="B423" s="64">
        <v>13.32</v>
      </c>
      <c r="C423" s="99">
        <f t="shared" ca="1" si="13"/>
        <v>-0.21785085143863772</v>
      </c>
      <c r="D423" s="64">
        <f t="shared" ca="1" si="14"/>
        <v>-3.2677627715795659</v>
      </c>
    </row>
    <row r="424" spans="1:4" s="21" customFormat="1" ht="14.25" customHeight="1" x14ac:dyDescent="0.3">
      <c r="A424" s="76">
        <v>41752</v>
      </c>
      <c r="B424" s="64">
        <v>13.27</v>
      </c>
      <c r="C424" s="99">
        <f t="shared" ca="1" si="13"/>
        <v>-0.16488357457520458</v>
      </c>
      <c r="D424" s="64">
        <f t="shared" ca="1" si="14"/>
        <v>-2.4732536186280689</v>
      </c>
    </row>
    <row r="425" spans="1:4" s="21" customFormat="1" ht="14.25" customHeight="1" x14ac:dyDescent="0.3">
      <c r="A425" s="76">
        <v>41751</v>
      </c>
      <c r="B425" s="64">
        <v>13.19</v>
      </c>
      <c r="C425" s="99">
        <f t="shared" ca="1" si="13"/>
        <v>-4.5586107091172272E-2</v>
      </c>
      <c r="D425" s="64">
        <f t="shared" ca="1" si="14"/>
        <v>-0.68379160636758407</v>
      </c>
    </row>
    <row r="426" spans="1:4" s="21" customFormat="1" ht="14.25" customHeight="1" x14ac:dyDescent="0.3">
      <c r="A426" s="76">
        <v>41750</v>
      </c>
      <c r="B426" s="64">
        <v>13.25</v>
      </c>
      <c r="C426" s="99">
        <f t="shared" ca="1" si="13"/>
        <v>-0.11014103425117532</v>
      </c>
      <c r="D426" s="64">
        <f t="shared" ca="1" si="14"/>
        <v>-1.6521155137676298</v>
      </c>
    </row>
    <row r="427" spans="1:4" s="21" customFormat="1" ht="14.25" customHeight="1" x14ac:dyDescent="0.3">
      <c r="A427" s="76">
        <v>41747</v>
      </c>
      <c r="B427" s="64" t="e">
        <v>#N/A</v>
      </c>
      <c r="C427" s="99">
        <f t="shared" ca="1" si="13"/>
        <v>3.5402727195731371E-2</v>
      </c>
      <c r="D427" s="64">
        <f t="shared" ca="1" si="14"/>
        <v>-2.1576433121019116</v>
      </c>
    </row>
    <row r="428" spans="1:4" s="21" customFormat="1" ht="14.25" customHeight="1" x14ac:dyDescent="0.3">
      <c r="A428" s="76">
        <v>41746</v>
      </c>
      <c r="B428" s="64">
        <v>13.36</v>
      </c>
      <c r="C428" s="99">
        <f t="shared" ca="1" si="13"/>
        <v>-4.2979942693409844E-2</v>
      </c>
      <c r="D428" s="64">
        <f t="shared" ca="1" si="14"/>
        <v>-0.64469914040114762</v>
      </c>
    </row>
    <row r="429" spans="1:4" s="21" customFormat="1" ht="14.25" customHeight="1" x14ac:dyDescent="0.3">
      <c r="A429" s="76">
        <v>41745</v>
      </c>
      <c r="B429" s="64">
        <v>14.18</v>
      </c>
      <c r="C429" s="99">
        <f t="shared" ca="1" si="13"/>
        <v>6.0583395661929731E-2</v>
      </c>
      <c r="D429" s="64">
        <f t="shared" ca="1" si="14"/>
        <v>0.90875093492894599</v>
      </c>
    </row>
    <row r="430" spans="1:4" s="21" customFormat="1" ht="14.25" customHeight="1" x14ac:dyDescent="0.3">
      <c r="A430" s="76">
        <v>41744</v>
      </c>
      <c r="B430" s="64">
        <v>15.61</v>
      </c>
      <c r="C430" s="99">
        <f t="shared" ca="1" si="13"/>
        <v>0.19251336898395718</v>
      </c>
      <c r="D430" s="64">
        <f t="shared" ca="1" si="14"/>
        <v>2.8877005347593578</v>
      </c>
    </row>
    <row r="431" spans="1:4" s="21" customFormat="1" ht="14.25" customHeight="1" x14ac:dyDescent="0.3">
      <c r="A431" s="76">
        <v>41743</v>
      </c>
      <c r="B431" s="64">
        <v>16.11</v>
      </c>
      <c r="C431" s="99">
        <f t="shared" ca="1" si="13"/>
        <v>0.22977099236641221</v>
      </c>
      <c r="D431" s="64">
        <f t="shared" ca="1" si="14"/>
        <v>3.446564885496183</v>
      </c>
    </row>
    <row r="432" spans="1:4" s="21" customFormat="1" ht="14.25" customHeight="1" x14ac:dyDescent="0.3">
      <c r="A432" s="76">
        <v>41740</v>
      </c>
      <c r="B432" s="64">
        <v>17.03</v>
      </c>
      <c r="C432" s="99">
        <f t="shared" ca="1" si="13"/>
        <v>0.22694524495677235</v>
      </c>
      <c r="D432" s="64">
        <f t="shared" ca="1" si="14"/>
        <v>3.4041786743515852</v>
      </c>
    </row>
    <row r="433" spans="1:4" s="21" customFormat="1" ht="14.25" customHeight="1" x14ac:dyDescent="0.3">
      <c r="A433" s="76">
        <v>41739</v>
      </c>
      <c r="B433" s="64">
        <v>15.89</v>
      </c>
      <c r="C433" s="99">
        <f t="shared" ca="1" si="13"/>
        <v>0.10270645385149205</v>
      </c>
      <c r="D433" s="64">
        <f t="shared" ca="1" si="14"/>
        <v>1.5405968077723806</v>
      </c>
    </row>
    <row r="434" spans="1:4" s="21" customFormat="1" ht="14.25" customHeight="1" x14ac:dyDescent="0.3">
      <c r="A434" s="76">
        <v>41738</v>
      </c>
      <c r="B434" s="64">
        <v>13.82</v>
      </c>
      <c r="C434" s="99">
        <f t="shared" ca="1" si="13"/>
        <v>-5.4719562243501982E-2</v>
      </c>
      <c r="D434" s="64">
        <f t="shared" ca="1" si="14"/>
        <v>-0.82079343365252977</v>
      </c>
    </row>
    <row r="435" spans="1:4" s="21" customFormat="1" ht="14.25" customHeight="1" x14ac:dyDescent="0.3">
      <c r="A435" s="76">
        <v>41737</v>
      </c>
      <c r="B435" s="64">
        <v>14.89</v>
      </c>
      <c r="C435" s="99">
        <f t="shared" ca="1" si="13"/>
        <v>-2.679169457468128E-3</v>
      </c>
      <c r="D435" s="64">
        <f t="shared" ca="1" si="14"/>
        <v>-4.0187541862021919E-2</v>
      </c>
    </row>
    <row r="436" spans="1:4" s="21" customFormat="1" ht="14.25" customHeight="1" x14ac:dyDescent="0.3">
      <c r="A436" s="76">
        <v>41736</v>
      </c>
      <c r="B436" s="64">
        <v>15.57</v>
      </c>
      <c r="C436" s="99">
        <f t="shared" ca="1" si="13"/>
        <v>0.1105563480741798</v>
      </c>
      <c r="D436" s="64">
        <f t="shared" ca="1" si="14"/>
        <v>1.658345221112697</v>
      </c>
    </row>
    <row r="437" spans="1:4" s="21" customFormat="1" ht="14.25" customHeight="1" x14ac:dyDescent="0.3">
      <c r="A437" s="76">
        <v>41733</v>
      </c>
      <c r="B437" s="64">
        <v>13.96</v>
      </c>
      <c r="C437" s="99">
        <f t="shared" ca="1" si="13"/>
        <v>-7.4884029158382964E-2</v>
      </c>
      <c r="D437" s="64">
        <f t="shared" ca="1" si="14"/>
        <v>-1.1232604373757444</v>
      </c>
    </row>
    <row r="438" spans="1:4" s="21" customFormat="1" ht="14.25" customHeight="1" x14ac:dyDescent="0.3">
      <c r="A438" s="76">
        <v>41732</v>
      </c>
      <c r="B438" s="64">
        <v>13.37</v>
      </c>
      <c r="C438" s="99">
        <f t="shared" ca="1" si="13"/>
        <v>-0.10866666666666672</v>
      </c>
      <c r="D438" s="64">
        <f t="shared" ca="1" si="14"/>
        <v>-1.6300000000000008</v>
      </c>
    </row>
    <row r="439" spans="1:4" s="21" customFormat="1" ht="14.25" customHeight="1" x14ac:dyDescent="0.3">
      <c r="A439" s="76">
        <v>41731</v>
      </c>
      <c r="B439" s="64">
        <v>13.09</v>
      </c>
      <c r="C439" s="99">
        <f t="shared" ca="1" si="13"/>
        <v>-9.8484848484848467E-2</v>
      </c>
      <c r="D439" s="64">
        <f t="shared" ca="1" si="14"/>
        <v>-1.4772727272727271</v>
      </c>
    </row>
    <row r="440" spans="1:4" s="21" customFormat="1" ht="14.25" customHeight="1" x14ac:dyDescent="0.3">
      <c r="A440" s="76">
        <v>41730</v>
      </c>
      <c r="B440" s="64">
        <v>13.1</v>
      </c>
      <c r="C440" s="99">
        <f t="shared" ca="1" si="13"/>
        <v>-0.13359788359788358</v>
      </c>
      <c r="D440" s="64">
        <f t="shared" ca="1" si="14"/>
        <v>-2.0039682539682535</v>
      </c>
    </row>
    <row r="441" spans="1:4" s="21" customFormat="1" ht="14.25" customHeight="1" x14ac:dyDescent="0.3">
      <c r="A441" s="76">
        <v>41729</v>
      </c>
      <c r="B441" s="64">
        <v>13.88</v>
      </c>
      <c r="C441" s="99">
        <f t="shared" ca="1" si="13"/>
        <v>-4.4077134986225813E-2</v>
      </c>
      <c r="D441" s="64">
        <f t="shared" ca="1" si="14"/>
        <v>-0.66115702479338723</v>
      </c>
    </row>
    <row r="442" spans="1:4" s="21" customFormat="1" ht="14.25" customHeight="1" x14ac:dyDescent="0.3">
      <c r="A442" s="76">
        <v>41726</v>
      </c>
      <c r="B442" s="64">
        <v>14.41</v>
      </c>
      <c r="C442" s="99">
        <f t="shared" ca="1" si="13"/>
        <v>-7.86445012787724E-2</v>
      </c>
      <c r="D442" s="64">
        <f t="shared" ca="1" si="14"/>
        <v>-1.179667519181586</v>
      </c>
    </row>
    <row r="443" spans="1:4" s="21" customFormat="1" ht="14.25" customHeight="1" x14ac:dyDescent="0.3">
      <c r="A443" s="76">
        <v>41725</v>
      </c>
      <c r="B443" s="64">
        <v>14.62</v>
      </c>
      <c r="C443" s="99">
        <f t="shared" ca="1" si="13"/>
        <v>-0.17957351290684631</v>
      </c>
      <c r="D443" s="64">
        <f t="shared" ca="1" si="14"/>
        <v>-2.6936026936026947</v>
      </c>
    </row>
    <row r="444" spans="1:4" s="21" customFormat="1" ht="14.25" customHeight="1" x14ac:dyDescent="0.3">
      <c r="A444" s="76">
        <v>41724</v>
      </c>
      <c r="B444" s="64">
        <v>14.93</v>
      </c>
      <c r="C444" s="99">
        <f t="shared" ca="1" si="13"/>
        <v>-7.9531442663378499E-2</v>
      </c>
      <c r="D444" s="64">
        <f t="shared" ca="1" si="14"/>
        <v>-1.1929716399506776</v>
      </c>
    </row>
    <row r="445" spans="1:4" s="21" customFormat="1" ht="14.25" customHeight="1" x14ac:dyDescent="0.3">
      <c r="A445" s="76">
        <v>41723</v>
      </c>
      <c r="B445" s="64">
        <v>14.02</v>
      </c>
      <c r="C445" s="99">
        <f t="shared" ca="1" si="13"/>
        <v>-3.1098825155494197E-2</v>
      </c>
      <c r="D445" s="64">
        <f t="shared" ca="1" si="14"/>
        <v>-0.46648237733241293</v>
      </c>
    </row>
    <row r="446" spans="1:4" s="21" customFormat="1" ht="14.25" customHeight="1" x14ac:dyDescent="0.3">
      <c r="A446" s="76">
        <v>41722</v>
      </c>
      <c r="B446" s="64">
        <v>15.09</v>
      </c>
      <c r="C446" s="99">
        <f t="shared" ca="1" si="13"/>
        <v>1.9594594594594537E-2</v>
      </c>
      <c r="D446" s="64">
        <f t="shared" ca="1" si="14"/>
        <v>0.29391891891891803</v>
      </c>
    </row>
    <row r="447" spans="1:4" s="21" customFormat="1" ht="14.25" customHeight="1" x14ac:dyDescent="0.3">
      <c r="A447" s="76">
        <v>41719</v>
      </c>
      <c r="B447" s="64">
        <v>15</v>
      </c>
      <c r="C447" s="99">
        <f t="shared" ca="1" si="13"/>
        <v>5.6338028169014134E-2</v>
      </c>
      <c r="D447" s="64">
        <f t="shared" ca="1" si="14"/>
        <v>0.84507042253521203</v>
      </c>
    </row>
    <row r="448" spans="1:4" s="21" customFormat="1" ht="14.25" customHeight="1" x14ac:dyDescent="0.3">
      <c r="A448" s="76">
        <v>41718</v>
      </c>
      <c r="B448" s="64">
        <v>14.52</v>
      </c>
      <c r="C448" s="99">
        <f t="shared" ca="1" si="13"/>
        <v>2.9057406094968118E-2</v>
      </c>
      <c r="D448" s="64">
        <f t="shared" ca="1" si="14"/>
        <v>0.43586109142452178</v>
      </c>
    </row>
    <row r="449" spans="1:4" s="21" customFormat="1" ht="14.25" customHeight="1" x14ac:dyDescent="0.3">
      <c r="A449" s="76">
        <v>41717</v>
      </c>
      <c r="B449" s="64">
        <v>15.12</v>
      </c>
      <c r="C449" s="99">
        <f t="shared" ca="1" si="13"/>
        <v>6.4039408866994954E-2</v>
      </c>
      <c r="D449" s="64">
        <f t="shared" ca="1" si="14"/>
        <v>0.96059113300492427</v>
      </c>
    </row>
    <row r="450" spans="1:4" s="21" customFormat="1" ht="14.25" customHeight="1" x14ac:dyDescent="0.3">
      <c r="A450" s="76">
        <v>41716</v>
      </c>
      <c r="B450" s="64">
        <v>14.52</v>
      </c>
      <c r="C450" s="99">
        <f t="shared" ca="1" si="13"/>
        <v>4.5356371490280704E-2</v>
      </c>
      <c r="D450" s="64">
        <f t="shared" ca="1" si="14"/>
        <v>0.68034557235421056</v>
      </c>
    </row>
    <row r="451" spans="1:4" s="21" customFormat="1" ht="14.25" customHeight="1" x14ac:dyDescent="0.3">
      <c r="A451" s="76">
        <v>41715</v>
      </c>
      <c r="B451" s="64">
        <v>15.64</v>
      </c>
      <c r="C451" s="99">
        <f t="shared" ref="C451:C514" ca="1" si="15">_xlfn.IFNA((B451-B460)/B460,NORMINV(RAND(), _xlfn.AGGREGATE(1,6,C390:C516),_xlfn.AGGREGATE(7,6,C390:C516)))</f>
        <v>0.10921985815602844</v>
      </c>
      <c r="D451" s="64">
        <f t="shared" ca="1" si="14"/>
        <v>1.6382978723404267</v>
      </c>
    </row>
    <row r="452" spans="1:4" s="21" customFormat="1" ht="14.25" customHeight="1" x14ac:dyDescent="0.3">
      <c r="A452" s="76">
        <v>41712</v>
      </c>
      <c r="B452" s="64">
        <v>17.82</v>
      </c>
      <c r="C452" s="99">
        <f t="shared" ca="1" si="15"/>
        <v>0.11375000000000002</v>
      </c>
      <c r="D452" s="64">
        <f t="shared" ca="1" si="14"/>
        <v>1.7062500000000003</v>
      </c>
    </row>
    <row r="453" spans="1:4" s="21" customFormat="1" ht="14.25" customHeight="1" x14ac:dyDescent="0.3">
      <c r="A453" s="76">
        <v>41711</v>
      </c>
      <c r="B453" s="64">
        <v>16.22</v>
      </c>
      <c r="C453" s="99">
        <f t="shared" ca="1" si="15"/>
        <v>0.1585714285714285</v>
      </c>
      <c r="D453" s="64">
        <f t="shared" ca="1" si="14"/>
        <v>2.3785714285714277</v>
      </c>
    </row>
    <row r="454" spans="1:4" s="21" customFormat="1" ht="14.25" customHeight="1" x14ac:dyDescent="0.3">
      <c r="A454" s="76">
        <v>41710</v>
      </c>
      <c r="B454" s="64">
        <v>14.47</v>
      </c>
      <c r="C454" s="99">
        <f t="shared" ca="1" si="15"/>
        <v>3.0626780626780734E-2</v>
      </c>
      <c r="D454" s="64">
        <f t="shared" ref="D454:D517" ca="1" si="16">C454*15</f>
        <v>0.45940170940171099</v>
      </c>
    </row>
    <row r="455" spans="1:4" s="21" customFormat="1" ht="14.25" customHeight="1" x14ac:dyDescent="0.3">
      <c r="A455" s="76">
        <v>41709</v>
      </c>
      <c r="B455" s="64">
        <v>14.8</v>
      </c>
      <c r="C455" s="99">
        <f t="shared" ca="1" si="15"/>
        <v>3.1358885017421678E-2</v>
      </c>
      <c r="D455" s="64">
        <f t="shared" ca="1" si="16"/>
        <v>0.47038327526132517</v>
      </c>
    </row>
    <row r="456" spans="1:4" s="21" customFormat="1" ht="14.25" customHeight="1" x14ac:dyDescent="0.3">
      <c r="A456" s="76">
        <v>41708</v>
      </c>
      <c r="B456" s="64">
        <v>14.2</v>
      </c>
      <c r="C456" s="99">
        <f t="shared" ca="1" si="15"/>
        <v>3.8771031455742455E-2</v>
      </c>
      <c r="D456" s="64">
        <f t="shared" ca="1" si="16"/>
        <v>0.58156547183613683</v>
      </c>
    </row>
    <row r="457" spans="1:4" s="21" customFormat="1" ht="14.25" customHeight="1" x14ac:dyDescent="0.3">
      <c r="A457" s="76">
        <v>41705</v>
      </c>
      <c r="B457" s="64">
        <v>14.11</v>
      </c>
      <c r="C457" s="99">
        <f t="shared" ca="1" si="15"/>
        <v>-8.4328882642305692E-3</v>
      </c>
      <c r="D457" s="64">
        <f t="shared" ca="1" si="16"/>
        <v>-0.12649332396345853</v>
      </c>
    </row>
    <row r="458" spans="1:4" s="21" customFormat="1" ht="14.25" customHeight="1" x14ac:dyDescent="0.3">
      <c r="A458" s="76">
        <v>41704</v>
      </c>
      <c r="B458" s="64">
        <v>14.21</v>
      </c>
      <c r="C458" s="99">
        <f t="shared" ca="1" si="15"/>
        <v>-3.2016348773841886E-2</v>
      </c>
      <c r="D458" s="64">
        <f t="shared" ca="1" si="16"/>
        <v>-0.48024523160762828</v>
      </c>
    </row>
    <row r="459" spans="1:4" s="21" customFormat="1" ht="14.25" customHeight="1" x14ac:dyDescent="0.3">
      <c r="A459" s="76">
        <v>41703</v>
      </c>
      <c r="B459" s="64">
        <v>13.89</v>
      </c>
      <c r="C459" s="99">
        <f t="shared" ca="1" si="15"/>
        <v>-6.0851926977687536E-2</v>
      </c>
      <c r="D459" s="64">
        <f t="shared" ca="1" si="16"/>
        <v>-0.91277890466531308</v>
      </c>
    </row>
    <row r="460" spans="1:4" s="21" customFormat="1" ht="14.25" customHeight="1" x14ac:dyDescent="0.3">
      <c r="A460" s="76">
        <v>41702</v>
      </c>
      <c r="B460" s="64">
        <v>14.1</v>
      </c>
      <c r="C460" s="99">
        <f t="shared" ca="1" si="15"/>
        <v>-9.0322580645161313E-2</v>
      </c>
      <c r="D460" s="64">
        <f t="shared" ca="1" si="16"/>
        <v>-1.3548387096774197</v>
      </c>
    </row>
    <row r="461" spans="1:4" s="21" customFormat="1" ht="14.25" customHeight="1" x14ac:dyDescent="0.3">
      <c r="A461" s="76">
        <v>41701</v>
      </c>
      <c r="B461" s="64">
        <v>16</v>
      </c>
      <c r="C461" s="99">
        <f t="shared" ca="1" si="15"/>
        <v>0.15356885364095177</v>
      </c>
      <c r="D461" s="64">
        <f t="shared" ca="1" si="16"/>
        <v>2.3035328046142767</v>
      </c>
    </row>
    <row r="462" spans="1:4" s="21" customFormat="1" ht="14.25" customHeight="1" x14ac:dyDescent="0.3">
      <c r="A462" s="76">
        <v>41698</v>
      </c>
      <c r="B462" s="64">
        <v>14</v>
      </c>
      <c r="C462" s="99">
        <f t="shared" ca="1" si="15"/>
        <v>3.5402727195731371E-2</v>
      </c>
      <c r="D462" s="64">
        <f t="shared" ca="1" si="16"/>
        <v>-2.1576433121019116</v>
      </c>
    </row>
    <row r="463" spans="1:4" s="21" customFormat="1" ht="14.25" customHeight="1" x14ac:dyDescent="0.3">
      <c r="A463" s="76">
        <v>41697</v>
      </c>
      <c r="B463" s="64">
        <v>14.04</v>
      </c>
      <c r="C463" s="99">
        <f t="shared" ca="1" si="15"/>
        <v>3.4635224760501022E-2</v>
      </c>
      <c r="D463" s="64">
        <f t="shared" ca="1" si="16"/>
        <v>0.51952837140751529</v>
      </c>
    </row>
    <row r="464" spans="1:4" s="21" customFormat="1" ht="14.25" customHeight="1" x14ac:dyDescent="0.3">
      <c r="A464" s="76">
        <v>41696</v>
      </c>
      <c r="B464" s="64">
        <v>14.35</v>
      </c>
      <c r="C464" s="99">
        <f t="shared" ca="1" si="15"/>
        <v>1.4851485148514785E-2</v>
      </c>
      <c r="D464" s="64">
        <f t="shared" ca="1" si="16"/>
        <v>0.22277227722772178</v>
      </c>
    </row>
    <row r="465" spans="1:4" s="21" customFormat="1" ht="14.25" customHeight="1" x14ac:dyDescent="0.3">
      <c r="A465" s="76">
        <v>41695</v>
      </c>
      <c r="B465" s="64">
        <v>13.67</v>
      </c>
      <c r="C465" s="99">
        <f t="shared" ca="1" si="15"/>
        <v>-4.405594405594411E-2</v>
      </c>
      <c r="D465" s="64">
        <f t="shared" ca="1" si="16"/>
        <v>-0.66083916083916161</v>
      </c>
    </row>
    <row r="466" spans="1:4" s="21" customFormat="1" ht="14.25" customHeight="1" x14ac:dyDescent="0.3">
      <c r="A466" s="76">
        <v>41694</v>
      </c>
      <c r="B466" s="64">
        <v>14.23</v>
      </c>
      <c r="C466" s="99">
        <f t="shared" ca="1" si="15"/>
        <v>-1.9297036526533383E-2</v>
      </c>
      <c r="D466" s="64">
        <f t="shared" ca="1" si="16"/>
        <v>-0.28945554789800076</v>
      </c>
    </row>
    <row r="467" spans="1:4" s="21" customFormat="1" ht="14.25" customHeight="1" x14ac:dyDescent="0.3">
      <c r="A467" s="76">
        <v>41691</v>
      </c>
      <c r="B467" s="64">
        <v>14.68</v>
      </c>
      <c r="C467" s="99">
        <f t="shared" ca="1" si="15"/>
        <v>-3.8007863695937096E-2</v>
      </c>
      <c r="D467" s="64">
        <f t="shared" ca="1" si="16"/>
        <v>-0.57011795543905641</v>
      </c>
    </row>
    <row r="468" spans="1:4" s="21" customFormat="1" ht="14.25" customHeight="1" x14ac:dyDescent="0.3">
      <c r="A468" s="76">
        <v>41690</v>
      </c>
      <c r="B468" s="64">
        <v>14.79</v>
      </c>
      <c r="C468" s="99">
        <f t="shared" ca="1" si="15"/>
        <v>-3.2701111837802485E-2</v>
      </c>
      <c r="D468" s="64">
        <f t="shared" ca="1" si="16"/>
        <v>-0.49051667756703726</v>
      </c>
    </row>
    <row r="469" spans="1:4" s="21" customFormat="1" ht="14.25" customHeight="1" x14ac:dyDescent="0.3">
      <c r="A469" s="76">
        <v>41689</v>
      </c>
      <c r="B469" s="64">
        <v>15.5</v>
      </c>
      <c r="C469" s="99">
        <f t="shared" ca="1" si="15"/>
        <v>-0.10040626813697043</v>
      </c>
      <c r="D469" s="64">
        <f t="shared" ca="1" si="16"/>
        <v>-1.5060940220545564</v>
      </c>
    </row>
    <row r="470" spans="1:4" s="21" customFormat="1" ht="14.25" customHeight="1" x14ac:dyDescent="0.3">
      <c r="A470" s="76">
        <v>41688</v>
      </c>
      <c r="B470" s="64">
        <v>13.87</v>
      </c>
      <c r="C470" s="99">
        <f t="shared" ca="1" si="15"/>
        <v>-0.30476190476190479</v>
      </c>
      <c r="D470" s="64">
        <f t="shared" ca="1" si="16"/>
        <v>-4.5714285714285721</v>
      </c>
    </row>
    <row r="471" spans="1:4" s="21" customFormat="1" ht="14.25" customHeight="1" x14ac:dyDescent="0.3">
      <c r="A471" s="76">
        <v>41687</v>
      </c>
      <c r="B471" s="64" t="e">
        <v>#N/A</v>
      </c>
      <c r="C471" s="99">
        <f t="shared" ca="1" si="15"/>
        <v>3.5402727195731371E-2</v>
      </c>
      <c r="D471" s="64">
        <f t="shared" ca="1" si="16"/>
        <v>-2.1576433121019116</v>
      </c>
    </row>
    <row r="472" spans="1:4" s="21" customFormat="1" ht="14.25" customHeight="1" x14ac:dyDescent="0.3">
      <c r="A472" s="76">
        <v>41684</v>
      </c>
      <c r="B472" s="64">
        <v>13.57</v>
      </c>
      <c r="C472" s="99">
        <f t="shared" ca="1" si="15"/>
        <v>-0.36707089552238809</v>
      </c>
      <c r="D472" s="64">
        <f t="shared" ca="1" si="16"/>
        <v>-5.5060634328358216</v>
      </c>
    </row>
    <row r="473" spans="1:4" s="21" customFormat="1" ht="14.25" customHeight="1" x14ac:dyDescent="0.3">
      <c r="A473" s="76">
        <v>41683</v>
      </c>
      <c r="B473" s="64">
        <v>14.14</v>
      </c>
      <c r="C473" s="99">
        <f t="shared" ca="1" si="15"/>
        <v>-0.23193916349809884</v>
      </c>
      <c r="D473" s="64">
        <f t="shared" ca="1" si="16"/>
        <v>-3.4790874524714828</v>
      </c>
    </row>
    <row r="474" spans="1:4" s="21" customFormat="1" ht="14.25" customHeight="1" x14ac:dyDescent="0.3">
      <c r="A474" s="76">
        <v>41682</v>
      </c>
      <c r="B474" s="64">
        <v>14.3</v>
      </c>
      <c r="C474" s="99">
        <f t="shared" ca="1" si="15"/>
        <v>-0.17293233082706758</v>
      </c>
      <c r="D474" s="64">
        <f t="shared" ca="1" si="16"/>
        <v>-2.5939849624060138</v>
      </c>
    </row>
    <row r="475" spans="1:4" s="21" customFormat="1" ht="14.25" customHeight="1" x14ac:dyDescent="0.3">
      <c r="A475" s="76">
        <v>41681</v>
      </c>
      <c r="B475" s="64">
        <v>14.51</v>
      </c>
      <c r="C475" s="99">
        <f t="shared" ca="1" si="15"/>
        <v>-0.16368876080691649</v>
      </c>
      <c r="D475" s="64">
        <f t="shared" ca="1" si="16"/>
        <v>-2.4553314121037473</v>
      </c>
    </row>
    <row r="476" spans="1:4" s="21" customFormat="1" ht="14.25" customHeight="1" x14ac:dyDescent="0.3">
      <c r="A476" s="76">
        <v>41680</v>
      </c>
      <c r="B476" s="64">
        <v>15.26</v>
      </c>
      <c r="C476" s="99">
        <f t="shared" ca="1" si="15"/>
        <v>-3.4177215189873475E-2</v>
      </c>
      <c r="D476" s="64">
        <f t="shared" ca="1" si="16"/>
        <v>-0.51265822784810211</v>
      </c>
    </row>
    <row r="477" spans="1:4" s="21" customFormat="1" ht="14.25" customHeight="1" x14ac:dyDescent="0.3">
      <c r="A477" s="76">
        <v>41677</v>
      </c>
      <c r="B477" s="64">
        <v>15.29</v>
      </c>
      <c r="C477" s="99">
        <f t="shared" ca="1" si="15"/>
        <v>-0.12227324913892092</v>
      </c>
      <c r="D477" s="64">
        <f t="shared" ca="1" si="16"/>
        <v>-1.8340987370838138</v>
      </c>
    </row>
    <row r="478" spans="1:4" s="21" customFormat="1" ht="14.25" customHeight="1" x14ac:dyDescent="0.3">
      <c r="A478" s="76">
        <v>41676</v>
      </c>
      <c r="B478" s="64">
        <v>17.23</v>
      </c>
      <c r="C478" s="99">
        <f t="shared" ca="1" si="15"/>
        <v>-5.0165380374862192E-2</v>
      </c>
      <c r="D478" s="64">
        <f t="shared" ca="1" si="16"/>
        <v>-0.7524807056229329</v>
      </c>
    </row>
    <row r="479" spans="1:4" s="21" customFormat="1" ht="14.25" customHeight="1" x14ac:dyDescent="0.3">
      <c r="A479" s="76">
        <v>41675</v>
      </c>
      <c r="B479" s="64">
        <v>19.95</v>
      </c>
      <c r="C479" s="99">
        <f t="shared" ca="1" si="15"/>
        <v>0.44880174291938996</v>
      </c>
      <c r="D479" s="64">
        <f t="shared" ca="1" si="16"/>
        <v>6.7320261437908497</v>
      </c>
    </row>
    <row r="480" spans="1:4" s="21" customFormat="1" ht="14.25" customHeight="1" x14ac:dyDescent="0.3">
      <c r="A480" s="76">
        <v>41674</v>
      </c>
      <c r="B480" s="64">
        <v>19.11</v>
      </c>
      <c r="C480" s="99">
        <f t="shared" ca="1" si="15"/>
        <v>0.48831775700934577</v>
      </c>
      <c r="D480" s="64">
        <f t="shared" ca="1" si="16"/>
        <v>7.324766355140186</v>
      </c>
    </row>
    <row r="481" spans="1:4" s="21" customFormat="1" ht="14.25" customHeight="1" x14ac:dyDescent="0.3">
      <c r="A481" s="76">
        <v>41673</v>
      </c>
      <c r="B481" s="64">
        <v>21.44</v>
      </c>
      <c r="C481" s="99">
        <f t="shared" ca="1" si="15"/>
        <v>0.66588966588966614</v>
      </c>
      <c r="D481" s="64">
        <f t="shared" ca="1" si="16"/>
        <v>9.9883449883449913</v>
      </c>
    </row>
    <row r="482" spans="1:4" s="21" customFormat="1" ht="14.25" customHeight="1" x14ac:dyDescent="0.3">
      <c r="A482" s="76">
        <v>41670</v>
      </c>
      <c r="B482" s="64">
        <v>18.41</v>
      </c>
      <c r="C482" s="99">
        <f t="shared" ca="1" si="15"/>
        <v>3.5402727195731371E-2</v>
      </c>
      <c r="D482" s="64">
        <f t="shared" ca="1" si="16"/>
        <v>-2.1576433121019116</v>
      </c>
    </row>
    <row r="483" spans="1:4" s="21" customFormat="1" ht="14.25" customHeight="1" x14ac:dyDescent="0.3">
      <c r="A483" s="76">
        <v>41669</v>
      </c>
      <c r="B483" s="64">
        <v>17.29</v>
      </c>
      <c r="C483" s="99">
        <f t="shared" ca="1" si="15"/>
        <v>0.38987138263665594</v>
      </c>
      <c r="D483" s="64">
        <f t="shared" ca="1" si="16"/>
        <v>5.848070739549839</v>
      </c>
    </row>
    <row r="484" spans="1:4" s="21" customFormat="1" ht="14.25" customHeight="1" x14ac:dyDescent="0.3">
      <c r="A484" s="76">
        <v>41668</v>
      </c>
      <c r="B484" s="64">
        <v>17.350000000000001</v>
      </c>
      <c r="C484" s="99">
        <f t="shared" ca="1" si="15"/>
        <v>0.38467677573822845</v>
      </c>
      <c r="D484" s="64">
        <f t="shared" ca="1" si="16"/>
        <v>5.7701516360734271</v>
      </c>
    </row>
    <row r="485" spans="1:4" s="21" customFormat="1" ht="14.25" customHeight="1" x14ac:dyDescent="0.3">
      <c r="A485" s="76">
        <v>41667</v>
      </c>
      <c r="B485" s="64">
        <v>15.8</v>
      </c>
      <c r="C485" s="99">
        <f t="shared" ca="1" si="15"/>
        <v>0.28664495114006527</v>
      </c>
      <c r="D485" s="64">
        <f t="shared" ca="1" si="16"/>
        <v>4.2996742671009791</v>
      </c>
    </row>
    <row r="486" spans="1:4" s="21" customFormat="1" ht="14.25" customHeight="1" x14ac:dyDescent="0.3">
      <c r="A486" s="76">
        <v>41666</v>
      </c>
      <c r="B486" s="64">
        <v>17.420000000000002</v>
      </c>
      <c r="C486" s="99">
        <f t="shared" ca="1" si="15"/>
        <v>0.41856677524429986</v>
      </c>
      <c r="D486" s="64">
        <f t="shared" ca="1" si="16"/>
        <v>6.2785016286644977</v>
      </c>
    </row>
    <row r="487" spans="1:4" s="21" customFormat="1" ht="14.25" customHeight="1" x14ac:dyDescent="0.3">
      <c r="A487" s="76">
        <v>41663</v>
      </c>
      <c r="B487" s="64">
        <v>18.14</v>
      </c>
      <c r="C487" s="99">
        <f t="shared" ca="1" si="15"/>
        <v>0.36596385542168686</v>
      </c>
      <c r="D487" s="64">
        <f t="shared" ca="1" si="16"/>
        <v>5.4894578313253026</v>
      </c>
    </row>
    <row r="488" spans="1:4" s="21" customFormat="1" ht="14.25" customHeight="1" x14ac:dyDescent="0.3">
      <c r="A488" s="76">
        <v>41662</v>
      </c>
      <c r="B488" s="64">
        <v>13.77</v>
      </c>
      <c r="C488" s="99">
        <f t="shared" ca="1" si="15"/>
        <v>0.13426688632619432</v>
      </c>
      <c r="D488" s="64">
        <f t="shared" ca="1" si="16"/>
        <v>2.0140032948929147</v>
      </c>
    </row>
    <row r="489" spans="1:4" s="21" customFormat="1" ht="14.25" customHeight="1" x14ac:dyDescent="0.3">
      <c r="A489" s="76">
        <v>41661</v>
      </c>
      <c r="B489" s="64">
        <v>12.84</v>
      </c>
      <c r="C489" s="99">
        <f t="shared" ca="1" si="15"/>
        <v>-3.8789759503491629E-3</v>
      </c>
      <c r="D489" s="64">
        <f t="shared" ca="1" si="16"/>
        <v>-5.8184639255237446E-2</v>
      </c>
    </row>
    <row r="490" spans="1:4" s="21" customFormat="1" ht="14.25" customHeight="1" x14ac:dyDescent="0.3">
      <c r="A490" s="76">
        <v>41660</v>
      </c>
      <c r="B490" s="64">
        <v>12.87</v>
      </c>
      <c r="C490" s="99">
        <f t="shared" ca="1" si="15"/>
        <v>0</v>
      </c>
      <c r="D490" s="64">
        <f t="shared" ca="1" si="16"/>
        <v>0</v>
      </c>
    </row>
    <row r="491" spans="1:4" s="21" customFormat="1" ht="14.25" customHeight="1" x14ac:dyDescent="0.3">
      <c r="A491" s="76">
        <v>41659</v>
      </c>
      <c r="B491" s="64" t="e">
        <v>#N/A</v>
      </c>
      <c r="C491" s="99">
        <f t="shared" ca="1" si="15"/>
        <v>3.5402727195731371E-2</v>
      </c>
      <c r="D491" s="64">
        <f t="shared" ca="1" si="16"/>
        <v>-2.1576433121019116</v>
      </c>
    </row>
    <row r="492" spans="1:4" s="21" customFormat="1" ht="14.25" customHeight="1" x14ac:dyDescent="0.3">
      <c r="A492" s="76">
        <v>41656</v>
      </c>
      <c r="B492" s="64">
        <v>12.44</v>
      </c>
      <c r="C492" s="99">
        <f t="shared" ca="1" si="15"/>
        <v>-8.1918819188191966E-2</v>
      </c>
      <c r="D492" s="64">
        <f t="shared" ca="1" si="16"/>
        <v>-1.2287822878228796</v>
      </c>
    </row>
    <row r="493" spans="1:4" s="21" customFormat="1" ht="14.25" customHeight="1" x14ac:dyDescent="0.3">
      <c r="A493" s="76">
        <v>41655</v>
      </c>
      <c r="B493" s="64">
        <v>12.53</v>
      </c>
      <c r="C493" s="99">
        <f t="shared" ca="1" si="15"/>
        <v>-8.9389534883720964E-2</v>
      </c>
      <c r="D493" s="64">
        <f t="shared" ca="1" si="16"/>
        <v>-1.3408430232558144</v>
      </c>
    </row>
    <row r="494" spans="1:4" s="21" customFormat="1" ht="14.25" customHeight="1" x14ac:dyDescent="0.3">
      <c r="A494" s="76">
        <v>41654</v>
      </c>
      <c r="B494" s="64">
        <v>12.28</v>
      </c>
      <c r="C494" s="99">
        <f t="shared" ca="1" si="15"/>
        <v>-0.13703443429374568</v>
      </c>
      <c r="D494" s="64">
        <f t="shared" ca="1" si="16"/>
        <v>-2.0555165144061851</v>
      </c>
    </row>
    <row r="495" spans="1:4" s="21" customFormat="1" ht="14.25" customHeight="1" x14ac:dyDescent="0.3">
      <c r="A495" s="76">
        <v>41653</v>
      </c>
      <c r="B495" s="64">
        <v>12.28</v>
      </c>
      <c r="C495" s="99">
        <f t="shared" ca="1" si="15"/>
        <v>3.5402727195731371E-2</v>
      </c>
      <c r="D495" s="64">
        <f t="shared" ca="1" si="16"/>
        <v>-2.1576433121019116</v>
      </c>
    </row>
    <row r="496" spans="1:4" s="21" customFormat="1" ht="14.25" customHeight="1" x14ac:dyDescent="0.3">
      <c r="A496" s="76">
        <v>41652</v>
      </c>
      <c r="B496" s="64">
        <v>13.28</v>
      </c>
      <c r="C496" s="99">
        <f t="shared" ca="1" si="15"/>
        <v>-3.206997084548114E-2</v>
      </c>
      <c r="D496" s="64">
        <f t="shared" ca="1" si="16"/>
        <v>-0.4810495626822171</v>
      </c>
    </row>
    <row r="497" spans="1:4" s="21" customFormat="1" ht="14.25" customHeight="1" x14ac:dyDescent="0.3">
      <c r="A497" s="76">
        <v>41649</v>
      </c>
      <c r="B497" s="64">
        <v>12.14</v>
      </c>
      <c r="C497" s="99">
        <f t="shared" ca="1" si="15"/>
        <v>-0.1047197640117994</v>
      </c>
      <c r="D497" s="64">
        <f t="shared" ca="1" si="16"/>
        <v>-1.570796460176991</v>
      </c>
    </row>
    <row r="498" spans="1:4" s="21" customFormat="1" ht="14.25" customHeight="1" x14ac:dyDescent="0.3">
      <c r="A498" s="76">
        <v>41648</v>
      </c>
      <c r="B498" s="64">
        <v>12.89</v>
      </c>
      <c r="C498" s="99">
        <f t="shared" ca="1" si="15"/>
        <v>3.4510433386837853E-2</v>
      </c>
      <c r="D498" s="64">
        <f t="shared" ca="1" si="16"/>
        <v>0.51765650080256775</v>
      </c>
    </row>
    <row r="499" spans="1:4" s="21" customFormat="1" ht="14.25" customHeight="1" x14ac:dyDescent="0.3">
      <c r="A499" s="76">
        <v>41647</v>
      </c>
      <c r="B499" s="64">
        <v>12.87</v>
      </c>
      <c r="C499" s="99">
        <f t="shared" ca="1" si="15"/>
        <v>4.3795620437956137E-2</v>
      </c>
      <c r="D499" s="64">
        <f t="shared" ca="1" si="16"/>
        <v>0.65693430656934204</v>
      </c>
    </row>
    <row r="500" spans="1:4" s="21" customFormat="1" ht="14.25" customHeight="1" x14ac:dyDescent="0.3">
      <c r="A500" s="76">
        <v>41646</v>
      </c>
      <c r="B500" s="64">
        <v>12.92</v>
      </c>
      <c r="C500" s="99">
        <f t="shared" ca="1" si="15"/>
        <v>3.5402727195731371E-2</v>
      </c>
      <c r="D500" s="64">
        <f t="shared" ca="1" si="16"/>
        <v>-2.1576433121019116</v>
      </c>
    </row>
    <row r="501" spans="1:4" s="21" customFormat="1" ht="14.25" customHeight="1" x14ac:dyDescent="0.3">
      <c r="A501" s="76">
        <v>41645</v>
      </c>
      <c r="B501" s="64">
        <v>13.55</v>
      </c>
      <c r="C501" s="99">
        <f t="shared" ca="1" si="15"/>
        <v>8.5737179487179502E-2</v>
      </c>
      <c r="D501" s="64">
        <f t="shared" ca="1" si="16"/>
        <v>1.2860576923076925</v>
      </c>
    </row>
    <row r="502" spans="1:4" s="21" customFormat="1" ht="14.25" customHeight="1" x14ac:dyDescent="0.3">
      <c r="A502" s="76">
        <v>41642</v>
      </c>
      <c r="B502" s="64">
        <v>13.76</v>
      </c>
      <c r="C502" s="99">
        <f t="shared" ca="1" si="15"/>
        <v>5.5214723926380424E-2</v>
      </c>
      <c r="D502" s="64">
        <f t="shared" ca="1" si="16"/>
        <v>0.8282208588957064</v>
      </c>
    </row>
    <row r="503" spans="1:4" s="21" customFormat="1" ht="14.25" customHeight="1" x14ac:dyDescent="0.3">
      <c r="A503" s="76">
        <v>41641</v>
      </c>
      <c r="B503" s="64">
        <v>14.23</v>
      </c>
      <c r="C503" s="99">
        <f t="shared" ca="1" si="15"/>
        <v>3.190717911530104E-2</v>
      </c>
      <c r="D503" s="64">
        <f t="shared" ca="1" si="16"/>
        <v>0.47860768672951559</v>
      </c>
    </row>
    <row r="504" spans="1:4" s="21" customFormat="1" ht="14.25" customHeight="1" x14ac:dyDescent="0.3">
      <c r="A504" s="76">
        <v>41640</v>
      </c>
      <c r="B504" s="64" t="e">
        <v>#N/A</v>
      </c>
      <c r="C504" s="99">
        <f t="shared" ca="1" si="15"/>
        <v>3.5402727195731371E-2</v>
      </c>
      <c r="D504" s="64">
        <f t="shared" ca="1" si="16"/>
        <v>-2.1576433121019116</v>
      </c>
    </row>
    <row r="505" spans="1:4" s="21" customFormat="1" ht="14.25" customHeight="1" x14ac:dyDescent="0.3">
      <c r="A505" s="76">
        <v>41639</v>
      </c>
      <c r="B505" s="64">
        <v>13.72</v>
      </c>
      <c r="C505" s="99">
        <f t="shared" ca="1" si="15"/>
        <v>-5.7971014492753676E-3</v>
      </c>
      <c r="D505" s="64">
        <f t="shared" ca="1" si="16"/>
        <v>-8.6956521739130516E-2</v>
      </c>
    </row>
    <row r="506" spans="1:4" s="21" customFormat="1" ht="14.25" customHeight="1" x14ac:dyDescent="0.3">
      <c r="A506" s="76">
        <v>41638</v>
      </c>
      <c r="B506" s="64">
        <v>13.56</v>
      </c>
      <c r="C506" s="99">
        <f t="shared" ca="1" si="15"/>
        <v>-0.16347933374460211</v>
      </c>
      <c r="D506" s="64">
        <f t="shared" ca="1" si="16"/>
        <v>-2.4521900061690314</v>
      </c>
    </row>
    <row r="507" spans="1:4" s="21" customFormat="1" ht="14.25" customHeight="1" x14ac:dyDescent="0.3">
      <c r="A507" s="76">
        <v>41635</v>
      </c>
      <c r="B507" s="64">
        <v>12.46</v>
      </c>
      <c r="C507" s="99">
        <f t="shared" ca="1" si="15"/>
        <v>-0.22270742358078602</v>
      </c>
      <c r="D507" s="64">
        <f t="shared" ca="1" si="16"/>
        <v>-3.3406113537117901</v>
      </c>
    </row>
    <row r="508" spans="1:4" s="21" customFormat="1" ht="14.25" customHeight="1" x14ac:dyDescent="0.3">
      <c r="A508" s="76">
        <v>41634</v>
      </c>
      <c r="B508" s="64">
        <v>12.33</v>
      </c>
      <c r="C508" s="99">
        <f t="shared" ca="1" si="15"/>
        <v>-0.21763959390862941</v>
      </c>
      <c r="D508" s="64">
        <f t="shared" ca="1" si="16"/>
        <v>-3.2645939086294411</v>
      </c>
    </row>
    <row r="509" spans="1:4" s="21" customFormat="1" ht="14.25" customHeight="1" x14ac:dyDescent="0.3">
      <c r="A509" s="76">
        <v>41633</v>
      </c>
      <c r="B509" s="64" t="e">
        <v>#N/A</v>
      </c>
      <c r="C509" s="99">
        <f t="shared" ca="1" si="15"/>
        <v>3.5402727195731371E-2</v>
      </c>
      <c r="D509" s="64">
        <f t="shared" ca="1" si="16"/>
        <v>-2.1576433121019116</v>
      </c>
    </row>
    <row r="510" spans="1:4" s="21" customFormat="1" ht="14.25" customHeight="1" x14ac:dyDescent="0.3">
      <c r="A510" s="76">
        <v>41632</v>
      </c>
      <c r="B510" s="64">
        <v>12.48</v>
      </c>
      <c r="C510" s="99">
        <f t="shared" ca="1" si="15"/>
        <v>-0.19066147859922175</v>
      </c>
      <c r="D510" s="64">
        <f t="shared" ca="1" si="16"/>
        <v>-2.8599221789883265</v>
      </c>
    </row>
    <row r="511" spans="1:4" s="21" customFormat="1" ht="14.25" customHeight="1" x14ac:dyDescent="0.3">
      <c r="A511" s="76">
        <v>41631</v>
      </c>
      <c r="B511" s="64">
        <v>13.04</v>
      </c>
      <c r="C511" s="99">
        <f t="shared" ca="1" si="15"/>
        <v>-6.2544931703810286E-2</v>
      </c>
      <c r="D511" s="64">
        <f t="shared" ca="1" si="16"/>
        <v>-0.93817397555715432</v>
      </c>
    </row>
    <row r="512" spans="1:4" s="21" customFormat="1" ht="14.25" customHeight="1" x14ac:dyDescent="0.3">
      <c r="A512" s="76">
        <v>41628</v>
      </c>
      <c r="B512" s="64">
        <v>13.79</v>
      </c>
      <c r="C512" s="99">
        <f t="shared" ca="1" si="15"/>
        <v>2.2238695329873902E-2</v>
      </c>
      <c r="D512" s="64">
        <f t="shared" ca="1" si="16"/>
        <v>0.33358042994810855</v>
      </c>
    </row>
    <row r="513" spans="1:4" s="21" customFormat="1" ht="14.25" customHeight="1" x14ac:dyDescent="0.3">
      <c r="A513" s="76">
        <v>41627</v>
      </c>
      <c r="B513" s="64">
        <v>14.15</v>
      </c>
      <c r="C513" s="99">
        <f t="shared" ca="1" si="15"/>
        <v>2.6105873821609952E-2</v>
      </c>
      <c r="D513" s="64">
        <f t="shared" ca="1" si="16"/>
        <v>0.39158810732414928</v>
      </c>
    </row>
    <row r="514" spans="1:4" s="21" customFormat="1" ht="14.25" customHeight="1" x14ac:dyDescent="0.3">
      <c r="A514" s="76">
        <v>41626</v>
      </c>
      <c r="B514" s="64">
        <v>13.8</v>
      </c>
      <c r="C514" s="99">
        <f t="shared" ca="1" si="15"/>
        <v>-8.488063660477449E-2</v>
      </c>
      <c r="D514" s="64">
        <f t="shared" ca="1" si="16"/>
        <v>-1.2732095490716173</v>
      </c>
    </row>
    <row r="515" spans="1:4" s="21" customFormat="1" ht="14.25" customHeight="1" x14ac:dyDescent="0.3">
      <c r="A515" s="76">
        <v>41625</v>
      </c>
      <c r="B515" s="64">
        <v>16.21</v>
      </c>
      <c r="C515" s="99">
        <f t="shared" ref="C515:C578" ca="1" si="17">_xlfn.IFNA((B515-B524)/B524,NORMINV(RAND(), _xlfn.AGGREGATE(1,6,C454:C580),_xlfn.AGGREGATE(7,6,C454:C580)))</f>
        <v>0.10272108843537427</v>
      </c>
      <c r="D515" s="64">
        <f t="shared" ca="1" si="16"/>
        <v>1.5408163265306141</v>
      </c>
    </row>
    <row r="516" spans="1:4" s="21" customFormat="1" ht="14.25" customHeight="1" x14ac:dyDescent="0.3">
      <c r="A516" s="76">
        <v>41624</v>
      </c>
      <c r="B516" s="64">
        <v>16.03</v>
      </c>
      <c r="C516" s="99">
        <f t="shared" ca="1" si="17"/>
        <v>0.10171821305841927</v>
      </c>
      <c r="D516" s="64">
        <f t="shared" ca="1" si="16"/>
        <v>1.525773195876289</v>
      </c>
    </row>
    <row r="517" spans="1:4" s="21" customFormat="1" ht="14.25" customHeight="1" x14ac:dyDescent="0.3">
      <c r="A517" s="76">
        <v>41621</v>
      </c>
      <c r="B517" s="64">
        <v>15.76</v>
      </c>
      <c r="C517" s="99">
        <f t="shared" ca="1" si="17"/>
        <v>0.10751932536893881</v>
      </c>
      <c r="D517" s="64">
        <f t="shared" ca="1" si="16"/>
        <v>1.6127898805340821</v>
      </c>
    </row>
    <row r="518" spans="1:4" s="21" customFormat="1" ht="14.25" customHeight="1" x14ac:dyDescent="0.3">
      <c r="A518" s="76">
        <v>41620</v>
      </c>
      <c r="B518" s="64">
        <v>15.54</v>
      </c>
      <c r="C518" s="99">
        <f t="shared" ca="1" si="17"/>
        <v>0.1343065693430657</v>
      </c>
      <c r="D518" s="64">
        <f t="shared" ref="D518:D581" ca="1" si="18">C518*15</f>
        <v>2.0145985401459856</v>
      </c>
    </row>
    <row r="519" spans="1:4" s="21" customFormat="1" ht="14.25" customHeight="1" x14ac:dyDescent="0.3">
      <c r="A519" s="76">
        <v>41619</v>
      </c>
      <c r="B519" s="64">
        <v>15.42</v>
      </c>
      <c r="C519" s="99">
        <f t="shared" ca="1" si="17"/>
        <v>3.5402727195731371E-2</v>
      </c>
      <c r="D519" s="64">
        <f t="shared" ca="1" si="18"/>
        <v>-2.1576433121019116</v>
      </c>
    </row>
    <row r="520" spans="1:4" s="21" customFormat="1" ht="14.25" customHeight="1" x14ac:dyDescent="0.3">
      <c r="A520" s="76">
        <v>41618</v>
      </c>
      <c r="B520" s="64">
        <v>13.91</v>
      </c>
      <c r="C520" s="99">
        <f t="shared" ca="1" si="17"/>
        <v>7.1648690292758069E-2</v>
      </c>
      <c r="D520" s="64">
        <f t="shared" ca="1" si="18"/>
        <v>1.0747303543913711</v>
      </c>
    </row>
    <row r="521" spans="1:4" s="21" customFormat="1" ht="14.25" customHeight="1" x14ac:dyDescent="0.3">
      <c r="A521" s="76">
        <v>41617</v>
      </c>
      <c r="B521" s="64">
        <v>13.49</v>
      </c>
      <c r="C521" s="99">
        <f t="shared" ca="1" si="17"/>
        <v>5.3083528493364535E-2</v>
      </c>
      <c r="D521" s="64">
        <f t="shared" ca="1" si="18"/>
        <v>0.79625292740046805</v>
      </c>
    </row>
    <row r="522" spans="1:4" s="21" customFormat="1" ht="14.25" customHeight="1" x14ac:dyDescent="0.3">
      <c r="A522" s="76">
        <v>41614</v>
      </c>
      <c r="B522" s="64">
        <v>13.79</v>
      </c>
      <c r="C522" s="99">
        <f t="shared" ca="1" si="17"/>
        <v>7.8186082877247862E-2</v>
      </c>
      <c r="D522" s="64">
        <f t="shared" ca="1" si="18"/>
        <v>1.172791243158718</v>
      </c>
    </row>
    <row r="523" spans="1:4" s="21" customFormat="1" ht="14.25" customHeight="1" x14ac:dyDescent="0.3">
      <c r="A523" s="76">
        <v>41613</v>
      </c>
      <c r="B523" s="64">
        <v>15.08</v>
      </c>
      <c r="C523" s="99">
        <f t="shared" ca="1" si="17"/>
        <v>0.23001631321370314</v>
      </c>
      <c r="D523" s="64">
        <f t="shared" ca="1" si="18"/>
        <v>3.4502446982055472</v>
      </c>
    </row>
    <row r="524" spans="1:4" s="21" customFormat="1" ht="14.25" customHeight="1" x14ac:dyDescent="0.3">
      <c r="A524" s="76">
        <v>41612</v>
      </c>
      <c r="B524" s="64">
        <v>14.7</v>
      </c>
      <c r="C524" s="99">
        <f t="shared" ca="1" si="17"/>
        <v>0.16113744075829378</v>
      </c>
      <c r="D524" s="64">
        <f t="shared" ca="1" si="18"/>
        <v>2.4170616113744066</v>
      </c>
    </row>
    <row r="525" spans="1:4" s="21" customFormat="1" ht="14.25" customHeight="1" x14ac:dyDescent="0.3">
      <c r="A525" s="76">
        <v>41611</v>
      </c>
      <c r="B525" s="64">
        <v>14.55</v>
      </c>
      <c r="C525" s="99">
        <f t="shared" ca="1" si="17"/>
        <v>8.5820895522388085E-2</v>
      </c>
      <c r="D525" s="64">
        <f t="shared" ca="1" si="18"/>
        <v>1.2873134328358213</v>
      </c>
    </row>
    <row r="526" spans="1:4" s="21" customFormat="1" ht="14.25" customHeight="1" x14ac:dyDescent="0.3">
      <c r="A526" s="76">
        <v>41610</v>
      </c>
      <c r="B526" s="64">
        <v>14.23</v>
      </c>
      <c r="C526" s="99">
        <f t="shared" ca="1" si="17"/>
        <v>6.2733383121732628E-2</v>
      </c>
      <c r="D526" s="64">
        <f t="shared" ca="1" si="18"/>
        <v>0.94100074682598944</v>
      </c>
    </row>
    <row r="527" spans="1:4" s="21" customFormat="1" ht="14.25" customHeight="1" x14ac:dyDescent="0.3">
      <c r="A527" s="76">
        <v>41607</v>
      </c>
      <c r="B527" s="64">
        <v>13.7</v>
      </c>
      <c r="C527" s="99">
        <f t="shared" ca="1" si="17"/>
        <v>4.5801526717557224E-2</v>
      </c>
      <c r="D527" s="64">
        <f t="shared" ca="1" si="18"/>
        <v>0.68702290076335837</v>
      </c>
    </row>
    <row r="528" spans="1:4" s="21" customFormat="1" ht="14.25" customHeight="1" x14ac:dyDescent="0.3">
      <c r="A528" s="76">
        <v>41606</v>
      </c>
      <c r="B528" s="64" t="e">
        <v>#N/A</v>
      </c>
      <c r="C528" s="99">
        <f t="shared" ca="1" si="17"/>
        <v>3.5402727195731371E-2</v>
      </c>
      <c r="D528" s="64">
        <f t="shared" ca="1" si="18"/>
        <v>-2.1576433121019116</v>
      </c>
    </row>
    <row r="529" spans="1:4" s="21" customFormat="1" ht="14.25" customHeight="1" x14ac:dyDescent="0.3">
      <c r="A529" s="76">
        <v>41605</v>
      </c>
      <c r="B529" s="64">
        <v>12.98</v>
      </c>
      <c r="C529" s="99">
        <f t="shared" ca="1" si="17"/>
        <v>4.9312853678253943E-2</v>
      </c>
      <c r="D529" s="64">
        <f t="shared" ca="1" si="18"/>
        <v>0.7396928051738092</v>
      </c>
    </row>
    <row r="530" spans="1:4" s="21" customFormat="1" ht="14.25" customHeight="1" x14ac:dyDescent="0.3">
      <c r="A530" s="76">
        <v>41604</v>
      </c>
      <c r="B530" s="64">
        <v>12.81</v>
      </c>
      <c r="C530" s="99">
        <f t="shared" ca="1" si="17"/>
        <v>2.3162939297124676E-2</v>
      </c>
      <c r="D530" s="64">
        <f t="shared" ca="1" si="18"/>
        <v>0.34744408945687016</v>
      </c>
    </row>
    <row r="531" spans="1:4" s="21" customFormat="1" ht="14.25" customHeight="1" x14ac:dyDescent="0.3">
      <c r="A531" s="76">
        <v>41603</v>
      </c>
      <c r="B531" s="64">
        <v>12.79</v>
      </c>
      <c r="C531" s="99">
        <f t="shared" ca="1" si="17"/>
        <v>-2.3400936037442383E-3</v>
      </c>
      <c r="D531" s="64">
        <f t="shared" ca="1" si="18"/>
        <v>-3.5101404056163577E-2</v>
      </c>
    </row>
    <row r="532" spans="1:4" s="21" customFormat="1" ht="14.25" customHeight="1" x14ac:dyDescent="0.3">
      <c r="A532" s="76">
        <v>41600</v>
      </c>
      <c r="B532" s="64">
        <v>12.26</v>
      </c>
      <c r="C532" s="99">
        <f t="shared" ca="1" si="17"/>
        <v>-2.1548284118116486E-2</v>
      </c>
      <c r="D532" s="64">
        <f t="shared" ca="1" si="18"/>
        <v>-0.32322426177174729</v>
      </c>
    </row>
    <row r="533" spans="1:4" s="21" customFormat="1" ht="14.25" customHeight="1" x14ac:dyDescent="0.3">
      <c r="A533" s="76">
        <v>41599</v>
      </c>
      <c r="B533" s="64">
        <v>12.66</v>
      </c>
      <c r="C533" s="99">
        <f t="shared" ca="1" si="17"/>
        <v>-1.8604651162790715E-2</v>
      </c>
      <c r="D533" s="64">
        <f t="shared" ca="1" si="18"/>
        <v>-0.27906976744186074</v>
      </c>
    </row>
    <row r="534" spans="1:4" s="21" customFormat="1" ht="14.25" customHeight="1" x14ac:dyDescent="0.3">
      <c r="A534" s="76">
        <v>41598</v>
      </c>
      <c r="B534" s="64">
        <v>13.4</v>
      </c>
      <c r="C534" s="99">
        <f t="shared" ca="1" si="17"/>
        <v>-3.6664270309130109E-2</v>
      </c>
      <c r="D534" s="64">
        <f t="shared" ca="1" si="18"/>
        <v>-0.54996405463695164</v>
      </c>
    </row>
    <row r="535" spans="1:4" s="21" customFormat="1" ht="14.25" customHeight="1" x14ac:dyDescent="0.3">
      <c r="A535" s="76">
        <v>41597</v>
      </c>
      <c r="B535" s="64">
        <v>13.39</v>
      </c>
      <c r="C535" s="99">
        <f t="shared" ca="1" si="17"/>
        <v>5.6827150749802734E-2</v>
      </c>
      <c r="D535" s="64">
        <f t="shared" ca="1" si="18"/>
        <v>0.85240726124704103</v>
      </c>
    </row>
    <row r="536" spans="1:4" s="21" customFormat="1" ht="14.25" customHeight="1" x14ac:dyDescent="0.3">
      <c r="A536" s="76">
        <v>41596</v>
      </c>
      <c r="B536" s="64">
        <v>13.1</v>
      </c>
      <c r="C536" s="99">
        <f t="shared" ca="1" si="17"/>
        <v>-1.2810851544837975E-2</v>
      </c>
      <c r="D536" s="64">
        <f t="shared" ca="1" si="18"/>
        <v>-0.19216277317256963</v>
      </c>
    </row>
    <row r="537" spans="1:4" s="21" customFormat="1" ht="14.25" customHeight="1" x14ac:dyDescent="0.3">
      <c r="A537" s="76">
        <v>41593</v>
      </c>
      <c r="B537" s="64">
        <v>12.19</v>
      </c>
      <c r="C537" s="99">
        <f t="shared" ca="1" si="17"/>
        <v>-5.723124516627999E-2</v>
      </c>
      <c r="D537" s="64">
        <f t="shared" ca="1" si="18"/>
        <v>-0.85846867749419986</v>
      </c>
    </row>
    <row r="538" spans="1:4" s="21" customFormat="1" ht="14.25" customHeight="1" x14ac:dyDescent="0.3">
      <c r="A538" s="76">
        <v>41592</v>
      </c>
      <c r="B538" s="64">
        <v>12.37</v>
      </c>
      <c r="C538" s="99">
        <f t="shared" ca="1" si="17"/>
        <v>-6.8524096385542188E-2</v>
      </c>
      <c r="D538" s="64">
        <f t="shared" ca="1" si="18"/>
        <v>-1.0278614457831328</v>
      </c>
    </row>
    <row r="539" spans="1:4" s="21" customFormat="1" ht="14.25" customHeight="1" x14ac:dyDescent="0.3">
      <c r="A539" s="76">
        <v>41591</v>
      </c>
      <c r="B539" s="64">
        <v>12.52</v>
      </c>
      <c r="C539" s="99">
        <f t="shared" ca="1" si="17"/>
        <v>-8.9454545454545481E-2</v>
      </c>
      <c r="D539" s="64">
        <f t="shared" ca="1" si="18"/>
        <v>-1.3418181818181822</v>
      </c>
    </row>
    <row r="540" spans="1:4" s="21" customFormat="1" ht="14.25" customHeight="1" x14ac:dyDescent="0.3">
      <c r="A540" s="76">
        <v>41590</v>
      </c>
      <c r="B540" s="64">
        <v>12.82</v>
      </c>
      <c r="C540" s="99">
        <f t="shared" ca="1" si="17"/>
        <v>-6.0805860805860812E-2</v>
      </c>
      <c r="D540" s="64">
        <f t="shared" ca="1" si="18"/>
        <v>-0.91208791208791218</v>
      </c>
    </row>
    <row r="541" spans="1:4" s="21" customFormat="1" ht="14.25" customHeight="1" x14ac:dyDescent="0.3">
      <c r="A541" s="76">
        <v>41589</v>
      </c>
      <c r="B541" s="64">
        <v>12.53</v>
      </c>
      <c r="C541" s="99">
        <f t="shared" ca="1" si="17"/>
        <v>-6.5622669649515339E-2</v>
      </c>
      <c r="D541" s="64">
        <f t="shared" ca="1" si="18"/>
        <v>-0.98434004474273007</v>
      </c>
    </row>
    <row r="542" spans="1:4" s="21" customFormat="1" ht="14.25" customHeight="1" x14ac:dyDescent="0.3">
      <c r="A542" s="76">
        <v>41586</v>
      </c>
      <c r="B542" s="64">
        <v>12.9</v>
      </c>
      <c r="C542" s="99">
        <f t="shared" ca="1" si="17"/>
        <v>-3.0803906836964698E-2</v>
      </c>
      <c r="D542" s="64">
        <f t="shared" ca="1" si="18"/>
        <v>-0.46205860255447045</v>
      </c>
    </row>
    <row r="543" spans="1:4" s="21" customFormat="1" ht="14.25" customHeight="1" x14ac:dyDescent="0.3">
      <c r="A543" s="76">
        <v>41585</v>
      </c>
      <c r="B543" s="64">
        <v>13.91</v>
      </c>
      <c r="C543" s="99">
        <f t="shared" ca="1" si="17"/>
        <v>6.2643239113827368E-2</v>
      </c>
      <c r="D543" s="64">
        <f t="shared" ca="1" si="18"/>
        <v>0.93964858670741047</v>
      </c>
    </row>
    <row r="544" spans="1:4" s="21" customFormat="1" ht="14.25" customHeight="1" x14ac:dyDescent="0.3">
      <c r="A544" s="76">
        <v>41584</v>
      </c>
      <c r="B544" s="64">
        <v>12.67</v>
      </c>
      <c r="C544" s="99">
        <f t="shared" ca="1" si="17"/>
        <v>-4.0151515151515105E-2</v>
      </c>
      <c r="D544" s="64">
        <f t="shared" ca="1" si="18"/>
        <v>-0.60227272727272663</v>
      </c>
    </row>
    <row r="545" spans="1:4" s="21" customFormat="1" ht="14.25" customHeight="1" x14ac:dyDescent="0.3">
      <c r="A545" s="76">
        <v>41583</v>
      </c>
      <c r="B545" s="64">
        <v>13.27</v>
      </c>
      <c r="C545" s="99">
        <f t="shared" ca="1" si="17"/>
        <v>-1.117734724292104E-2</v>
      </c>
      <c r="D545" s="64">
        <f t="shared" ca="1" si="18"/>
        <v>-0.16766020864381559</v>
      </c>
    </row>
    <row r="546" spans="1:4" s="21" customFormat="1" ht="14.25" customHeight="1" x14ac:dyDescent="0.3">
      <c r="A546" s="76">
        <v>41582</v>
      </c>
      <c r="B546" s="64">
        <v>12.93</v>
      </c>
      <c r="C546" s="99">
        <f t="shared" ca="1" si="17"/>
        <v>-3.0007501875468894E-2</v>
      </c>
      <c r="D546" s="64">
        <f t="shared" ca="1" si="18"/>
        <v>-0.4501125281320334</v>
      </c>
    </row>
    <row r="547" spans="1:4" s="21" customFormat="1" ht="14.25" customHeight="1" x14ac:dyDescent="0.3">
      <c r="A547" s="76">
        <v>41579</v>
      </c>
      <c r="B547" s="64">
        <v>13.28</v>
      </c>
      <c r="C547" s="99">
        <f t="shared" ca="1" si="17"/>
        <v>9.118541033434591E-3</v>
      </c>
      <c r="D547" s="64">
        <f t="shared" ca="1" si="18"/>
        <v>0.13677811550151886</v>
      </c>
    </row>
    <row r="548" spans="1:4" s="21" customFormat="1" ht="14.25" customHeight="1" x14ac:dyDescent="0.3">
      <c r="A548" s="76">
        <v>41578</v>
      </c>
      <c r="B548" s="64">
        <v>13.75</v>
      </c>
      <c r="C548" s="99">
        <f t="shared" ca="1" si="17"/>
        <v>5.4447852760736264E-2</v>
      </c>
      <c r="D548" s="64">
        <f t="shared" ca="1" si="18"/>
        <v>0.81671779141104395</v>
      </c>
    </row>
    <row r="549" spans="1:4" s="21" customFormat="1" ht="14.25" customHeight="1" x14ac:dyDescent="0.3">
      <c r="A549" s="76">
        <v>41577</v>
      </c>
      <c r="B549" s="64">
        <v>13.65</v>
      </c>
      <c r="C549" s="99">
        <f t="shared" ca="1" si="17"/>
        <v>1.2611275964391686E-2</v>
      </c>
      <c r="D549" s="64">
        <f t="shared" ca="1" si="18"/>
        <v>0.1891691394658753</v>
      </c>
    </row>
    <row r="550" spans="1:4" s="21" customFormat="1" ht="14.25" customHeight="1" x14ac:dyDescent="0.3">
      <c r="A550" s="76">
        <v>41576</v>
      </c>
      <c r="B550" s="64">
        <v>13.41</v>
      </c>
      <c r="C550" s="99">
        <f t="shared" ca="1" si="17"/>
        <v>-8.8375254928620028E-2</v>
      </c>
      <c r="D550" s="64">
        <f t="shared" ca="1" si="18"/>
        <v>-1.3256288239293004</v>
      </c>
    </row>
    <row r="551" spans="1:4" s="21" customFormat="1" ht="14.25" customHeight="1" x14ac:dyDescent="0.3">
      <c r="A551" s="76">
        <v>41575</v>
      </c>
      <c r="B551" s="64">
        <v>13.31</v>
      </c>
      <c r="C551" s="99">
        <f t="shared" ca="1" si="17"/>
        <v>-0.28670953912111469</v>
      </c>
      <c r="D551" s="64">
        <f t="shared" ca="1" si="18"/>
        <v>-4.30064308681672</v>
      </c>
    </row>
    <row r="552" spans="1:4" s="21" customFormat="1" ht="14.25" customHeight="1" x14ac:dyDescent="0.3">
      <c r="A552" s="76">
        <v>41572</v>
      </c>
      <c r="B552" s="64">
        <v>13.09</v>
      </c>
      <c r="C552" s="99">
        <f t="shared" ca="1" si="17"/>
        <v>-0.18543870566272561</v>
      </c>
      <c r="D552" s="64">
        <f t="shared" ca="1" si="18"/>
        <v>-2.7815805849408841</v>
      </c>
    </row>
    <row r="553" spans="1:4" s="21" customFormat="1" ht="14.25" customHeight="1" x14ac:dyDescent="0.3">
      <c r="A553" s="76">
        <v>41571</v>
      </c>
      <c r="B553" s="64">
        <v>13.2</v>
      </c>
      <c r="C553" s="99">
        <f t="shared" ca="1" si="17"/>
        <v>-0.16030534351145045</v>
      </c>
      <c r="D553" s="64">
        <f t="shared" ca="1" si="18"/>
        <v>-2.4045801526717567</v>
      </c>
    </row>
    <row r="554" spans="1:4" s="21" customFormat="1" ht="14.25" customHeight="1" x14ac:dyDescent="0.3">
      <c r="A554" s="76">
        <v>41570</v>
      </c>
      <c r="B554" s="64">
        <v>13.42</v>
      </c>
      <c r="C554" s="99">
        <f t="shared" ca="1" si="17"/>
        <v>-0.18567961165048547</v>
      </c>
      <c r="D554" s="64">
        <f t="shared" ca="1" si="18"/>
        <v>-2.7851941747572821</v>
      </c>
    </row>
    <row r="555" spans="1:4" s="21" customFormat="1" ht="14.25" customHeight="1" x14ac:dyDescent="0.3">
      <c r="A555" s="76">
        <v>41569</v>
      </c>
      <c r="B555" s="64">
        <v>13.33</v>
      </c>
      <c r="C555" s="99">
        <f t="shared" ca="1" si="17"/>
        <v>-0.31989795918367353</v>
      </c>
      <c r="D555" s="64">
        <f t="shared" ca="1" si="18"/>
        <v>-4.7984693877551026</v>
      </c>
    </row>
    <row r="556" spans="1:4" s="21" customFormat="1" ht="14.25" customHeight="1" x14ac:dyDescent="0.3">
      <c r="A556" s="76">
        <v>41568</v>
      </c>
      <c r="B556" s="64">
        <v>13.16</v>
      </c>
      <c r="C556" s="99">
        <f t="shared" ca="1" si="17"/>
        <v>-0.35299901671583084</v>
      </c>
      <c r="D556" s="64">
        <f t="shared" ca="1" si="18"/>
        <v>-5.2949852507374624</v>
      </c>
    </row>
    <row r="557" spans="1:4" s="21" customFormat="1" ht="14.25" customHeight="1" x14ac:dyDescent="0.3">
      <c r="A557" s="76">
        <v>41565</v>
      </c>
      <c r="B557" s="64">
        <v>13.04</v>
      </c>
      <c r="C557" s="99">
        <f t="shared" ca="1" si="17"/>
        <v>-0.32818134981968061</v>
      </c>
      <c r="D557" s="64">
        <f t="shared" ca="1" si="18"/>
        <v>-4.9227202472952092</v>
      </c>
    </row>
    <row r="558" spans="1:4" s="21" customFormat="1" ht="14.25" customHeight="1" x14ac:dyDescent="0.3">
      <c r="A558" s="76">
        <v>41564</v>
      </c>
      <c r="B558" s="64">
        <v>13.48</v>
      </c>
      <c r="C558" s="99">
        <f t="shared" ca="1" si="17"/>
        <v>-0.1947431302270011</v>
      </c>
      <c r="D558" s="64">
        <f t="shared" ca="1" si="18"/>
        <v>-2.9211469534050165</v>
      </c>
    </row>
    <row r="559" spans="1:4" s="21" customFormat="1" ht="14.25" customHeight="1" x14ac:dyDescent="0.3">
      <c r="A559" s="76">
        <v>41563</v>
      </c>
      <c r="B559" s="64">
        <v>14.71</v>
      </c>
      <c r="C559" s="99">
        <f t="shared" ca="1" si="17"/>
        <v>-0.16751556310130167</v>
      </c>
      <c r="D559" s="64">
        <f t="shared" ca="1" si="18"/>
        <v>-2.5127334465195252</v>
      </c>
    </row>
    <row r="560" spans="1:4" s="21" customFormat="1" ht="14.25" customHeight="1" x14ac:dyDescent="0.3">
      <c r="A560" s="76">
        <v>41562</v>
      </c>
      <c r="B560" s="64">
        <v>18.66</v>
      </c>
      <c r="C560" s="99">
        <f t="shared" ca="1" si="17"/>
        <v>0.12409638554216859</v>
      </c>
      <c r="D560" s="64">
        <f t="shared" ca="1" si="18"/>
        <v>1.8614457831325288</v>
      </c>
    </row>
    <row r="561" spans="1:4" s="21" customFormat="1" ht="14.25" customHeight="1" x14ac:dyDescent="0.3">
      <c r="A561" s="76">
        <v>41561</v>
      </c>
      <c r="B561" s="64">
        <v>16.07</v>
      </c>
      <c r="C561" s="99">
        <f t="shared" ca="1" si="17"/>
        <v>3.4105534105534178E-2</v>
      </c>
      <c r="D561" s="64">
        <f t="shared" ca="1" si="18"/>
        <v>0.51158301158301267</v>
      </c>
    </row>
    <row r="562" spans="1:4" s="21" customFormat="1" ht="14.25" customHeight="1" x14ac:dyDescent="0.3">
      <c r="A562" s="76">
        <v>41558</v>
      </c>
      <c r="B562" s="64">
        <v>15.72</v>
      </c>
      <c r="C562" s="99">
        <f t="shared" ca="1" si="17"/>
        <v>-5.3012048192771125E-2</v>
      </c>
      <c r="D562" s="64">
        <f t="shared" ca="1" si="18"/>
        <v>-0.79518072289156683</v>
      </c>
    </row>
    <row r="563" spans="1:4" s="21" customFormat="1" ht="14.25" customHeight="1" x14ac:dyDescent="0.3">
      <c r="A563" s="76">
        <v>41557</v>
      </c>
      <c r="B563" s="64">
        <v>16.48</v>
      </c>
      <c r="C563" s="99">
        <f t="shared" ca="1" si="17"/>
        <v>6.5976714100905526E-2</v>
      </c>
      <c r="D563" s="64">
        <f t="shared" ca="1" si="18"/>
        <v>0.98965071151358286</v>
      </c>
    </row>
    <row r="564" spans="1:4" s="21" customFormat="1" ht="14.25" customHeight="1" x14ac:dyDescent="0.3">
      <c r="A564" s="76">
        <v>41556</v>
      </c>
      <c r="B564" s="64">
        <v>19.600000000000001</v>
      </c>
      <c r="C564" s="99">
        <f t="shared" ca="1" si="17"/>
        <v>0.39402560455192037</v>
      </c>
      <c r="D564" s="64">
        <f t="shared" ca="1" si="18"/>
        <v>5.9103840682788054</v>
      </c>
    </row>
    <row r="565" spans="1:4" s="21" customFormat="1" ht="14.25" customHeight="1" x14ac:dyDescent="0.3">
      <c r="A565" s="76">
        <v>41555</v>
      </c>
      <c r="B565" s="64">
        <v>20.34</v>
      </c>
      <c r="C565" s="99">
        <f t="shared" ca="1" si="17"/>
        <v>0.45182012847965741</v>
      </c>
      <c r="D565" s="64">
        <f t="shared" ca="1" si="18"/>
        <v>6.7773019271948609</v>
      </c>
    </row>
    <row r="566" spans="1:4" s="21" customFormat="1" ht="14.25" customHeight="1" x14ac:dyDescent="0.3">
      <c r="A566" s="76">
        <v>41554</v>
      </c>
      <c r="B566" s="64">
        <v>19.41</v>
      </c>
      <c r="C566" s="99">
        <f t="shared" ca="1" si="17"/>
        <v>0.37855113636363635</v>
      </c>
      <c r="D566" s="64">
        <f t="shared" ca="1" si="18"/>
        <v>5.678267045454545</v>
      </c>
    </row>
    <row r="567" spans="1:4" s="21" customFormat="1" ht="14.25" customHeight="1" x14ac:dyDescent="0.3">
      <c r="A567" s="76">
        <v>41551</v>
      </c>
      <c r="B567" s="64">
        <v>16.739999999999998</v>
      </c>
      <c r="C567" s="99">
        <f t="shared" ca="1" si="17"/>
        <v>0.16981132075471683</v>
      </c>
      <c r="D567" s="64">
        <f t="shared" ca="1" si="18"/>
        <v>2.5471698113207526</v>
      </c>
    </row>
    <row r="568" spans="1:4" s="21" customFormat="1" ht="14.25" customHeight="1" x14ac:dyDescent="0.3">
      <c r="A568" s="76">
        <v>41550</v>
      </c>
      <c r="B568" s="64">
        <v>17.670000000000002</v>
      </c>
      <c r="C568" s="99">
        <f t="shared" ca="1" si="17"/>
        <v>0.3467987804878051</v>
      </c>
      <c r="D568" s="64">
        <f t="shared" ca="1" si="18"/>
        <v>5.2019817073170769</v>
      </c>
    </row>
    <row r="569" spans="1:4" s="21" customFormat="1" ht="14.25" customHeight="1" x14ac:dyDescent="0.3">
      <c r="A569" s="76">
        <v>41549</v>
      </c>
      <c r="B569" s="64">
        <v>16.600000000000001</v>
      </c>
      <c r="C569" s="99">
        <f t="shared" ca="1" si="17"/>
        <v>0.2613981762917934</v>
      </c>
      <c r="D569" s="64">
        <f t="shared" ca="1" si="18"/>
        <v>3.9209726443769011</v>
      </c>
    </row>
    <row r="570" spans="1:4" s="21" customFormat="1" ht="14.25" customHeight="1" x14ac:dyDescent="0.3">
      <c r="A570" s="76">
        <v>41548</v>
      </c>
      <c r="B570" s="64">
        <v>15.54</v>
      </c>
      <c r="C570" s="99">
        <f t="shared" ca="1" si="17"/>
        <v>0.14348785871964675</v>
      </c>
      <c r="D570" s="64">
        <f t="shared" ca="1" si="18"/>
        <v>2.1523178807947012</v>
      </c>
    </row>
    <row r="571" spans="1:4" s="21" customFormat="1" ht="14.25" customHeight="1" x14ac:dyDescent="0.3">
      <c r="A571" s="76">
        <v>41547</v>
      </c>
      <c r="B571" s="64">
        <v>16.600000000000001</v>
      </c>
      <c r="C571" s="99">
        <f t="shared" ca="1" si="17"/>
        <v>0.14246386785960097</v>
      </c>
      <c r="D571" s="64">
        <f t="shared" ca="1" si="18"/>
        <v>2.1369580178940146</v>
      </c>
    </row>
    <row r="572" spans="1:4" s="21" customFormat="1" ht="14.25" customHeight="1" x14ac:dyDescent="0.3">
      <c r="A572" s="76">
        <v>41544</v>
      </c>
      <c r="B572" s="64">
        <v>15.46</v>
      </c>
      <c r="C572" s="99">
        <f t="shared" ca="1" si="17"/>
        <v>7.5104311543810851E-2</v>
      </c>
      <c r="D572" s="64">
        <f t="shared" ca="1" si="18"/>
        <v>1.1265646731571628</v>
      </c>
    </row>
    <row r="573" spans="1:4" s="21" customFormat="1" ht="14.25" customHeight="1" x14ac:dyDescent="0.3">
      <c r="A573" s="76">
        <v>41543</v>
      </c>
      <c r="B573" s="64">
        <v>14.06</v>
      </c>
      <c r="C573" s="99">
        <f t="shared" ca="1" si="17"/>
        <v>-7.0621468926553421E-3</v>
      </c>
      <c r="D573" s="64">
        <f t="shared" ca="1" si="18"/>
        <v>-0.10593220338983013</v>
      </c>
    </row>
    <row r="574" spans="1:4" s="21" customFormat="1" ht="14.25" customHeight="1" x14ac:dyDescent="0.3">
      <c r="A574" s="76">
        <v>41542</v>
      </c>
      <c r="B574" s="64">
        <v>14.01</v>
      </c>
      <c r="C574" s="99">
        <f t="shared" ca="1" si="17"/>
        <v>-1.9594121763470914E-2</v>
      </c>
      <c r="D574" s="64">
        <f t="shared" ca="1" si="18"/>
        <v>-0.29391182645206371</v>
      </c>
    </row>
    <row r="575" spans="1:4" s="21" customFormat="1" ht="14.25" customHeight="1" x14ac:dyDescent="0.3">
      <c r="A575" s="76">
        <v>41541</v>
      </c>
      <c r="B575" s="64">
        <v>14.08</v>
      </c>
      <c r="C575" s="99">
        <f t="shared" ca="1" si="17"/>
        <v>1.8813314037626611E-2</v>
      </c>
      <c r="D575" s="64">
        <f t="shared" ca="1" si="18"/>
        <v>0.28219971056439919</v>
      </c>
    </row>
    <row r="576" spans="1:4" s="21" customFormat="1" ht="14.25" customHeight="1" x14ac:dyDescent="0.3">
      <c r="A576" s="76">
        <v>41540</v>
      </c>
      <c r="B576" s="64">
        <v>14.31</v>
      </c>
      <c r="C576" s="99">
        <f t="shared" ca="1" si="17"/>
        <v>-1.5141087405368125E-2</v>
      </c>
      <c r="D576" s="64">
        <f t="shared" ca="1" si="18"/>
        <v>-0.22711631108052188</v>
      </c>
    </row>
    <row r="577" spans="1:4" s="21" customFormat="1" ht="14.25" customHeight="1" x14ac:dyDescent="0.3">
      <c r="A577" s="76">
        <v>41537</v>
      </c>
      <c r="B577" s="64">
        <v>13.12</v>
      </c>
      <c r="C577" s="99">
        <f t="shared" ca="1" si="17"/>
        <v>-0.16058861164427393</v>
      </c>
      <c r="D577" s="64">
        <f t="shared" ca="1" si="18"/>
        <v>-2.4088291746641088</v>
      </c>
    </row>
    <row r="578" spans="1:4" s="21" customFormat="1" ht="14.25" customHeight="1" x14ac:dyDescent="0.3">
      <c r="A578" s="76">
        <v>41536</v>
      </c>
      <c r="B578" s="64">
        <v>13.16</v>
      </c>
      <c r="C578" s="99">
        <f t="shared" ca="1" si="17"/>
        <v>-0.16971608832807569</v>
      </c>
      <c r="D578" s="64">
        <f t="shared" ca="1" si="18"/>
        <v>-2.5457413249211354</v>
      </c>
    </row>
    <row r="579" spans="1:4" s="21" customFormat="1" ht="14.25" customHeight="1" x14ac:dyDescent="0.3">
      <c r="A579" s="76">
        <v>41535</v>
      </c>
      <c r="B579" s="64">
        <v>13.59</v>
      </c>
      <c r="C579" s="99">
        <f t="shared" ref="C579:C642" ca="1" si="19">_xlfn.IFNA((B579-B588)/B588,NORMINV(RAND(), _xlfn.AGGREGATE(1,6,C518:C644),_xlfn.AGGREGATE(7,6,C518:C644)))</f>
        <v>-0.13823715916296764</v>
      </c>
      <c r="D579" s="64">
        <f t="shared" ca="1" si="18"/>
        <v>-2.0735573874445148</v>
      </c>
    </row>
    <row r="580" spans="1:4" s="21" customFormat="1" ht="14.25" customHeight="1" x14ac:dyDescent="0.3">
      <c r="A580" s="76">
        <v>41534</v>
      </c>
      <c r="B580" s="64">
        <v>14.53</v>
      </c>
      <c r="C580" s="99">
        <f t="shared" ca="1" si="19"/>
        <v>-8.5012594458438367E-2</v>
      </c>
      <c r="D580" s="64">
        <f t="shared" ca="1" si="18"/>
        <v>-1.2751889168765755</v>
      </c>
    </row>
    <row r="581" spans="1:4" s="21" customFormat="1" ht="14.25" customHeight="1" x14ac:dyDescent="0.3">
      <c r="A581" s="76">
        <v>41533</v>
      </c>
      <c r="B581" s="64">
        <v>14.38</v>
      </c>
      <c r="C581" s="99">
        <f t="shared" ca="1" si="19"/>
        <v>-0.1342564720048163</v>
      </c>
      <c r="D581" s="64">
        <f t="shared" ca="1" si="18"/>
        <v>-2.0138470800722446</v>
      </c>
    </row>
    <row r="582" spans="1:4" s="21" customFormat="1" ht="14.25" customHeight="1" x14ac:dyDescent="0.3">
      <c r="A582" s="76">
        <v>41530</v>
      </c>
      <c r="B582" s="64">
        <v>14.16</v>
      </c>
      <c r="C582" s="99">
        <f t="shared" ca="1" si="19"/>
        <v>3.5402727195731371E-2</v>
      </c>
      <c r="D582" s="64">
        <f t="shared" ref="D582:D645" ca="1" si="20">C582*15</f>
        <v>-2.1576433121019116</v>
      </c>
    </row>
    <row r="583" spans="1:4" s="21" customFormat="1" ht="14.25" customHeight="1" x14ac:dyDescent="0.3">
      <c r="A583" s="76">
        <v>41529</v>
      </c>
      <c r="B583" s="64">
        <v>14.29</v>
      </c>
      <c r="C583" s="99">
        <f t="shared" ca="1" si="19"/>
        <v>-0.15990593768371558</v>
      </c>
      <c r="D583" s="64">
        <f t="shared" ca="1" si="20"/>
        <v>-2.3985890652557336</v>
      </c>
    </row>
    <row r="584" spans="1:4" s="21" customFormat="1" ht="14.25" customHeight="1" x14ac:dyDescent="0.3">
      <c r="A584" s="76">
        <v>41528</v>
      </c>
      <c r="B584" s="64">
        <v>13.82</v>
      </c>
      <c r="C584" s="99">
        <f t="shared" ca="1" si="19"/>
        <v>-0.17787031528851865</v>
      </c>
      <c r="D584" s="64">
        <f t="shared" ca="1" si="20"/>
        <v>-2.6680547293277797</v>
      </c>
    </row>
    <row r="585" spans="1:4" s="21" customFormat="1" ht="14.25" customHeight="1" x14ac:dyDescent="0.3">
      <c r="A585" s="76">
        <v>41527</v>
      </c>
      <c r="B585" s="64">
        <v>14.53</v>
      </c>
      <c r="C585" s="99">
        <f t="shared" ca="1" si="19"/>
        <v>-0.1188599151000606</v>
      </c>
      <c r="D585" s="64">
        <f t="shared" ca="1" si="20"/>
        <v>-1.7828987265009089</v>
      </c>
    </row>
    <row r="586" spans="1:4" s="21" customFormat="1" ht="14.25" customHeight="1" x14ac:dyDescent="0.3">
      <c r="A586" s="76">
        <v>41526</v>
      </c>
      <c r="B586" s="64">
        <v>15.63</v>
      </c>
      <c r="C586" s="99">
        <f t="shared" ca="1" si="19"/>
        <v>-6.7978533094812096E-2</v>
      </c>
      <c r="D586" s="64">
        <f t="shared" ca="1" si="20"/>
        <v>-1.0196779964221814</v>
      </c>
    </row>
    <row r="587" spans="1:4" s="21" customFormat="1" ht="14.25" customHeight="1" x14ac:dyDescent="0.3">
      <c r="A587" s="76">
        <v>41523</v>
      </c>
      <c r="B587" s="64">
        <v>15.85</v>
      </c>
      <c r="C587" s="99">
        <f t="shared" ca="1" si="19"/>
        <v>5.7371581054035982E-2</v>
      </c>
      <c r="D587" s="64">
        <f t="shared" ca="1" si="20"/>
        <v>0.86057371581053976</v>
      </c>
    </row>
    <row r="588" spans="1:4" s="21" customFormat="1" ht="14.25" customHeight="1" x14ac:dyDescent="0.3">
      <c r="A588" s="76">
        <v>41522</v>
      </c>
      <c r="B588" s="64">
        <v>15.77</v>
      </c>
      <c r="C588" s="99">
        <f t="shared" ca="1" si="19"/>
        <v>0.12804005722460651</v>
      </c>
      <c r="D588" s="64">
        <f t="shared" ca="1" si="20"/>
        <v>1.9206008583690977</v>
      </c>
    </row>
    <row r="589" spans="1:4" s="21" customFormat="1" ht="14.25" customHeight="1" x14ac:dyDescent="0.3">
      <c r="A589" s="76">
        <v>41521</v>
      </c>
      <c r="B589" s="64">
        <v>15.88</v>
      </c>
      <c r="C589" s="99">
        <f t="shared" ca="1" si="19"/>
        <v>7.5880758807588142E-2</v>
      </c>
      <c r="D589" s="64">
        <f t="shared" ca="1" si="20"/>
        <v>1.1382113821138222</v>
      </c>
    </row>
    <row r="590" spans="1:4" s="21" customFormat="1" ht="14.25" customHeight="1" x14ac:dyDescent="0.3">
      <c r="A590" s="76">
        <v>41520</v>
      </c>
      <c r="B590" s="64">
        <v>16.61</v>
      </c>
      <c r="C590" s="99">
        <f t="shared" ca="1" si="19"/>
        <v>4.2032622333751567E-2</v>
      </c>
      <c r="D590" s="64">
        <f t="shared" ca="1" si="20"/>
        <v>0.63048933500627347</v>
      </c>
    </row>
    <row r="591" spans="1:4" s="21" customFormat="1" ht="14.25" customHeight="1" x14ac:dyDescent="0.3">
      <c r="A591" s="76">
        <v>41519</v>
      </c>
      <c r="B591" s="64" t="e">
        <v>#N/A</v>
      </c>
      <c r="C591" s="99">
        <f t="shared" ca="1" si="19"/>
        <v>3.5402727195731371E-2</v>
      </c>
      <c r="D591" s="64">
        <f t="shared" ca="1" si="20"/>
        <v>-2.1576433121019116</v>
      </c>
    </row>
    <row r="592" spans="1:4" s="21" customFormat="1" ht="14.25" customHeight="1" x14ac:dyDescent="0.3">
      <c r="A592" s="76">
        <v>41516</v>
      </c>
      <c r="B592" s="64">
        <v>17.010000000000002</v>
      </c>
      <c r="C592" s="99">
        <f t="shared" ca="1" si="19"/>
        <v>0.1264900662251657</v>
      </c>
      <c r="D592" s="64">
        <f t="shared" ca="1" si="20"/>
        <v>1.8973509933774855</v>
      </c>
    </row>
    <row r="593" spans="1:4" s="21" customFormat="1" ht="14.25" customHeight="1" x14ac:dyDescent="0.3">
      <c r="A593" s="76">
        <v>41515</v>
      </c>
      <c r="B593" s="64">
        <v>16.809999999999999</v>
      </c>
      <c r="C593" s="99">
        <f t="shared" ca="1" si="19"/>
        <v>0.16979819067501736</v>
      </c>
      <c r="D593" s="64">
        <f t="shared" ca="1" si="20"/>
        <v>2.5469728601252606</v>
      </c>
    </row>
    <row r="594" spans="1:4" s="21" customFormat="1" ht="14.25" customHeight="1" x14ac:dyDescent="0.3">
      <c r="A594" s="76">
        <v>41514</v>
      </c>
      <c r="B594" s="64">
        <v>16.489999999999998</v>
      </c>
      <c r="C594" s="99">
        <f t="shared" ca="1" si="19"/>
        <v>0.11948404616429043</v>
      </c>
      <c r="D594" s="64">
        <f t="shared" ca="1" si="20"/>
        <v>1.7922606924643563</v>
      </c>
    </row>
    <row r="595" spans="1:4" s="21" customFormat="1" ht="14.25" customHeight="1" x14ac:dyDescent="0.3">
      <c r="A595" s="76">
        <v>41513</v>
      </c>
      <c r="B595" s="64">
        <v>16.77</v>
      </c>
      <c r="C595" s="99">
        <f t="shared" ca="1" si="19"/>
        <v>0.28604294478527614</v>
      </c>
      <c r="D595" s="64">
        <f t="shared" ca="1" si="20"/>
        <v>4.2906441717791424</v>
      </c>
    </row>
    <row r="596" spans="1:4" s="21" customFormat="1" ht="14.25" customHeight="1" x14ac:dyDescent="0.3">
      <c r="A596" s="76">
        <v>41512</v>
      </c>
      <c r="B596" s="64">
        <v>14.99</v>
      </c>
      <c r="C596" s="99">
        <f t="shared" ca="1" si="19"/>
        <v>0.21770917952883831</v>
      </c>
      <c r="D596" s="64">
        <f t="shared" ca="1" si="20"/>
        <v>3.2656376929325748</v>
      </c>
    </row>
    <row r="597" spans="1:4" s="21" customFormat="1" ht="14.25" customHeight="1" x14ac:dyDescent="0.3">
      <c r="A597" s="76">
        <v>41509</v>
      </c>
      <c r="B597" s="64">
        <v>13.98</v>
      </c>
      <c r="C597" s="99">
        <f t="shared" ca="1" si="19"/>
        <v>9.1334894613583129E-2</v>
      </c>
      <c r="D597" s="64">
        <f t="shared" ca="1" si="20"/>
        <v>1.370023419203747</v>
      </c>
    </row>
    <row r="598" spans="1:4" s="21" customFormat="1" ht="14.25" customHeight="1" x14ac:dyDescent="0.3">
      <c r="A598" s="76">
        <v>41508</v>
      </c>
      <c r="B598" s="64">
        <v>14.76</v>
      </c>
      <c r="C598" s="99">
        <f t="shared" ca="1" si="19"/>
        <v>0.10067114093959728</v>
      </c>
      <c r="D598" s="64">
        <f t="shared" ca="1" si="20"/>
        <v>1.5100671140939592</v>
      </c>
    </row>
    <row r="599" spans="1:4" s="21" customFormat="1" ht="14.25" customHeight="1" x14ac:dyDescent="0.3">
      <c r="A599" s="76">
        <v>41507</v>
      </c>
      <c r="B599" s="64">
        <v>15.94</v>
      </c>
      <c r="C599" s="99">
        <f t="shared" ca="1" si="19"/>
        <v>0.25216025137470532</v>
      </c>
      <c r="D599" s="64">
        <f t="shared" ca="1" si="20"/>
        <v>3.7824037706205798</v>
      </c>
    </row>
    <row r="600" spans="1:4" s="21" customFormat="1" ht="14.25" customHeight="1" x14ac:dyDescent="0.3">
      <c r="A600" s="76">
        <v>41506</v>
      </c>
      <c r="B600" s="64">
        <v>14.91</v>
      </c>
      <c r="C600" s="99">
        <f t="shared" ca="1" si="19"/>
        <v>0.14869029275808934</v>
      </c>
      <c r="D600" s="64">
        <f t="shared" ca="1" si="20"/>
        <v>2.23035439137134</v>
      </c>
    </row>
    <row r="601" spans="1:4" s="21" customFormat="1" ht="14.25" customHeight="1" x14ac:dyDescent="0.3">
      <c r="A601" s="76">
        <v>41505</v>
      </c>
      <c r="B601" s="64">
        <v>15.1</v>
      </c>
      <c r="C601" s="99">
        <f t="shared" ca="1" si="19"/>
        <v>0.18710691823899361</v>
      </c>
      <c r="D601" s="64">
        <f t="shared" ca="1" si="20"/>
        <v>2.8066037735849041</v>
      </c>
    </row>
    <row r="602" spans="1:4" s="21" customFormat="1" ht="14.25" customHeight="1" x14ac:dyDescent="0.3">
      <c r="A602" s="76">
        <v>41502</v>
      </c>
      <c r="B602" s="64">
        <v>14.37</v>
      </c>
      <c r="C602" s="99">
        <f t="shared" ca="1" si="19"/>
        <v>0.21368243243243237</v>
      </c>
      <c r="D602" s="64">
        <f t="shared" ca="1" si="20"/>
        <v>3.2052364864864855</v>
      </c>
    </row>
    <row r="603" spans="1:4" s="21" customFormat="1" ht="14.25" customHeight="1" x14ac:dyDescent="0.3">
      <c r="A603" s="76">
        <v>41501</v>
      </c>
      <c r="B603" s="64">
        <v>14.73</v>
      </c>
      <c r="C603" s="99">
        <f t="shared" ca="1" si="19"/>
        <v>0.22954924874791319</v>
      </c>
      <c r="D603" s="64">
        <f t="shared" ca="1" si="20"/>
        <v>3.4432387312186976</v>
      </c>
    </row>
    <row r="604" spans="1:4" s="21" customFormat="1" ht="14.25" customHeight="1" x14ac:dyDescent="0.3">
      <c r="A604" s="76">
        <v>41500</v>
      </c>
      <c r="B604" s="64">
        <v>13.04</v>
      </c>
      <c r="C604" s="99">
        <f t="shared" ca="1" si="19"/>
        <v>7.7279752704791076E-3</v>
      </c>
      <c r="D604" s="64">
        <f t="shared" ca="1" si="20"/>
        <v>0.11591962905718661</v>
      </c>
    </row>
    <row r="605" spans="1:4" s="21" customFormat="1" ht="14.25" customHeight="1" x14ac:dyDescent="0.3">
      <c r="A605" s="76">
        <v>41499</v>
      </c>
      <c r="B605" s="64">
        <v>12.31</v>
      </c>
      <c r="C605" s="99">
        <f t="shared" ca="1" si="19"/>
        <v>-8.4758364312267576E-2</v>
      </c>
      <c r="D605" s="64">
        <f t="shared" ca="1" si="20"/>
        <v>-1.2713754646840136</v>
      </c>
    </row>
    <row r="606" spans="1:4" s="21" customFormat="1" ht="14.25" customHeight="1" x14ac:dyDescent="0.3">
      <c r="A606" s="76">
        <v>41498</v>
      </c>
      <c r="B606" s="64">
        <v>12.81</v>
      </c>
      <c r="C606" s="99">
        <f t="shared" ca="1" si="19"/>
        <v>-4.3315907393577303E-2</v>
      </c>
      <c r="D606" s="64">
        <f t="shared" ca="1" si="20"/>
        <v>-0.64973861090365959</v>
      </c>
    </row>
    <row r="607" spans="1:4" s="21" customFormat="1" ht="14.25" customHeight="1" x14ac:dyDescent="0.3">
      <c r="A607" s="76">
        <v>41495</v>
      </c>
      <c r="B607" s="64">
        <v>13.41</v>
      </c>
      <c r="C607" s="99">
        <f t="shared" ca="1" si="19"/>
        <v>1.4936519790888403E-3</v>
      </c>
      <c r="D607" s="64">
        <f t="shared" ca="1" si="20"/>
        <v>2.2404779686332605E-2</v>
      </c>
    </row>
    <row r="608" spans="1:4" s="21" customFormat="1" ht="14.25" customHeight="1" x14ac:dyDescent="0.3">
      <c r="A608" s="76">
        <v>41494</v>
      </c>
      <c r="B608" s="64">
        <v>12.73</v>
      </c>
      <c r="C608" s="99">
        <f t="shared" ca="1" si="19"/>
        <v>7.8616352201256185E-4</v>
      </c>
      <c r="D608" s="64">
        <f t="shared" ca="1" si="20"/>
        <v>1.1792452830188429E-2</v>
      </c>
    </row>
    <row r="609" spans="1:4" s="21" customFormat="1" ht="14.25" customHeight="1" x14ac:dyDescent="0.3">
      <c r="A609" s="76">
        <v>41493</v>
      </c>
      <c r="B609" s="64">
        <v>12.98</v>
      </c>
      <c r="C609" s="99">
        <f t="shared" ca="1" si="19"/>
        <v>7.7101002313028418E-4</v>
      </c>
      <c r="D609" s="64">
        <f t="shared" ca="1" si="20"/>
        <v>1.1565150346954262E-2</v>
      </c>
    </row>
    <row r="610" spans="1:4" s="21" customFormat="1" ht="14.25" customHeight="1" x14ac:dyDescent="0.3">
      <c r="A610" s="76">
        <v>41492</v>
      </c>
      <c r="B610" s="64">
        <v>12.72</v>
      </c>
      <c r="C610" s="99">
        <f t="shared" ca="1" si="19"/>
        <v>-3.4901365705614501E-2</v>
      </c>
      <c r="D610" s="64">
        <f t="shared" ca="1" si="20"/>
        <v>-0.52352048558421749</v>
      </c>
    </row>
    <row r="611" spans="1:4" s="21" customFormat="1" ht="14.25" customHeight="1" x14ac:dyDescent="0.3">
      <c r="A611" s="76">
        <v>41491</v>
      </c>
      <c r="B611" s="64">
        <v>11.84</v>
      </c>
      <c r="C611" s="99">
        <f t="shared" ca="1" si="19"/>
        <v>-6.477093206951029E-2</v>
      </c>
      <c r="D611" s="64">
        <f t="shared" ca="1" si="20"/>
        <v>-0.9715639810426544</v>
      </c>
    </row>
    <row r="612" spans="1:4" s="21" customFormat="1" ht="14.25" customHeight="1" x14ac:dyDescent="0.3">
      <c r="A612" s="76">
        <v>41488</v>
      </c>
      <c r="B612" s="64">
        <v>11.98</v>
      </c>
      <c r="C612" s="99">
        <f t="shared" ca="1" si="19"/>
        <v>-2.522375915378346E-2</v>
      </c>
      <c r="D612" s="64">
        <f t="shared" ca="1" si="20"/>
        <v>-0.37835638730675192</v>
      </c>
    </row>
    <row r="613" spans="1:4" s="21" customFormat="1" ht="14.25" customHeight="1" x14ac:dyDescent="0.3">
      <c r="A613" s="76">
        <v>41487</v>
      </c>
      <c r="B613" s="64">
        <v>12.94</v>
      </c>
      <c r="C613" s="99">
        <f t="shared" ca="1" si="19"/>
        <v>3.1897926634768772E-2</v>
      </c>
      <c r="D613" s="64">
        <f t="shared" ca="1" si="20"/>
        <v>0.4784688995215316</v>
      </c>
    </row>
    <row r="614" spans="1:4" s="21" customFormat="1" ht="14.25" customHeight="1" x14ac:dyDescent="0.3">
      <c r="A614" s="76">
        <v>41486</v>
      </c>
      <c r="B614" s="64">
        <v>13.45</v>
      </c>
      <c r="C614" s="99">
        <f t="shared" ca="1" si="19"/>
        <v>-2.3238925199709534E-2</v>
      </c>
      <c r="D614" s="64">
        <f t="shared" ca="1" si="20"/>
        <v>-0.348583877995643</v>
      </c>
    </row>
    <row r="615" spans="1:4" s="21" customFormat="1" ht="14.25" customHeight="1" x14ac:dyDescent="0.3">
      <c r="A615" s="76">
        <v>41485</v>
      </c>
      <c r="B615" s="64">
        <v>13.39</v>
      </c>
      <c r="C615" s="99">
        <f t="shared" ca="1" si="19"/>
        <v>-2.8301886792452744E-2</v>
      </c>
      <c r="D615" s="64">
        <f t="shared" ca="1" si="20"/>
        <v>-0.42452830188679114</v>
      </c>
    </row>
    <row r="616" spans="1:4" s="21" customFormat="1" ht="14.25" customHeight="1" x14ac:dyDescent="0.3">
      <c r="A616" s="76">
        <v>41484</v>
      </c>
      <c r="B616" s="64">
        <v>13.39</v>
      </c>
      <c r="C616" s="99">
        <f t="shared" ca="1" si="19"/>
        <v>-7.1428571428571383E-2</v>
      </c>
      <c r="D616" s="64">
        <f t="shared" ca="1" si="20"/>
        <v>-1.0714285714285707</v>
      </c>
    </row>
    <row r="617" spans="1:4" s="21" customFormat="1" ht="14.25" customHeight="1" x14ac:dyDescent="0.3">
      <c r="A617" s="76">
        <v>41481</v>
      </c>
      <c r="B617" s="64">
        <v>12.72</v>
      </c>
      <c r="C617" s="99">
        <f t="shared" ca="1" si="19"/>
        <v>-7.7592458303118103E-2</v>
      </c>
      <c r="D617" s="64">
        <f t="shared" ca="1" si="20"/>
        <v>-1.1638868745467716</v>
      </c>
    </row>
    <row r="618" spans="1:4" s="21" customFormat="1" ht="14.25" customHeight="1" x14ac:dyDescent="0.3">
      <c r="A618" s="76">
        <v>41480</v>
      </c>
      <c r="B618" s="64">
        <v>12.97</v>
      </c>
      <c r="C618" s="99">
        <f t="shared" ca="1" si="19"/>
        <v>-6.2861271676300526E-2</v>
      </c>
      <c r="D618" s="64">
        <f t="shared" ca="1" si="20"/>
        <v>-0.9429190751445079</v>
      </c>
    </row>
    <row r="619" spans="1:4" s="21" customFormat="1" ht="14.25" customHeight="1" x14ac:dyDescent="0.3">
      <c r="A619" s="76">
        <v>41479</v>
      </c>
      <c r="B619" s="64">
        <v>13.18</v>
      </c>
      <c r="C619" s="99">
        <f t="shared" ca="1" si="19"/>
        <v>-5.9243397573162035E-2</v>
      </c>
      <c r="D619" s="64">
        <f t="shared" ca="1" si="20"/>
        <v>-0.88865096359743057</v>
      </c>
    </row>
    <row r="620" spans="1:4" s="21" customFormat="1" ht="14.25" customHeight="1" x14ac:dyDescent="0.3">
      <c r="A620" s="76">
        <v>41478</v>
      </c>
      <c r="B620" s="64">
        <v>12.66</v>
      </c>
      <c r="C620" s="99">
        <f t="shared" ca="1" si="19"/>
        <v>-0.10907811400422242</v>
      </c>
      <c r="D620" s="64">
        <f t="shared" ca="1" si="20"/>
        <v>-1.6361717100633362</v>
      </c>
    </row>
    <row r="621" spans="1:4" s="21" customFormat="1" ht="14.25" customHeight="1" x14ac:dyDescent="0.3">
      <c r="A621" s="76">
        <v>41477</v>
      </c>
      <c r="B621" s="64">
        <v>12.29</v>
      </c>
      <c r="C621" s="99">
        <f t="shared" ca="1" si="19"/>
        <v>-0.14355400696864115</v>
      </c>
      <c r="D621" s="64">
        <f t="shared" ca="1" si="20"/>
        <v>-2.1533101045296172</v>
      </c>
    </row>
    <row r="622" spans="1:4" s="21" customFormat="1" ht="14.25" customHeight="1" x14ac:dyDescent="0.3">
      <c r="A622" s="76">
        <v>41474</v>
      </c>
      <c r="B622" s="64">
        <v>12.54</v>
      </c>
      <c r="C622" s="99">
        <f t="shared" ca="1" si="19"/>
        <v>-0.15155615696887689</v>
      </c>
      <c r="D622" s="64">
        <f t="shared" ca="1" si="20"/>
        <v>-2.2733423545331535</v>
      </c>
    </row>
    <row r="623" spans="1:4" s="21" customFormat="1" ht="14.25" customHeight="1" x14ac:dyDescent="0.3">
      <c r="A623" s="76">
        <v>41473</v>
      </c>
      <c r="B623" s="64">
        <v>13.77</v>
      </c>
      <c r="C623" s="99">
        <f t="shared" ca="1" si="19"/>
        <v>-7.521826729348563E-2</v>
      </c>
      <c r="D623" s="64">
        <f t="shared" ca="1" si="20"/>
        <v>-1.1282740094022845</v>
      </c>
    </row>
    <row r="624" spans="1:4" s="21" customFormat="1" ht="14.25" customHeight="1" x14ac:dyDescent="0.3">
      <c r="A624" s="76">
        <v>41472</v>
      </c>
      <c r="B624" s="64">
        <v>13.78</v>
      </c>
      <c r="C624" s="99">
        <f t="shared" ca="1" si="19"/>
        <v>3.5402727195731371E-2</v>
      </c>
      <c r="D624" s="64">
        <f t="shared" ca="1" si="20"/>
        <v>-2.1576433121019116</v>
      </c>
    </row>
    <row r="625" spans="1:4" s="21" customFormat="1" ht="14.25" customHeight="1" x14ac:dyDescent="0.3">
      <c r="A625" s="76">
        <v>41471</v>
      </c>
      <c r="B625" s="64">
        <v>14.42</v>
      </c>
      <c r="C625" s="99">
        <f t="shared" ca="1" si="19"/>
        <v>-0.10987654320987651</v>
      </c>
      <c r="D625" s="64">
        <f t="shared" ca="1" si="20"/>
        <v>-1.6481481481481477</v>
      </c>
    </row>
    <row r="626" spans="1:4" s="21" customFormat="1" ht="14.25" customHeight="1" x14ac:dyDescent="0.3">
      <c r="A626" s="76">
        <v>41470</v>
      </c>
      <c r="B626" s="64">
        <v>13.79</v>
      </c>
      <c r="C626" s="99">
        <f t="shared" ca="1" si="19"/>
        <v>-0.16119221411192225</v>
      </c>
      <c r="D626" s="64">
        <f t="shared" ca="1" si="20"/>
        <v>-2.4178832116788338</v>
      </c>
    </row>
    <row r="627" spans="1:4" s="21" customFormat="1" ht="14.25" customHeight="1" x14ac:dyDescent="0.3">
      <c r="A627" s="76">
        <v>41467</v>
      </c>
      <c r="B627" s="64">
        <v>13.84</v>
      </c>
      <c r="C627" s="99">
        <f t="shared" ca="1" si="19"/>
        <v>-0.15455100794135621</v>
      </c>
      <c r="D627" s="64">
        <f t="shared" ca="1" si="20"/>
        <v>-2.3182651191203432</v>
      </c>
    </row>
    <row r="628" spans="1:4" s="21" customFormat="1" ht="14.25" customHeight="1" x14ac:dyDescent="0.3">
      <c r="A628" s="76">
        <v>41466</v>
      </c>
      <c r="B628" s="64">
        <v>14.01</v>
      </c>
      <c r="C628" s="99">
        <f t="shared" ca="1" si="19"/>
        <v>-0.16903914590747329</v>
      </c>
      <c r="D628" s="64">
        <f t="shared" ca="1" si="20"/>
        <v>-2.5355871886120993</v>
      </c>
    </row>
    <row r="629" spans="1:4" s="21" customFormat="1" ht="14.25" customHeight="1" x14ac:dyDescent="0.3">
      <c r="A629" s="76">
        <v>41465</v>
      </c>
      <c r="B629" s="64">
        <v>14.21</v>
      </c>
      <c r="C629" s="99">
        <f t="shared" ca="1" si="19"/>
        <v>-0.15717674970344001</v>
      </c>
      <c r="D629" s="64">
        <f t="shared" ca="1" si="20"/>
        <v>-2.3576512455516001</v>
      </c>
    </row>
    <row r="630" spans="1:4" s="21" customFormat="1" ht="14.25" customHeight="1" x14ac:dyDescent="0.3">
      <c r="A630" s="76">
        <v>41464</v>
      </c>
      <c r="B630" s="64">
        <v>14.35</v>
      </c>
      <c r="C630" s="99">
        <f t="shared" ca="1" si="19"/>
        <v>-0.16618245206275428</v>
      </c>
      <c r="D630" s="64">
        <f t="shared" ca="1" si="20"/>
        <v>-2.4927367809413141</v>
      </c>
    </row>
    <row r="631" spans="1:4" s="21" customFormat="1" ht="14.25" customHeight="1" x14ac:dyDescent="0.3">
      <c r="A631" s="76">
        <v>41463</v>
      </c>
      <c r="B631" s="64">
        <v>14.78</v>
      </c>
      <c r="C631" s="99">
        <f t="shared" ca="1" si="19"/>
        <v>-0.19978343259339468</v>
      </c>
      <c r="D631" s="64">
        <f t="shared" ca="1" si="20"/>
        <v>-2.9967514889009204</v>
      </c>
    </row>
    <row r="632" spans="1:4" s="21" customFormat="1" ht="14.25" customHeight="1" x14ac:dyDescent="0.3">
      <c r="A632" s="76">
        <v>41460</v>
      </c>
      <c r="B632" s="64">
        <v>14.89</v>
      </c>
      <c r="C632" s="99">
        <f t="shared" ca="1" si="19"/>
        <v>-0.25957235206364987</v>
      </c>
      <c r="D632" s="64">
        <f t="shared" ca="1" si="20"/>
        <v>-3.8935852809547482</v>
      </c>
    </row>
    <row r="633" spans="1:4" s="21" customFormat="1" ht="14.25" customHeight="1" x14ac:dyDescent="0.3">
      <c r="A633" s="76">
        <v>41459</v>
      </c>
      <c r="B633" s="64" t="e">
        <v>#N/A</v>
      </c>
      <c r="C633" s="99">
        <f t="shared" ca="1" si="19"/>
        <v>3.5402727195731371E-2</v>
      </c>
      <c r="D633" s="64">
        <f t="shared" ca="1" si="20"/>
        <v>-2.1576433121019116</v>
      </c>
    </row>
    <row r="634" spans="1:4" s="21" customFormat="1" ht="14.25" customHeight="1" x14ac:dyDescent="0.3">
      <c r="A634" s="76">
        <v>41458</v>
      </c>
      <c r="B634" s="64">
        <v>16.2</v>
      </c>
      <c r="C634" s="99">
        <f t="shared" ca="1" si="19"/>
        <v>-0.20937042459736455</v>
      </c>
      <c r="D634" s="64">
        <f t="shared" ca="1" si="20"/>
        <v>-3.1405563689604681</v>
      </c>
    </row>
    <row r="635" spans="1:4" s="21" customFormat="1" ht="14.25" customHeight="1" x14ac:dyDescent="0.3">
      <c r="A635" s="76">
        <v>41457</v>
      </c>
      <c r="B635" s="64">
        <v>16.440000000000001</v>
      </c>
      <c r="C635" s="99">
        <f t="shared" ca="1" si="19"/>
        <v>-1.2019230769230727E-2</v>
      </c>
      <c r="D635" s="64">
        <f t="shared" ca="1" si="20"/>
        <v>-0.1802884615384609</v>
      </c>
    </row>
    <row r="636" spans="1:4" s="21" customFormat="1" ht="14.25" customHeight="1" x14ac:dyDescent="0.3">
      <c r="A636" s="76">
        <v>41456</v>
      </c>
      <c r="B636" s="64">
        <v>16.37</v>
      </c>
      <c r="C636" s="99">
        <f t="shared" ca="1" si="19"/>
        <v>-1.4449127031908395E-2</v>
      </c>
      <c r="D636" s="64">
        <f t="shared" ca="1" si="20"/>
        <v>-0.21673690547862592</v>
      </c>
    </row>
    <row r="637" spans="1:4" s="21" customFormat="1" ht="14.25" customHeight="1" x14ac:dyDescent="0.3">
      <c r="A637" s="76">
        <v>41453</v>
      </c>
      <c r="B637" s="64">
        <v>16.86</v>
      </c>
      <c r="C637" s="99">
        <f t="shared" ca="1" si="19"/>
        <v>3.571428571428495E-3</v>
      </c>
      <c r="D637" s="64">
        <f t="shared" ca="1" si="20"/>
        <v>5.3571428571427424E-2</v>
      </c>
    </row>
    <row r="638" spans="1:4" s="21" customFormat="1" ht="14.25" customHeight="1" x14ac:dyDescent="0.3">
      <c r="A638" s="76">
        <v>41452</v>
      </c>
      <c r="B638" s="64">
        <v>16.86</v>
      </c>
      <c r="C638" s="99">
        <f t="shared" ca="1" si="19"/>
        <v>-1.6909620991253597E-2</v>
      </c>
      <c r="D638" s="64">
        <f t="shared" ca="1" si="20"/>
        <v>-0.25364431486880396</v>
      </c>
    </row>
    <row r="639" spans="1:4" s="21" customFormat="1" ht="14.25" customHeight="1" x14ac:dyDescent="0.3">
      <c r="A639" s="76">
        <v>41451</v>
      </c>
      <c r="B639" s="64">
        <v>17.21</v>
      </c>
      <c r="C639" s="99">
        <f t="shared" ca="1" si="19"/>
        <v>4.8750761730652084E-2</v>
      </c>
      <c r="D639" s="64">
        <f t="shared" ca="1" si="20"/>
        <v>0.73126142595978127</v>
      </c>
    </row>
    <row r="640" spans="1:4" s="21" customFormat="1" ht="14.25" customHeight="1" x14ac:dyDescent="0.3">
      <c r="A640" s="76">
        <v>41450</v>
      </c>
      <c r="B640" s="64">
        <v>18.47</v>
      </c>
      <c r="C640" s="99">
        <f t="shared" ca="1" si="19"/>
        <v>-6.4550833781603549E-3</v>
      </c>
      <c r="D640" s="64">
        <f t="shared" ca="1" si="20"/>
        <v>-9.6826250672405328E-2</v>
      </c>
    </row>
    <row r="641" spans="1:4" s="21" customFormat="1" ht="14.25" customHeight="1" x14ac:dyDescent="0.3">
      <c r="A641" s="76">
        <v>41449</v>
      </c>
      <c r="B641" s="64">
        <v>20.11</v>
      </c>
      <c r="C641" s="99">
        <f t="shared" ca="1" si="19"/>
        <v>0.17809021675454006</v>
      </c>
      <c r="D641" s="64">
        <f t="shared" ca="1" si="20"/>
        <v>2.6713532513181009</v>
      </c>
    </row>
    <row r="642" spans="1:4" s="21" customFormat="1" ht="14.25" customHeight="1" x14ac:dyDescent="0.3">
      <c r="A642" s="76">
        <v>41446</v>
      </c>
      <c r="B642" s="64">
        <v>18.899999999999999</v>
      </c>
      <c r="C642" s="99">
        <f t="shared" ca="1" si="19"/>
        <v>0.2240932642487046</v>
      </c>
      <c r="D642" s="64">
        <f t="shared" ca="1" si="20"/>
        <v>3.361398963730569</v>
      </c>
    </row>
    <row r="643" spans="1:4" s="21" customFormat="1" ht="14.25" customHeight="1" x14ac:dyDescent="0.3">
      <c r="A643" s="76">
        <v>41445</v>
      </c>
      <c r="B643" s="64">
        <v>20.49</v>
      </c>
      <c r="C643" s="99">
        <f t="shared" ref="C643:C706" ca="1" si="21">_xlfn.IFNA((B643-B652)/B652,NORMINV(RAND(), _xlfn.AGGREGATE(1,6,C582:C708),_xlfn.AGGREGATE(7,6,C582:C708)))</f>
        <v>0.35336856010568019</v>
      </c>
      <c r="D643" s="64">
        <f t="shared" ca="1" si="20"/>
        <v>5.3005284015852023</v>
      </c>
    </row>
    <row r="644" spans="1:4" s="21" customFormat="1" ht="14.25" customHeight="1" x14ac:dyDescent="0.3">
      <c r="A644" s="76">
        <v>41444</v>
      </c>
      <c r="B644" s="64">
        <v>16.64</v>
      </c>
      <c r="C644" s="99">
        <f t="shared" ca="1" si="21"/>
        <v>6.0132291040298038E-4</v>
      </c>
      <c r="D644" s="64">
        <f t="shared" ca="1" si="20"/>
        <v>9.019843656044706E-3</v>
      </c>
    </row>
    <row r="645" spans="1:4" s="21" customFormat="1" ht="14.25" customHeight="1" x14ac:dyDescent="0.3">
      <c r="A645" s="76">
        <v>41443</v>
      </c>
      <c r="B645" s="64">
        <v>16.61</v>
      </c>
      <c r="C645" s="99">
        <f t="shared" ca="1" si="21"/>
        <v>-5.0857142857142892E-2</v>
      </c>
      <c r="D645" s="64">
        <f t="shared" ca="1" si="20"/>
        <v>-0.76285714285714334</v>
      </c>
    </row>
    <row r="646" spans="1:4" s="21" customFormat="1" ht="14.25" customHeight="1" x14ac:dyDescent="0.3">
      <c r="A646" s="76">
        <v>41442</v>
      </c>
      <c r="B646" s="64">
        <v>16.8</v>
      </c>
      <c r="C646" s="99">
        <f t="shared" ca="1" si="21"/>
        <v>3.2575291948371304E-2</v>
      </c>
      <c r="D646" s="64">
        <f t="shared" ref="D646:D709" ca="1" si="22">C646*15</f>
        <v>0.48862937922556959</v>
      </c>
    </row>
    <row r="647" spans="1:4" s="21" customFormat="1" ht="14.25" customHeight="1" x14ac:dyDescent="0.3">
      <c r="A647" s="76">
        <v>41439</v>
      </c>
      <c r="B647" s="64">
        <v>17.149999999999999</v>
      </c>
      <c r="C647" s="99">
        <f t="shared" ca="1" si="21"/>
        <v>5.3439803439803278E-2</v>
      </c>
      <c r="D647" s="64">
        <f t="shared" ca="1" si="22"/>
        <v>0.80159705159704919</v>
      </c>
    </row>
    <row r="648" spans="1:4" s="21" customFormat="1" ht="14.25" customHeight="1" x14ac:dyDescent="0.3">
      <c r="A648" s="76">
        <v>41438</v>
      </c>
      <c r="B648" s="64">
        <v>16.41</v>
      </c>
      <c r="C648" s="99">
        <f t="shared" ca="1" si="21"/>
        <v>6.7484662576686762E-3</v>
      </c>
      <c r="D648" s="64">
        <f t="shared" ca="1" si="22"/>
        <v>0.10122699386503015</v>
      </c>
    </row>
    <row r="649" spans="1:4" s="21" customFormat="1" ht="14.25" customHeight="1" x14ac:dyDescent="0.3">
      <c r="A649" s="76">
        <v>41437</v>
      </c>
      <c r="B649" s="64">
        <v>18.59</v>
      </c>
      <c r="C649" s="99">
        <f t="shared" ca="1" si="21"/>
        <v>0.27942188575361326</v>
      </c>
      <c r="D649" s="64">
        <f t="shared" ca="1" si="22"/>
        <v>4.1913282863041985</v>
      </c>
    </row>
    <row r="650" spans="1:4" s="21" customFormat="1" ht="14.25" customHeight="1" x14ac:dyDescent="0.3">
      <c r="A650" s="76">
        <v>41436</v>
      </c>
      <c r="B650" s="64">
        <v>17.07</v>
      </c>
      <c r="C650" s="99">
        <f t="shared" ca="1" si="21"/>
        <v>0.15104517869184086</v>
      </c>
      <c r="D650" s="64">
        <f t="shared" ca="1" si="22"/>
        <v>2.2656776803776131</v>
      </c>
    </row>
    <row r="651" spans="1:4" s="21" customFormat="1" ht="14.25" customHeight="1" x14ac:dyDescent="0.3">
      <c r="A651" s="76">
        <v>41435</v>
      </c>
      <c r="B651" s="64">
        <v>15.44</v>
      </c>
      <c r="C651" s="99">
        <f t="shared" ca="1" si="21"/>
        <v>6.6298342541436392E-2</v>
      </c>
      <c r="D651" s="64">
        <f t="shared" ca="1" si="22"/>
        <v>0.99447513812154587</v>
      </c>
    </row>
    <row r="652" spans="1:4" s="21" customFormat="1" ht="14.25" customHeight="1" x14ac:dyDescent="0.3">
      <c r="A652" s="76">
        <v>41432</v>
      </c>
      <c r="B652" s="64">
        <v>15.14</v>
      </c>
      <c r="C652" s="99">
        <f t="shared" ca="1" si="21"/>
        <v>3.5402727195731371E-2</v>
      </c>
      <c r="D652" s="64">
        <f t="shared" ca="1" si="22"/>
        <v>-2.1576433121019116</v>
      </c>
    </row>
    <row r="653" spans="1:4" s="21" customFormat="1" ht="14.25" customHeight="1" x14ac:dyDescent="0.3">
      <c r="A653" s="76">
        <v>41431</v>
      </c>
      <c r="B653" s="64">
        <v>16.63</v>
      </c>
      <c r="C653" s="99">
        <f t="shared" ca="1" si="21"/>
        <v>0.18870621872766252</v>
      </c>
      <c r="D653" s="64">
        <f t="shared" ca="1" si="22"/>
        <v>2.8305932809149379</v>
      </c>
    </row>
    <row r="654" spans="1:4" s="21" customFormat="1" ht="14.25" customHeight="1" x14ac:dyDescent="0.3">
      <c r="A654" s="76">
        <v>41430</v>
      </c>
      <c r="B654" s="64">
        <v>17.5</v>
      </c>
      <c r="C654" s="99">
        <f t="shared" ca="1" si="21"/>
        <v>0.24378109452736316</v>
      </c>
      <c r="D654" s="64">
        <f t="shared" ca="1" si="22"/>
        <v>3.6567164179104474</v>
      </c>
    </row>
    <row r="655" spans="1:4" s="21" customFormat="1" ht="14.25" customHeight="1" x14ac:dyDescent="0.3">
      <c r="A655" s="76">
        <v>41429</v>
      </c>
      <c r="B655" s="64">
        <v>16.27</v>
      </c>
      <c r="C655" s="99">
        <f t="shared" ca="1" si="21"/>
        <v>0.17727930535455855</v>
      </c>
      <c r="D655" s="64">
        <f t="shared" ca="1" si="22"/>
        <v>2.6591895803183783</v>
      </c>
    </row>
    <row r="656" spans="1:4" s="21" customFormat="1" ht="14.25" customHeight="1" x14ac:dyDescent="0.3">
      <c r="A656" s="76">
        <v>41428</v>
      </c>
      <c r="B656" s="64">
        <v>16.28</v>
      </c>
      <c r="C656" s="99">
        <f t="shared" ca="1" si="21"/>
        <v>0.21765145848915499</v>
      </c>
      <c r="D656" s="64">
        <f t="shared" ca="1" si="22"/>
        <v>3.2647718773373247</v>
      </c>
    </row>
    <row r="657" spans="1:4" s="21" customFormat="1" ht="14.25" customHeight="1" x14ac:dyDescent="0.3">
      <c r="A657" s="76">
        <v>41425</v>
      </c>
      <c r="B657" s="64">
        <v>16.3</v>
      </c>
      <c r="C657" s="99">
        <f t="shared" ca="1" si="21"/>
        <v>0.25192012288786492</v>
      </c>
      <c r="D657" s="64">
        <f t="shared" ca="1" si="22"/>
        <v>3.7788018433179738</v>
      </c>
    </row>
    <row r="658" spans="1:4" s="21" customFormat="1" ht="14.25" customHeight="1" x14ac:dyDescent="0.3">
      <c r="A658" s="76">
        <v>41424</v>
      </c>
      <c r="B658" s="64">
        <v>14.53</v>
      </c>
      <c r="C658" s="99">
        <f t="shared" ca="1" si="21"/>
        <v>0.16706827309236949</v>
      </c>
      <c r="D658" s="64">
        <f t="shared" ca="1" si="22"/>
        <v>2.5060240963855422</v>
      </c>
    </row>
    <row r="659" spans="1:4" s="21" customFormat="1" ht="14.25" customHeight="1" x14ac:dyDescent="0.3">
      <c r="A659" s="76">
        <v>41423</v>
      </c>
      <c r="B659" s="64">
        <v>14.83</v>
      </c>
      <c r="C659" s="99">
        <f t="shared" ca="1" si="21"/>
        <v>0.1346595256312165</v>
      </c>
      <c r="D659" s="64">
        <f t="shared" ca="1" si="22"/>
        <v>2.0198928844682476</v>
      </c>
    </row>
    <row r="660" spans="1:4" s="21" customFormat="1" ht="14.25" customHeight="1" x14ac:dyDescent="0.3">
      <c r="A660" s="76">
        <v>41422</v>
      </c>
      <c r="B660" s="64">
        <v>14.48</v>
      </c>
      <c r="C660" s="99">
        <f t="shared" ca="1" si="21"/>
        <v>0.13036690085870412</v>
      </c>
      <c r="D660" s="64">
        <f t="shared" ca="1" si="22"/>
        <v>1.9555035128805618</v>
      </c>
    </row>
    <row r="661" spans="1:4" s="21" customFormat="1" ht="14.25" customHeight="1" x14ac:dyDescent="0.3">
      <c r="A661" s="76">
        <v>41421</v>
      </c>
      <c r="B661" s="64" t="e">
        <v>#N/A</v>
      </c>
      <c r="C661" s="99">
        <f t="shared" ca="1" si="21"/>
        <v>3.5402727195731371E-2</v>
      </c>
      <c r="D661" s="64">
        <f t="shared" ca="1" si="22"/>
        <v>-2.1576433121019116</v>
      </c>
    </row>
    <row r="662" spans="1:4" s="21" customFormat="1" ht="14.25" customHeight="1" x14ac:dyDescent="0.3">
      <c r="A662" s="76">
        <v>41418</v>
      </c>
      <c r="B662" s="64">
        <v>13.99</v>
      </c>
      <c r="C662" s="99">
        <f t="shared" ca="1" si="21"/>
        <v>0.11474103585657366</v>
      </c>
      <c r="D662" s="64">
        <f t="shared" ca="1" si="22"/>
        <v>1.7211155378486049</v>
      </c>
    </row>
    <row r="663" spans="1:4" s="21" customFormat="1" ht="14.25" customHeight="1" x14ac:dyDescent="0.3">
      <c r="A663" s="76">
        <v>41417</v>
      </c>
      <c r="B663" s="64">
        <v>14.07</v>
      </c>
      <c r="C663" s="99">
        <f t="shared" ca="1" si="21"/>
        <v>0.11755361397934873</v>
      </c>
      <c r="D663" s="64">
        <f t="shared" ca="1" si="22"/>
        <v>1.7633042096902309</v>
      </c>
    </row>
    <row r="664" spans="1:4" s="21" customFormat="1" ht="14.25" customHeight="1" x14ac:dyDescent="0.3">
      <c r="A664" s="76">
        <v>41416</v>
      </c>
      <c r="B664" s="64">
        <v>13.82</v>
      </c>
      <c r="C664" s="99">
        <f t="shared" ca="1" si="21"/>
        <v>5.255140898705251E-2</v>
      </c>
      <c r="D664" s="64">
        <f t="shared" ca="1" si="22"/>
        <v>0.7882711348057877</v>
      </c>
    </row>
    <row r="665" spans="1:4" s="21" customFormat="1" ht="14.25" customHeight="1" x14ac:dyDescent="0.3">
      <c r="A665" s="76">
        <v>41415</v>
      </c>
      <c r="B665" s="64">
        <v>13.37</v>
      </c>
      <c r="C665" s="99">
        <f t="shared" ca="1" si="21"/>
        <v>5.608214849921004E-2</v>
      </c>
      <c r="D665" s="64">
        <f t="shared" ca="1" si="22"/>
        <v>0.84123222748815063</v>
      </c>
    </row>
    <row r="666" spans="1:4" s="21" customFormat="1" ht="14.25" customHeight="1" x14ac:dyDescent="0.3">
      <c r="A666" s="76">
        <v>41414</v>
      </c>
      <c r="B666" s="64">
        <v>13.02</v>
      </c>
      <c r="C666" s="99">
        <f t="shared" ca="1" si="21"/>
        <v>1.4809041309430983E-2</v>
      </c>
      <c r="D666" s="64">
        <f t="shared" ca="1" si="22"/>
        <v>0.22213561964146475</v>
      </c>
    </row>
    <row r="667" spans="1:4" s="21" customFormat="1" ht="14.25" customHeight="1" x14ac:dyDescent="0.3">
      <c r="A667" s="76">
        <v>41411</v>
      </c>
      <c r="B667" s="64">
        <v>12.45</v>
      </c>
      <c r="C667" s="99">
        <f t="shared" ca="1" si="21"/>
        <v>-1.6587677725118551E-2</v>
      </c>
      <c r="D667" s="64">
        <f t="shared" ca="1" si="22"/>
        <v>-0.24881516587677827</v>
      </c>
    </row>
    <row r="668" spans="1:4" s="21" customFormat="1" ht="14.25" customHeight="1" x14ac:dyDescent="0.3">
      <c r="A668" s="76">
        <v>41410</v>
      </c>
      <c r="B668" s="64">
        <v>13.07</v>
      </c>
      <c r="C668" s="99">
        <f t="shared" ca="1" si="21"/>
        <v>1.7120622568093435E-2</v>
      </c>
      <c r="D668" s="64">
        <f t="shared" ca="1" si="22"/>
        <v>0.25680933852140153</v>
      </c>
    </row>
    <row r="669" spans="1:4" s="21" customFormat="1" ht="14.25" customHeight="1" x14ac:dyDescent="0.3">
      <c r="A669" s="76">
        <v>41409</v>
      </c>
      <c r="B669" s="64">
        <v>12.81</v>
      </c>
      <c r="C669" s="99">
        <f t="shared" ca="1" si="21"/>
        <v>-5.7395143487858673E-2</v>
      </c>
      <c r="D669" s="64">
        <f t="shared" ca="1" si="22"/>
        <v>-0.86092715231788008</v>
      </c>
    </row>
    <row r="670" spans="1:4" s="21" customFormat="1" ht="14.25" customHeight="1" x14ac:dyDescent="0.3">
      <c r="A670" s="76">
        <v>41408</v>
      </c>
      <c r="B670" s="64">
        <v>12.77</v>
      </c>
      <c r="C670" s="99">
        <f t="shared" ca="1" si="21"/>
        <v>-0.11870255348516222</v>
      </c>
      <c r="D670" s="64">
        <f t="shared" ca="1" si="22"/>
        <v>-1.7805383022774333</v>
      </c>
    </row>
    <row r="671" spans="1:4" s="21" customFormat="1" ht="14.25" customHeight="1" x14ac:dyDescent="0.3">
      <c r="A671" s="76">
        <v>41407</v>
      </c>
      <c r="B671" s="64">
        <v>12.55</v>
      </c>
      <c r="C671" s="99">
        <f t="shared" ca="1" si="21"/>
        <v>-7.1745562130177437E-2</v>
      </c>
      <c r="D671" s="64">
        <f t="shared" ca="1" si="22"/>
        <v>-1.0761834319526615</v>
      </c>
    </row>
    <row r="672" spans="1:4" s="21" customFormat="1" ht="14.25" customHeight="1" x14ac:dyDescent="0.3">
      <c r="A672" s="76">
        <v>41404</v>
      </c>
      <c r="B672" s="64">
        <v>12.59</v>
      </c>
      <c r="C672" s="99">
        <f t="shared" ca="1" si="21"/>
        <v>-8.1692195477753526E-2</v>
      </c>
      <c r="D672" s="64">
        <f t="shared" ca="1" si="22"/>
        <v>-1.225382932166303</v>
      </c>
    </row>
    <row r="673" spans="1:4" s="21" customFormat="1" ht="14.25" customHeight="1" x14ac:dyDescent="0.3">
      <c r="A673" s="76">
        <v>41403</v>
      </c>
      <c r="B673" s="64">
        <v>13.13</v>
      </c>
      <c r="C673" s="99">
        <f t="shared" ca="1" si="21"/>
        <v>-3.5268185157971983E-2</v>
      </c>
      <c r="D673" s="64">
        <f t="shared" ca="1" si="22"/>
        <v>-0.5290227773695797</v>
      </c>
    </row>
    <row r="674" spans="1:4" s="21" customFormat="1" ht="14.25" customHeight="1" x14ac:dyDescent="0.3">
      <c r="A674" s="76">
        <v>41402</v>
      </c>
      <c r="B674" s="64">
        <v>12.66</v>
      </c>
      <c r="C674" s="99">
        <f t="shared" ca="1" si="21"/>
        <v>-7.0484581497797294E-2</v>
      </c>
      <c r="D674" s="64">
        <f t="shared" ca="1" si="22"/>
        <v>-1.0572687224669595</v>
      </c>
    </row>
    <row r="675" spans="1:4" s="21" customFormat="1" ht="14.25" customHeight="1" x14ac:dyDescent="0.3">
      <c r="A675" s="76">
        <v>41401</v>
      </c>
      <c r="B675" s="64">
        <v>12.83</v>
      </c>
      <c r="C675" s="99">
        <f t="shared" ca="1" si="21"/>
        <v>-5.7310800881704586E-2</v>
      </c>
      <c r="D675" s="64">
        <f t="shared" ca="1" si="22"/>
        <v>-0.85966201322556879</v>
      </c>
    </row>
    <row r="676" spans="1:4" s="21" customFormat="1" ht="14.25" customHeight="1" x14ac:dyDescent="0.3">
      <c r="A676" s="76">
        <v>41400</v>
      </c>
      <c r="B676" s="64">
        <v>12.66</v>
      </c>
      <c r="C676" s="99">
        <f t="shared" ca="1" si="21"/>
        <v>-6.0830860534124648E-2</v>
      </c>
      <c r="D676" s="64">
        <f t="shared" ca="1" si="22"/>
        <v>-0.91246290801186969</v>
      </c>
    </row>
    <row r="677" spans="1:4" s="21" customFormat="1" ht="14.25" customHeight="1" x14ac:dyDescent="0.3">
      <c r="A677" s="76">
        <v>41397</v>
      </c>
      <c r="B677" s="64">
        <v>12.85</v>
      </c>
      <c r="C677" s="99">
        <f t="shared" ca="1" si="21"/>
        <v>-0.10701876302988192</v>
      </c>
      <c r="D677" s="64">
        <f t="shared" ca="1" si="22"/>
        <v>-1.6052814454482287</v>
      </c>
    </row>
    <row r="678" spans="1:4" s="21" customFormat="1" ht="14.25" customHeight="1" x14ac:dyDescent="0.3">
      <c r="A678" s="76">
        <v>41396</v>
      </c>
      <c r="B678" s="64">
        <v>13.59</v>
      </c>
      <c r="C678" s="99">
        <f t="shared" ca="1" si="21"/>
        <v>-9.2184368737475E-2</v>
      </c>
      <c r="D678" s="64">
        <f t="shared" ca="1" si="22"/>
        <v>-1.382765531062125</v>
      </c>
    </row>
    <row r="679" spans="1:4" s="21" customFormat="1" ht="14.25" customHeight="1" x14ac:dyDescent="0.3">
      <c r="A679" s="76">
        <v>41395</v>
      </c>
      <c r="B679" s="64">
        <v>14.49</v>
      </c>
      <c r="C679" s="99">
        <f t="shared" ca="1" si="21"/>
        <v>-0.17482915717539857</v>
      </c>
      <c r="D679" s="64">
        <f t="shared" ca="1" si="22"/>
        <v>-2.6224373576309787</v>
      </c>
    </row>
    <row r="680" spans="1:4" s="21" customFormat="1" ht="14.25" customHeight="1" x14ac:dyDescent="0.3">
      <c r="A680" s="76">
        <v>41394</v>
      </c>
      <c r="B680" s="64">
        <v>13.52</v>
      </c>
      <c r="C680" s="99">
        <f t="shared" ca="1" si="21"/>
        <v>-0.1811023622047245</v>
      </c>
      <c r="D680" s="64">
        <f t="shared" ca="1" si="22"/>
        <v>-2.7165354330708675</v>
      </c>
    </row>
    <row r="681" spans="1:4" s="21" customFormat="1" ht="14.25" customHeight="1" x14ac:dyDescent="0.3">
      <c r="A681" s="76">
        <v>41393</v>
      </c>
      <c r="B681" s="64">
        <v>13.71</v>
      </c>
      <c r="C681" s="99">
        <f t="shared" ca="1" si="21"/>
        <v>-1.7908309455587391E-2</v>
      </c>
      <c r="D681" s="64">
        <f t="shared" ca="1" si="22"/>
        <v>-0.26862464183381085</v>
      </c>
    </row>
    <row r="682" spans="1:4" s="21" customFormat="1" ht="14.25" customHeight="1" x14ac:dyDescent="0.3">
      <c r="A682" s="76">
        <v>41390</v>
      </c>
      <c r="B682" s="64">
        <v>13.61</v>
      </c>
      <c r="C682" s="99">
        <f t="shared" ca="1" si="21"/>
        <v>-0.21192819918934569</v>
      </c>
      <c r="D682" s="64">
        <f t="shared" ca="1" si="22"/>
        <v>-3.1789229878401852</v>
      </c>
    </row>
    <row r="683" spans="1:4" s="21" customFormat="1" ht="14.25" customHeight="1" x14ac:dyDescent="0.3">
      <c r="A683" s="76">
        <v>41389</v>
      </c>
      <c r="B683" s="64">
        <v>13.62</v>
      </c>
      <c r="C683" s="99">
        <f t="shared" ca="1" si="21"/>
        <v>0.12935323383084565</v>
      </c>
      <c r="D683" s="64">
        <f t="shared" ca="1" si="22"/>
        <v>1.9402985074626848</v>
      </c>
    </row>
    <row r="684" spans="1:4" s="21" customFormat="1" ht="14.25" customHeight="1" x14ac:dyDescent="0.3">
      <c r="A684" s="76">
        <v>41388</v>
      </c>
      <c r="B684" s="64">
        <v>13.61</v>
      </c>
      <c r="C684" s="99">
        <f t="shared" ca="1" si="21"/>
        <v>0.11192810457516333</v>
      </c>
      <c r="D684" s="64">
        <f t="shared" ca="1" si="22"/>
        <v>1.6789215686274499</v>
      </c>
    </row>
    <row r="685" spans="1:4" s="21" customFormat="1" ht="14.25" customHeight="1" x14ac:dyDescent="0.3">
      <c r="A685" s="76">
        <v>41387</v>
      </c>
      <c r="B685" s="64">
        <v>13.48</v>
      </c>
      <c r="C685" s="99">
        <f t="shared" ca="1" si="21"/>
        <v>9.0614886731391675E-2</v>
      </c>
      <c r="D685" s="64">
        <f t="shared" ca="1" si="22"/>
        <v>1.3592233009708752</v>
      </c>
    </row>
    <row r="686" spans="1:4" s="21" customFormat="1" ht="14.25" customHeight="1" x14ac:dyDescent="0.3">
      <c r="A686" s="76">
        <v>41386</v>
      </c>
      <c r="B686" s="64">
        <v>14.39</v>
      </c>
      <c r="C686" s="99">
        <f t="shared" ca="1" si="21"/>
        <v>0.12071651090342685</v>
      </c>
      <c r="D686" s="64">
        <f t="shared" ca="1" si="22"/>
        <v>1.8107476635514026</v>
      </c>
    </row>
    <row r="687" spans="1:4" s="21" customFormat="1" ht="14.25" customHeight="1" x14ac:dyDescent="0.3">
      <c r="A687" s="76">
        <v>41383</v>
      </c>
      <c r="B687" s="64">
        <v>14.97</v>
      </c>
      <c r="C687" s="99">
        <f t="shared" ca="1" si="21"/>
        <v>0.13495072024260812</v>
      </c>
      <c r="D687" s="64">
        <f t="shared" ca="1" si="22"/>
        <v>2.0242608036391219</v>
      </c>
    </row>
    <row r="688" spans="1:4" s="21" customFormat="1" ht="14.25" customHeight="1" x14ac:dyDescent="0.3">
      <c r="A688" s="76">
        <v>41382</v>
      </c>
      <c r="B688" s="64">
        <v>17.559999999999999</v>
      </c>
      <c r="C688" s="99">
        <f t="shared" ca="1" si="21"/>
        <v>0.26149425287356315</v>
      </c>
      <c r="D688" s="64">
        <f t="shared" ca="1" si="22"/>
        <v>3.9224137931034471</v>
      </c>
    </row>
    <row r="689" spans="1:4" s="21" customFormat="1" ht="14.25" customHeight="1" x14ac:dyDescent="0.3">
      <c r="A689" s="76">
        <v>41381</v>
      </c>
      <c r="B689" s="64">
        <v>16.510000000000002</v>
      </c>
      <c r="C689" s="99">
        <f t="shared" ca="1" si="21"/>
        <v>0.1886249100071995</v>
      </c>
      <c r="D689" s="64">
        <f t="shared" ca="1" si="22"/>
        <v>2.8293736501079927</v>
      </c>
    </row>
    <row r="690" spans="1:4" s="21" customFormat="1" ht="14.25" customHeight="1" x14ac:dyDescent="0.3">
      <c r="A690" s="76">
        <v>41380</v>
      </c>
      <c r="B690" s="64">
        <v>13.96</v>
      </c>
      <c r="C690" s="99">
        <f t="shared" ca="1" si="21"/>
        <v>-1.7593244194229415E-2</v>
      </c>
      <c r="D690" s="64">
        <f t="shared" ca="1" si="22"/>
        <v>-0.26389866291344122</v>
      </c>
    </row>
    <row r="691" spans="1:4" s="21" customFormat="1" ht="14.25" customHeight="1" x14ac:dyDescent="0.3">
      <c r="A691" s="76">
        <v>41379</v>
      </c>
      <c r="B691" s="64">
        <v>17.27</v>
      </c>
      <c r="C691" s="99">
        <f t="shared" ca="1" si="21"/>
        <v>0.35133020344287952</v>
      </c>
      <c r="D691" s="64">
        <f t="shared" ca="1" si="22"/>
        <v>5.2699530516431929</v>
      </c>
    </row>
    <row r="692" spans="1:4" s="21" customFormat="1" ht="14.25" customHeight="1" x14ac:dyDescent="0.3">
      <c r="A692" s="76">
        <v>41376</v>
      </c>
      <c r="B692" s="64">
        <v>12.06</v>
      </c>
      <c r="C692" s="99">
        <f t="shared" ca="1" si="21"/>
        <v>-0.11192930780559643</v>
      </c>
      <c r="D692" s="64">
        <f t="shared" ca="1" si="22"/>
        <v>-1.6789396170839463</v>
      </c>
    </row>
    <row r="693" spans="1:4" s="21" customFormat="1" ht="14.25" customHeight="1" x14ac:dyDescent="0.3">
      <c r="A693" s="76">
        <v>41375</v>
      </c>
      <c r="B693" s="64">
        <v>12.24</v>
      </c>
      <c r="C693" s="99">
        <f t="shared" ca="1" si="21"/>
        <v>3.5402727195731371E-2</v>
      </c>
      <c r="D693" s="64">
        <f t="shared" ca="1" si="22"/>
        <v>-2.1576433121019116</v>
      </c>
    </row>
    <row r="694" spans="1:4" s="21" customFormat="1" ht="14.25" customHeight="1" x14ac:dyDescent="0.3">
      <c r="A694" s="76">
        <v>41374</v>
      </c>
      <c r="B694" s="64">
        <v>12.36</v>
      </c>
      <c r="C694" s="99">
        <f t="shared" ca="1" si="21"/>
        <v>-2.6771653543307076E-2</v>
      </c>
      <c r="D694" s="64">
        <f t="shared" ca="1" si="22"/>
        <v>-0.40157480314960614</v>
      </c>
    </row>
    <row r="695" spans="1:4" s="21" customFormat="1" ht="14.25" customHeight="1" x14ac:dyDescent="0.3">
      <c r="A695" s="76">
        <v>41373</v>
      </c>
      <c r="B695" s="64">
        <v>12.84</v>
      </c>
      <c r="C695" s="99">
        <f t="shared" ca="1" si="21"/>
        <v>-2.3574144486692053E-2</v>
      </c>
      <c r="D695" s="64">
        <f t="shared" ca="1" si="22"/>
        <v>-0.35361216730038081</v>
      </c>
    </row>
    <row r="696" spans="1:4" s="21" customFormat="1" ht="14.25" customHeight="1" x14ac:dyDescent="0.3">
      <c r="A696" s="76">
        <v>41372</v>
      </c>
      <c r="B696" s="64">
        <v>13.19</v>
      </c>
      <c r="C696" s="99">
        <f t="shared" ca="1" si="21"/>
        <v>3.2889584964761152E-2</v>
      </c>
      <c r="D696" s="64">
        <f t="shared" ca="1" si="22"/>
        <v>0.49334377447141731</v>
      </c>
    </row>
    <row r="697" spans="1:4" s="21" customFormat="1" ht="14.25" customHeight="1" x14ac:dyDescent="0.3">
      <c r="A697" s="76">
        <v>41369</v>
      </c>
      <c r="B697" s="64">
        <v>13.92</v>
      </c>
      <c r="C697" s="99">
        <f t="shared" ca="1" si="21"/>
        <v>1.3100436681222686E-2</v>
      </c>
      <c r="D697" s="64">
        <f t="shared" ca="1" si="22"/>
        <v>0.19650655021834029</v>
      </c>
    </row>
    <row r="698" spans="1:4" s="21" customFormat="1" ht="14.25" customHeight="1" x14ac:dyDescent="0.3">
      <c r="A698" s="76">
        <v>41368</v>
      </c>
      <c r="B698" s="64">
        <v>13.89</v>
      </c>
      <c r="C698" s="99">
        <f t="shared" ca="1" si="21"/>
        <v>2.3581429624170987E-2</v>
      </c>
      <c r="D698" s="64">
        <f t="shared" ca="1" si="22"/>
        <v>0.35372144436256481</v>
      </c>
    </row>
    <row r="699" spans="1:4" s="21" customFormat="1" ht="14.25" customHeight="1" x14ac:dyDescent="0.3">
      <c r="A699" s="76">
        <v>41367</v>
      </c>
      <c r="B699" s="64">
        <v>14.21</v>
      </c>
      <c r="C699" s="99">
        <f t="shared" ca="1" si="21"/>
        <v>1.5725518227305262E-2</v>
      </c>
      <c r="D699" s="64">
        <f t="shared" ca="1" si="22"/>
        <v>0.23588277340957894</v>
      </c>
    </row>
    <row r="700" spans="1:4" s="21" customFormat="1" ht="14.25" customHeight="1" x14ac:dyDescent="0.3">
      <c r="A700" s="76">
        <v>41366</v>
      </c>
      <c r="B700" s="64">
        <v>12.78</v>
      </c>
      <c r="C700" s="99">
        <f t="shared" ca="1" si="21"/>
        <v>8.6819258089975877E-3</v>
      </c>
      <c r="D700" s="64">
        <f t="shared" ca="1" si="22"/>
        <v>0.13022888713496381</v>
      </c>
    </row>
    <row r="701" spans="1:4" s="21" customFormat="1" ht="14.25" customHeight="1" x14ac:dyDescent="0.3">
      <c r="A701" s="76">
        <v>41365</v>
      </c>
      <c r="B701" s="64">
        <v>13.58</v>
      </c>
      <c r="C701" s="99">
        <f t="shared" ca="1" si="21"/>
        <v>-5.6289089645587244E-2</v>
      </c>
      <c r="D701" s="64">
        <f t="shared" ca="1" si="22"/>
        <v>-0.84433634468380869</v>
      </c>
    </row>
    <row r="702" spans="1:4" s="21" customFormat="1" ht="14.25" customHeight="1" x14ac:dyDescent="0.3">
      <c r="A702" s="76">
        <v>41362</v>
      </c>
      <c r="B702" s="64" t="e">
        <v>#N/A</v>
      </c>
      <c r="C702" s="99">
        <f t="shared" ca="1" si="21"/>
        <v>3.5402727195731371E-2</v>
      </c>
      <c r="D702" s="64">
        <f t="shared" ca="1" si="22"/>
        <v>-2.1576433121019116</v>
      </c>
    </row>
    <row r="703" spans="1:4" s="21" customFormat="1" ht="14.25" customHeight="1" x14ac:dyDescent="0.3">
      <c r="A703" s="76">
        <v>41361</v>
      </c>
      <c r="B703" s="64">
        <v>12.7</v>
      </c>
      <c r="C703" s="99">
        <f t="shared" ca="1" si="21"/>
        <v>0.12389380530973439</v>
      </c>
      <c r="D703" s="64">
        <f t="shared" ca="1" si="22"/>
        <v>1.8584070796460157</v>
      </c>
    </row>
    <row r="704" spans="1:4" s="21" customFormat="1" ht="14.25" customHeight="1" x14ac:dyDescent="0.3">
      <c r="A704" s="76">
        <v>41360</v>
      </c>
      <c r="B704" s="64">
        <v>13.15</v>
      </c>
      <c r="C704" s="99">
        <f t="shared" ca="1" si="21"/>
        <v>0.16371681415929198</v>
      </c>
      <c r="D704" s="64">
        <f t="shared" ca="1" si="22"/>
        <v>2.4557522123893798</v>
      </c>
    </row>
    <row r="705" spans="1:4" s="21" customFormat="1" ht="14.25" customHeight="1" x14ac:dyDescent="0.3">
      <c r="A705" s="76">
        <v>41359</v>
      </c>
      <c r="B705" s="64">
        <v>12.77</v>
      </c>
      <c r="C705" s="99">
        <f t="shared" ca="1" si="21"/>
        <v>7.9459002535925569E-2</v>
      </c>
      <c r="D705" s="64">
        <f t="shared" ca="1" si="22"/>
        <v>1.1918850380388835</v>
      </c>
    </row>
    <row r="706" spans="1:4" s="21" customFormat="1" ht="14.25" customHeight="1" x14ac:dyDescent="0.3">
      <c r="A706" s="76">
        <v>41358</v>
      </c>
      <c r="B706" s="64">
        <v>13.74</v>
      </c>
      <c r="C706" s="99">
        <f t="shared" ca="1" si="21"/>
        <v>0.11980440097799516</v>
      </c>
      <c r="D706" s="64">
        <f t="shared" ca="1" si="22"/>
        <v>1.7970660146699275</v>
      </c>
    </row>
    <row r="707" spans="1:4" s="21" customFormat="1" ht="14.25" customHeight="1" x14ac:dyDescent="0.3">
      <c r="A707" s="76">
        <v>41355</v>
      </c>
      <c r="B707" s="64">
        <v>13.57</v>
      </c>
      <c r="C707" s="99">
        <f t="shared" ref="C707:C770" ca="1" si="23">_xlfn.IFNA((B707-B716)/B716,NORMINV(RAND(), _xlfn.AGGREGATE(1,6,C646:C772),_xlfn.AGGREGATE(7,6,C646:C772)))</f>
        <v>0.17387543252595153</v>
      </c>
      <c r="D707" s="64">
        <f t="shared" ca="1" si="22"/>
        <v>2.6081314878892727</v>
      </c>
    </row>
    <row r="708" spans="1:4" s="21" customFormat="1" ht="14.25" customHeight="1" x14ac:dyDescent="0.3">
      <c r="A708" s="76">
        <v>41354</v>
      </c>
      <c r="B708" s="64">
        <v>13.99</v>
      </c>
      <c r="C708" s="99">
        <f t="shared" ca="1" si="23"/>
        <v>0.11119936457505961</v>
      </c>
      <c r="D708" s="64">
        <f t="shared" ca="1" si="22"/>
        <v>1.6679904686258942</v>
      </c>
    </row>
    <row r="709" spans="1:4" s="21" customFormat="1" ht="14.25" customHeight="1" x14ac:dyDescent="0.3">
      <c r="A709" s="76">
        <v>41353</v>
      </c>
      <c r="B709" s="64">
        <v>12.67</v>
      </c>
      <c r="C709" s="99">
        <f t="shared" ca="1" si="23"/>
        <v>-2.986217457886681E-2</v>
      </c>
      <c r="D709" s="64">
        <f t="shared" ca="1" si="22"/>
        <v>-0.44793261868300216</v>
      </c>
    </row>
    <row r="710" spans="1:4" s="21" customFormat="1" ht="14.25" customHeight="1" x14ac:dyDescent="0.3">
      <c r="A710" s="76">
        <v>41352</v>
      </c>
      <c r="B710" s="64">
        <v>14.39</v>
      </c>
      <c r="C710" s="99">
        <f t="shared" ca="1" si="23"/>
        <v>6.3562453806356334E-2</v>
      </c>
      <c r="D710" s="64">
        <f t="shared" ref="D710:D773" ca="1" si="24">C710*15</f>
        <v>0.95343680709534495</v>
      </c>
    </row>
    <row r="711" spans="1:4" s="21" customFormat="1" ht="14.25" customHeight="1" x14ac:dyDescent="0.3">
      <c r="A711" s="76">
        <v>41351</v>
      </c>
      <c r="B711" s="64">
        <v>13.36</v>
      </c>
      <c r="C711" s="99">
        <f t="shared" ca="1" si="23"/>
        <v>-8.9020771513353848E-3</v>
      </c>
      <c r="D711" s="64">
        <f t="shared" ca="1" si="24"/>
        <v>-0.13353115727003076</v>
      </c>
    </row>
    <row r="712" spans="1:4" s="21" customFormat="1" ht="14.25" customHeight="1" x14ac:dyDescent="0.3">
      <c r="A712" s="76">
        <v>41348</v>
      </c>
      <c r="B712" s="64">
        <v>11.3</v>
      </c>
      <c r="C712" s="99">
        <f t="shared" ca="1" si="23"/>
        <v>-0.19343326195574584</v>
      </c>
      <c r="D712" s="64">
        <f t="shared" ca="1" si="24"/>
        <v>-2.9014989293361877</v>
      </c>
    </row>
    <row r="713" spans="1:4" s="21" customFormat="1" ht="14.25" customHeight="1" x14ac:dyDescent="0.3">
      <c r="A713" s="76">
        <v>41347</v>
      </c>
      <c r="B713" s="64">
        <v>11.3</v>
      </c>
      <c r="C713" s="99">
        <f t="shared" ca="1" si="23"/>
        <v>-0.26432291666666657</v>
      </c>
      <c r="D713" s="64">
        <f t="shared" ca="1" si="24"/>
        <v>-3.9648437499999987</v>
      </c>
    </row>
    <row r="714" spans="1:4" s="21" customFormat="1" ht="14.25" customHeight="1" x14ac:dyDescent="0.3">
      <c r="A714" s="76">
        <v>41346</v>
      </c>
      <c r="B714" s="64">
        <v>11.83</v>
      </c>
      <c r="C714" s="99">
        <f t="shared" ca="1" si="23"/>
        <v>-0.23726627981947129</v>
      </c>
      <c r="D714" s="64">
        <f t="shared" ca="1" si="24"/>
        <v>-3.5589941972920696</v>
      </c>
    </row>
    <row r="715" spans="1:4" s="21" customFormat="1" ht="14.25" customHeight="1" x14ac:dyDescent="0.3">
      <c r="A715" s="76">
        <v>41345</v>
      </c>
      <c r="B715" s="64">
        <v>12.27</v>
      </c>
      <c r="C715" s="99">
        <f t="shared" ca="1" si="23"/>
        <v>-0.16700610997963344</v>
      </c>
      <c r="D715" s="64">
        <f t="shared" ca="1" si="24"/>
        <v>-2.5050916496945015</v>
      </c>
    </row>
    <row r="716" spans="1:4" s="21" customFormat="1" ht="14.25" customHeight="1" x14ac:dyDescent="0.3">
      <c r="A716" s="76">
        <v>41344</v>
      </c>
      <c r="B716" s="64">
        <v>11.56</v>
      </c>
      <c r="C716" s="99">
        <f t="shared" ca="1" si="23"/>
        <v>-0.31475992886781268</v>
      </c>
      <c r="D716" s="64">
        <f t="shared" ca="1" si="24"/>
        <v>-4.7213989330171904</v>
      </c>
    </row>
    <row r="717" spans="1:4" s="21" customFormat="1" ht="14.25" customHeight="1" x14ac:dyDescent="0.3">
      <c r="A717" s="76">
        <v>41341</v>
      </c>
      <c r="B717" s="64">
        <v>12.59</v>
      </c>
      <c r="C717" s="99">
        <f t="shared" ca="1" si="23"/>
        <v>-0.33701948393891518</v>
      </c>
      <c r="D717" s="64">
        <f t="shared" ca="1" si="24"/>
        <v>-5.0552922590837275</v>
      </c>
    </row>
    <row r="718" spans="1:4" s="21" customFormat="1" ht="14.25" customHeight="1" x14ac:dyDescent="0.3">
      <c r="A718" s="76">
        <v>41340</v>
      </c>
      <c r="B718" s="64">
        <v>13.06</v>
      </c>
      <c r="C718" s="99">
        <f t="shared" ca="1" si="23"/>
        <v>-7.833450952717004E-2</v>
      </c>
      <c r="D718" s="64">
        <f t="shared" ca="1" si="24"/>
        <v>-1.1750176429075505</v>
      </c>
    </row>
    <row r="719" spans="1:4" s="21" customFormat="1" ht="14.25" customHeight="1" x14ac:dyDescent="0.3">
      <c r="A719" s="76">
        <v>41339</v>
      </c>
      <c r="B719" s="64">
        <v>13.53</v>
      </c>
      <c r="C719" s="99">
        <f t="shared" ca="1" si="23"/>
        <v>-0.11103810775295672</v>
      </c>
      <c r="D719" s="64">
        <f t="shared" ca="1" si="24"/>
        <v>-1.6655716162943508</v>
      </c>
    </row>
    <row r="720" spans="1:4" s="21" customFormat="1" ht="14.25" customHeight="1" x14ac:dyDescent="0.3">
      <c r="A720" s="76">
        <v>41338</v>
      </c>
      <c r="B720" s="64">
        <v>13.48</v>
      </c>
      <c r="C720" s="99">
        <f t="shared" ca="1" si="23"/>
        <v>-8.1743869209809222E-2</v>
      </c>
      <c r="D720" s="64">
        <f t="shared" ca="1" si="24"/>
        <v>-1.2261580381471384</v>
      </c>
    </row>
    <row r="721" spans="1:4" s="21" customFormat="1" ht="14.25" customHeight="1" x14ac:dyDescent="0.3">
      <c r="A721" s="76">
        <v>41337</v>
      </c>
      <c r="B721" s="64">
        <v>14.01</v>
      </c>
      <c r="C721" s="99">
        <f t="shared" ca="1" si="23"/>
        <v>0.13809910641754664</v>
      </c>
      <c r="D721" s="64">
        <f t="shared" ca="1" si="24"/>
        <v>2.0714865962631994</v>
      </c>
    </row>
    <row r="722" spans="1:4" s="21" customFormat="1" ht="14.25" customHeight="1" x14ac:dyDescent="0.3">
      <c r="A722" s="76">
        <v>41334</v>
      </c>
      <c r="B722" s="64">
        <v>15.36</v>
      </c>
      <c r="C722" s="99">
        <f t="shared" ca="1" si="23"/>
        <v>3.5402727195731371E-2</v>
      </c>
      <c r="D722" s="64">
        <f t="shared" ca="1" si="24"/>
        <v>-2.1576433121019116</v>
      </c>
    </row>
    <row r="723" spans="1:4" s="21" customFormat="1" ht="14.25" customHeight="1" x14ac:dyDescent="0.3">
      <c r="A723" s="76">
        <v>41333</v>
      </c>
      <c r="B723" s="64">
        <v>15.51</v>
      </c>
      <c r="C723" s="99">
        <f t="shared" ca="1" si="23"/>
        <v>0.24478330658105929</v>
      </c>
      <c r="D723" s="64">
        <f t="shared" ca="1" si="24"/>
        <v>3.6717495987158895</v>
      </c>
    </row>
    <row r="724" spans="1:4" s="21" customFormat="1" ht="14.25" customHeight="1" x14ac:dyDescent="0.3">
      <c r="A724" s="76">
        <v>41332</v>
      </c>
      <c r="B724" s="64">
        <v>14.73</v>
      </c>
      <c r="C724" s="99">
        <f t="shared" ca="1" si="23"/>
        <v>0.16350710900473936</v>
      </c>
      <c r="D724" s="64">
        <f t="shared" ca="1" si="24"/>
        <v>2.4526066350710902</v>
      </c>
    </row>
    <row r="725" spans="1:4" s="21" customFormat="1" ht="14.25" customHeight="1" x14ac:dyDescent="0.3">
      <c r="A725" s="76">
        <v>41331</v>
      </c>
      <c r="B725" s="64">
        <v>16.87</v>
      </c>
      <c r="C725" s="99">
        <f t="shared" ca="1" si="23"/>
        <v>0.29969183359013873</v>
      </c>
      <c r="D725" s="64">
        <f t="shared" ca="1" si="24"/>
        <v>4.4953775038520813</v>
      </c>
    </row>
    <row r="726" spans="1:4" s="21" customFormat="1" ht="14.25" customHeight="1" x14ac:dyDescent="0.3">
      <c r="A726" s="76">
        <v>41330</v>
      </c>
      <c r="B726" s="64">
        <v>18.989999999999998</v>
      </c>
      <c r="C726" s="99">
        <f t="shared" ca="1" si="23"/>
        <v>0.50237341772151878</v>
      </c>
      <c r="D726" s="64">
        <f t="shared" ca="1" si="24"/>
        <v>7.5356012658227813</v>
      </c>
    </row>
    <row r="727" spans="1:4" s="21" customFormat="1" ht="14.25" customHeight="1" x14ac:dyDescent="0.3">
      <c r="A727" s="76">
        <v>41327</v>
      </c>
      <c r="B727" s="64">
        <v>14.17</v>
      </c>
      <c r="C727" s="99">
        <f t="shared" ca="1" si="23"/>
        <v>9.5054095826893392E-2</v>
      </c>
      <c r="D727" s="64">
        <f t="shared" ca="1" si="24"/>
        <v>1.425811437403401</v>
      </c>
    </row>
    <row r="728" spans="1:4" s="21" customFormat="1" ht="14.25" customHeight="1" x14ac:dyDescent="0.3">
      <c r="A728" s="76">
        <v>41326</v>
      </c>
      <c r="B728" s="64">
        <v>15.22</v>
      </c>
      <c r="C728" s="99">
        <f t="shared" ca="1" si="23"/>
        <v>0.16897081413210455</v>
      </c>
      <c r="D728" s="64">
        <f t="shared" ca="1" si="24"/>
        <v>2.5345622119815681</v>
      </c>
    </row>
    <row r="729" spans="1:4" s="21" customFormat="1" ht="14.25" customHeight="1" x14ac:dyDescent="0.3">
      <c r="A729" s="76">
        <v>41325</v>
      </c>
      <c r="B729" s="64">
        <v>14.68</v>
      </c>
      <c r="C729" s="99">
        <f t="shared" ca="1" si="23"/>
        <v>8.7407407407407392E-2</v>
      </c>
      <c r="D729" s="64">
        <f t="shared" ca="1" si="24"/>
        <v>1.3111111111111109</v>
      </c>
    </row>
    <row r="730" spans="1:4" s="21" customFormat="1" ht="14.25" customHeight="1" x14ac:dyDescent="0.3">
      <c r="A730" s="76">
        <v>41324</v>
      </c>
      <c r="B730" s="64">
        <v>12.31</v>
      </c>
      <c r="C730" s="99">
        <f t="shared" ca="1" si="23"/>
        <v>-8.202833706189408E-2</v>
      </c>
      <c r="D730" s="64">
        <f t="shared" ca="1" si="24"/>
        <v>-1.2304250559284111</v>
      </c>
    </row>
    <row r="731" spans="1:4" s="21" customFormat="1" ht="14.25" customHeight="1" x14ac:dyDescent="0.3">
      <c r="A731" s="76">
        <v>41323</v>
      </c>
      <c r="B731" s="64" t="e">
        <v>#N/A</v>
      </c>
      <c r="C731" s="99">
        <f t="shared" ca="1" si="23"/>
        <v>3.5402727195731371E-2</v>
      </c>
      <c r="D731" s="64">
        <f t="shared" ca="1" si="24"/>
        <v>-2.1576433121019116</v>
      </c>
    </row>
    <row r="732" spans="1:4" s="21" customFormat="1" ht="14.25" customHeight="1" x14ac:dyDescent="0.3">
      <c r="A732" s="76">
        <v>41320</v>
      </c>
      <c r="B732" s="64">
        <v>12.46</v>
      </c>
      <c r="C732" s="99">
        <f t="shared" ca="1" si="23"/>
        <v>-0.1506475800954328</v>
      </c>
      <c r="D732" s="64">
        <f t="shared" ca="1" si="24"/>
        <v>-2.2597137014314921</v>
      </c>
    </row>
    <row r="733" spans="1:4" s="21" customFormat="1" ht="14.25" customHeight="1" x14ac:dyDescent="0.3">
      <c r="A733" s="76">
        <v>41319</v>
      </c>
      <c r="B733" s="64">
        <v>12.66</v>
      </c>
      <c r="C733" s="99">
        <f t="shared" ca="1" si="23"/>
        <v>-1.8604651162790715E-2</v>
      </c>
      <c r="D733" s="64">
        <f t="shared" ca="1" si="24"/>
        <v>-0.27906976744186074</v>
      </c>
    </row>
    <row r="734" spans="1:4" s="21" customFormat="1" ht="14.25" customHeight="1" x14ac:dyDescent="0.3">
      <c r="A734" s="76">
        <v>41318</v>
      </c>
      <c r="B734" s="64">
        <v>12.98</v>
      </c>
      <c r="C734" s="99">
        <f t="shared" ca="1" si="23"/>
        <v>-9.1036414565826257E-2</v>
      </c>
      <c r="D734" s="64">
        <f t="shared" ca="1" si="24"/>
        <v>-1.3655462184873939</v>
      </c>
    </row>
    <row r="735" spans="1:4" s="21" customFormat="1" ht="14.25" customHeight="1" x14ac:dyDescent="0.3">
      <c r="A735" s="76">
        <v>41317</v>
      </c>
      <c r="B735" s="64">
        <v>12.64</v>
      </c>
      <c r="C735" s="99">
        <f t="shared" ca="1" si="23"/>
        <v>-0.11731843575418992</v>
      </c>
      <c r="D735" s="64">
        <f t="shared" ca="1" si="24"/>
        <v>-1.7597765363128488</v>
      </c>
    </row>
    <row r="736" spans="1:4" s="21" customFormat="1" ht="14.25" customHeight="1" x14ac:dyDescent="0.3">
      <c r="A736" s="76">
        <v>41316</v>
      </c>
      <c r="B736" s="64">
        <v>12.94</v>
      </c>
      <c r="C736" s="99">
        <f t="shared" ca="1" si="23"/>
        <v>-2.7798647633358452E-2</v>
      </c>
      <c r="D736" s="64">
        <f t="shared" ca="1" si="24"/>
        <v>-0.4169797145003768</v>
      </c>
    </row>
    <row r="737" spans="1:4" s="21" customFormat="1" ht="14.25" customHeight="1" x14ac:dyDescent="0.3">
      <c r="A737" s="76">
        <v>41313</v>
      </c>
      <c r="B737" s="64">
        <v>13.02</v>
      </c>
      <c r="C737" s="99">
        <f t="shared" ca="1" si="23"/>
        <v>-4.0530582166543899E-2</v>
      </c>
      <c r="D737" s="64">
        <f t="shared" ca="1" si="24"/>
        <v>-0.60795873249815846</v>
      </c>
    </row>
    <row r="738" spans="1:4" s="21" customFormat="1" ht="14.25" customHeight="1" x14ac:dyDescent="0.3">
      <c r="A738" s="76">
        <v>41312</v>
      </c>
      <c r="B738" s="64">
        <v>13.5</v>
      </c>
      <c r="C738" s="99">
        <f t="shared" ca="1" si="23"/>
        <v>4.7323506594259067E-2</v>
      </c>
      <c r="D738" s="64">
        <f t="shared" ca="1" si="24"/>
        <v>0.70985259891388597</v>
      </c>
    </row>
    <row r="739" spans="1:4" s="21" customFormat="1" ht="14.25" customHeight="1" x14ac:dyDescent="0.3">
      <c r="A739" s="76">
        <v>41311</v>
      </c>
      <c r="B739" s="64">
        <v>13.41</v>
      </c>
      <c r="C739" s="99">
        <f t="shared" ca="1" si="23"/>
        <v>5.6737588652482324E-2</v>
      </c>
      <c r="D739" s="64">
        <f t="shared" ca="1" si="24"/>
        <v>0.85106382978723483</v>
      </c>
    </row>
    <row r="740" spans="1:4" s="21" customFormat="1" ht="14.25" customHeight="1" x14ac:dyDescent="0.3">
      <c r="A740" s="76">
        <v>41310</v>
      </c>
      <c r="B740" s="64">
        <v>13.72</v>
      </c>
      <c r="C740" s="99">
        <f t="shared" ca="1" si="23"/>
        <v>0.10112359550561795</v>
      </c>
      <c r="D740" s="64">
        <f t="shared" ca="1" si="24"/>
        <v>1.5168539325842691</v>
      </c>
    </row>
    <row r="741" spans="1:4" s="21" customFormat="1" ht="14.25" customHeight="1" x14ac:dyDescent="0.3">
      <c r="A741" s="76">
        <v>41309</v>
      </c>
      <c r="B741" s="64">
        <v>14.67</v>
      </c>
      <c r="C741" s="99">
        <f t="shared" ca="1" si="23"/>
        <v>0.18020917135961387</v>
      </c>
      <c r="D741" s="64">
        <f t="shared" ca="1" si="24"/>
        <v>2.7031375703942082</v>
      </c>
    </row>
    <row r="742" spans="1:4" s="21" customFormat="1" ht="14.25" customHeight="1" x14ac:dyDescent="0.3">
      <c r="A742" s="76">
        <v>41306</v>
      </c>
      <c r="B742" s="64">
        <v>12.9</v>
      </c>
      <c r="C742" s="99">
        <f t="shared" ca="1" si="23"/>
        <v>3.5402727195731371E-2</v>
      </c>
      <c r="D742" s="64">
        <f t="shared" ca="1" si="24"/>
        <v>-2.1576433121019116</v>
      </c>
    </row>
    <row r="743" spans="1:4" s="21" customFormat="1" ht="14.25" customHeight="1" x14ac:dyDescent="0.3">
      <c r="A743" s="76">
        <v>41305</v>
      </c>
      <c r="B743" s="64">
        <v>14.28</v>
      </c>
      <c r="C743" s="99">
        <f t="shared" ca="1" si="23"/>
        <v>0.14606741573033694</v>
      </c>
      <c r="D743" s="64">
        <f t="shared" ca="1" si="24"/>
        <v>2.1910112359550542</v>
      </c>
    </row>
    <row r="744" spans="1:4" s="21" customFormat="1" ht="14.25" customHeight="1" x14ac:dyDescent="0.3">
      <c r="A744" s="76">
        <v>41304</v>
      </c>
      <c r="B744" s="64">
        <v>14.32</v>
      </c>
      <c r="C744" s="99">
        <f t="shared" ca="1" si="23"/>
        <v>5.5268975681650699E-2</v>
      </c>
      <c r="D744" s="64">
        <f t="shared" ca="1" si="24"/>
        <v>0.82903463522476051</v>
      </c>
    </row>
    <row r="745" spans="1:4" s="21" customFormat="1" ht="14.25" customHeight="1" x14ac:dyDescent="0.3">
      <c r="A745" s="76">
        <v>41303</v>
      </c>
      <c r="B745" s="64">
        <v>13.31</v>
      </c>
      <c r="C745" s="99">
        <f t="shared" ca="1" si="23"/>
        <v>-8.1967213114753669E-3</v>
      </c>
      <c r="D745" s="64">
        <f t="shared" ca="1" si="24"/>
        <v>-0.12295081967213051</v>
      </c>
    </row>
    <row r="746" spans="1:4" s="21" customFormat="1" ht="14.25" customHeight="1" x14ac:dyDescent="0.3">
      <c r="A746" s="76">
        <v>41302</v>
      </c>
      <c r="B746" s="64">
        <v>13.57</v>
      </c>
      <c r="C746" s="99">
        <f t="shared" ca="1" si="23"/>
        <v>1.47601476014757E-3</v>
      </c>
      <c r="D746" s="64">
        <f t="shared" ca="1" si="24"/>
        <v>2.2140221402213549E-2</v>
      </c>
    </row>
    <row r="747" spans="1:4" s="21" customFormat="1" ht="14.25" customHeight="1" x14ac:dyDescent="0.3">
      <c r="A747" s="76">
        <v>41299</v>
      </c>
      <c r="B747" s="64">
        <v>12.89</v>
      </c>
      <c r="C747" s="99">
        <f t="shared" ca="1" si="23"/>
        <v>-4.65976331360946E-2</v>
      </c>
      <c r="D747" s="64">
        <f t="shared" ca="1" si="24"/>
        <v>-0.69896449704141905</v>
      </c>
    </row>
    <row r="748" spans="1:4" s="21" customFormat="1" ht="14.25" customHeight="1" x14ac:dyDescent="0.3">
      <c r="A748" s="76">
        <v>41298</v>
      </c>
      <c r="B748" s="64">
        <v>12.69</v>
      </c>
      <c r="C748" s="99">
        <f t="shared" ca="1" si="23"/>
        <v>-5.0149700598802395E-2</v>
      </c>
      <c r="D748" s="64">
        <f t="shared" ca="1" si="24"/>
        <v>-0.7522455089820359</v>
      </c>
    </row>
    <row r="749" spans="1:4" s="21" customFormat="1" ht="14.25" customHeight="1" x14ac:dyDescent="0.3">
      <c r="A749" s="76">
        <v>41297</v>
      </c>
      <c r="B749" s="64">
        <v>12.46</v>
      </c>
      <c r="C749" s="99">
        <f t="shared" ca="1" si="23"/>
        <v>-7.6352853965900622E-2</v>
      </c>
      <c r="D749" s="64">
        <f t="shared" ca="1" si="24"/>
        <v>-1.1452928094885093</v>
      </c>
    </row>
    <row r="750" spans="1:4" s="21" customFormat="1" ht="14.25" customHeight="1" x14ac:dyDescent="0.3">
      <c r="A750" s="76">
        <v>41296</v>
      </c>
      <c r="B750" s="64">
        <v>12.43</v>
      </c>
      <c r="C750" s="99">
        <f t="shared" ca="1" si="23"/>
        <v>-9.9927588703837847E-2</v>
      </c>
      <c r="D750" s="64">
        <f t="shared" ca="1" si="24"/>
        <v>-1.4989138305575678</v>
      </c>
    </row>
    <row r="751" spans="1:4" s="21" customFormat="1" ht="14.25" customHeight="1" x14ac:dyDescent="0.3">
      <c r="A751" s="76">
        <v>41295</v>
      </c>
      <c r="B751" s="64" t="e">
        <v>#N/A</v>
      </c>
      <c r="C751" s="99">
        <f t="shared" ca="1" si="23"/>
        <v>3.5402727195731371E-2</v>
      </c>
      <c r="D751" s="64">
        <f t="shared" ca="1" si="24"/>
        <v>-2.1576433121019116</v>
      </c>
    </row>
    <row r="752" spans="1:4" s="21" customFormat="1" ht="14.25" customHeight="1" x14ac:dyDescent="0.3">
      <c r="A752" s="76">
        <v>41292</v>
      </c>
      <c r="B752" s="64">
        <v>12.46</v>
      </c>
      <c r="C752" s="99">
        <f t="shared" ca="1" si="23"/>
        <v>-9.64467005076141E-2</v>
      </c>
      <c r="D752" s="64">
        <f t="shared" ca="1" si="24"/>
        <v>-1.4467005076142114</v>
      </c>
    </row>
    <row r="753" spans="1:4" s="21" customFormat="1" ht="14.25" customHeight="1" x14ac:dyDescent="0.3">
      <c r="A753" s="76">
        <v>41291</v>
      </c>
      <c r="B753" s="64">
        <v>13.57</v>
      </c>
      <c r="C753" s="99">
        <f t="shared" ca="1" si="23"/>
        <v>-1.8799710773680388E-2</v>
      </c>
      <c r="D753" s="64">
        <f t="shared" ca="1" si="24"/>
        <v>-0.28199566160520584</v>
      </c>
    </row>
    <row r="754" spans="1:4" s="21" customFormat="1" ht="14.25" customHeight="1" x14ac:dyDescent="0.3">
      <c r="A754" s="76">
        <v>41290</v>
      </c>
      <c r="B754" s="64">
        <v>13.42</v>
      </c>
      <c r="C754" s="99">
        <f t="shared" ca="1" si="23"/>
        <v>-7.8296703296703338E-2</v>
      </c>
      <c r="D754" s="64">
        <f t="shared" ca="1" si="24"/>
        <v>-1.1744505494505502</v>
      </c>
    </row>
    <row r="755" spans="1:4" s="21" customFormat="1" ht="14.25" customHeight="1" x14ac:dyDescent="0.3">
      <c r="A755" s="76">
        <v>41289</v>
      </c>
      <c r="B755" s="64">
        <v>13.55</v>
      </c>
      <c r="C755" s="99">
        <f t="shared" ca="1" si="23"/>
        <v>-7.6975476839236986E-2</v>
      </c>
      <c r="D755" s="64">
        <f t="shared" ca="1" si="24"/>
        <v>-1.1546321525885548</v>
      </c>
    </row>
    <row r="756" spans="1:4" s="21" customFormat="1" ht="14.25" customHeight="1" x14ac:dyDescent="0.3">
      <c r="A756" s="76">
        <v>41288</v>
      </c>
      <c r="B756" s="64">
        <v>13.52</v>
      </c>
      <c r="C756" s="99">
        <f t="shared" ca="1" si="23"/>
        <v>3.5402727195731371E-2</v>
      </c>
      <c r="D756" s="64">
        <f t="shared" ca="1" si="24"/>
        <v>-2.1576433121019116</v>
      </c>
    </row>
    <row r="757" spans="1:4" s="21" customFormat="1" ht="14.25" customHeight="1" x14ac:dyDescent="0.3">
      <c r="A757" s="76">
        <v>41285</v>
      </c>
      <c r="B757" s="64">
        <v>13.36</v>
      </c>
      <c r="C757" s="99">
        <f t="shared" ca="1" si="23"/>
        <v>-0.25860155382907879</v>
      </c>
      <c r="D757" s="64">
        <f t="shared" ca="1" si="24"/>
        <v>-3.879023307436182</v>
      </c>
    </row>
    <row r="758" spans="1:4" s="21" customFormat="1" ht="14.25" customHeight="1" x14ac:dyDescent="0.3">
      <c r="A758" s="76">
        <v>41284</v>
      </c>
      <c r="B758" s="64">
        <v>13.49</v>
      </c>
      <c r="C758" s="99">
        <f t="shared" ca="1" si="23"/>
        <v>-0.40624999999999994</v>
      </c>
      <c r="D758" s="64">
        <f t="shared" ca="1" si="24"/>
        <v>-6.0937499999999991</v>
      </c>
    </row>
    <row r="759" spans="1:4" s="21" customFormat="1" ht="14.25" customHeight="1" x14ac:dyDescent="0.3">
      <c r="A759" s="76">
        <v>41283</v>
      </c>
      <c r="B759" s="64">
        <v>13.81</v>
      </c>
      <c r="C759" s="99">
        <f t="shared" ca="1" si="23"/>
        <v>-0.29070364663584997</v>
      </c>
      <c r="D759" s="64">
        <f t="shared" ca="1" si="24"/>
        <v>-4.3605546995377491</v>
      </c>
    </row>
    <row r="760" spans="1:4" s="21" customFormat="1" ht="14.25" customHeight="1" x14ac:dyDescent="0.3">
      <c r="A760" s="76">
        <v>41282</v>
      </c>
      <c r="B760" s="64">
        <v>13.62</v>
      </c>
      <c r="C760" s="99">
        <f t="shared" ca="1" si="23"/>
        <v>-0.30082135523613968</v>
      </c>
      <c r="D760" s="64">
        <f t="shared" ca="1" si="24"/>
        <v>-4.5123203285420947</v>
      </c>
    </row>
    <row r="761" spans="1:4" s="21" customFormat="1" ht="14.25" customHeight="1" x14ac:dyDescent="0.3">
      <c r="A761" s="76">
        <v>41281</v>
      </c>
      <c r="B761" s="64">
        <v>13.79</v>
      </c>
      <c r="C761" s="99">
        <f t="shared" ca="1" si="23"/>
        <v>3.5402727195731371E-2</v>
      </c>
      <c r="D761" s="64">
        <f t="shared" ca="1" si="24"/>
        <v>-2.1576433121019116</v>
      </c>
    </row>
    <row r="762" spans="1:4" s="21" customFormat="1" ht="14.25" customHeight="1" x14ac:dyDescent="0.3">
      <c r="A762" s="76">
        <v>41278</v>
      </c>
      <c r="B762" s="64">
        <v>13.83</v>
      </c>
      <c r="C762" s="99">
        <f t="shared" ca="1" si="23"/>
        <v>-0.25605164066702529</v>
      </c>
      <c r="D762" s="64">
        <f t="shared" ca="1" si="24"/>
        <v>-3.8407746100053792</v>
      </c>
    </row>
    <row r="763" spans="1:4" s="21" customFormat="1" ht="14.25" customHeight="1" x14ac:dyDescent="0.3">
      <c r="A763" s="76">
        <v>41277</v>
      </c>
      <c r="B763" s="64">
        <v>14.56</v>
      </c>
      <c r="C763" s="99">
        <f t="shared" ca="1" si="23"/>
        <v>-0.18385650224215244</v>
      </c>
      <c r="D763" s="64">
        <f t="shared" ca="1" si="24"/>
        <v>-2.7578475336322867</v>
      </c>
    </row>
    <row r="764" spans="1:4" s="21" customFormat="1" ht="14.25" customHeight="1" x14ac:dyDescent="0.3">
      <c r="A764" s="76">
        <v>41276</v>
      </c>
      <c r="B764" s="64">
        <v>14.68</v>
      </c>
      <c r="C764" s="99">
        <f t="shared" ca="1" si="23"/>
        <v>-0.16921335597057169</v>
      </c>
      <c r="D764" s="64">
        <f t="shared" ca="1" si="24"/>
        <v>-2.5382003395585753</v>
      </c>
    </row>
    <row r="765" spans="1:4" s="21" customFormat="1" ht="14.25" customHeight="1" x14ac:dyDescent="0.3">
      <c r="A765" s="76">
        <v>41275</v>
      </c>
      <c r="B765" s="64" t="e">
        <v>#N/A</v>
      </c>
      <c r="C765" s="99">
        <f t="shared" ca="1" si="23"/>
        <v>3.5402727195731371E-2</v>
      </c>
      <c r="D765" s="64">
        <f t="shared" ca="1" si="24"/>
        <v>-2.1576433121019116</v>
      </c>
    </row>
    <row r="766" spans="1:4" s="21" customFormat="1" ht="14.25" customHeight="1" x14ac:dyDescent="0.3">
      <c r="A766" s="76">
        <v>41274</v>
      </c>
      <c r="B766" s="64">
        <v>18.02</v>
      </c>
      <c r="C766" s="99">
        <f t="shared" ca="1" si="23"/>
        <v>0.15735388567758504</v>
      </c>
      <c r="D766" s="64">
        <f t="shared" ca="1" si="24"/>
        <v>2.3603082851637756</v>
      </c>
    </row>
    <row r="767" spans="1:4" s="21" customFormat="1" ht="14.25" customHeight="1" x14ac:dyDescent="0.3">
      <c r="A767" s="76">
        <v>41271</v>
      </c>
      <c r="B767" s="64">
        <v>22.72</v>
      </c>
      <c r="C767" s="99">
        <f t="shared" ca="1" si="23"/>
        <v>0.39045287637698894</v>
      </c>
      <c r="D767" s="64">
        <f t="shared" ca="1" si="24"/>
        <v>5.8567931456548346</v>
      </c>
    </row>
    <row r="768" spans="1:4" s="21" customFormat="1" ht="14.25" customHeight="1" x14ac:dyDescent="0.3">
      <c r="A768" s="76">
        <v>41270</v>
      </c>
      <c r="B768" s="64">
        <v>19.47</v>
      </c>
      <c r="C768" s="99">
        <f t="shared" ca="1" si="23"/>
        <v>0.14529411764705877</v>
      </c>
      <c r="D768" s="64">
        <f t="shared" ca="1" si="24"/>
        <v>2.1794117647058817</v>
      </c>
    </row>
    <row r="769" spans="1:4" s="21" customFormat="1" ht="14.25" customHeight="1" x14ac:dyDescent="0.3">
      <c r="A769" s="76">
        <v>41269</v>
      </c>
      <c r="B769" s="64">
        <v>19.48</v>
      </c>
      <c r="C769" s="99">
        <f t="shared" ca="1" si="23"/>
        <v>0.17632850241545905</v>
      </c>
      <c r="D769" s="64">
        <f t="shared" ca="1" si="24"/>
        <v>2.6449275362318856</v>
      </c>
    </row>
    <row r="770" spans="1:4" s="21" customFormat="1" ht="14.25" customHeight="1" x14ac:dyDescent="0.3">
      <c r="A770" s="76">
        <v>41268</v>
      </c>
      <c r="B770" s="64" t="e">
        <v>#N/A</v>
      </c>
      <c r="C770" s="99">
        <f t="shared" ca="1" si="23"/>
        <v>3.5402727195731371E-2</v>
      </c>
      <c r="D770" s="64">
        <f t="shared" ca="1" si="24"/>
        <v>-2.1576433121019116</v>
      </c>
    </row>
    <row r="771" spans="1:4" s="21" customFormat="1" ht="14.25" customHeight="1" x14ac:dyDescent="0.3">
      <c r="A771" s="76">
        <v>41267</v>
      </c>
      <c r="B771" s="64">
        <v>18.59</v>
      </c>
      <c r="C771" s="99">
        <f t="shared" ref="C771:C834" ca="1" si="25">_xlfn.IFNA((B771-B780)/B780,NORMINV(RAND(), _xlfn.AGGREGATE(1,6,C710:C836),_xlfn.AGGREGATE(7,6,C710:C836)))</f>
        <v>0.19396274887604364</v>
      </c>
      <c r="D771" s="64">
        <f t="shared" ca="1" si="24"/>
        <v>2.9094412331406545</v>
      </c>
    </row>
    <row r="772" spans="1:4" s="21" customFormat="1" ht="14.25" customHeight="1" x14ac:dyDescent="0.3">
      <c r="A772" s="76">
        <v>41264</v>
      </c>
      <c r="B772" s="64">
        <v>17.84</v>
      </c>
      <c r="C772" s="99">
        <f t="shared" ca="1" si="25"/>
        <v>0.11152647975077876</v>
      </c>
      <c r="D772" s="64">
        <f t="shared" ca="1" si="24"/>
        <v>1.6728971962616814</v>
      </c>
    </row>
    <row r="773" spans="1:4" s="21" customFormat="1" ht="14.25" customHeight="1" x14ac:dyDescent="0.3">
      <c r="A773" s="76">
        <v>41263</v>
      </c>
      <c r="B773" s="64">
        <v>17.670000000000002</v>
      </c>
      <c r="C773" s="99">
        <f t="shared" ca="1" si="25"/>
        <v>0.11132075471698122</v>
      </c>
      <c r="D773" s="64">
        <f t="shared" ca="1" si="24"/>
        <v>1.6698113207547183</v>
      </c>
    </row>
    <row r="774" spans="1:4" s="21" customFormat="1" ht="14.25" customHeight="1" x14ac:dyDescent="0.3">
      <c r="A774" s="76">
        <v>41262</v>
      </c>
      <c r="B774" s="64">
        <v>17.36</v>
      </c>
      <c r="C774" s="99">
        <f t="shared" ca="1" si="25"/>
        <v>4.7044632086851702E-2</v>
      </c>
      <c r="D774" s="64">
        <f t="shared" ref="D774:D837" ca="1" si="26">C774*15</f>
        <v>0.70566948130277551</v>
      </c>
    </row>
    <row r="775" spans="1:4" s="21" customFormat="1" ht="14.25" customHeight="1" x14ac:dyDescent="0.3">
      <c r="A775" s="76">
        <v>41261</v>
      </c>
      <c r="B775" s="64">
        <v>15.57</v>
      </c>
      <c r="C775" s="99">
        <f t="shared" ca="1" si="25"/>
        <v>-5.4070473876063216E-2</v>
      </c>
      <c r="D775" s="64">
        <f t="shared" ca="1" si="26"/>
        <v>-0.81105710814094822</v>
      </c>
    </row>
    <row r="776" spans="1:4" s="21" customFormat="1" ht="14.25" customHeight="1" x14ac:dyDescent="0.3">
      <c r="A776" s="76">
        <v>41260</v>
      </c>
      <c r="B776" s="64">
        <v>16.34</v>
      </c>
      <c r="C776" s="99">
        <f t="shared" ca="1" si="25"/>
        <v>-4.5560747663551462E-2</v>
      </c>
      <c r="D776" s="64">
        <f t="shared" ca="1" si="26"/>
        <v>-0.68341121495327195</v>
      </c>
    </row>
    <row r="777" spans="1:4" s="21" customFormat="1" ht="14.25" customHeight="1" x14ac:dyDescent="0.3">
      <c r="A777" s="76">
        <v>41257</v>
      </c>
      <c r="B777" s="64">
        <v>17</v>
      </c>
      <c r="C777" s="99">
        <f t="shared" ca="1" si="25"/>
        <v>2.1634615384615349E-2</v>
      </c>
      <c r="D777" s="64">
        <f t="shared" ca="1" si="26"/>
        <v>0.32451923076923023</v>
      </c>
    </row>
    <row r="778" spans="1:4" s="21" customFormat="1" ht="14.25" customHeight="1" x14ac:dyDescent="0.3">
      <c r="A778" s="76">
        <v>41256</v>
      </c>
      <c r="B778" s="64">
        <v>16.559999999999999</v>
      </c>
      <c r="C778" s="99">
        <f t="shared" ca="1" si="25"/>
        <v>4.3478260869565188E-2</v>
      </c>
      <c r="D778" s="64">
        <f t="shared" ca="1" si="26"/>
        <v>0.65217391304347783</v>
      </c>
    </row>
    <row r="779" spans="1:4" s="21" customFormat="1" ht="14.25" customHeight="1" x14ac:dyDescent="0.3">
      <c r="A779" s="76">
        <v>41255</v>
      </c>
      <c r="B779" s="64">
        <v>15.95</v>
      </c>
      <c r="C779" s="99">
        <f t="shared" ca="1" si="25"/>
        <v>5.9096945551128738E-2</v>
      </c>
      <c r="D779" s="64">
        <f t="shared" ca="1" si="26"/>
        <v>0.88645418326693104</v>
      </c>
    </row>
    <row r="780" spans="1:4" s="21" customFormat="1" ht="14.25" customHeight="1" x14ac:dyDescent="0.3">
      <c r="A780" s="76">
        <v>41254</v>
      </c>
      <c r="B780" s="64">
        <v>15.57</v>
      </c>
      <c r="C780" s="99">
        <f t="shared" ca="1" si="25"/>
        <v>3.8684719535783687E-3</v>
      </c>
      <c r="D780" s="64">
        <f t="shared" ca="1" si="26"/>
        <v>5.8027079303675531E-2</v>
      </c>
    </row>
    <row r="781" spans="1:4" s="21" customFormat="1" ht="14.25" customHeight="1" x14ac:dyDescent="0.3">
      <c r="A781" s="76">
        <v>41253</v>
      </c>
      <c r="B781" s="64">
        <v>16.05</v>
      </c>
      <c r="C781" s="99">
        <f t="shared" ca="1" si="25"/>
        <v>8.1658291457286925E-3</v>
      </c>
      <c r="D781" s="64">
        <f t="shared" ca="1" si="26"/>
        <v>0.12248743718593039</v>
      </c>
    </row>
    <row r="782" spans="1:4" s="21" customFormat="1" ht="14.25" customHeight="1" x14ac:dyDescent="0.3">
      <c r="A782" s="76">
        <v>41250</v>
      </c>
      <c r="B782" s="64">
        <v>15.9</v>
      </c>
      <c r="C782" s="99">
        <f t="shared" ca="1" si="25"/>
        <v>2.580645161290325E-2</v>
      </c>
      <c r="D782" s="64">
        <f t="shared" ca="1" si="26"/>
        <v>0.38709677419354876</v>
      </c>
    </row>
    <row r="783" spans="1:4" s="21" customFormat="1" ht="14.25" customHeight="1" x14ac:dyDescent="0.3">
      <c r="A783" s="76">
        <v>41249</v>
      </c>
      <c r="B783" s="64">
        <v>16.579999999999998</v>
      </c>
      <c r="C783" s="99">
        <f t="shared" ca="1" si="25"/>
        <v>9.5112285336855854E-2</v>
      </c>
      <c r="D783" s="64">
        <f t="shared" ca="1" si="26"/>
        <v>1.4266842800528379</v>
      </c>
    </row>
    <row r="784" spans="1:4" s="21" customFormat="1" ht="14.25" customHeight="1" x14ac:dyDescent="0.3">
      <c r="A784" s="76">
        <v>41248</v>
      </c>
      <c r="B784" s="64">
        <v>16.46</v>
      </c>
      <c r="C784" s="99">
        <f t="shared" ca="1" si="25"/>
        <v>3.5402727195731371E-2</v>
      </c>
      <c r="D784" s="64">
        <f t="shared" ca="1" si="26"/>
        <v>-2.1576433121019116</v>
      </c>
    </row>
    <row r="785" spans="1:4" s="21" customFormat="1" ht="14.25" customHeight="1" x14ac:dyDescent="0.3">
      <c r="A785" s="76">
        <v>41247</v>
      </c>
      <c r="B785" s="64">
        <v>17.12</v>
      </c>
      <c r="C785" s="99">
        <f t="shared" ca="1" si="25"/>
        <v>0.11822338340953628</v>
      </c>
      <c r="D785" s="64">
        <f t="shared" ca="1" si="26"/>
        <v>1.7733507511430442</v>
      </c>
    </row>
    <row r="786" spans="1:4" s="21" customFormat="1" ht="14.25" customHeight="1" x14ac:dyDescent="0.3">
      <c r="A786" s="76">
        <v>41246</v>
      </c>
      <c r="B786" s="64">
        <v>16.64</v>
      </c>
      <c r="C786" s="99">
        <f t="shared" ca="1" si="25"/>
        <v>0.10344827586206899</v>
      </c>
      <c r="D786" s="64">
        <f t="shared" ca="1" si="26"/>
        <v>1.5517241379310349</v>
      </c>
    </row>
    <row r="787" spans="1:4" s="21" customFormat="1" ht="14.25" customHeight="1" x14ac:dyDescent="0.3">
      <c r="A787" s="76">
        <v>41243</v>
      </c>
      <c r="B787" s="64">
        <v>15.87</v>
      </c>
      <c r="C787" s="99">
        <f t="shared" ca="1" si="25"/>
        <v>4.1338582677165288E-2</v>
      </c>
      <c r="D787" s="64">
        <f t="shared" ca="1" si="26"/>
        <v>0.62007874015747932</v>
      </c>
    </row>
    <row r="788" spans="1:4" s="21" customFormat="1" ht="14.25" customHeight="1" x14ac:dyDescent="0.3">
      <c r="A788" s="76">
        <v>41242</v>
      </c>
      <c r="B788" s="64">
        <v>15.06</v>
      </c>
      <c r="C788" s="99">
        <f t="shared" ca="1" si="25"/>
        <v>-8.2266910420475292E-2</v>
      </c>
      <c r="D788" s="64">
        <f t="shared" ca="1" si="26"/>
        <v>-1.2340036563071295</v>
      </c>
    </row>
    <row r="789" spans="1:4" s="21" customFormat="1" ht="14.25" customHeight="1" x14ac:dyDescent="0.3">
      <c r="A789" s="76">
        <v>41241</v>
      </c>
      <c r="B789" s="64">
        <v>15.51</v>
      </c>
      <c r="C789" s="99">
        <f t="shared" ca="1" si="25"/>
        <v>-0.13785436353529731</v>
      </c>
      <c r="D789" s="64">
        <f t="shared" ca="1" si="26"/>
        <v>-2.0678154530294597</v>
      </c>
    </row>
    <row r="790" spans="1:4" s="21" customFormat="1" ht="14.25" customHeight="1" x14ac:dyDescent="0.3">
      <c r="A790" s="76">
        <v>41240</v>
      </c>
      <c r="B790" s="64">
        <v>15.92</v>
      </c>
      <c r="C790" s="99">
        <f t="shared" ca="1" si="25"/>
        <v>-0.11160714285714295</v>
      </c>
      <c r="D790" s="64">
        <f t="shared" ca="1" si="26"/>
        <v>-1.6741071428571441</v>
      </c>
    </row>
    <row r="791" spans="1:4" s="21" customFormat="1" ht="14.25" customHeight="1" x14ac:dyDescent="0.3">
      <c r="A791" s="76">
        <v>41239</v>
      </c>
      <c r="B791" s="64">
        <v>15.5</v>
      </c>
      <c r="C791" s="99">
        <f t="shared" ca="1" si="25"/>
        <v>-6.9069069069068983E-2</v>
      </c>
      <c r="D791" s="64">
        <f t="shared" ca="1" si="26"/>
        <v>-1.0360360360360348</v>
      </c>
    </row>
    <row r="792" spans="1:4" s="21" customFormat="1" ht="14.25" customHeight="1" x14ac:dyDescent="0.3">
      <c r="A792" s="76">
        <v>41236</v>
      </c>
      <c r="B792" s="64">
        <v>15.14</v>
      </c>
      <c r="C792" s="99">
        <f t="shared" ca="1" si="25"/>
        <v>-9.232613908872897E-2</v>
      </c>
      <c r="D792" s="64">
        <f t="shared" ca="1" si="26"/>
        <v>-1.3848920863309346</v>
      </c>
    </row>
    <row r="793" spans="1:4" s="21" customFormat="1" ht="14.25" customHeight="1" x14ac:dyDescent="0.3">
      <c r="A793" s="76">
        <v>41235</v>
      </c>
      <c r="B793" s="64" t="e">
        <v>#N/A</v>
      </c>
      <c r="C793" s="99">
        <f t="shared" ca="1" si="25"/>
        <v>3.5402727195731371E-2</v>
      </c>
      <c r="D793" s="64">
        <f t="shared" ca="1" si="26"/>
        <v>-2.1576433121019116</v>
      </c>
    </row>
    <row r="794" spans="1:4" s="21" customFormat="1" ht="14.25" customHeight="1" x14ac:dyDescent="0.3">
      <c r="A794" s="76">
        <v>41234</v>
      </c>
      <c r="B794" s="64">
        <v>15.31</v>
      </c>
      <c r="C794" s="99">
        <f t="shared" ca="1" si="25"/>
        <v>-0.17198485667928601</v>
      </c>
      <c r="D794" s="64">
        <f t="shared" ca="1" si="26"/>
        <v>-2.5797728501892903</v>
      </c>
    </row>
    <row r="795" spans="1:4" s="21" customFormat="1" ht="14.25" customHeight="1" x14ac:dyDescent="0.3">
      <c r="A795" s="76">
        <v>41233</v>
      </c>
      <c r="B795" s="64">
        <v>15.08</v>
      </c>
      <c r="C795" s="99">
        <f t="shared" ca="1" si="25"/>
        <v>-0.2096436058700209</v>
      </c>
      <c r="D795" s="64">
        <f t="shared" ca="1" si="26"/>
        <v>-3.1446540880503133</v>
      </c>
    </row>
    <row r="796" spans="1:4" s="21" customFormat="1" ht="14.25" customHeight="1" x14ac:dyDescent="0.3">
      <c r="A796" s="76">
        <v>41232</v>
      </c>
      <c r="B796" s="64">
        <v>15.24</v>
      </c>
      <c r="C796" s="99">
        <f t="shared" ca="1" si="25"/>
        <v>-0.13310580204778147</v>
      </c>
      <c r="D796" s="64">
        <f t="shared" ca="1" si="26"/>
        <v>-1.9965870307167219</v>
      </c>
    </row>
    <row r="797" spans="1:4" s="21" customFormat="1" ht="14.25" customHeight="1" x14ac:dyDescent="0.3">
      <c r="A797" s="76">
        <v>41229</v>
      </c>
      <c r="B797" s="64">
        <v>16.41</v>
      </c>
      <c r="C797" s="99">
        <f t="shared" ca="1" si="25"/>
        <v>-0.10912052117263851</v>
      </c>
      <c r="D797" s="64">
        <f t="shared" ca="1" si="26"/>
        <v>-1.6368078175895777</v>
      </c>
    </row>
    <row r="798" spans="1:4" s="21" customFormat="1" ht="14.25" customHeight="1" x14ac:dyDescent="0.3">
      <c r="A798" s="76">
        <v>41228</v>
      </c>
      <c r="B798" s="64">
        <v>17.989999999999998</v>
      </c>
      <c r="C798" s="99">
        <f t="shared" ca="1" si="25"/>
        <v>2.27401932916429E-2</v>
      </c>
      <c r="D798" s="64">
        <f t="shared" ca="1" si="26"/>
        <v>0.3411028993746435</v>
      </c>
    </row>
    <row r="799" spans="1:4" s="21" customFormat="1" ht="14.25" customHeight="1" x14ac:dyDescent="0.3">
      <c r="A799" s="76">
        <v>41227</v>
      </c>
      <c r="B799" s="64">
        <v>17.920000000000002</v>
      </c>
      <c r="C799" s="99">
        <f t="shared" ca="1" si="25"/>
        <v>7.3696824445775938E-2</v>
      </c>
      <c r="D799" s="64">
        <f t="shared" ca="1" si="26"/>
        <v>1.1054523666866392</v>
      </c>
    </row>
    <row r="800" spans="1:4" s="21" customFormat="1" ht="14.25" customHeight="1" x14ac:dyDescent="0.3">
      <c r="A800" s="76">
        <v>41226</v>
      </c>
      <c r="B800" s="64">
        <v>16.649999999999999</v>
      </c>
      <c r="C800" s="99">
        <f t="shared" ca="1" si="25"/>
        <v>-0.1048387096774195</v>
      </c>
      <c r="D800" s="64">
        <f t="shared" ca="1" si="26"/>
        <v>-1.5725806451612925</v>
      </c>
    </row>
    <row r="801" spans="1:4" s="21" customFormat="1" ht="14.25" customHeight="1" x14ac:dyDescent="0.3">
      <c r="A801" s="76">
        <v>41225</v>
      </c>
      <c r="B801" s="64">
        <v>16.68</v>
      </c>
      <c r="C801" s="99">
        <f t="shared" ca="1" si="25"/>
        <v>3.5402727195731371E-2</v>
      </c>
      <c r="D801" s="64">
        <f t="shared" ca="1" si="26"/>
        <v>-2.1576433121019116</v>
      </c>
    </row>
    <row r="802" spans="1:4" s="21" customFormat="1" ht="14.25" customHeight="1" x14ac:dyDescent="0.3">
      <c r="A802" s="76">
        <v>41222</v>
      </c>
      <c r="B802" s="64">
        <v>18.61</v>
      </c>
      <c r="C802" s="99">
        <f t="shared" ca="1" si="25"/>
        <v>8.7685197183707021E-3</v>
      </c>
      <c r="D802" s="64">
        <f t="shared" ca="1" si="26"/>
        <v>-2.1576433121019116</v>
      </c>
    </row>
    <row r="803" spans="1:4" s="21" customFormat="1" ht="14.25" customHeight="1" x14ac:dyDescent="0.3">
      <c r="A803" s="76">
        <v>41221</v>
      </c>
      <c r="B803" s="64">
        <v>18.489999999999998</v>
      </c>
      <c r="C803" s="99">
        <f t="shared" ca="1" si="25"/>
        <v>3.8180797304884884E-2</v>
      </c>
      <c r="D803" s="64">
        <f t="shared" ca="1" si="26"/>
        <v>0.57271195957327325</v>
      </c>
    </row>
    <row r="804" spans="1:4" s="21" customFormat="1" ht="14.25" customHeight="1" x14ac:dyDescent="0.3">
      <c r="A804" s="76">
        <v>41220</v>
      </c>
      <c r="B804" s="64">
        <v>19.079999999999998</v>
      </c>
      <c r="C804" s="99">
        <f t="shared" ca="1" si="25"/>
        <v>5.2980132450330973E-2</v>
      </c>
      <c r="D804" s="64">
        <f t="shared" ca="1" si="26"/>
        <v>0.79470198675496462</v>
      </c>
    </row>
    <row r="805" spans="1:4" s="21" customFormat="1" ht="14.25" customHeight="1" x14ac:dyDescent="0.3">
      <c r="A805" s="76">
        <v>41219</v>
      </c>
      <c r="B805" s="64">
        <v>17.579999999999998</v>
      </c>
      <c r="C805" s="99">
        <f t="shared" ca="1" si="25"/>
        <v>-4.0916530278232409E-2</v>
      </c>
      <c r="D805" s="64">
        <f t="shared" ca="1" si="26"/>
        <v>-0.61374795417348615</v>
      </c>
    </row>
    <row r="806" spans="1:4" s="21" customFormat="1" ht="14.25" customHeight="1" x14ac:dyDescent="0.3">
      <c r="A806" s="76">
        <v>41218</v>
      </c>
      <c r="B806" s="64">
        <v>18.420000000000002</v>
      </c>
      <c r="C806" s="99">
        <f t="shared" ca="1" si="25"/>
        <v>-2.1773765268188881E-2</v>
      </c>
      <c r="D806" s="64">
        <f t="shared" ca="1" si="26"/>
        <v>-0.32660647902283324</v>
      </c>
    </row>
    <row r="807" spans="1:4" s="21" customFormat="1" ht="14.25" customHeight="1" x14ac:dyDescent="0.3">
      <c r="A807" s="76">
        <v>41215</v>
      </c>
      <c r="B807" s="64">
        <v>17.59</v>
      </c>
      <c r="C807" s="99">
        <f t="shared" ca="1" si="25"/>
        <v>5.8363417569193672E-2</v>
      </c>
      <c r="D807" s="64">
        <f t="shared" ca="1" si="26"/>
        <v>0.87545126353790503</v>
      </c>
    </row>
    <row r="808" spans="1:4" s="21" customFormat="1" ht="14.25" customHeight="1" x14ac:dyDescent="0.3">
      <c r="A808" s="76">
        <v>41214</v>
      </c>
      <c r="B808" s="64">
        <v>16.690000000000001</v>
      </c>
      <c r="C808" s="99">
        <f t="shared" ca="1" si="25"/>
        <v>-2.1688159437280041E-2</v>
      </c>
      <c r="D808" s="64">
        <f t="shared" ca="1" si="26"/>
        <v>-0.32532239155920062</v>
      </c>
    </row>
    <row r="809" spans="1:4" s="21" customFormat="1" ht="14.25" customHeight="1" x14ac:dyDescent="0.3">
      <c r="A809" s="76">
        <v>41213</v>
      </c>
      <c r="B809" s="64">
        <v>18.600000000000001</v>
      </c>
      <c r="C809" s="99">
        <f t="shared" ca="1" si="25"/>
        <v>0.23752495009980054</v>
      </c>
      <c r="D809" s="64">
        <f t="shared" ca="1" si="26"/>
        <v>3.562874251497008</v>
      </c>
    </row>
    <row r="810" spans="1:4" s="21" customFormat="1" ht="14.25" customHeight="1" x14ac:dyDescent="0.3">
      <c r="A810" s="76">
        <v>41212</v>
      </c>
      <c r="B810" s="64" t="e">
        <v>#N/A</v>
      </c>
      <c r="C810" s="99">
        <f t="shared" ca="1" si="25"/>
        <v>-1.5200278530243392E-2</v>
      </c>
      <c r="D810" s="64">
        <f t="shared" ca="1" si="26"/>
        <v>-2.1576433121019116</v>
      </c>
    </row>
    <row r="811" spans="1:4" s="21" customFormat="1" ht="14.25" customHeight="1" x14ac:dyDescent="0.3">
      <c r="A811" s="76">
        <v>41211</v>
      </c>
      <c r="B811" s="64" t="e">
        <v>#N/A</v>
      </c>
      <c r="C811" s="99">
        <f t="shared" ca="1" si="25"/>
        <v>-7.5789401486638288E-3</v>
      </c>
      <c r="D811" s="64">
        <f t="shared" ca="1" si="26"/>
        <v>-2.1576433121019116</v>
      </c>
    </row>
    <row r="812" spans="1:4" s="21" customFormat="1" ht="14.25" customHeight="1" x14ac:dyDescent="0.3">
      <c r="A812" s="76">
        <v>41208</v>
      </c>
      <c r="B812" s="64">
        <v>17.809999999999999</v>
      </c>
      <c r="C812" s="99">
        <f t="shared" ca="1" si="25"/>
        <v>0.16633922724295999</v>
      </c>
      <c r="D812" s="64">
        <f t="shared" ca="1" si="26"/>
        <v>2.4950884086444001</v>
      </c>
    </row>
    <row r="813" spans="1:4" s="21" customFormat="1" ht="14.25" customHeight="1" x14ac:dyDescent="0.3">
      <c r="A813" s="76">
        <v>41207</v>
      </c>
      <c r="B813" s="64">
        <v>18.12</v>
      </c>
      <c r="C813" s="99">
        <f t="shared" ca="1" si="25"/>
        <v>0.12267657992565058</v>
      </c>
      <c r="D813" s="64">
        <f t="shared" ca="1" si="26"/>
        <v>1.8401486988847586</v>
      </c>
    </row>
    <row r="814" spans="1:4" s="21" customFormat="1" ht="14.25" customHeight="1" x14ac:dyDescent="0.3">
      <c r="A814" s="76">
        <v>41206</v>
      </c>
      <c r="B814" s="64">
        <v>18.329999999999998</v>
      </c>
      <c r="C814" s="99">
        <f t="shared" ca="1" si="25"/>
        <v>0.17575368826170612</v>
      </c>
      <c r="D814" s="64">
        <f t="shared" ca="1" si="26"/>
        <v>2.6363053239255918</v>
      </c>
    </row>
    <row r="815" spans="1:4" s="21" customFormat="1" ht="14.25" customHeight="1" x14ac:dyDescent="0.3">
      <c r="A815" s="76">
        <v>41205</v>
      </c>
      <c r="B815" s="64">
        <v>18.829999999999998</v>
      </c>
      <c r="C815" s="99">
        <f t="shared" ca="1" si="25"/>
        <v>0.15592387968078572</v>
      </c>
      <c r="D815" s="64">
        <f t="shared" ca="1" si="26"/>
        <v>2.338858195211786</v>
      </c>
    </row>
    <row r="816" spans="1:4" s="21" customFormat="1" ht="14.25" customHeight="1" x14ac:dyDescent="0.3">
      <c r="A816" s="76">
        <v>41204</v>
      </c>
      <c r="B816" s="64">
        <v>16.62</v>
      </c>
      <c r="C816" s="99">
        <f t="shared" ca="1" si="25"/>
        <v>1.5271838729383017E-2</v>
      </c>
      <c r="D816" s="64">
        <f t="shared" ca="1" si="26"/>
        <v>0.22907758094074526</v>
      </c>
    </row>
    <row r="817" spans="1:4" s="21" customFormat="1" ht="14.25" customHeight="1" x14ac:dyDescent="0.3">
      <c r="A817" s="76">
        <v>41201</v>
      </c>
      <c r="B817" s="64">
        <v>17.059999999999999</v>
      </c>
      <c r="C817" s="99">
        <f t="shared" ca="1" si="25"/>
        <v>0.129053606882859</v>
      </c>
      <c r="D817" s="64">
        <f t="shared" ca="1" si="26"/>
        <v>1.935804103242885</v>
      </c>
    </row>
    <row r="818" spans="1:4" s="21" customFormat="1" ht="14.25" customHeight="1" x14ac:dyDescent="0.3">
      <c r="A818" s="76">
        <v>41200</v>
      </c>
      <c r="B818" s="64">
        <v>15.03</v>
      </c>
      <c r="C818" s="99">
        <f t="shared" ca="1" si="25"/>
        <v>4.8848569434752215E-2</v>
      </c>
      <c r="D818" s="64">
        <f t="shared" ca="1" si="26"/>
        <v>0.73272854152128319</v>
      </c>
    </row>
    <row r="819" spans="1:4" s="21" customFormat="1" ht="14.25" customHeight="1" x14ac:dyDescent="0.3">
      <c r="A819" s="76">
        <v>41199</v>
      </c>
      <c r="B819" s="64">
        <v>15.07</v>
      </c>
      <c r="C819" s="99">
        <f t="shared" ca="1" si="25"/>
        <v>3.5738831615120245E-2</v>
      </c>
      <c r="D819" s="64">
        <f t="shared" ca="1" si="26"/>
        <v>0.53608247422680366</v>
      </c>
    </row>
    <row r="820" spans="1:4" s="21" customFormat="1" ht="14.25" customHeight="1" x14ac:dyDescent="0.3">
      <c r="A820" s="76">
        <v>41198</v>
      </c>
      <c r="B820" s="64">
        <v>15.22</v>
      </c>
      <c r="C820" s="99">
        <f t="shared" ca="1" si="25"/>
        <v>-1.3609850939727743E-2</v>
      </c>
      <c r="D820" s="64">
        <f t="shared" ca="1" si="26"/>
        <v>-0.20414776409591615</v>
      </c>
    </row>
    <row r="821" spans="1:4" s="21" customFormat="1" ht="14.25" customHeight="1" x14ac:dyDescent="0.3">
      <c r="A821" s="76">
        <v>41197</v>
      </c>
      <c r="B821" s="64">
        <v>15.27</v>
      </c>
      <c r="C821" s="99">
        <f t="shared" ca="1" si="25"/>
        <v>-2.8007638446849222E-2</v>
      </c>
      <c r="D821" s="64">
        <f t="shared" ca="1" si="26"/>
        <v>-0.42011457670273833</v>
      </c>
    </row>
    <row r="822" spans="1:4" s="21" customFormat="1" ht="14.25" customHeight="1" x14ac:dyDescent="0.3">
      <c r="A822" s="76">
        <v>41194</v>
      </c>
      <c r="B822" s="64">
        <v>16.14</v>
      </c>
      <c r="C822" s="99">
        <f t="shared" ca="1" si="25"/>
        <v>-1.1029411764705864E-2</v>
      </c>
      <c r="D822" s="64">
        <f t="shared" ca="1" si="26"/>
        <v>-0.16544117647058795</v>
      </c>
    </row>
    <row r="823" spans="1:4" s="21" customFormat="1" ht="14.25" customHeight="1" x14ac:dyDescent="0.3">
      <c r="A823" s="76">
        <v>41193</v>
      </c>
      <c r="B823" s="64">
        <v>15.59</v>
      </c>
      <c r="C823" s="99">
        <f t="shared" ca="1" si="25"/>
        <v>-8.900190718372572E-3</v>
      </c>
      <c r="D823" s="64">
        <f t="shared" ca="1" si="26"/>
        <v>-0.13350286077558859</v>
      </c>
    </row>
    <row r="824" spans="1:4" s="21" customFormat="1" ht="14.25" customHeight="1" x14ac:dyDescent="0.3">
      <c r="A824" s="76">
        <v>41192</v>
      </c>
      <c r="B824" s="64">
        <v>16.29</v>
      </c>
      <c r="C824" s="99">
        <f t="shared" ca="1" si="25"/>
        <v>9.7708894878706154E-2</v>
      </c>
      <c r="D824" s="64">
        <f t="shared" ca="1" si="26"/>
        <v>1.4656334231805923</v>
      </c>
    </row>
    <row r="825" spans="1:4" s="21" customFormat="1" ht="14.25" customHeight="1" x14ac:dyDescent="0.3">
      <c r="A825" s="76">
        <v>41191</v>
      </c>
      <c r="B825" s="64">
        <v>16.37</v>
      </c>
      <c r="C825" s="99">
        <f t="shared" ca="1" si="25"/>
        <v>-2.6174895895300282E-2</v>
      </c>
      <c r="D825" s="64">
        <f t="shared" ca="1" si="26"/>
        <v>-0.3926234384295042</v>
      </c>
    </row>
    <row r="826" spans="1:4" s="21" customFormat="1" ht="14.25" customHeight="1" x14ac:dyDescent="0.3">
      <c r="A826" s="76">
        <v>41190</v>
      </c>
      <c r="B826" s="64">
        <v>15.11</v>
      </c>
      <c r="C826" s="99">
        <f t="shared" ca="1" si="25"/>
        <v>-2.0738820479585241E-2</v>
      </c>
      <c r="D826" s="64">
        <f t="shared" ca="1" si="26"/>
        <v>-0.31108230719377861</v>
      </c>
    </row>
    <row r="827" spans="1:4" s="21" customFormat="1" ht="14.25" customHeight="1" x14ac:dyDescent="0.3">
      <c r="A827" s="76">
        <v>41187</v>
      </c>
      <c r="B827" s="64">
        <v>14.33</v>
      </c>
      <c r="C827" s="99">
        <f t="shared" ca="1" si="25"/>
        <v>1.2720848056537082E-2</v>
      </c>
      <c r="D827" s="64">
        <f t="shared" ca="1" si="26"/>
        <v>0.19081272084805623</v>
      </c>
    </row>
    <row r="828" spans="1:4" s="21" customFormat="1" ht="14.25" customHeight="1" x14ac:dyDescent="0.3">
      <c r="A828" s="76">
        <v>41186</v>
      </c>
      <c r="B828" s="64">
        <v>14.55</v>
      </c>
      <c r="C828" s="99">
        <f t="shared" ca="1" si="25"/>
        <v>4.0772532188841221E-2</v>
      </c>
      <c r="D828" s="64">
        <f t="shared" ca="1" si="26"/>
        <v>0.61158798283261828</v>
      </c>
    </row>
    <row r="829" spans="1:4" s="21" customFormat="1" ht="14.25" customHeight="1" x14ac:dyDescent="0.3">
      <c r="A829" s="76">
        <v>41185</v>
      </c>
      <c r="B829" s="64">
        <v>15.43</v>
      </c>
      <c r="C829" s="99">
        <f t="shared" ca="1" si="25"/>
        <v>9.6659559346126467E-2</v>
      </c>
      <c r="D829" s="64">
        <f t="shared" ca="1" si="26"/>
        <v>1.4498933901918969</v>
      </c>
    </row>
    <row r="830" spans="1:4" s="21" customFormat="1" ht="14.25" customHeight="1" x14ac:dyDescent="0.3">
      <c r="A830" s="76">
        <v>41184</v>
      </c>
      <c r="B830" s="64">
        <v>15.71</v>
      </c>
      <c r="C830" s="99">
        <f t="shared" ca="1" si="25"/>
        <v>0.13184438040345822</v>
      </c>
      <c r="D830" s="64">
        <f t="shared" ca="1" si="26"/>
        <v>1.9776657060518734</v>
      </c>
    </row>
    <row r="831" spans="1:4" s="21" customFormat="1" ht="14.25" customHeight="1" x14ac:dyDescent="0.3">
      <c r="A831" s="76">
        <v>41183</v>
      </c>
      <c r="B831" s="64">
        <v>16.32</v>
      </c>
      <c r="C831" s="99">
        <f t="shared" ca="1" si="25"/>
        <v>0.150916784203103</v>
      </c>
      <c r="D831" s="64">
        <f t="shared" ca="1" si="26"/>
        <v>2.2637517630465451</v>
      </c>
    </row>
    <row r="832" spans="1:4" s="21" customFormat="1" ht="14.25" customHeight="1" x14ac:dyDescent="0.3">
      <c r="A832" s="76">
        <v>41180</v>
      </c>
      <c r="B832" s="64">
        <v>15.73</v>
      </c>
      <c r="C832" s="99">
        <f t="shared" ca="1" si="25"/>
        <v>7.8135709389993188E-2</v>
      </c>
      <c r="D832" s="64">
        <f t="shared" ca="1" si="26"/>
        <v>1.1720356408498978</v>
      </c>
    </row>
    <row r="833" spans="1:4" s="21" customFormat="1" ht="14.25" customHeight="1" x14ac:dyDescent="0.3">
      <c r="A833" s="76">
        <v>41179</v>
      </c>
      <c r="B833" s="64">
        <v>14.84</v>
      </c>
      <c r="C833" s="99">
        <f t="shared" ca="1" si="25"/>
        <v>2.2742935906271543E-2</v>
      </c>
      <c r="D833" s="64">
        <f t="shared" ca="1" si="26"/>
        <v>0.34114403859407316</v>
      </c>
    </row>
    <row r="834" spans="1:4" s="21" customFormat="1" ht="14.25" customHeight="1" x14ac:dyDescent="0.3">
      <c r="A834" s="76">
        <v>41178</v>
      </c>
      <c r="B834" s="64">
        <v>16.809999999999999</v>
      </c>
      <c r="C834" s="99">
        <f t="shared" ca="1" si="25"/>
        <v>0.19644128113878989</v>
      </c>
      <c r="D834" s="64">
        <f t="shared" ca="1" si="26"/>
        <v>2.9466192170818486</v>
      </c>
    </row>
    <row r="835" spans="1:4" s="21" customFormat="1" ht="14.25" customHeight="1" x14ac:dyDescent="0.3">
      <c r="A835" s="76">
        <v>41177</v>
      </c>
      <c r="B835" s="64">
        <v>15.43</v>
      </c>
      <c r="C835" s="99">
        <f t="shared" ref="C835:C898" ca="1" si="27">_xlfn.IFNA((B835-B844)/B844,NORMINV(RAND(), _xlfn.AGGREGATE(1,6,C774:C900),_xlfn.AGGREGATE(7,6,C774:C900)))</f>
        <v>-2.3417721518987404E-2</v>
      </c>
      <c r="D835" s="64">
        <f t="shared" ca="1" si="26"/>
        <v>-0.35126582278481105</v>
      </c>
    </row>
    <row r="836" spans="1:4" s="21" customFormat="1" ht="14.25" customHeight="1" x14ac:dyDescent="0.3">
      <c r="A836" s="76">
        <v>41176</v>
      </c>
      <c r="B836" s="64">
        <v>14.15</v>
      </c>
      <c r="C836" s="99">
        <f t="shared" ca="1" si="27"/>
        <v>-0.137720901889092</v>
      </c>
      <c r="D836" s="64">
        <f t="shared" ca="1" si="26"/>
        <v>-2.0658135283363799</v>
      </c>
    </row>
    <row r="837" spans="1:4" s="21" customFormat="1" ht="14.25" customHeight="1" x14ac:dyDescent="0.3">
      <c r="A837" s="76">
        <v>41173</v>
      </c>
      <c r="B837" s="64">
        <v>13.98</v>
      </c>
      <c r="C837" s="99">
        <f t="shared" ca="1" si="27"/>
        <v>-0.14127764127764131</v>
      </c>
      <c r="D837" s="64">
        <f t="shared" ca="1" si="26"/>
        <v>-2.1191646191646196</v>
      </c>
    </row>
    <row r="838" spans="1:4" s="21" customFormat="1" ht="14.25" customHeight="1" x14ac:dyDescent="0.3">
      <c r="A838" s="76">
        <v>41172</v>
      </c>
      <c r="B838" s="64">
        <v>14.07</v>
      </c>
      <c r="C838" s="99">
        <f t="shared" ca="1" si="27"/>
        <v>-2.1557719054242037E-2</v>
      </c>
      <c r="D838" s="64">
        <f t="shared" ref="D838:D901" ca="1" si="28">C838*15</f>
        <v>-0.32336578581363057</v>
      </c>
    </row>
    <row r="839" spans="1:4" s="21" customFormat="1" ht="14.25" customHeight="1" x14ac:dyDescent="0.3">
      <c r="A839" s="76">
        <v>41171</v>
      </c>
      <c r="B839" s="64">
        <v>13.88</v>
      </c>
      <c r="C839" s="99">
        <f t="shared" ca="1" si="27"/>
        <v>-0.11025641025641018</v>
      </c>
      <c r="D839" s="64">
        <f t="shared" ca="1" si="28"/>
        <v>-1.6538461538461529</v>
      </c>
    </row>
    <row r="840" spans="1:4" s="21" customFormat="1" ht="14.25" customHeight="1" x14ac:dyDescent="0.3">
      <c r="A840" s="76">
        <v>41170</v>
      </c>
      <c r="B840" s="64">
        <v>14.18</v>
      </c>
      <c r="C840" s="99">
        <f t="shared" ca="1" si="27"/>
        <v>-0.20067643742953772</v>
      </c>
      <c r="D840" s="64">
        <f t="shared" ca="1" si="28"/>
        <v>-3.010146561443066</v>
      </c>
    </row>
    <row r="841" spans="1:4" s="21" customFormat="1" ht="14.25" customHeight="1" x14ac:dyDescent="0.3">
      <c r="A841" s="76">
        <v>41169</v>
      </c>
      <c r="B841" s="64">
        <v>14.59</v>
      </c>
      <c r="C841" s="99">
        <f t="shared" ca="1" si="27"/>
        <v>-0.18854282536151282</v>
      </c>
      <c r="D841" s="64">
        <f t="shared" ca="1" si="28"/>
        <v>-2.8281423804226922</v>
      </c>
    </row>
    <row r="842" spans="1:4" s="21" customFormat="1" ht="14.25" customHeight="1" x14ac:dyDescent="0.3">
      <c r="A842" s="76">
        <v>41166</v>
      </c>
      <c r="B842" s="64">
        <v>14.51</v>
      </c>
      <c r="C842" s="99">
        <f t="shared" ca="1" si="27"/>
        <v>3.5402727195731371E-2</v>
      </c>
      <c r="D842" s="64">
        <f t="shared" ca="1" si="28"/>
        <v>-2.1576433121019116</v>
      </c>
    </row>
    <row r="843" spans="1:4" s="21" customFormat="1" ht="14.25" customHeight="1" x14ac:dyDescent="0.3">
      <c r="A843" s="76">
        <v>41165</v>
      </c>
      <c r="B843" s="64">
        <v>14.05</v>
      </c>
      <c r="C843" s="99">
        <f t="shared" ca="1" si="27"/>
        <v>-0.19576416714367478</v>
      </c>
      <c r="D843" s="64">
        <f t="shared" ca="1" si="28"/>
        <v>-2.9364625071551216</v>
      </c>
    </row>
    <row r="844" spans="1:4" s="21" customFormat="1" ht="14.25" customHeight="1" x14ac:dyDescent="0.3">
      <c r="A844" s="76">
        <v>41164</v>
      </c>
      <c r="B844" s="64">
        <v>15.8</v>
      </c>
      <c r="C844" s="99">
        <f t="shared" ca="1" si="27"/>
        <v>-0.11385305664610194</v>
      </c>
      <c r="D844" s="64">
        <f t="shared" ca="1" si="28"/>
        <v>-1.7077958496915291</v>
      </c>
    </row>
    <row r="845" spans="1:4" s="21" customFormat="1" ht="14.25" customHeight="1" x14ac:dyDescent="0.3">
      <c r="A845" s="76">
        <v>41163</v>
      </c>
      <c r="B845" s="64">
        <v>16.41</v>
      </c>
      <c r="C845" s="99">
        <f t="shared" ca="1" si="27"/>
        <v>-3.8100820633059709E-2</v>
      </c>
      <c r="D845" s="64">
        <f t="shared" ca="1" si="28"/>
        <v>-0.5715123094958956</v>
      </c>
    </row>
    <row r="846" spans="1:4" s="21" customFormat="1" ht="14.25" customHeight="1" x14ac:dyDescent="0.3">
      <c r="A846" s="76">
        <v>41162</v>
      </c>
      <c r="B846" s="64">
        <v>16.28</v>
      </c>
      <c r="C846" s="99">
        <f t="shared" ca="1" si="27"/>
        <v>-1.2734990903577763E-2</v>
      </c>
      <c r="D846" s="64">
        <f t="shared" ca="1" si="28"/>
        <v>-0.19102486355366644</v>
      </c>
    </row>
    <row r="847" spans="1:4" s="21" customFormat="1" ht="14.25" customHeight="1" x14ac:dyDescent="0.3">
      <c r="A847" s="76">
        <v>41159</v>
      </c>
      <c r="B847" s="64">
        <v>14.38</v>
      </c>
      <c r="C847" s="99">
        <f t="shared" ca="1" si="27"/>
        <v>-0.12048929663608565</v>
      </c>
      <c r="D847" s="64">
        <f t="shared" ca="1" si="28"/>
        <v>-1.8073394495412849</v>
      </c>
    </row>
    <row r="848" spans="1:4" s="21" customFormat="1" ht="14.25" customHeight="1" x14ac:dyDescent="0.3">
      <c r="A848" s="76">
        <v>41158</v>
      </c>
      <c r="B848" s="64">
        <v>15.6</v>
      </c>
      <c r="C848" s="99">
        <f t="shared" ca="1" si="27"/>
        <v>2.7667984189723317E-2</v>
      </c>
      <c r="D848" s="64">
        <f t="shared" ca="1" si="28"/>
        <v>0.41501976284584974</v>
      </c>
    </row>
    <row r="849" spans="1:4" s="21" customFormat="1" ht="14.25" customHeight="1" x14ac:dyDescent="0.3">
      <c r="A849" s="76">
        <v>41157</v>
      </c>
      <c r="B849" s="64">
        <v>17.739999999999998</v>
      </c>
      <c r="C849" s="99">
        <f t="shared" ca="1" si="27"/>
        <v>0.11152882205513769</v>
      </c>
      <c r="D849" s="64">
        <f t="shared" ca="1" si="28"/>
        <v>1.6729323308270654</v>
      </c>
    </row>
    <row r="850" spans="1:4" s="21" customFormat="1" ht="14.25" customHeight="1" x14ac:dyDescent="0.3">
      <c r="A850" s="76">
        <v>41156</v>
      </c>
      <c r="B850" s="64">
        <v>17.98</v>
      </c>
      <c r="C850" s="99">
        <f t="shared" ca="1" si="27"/>
        <v>0.18994043679682338</v>
      </c>
      <c r="D850" s="64">
        <f t="shared" ca="1" si="28"/>
        <v>2.8491065519523504</v>
      </c>
    </row>
    <row r="851" spans="1:4" s="21" customFormat="1" ht="14.25" customHeight="1" x14ac:dyDescent="0.3">
      <c r="A851" s="76">
        <v>41155</v>
      </c>
      <c r="B851" s="64" t="e">
        <v>#N/A</v>
      </c>
      <c r="C851" s="99">
        <f t="shared" ca="1" si="27"/>
        <v>3.5402727195731371E-2</v>
      </c>
      <c r="D851" s="64">
        <f t="shared" ca="1" si="28"/>
        <v>-2.1576433121019116</v>
      </c>
    </row>
    <row r="852" spans="1:4" s="21" customFormat="1" ht="14.25" customHeight="1" x14ac:dyDescent="0.3">
      <c r="A852" s="76">
        <v>41152</v>
      </c>
      <c r="B852" s="64">
        <v>17.47</v>
      </c>
      <c r="C852" s="99">
        <f t="shared" ca="1" si="27"/>
        <v>0.24607703281027099</v>
      </c>
      <c r="D852" s="64">
        <f t="shared" ca="1" si="28"/>
        <v>3.6911554921540648</v>
      </c>
    </row>
    <row r="853" spans="1:4" s="21" customFormat="1" ht="14.25" customHeight="1" x14ac:dyDescent="0.3">
      <c r="A853" s="76">
        <v>41151</v>
      </c>
      <c r="B853" s="64">
        <v>17.829999999999998</v>
      </c>
      <c r="C853" s="99">
        <f t="shared" ca="1" si="27"/>
        <v>0.32565055762081779</v>
      </c>
      <c r="D853" s="64">
        <f t="shared" ca="1" si="28"/>
        <v>4.8847583643122672</v>
      </c>
    </row>
    <row r="854" spans="1:4" s="21" customFormat="1" ht="14.25" customHeight="1" x14ac:dyDescent="0.3">
      <c r="A854" s="76">
        <v>41150</v>
      </c>
      <c r="B854" s="64">
        <v>17.059999999999999</v>
      </c>
      <c r="C854" s="99">
        <f t="shared" ca="1" si="27"/>
        <v>0.19384184744576624</v>
      </c>
      <c r="D854" s="64">
        <f t="shared" ca="1" si="28"/>
        <v>2.9076277116864935</v>
      </c>
    </row>
    <row r="855" spans="1:4" s="21" customFormat="1" ht="14.25" customHeight="1" x14ac:dyDescent="0.3">
      <c r="A855" s="76">
        <v>41149</v>
      </c>
      <c r="B855" s="64">
        <v>16.489999999999998</v>
      </c>
      <c r="C855" s="99">
        <f t="shared" ca="1" si="27"/>
        <v>0.12713602187286382</v>
      </c>
      <c r="D855" s="64">
        <f t="shared" ca="1" si="28"/>
        <v>1.9070403280929573</v>
      </c>
    </row>
    <row r="856" spans="1:4" s="21" customFormat="1" ht="14.25" customHeight="1" x14ac:dyDescent="0.3">
      <c r="A856" s="76">
        <v>41148</v>
      </c>
      <c r="B856" s="64">
        <v>16.350000000000001</v>
      </c>
      <c r="C856" s="99">
        <f t="shared" ca="1" si="27"/>
        <v>0.10101010101010113</v>
      </c>
      <c r="D856" s="64">
        <f t="shared" ca="1" si="28"/>
        <v>1.5151515151515169</v>
      </c>
    </row>
    <row r="857" spans="1:4" s="21" customFormat="1" ht="14.25" customHeight="1" x14ac:dyDescent="0.3">
      <c r="A857" s="76">
        <v>41145</v>
      </c>
      <c r="B857" s="64">
        <v>15.18</v>
      </c>
      <c r="C857" s="99">
        <f t="shared" ca="1" si="27"/>
        <v>0.108029197080292</v>
      </c>
      <c r="D857" s="64">
        <f t="shared" ca="1" si="28"/>
        <v>1.62043795620438</v>
      </c>
    </row>
    <row r="858" spans="1:4" s="21" customFormat="1" ht="14.25" customHeight="1" x14ac:dyDescent="0.3">
      <c r="A858" s="76">
        <v>41144</v>
      </c>
      <c r="B858" s="64">
        <v>15.96</v>
      </c>
      <c r="C858" s="99">
        <f t="shared" ca="1" si="27"/>
        <v>8.276797829036639E-2</v>
      </c>
      <c r="D858" s="64">
        <f t="shared" ca="1" si="28"/>
        <v>1.2415196743554959</v>
      </c>
    </row>
    <row r="859" spans="1:4" s="21" customFormat="1" ht="14.25" customHeight="1" x14ac:dyDescent="0.3">
      <c r="A859" s="76">
        <v>41143</v>
      </c>
      <c r="B859" s="64">
        <v>15.11</v>
      </c>
      <c r="C859" s="99">
        <f t="shared" ca="1" si="27"/>
        <v>-1.1125654450261776E-2</v>
      </c>
      <c r="D859" s="64">
        <f t="shared" ca="1" si="28"/>
        <v>-0.16688481675392663</v>
      </c>
    </row>
    <row r="860" spans="1:4" s="21" customFormat="1" ht="14.25" customHeight="1" x14ac:dyDescent="0.3">
      <c r="A860" s="76">
        <v>41142</v>
      </c>
      <c r="B860" s="64">
        <v>15.02</v>
      </c>
      <c r="C860" s="99">
        <f t="shared" ca="1" si="27"/>
        <v>-1.9582245430809445E-2</v>
      </c>
      <c r="D860" s="64">
        <f t="shared" ca="1" si="28"/>
        <v>-0.29373368146214168</v>
      </c>
    </row>
    <row r="861" spans="1:4" s="21" customFormat="1" ht="14.25" customHeight="1" x14ac:dyDescent="0.3">
      <c r="A861" s="76">
        <v>41141</v>
      </c>
      <c r="B861" s="64">
        <v>14.02</v>
      </c>
      <c r="C861" s="99">
        <f t="shared" ca="1" si="27"/>
        <v>-0.12320200125078178</v>
      </c>
      <c r="D861" s="64">
        <f t="shared" ca="1" si="28"/>
        <v>-1.8480300187617267</v>
      </c>
    </row>
    <row r="862" spans="1:4" s="21" customFormat="1" ht="14.25" customHeight="1" x14ac:dyDescent="0.3">
      <c r="A862" s="76">
        <v>41138</v>
      </c>
      <c r="B862" s="64">
        <v>13.45</v>
      </c>
      <c r="C862" s="99">
        <f t="shared" ca="1" si="27"/>
        <v>-0.15673981191222572</v>
      </c>
      <c r="D862" s="64">
        <f t="shared" ca="1" si="28"/>
        <v>-2.3510971786833856</v>
      </c>
    </row>
    <row r="863" spans="1:4" s="21" customFormat="1" ht="14.25" customHeight="1" x14ac:dyDescent="0.3">
      <c r="A863" s="76">
        <v>41137</v>
      </c>
      <c r="B863" s="64">
        <v>14.29</v>
      </c>
      <c r="C863" s="99">
        <f t="shared" ca="1" si="27"/>
        <v>-8.6317135549872206E-2</v>
      </c>
      <c r="D863" s="64">
        <f t="shared" ca="1" si="28"/>
        <v>-1.2947570332480831</v>
      </c>
    </row>
    <row r="864" spans="1:4" s="21" customFormat="1" ht="14.25" customHeight="1" x14ac:dyDescent="0.3">
      <c r="A864" s="76">
        <v>41136</v>
      </c>
      <c r="B864" s="64">
        <v>14.63</v>
      </c>
      <c r="C864" s="99">
        <f t="shared" ca="1" si="27"/>
        <v>-0.16733067729083662</v>
      </c>
      <c r="D864" s="64">
        <f t="shared" ca="1" si="28"/>
        <v>-2.5099601593625493</v>
      </c>
    </row>
    <row r="865" spans="1:4" s="21" customFormat="1" ht="14.25" customHeight="1" x14ac:dyDescent="0.3">
      <c r="A865" s="76">
        <v>41135</v>
      </c>
      <c r="B865" s="64">
        <v>14.85</v>
      </c>
      <c r="C865" s="99">
        <f t="shared" ca="1" si="27"/>
        <v>-0.21677215189873422</v>
      </c>
      <c r="D865" s="64">
        <f t="shared" ca="1" si="28"/>
        <v>-3.2515822784810133</v>
      </c>
    </row>
    <row r="866" spans="1:4" s="21" customFormat="1" ht="14.25" customHeight="1" x14ac:dyDescent="0.3">
      <c r="A866" s="76">
        <v>41134</v>
      </c>
      <c r="B866" s="64">
        <v>13.7</v>
      </c>
      <c r="C866" s="99">
        <f t="shared" ca="1" si="27"/>
        <v>-0.27628103539355525</v>
      </c>
      <c r="D866" s="64">
        <f t="shared" ca="1" si="28"/>
        <v>-4.1442155309033284</v>
      </c>
    </row>
    <row r="867" spans="1:4" s="21" customFormat="1" ht="14.25" customHeight="1" x14ac:dyDescent="0.3">
      <c r="A867" s="76">
        <v>41131</v>
      </c>
      <c r="B867" s="64">
        <v>14.74</v>
      </c>
      <c r="C867" s="99">
        <f t="shared" ca="1" si="27"/>
        <v>-0.18247365501941212</v>
      </c>
      <c r="D867" s="64">
        <f t="shared" ca="1" si="28"/>
        <v>-2.737104825291182</v>
      </c>
    </row>
    <row r="868" spans="1:4" s="21" customFormat="1" ht="14.25" customHeight="1" x14ac:dyDescent="0.3">
      <c r="A868" s="76">
        <v>41130</v>
      </c>
      <c r="B868" s="64">
        <v>15.28</v>
      </c>
      <c r="C868" s="99">
        <f t="shared" ca="1" si="27"/>
        <v>-8.5029940119760478E-2</v>
      </c>
      <c r="D868" s="64">
        <f t="shared" ca="1" si="28"/>
        <v>-1.2754491017964071</v>
      </c>
    </row>
    <row r="869" spans="1:4" s="21" customFormat="1" ht="14.25" customHeight="1" x14ac:dyDescent="0.3">
      <c r="A869" s="76">
        <v>41129</v>
      </c>
      <c r="B869" s="64">
        <v>15.32</v>
      </c>
      <c r="C869" s="99">
        <f t="shared" ca="1" si="27"/>
        <v>-0.12606959498003426</v>
      </c>
      <c r="D869" s="64">
        <f t="shared" ca="1" si="28"/>
        <v>-1.8910439247005137</v>
      </c>
    </row>
    <row r="870" spans="1:4" s="21" customFormat="1" ht="14.25" customHeight="1" x14ac:dyDescent="0.3">
      <c r="A870" s="76">
        <v>41128</v>
      </c>
      <c r="B870" s="64">
        <v>15.99</v>
      </c>
      <c r="C870" s="99">
        <f t="shared" ca="1" si="27"/>
        <v>-0.1732161323681489</v>
      </c>
      <c r="D870" s="64">
        <f t="shared" ca="1" si="28"/>
        <v>-2.5982419855222334</v>
      </c>
    </row>
    <row r="871" spans="1:4" s="21" customFormat="1" ht="14.25" customHeight="1" x14ac:dyDescent="0.3">
      <c r="A871" s="76">
        <v>41127</v>
      </c>
      <c r="B871" s="64">
        <v>15.95</v>
      </c>
      <c r="C871" s="99">
        <f t="shared" ca="1" si="27"/>
        <v>-0.22081094284318514</v>
      </c>
      <c r="D871" s="64">
        <f t="shared" ca="1" si="28"/>
        <v>-3.3121641426477773</v>
      </c>
    </row>
    <row r="872" spans="1:4" s="21" customFormat="1" ht="14.25" customHeight="1" x14ac:dyDescent="0.3">
      <c r="A872" s="76">
        <v>41124</v>
      </c>
      <c r="B872" s="64">
        <v>15.64</v>
      </c>
      <c r="C872" s="99">
        <f t="shared" ca="1" si="27"/>
        <v>-0.16004296455424277</v>
      </c>
      <c r="D872" s="64">
        <f t="shared" ca="1" si="28"/>
        <v>-2.4006444683136414</v>
      </c>
    </row>
    <row r="873" spans="1:4" s="21" customFormat="1" ht="14.25" customHeight="1" x14ac:dyDescent="0.3">
      <c r="A873" s="76">
        <v>41123</v>
      </c>
      <c r="B873" s="64">
        <v>17.57</v>
      </c>
      <c r="C873" s="99">
        <f t="shared" ca="1" si="27"/>
        <v>7.9901659496004959E-2</v>
      </c>
      <c r="D873" s="64">
        <f t="shared" ca="1" si="28"/>
        <v>1.1985248924400744</v>
      </c>
    </row>
    <row r="874" spans="1:4" s="21" customFormat="1" ht="14.25" customHeight="1" x14ac:dyDescent="0.3">
      <c r="A874" s="76">
        <v>41122</v>
      </c>
      <c r="B874" s="64">
        <v>18.96</v>
      </c>
      <c r="C874" s="99">
        <f t="shared" ca="1" si="27"/>
        <v>0.22718446601941758</v>
      </c>
      <c r="D874" s="64">
        <f t="shared" ca="1" si="28"/>
        <v>3.4077669902912637</v>
      </c>
    </row>
    <row r="875" spans="1:4" s="21" customFormat="1" ht="14.25" customHeight="1" x14ac:dyDescent="0.3">
      <c r="A875" s="76">
        <v>41121</v>
      </c>
      <c r="B875" s="64">
        <v>18.93</v>
      </c>
      <c r="C875" s="99">
        <f t="shared" ca="1" si="27"/>
        <v>0.1714108910891089</v>
      </c>
      <c r="D875" s="64">
        <f t="shared" ca="1" si="28"/>
        <v>2.5711633663366333</v>
      </c>
    </row>
    <row r="876" spans="1:4" s="21" customFormat="1" ht="14.25" customHeight="1" x14ac:dyDescent="0.3">
      <c r="A876" s="76">
        <v>41120</v>
      </c>
      <c r="B876" s="64">
        <v>18.03</v>
      </c>
      <c r="C876" s="99">
        <f t="shared" ca="1" si="27"/>
        <v>9.4053398058252469E-2</v>
      </c>
      <c r="D876" s="64">
        <f t="shared" ca="1" si="28"/>
        <v>1.410800970873787</v>
      </c>
    </row>
    <row r="877" spans="1:4" s="21" customFormat="1" ht="14.25" customHeight="1" x14ac:dyDescent="0.3">
      <c r="A877" s="76">
        <v>41117</v>
      </c>
      <c r="B877" s="64">
        <v>16.7</v>
      </c>
      <c r="C877" s="99">
        <f t="shared" ca="1" si="27"/>
        <v>-2.39625949736996E-2</v>
      </c>
      <c r="D877" s="64">
        <f t="shared" ca="1" si="28"/>
        <v>-0.35943892460549398</v>
      </c>
    </row>
    <row r="878" spans="1:4" s="21" customFormat="1" ht="14.25" customHeight="1" x14ac:dyDescent="0.3">
      <c r="A878" s="76">
        <v>41116</v>
      </c>
      <c r="B878" s="64">
        <v>17.53</v>
      </c>
      <c r="C878" s="99">
        <f t="shared" ca="1" si="27"/>
        <v>4.7192353643966713E-2</v>
      </c>
      <c r="D878" s="64">
        <f t="shared" ca="1" si="28"/>
        <v>0.70788530465950072</v>
      </c>
    </row>
    <row r="879" spans="1:4" s="21" customFormat="1" ht="14.25" customHeight="1" x14ac:dyDescent="0.3">
      <c r="A879" s="76">
        <v>41115</v>
      </c>
      <c r="B879" s="64">
        <v>19.34</v>
      </c>
      <c r="C879" s="99">
        <f t="shared" ca="1" si="27"/>
        <v>5.5100927441353066E-2</v>
      </c>
      <c r="D879" s="64">
        <f t="shared" ca="1" si="28"/>
        <v>0.82651391162029597</v>
      </c>
    </row>
    <row r="880" spans="1:4" s="21" customFormat="1" ht="14.25" customHeight="1" x14ac:dyDescent="0.3">
      <c r="A880" s="76">
        <v>41114</v>
      </c>
      <c r="B880" s="64">
        <v>20.47</v>
      </c>
      <c r="C880" s="99">
        <f t="shared" ca="1" si="27"/>
        <v>0.14038997214484678</v>
      </c>
      <c r="D880" s="64">
        <f t="shared" ca="1" si="28"/>
        <v>2.1058495821727017</v>
      </c>
    </row>
    <row r="881" spans="1:4" s="21" customFormat="1" ht="14.25" customHeight="1" x14ac:dyDescent="0.3">
      <c r="A881" s="76">
        <v>41113</v>
      </c>
      <c r="B881" s="64">
        <v>18.62</v>
      </c>
      <c r="C881" s="99">
        <f t="shared" ca="1" si="27"/>
        <v>-5.3418803418802284E-3</v>
      </c>
      <c r="D881" s="64">
        <f t="shared" ca="1" si="28"/>
        <v>-8.0128205128203428E-2</v>
      </c>
    </row>
    <row r="882" spans="1:4" s="21" customFormat="1" ht="14.25" customHeight="1" x14ac:dyDescent="0.3">
      <c r="A882" s="76">
        <v>41110</v>
      </c>
      <c r="B882" s="64">
        <v>16.27</v>
      </c>
      <c r="C882" s="99">
        <f t="shared" ca="1" si="27"/>
        <v>-9.5105672969966679E-2</v>
      </c>
      <c r="D882" s="64">
        <f t="shared" ca="1" si="28"/>
        <v>-1.4265850945495002</v>
      </c>
    </row>
    <row r="883" spans="1:4" s="21" customFormat="1" ht="14.25" customHeight="1" x14ac:dyDescent="0.3">
      <c r="A883" s="76">
        <v>41109</v>
      </c>
      <c r="B883" s="64">
        <v>15.45</v>
      </c>
      <c r="C883" s="99">
        <f t="shared" ca="1" si="27"/>
        <v>-9.6491228070175558E-2</v>
      </c>
      <c r="D883" s="64">
        <f t="shared" ca="1" si="28"/>
        <v>-1.4473684210526334</v>
      </c>
    </row>
    <row r="884" spans="1:4" s="21" customFormat="1" ht="14.25" customHeight="1" x14ac:dyDescent="0.3">
      <c r="A884" s="76">
        <v>41108</v>
      </c>
      <c r="B884" s="64">
        <v>16.16</v>
      </c>
      <c r="C884" s="99">
        <f t="shared" ca="1" si="27"/>
        <v>-7.6571428571428568E-2</v>
      </c>
      <c r="D884" s="64">
        <f t="shared" ca="1" si="28"/>
        <v>-1.1485714285714286</v>
      </c>
    </row>
    <row r="885" spans="1:4" s="21" customFormat="1" ht="14.25" customHeight="1" x14ac:dyDescent="0.3">
      <c r="A885" s="76">
        <v>41107</v>
      </c>
      <c r="B885" s="64">
        <v>16.48</v>
      </c>
      <c r="C885" s="99">
        <f t="shared" ca="1" si="27"/>
        <v>3.5402727195731371E-2</v>
      </c>
      <c r="D885" s="64">
        <f t="shared" ca="1" si="28"/>
        <v>-2.1576433121019116</v>
      </c>
    </row>
    <row r="886" spans="1:4" s="21" customFormat="1" ht="14.25" customHeight="1" x14ac:dyDescent="0.3">
      <c r="A886" s="76">
        <v>41106</v>
      </c>
      <c r="B886" s="64">
        <v>17.11</v>
      </c>
      <c r="C886" s="99">
        <f t="shared" ca="1" si="27"/>
        <v>2.701080432172865E-2</v>
      </c>
      <c r="D886" s="64">
        <f t="shared" ca="1" si="28"/>
        <v>0.40516206482592976</v>
      </c>
    </row>
    <row r="887" spans="1:4" s="21" customFormat="1" ht="14.25" customHeight="1" x14ac:dyDescent="0.3">
      <c r="A887" s="76">
        <v>41103</v>
      </c>
      <c r="B887" s="64">
        <v>16.739999999999998</v>
      </c>
      <c r="C887" s="99">
        <f t="shared" ca="1" si="27"/>
        <v>-3.5714285714287066E-3</v>
      </c>
      <c r="D887" s="64">
        <f t="shared" ca="1" si="28"/>
        <v>-5.3571428571430602E-2</v>
      </c>
    </row>
    <row r="888" spans="1:4" s="21" customFormat="1" ht="14.25" customHeight="1" x14ac:dyDescent="0.3">
      <c r="A888" s="76">
        <v>41102</v>
      </c>
      <c r="B888" s="64">
        <v>18.329999999999998</v>
      </c>
      <c r="C888" s="99">
        <f t="shared" ca="1" si="27"/>
        <v>7.3185011709601885E-2</v>
      </c>
      <c r="D888" s="64">
        <f t="shared" ca="1" si="28"/>
        <v>1.0977751756440284</v>
      </c>
    </row>
    <row r="889" spans="1:4" s="21" customFormat="1" ht="14.25" customHeight="1" x14ac:dyDescent="0.3">
      <c r="A889" s="76">
        <v>41101</v>
      </c>
      <c r="B889" s="64">
        <v>17.95</v>
      </c>
      <c r="C889" s="99">
        <f t="shared" ca="1" si="27"/>
        <v>-8.9294774226281154E-2</v>
      </c>
      <c r="D889" s="64">
        <f t="shared" ca="1" si="28"/>
        <v>-1.3394216133942174</v>
      </c>
    </row>
    <row r="890" spans="1:4" s="21" customFormat="1" ht="14.25" customHeight="1" x14ac:dyDescent="0.3">
      <c r="A890" s="76">
        <v>41100</v>
      </c>
      <c r="B890" s="64">
        <v>18.72</v>
      </c>
      <c r="C890" s="99">
        <f t="shared" ca="1" si="27"/>
        <v>-3.7532133676092566E-2</v>
      </c>
      <c r="D890" s="64">
        <f t="shared" ca="1" si="28"/>
        <v>-0.56298200514138852</v>
      </c>
    </row>
    <row r="891" spans="1:4" s="21" customFormat="1" ht="14.25" customHeight="1" x14ac:dyDescent="0.3">
      <c r="A891" s="76">
        <v>41099</v>
      </c>
      <c r="B891" s="64">
        <v>17.98</v>
      </c>
      <c r="C891" s="99">
        <f t="shared" ca="1" si="27"/>
        <v>-8.8235294117646981E-2</v>
      </c>
      <c r="D891" s="64">
        <f t="shared" ca="1" si="28"/>
        <v>-1.3235294117647047</v>
      </c>
    </row>
    <row r="892" spans="1:4" s="21" customFormat="1" ht="14.25" customHeight="1" x14ac:dyDescent="0.3">
      <c r="A892" s="76">
        <v>41096</v>
      </c>
      <c r="B892" s="64">
        <v>17.100000000000001</v>
      </c>
      <c r="C892" s="99">
        <f t="shared" ca="1" si="27"/>
        <v>-0.16094210009813531</v>
      </c>
      <c r="D892" s="64">
        <f t="shared" ca="1" si="28"/>
        <v>-2.4141315014720295</v>
      </c>
    </row>
    <row r="893" spans="1:4" s="21" customFormat="1" ht="14.25" customHeight="1" x14ac:dyDescent="0.3">
      <c r="A893" s="76">
        <v>41095</v>
      </c>
      <c r="B893" s="64">
        <v>17.5</v>
      </c>
      <c r="C893" s="99">
        <f t="shared" ca="1" si="27"/>
        <v>-3.368304803975701E-2</v>
      </c>
      <c r="D893" s="64">
        <f t="shared" ca="1" si="28"/>
        <v>-0.5052457205963552</v>
      </c>
    </row>
    <row r="894" spans="1:4" s="21" customFormat="1" ht="14.25" customHeight="1" x14ac:dyDescent="0.3">
      <c r="A894" s="76">
        <v>41094</v>
      </c>
      <c r="B894" s="64" t="e">
        <v>#N/A</v>
      </c>
      <c r="C894" s="99">
        <f t="shared" ca="1" si="27"/>
        <v>3.5402727195731371E-2</v>
      </c>
      <c r="D894" s="64">
        <f t="shared" ca="1" si="28"/>
        <v>-2.1576433121019116</v>
      </c>
    </row>
    <row r="895" spans="1:4" s="21" customFormat="1" ht="14.25" customHeight="1" x14ac:dyDescent="0.3">
      <c r="A895" s="76">
        <v>41093</v>
      </c>
      <c r="B895" s="64">
        <v>16.66</v>
      </c>
      <c r="C895" s="99">
        <f t="shared" ca="1" si="27"/>
        <v>-3.3642691415313127E-2</v>
      </c>
      <c r="D895" s="64">
        <f t="shared" ca="1" si="28"/>
        <v>-0.50464037122969685</v>
      </c>
    </row>
    <row r="896" spans="1:4" s="21" customFormat="1" ht="14.25" customHeight="1" x14ac:dyDescent="0.3">
      <c r="A896" s="76">
        <v>41092</v>
      </c>
      <c r="B896" s="64">
        <v>16.8</v>
      </c>
      <c r="C896" s="99">
        <f t="shared" ca="1" si="27"/>
        <v>-8.5963003264417762E-2</v>
      </c>
      <c r="D896" s="64">
        <f t="shared" ca="1" si="28"/>
        <v>-1.2894450489662663</v>
      </c>
    </row>
    <row r="897" spans="1:4" s="21" customFormat="1" ht="14.25" customHeight="1" x14ac:dyDescent="0.3">
      <c r="A897" s="76">
        <v>41089</v>
      </c>
      <c r="B897" s="64">
        <v>17.079999999999998</v>
      </c>
      <c r="C897" s="99">
        <f t="shared" ca="1" si="27"/>
        <v>-6.7685589519650757E-2</v>
      </c>
      <c r="D897" s="64">
        <f t="shared" ca="1" si="28"/>
        <v>-1.0152838427947612</v>
      </c>
    </row>
    <row r="898" spans="1:4" s="21" customFormat="1" ht="14.25" customHeight="1" x14ac:dyDescent="0.3">
      <c r="A898" s="76">
        <v>41088</v>
      </c>
      <c r="B898" s="64">
        <v>19.71</v>
      </c>
      <c r="C898" s="99">
        <f t="shared" ca="1" si="27"/>
        <v>-6.6319279962103198E-2</v>
      </c>
      <c r="D898" s="64">
        <f t="shared" ca="1" si="28"/>
        <v>-0.99478919943154798</v>
      </c>
    </row>
    <row r="899" spans="1:4" s="21" customFormat="1" ht="14.25" customHeight="1" x14ac:dyDescent="0.3">
      <c r="A899" s="76">
        <v>41087</v>
      </c>
      <c r="B899" s="64">
        <v>19.45</v>
      </c>
      <c r="C899" s="99">
        <f t="shared" ref="C899:C962" ca="1" si="29">_xlfn.IFNA((B899-B908)/B908,NORMINV(RAND(), _xlfn.AGGREGATE(1,6,C838:C964),_xlfn.AGGREGATE(7,6,C838:C964)))</f>
        <v>-0.102859778597786</v>
      </c>
      <c r="D899" s="64">
        <f t="shared" ca="1" si="28"/>
        <v>-1.5428966789667899</v>
      </c>
    </row>
    <row r="900" spans="1:4" s="21" customFormat="1" ht="14.25" customHeight="1" x14ac:dyDescent="0.3">
      <c r="A900" s="76">
        <v>41086</v>
      </c>
      <c r="B900" s="64">
        <v>19.72</v>
      </c>
      <c r="C900" s="99">
        <f t="shared" ca="1" si="29"/>
        <v>-0.18747424804285129</v>
      </c>
      <c r="D900" s="64">
        <f t="shared" ca="1" si="28"/>
        <v>-2.8121137206427695</v>
      </c>
    </row>
    <row r="901" spans="1:4" s="21" customFormat="1" ht="14.25" customHeight="1" x14ac:dyDescent="0.3">
      <c r="A901" s="76">
        <v>41085</v>
      </c>
      <c r="B901" s="64">
        <v>20.38</v>
      </c>
      <c r="C901" s="99">
        <f t="shared" ca="1" si="29"/>
        <v>-7.7410593028519728E-2</v>
      </c>
      <c r="D901" s="64">
        <f t="shared" ca="1" si="28"/>
        <v>-1.1611588954277958</v>
      </c>
    </row>
    <row r="902" spans="1:4" s="21" customFormat="1" ht="14.25" customHeight="1" x14ac:dyDescent="0.3">
      <c r="A902" s="76">
        <v>41082</v>
      </c>
      <c r="B902" s="64">
        <v>18.11</v>
      </c>
      <c r="C902" s="99">
        <f t="shared" ca="1" si="29"/>
        <v>-0.23132427843803055</v>
      </c>
      <c r="D902" s="64">
        <f t="shared" ref="D902:D965" ca="1" si="30">C902*15</f>
        <v>-3.4698641765704581</v>
      </c>
    </row>
    <row r="903" spans="1:4" s="21" customFormat="1" ht="14.25" customHeight="1" x14ac:dyDescent="0.3">
      <c r="A903" s="76">
        <v>41081</v>
      </c>
      <c r="B903" s="64">
        <v>20.079999999999998</v>
      </c>
      <c r="C903" s="99">
        <f t="shared" ca="1" si="29"/>
        <v>-5.4168629298163073E-2</v>
      </c>
      <c r="D903" s="64">
        <f t="shared" ca="1" si="30"/>
        <v>-0.81252943947244605</v>
      </c>
    </row>
    <row r="904" spans="1:4" s="21" customFormat="1" ht="14.25" customHeight="1" x14ac:dyDescent="0.3">
      <c r="A904" s="76">
        <v>41080</v>
      </c>
      <c r="B904" s="64">
        <v>17.239999999999998</v>
      </c>
      <c r="C904" s="99">
        <f t="shared" ca="1" si="29"/>
        <v>-0.20626151012891347</v>
      </c>
      <c r="D904" s="64">
        <f t="shared" ca="1" si="30"/>
        <v>-3.0939226519337022</v>
      </c>
    </row>
    <row r="905" spans="1:4" s="21" customFormat="1" ht="14.25" customHeight="1" x14ac:dyDescent="0.3">
      <c r="A905" s="76">
        <v>41079</v>
      </c>
      <c r="B905" s="64">
        <v>18.38</v>
      </c>
      <c r="C905" s="99">
        <f t="shared" ca="1" si="29"/>
        <v>-0.17057761732851989</v>
      </c>
      <c r="D905" s="64">
        <f t="shared" ca="1" si="30"/>
        <v>-2.5586642599277982</v>
      </c>
    </row>
    <row r="906" spans="1:4" s="21" customFormat="1" ht="14.25" customHeight="1" x14ac:dyDescent="0.3">
      <c r="A906" s="76">
        <v>41078</v>
      </c>
      <c r="B906" s="64">
        <v>18.32</v>
      </c>
      <c r="C906" s="99">
        <f t="shared" ca="1" si="29"/>
        <v>-0.25769854132901132</v>
      </c>
      <c r="D906" s="64">
        <f t="shared" ca="1" si="30"/>
        <v>-3.8654781199351698</v>
      </c>
    </row>
    <row r="907" spans="1:4" s="21" customFormat="1" ht="14.25" customHeight="1" x14ac:dyDescent="0.3">
      <c r="A907" s="76">
        <v>41075</v>
      </c>
      <c r="B907" s="64">
        <v>21.11</v>
      </c>
      <c r="C907" s="99">
        <f t="shared" ca="1" si="29"/>
        <v>-0.19180704441041352</v>
      </c>
      <c r="D907" s="64">
        <f t="shared" ca="1" si="30"/>
        <v>-2.8771056661562029</v>
      </c>
    </row>
    <row r="908" spans="1:4" s="21" customFormat="1" ht="14.25" customHeight="1" x14ac:dyDescent="0.3">
      <c r="A908" s="76">
        <v>41074</v>
      </c>
      <c r="B908" s="64">
        <v>21.68</v>
      </c>
      <c r="C908" s="99">
        <f t="shared" ca="1" si="29"/>
        <v>-0.18679669917479372</v>
      </c>
      <c r="D908" s="64">
        <f t="shared" ca="1" si="30"/>
        <v>-2.8019504876219057</v>
      </c>
    </row>
    <row r="909" spans="1:4" s="21" customFormat="1" ht="14.25" customHeight="1" x14ac:dyDescent="0.3">
      <c r="A909" s="76">
        <v>41073</v>
      </c>
      <c r="B909" s="64">
        <v>24.27</v>
      </c>
      <c r="C909" s="99">
        <f t="shared" ca="1" si="29"/>
        <v>8.7281795511222303E-3</v>
      </c>
      <c r="D909" s="64">
        <f t="shared" ca="1" si="30"/>
        <v>0.13092269326683345</v>
      </c>
    </row>
    <row r="910" spans="1:4" s="21" customFormat="1" ht="14.25" customHeight="1" x14ac:dyDescent="0.3">
      <c r="A910" s="76">
        <v>41072</v>
      </c>
      <c r="B910" s="64">
        <v>22.09</v>
      </c>
      <c r="C910" s="99">
        <f t="shared" ca="1" si="29"/>
        <v>-8.4921292460646253E-2</v>
      </c>
      <c r="D910" s="64">
        <f t="shared" ca="1" si="30"/>
        <v>-1.2738193869096939</v>
      </c>
    </row>
    <row r="911" spans="1:4" s="21" customFormat="1" ht="14.25" customHeight="1" x14ac:dyDescent="0.3">
      <c r="A911" s="76">
        <v>41071</v>
      </c>
      <c r="B911" s="64">
        <v>23.56</v>
      </c>
      <c r="C911" s="99">
        <f t="shared" ca="1" si="29"/>
        <v>0.12030432715168794</v>
      </c>
      <c r="D911" s="64">
        <f t="shared" ca="1" si="30"/>
        <v>1.8045649072753192</v>
      </c>
    </row>
    <row r="912" spans="1:4" s="21" customFormat="1" ht="14.25" customHeight="1" x14ac:dyDescent="0.3">
      <c r="A912" s="76">
        <v>41068</v>
      </c>
      <c r="B912" s="64">
        <v>21.23</v>
      </c>
      <c r="C912" s="99">
        <f t="shared" ca="1" si="29"/>
        <v>3.5402727195731371E-2</v>
      </c>
      <c r="D912" s="64">
        <f t="shared" ca="1" si="30"/>
        <v>-2.1576433121019116</v>
      </c>
    </row>
    <row r="913" spans="1:4" s="21" customFormat="1" ht="14.25" customHeight="1" x14ac:dyDescent="0.3">
      <c r="A913" s="76">
        <v>41067</v>
      </c>
      <c r="B913" s="64">
        <v>21.72</v>
      </c>
      <c r="C913" s="99">
        <f t="shared" ca="1" si="29"/>
        <v>-1.8382352941177711E-3</v>
      </c>
      <c r="D913" s="64">
        <f t="shared" ca="1" si="30"/>
        <v>-2.7573529411766565E-2</v>
      </c>
    </row>
    <row r="914" spans="1:4" s="21" customFormat="1" ht="14.25" customHeight="1" x14ac:dyDescent="0.3">
      <c r="A914" s="76">
        <v>41066</v>
      </c>
      <c r="B914" s="64">
        <v>22.16</v>
      </c>
      <c r="C914" s="99">
        <f t="shared" ca="1" si="29"/>
        <v>2.8783658310120752E-2</v>
      </c>
      <c r="D914" s="64">
        <f t="shared" ca="1" si="30"/>
        <v>0.43175487465181128</v>
      </c>
    </row>
    <row r="915" spans="1:4" s="21" customFormat="1" ht="14.25" customHeight="1" x14ac:dyDescent="0.3">
      <c r="A915" s="76">
        <v>41065</v>
      </c>
      <c r="B915" s="64">
        <v>24.68</v>
      </c>
      <c r="C915" s="99">
        <f t="shared" ca="1" si="29"/>
        <v>0.10523958799820876</v>
      </c>
      <c r="D915" s="64">
        <f t="shared" ca="1" si="30"/>
        <v>1.5785938199731313</v>
      </c>
    </row>
    <row r="916" spans="1:4" s="21" customFormat="1" ht="14.25" customHeight="1" x14ac:dyDescent="0.3">
      <c r="A916" s="76">
        <v>41064</v>
      </c>
      <c r="B916" s="64">
        <v>26.12</v>
      </c>
      <c r="C916" s="99">
        <f t="shared" ca="1" si="29"/>
        <v>0.16192170818505341</v>
      </c>
      <c r="D916" s="64">
        <f t="shared" ca="1" si="30"/>
        <v>2.4288256227758014</v>
      </c>
    </row>
    <row r="917" spans="1:4" s="21" customFormat="1" ht="14.25" customHeight="1" x14ac:dyDescent="0.3">
      <c r="A917" s="76">
        <v>41061</v>
      </c>
      <c r="B917" s="64">
        <v>26.66</v>
      </c>
      <c r="C917" s="99">
        <f t="shared" ca="1" si="29"/>
        <v>0.21126760563380273</v>
      </c>
      <c r="D917" s="64">
        <f t="shared" ca="1" si="30"/>
        <v>3.1690140845070411</v>
      </c>
    </row>
    <row r="918" spans="1:4" s="21" customFormat="1" ht="14.25" customHeight="1" x14ac:dyDescent="0.3">
      <c r="A918" s="76">
        <v>41060</v>
      </c>
      <c r="B918" s="64">
        <v>24.06</v>
      </c>
      <c r="C918" s="99">
        <f t="shared" ca="1" si="29"/>
        <v>-4.1434262948207276E-2</v>
      </c>
      <c r="D918" s="64">
        <f t="shared" ca="1" si="30"/>
        <v>-0.62151394422310913</v>
      </c>
    </row>
    <row r="919" spans="1:4" s="21" customFormat="1" ht="14.25" customHeight="1" x14ac:dyDescent="0.3">
      <c r="A919" s="76">
        <v>41059</v>
      </c>
      <c r="B919" s="64">
        <v>24.14</v>
      </c>
      <c r="C919" s="99">
        <f t="shared" ca="1" si="29"/>
        <v>-1.4291547570436826E-2</v>
      </c>
      <c r="D919" s="64">
        <f t="shared" ca="1" si="30"/>
        <v>-0.21437321355655239</v>
      </c>
    </row>
    <row r="920" spans="1:4" s="21" customFormat="1" ht="14.25" customHeight="1" x14ac:dyDescent="0.3">
      <c r="A920" s="76">
        <v>41058</v>
      </c>
      <c r="B920" s="64">
        <v>21.03</v>
      </c>
      <c r="C920" s="99">
        <f t="shared" ca="1" si="29"/>
        <v>-5.5680287382128352E-2</v>
      </c>
      <c r="D920" s="64">
        <f t="shared" ca="1" si="30"/>
        <v>-0.83520431073192525</v>
      </c>
    </row>
    <row r="921" spans="1:4" s="21" customFormat="1" ht="14.25" customHeight="1" x14ac:dyDescent="0.3">
      <c r="A921" s="76">
        <v>41057</v>
      </c>
      <c r="B921" s="64" t="e">
        <v>#N/A</v>
      </c>
      <c r="C921" s="99">
        <f t="shared" ca="1" si="29"/>
        <v>3.5402727195731371E-2</v>
      </c>
      <c r="D921" s="64">
        <f t="shared" ca="1" si="30"/>
        <v>-2.1576433121019116</v>
      </c>
    </row>
    <row r="922" spans="1:4" s="21" customFormat="1" ht="14.25" customHeight="1" x14ac:dyDescent="0.3">
      <c r="A922" s="76">
        <v>41054</v>
      </c>
      <c r="B922" s="64">
        <v>21.76</v>
      </c>
      <c r="C922" s="99">
        <f t="shared" ca="1" si="29"/>
        <v>-5.0297210791037687E-3</v>
      </c>
      <c r="D922" s="64">
        <f t="shared" ca="1" si="30"/>
        <v>-7.5445816186556533E-2</v>
      </c>
    </row>
    <row r="923" spans="1:4" s="21" customFormat="1" ht="14.25" customHeight="1" x14ac:dyDescent="0.3">
      <c r="A923" s="76">
        <v>41053</v>
      </c>
      <c r="B923" s="64">
        <v>21.54</v>
      </c>
      <c r="C923" s="99">
        <f t="shared" ca="1" si="29"/>
        <v>8.2956259426847589E-2</v>
      </c>
      <c r="D923" s="64">
        <f t="shared" ca="1" si="30"/>
        <v>1.2443438914027138</v>
      </c>
    </row>
    <row r="924" spans="1:4" s="21" customFormat="1" ht="14.25" customHeight="1" x14ac:dyDescent="0.3">
      <c r="A924" s="76">
        <v>41052</v>
      </c>
      <c r="B924" s="64">
        <v>22.33</v>
      </c>
      <c r="C924" s="99">
        <f t="shared" ca="1" si="29"/>
        <v>0.18587360594795541</v>
      </c>
      <c r="D924" s="64">
        <f t="shared" ca="1" si="30"/>
        <v>2.7881040892193312</v>
      </c>
    </row>
    <row r="925" spans="1:4" s="21" customFormat="1" ht="14.25" customHeight="1" x14ac:dyDescent="0.3">
      <c r="A925" s="76">
        <v>41051</v>
      </c>
      <c r="B925" s="64">
        <v>22.48</v>
      </c>
      <c r="C925" s="99">
        <f t="shared" ca="1" si="29"/>
        <v>0.11952191235059773</v>
      </c>
      <c r="D925" s="64">
        <f t="shared" ca="1" si="30"/>
        <v>1.7928286852589659</v>
      </c>
    </row>
    <row r="926" spans="1:4" s="21" customFormat="1" ht="14.25" customHeight="1" x14ac:dyDescent="0.3">
      <c r="A926" s="76">
        <v>41050</v>
      </c>
      <c r="B926" s="64">
        <v>22.01</v>
      </c>
      <c r="C926" s="99">
        <f t="shared" ca="1" si="29"/>
        <v>0.15538057742782155</v>
      </c>
      <c r="D926" s="64">
        <f t="shared" ca="1" si="30"/>
        <v>2.3307086614173231</v>
      </c>
    </row>
    <row r="927" spans="1:4" s="21" customFormat="1" ht="14.25" customHeight="1" x14ac:dyDescent="0.3">
      <c r="A927" s="76">
        <v>41047</v>
      </c>
      <c r="B927" s="64">
        <v>25.1</v>
      </c>
      <c r="C927" s="99">
        <f t="shared" ca="1" si="29"/>
        <v>0.32523759239704331</v>
      </c>
      <c r="D927" s="64">
        <f t="shared" ca="1" si="30"/>
        <v>4.8785638859556499</v>
      </c>
    </row>
    <row r="928" spans="1:4" s="21" customFormat="1" ht="14.25" customHeight="1" x14ac:dyDescent="0.3">
      <c r="A928" s="76">
        <v>41046</v>
      </c>
      <c r="B928" s="64">
        <v>24.49</v>
      </c>
      <c r="C928" s="99">
        <f t="shared" ca="1" si="29"/>
        <v>0.27818371607515646</v>
      </c>
      <c r="D928" s="64">
        <f t="shared" ca="1" si="30"/>
        <v>4.1727557411273466</v>
      </c>
    </row>
    <row r="929" spans="1:4" s="21" customFormat="1" ht="14.25" customHeight="1" x14ac:dyDescent="0.3">
      <c r="A929" s="76">
        <v>41045</v>
      </c>
      <c r="B929" s="64">
        <v>22.27</v>
      </c>
      <c r="C929" s="99">
        <f t="shared" ca="1" si="29"/>
        <v>0.26822323462414588</v>
      </c>
      <c r="D929" s="64">
        <f t="shared" ca="1" si="30"/>
        <v>4.0233485193621883</v>
      </c>
    </row>
    <row r="930" spans="1:4" s="21" customFormat="1" ht="14.25" customHeight="1" x14ac:dyDescent="0.3">
      <c r="A930" s="76">
        <v>41044</v>
      </c>
      <c r="B930" s="64">
        <v>21.97</v>
      </c>
      <c r="C930" s="99">
        <f t="shared" ca="1" si="29"/>
        <v>0.30154028436018959</v>
      </c>
      <c r="D930" s="64">
        <f t="shared" ca="1" si="30"/>
        <v>4.5231042654028437</v>
      </c>
    </row>
    <row r="931" spans="1:4" s="21" customFormat="1" ht="14.25" customHeight="1" x14ac:dyDescent="0.3">
      <c r="A931" s="76">
        <v>41043</v>
      </c>
      <c r="B931" s="64">
        <v>21.87</v>
      </c>
      <c r="C931" s="99">
        <f t="shared" ca="1" si="29"/>
        <v>0.31746987951807226</v>
      </c>
      <c r="D931" s="64">
        <f t="shared" ca="1" si="30"/>
        <v>4.7620481927710836</v>
      </c>
    </row>
    <row r="932" spans="1:4" s="21" customFormat="1" ht="14.25" customHeight="1" x14ac:dyDescent="0.3">
      <c r="A932" s="76">
        <v>41040</v>
      </c>
      <c r="B932" s="64">
        <v>19.89</v>
      </c>
      <c r="C932" s="99">
        <f t="shared" ca="1" si="29"/>
        <v>0.15976676384839664</v>
      </c>
      <c r="D932" s="64">
        <f t="shared" ca="1" si="30"/>
        <v>2.3965014577259494</v>
      </c>
    </row>
    <row r="933" spans="1:4" s="21" customFormat="1" ht="14.25" customHeight="1" x14ac:dyDescent="0.3">
      <c r="A933" s="76">
        <v>41039</v>
      </c>
      <c r="B933" s="64">
        <v>18.829999999999998</v>
      </c>
      <c r="C933" s="99">
        <f t="shared" ca="1" si="29"/>
        <v>0.15379901960784301</v>
      </c>
      <c r="D933" s="64">
        <f t="shared" ca="1" si="30"/>
        <v>2.306985294117645</v>
      </c>
    </row>
    <row r="934" spans="1:4" s="21" customFormat="1" ht="14.25" customHeight="1" x14ac:dyDescent="0.3">
      <c r="A934" s="76">
        <v>41038</v>
      </c>
      <c r="B934" s="64">
        <v>20.079999999999998</v>
      </c>
      <c r="C934" s="99">
        <f t="shared" ca="1" si="29"/>
        <v>0.23645320197044337</v>
      </c>
      <c r="D934" s="64">
        <f t="shared" ca="1" si="30"/>
        <v>3.5467980295566504</v>
      </c>
    </row>
    <row r="935" spans="1:4" s="21" customFormat="1" ht="14.25" customHeight="1" x14ac:dyDescent="0.3">
      <c r="A935" s="76">
        <v>41037</v>
      </c>
      <c r="B935" s="64">
        <v>19.05</v>
      </c>
      <c r="C935" s="99">
        <f t="shared" ca="1" si="29"/>
        <v>0.13258026159334127</v>
      </c>
      <c r="D935" s="64">
        <f t="shared" ca="1" si="30"/>
        <v>1.988703923900119</v>
      </c>
    </row>
    <row r="936" spans="1:4" s="21" customFormat="1" ht="14.25" customHeight="1" x14ac:dyDescent="0.3">
      <c r="A936" s="76">
        <v>41036</v>
      </c>
      <c r="B936" s="64">
        <v>18.940000000000001</v>
      </c>
      <c r="C936" s="99">
        <f t="shared" ca="1" si="29"/>
        <v>4.6408839779005513E-2</v>
      </c>
      <c r="D936" s="64">
        <f t="shared" ca="1" si="30"/>
        <v>0.69613259668508265</v>
      </c>
    </row>
    <row r="937" spans="1:4" s="21" customFormat="1" ht="14.25" customHeight="1" x14ac:dyDescent="0.3">
      <c r="A937" s="76">
        <v>41033</v>
      </c>
      <c r="B937" s="64">
        <v>19.16</v>
      </c>
      <c r="C937" s="99">
        <f t="shared" ca="1" si="29"/>
        <v>1.0015814443858793E-2</v>
      </c>
      <c r="D937" s="64">
        <f t="shared" ca="1" si="30"/>
        <v>0.15023721665788189</v>
      </c>
    </row>
    <row r="938" spans="1:4" s="21" customFormat="1" ht="14.25" customHeight="1" x14ac:dyDescent="0.3">
      <c r="A938" s="76">
        <v>41032</v>
      </c>
      <c r="B938" s="64">
        <v>17.559999999999999</v>
      </c>
      <c r="C938" s="99">
        <f t="shared" ca="1" si="29"/>
        <v>6.8807339449539814E-3</v>
      </c>
      <c r="D938" s="64">
        <f t="shared" ca="1" si="30"/>
        <v>0.10321100917430973</v>
      </c>
    </row>
    <row r="939" spans="1:4" s="21" customFormat="1" ht="14.25" customHeight="1" x14ac:dyDescent="0.3">
      <c r="A939" s="76">
        <v>41031</v>
      </c>
      <c r="B939" s="64">
        <v>16.88</v>
      </c>
      <c r="C939" s="99">
        <f t="shared" ca="1" si="29"/>
        <v>-8.0610021786492403E-2</v>
      </c>
      <c r="D939" s="64">
        <f t="shared" ca="1" si="30"/>
        <v>-1.209150326797386</v>
      </c>
    </row>
    <row r="940" spans="1:4" s="21" customFormat="1" ht="14.25" customHeight="1" x14ac:dyDescent="0.3">
      <c r="A940" s="76">
        <v>41030</v>
      </c>
      <c r="B940" s="64">
        <v>16.600000000000001</v>
      </c>
      <c r="C940" s="99">
        <f t="shared" ca="1" si="29"/>
        <v>-0.10944206008583686</v>
      </c>
      <c r="D940" s="64">
        <f t="shared" ca="1" si="30"/>
        <v>-1.641630901287553</v>
      </c>
    </row>
    <row r="941" spans="1:4" s="21" customFormat="1" ht="14.25" customHeight="1" x14ac:dyDescent="0.3">
      <c r="A941" s="76">
        <v>41029</v>
      </c>
      <c r="B941" s="64">
        <v>17.149999999999999</v>
      </c>
      <c r="C941" s="99">
        <f t="shared" ca="1" si="29"/>
        <v>-7.0964247020585167E-2</v>
      </c>
      <c r="D941" s="64">
        <f t="shared" ca="1" si="30"/>
        <v>-1.0644637053087775</v>
      </c>
    </row>
    <row r="942" spans="1:4" s="21" customFormat="1" ht="14.25" customHeight="1" x14ac:dyDescent="0.3">
      <c r="A942" s="76">
        <v>41026</v>
      </c>
      <c r="B942" s="64">
        <v>16.32</v>
      </c>
      <c r="C942" s="99">
        <f t="shared" ca="1" si="29"/>
        <v>-0.16521739130434784</v>
      </c>
      <c r="D942" s="64">
        <f t="shared" ca="1" si="30"/>
        <v>-2.4782608695652177</v>
      </c>
    </row>
    <row r="943" spans="1:4" s="21" customFormat="1" ht="14.25" customHeight="1" x14ac:dyDescent="0.3">
      <c r="A943" s="76">
        <v>41025</v>
      </c>
      <c r="B943" s="64">
        <v>16.239999999999998</v>
      </c>
      <c r="C943" s="99">
        <f t="shared" ca="1" si="29"/>
        <v>-0.16930946291560114</v>
      </c>
      <c r="D943" s="64">
        <f t="shared" ca="1" si="30"/>
        <v>-2.5396419437340172</v>
      </c>
    </row>
    <row r="944" spans="1:4" s="21" customFormat="1" ht="14.25" customHeight="1" x14ac:dyDescent="0.3">
      <c r="A944" s="76">
        <v>41024</v>
      </c>
      <c r="B944" s="64">
        <v>16.82</v>
      </c>
      <c r="C944" s="99">
        <f t="shared" ca="1" si="29"/>
        <v>-2.2093023255813898E-2</v>
      </c>
      <c r="D944" s="64">
        <f t="shared" ca="1" si="30"/>
        <v>-0.33139534883720845</v>
      </c>
    </row>
    <row r="945" spans="1:4" s="21" customFormat="1" ht="14.25" customHeight="1" x14ac:dyDescent="0.3">
      <c r="A945" s="76">
        <v>41023</v>
      </c>
      <c r="B945" s="64">
        <v>18.100000000000001</v>
      </c>
      <c r="C945" s="99">
        <f t="shared" ca="1" si="29"/>
        <v>-9.5904095904095821E-2</v>
      </c>
      <c r="D945" s="64">
        <f t="shared" ca="1" si="30"/>
        <v>-1.4385614385614374</v>
      </c>
    </row>
    <row r="946" spans="1:4" s="21" customFormat="1" ht="14.25" customHeight="1" x14ac:dyDescent="0.3">
      <c r="A946" s="76">
        <v>41022</v>
      </c>
      <c r="B946" s="64">
        <v>18.97</v>
      </c>
      <c r="C946" s="99">
        <f t="shared" ca="1" si="29"/>
        <v>-6.9641981363413513E-2</v>
      </c>
      <c r="D946" s="64">
        <f t="shared" ca="1" si="30"/>
        <v>-1.0446297204512027</v>
      </c>
    </row>
    <row r="947" spans="1:4" s="21" customFormat="1" ht="14.25" customHeight="1" x14ac:dyDescent="0.3">
      <c r="A947" s="76">
        <v>41019</v>
      </c>
      <c r="B947" s="64">
        <v>17.440000000000001</v>
      </c>
      <c r="C947" s="99">
        <f t="shared" ca="1" si="29"/>
        <v>-7.2833599149388487E-2</v>
      </c>
      <c r="D947" s="64">
        <f t="shared" ca="1" si="30"/>
        <v>-1.0925039872408273</v>
      </c>
    </row>
    <row r="948" spans="1:4" s="21" customFormat="1" ht="14.25" customHeight="1" x14ac:dyDescent="0.3">
      <c r="A948" s="76">
        <v>41018</v>
      </c>
      <c r="B948" s="64">
        <v>18.36</v>
      </c>
      <c r="C948" s="99">
        <f t="shared" ca="1" si="29"/>
        <v>3.5402727195731371E-2</v>
      </c>
      <c r="D948" s="64">
        <f t="shared" ca="1" si="30"/>
        <v>-2.1576433121019116</v>
      </c>
    </row>
    <row r="949" spans="1:4" s="21" customFormat="1" ht="14.25" customHeight="1" x14ac:dyDescent="0.3">
      <c r="A949" s="76">
        <v>41017</v>
      </c>
      <c r="B949" s="64">
        <v>18.64</v>
      </c>
      <c r="C949" s="99">
        <f t="shared" ca="1" si="29"/>
        <v>0.11616766467065877</v>
      </c>
      <c r="D949" s="64">
        <f t="shared" ca="1" si="30"/>
        <v>1.7425149700598814</v>
      </c>
    </row>
    <row r="950" spans="1:4" s="21" customFormat="1" ht="14.25" customHeight="1" x14ac:dyDescent="0.3">
      <c r="A950" s="76">
        <v>41016</v>
      </c>
      <c r="B950" s="64">
        <v>18.46</v>
      </c>
      <c r="C950" s="99">
        <f t="shared" ca="1" si="29"/>
        <v>0.12287104622871042</v>
      </c>
      <c r="D950" s="64">
        <f t="shared" ca="1" si="30"/>
        <v>1.8430656934306564</v>
      </c>
    </row>
    <row r="951" spans="1:4" s="21" customFormat="1" ht="14.25" customHeight="1" x14ac:dyDescent="0.3">
      <c r="A951" s="76">
        <v>41015</v>
      </c>
      <c r="B951" s="64">
        <v>19.55</v>
      </c>
      <c r="C951" s="99">
        <f t="shared" ca="1" si="29"/>
        <v>0.24840357598978291</v>
      </c>
      <c r="D951" s="64">
        <f t="shared" ca="1" si="30"/>
        <v>3.7260536398467439</v>
      </c>
    </row>
    <row r="952" spans="1:4" s="21" customFormat="1" ht="14.25" customHeight="1" x14ac:dyDescent="0.3">
      <c r="A952" s="76">
        <v>41012</v>
      </c>
      <c r="B952" s="64">
        <v>19.55</v>
      </c>
      <c r="C952" s="99">
        <f t="shared" ca="1" si="29"/>
        <v>0.25</v>
      </c>
      <c r="D952" s="64">
        <f t="shared" ca="1" si="30"/>
        <v>3.75</v>
      </c>
    </row>
    <row r="953" spans="1:4" s="21" customFormat="1" ht="14.25" customHeight="1" x14ac:dyDescent="0.3">
      <c r="A953" s="76">
        <v>41011</v>
      </c>
      <c r="B953" s="64">
        <v>17.2</v>
      </c>
      <c r="C953" s="99">
        <f t="shared" ca="1" si="29"/>
        <v>0.10967741935483867</v>
      </c>
      <c r="D953" s="64">
        <f t="shared" ca="1" si="30"/>
        <v>1.6451612903225801</v>
      </c>
    </row>
    <row r="954" spans="1:4" s="21" customFormat="1" ht="14.25" customHeight="1" x14ac:dyDescent="0.3">
      <c r="A954" s="76">
        <v>41010</v>
      </c>
      <c r="B954" s="64">
        <v>20.02</v>
      </c>
      <c r="C954" s="99">
        <f t="shared" ca="1" si="29"/>
        <v>0.29328165374676995</v>
      </c>
      <c r="D954" s="64">
        <f t="shared" ca="1" si="30"/>
        <v>4.3992248062015493</v>
      </c>
    </row>
    <row r="955" spans="1:4" s="21" customFormat="1" ht="14.25" customHeight="1" x14ac:dyDescent="0.3">
      <c r="A955" s="76">
        <v>41009</v>
      </c>
      <c r="B955" s="64">
        <v>20.39</v>
      </c>
      <c r="C955" s="99">
        <f t="shared" ca="1" si="29"/>
        <v>0.31803490627020037</v>
      </c>
      <c r="D955" s="64">
        <f t="shared" ca="1" si="30"/>
        <v>4.7705235940530057</v>
      </c>
    </row>
    <row r="956" spans="1:4" s="21" customFormat="1" ht="14.25" customHeight="1" x14ac:dyDescent="0.3">
      <c r="A956" s="76">
        <v>41008</v>
      </c>
      <c r="B956" s="64">
        <v>18.809999999999999</v>
      </c>
      <c r="C956" s="99">
        <f t="shared" ca="1" si="29"/>
        <v>0.20654265554842841</v>
      </c>
      <c r="D956" s="64">
        <f t="shared" ca="1" si="30"/>
        <v>3.0981398332264263</v>
      </c>
    </row>
    <row r="957" spans="1:4" s="21" customFormat="1" ht="14.25" customHeight="1" x14ac:dyDescent="0.3">
      <c r="A957" s="76">
        <v>41005</v>
      </c>
      <c r="B957" s="64" t="e">
        <v>#N/A</v>
      </c>
      <c r="C957" s="99">
        <f t="shared" ca="1" si="29"/>
        <v>3.5402727195731371E-2</v>
      </c>
      <c r="D957" s="64">
        <f t="shared" ca="1" si="30"/>
        <v>-2.1576433121019116</v>
      </c>
    </row>
    <row r="958" spans="1:4" s="21" customFormat="1" ht="14.25" customHeight="1" x14ac:dyDescent="0.3">
      <c r="A958" s="76">
        <v>41004</v>
      </c>
      <c r="B958" s="64">
        <v>16.7</v>
      </c>
      <c r="C958" s="99">
        <f t="shared" ca="1" si="29"/>
        <v>0.12685560053981099</v>
      </c>
      <c r="D958" s="64">
        <f t="shared" ca="1" si="30"/>
        <v>1.9028340080971649</v>
      </c>
    </row>
    <row r="959" spans="1:4" s="21" customFormat="1" ht="14.25" customHeight="1" x14ac:dyDescent="0.3">
      <c r="A959" s="76">
        <v>41003</v>
      </c>
      <c r="B959" s="64">
        <v>16.440000000000001</v>
      </c>
      <c r="C959" s="99">
        <f t="shared" ca="1" si="29"/>
        <v>5.5876685934489467E-2</v>
      </c>
      <c r="D959" s="64">
        <f t="shared" ca="1" si="30"/>
        <v>0.83815028901734201</v>
      </c>
    </row>
    <row r="960" spans="1:4" s="21" customFormat="1" ht="14.25" customHeight="1" x14ac:dyDescent="0.3">
      <c r="A960" s="76">
        <v>41002</v>
      </c>
      <c r="B960" s="64">
        <v>15.66</v>
      </c>
      <c r="C960" s="99">
        <f t="shared" ca="1" si="29"/>
        <v>3.5029742233972198E-2</v>
      </c>
      <c r="D960" s="64">
        <f t="shared" ca="1" si="30"/>
        <v>0.52544613350958302</v>
      </c>
    </row>
    <row r="961" spans="1:4" s="21" customFormat="1" ht="14.25" customHeight="1" x14ac:dyDescent="0.3">
      <c r="A961" s="76">
        <v>41001</v>
      </c>
      <c r="B961" s="64">
        <v>15.64</v>
      </c>
      <c r="C961" s="99">
        <f t="shared" ca="1" si="29"/>
        <v>3.8510911424904041E-3</v>
      </c>
      <c r="D961" s="64">
        <f t="shared" ca="1" si="30"/>
        <v>5.7766367137356063E-2</v>
      </c>
    </row>
    <row r="962" spans="1:4" s="21" customFormat="1" ht="14.25" customHeight="1" x14ac:dyDescent="0.3">
      <c r="A962" s="76">
        <v>40998</v>
      </c>
      <c r="B962" s="64">
        <v>15.5</v>
      </c>
      <c r="C962" s="99">
        <f t="shared" ca="1" si="29"/>
        <v>3.0585106382978781E-2</v>
      </c>
      <c r="D962" s="64">
        <f t="shared" ca="1" si="30"/>
        <v>0.45877659574468171</v>
      </c>
    </row>
    <row r="963" spans="1:4" s="21" customFormat="1" ht="14.25" customHeight="1" x14ac:dyDescent="0.3">
      <c r="A963" s="76">
        <v>40997</v>
      </c>
      <c r="B963" s="64">
        <v>15.48</v>
      </c>
      <c r="C963" s="99">
        <f t="shared" ref="C963:C1026" ca="1" si="31">_xlfn.IFNA((B963-B972)/B972,NORMINV(RAND(), _xlfn.AGGREGATE(1,6,C902:C1028),_xlfn.AGGREGATE(7,6,C902:C1028)))</f>
        <v>6.9799585348997911E-2</v>
      </c>
      <c r="D963" s="64">
        <f t="shared" ca="1" si="30"/>
        <v>1.0469937802349687</v>
      </c>
    </row>
    <row r="964" spans="1:4" s="21" customFormat="1" ht="14.25" customHeight="1" x14ac:dyDescent="0.3">
      <c r="A964" s="76">
        <v>40996</v>
      </c>
      <c r="B964" s="64">
        <v>15.47</v>
      </c>
      <c r="C964" s="99">
        <f t="shared" ca="1" si="31"/>
        <v>3.2425421530480358E-3</v>
      </c>
      <c r="D964" s="64">
        <f t="shared" ca="1" si="30"/>
        <v>4.8638132295720539E-2</v>
      </c>
    </row>
    <row r="965" spans="1:4" s="21" customFormat="1" ht="14.25" customHeight="1" x14ac:dyDescent="0.3">
      <c r="A965" s="76">
        <v>40995</v>
      </c>
      <c r="B965" s="64">
        <v>15.59</v>
      </c>
      <c r="C965" s="99">
        <f t="shared" ca="1" si="31"/>
        <v>1.8288700195950316E-2</v>
      </c>
      <c r="D965" s="64">
        <f t="shared" ca="1" si="30"/>
        <v>0.27433050293925476</v>
      </c>
    </row>
    <row r="966" spans="1:4" s="21" customFormat="1" ht="14.25" customHeight="1" x14ac:dyDescent="0.3">
      <c r="A966" s="76">
        <v>40994</v>
      </c>
      <c r="B966" s="64">
        <v>14.26</v>
      </c>
      <c r="C966" s="99">
        <f t="shared" ca="1" si="31"/>
        <v>-3.6486486486486544E-2</v>
      </c>
      <c r="D966" s="64">
        <f t="shared" ref="D966:D1029" ca="1" si="32">C966*15</f>
        <v>-0.54729729729729815</v>
      </c>
    </row>
    <row r="967" spans="1:4" s="21" customFormat="1" ht="14.25" customHeight="1" x14ac:dyDescent="0.3">
      <c r="A967" s="76">
        <v>40991</v>
      </c>
      <c r="B967" s="64">
        <v>14.82</v>
      </c>
      <c r="C967" s="99">
        <f t="shared" ca="1" si="31"/>
        <v>-5.24296675191816E-2</v>
      </c>
      <c r="D967" s="64">
        <f t="shared" ca="1" si="32"/>
        <v>-0.78644501278772405</v>
      </c>
    </row>
    <row r="968" spans="1:4" s="21" customFormat="1" ht="14.25" customHeight="1" x14ac:dyDescent="0.3">
      <c r="A968" s="76">
        <v>40990</v>
      </c>
      <c r="B968" s="64">
        <v>15.57</v>
      </c>
      <c r="C968" s="99">
        <f t="shared" ca="1" si="31"/>
        <v>-9.0005844535359397E-2</v>
      </c>
      <c r="D968" s="64">
        <f t="shared" ca="1" si="32"/>
        <v>-1.350087668030391</v>
      </c>
    </row>
    <row r="969" spans="1:4" s="21" customFormat="1" ht="14.25" customHeight="1" x14ac:dyDescent="0.3">
      <c r="A969" s="76">
        <v>40989</v>
      </c>
      <c r="B969" s="64">
        <v>15.13</v>
      </c>
      <c r="C969" s="99">
        <f t="shared" ca="1" si="31"/>
        <v>-0.15710306406685229</v>
      </c>
      <c r="D969" s="64">
        <f t="shared" ca="1" si="32"/>
        <v>-2.3565459610027841</v>
      </c>
    </row>
    <row r="970" spans="1:4" s="21" customFormat="1" ht="14.25" customHeight="1" x14ac:dyDescent="0.3">
      <c r="A970" s="76">
        <v>40988</v>
      </c>
      <c r="B970" s="64">
        <v>15.58</v>
      </c>
      <c r="C970" s="99">
        <f t="shared" ca="1" si="31"/>
        <v>-0.18300996329313057</v>
      </c>
      <c r="D970" s="64">
        <f t="shared" ca="1" si="32"/>
        <v>-2.7451494493969584</v>
      </c>
    </row>
    <row r="971" spans="1:4" s="21" customFormat="1" ht="14.25" customHeight="1" x14ac:dyDescent="0.3">
      <c r="A971" s="76">
        <v>40987</v>
      </c>
      <c r="B971" s="64">
        <v>15.04</v>
      </c>
      <c r="C971" s="99">
        <f t="shared" ca="1" si="31"/>
        <v>-0.27934834690943944</v>
      </c>
      <c r="D971" s="64">
        <f t="shared" ca="1" si="32"/>
        <v>-4.1902252036415915</v>
      </c>
    </row>
    <row r="972" spans="1:4" s="21" customFormat="1" ht="14.25" customHeight="1" x14ac:dyDescent="0.3">
      <c r="A972" s="76">
        <v>40984</v>
      </c>
      <c r="B972" s="64">
        <v>14.47</v>
      </c>
      <c r="C972" s="99">
        <f t="shared" ca="1" si="31"/>
        <v>-0.19833795013850414</v>
      </c>
      <c r="D972" s="64">
        <f t="shared" ca="1" si="32"/>
        <v>-2.9750692520775619</v>
      </c>
    </row>
    <row r="973" spans="1:4" s="21" customFormat="1" ht="14.25" customHeight="1" x14ac:dyDescent="0.3">
      <c r="A973" s="76">
        <v>40983</v>
      </c>
      <c r="B973" s="64">
        <v>15.42</v>
      </c>
      <c r="C973" s="99">
        <f t="shared" ca="1" si="31"/>
        <v>-0.10815500289184496</v>
      </c>
      <c r="D973" s="64">
        <f t="shared" ca="1" si="32"/>
        <v>-1.6223250433776744</v>
      </c>
    </row>
    <row r="974" spans="1:4" s="21" customFormat="1" ht="14.25" customHeight="1" x14ac:dyDescent="0.3">
      <c r="A974" s="76">
        <v>40982</v>
      </c>
      <c r="B974" s="64">
        <v>15.31</v>
      </c>
      <c r="C974" s="99">
        <f t="shared" ca="1" si="31"/>
        <v>-0.11297798377752033</v>
      </c>
      <c r="D974" s="64">
        <f t="shared" ca="1" si="32"/>
        <v>-1.6946697566628051</v>
      </c>
    </row>
    <row r="975" spans="1:4" s="21" customFormat="1" ht="14.25" customHeight="1" x14ac:dyDescent="0.3">
      <c r="A975" s="76">
        <v>40981</v>
      </c>
      <c r="B975" s="64">
        <v>14.8</v>
      </c>
      <c r="C975" s="99">
        <f t="shared" ca="1" si="31"/>
        <v>-0.19696147585458487</v>
      </c>
      <c r="D975" s="64">
        <f t="shared" ca="1" si="32"/>
        <v>-2.9544221378187729</v>
      </c>
    </row>
    <row r="976" spans="1:4" s="21" customFormat="1" ht="14.25" customHeight="1" x14ac:dyDescent="0.3">
      <c r="A976" s="76">
        <v>40980</v>
      </c>
      <c r="B976" s="64">
        <v>15.64</v>
      </c>
      <c r="C976" s="99">
        <f t="shared" ca="1" si="31"/>
        <v>-0.1291759465478842</v>
      </c>
      <c r="D976" s="64">
        <f t="shared" ca="1" si="32"/>
        <v>-1.937639198218263</v>
      </c>
    </row>
    <row r="977" spans="1:4" s="21" customFormat="1" ht="14.25" customHeight="1" x14ac:dyDescent="0.3">
      <c r="A977" s="76">
        <v>40977</v>
      </c>
      <c r="B977" s="64">
        <v>17.11</v>
      </c>
      <c r="C977" s="99">
        <f t="shared" ca="1" si="31"/>
        <v>-5.937328202308971E-2</v>
      </c>
      <c r="D977" s="64">
        <f t="shared" ca="1" si="32"/>
        <v>-0.89059923034634569</v>
      </c>
    </row>
    <row r="978" spans="1:4" s="21" customFormat="1" ht="14.25" customHeight="1" x14ac:dyDescent="0.3">
      <c r="A978" s="76">
        <v>40976</v>
      </c>
      <c r="B978" s="64">
        <v>17.95</v>
      </c>
      <c r="C978" s="99">
        <f t="shared" ca="1" si="31"/>
        <v>3.6972848064702517E-2</v>
      </c>
      <c r="D978" s="64">
        <f t="shared" ca="1" si="32"/>
        <v>0.5545927209705378</v>
      </c>
    </row>
    <row r="979" spans="1:4" s="21" customFormat="1" ht="14.25" customHeight="1" x14ac:dyDescent="0.3">
      <c r="A979" s="76">
        <v>40975</v>
      </c>
      <c r="B979" s="64">
        <v>19.07</v>
      </c>
      <c r="C979" s="99">
        <f t="shared" ca="1" si="31"/>
        <v>0.13511904761904758</v>
      </c>
      <c r="D979" s="64">
        <f t="shared" ca="1" si="32"/>
        <v>2.0267857142857135</v>
      </c>
    </row>
    <row r="980" spans="1:4" s="21" customFormat="1" ht="14.25" customHeight="1" x14ac:dyDescent="0.3">
      <c r="A980" s="76">
        <v>40974</v>
      </c>
      <c r="B980" s="64">
        <v>20.87</v>
      </c>
      <c r="C980" s="99">
        <f t="shared" ca="1" si="31"/>
        <v>0.14733369983507419</v>
      </c>
      <c r="D980" s="64">
        <f t="shared" ca="1" si="32"/>
        <v>2.210005497526113</v>
      </c>
    </row>
    <row r="981" spans="1:4" s="21" customFormat="1" ht="14.25" customHeight="1" x14ac:dyDescent="0.3">
      <c r="A981" s="76">
        <v>40973</v>
      </c>
      <c r="B981" s="64">
        <v>18.05</v>
      </c>
      <c r="C981" s="99">
        <f t="shared" ca="1" si="31"/>
        <v>-7.6965365585486842E-3</v>
      </c>
      <c r="D981" s="64">
        <f t="shared" ca="1" si="32"/>
        <v>-0.11544804837823026</v>
      </c>
    </row>
    <row r="982" spans="1:4" s="21" customFormat="1" ht="14.25" customHeight="1" x14ac:dyDescent="0.3">
      <c r="A982" s="76">
        <v>40970</v>
      </c>
      <c r="B982" s="64">
        <v>17.29</v>
      </c>
      <c r="C982" s="99">
        <f t="shared" ca="1" si="31"/>
        <v>3.5402727195731371E-2</v>
      </c>
      <c r="D982" s="64">
        <f t="shared" ca="1" si="32"/>
        <v>-2.1576433121019116</v>
      </c>
    </row>
    <row r="983" spans="1:4" s="21" customFormat="1" ht="14.25" customHeight="1" x14ac:dyDescent="0.3">
      <c r="A983" s="76">
        <v>40969</v>
      </c>
      <c r="B983" s="64">
        <v>17.260000000000002</v>
      </c>
      <c r="C983" s="99">
        <f t="shared" ca="1" si="31"/>
        <v>-2.9246344206974102E-2</v>
      </c>
      <c r="D983" s="64">
        <f t="shared" ca="1" si="32"/>
        <v>-0.43869516310461154</v>
      </c>
    </row>
    <row r="984" spans="1:4" s="21" customFormat="1" ht="14.25" customHeight="1" x14ac:dyDescent="0.3">
      <c r="A984" s="76">
        <v>40968</v>
      </c>
      <c r="B984" s="64">
        <v>18.43</v>
      </c>
      <c r="C984" s="99">
        <f t="shared" ca="1" si="31"/>
        <v>-4.1103017689906304E-2</v>
      </c>
      <c r="D984" s="64">
        <f t="shared" ca="1" si="32"/>
        <v>-0.61654526534859455</v>
      </c>
    </row>
    <row r="985" spans="1:4" s="21" customFormat="1" ht="14.25" customHeight="1" x14ac:dyDescent="0.3">
      <c r="A985" s="76">
        <v>40967</v>
      </c>
      <c r="B985" s="64">
        <v>17.96</v>
      </c>
      <c r="C985" s="99">
        <f t="shared" ca="1" si="31"/>
        <v>-0.15042573320719013</v>
      </c>
      <c r="D985" s="64">
        <f t="shared" ca="1" si="32"/>
        <v>-2.2563859981078518</v>
      </c>
    </row>
    <row r="986" spans="1:4" s="21" customFormat="1" ht="14.25" customHeight="1" x14ac:dyDescent="0.3">
      <c r="A986" s="76">
        <v>40966</v>
      </c>
      <c r="B986" s="64">
        <v>18.190000000000001</v>
      </c>
      <c r="C986" s="99">
        <f t="shared" ca="1" si="31"/>
        <v>-6.9089048106448211E-2</v>
      </c>
      <c r="D986" s="64">
        <f t="shared" ca="1" si="32"/>
        <v>-1.0363357215967233</v>
      </c>
    </row>
    <row r="987" spans="1:4" s="21" customFormat="1" ht="14.25" customHeight="1" x14ac:dyDescent="0.3">
      <c r="A987" s="76">
        <v>40963</v>
      </c>
      <c r="B987" s="64">
        <v>17.309999999999999</v>
      </c>
      <c r="C987" s="99">
        <f t="shared" ca="1" si="31"/>
        <v>-9.086134453781515E-2</v>
      </c>
      <c r="D987" s="64">
        <f t="shared" ca="1" si="32"/>
        <v>-1.3629201680672272</v>
      </c>
    </row>
    <row r="988" spans="1:4" s="21" customFormat="1" ht="14.25" customHeight="1" x14ac:dyDescent="0.3">
      <c r="A988" s="76">
        <v>40962</v>
      </c>
      <c r="B988" s="64">
        <v>16.8</v>
      </c>
      <c r="C988" s="99">
        <f t="shared" ca="1" si="31"/>
        <v>-0.19191919191919185</v>
      </c>
      <c r="D988" s="64">
        <f t="shared" ca="1" si="32"/>
        <v>-2.8787878787878776</v>
      </c>
    </row>
    <row r="989" spans="1:4" s="21" customFormat="1" ht="14.25" customHeight="1" x14ac:dyDescent="0.3">
      <c r="A989" s="76">
        <v>40961</v>
      </c>
      <c r="B989" s="64">
        <v>18.190000000000001</v>
      </c>
      <c r="C989" s="99">
        <f t="shared" ca="1" si="31"/>
        <v>-2.3617820719269874E-2</v>
      </c>
      <c r="D989" s="64">
        <f t="shared" ca="1" si="32"/>
        <v>-0.35426731078904811</v>
      </c>
    </row>
    <row r="990" spans="1:4" s="21" customFormat="1" ht="14.25" customHeight="1" x14ac:dyDescent="0.3">
      <c r="A990" s="76">
        <v>40960</v>
      </c>
      <c r="B990" s="64">
        <v>18.190000000000001</v>
      </c>
      <c r="C990" s="99">
        <f t="shared" ca="1" si="31"/>
        <v>1.651982378854688E-3</v>
      </c>
      <c r="D990" s="64">
        <f t="shared" ca="1" si="32"/>
        <v>2.4779735682820322E-2</v>
      </c>
    </row>
    <row r="991" spans="1:4" s="21" customFormat="1" ht="14.25" customHeight="1" x14ac:dyDescent="0.3">
      <c r="A991" s="76">
        <v>40959</v>
      </c>
      <c r="B991" s="64" t="e">
        <v>#N/A</v>
      </c>
      <c r="C991" s="99">
        <f t="shared" ca="1" si="31"/>
        <v>3.5402727195731371E-2</v>
      </c>
      <c r="D991" s="64">
        <f t="shared" ca="1" si="32"/>
        <v>-2.1576433121019116</v>
      </c>
    </row>
    <row r="992" spans="1:4" s="21" customFormat="1" ht="14.25" customHeight="1" x14ac:dyDescent="0.3">
      <c r="A992" s="76">
        <v>40956</v>
      </c>
      <c r="B992" s="64">
        <v>17.78</v>
      </c>
      <c r="C992" s="99">
        <f t="shared" ca="1" si="31"/>
        <v>1.126126126126102E-3</v>
      </c>
      <c r="D992" s="64">
        <f t="shared" ca="1" si="32"/>
        <v>1.6891891891891532E-2</v>
      </c>
    </row>
    <row r="993" spans="1:4" s="21" customFormat="1" ht="14.25" customHeight="1" x14ac:dyDescent="0.3">
      <c r="A993" s="76">
        <v>40955</v>
      </c>
      <c r="B993" s="64">
        <v>19.22</v>
      </c>
      <c r="C993" s="99">
        <f t="shared" ca="1" si="31"/>
        <v>0.12397660818713434</v>
      </c>
      <c r="D993" s="64">
        <f t="shared" ca="1" si="32"/>
        <v>1.8596491228070151</v>
      </c>
    </row>
    <row r="994" spans="1:4" s="21" customFormat="1" ht="14.25" customHeight="1" x14ac:dyDescent="0.3">
      <c r="A994" s="76">
        <v>40954</v>
      </c>
      <c r="B994" s="64">
        <v>21.14</v>
      </c>
      <c r="C994" s="99">
        <f t="shared" ca="1" si="31"/>
        <v>0.1757508342602892</v>
      </c>
      <c r="D994" s="64">
        <f t="shared" ca="1" si="32"/>
        <v>2.6362625139043381</v>
      </c>
    </row>
    <row r="995" spans="1:4" s="21" customFormat="1" ht="14.25" customHeight="1" x14ac:dyDescent="0.3">
      <c r="A995" s="76">
        <v>40953</v>
      </c>
      <c r="B995" s="64">
        <v>19.54</v>
      </c>
      <c r="C995" s="99">
        <f t="shared" ca="1" si="31"/>
        <v>5.3369272237196681E-2</v>
      </c>
      <c r="D995" s="64">
        <f t="shared" ca="1" si="32"/>
        <v>0.80053908355795023</v>
      </c>
    </row>
    <row r="996" spans="1:4" s="21" customFormat="1" ht="14.25" customHeight="1" x14ac:dyDescent="0.3">
      <c r="A996" s="76">
        <v>40952</v>
      </c>
      <c r="B996" s="64">
        <v>19.04</v>
      </c>
      <c r="C996" s="99">
        <f t="shared" ca="1" si="31"/>
        <v>-2.0576131687242906E-2</v>
      </c>
      <c r="D996" s="64">
        <f t="shared" ca="1" si="32"/>
        <v>-0.30864197530864357</v>
      </c>
    </row>
    <row r="997" spans="1:4" s="21" customFormat="1" ht="14.25" customHeight="1" x14ac:dyDescent="0.3">
      <c r="A997" s="76">
        <v>40949</v>
      </c>
      <c r="B997" s="64">
        <v>20.79</v>
      </c>
      <c r="C997" s="99">
        <f t="shared" ca="1" si="31"/>
        <v>7.1649484536082511E-2</v>
      </c>
      <c r="D997" s="64">
        <f t="shared" ca="1" si="32"/>
        <v>1.0747422680412377</v>
      </c>
    </row>
    <row r="998" spans="1:4" s="21" customFormat="1" ht="14.25" customHeight="1" x14ac:dyDescent="0.3">
      <c r="A998" s="76">
        <v>40948</v>
      </c>
      <c r="B998" s="64">
        <v>18.63</v>
      </c>
      <c r="C998" s="99">
        <f t="shared" ca="1" si="31"/>
        <v>5.3966540744737109E-3</v>
      </c>
      <c r="D998" s="64">
        <f t="shared" ca="1" si="32"/>
        <v>8.0949811117105669E-2</v>
      </c>
    </row>
    <row r="999" spans="1:4" s="21" customFormat="1" ht="14.25" customHeight="1" x14ac:dyDescent="0.3">
      <c r="A999" s="76">
        <v>40947</v>
      </c>
      <c r="B999" s="64">
        <v>18.16</v>
      </c>
      <c r="C999" s="99">
        <f t="shared" ca="1" si="31"/>
        <v>-2.2078621432417886E-2</v>
      </c>
      <c r="D999" s="64">
        <f t="shared" ca="1" si="32"/>
        <v>-0.33117932148626827</v>
      </c>
    </row>
    <row r="1000" spans="1:4" s="21" customFormat="1" ht="14.25" customHeight="1" x14ac:dyDescent="0.3">
      <c r="A1000" s="76">
        <v>40946</v>
      </c>
      <c r="B1000" s="64">
        <v>17.649999999999999</v>
      </c>
      <c r="C1000" s="99">
        <f t="shared" ca="1" si="31"/>
        <v>-3.6045876570180241E-2</v>
      </c>
      <c r="D1000" s="64">
        <f t="shared" ca="1" si="32"/>
        <v>-0.54068814855270364</v>
      </c>
    </row>
    <row r="1001" spans="1:4" s="21" customFormat="1" ht="14.25" customHeight="1" x14ac:dyDescent="0.3">
      <c r="A1001" s="76">
        <v>40945</v>
      </c>
      <c r="B1001" s="64">
        <v>17.760000000000002</v>
      </c>
      <c r="C1001" s="99">
        <f t="shared" ca="1" si="31"/>
        <v>-6.0814383923849739E-2</v>
      </c>
      <c r="D1001" s="64">
        <f t="shared" ca="1" si="32"/>
        <v>-0.91221575885774608</v>
      </c>
    </row>
    <row r="1002" spans="1:4" s="21" customFormat="1" ht="14.25" customHeight="1" x14ac:dyDescent="0.3">
      <c r="A1002" s="76">
        <v>40942</v>
      </c>
      <c r="B1002" s="64">
        <v>17.100000000000001</v>
      </c>
      <c r="C1002" s="99">
        <f t="shared" ca="1" si="31"/>
        <v>-8.4092126405998932E-2</v>
      </c>
      <c r="D1002" s="64">
        <f t="shared" ca="1" si="32"/>
        <v>-1.2613818960899841</v>
      </c>
    </row>
    <row r="1003" spans="1:4" s="21" customFormat="1" ht="14.25" customHeight="1" x14ac:dyDescent="0.3">
      <c r="A1003" s="76">
        <v>40941</v>
      </c>
      <c r="B1003" s="64">
        <v>17.98</v>
      </c>
      <c r="C1003" s="99">
        <f t="shared" ca="1" si="31"/>
        <v>-1.6411378555798724E-2</v>
      </c>
      <c r="D1003" s="64">
        <f t="shared" ca="1" si="32"/>
        <v>-0.24617067833698086</v>
      </c>
    </row>
    <row r="1004" spans="1:4" s="21" customFormat="1" ht="14.25" customHeight="1" x14ac:dyDescent="0.3">
      <c r="A1004" s="76">
        <v>40940</v>
      </c>
      <c r="B1004" s="64">
        <v>18.55</v>
      </c>
      <c r="C1004" s="99">
        <f t="shared" ca="1" si="31"/>
        <v>-6.6431806743834934E-2</v>
      </c>
      <c r="D1004" s="64">
        <f t="shared" ca="1" si="32"/>
        <v>-0.99647710115752397</v>
      </c>
    </row>
    <row r="1005" spans="1:4" s="21" customFormat="1" ht="14.25" customHeight="1" x14ac:dyDescent="0.3">
      <c r="A1005" s="76">
        <v>40939</v>
      </c>
      <c r="B1005" s="64">
        <v>19.440000000000001</v>
      </c>
      <c r="C1005" s="99">
        <f t="shared" ca="1" si="31"/>
        <v>-6.9411201531833375E-2</v>
      </c>
      <c r="D1005" s="64">
        <f t="shared" ca="1" si="32"/>
        <v>-1.0411680229775007</v>
      </c>
    </row>
    <row r="1006" spans="1:4" s="21" customFormat="1" ht="14.25" customHeight="1" x14ac:dyDescent="0.3">
      <c r="A1006" s="76">
        <v>40938</v>
      </c>
      <c r="B1006" s="64">
        <v>19.399999999999999</v>
      </c>
      <c r="C1006" s="99">
        <f t="shared" ca="1" si="31"/>
        <v>-0.12612612612612617</v>
      </c>
      <c r="D1006" s="64">
        <f t="shared" ca="1" si="32"/>
        <v>-1.8918918918918926</v>
      </c>
    </row>
    <row r="1007" spans="1:4" s="21" customFormat="1" ht="14.25" customHeight="1" x14ac:dyDescent="0.3">
      <c r="A1007" s="76">
        <v>40935</v>
      </c>
      <c r="B1007" s="64">
        <v>18.53</v>
      </c>
      <c r="C1007" s="99">
        <f t="shared" ca="1" si="31"/>
        <v>3.5402727195731371E-2</v>
      </c>
      <c r="D1007" s="64">
        <f t="shared" ca="1" si="32"/>
        <v>-2.1576433121019116</v>
      </c>
    </row>
    <row r="1008" spans="1:4" s="21" customFormat="1" ht="14.25" customHeight="1" x14ac:dyDescent="0.3">
      <c r="A1008" s="76">
        <v>40934</v>
      </c>
      <c r="B1008" s="64">
        <v>18.57</v>
      </c>
      <c r="C1008" s="99">
        <f t="shared" ca="1" si="31"/>
        <v>-0.11190817790530845</v>
      </c>
      <c r="D1008" s="64">
        <f t="shared" ca="1" si="32"/>
        <v>-1.6786226685796268</v>
      </c>
    </row>
    <row r="1009" spans="1:4" s="21" customFormat="1" ht="14.25" customHeight="1" x14ac:dyDescent="0.3">
      <c r="A1009" s="76">
        <v>40933</v>
      </c>
      <c r="B1009" s="64">
        <v>18.309999999999999</v>
      </c>
      <c r="C1009" s="99">
        <f t="shared" ca="1" si="31"/>
        <v>-0.10552027357107964</v>
      </c>
      <c r="D1009" s="64">
        <f t="shared" ca="1" si="32"/>
        <v>-1.5828041035661946</v>
      </c>
    </row>
    <row r="1010" spans="1:4" s="21" customFormat="1" ht="14.25" customHeight="1" x14ac:dyDescent="0.3">
      <c r="A1010" s="76">
        <v>40932</v>
      </c>
      <c r="B1010" s="64">
        <v>18.91</v>
      </c>
      <c r="C1010" s="99">
        <f t="shared" ca="1" si="31"/>
        <v>-0.10166270783847983</v>
      </c>
      <c r="D1010" s="64">
        <f t="shared" ca="1" si="32"/>
        <v>-1.5249406175771976</v>
      </c>
    </row>
    <row r="1011" spans="1:4" s="21" customFormat="1" ht="14.25" customHeight="1" x14ac:dyDescent="0.3">
      <c r="A1011" s="76">
        <v>40931</v>
      </c>
      <c r="B1011" s="64">
        <v>18.670000000000002</v>
      </c>
      <c r="C1011" s="99">
        <f t="shared" ca="1" si="31"/>
        <v>-9.7631706138231009E-2</v>
      </c>
      <c r="D1011" s="64">
        <f t="shared" ca="1" si="32"/>
        <v>-1.4644755920734651</v>
      </c>
    </row>
    <row r="1012" spans="1:4" s="21" customFormat="1" ht="14.25" customHeight="1" x14ac:dyDescent="0.3">
      <c r="A1012" s="76">
        <v>40928</v>
      </c>
      <c r="B1012" s="64">
        <v>18.28</v>
      </c>
      <c r="C1012" s="99">
        <f t="shared" ca="1" si="31"/>
        <v>-0.13241575700047456</v>
      </c>
      <c r="D1012" s="64">
        <f t="shared" ca="1" si="32"/>
        <v>-1.9862363550071185</v>
      </c>
    </row>
    <row r="1013" spans="1:4" s="21" customFormat="1" ht="14.25" customHeight="1" x14ac:dyDescent="0.3">
      <c r="A1013" s="76">
        <v>40927</v>
      </c>
      <c r="B1013" s="64">
        <v>19.87</v>
      </c>
      <c r="C1013" s="99">
        <f t="shared" ca="1" si="31"/>
        <v>-3.6839554047503539E-2</v>
      </c>
      <c r="D1013" s="64">
        <f t="shared" ca="1" si="32"/>
        <v>-0.55259331071255313</v>
      </c>
    </row>
    <row r="1014" spans="1:4" s="21" customFormat="1" ht="14.25" customHeight="1" x14ac:dyDescent="0.3">
      <c r="A1014" s="76">
        <v>40926</v>
      </c>
      <c r="B1014" s="64">
        <v>20.89</v>
      </c>
      <c r="C1014" s="99">
        <f t="shared" ca="1" si="31"/>
        <v>-2.7467411545623828E-2</v>
      </c>
      <c r="D1014" s="64">
        <f t="shared" ca="1" si="32"/>
        <v>-0.41201117318435743</v>
      </c>
    </row>
    <row r="1015" spans="1:4" s="21" customFormat="1" ht="14.25" customHeight="1" x14ac:dyDescent="0.3">
      <c r="A1015" s="76">
        <v>40925</v>
      </c>
      <c r="B1015" s="64">
        <v>22.2</v>
      </c>
      <c r="C1015" s="99">
        <f t="shared" ca="1" si="31"/>
        <v>-9.0009000900088097E-4</v>
      </c>
      <c r="D1015" s="64">
        <f t="shared" ca="1" si="32"/>
        <v>-1.3501350135013215E-2</v>
      </c>
    </row>
    <row r="1016" spans="1:4" s="21" customFormat="1" ht="14.25" customHeight="1" x14ac:dyDescent="0.3">
      <c r="A1016" s="76">
        <v>40924</v>
      </c>
      <c r="B1016" s="64" t="e">
        <v>#N/A</v>
      </c>
      <c r="C1016" s="99">
        <f t="shared" ca="1" si="31"/>
        <v>3.5402727195731371E-2</v>
      </c>
      <c r="D1016" s="64">
        <f t="shared" ca="1" si="32"/>
        <v>-2.1576433121019116</v>
      </c>
    </row>
    <row r="1017" spans="1:4" s="21" customFormat="1" ht="14.25" customHeight="1" x14ac:dyDescent="0.3">
      <c r="A1017" s="76">
        <v>40921</v>
      </c>
      <c r="B1017" s="64">
        <v>20.91</v>
      </c>
      <c r="C1017" s="99">
        <f t="shared" ca="1" si="31"/>
        <v>3.5402727195731371E-2</v>
      </c>
      <c r="D1017" s="64">
        <f t="shared" ca="1" si="32"/>
        <v>-2.1576433121019116</v>
      </c>
    </row>
    <row r="1018" spans="1:4" s="21" customFormat="1" ht="14.25" customHeight="1" x14ac:dyDescent="0.3">
      <c r="A1018" s="76">
        <v>40920</v>
      </c>
      <c r="B1018" s="64">
        <v>20.47</v>
      </c>
      <c r="C1018" s="99">
        <f t="shared" ca="1" si="31"/>
        <v>-0.12521367521367521</v>
      </c>
      <c r="D1018" s="64">
        <f t="shared" ca="1" si="32"/>
        <v>-1.8782051282051282</v>
      </c>
    </row>
    <row r="1019" spans="1:4" s="21" customFormat="1" ht="14.25" customHeight="1" x14ac:dyDescent="0.3">
      <c r="A1019" s="76">
        <v>40919</v>
      </c>
      <c r="B1019" s="64">
        <v>21.05</v>
      </c>
      <c r="C1019" s="99">
        <f t="shared" ca="1" si="31"/>
        <v>-7.0640176600441418E-2</v>
      </c>
      <c r="D1019" s="64">
        <f t="shared" ca="1" si="32"/>
        <v>-1.0596026490066213</v>
      </c>
    </row>
    <row r="1020" spans="1:4" s="21" customFormat="1" ht="14.25" customHeight="1" x14ac:dyDescent="0.3">
      <c r="A1020" s="76">
        <v>40918</v>
      </c>
      <c r="B1020" s="64">
        <v>20.69</v>
      </c>
      <c r="C1020" s="99">
        <f t="shared" ca="1" si="31"/>
        <v>-0.12032312925170061</v>
      </c>
      <c r="D1020" s="64">
        <f t="shared" ca="1" si="32"/>
        <v>-1.8048469387755091</v>
      </c>
    </row>
    <row r="1021" spans="1:4" s="21" customFormat="1" ht="14.25" customHeight="1" x14ac:dyDescent="0.3">
      <c r="A1021" s="76">
        <v>40917</v>
      </c>
      <c r="B1021" s="64">
        <v>21.07</v>
      </c>
      <c r="C1021" s="99">
        <f t="shared" ca="1" si="31"/>
        <v>-3.8338658146964848E-2</v>
      </c>
      <c r="D1021" s="64">
        <f t="shared" ca="1" si="32"/>
        <v>-0.57507987220447276</v>
      </c>
    </row>
    <row r="1022" spans="1:4" s="21" customFormat="1" ht="14.25" customHeight="1" x14ac:dyDescent="0.3">
      <c r="A1022" s="76">
        <v>40914</v>
      </c>
      <c r="B1022" s="64">
        <v>20.63</v>
      </c>
      <c r="C1022" s="99">
        <f t="shared" ca="1" si="31"/>
        <v>3.5402727195731371E-2</v>
      </c>
      <c r="D1022" s="64">
        <f t="shared" ca="1" si="32"/>
        <v>-2.1576433121019116</v>
      </c>
    </row>
    <row r="1023" spans="1:4" s="21" customFormat="1" ht="14.25" customHeight="1" x14ac:dyDescent="0.3">
      <c r="A1023" s="76">
        <v>40913</v>
      </c>
      <c r="B1023" s="64">
        <v>21.48</v>
      </c>
      <c r="C1023" s="99">
        <f t="shared" ca="1" si="31"/>
        <v>3.6179450072358899E-2</v>
      </c>
      <c r="D1023" s="64">
        <f t="shared" ca="1" si="32"/>
        <v>0.54269175108538348</v>
      </c>
    </row>
    <row r="1024" spans="1:4" s="21" customFormat="1" ht="14.25" customHeight="1" x14ac:dyDescent="0.3">
      <c r="A1024" s="76">
        <v>40912</v>
      </c>
      <c r="B1024" s="64">
        <v>22.22</v>
      </c>
      <c r="C1024" s="99">
        <f t="shared" ca="1" si="31"/>
        <v>5.0094517958412035E-2</v>
      </c>
      <c r="D1024" s="64">
        <f t="shared" ca="1" si="32"/>
        <v>0.75141776937618054</v>
      </c>
    </row>
    <row r="1025" spans="1:4" s="21" customFormat="1" ht="14.25" customHeight="1" x14ac:dyDescent="0.3">
      <c r="A1025" s="76">
        <v>40911</v>
      </c>
      <c r="B1025" s="64">
        <v>22.97</v>
      </c>
      <c r="C1025" s="99">
        <f t="shared" ca="1" si="31"/>
        <v>7.1861875874941639E-2</v>
      </c>
      <c r="D1025" s="64">
        <f t="shared" ca="1" si="32"/>
        <v>1.0779281381241246</v>
      </c>
    </row>
    <row r="1026" spans="1:4" s="21" customFormat="1" ht="14.25" customHeight="1" x14ac:dyDescent="0.3">
      <c r="A1026" s="76">
        <v>40910</v>
      </c>
      <c r="B1026" s="64" t="e">
        <v>#N/A</v>
      </c>
      <c r="C1026" s="99">
        <f t="shared" ca="1" si="31"/>
        <v>3.5402727195731371E-2</v>
      </c>
      <c r="D1026" s="64">
        <f t="shared" ca="1" si="32"/>
        <v>-2.1576433121019116</v>
      </c>
    </row>
    <row r="1027" spans="1:4" s="21" customFormat="1" ht="14.25" customHeight="1" x14ac:dyDescent="0.3">
      <c r="A1027" s="76">
        <v>40907</v>
      </c>
      <c r="B1027" s="64">
        <v>23.4</v>
      </c>
      <c r="C1027" s="99">
        <f t="shared" ref="C1027:C1090" ca="1" si="33">_xlfn.IFNA((B1027-B1036)/B1036,NORMINV(RAND(), _xlfn.AGGREGATE(1,6,C966:C1092),_xlfn.AGGREGATE(7,6,C966:C1092)))</f>
        <v>-6.0995184590690331E-2</v>
      </c>
      <c r="D1027" s="64">
        <f t="shared" ca="1" si="32"/>
        <v>-0.91492776886035498</v>
      </c>
    </row>
    <row r="1028" spans="1:4" s="21" customFormat="1" ht="14.25" customHeight="1" x14ac:dyDescent="0.3">
      <c r="A1028" s="76">
        <v>40906</v>
      </c>
      <c r="B1028" s="64">
        <v>22.65</v>
      </c>
      <c r="C1028" s="99">
        <f t="shared" ca="1" si="33"/>
        <v>-6.7517496912309613E-2</v>
      </c>
      <c r="D1028" s="64">
        <f t="shared" ca="1" si="32"/>
        <v>-1.0127624536846442</v>
      </c>
    </row>
    <row r="1029" spans="1:4" s="21" customFormat="1" ht="14.25" customHeight="1" x14ac:dyDescent="0.3">
      <c r="A1029" s="76">
        <v>40905</v>
      </c>
      <c r="B1029" s="64">
        <v>23.52</v>
      </c>
      <c r="C1029" s="99">
        <f t="shared" ca="1" si="33"/>
        <v>-6.3321385902031055E-2</v>
      </c>
      <c r="D1029" s="64">
        <f t="shared" ca="1" si="32"/>
        <v>-0.94982078853046581</v>
      </c>
    </row>
    <row r="1030" spans="1:4" s="21" customFormat="1" ht="14.25" customHeight="1" x14ac:dyDescent="0.3">
      <c r="A1030" s="76">
        <v>40904</v>
      </c>
      <c r="B1030" s="64">
        <v>21.91</v>
      </c>
      <c r="C1030" s="99">
        <f t="shared" ca="1" si="33"/>
        <v>-0.15860215053763438</v>
      </c>
      <c r="D1030" s="64">
        <f t="shared" ref="D1030:D1093" ca="1" si="34">C1030*15</f>
        <v>-2.3790322580645156</v>
      </c>
    </row>
    <row r="1031" spans="1:4" s="21" customFormat="1" ht="14.25" customHeight="1" x14ac:dyDescent="0.3">
      <c r="A1031" s="76">
        <v>40903</v>
      </c>
      <c r="B1031" s="64" t="e">
        <v>#N/A</v>
      </c>
      <c r="C1031" s="99">
        <f t="shared" ca="1" si="33"/>
        <v>3.5402727195731371E-2</v>
      </c>
      <c r="D1031" s="64">
        <f t="shared" ca="1" si="34"/>
        <v>-2.1576433121019116</v>
      </c>
    </row>
    <row r="1032" spans="1:4" s="21" customFormat="1" ht="14.25" customHeight="1" x14ac:dyDescent="0.3">
      <c r="A1032" s="76">
        <v>40900</v>
      </c>
      <c r="B1032" s="64">
        <v>20.73</v>
      </c>
      <c r="C1032" s="99">
        <f t="shared" ca="1" si="33"/>
        <v>-0.19244253992987928</v>
      </c>
      <c r="D1032" s="64">
        <f t="shared" ca="1" si="34"/>
        <v>-2.8866380989481892</v>
      </c>
    </row>
    <row r="1033" spans="1:4" s="21" customFormat="1" ht="14.25" customHeight="1" x14ac:dyDescent="0.3">
      <c r="A1033" s="76">
        <v>40899</v>
      </c>
      <c r="B1033" s="64">
        <v>21.16</v>
      </c>
      <c r="C1033" s="99">
        <f t="shared" ca="1" si="33"/>
        <v>-0.19787717968157692</v>
      </c>
      <c r="D1033" s="64">
        <f t="shared" ca="1" si="34"/>
        <v>-2.9681576952236539</v>
      </c>
    </row>
    <row r="1034" spans="1:4" s="21" customFormat="1" ht="14.25" customHeight="1" x14ac:dyDescent="0.3">
      <c r="A1034" s="76">
        <v>40898</v>
      </c>
      <c r="B1034" s="64">
        <v>21.43</v>
      </c>
      <c r="C1034" s="99">
        <f t="shared" ca="1" si="33"/>
        <v>-0.29944426283099052</v>
      </c>
      <c r="D1034" s="64">
        <f t="shared" ca="1" si="34"/>
        <v>-4.4916639424648581</v>
      </c>
    </row>
    <row r="1035" spans="1:4" s="21" customFormat="1" ht="14.25" customHeight="1" x14ac:dyDescent="0.3">
      <c r="A1035" s="76">
        <v>40897</v>
      </c>
      <c r="B1035" s="64">
        <v>23.22</v>
      </c>
      <c r="C1035" s="99">
        <f t="shared" ca="1" si="33"/>
        <v>-0.19009417509591917</v>
      </c>
      <c r="D1035" s="64">
        <f t="shared" ca="1" si="34"/>
        <v>-2.8514126264387873</v>
      </c>
    </row>
    <row r="1036" spans="1:4" s="21" customFormat="1" ht="14.25" customHeight="1" x14ac:dyDescent="0.3">
      <c r="A1036" s="76">
        <v>40896</v>
      </c>
      <c r="B1036" s="64">
        <v>24.92</v>
      </c>
      <c r="C1036" s="99">
        <f t="shared" ca="1" si="33"/>
        <v>-0.11411304656949867</v>
      </c>
      <c r="D1036" s="64">
        <f t="shared" ca="1" si="34"/>
        <v>-1.71169569854248</v>
      </c>
    </row>
    <row r="1037" spans="1:4" s="21" customFormat="1" ht="14.25" customHeight="1" x14ac:dyDescent="0.3">
      <c r="A1037" s="76">
        <v>40893</v>
      </c>
      <c r="B1037" s="64">
        <v>24.29</v>
      </c>
      <c r="C1037" s="99">
        <f t="shared" ca="1" si="33"/>
        <v>-0.12751436781609199</v>
      </c>
      <c r="D1037" s="64">
        <f t="shared" ca="1" si="34"/>
        <v>-1.9127155172413799</v>
      </c>
    </row>
    <row r="1038" spans="1:4" s="21" customFormat="1" ht="14.25" customHeight="1" x14ac:dyDescent="0.3">
      <c r="A1038" s="76">
        <v>40892</v>
      </c>
      <c r="B1038" s="64">
        <v>25.11</v>
      </c>
      <c r="C1038" s="99">
        <f t="shared" ca="1" si="33"/>
        <v>-8.7572674418604654E-2</v>
      </c>
      <c r="D1038" s="64">
        <f t="shared" ca="1" si="34"/>
        <v>-1.3135901162790697</v>
      </c>
    </row>
    <row r="1039" spans="1:4" s="21" customFormat="1" ht="14.25" customHeight="1" x14ac:dyDescent="0.3">
      <c r="A1039" s="76">
        <v>40891</v>
      </c>
      <c r="B1039" s="64">
        <v>26.04</v>
      </c>
      <c r="C1039" s="99">
        <f t="shared" ca="1" si="33"/>
        <v>-4.9981758482305766E-2</v>
      </c>
      <c r="D1039" s="64">
        <f t="shared" ca="1" si="34"/>
        <v>-0.74972637723458646</v>
      </c>
    </row>
    <row r="1040" spans="1:4" s="21" customFormat="1" ht="14.25" customHeight="1" x14ac:dyDescent="0.3">
      <c r="A1040" s="76">
        <v>40890</v>
      </c>
      <c r="B1040" s="64">
        <v>25.41</v>
      </c>
      <c r="C1040" s="99">
        <f t="shared" ca="1" si="33"/>
        <v>-8.5971223021582749E-2</v>
      </c>
      <c r="D1040" s="64">
        <f t="shared" ca="1" si="34"/>
        <v>-1.2895683453237412</v>
      </c>
    </row>
    <row r="1041" spans="1:4" s="21" customFormat="1" ht="14.25" customHeight="1" x14ac:dyDescent="0.3">
      <c r="A1041" s="76">
        <v>40889</v>
      </c>
      <c r="B1041" s="64">
        <v>25.67</v>
      </c>
      <c r="C1041" s="99">
        <f t="shared" ca="1" si="33"/>
        <v>-0.16220626631853782</v>
      </c>
      <c r="D1041" s="64">
        <f t="shared" ca="1" si="34"/>
        <v>-2.4330939947780674</v>
      </c>
    </row>
    <row r="1042" spans="1:4" s="21" customFormat="1" ht="14.25" customHeight="1" x14ac:dyDescent="0.3">
      <c r="A1042" s="76">
        <v>40886</v>
      </c>
      <c r="B1042" s="64">
        <v>26.38</v>
      </c>
      <c r="C1042" s="99">
        <f t="shared" ca="1" si="33"/>
        <v>-0.17896047307812024</v>
      </c>
      <c r="D1042" s="64">
        <f t="shared" ca="1" si="34"/>
        <v>-2.6844070961718036</v>
      </c>
    </row>
    <row r="1043" spans="1:4" s="21" customFormat="1" ht="14.25" customHeight="1" x14ac:dyDescent="0.3">
      <c r="A1043" s="76">
        <v>40885</v>
      </c>
      <c r="B1043" s="64">
        <v>30.59</v>
      </c>
      <c r="C1043" s="99">
        <f t="shared" ca="1" si="33"/>
        <v>-0.11256164780968957</v>
      </c>
      <c r="D1043" s="64">
        <f t="shared" ca="1" si="34"/>
        <v>-1.6884247171453435</v>
      </c>
    </row>
    <row r="1044" spans="1:4" s="21" customFormat="1" ht="14.25" customHeight="1" x14ac:dyDescent="0.3">
      <c r="A1044" s="76">
        <v>40884</v>
      </c>
      <c r="B1044" s="64">
        <v>28.67</v>
      </c>
      <c r="C1044" s="99">
        <f t="shared" ca="1" si="33"/>
        <v>3.5402727195731371E-2</v>
      </c>
      <c r="D1044" s="64">
        <f t="shared" ca="1" si="34"/>
        <v>-2.1576433121019116</v>
      </c>
    </row>
    <row r="1045" spans="1:4" s="21" customFormat="1" ht="14.25" customHeight="1" x14ac:dyDescent="0.3">
      <c r="A1045" s="76">
        <v>40883</v>
      </c>
      <c r="B1045" s="64">
        <v>28.13</v>
      </c>
      <c r="C1045" s="99">
        <f t="shared" ca="1" si="33"/>
        <v>-0.17216009417304293</v>
      </c>
      <c r="D1045" s="64">
        <f t="shared" ca="1" si="34"/>
        <v>-2.5824014125956438</v>
      </c>
    </row>
    <row r="1046" spans="1:4" s="21" customFormat="1" ht="14.25" customHeight="1" x14ac:dyDescent="0.3">
      <c r="A1046" s="76">
        <v>40882</v>
      </c>
      <c r="B1046" s="64">
        <v>27.84</v>
      </c>
      <c r="C1046" s="99">
        <f t="shared" ca="1" si="33"/>
        <v>-0.12918360963403189</v>
      </c>
      <c r="D1046" s="64">
        <f t="shared" ca="1" si="34"/>
        <v>-1.9377541445104782</v>
      </c>
    </row>
    <row r="1047" spans="1:4" s="21" customFormat="1" ht="14.25" customHeight="1" x14ac:dyDescent="0.3">
      <c r="A1047" s="76">
        <v>40879</v>
      </c>
      <c r="B1047" s="64">
        <v>27.52</v>
      </c>
      <c r="C1047" s="99">
        <f t="shared" ca="1" si="33"/>
        <v>-0.1637800060771801</v>
      </c>
      <c r="D1047" s="64">
        <f t="shared" ca="1" si="34"/>
        <v>-2.4567000911577015</v>
      </c>
    </row>
    <row r="1048" spans="1:4" s="21" customFormat="1" ht="14.25" customHeight="1" x14ac:dyDescent="0.3">
      <c r="A1048" s="76">
        <v>40878</v>
      </c>
      <c r="B1048" s="64">
        <v>27.41</v>
      </c>
      <c r="C1048" s="99">
        <f t="shared" ca="1" si="33"/>
        <v>-0.1434375</v>
      </c>
      <c r="D1048" s="64">
        <f t="shared" ca="1" si="34"/>
        <v>-2.1515624999999998</v>
      </c>
    </row>
    <row r="1049" spans="1:4" s="21" customFormat="1" ht="14.25" customHeight="1" x14ac:dyDescent="0.3">
      <c r="A1049" s="76">
        <v>40877</v>
      </c>
      <c r="B1049" s="64">
        <v>27.8</v>
      </c>
      <c r="C1049" s="99">
        <f t="shared" ca="1" si="33"/>
        <v>-0.19443639524775422</v>
      </c>
      <c r="D1049" s="64">
        <f t="shared" ca="1" si="34"/>
        <v>-2.9165459287163134</v>
      </c>
    </row>
    <row r="1050" spans="1:4" s="21" customFormat="1" ht="14.25" customHeight="1" x14ac:dyDescent="0.3">
      <c r="A1050" s="76">
        <v>40876</v>
      </c>
      <c r="B1050" s="64">
        <v>30.64</v>
      </c>
      <c r="C1050" s="99">
        <f t="shared" ca="1" si="33"/>
        <v>-8.5646075798269106E-2</v>
      </c>
      <c r="D1050" s="64">
        <f t="shared" ca="1" si="34"/>
        <v>-1.2846911369740366</v>
      </c>
    </row>
    <row r="1051" spans="1:4" s="21" customFormat="1" ht="14.25" customHeight="1" x14ac:dyDescent="0.3">
      <c r="A1051" s="76">
        <v>40875</v>
      </c>
      <c r="B1051" s="64">
        <v>32.130000000000003</v>
      </c>
      <c r="C1051" s="99">
        <f t="shared" ca="1" si="33"/>
        <v>2.9147982062780388E-2</v>
      </c>
      <c r="D1051" s="64">
        <f t="shared" ca="1" si="34"/>
        <v>0.4372197309417058</v>
      </c>
    </row>
    <row r="1052" spans="1:4" s="21" customFormat="1" ht="14.25" customHeight="1" x14ac:dyDescent="0.3">
      <c r="A1052" s="76">
        <v>40872</v>
      </c>
      <c r="B1052" s="64">
        <v>34.47</v>
      </c>
      <c r="C1052" s="99">
        <f t="shared" ca="1" si="33"/>
        <v>0.10729200128493414</v>
      </c>
      <c r="D1052" s="64">
        <f t="shared" ca="1" si="34"/>
        <v>1.6093800192740122</v>
      </c>
    </row>
    <row r="1053" spans="1:4" s="21" customFormat="1" ht="14.25" customHeight="1" x14ac:dyDescent="0.3">
      <c r="A1053" s="76">
        <v>40871</v>
      </c>
      <c r="B1053" s="64" t="e">
        <v>#N/A</v>
      </c>
      <c r="C1053" s="99">
        <f t="shared" ca="1" si="33"/>
        <v>3.5402727195731371E-2</v>
      </c>
      <c r="D1053" s="64">
        <f t="shared" ca="1" si="34"/>
        <v>-2.1576433121019116</v>
      </c>
    </row>
    <row r="1054" spans="1:4" s="21" customFormat="1" ht="14.25" customHeight="1" x14ac:dyDescent="0.3">
      <c r="A1054" s="76">
        <v>40870</v>
      </c>
      <c r="B1054" s="64">
        <v>33.979999999999997</v>
      </c>
      <c r="C1054" s="99">
        <f t="shared" ca="1" si="33"/>
        <v>3.5659859798841648E-2</v>
      </c>
      <c r="D1054" s="64">
        <f t="shared" ca="1" si="34"/>
        <v>0.53489789698262469</v>
      </c>
    </row>
    <row r="1055" spans="1:4" s="21" customFormat="1" ht="14.25" customHeight="1" x14ac:dyDescent="0.3">
      <c r="A1055" s="76">
        <v>40869</v>
      </c>
      <c r="B1055" s="64">
        <v>31.97</v>
      </c>
      <c r="C1055" s="99">
        <f t="shared" ca="1" si="33"/>
        <v>-0.11587389380530969</v>
      </c>
      <c r="D1055" s="64">
        <f t="shared" ca="1" si="34"/>
        <v>-1.7381084070796453</v>
      </c>
    </row>
    <row r="1056" spans="1:4" s="21" customFormat="1" ht="14.25" customHeight="1" x14ac:dyDescent="0.3">
      <c r="A1056" s="76">
        <v>40868</v>
      </c>
      <c r="B1056" s="64">
        <v>32.909999999999997</v>
      </c>
      <c r="C1056" s="99">
        <f t="shared" ca="1" si="33"/>
        <v>0.19759825327510902</v>
      </c>
      <c r="D1056" s="64">
        <f t="shared" ca="1" si="34"/>
        <v>2.9639737991266353</v>
      </c>
    </row>
    <row r="1057" spans="1:4" s="21" customFormat="1" ht="14.25" customHeight="1" x14ac:dyDescent="0.3">
      <c r="A1057" s="76">
        <v>40865</v>
      </c>
      <c r="B1057" s="64">
        <v>32</v>
      </c>
      <c r="C1057" s="99">
        <f t="shared" ca="1" si="33"/>
        <v>7.2026800670016697E-2</v>
      </c>
      <c r="D1057" s="64">
        <f t="shared" ca="1" si="34"/>
        <v>1.0804020100502505</v>
      </c>
    </row>
    <row r="1058" spans="1:4" s="21" customFormat="1" ht="14.25" customHeight="1" x14ac:dyDescent="0.3">
      <c r="A1058" s="76">
        <v>40864</v>
      </c>
      <c r="B1058" s="64">
        <v>34.51</v>
      </c>
      <c r="C1058" s="99">
        <f t="shared" ca="1" si="33"/>
        <v>0.14423076923076916</v>
      </c>
      <c r="D1058" s="64">
        <f t="shared" ca="1" si="34"/>
        <v>2.1634615384615374</v>
      </c>
    </row>
    <row r="1059" spans="1:4" s="21" customFormat="1" ht="14.25" customHeight="1" x14ac:dyDescent="0.3">
      <c r="A1059" s="76">
        <v>40863</v>
      </c>
      <c r="B1059" s="64">
        <v>33.51</v>
      </c>
      <c r="C1059" s="99">
        <f t="shared" ca="1" si="33"/>
        <v>9.8688524590163876E-2</v>
      </c>
      <c r="D1059" s="64">
        <f t="shared" ca="1" si="34"/>
        <v>1.4803278688524582</v>
      </c>
    </row>
    <row r="1060" spans="1:4" s="21" customFormat="1" ht="14.25" customHeight="1" x14ac:dyDescent="0.3">
      <c r="A1060" s="76">
        <v>40862</v>
      </c>
      <c r="B1060" s="64">
        <v>31.22</v>
      </c>
      <c r="C1060" s="99">
        <f t="shared" ca="1" si="33"/>
        <v>-4.6426389737324464E-2</v>
      </c>
      <c r="D1060" s="64">
        <f t="shared" ca="1" si="34"/>
        <v>-0.69639584605986693</v>
      </c>
    </row>
    <row r="1061" spans="1:4" s="21" customFormat="1" ht="14.25" customHeight="1" x14ac:dyDescent="0.3">
      <c r="A1061" s="76">
        <v>40861</v>
      </c>
      <c r="B1061" s="64">
        <v>31.13</v>
      </c>
      <c r="C1061" s="99">
        <f t="shared" ca="1" si="33"/>
        <v>-0.10468794938165096</v>
      </c>
      <c r="D1061" s="64">
        <f t="shared" ca="1" si="34"/>
        <v>-1.5703192407247644</v>
      </c>
    </row>
    <row r="1062" spans="1:4" s="21" customFormat="1" ht="14.25" customHeight="1" x14ac:dyDescent="0.3">
      <c r="A1062" s="76">
        <v>40858</v>
      </c>
      <c r="B1062" s="64">
        <v>30.04</v>
      </c>
      <c r="C1062" s="99">
        <f t="shared" ca="1" si="33"/>
        <v>2.670226969292333E-3</v>
      </c>
      <c r="D1062" s="64">
        <f t="shared" ca="1" si="34"/>
        <v>4.0053404539384996E-2</v>
      </c>
    </row>
    <row r="1063" spans="1:4" s="21" customFormat="1" ht="14.25" customHeight="1" x14ac:dyDescent="0.3">
      <c r="A1063" s="76">
        <v>40857</v>
      </c>
      <c r="B1063" s="64">
        <v>32.81</v>
      </c>
      <c r="C1063" s="99">
        <f t="shared" ca="1" si="33"/>
        <v>0.33754586220953936</v>
      </c>
      <c r="D1063" s="64">
        <f t="shared" ca="1" si="34"/>
        <v>5.06318793314309</v>
      </c>
    </row>
    <row r="1064" spans="1:4" s="21" customFormat="1" ht="14.25" customHeight="1" x14ac:dyDescent="0.3">
      <c r="A1064" s="76">
        <v>40856</v>
      </c>
      <c r="B1064" s="64">
        <v>36.159999999999997</v>
      </c>
      <c r="C1064" s="99">
        <f t="shared" ca="1" si="33"/>
        <v>0.42026708562450887</v>
      </c>
      <c r="D1064" s="64">
        <f t="shared" ca="1" si="34"/>
        <v>6.3040062843676328</v>
      </c>
    </row>
    <row r="1065" spans="1:4" s="21" customFormat="1" ht="14.25" customHeight="1" x14ac:dyDescent="0.3">
      <c r="A1065" s="76">
        <v>40855</v>
      </c>
      <c r="B1065" s="64">
        <v>27.48</v>
      </c>
      <c r="C1065" s="99">
        <f t="shared" ca="1" si="33"/>
        <v>-7.9705291359678465E-2</v>
      </c>
      <c r="D1065" s="64">
        <f t="shared" ca="1" si="34"/>
        <v>-1.1955793703951769</v>
      </c>
    </row>
    <row r="1066" spans="1:4" s="21" customFormat="1" ht="14.25" customHeight="1" x14ac:dyDescent="0.3">
      <c r="A1066" s="76">
        <v>40854</v>
      </c>
      <c r="B1066" s="64">
        <v>29.85</v>
      </c>
      <c r="C1066" s="99">
        <f t="shared" ca="1" si="33"/>
        <v>-7.3556797020484094E-2</v>
      </c>
      <c r="D1066" s="64">
        <f t="shared" ca="1" si="34"/>
        <v>-1.1033519553072615</v>
      </c>
    </row>
    <row r="1067" spans="1:4" s="21" customFormat="1" ht="14.25" customHeight="1" x14ac:dyDescent="0.3">
      <c r="A1067" s="76">
        <v>40851</v>
      </c>
      <c r="B1067" s="64">
        <v>30.16</v>
      </c>
      <c r="C1067" s="99">
        <f t="shared" ca="1" si="33"/>
        <v>3.0758714969241235E-2</v>
      </c>
      <c r="D1067" s="64">
        <f t="shared" ca="1" si="34"/>
        <v>0.46138072453861856</v>
      </c>
    </row>
    <row r="1068" spans="1:4" s="21" customFormat="1" ht="14.25" customHeight="1" x14ac:dyDescent="0.3">
      <c r="A1068" s="76">
        <v>40850</v>
      </c>
      <c r="B1068" s="64">
        <v>30.5</v>
      </c>
      <c r="C1068" s="99">
        <f t="shared" ca="1" si="33"/>
        <v>-2.6181353767560672E-2</v>
      </c>
      <c r="D1068" s="64">
        <f t="shared" ca="1" si="34"/>
        <v>-0.39272030651341006</v>
      </c>
    </row>
    <row r="1069" spans="1:4" s="21" customFormat="1" ht="14.25" customHeight="1" x14ac:dyDescent="0.3">
      <c r="A1069" s="76">
        <v>40849</v>
      </c>
      <c r="B1069" s="64">
        <v>32.74</v>
      </c>
      <c r="C1069" s="99">
        <f t="shared" ca="1" si="33"/>
        <v>-5.8654399079930968E-2</v>
      </c>
      <c r="D1069" s="64">
        <f t="shared" ca="1" si="34"/>
        <v>-0.87981598619896451</v>
      </c>
    </row>
    <row r="1070" spans="1:4" s="21" customFormat="1" ht="14.25" customHeight="1" x14ac:dyDescent="0.3">
      <c r="A1070" s="76">
        <v>40848</v>
      </c>
      <c r="B1070" s="64">
        <v>34.770000000000003</v>
      </c>
      <c r="C1070" s="99">
        <f t="shared" ca="1" si="33"/>
        <v>9.5818815331012025E-3</v>
      </c>
      <c r="D1070" s="64">
        <f t="shared" ca="1" si="34"/>
        <v>0.14372822299651805</v>
      </c>
    </row>
    <row r="1071" spans="1:4" s="21" customFormat="1" ht="14.25" customHeight="1" x14ac:dyDescent="0.3">
      <c r="A1071" s="76">
        <v>40847</v>
      </c>
      <c r="B1071" s="64">
        <v>29.96</v>
      </c>
      <c r="C1071" s="99">
        <f t="shared" ca="1" si="33"/>
        <v>-5.0697084917617173E-2</v>
      </c>
      <c r="D1071" s="64">
        <f t="shared" ca="1" si="34"/>
        <v>-0.76045627376425762</v>
      </c>
    </row>
    <row r="1072" spans="1:4" s="21" customFormat="1" ht="14.25" customHeight="1" x14ac:dyDescent="0.3">
      <c r="A1072" s="76">
        <v>40844</v>
      </c>
      <c r="B1072" s="64">
        <v>24.53</v>
      </c>
      <c r="C1072" s="99">
        <f t="shared" ca="1" si="33"/>
        <v>-0.26534890685834078</v>
      </c>
      <c r="D1072" s="64">
        <f t="shared" ca="1" si="34"/>
        <v>-3.9802336028751117</v>
      </c>
    </row>
    <row r="1073" spans="1:4" s="21" customFormat="1" ht="14.25" customHeight="1" x14ac:dyDescent="0.3">
      <c r="A1073" s="76">
        <v>40843</v>
      </c>
      <c r="B1073" s="64">
        <v>25.46</v>
      </c>
      <c r="C1073" s="99">
        <f t="shared" ca="1" si="33"/>
        <v>-9.8441926345608985E-2</v>
      </c>
      <c r="D1073" s="64">
        <f t="shared" ca="1" si="34"/>
        <v>-1.4766288951841349</v>
      </c>
    </row>
    <row r="1074" spans="1:4" s="21" customFormat="1" ht="14.25" customHeight="1" x14ac:dyDescent="0.3">
      <c r="A1074" s="76">
        <v>40842</v>
      </c>
      <c r="B1074" s="64">
        <v>29.86</v>
      </c>
      <c r="C1074" s="99">
        <f t="shared" ca="1" si="33"/>
        <v>-2.7361563517915306E-2</v>
      </c>
      <c r="D1074" s="64">
        <f t="shared" ca="1" si="34"/>
        <v>-0.4104234527687296</v>
      </c>
    </row>
    <row r="1075" spans="1:4" s="21" customFormat="1" ht="14.25" customHeight="1" x14ac:dyDescent="0.3">
      <c r="A1075" s="76">
        <v>40841</v>
      </c>
      <c r="B1075" s="64">
        <v>32.22</v>
      </c>
      <c r="C1075" s="99">
        <f t="shared" ca="1" si="33"/>
        <v>3.0710172744721601E-2</v>
      </c>
      <c r="D1075" s="64">
        <f t="shared" ca="1" si="34"/>
        <v>0.46065259117082402</v>
      </c>
    </row>
    <row r="1076" spans="1:4" s="21" customFormat="1" ht="14.25" customHeight="1" x14ac:dyDescent="0.3">
      <c r="A1076" s="76">
        <v>40840</v>
      </c>
      <c r="B1076" s="64">
        <v>29.26</v>
      </c>
      <c r="C1076" s="99">
        <f t="shared" ca="1" si="33"/>
        <v>-0.10955569080949476</v>
      </c>
      <c r="D1076" s="64">
        <f t="shared" ca="1" si="34"/>
        <v>-1.6433353621424214</v>
      </c>
    </row>
    <row r="1077" spans="1:4" s="21" customFormat="1" ht="14.25" customHeight="1" x14ac:dyDescent="0.3">
      <c r="A1077" s="76">
        <v>40837</v>
      </c>
      <c r="B1077" s="64">
        <v>31.32</v>
      </c>
      <c r="C1077" s="99">
        <f t="shared" ca="1" si="33"/>
        <v>-5.1483949121744477E-2</v>
      </c>
      <c r="D1077" s="64">
        <f t="shared" ca="1" si="34"/>
        <v>-0.77225923682616715</v>
      </c>
    </row>
    <row r="1078" spans="1:4" s="21" customFormat="1" ht="14.25" customHeight="1" x14ac:dyDescent="0.3">
      <c r="A1078" s="76">
        <v>40836</v>
      </c>
      <c r="B1078" s="64">
        <v>34.78</v>
      </c>
      <c r="C1078" s="99">
        <f t="shared" ca="1" si="33"/>
        <v>-3.9226519337016617E-2</v>
      </c>
      <c r="D1078" s="64">
        <f t="shared" ca="1" si="34"/>
        <v>-0.58839779005524928</v>
      </c>
    </row>
    <row r="1079" spans="1:4" s="21" customFormat="1" ht="14.25" customHeight="1" x14ac:dyDescent="0.3">
      <c r="A1079" s="76">
        <v>40835</v>
      </c>
      <c r="B1079" s="64">
        <v>34.44</v>
      </c>
      <c r="C1079" s="99">
        <f t="shared" ca="1" si="33"/>
        <v>-5.0454921422663501E-2</v>
      </c>
      <c r="D1079" s="64">
        <f t="shared" ca="1" si="34"/>
        <v>-0.75682382133995252</v>
      </c>
    </row>
    <row r="1080" spans="1:4" s="21" customFormat="1" ht="14.25" customHeight="1" x14ac:dyDescent="0.3">
      <c r="A1080" s="76">
        <v>40834</v>
      </c>
      <c r="B1080" s="64">
        <v>31.56</v>
      </c>
      <c r="C1080" s="99">
        <f t="shared" ca="1" si="33"/>
        <v>-0.16530018513620745</v>
      </c>
      <c r="D1080" s="64">
        <f t="shared" ca="1" si="34"/>
        <v>-2.4795027770431117</v>
      </c>
    </row>
    <row r="1081" spans="1:4" s="21" customFormat="1" ht="14.25" customHeight="1" x14ac:dyDescent="0.3">
      <c r="A1081" s="76">
        <v>40833</v>
      </c>
      <c r="B1081" s="64">
        <v>33.39</v>
      </c>
      <c r="C1081" s="99">
        <f t="shared" ca="1" si="33"/>
        <v>-0.18201861832435079</v>
      </c>
      <c r="D1081" s="64">
        <f t="shared" ca="1" si="34"/>
        <v>-2.730279274865262</v>
      </c>
    </row>
    <row r="1082" spans="1:4" s="21" customFormat="1" ht="14.25" customHeight="1" x14ac:dyDescent="0.3">
      <c r="A1082" s="76">
        <v>40830</v>
      </c>
      <c r="B1082" s="64">
        <v>28.24</v>
      </c>
      <c r="C1082" s="99">
        <f t="shared" ca="1" si="33"/>
        <v>-0.37865786578657873</v>
      </c>
      <c r="D1082" s="64">
        <f t="shared" ca="1" si="34"/>
        <v>-5.6798679867986808</v>
      </c>
    </row>
    <row r="1083" spans="1:4" s="21" customFormat="1" ht="14.25" customHeight="1" x14ac:dyDescent="0.3">
      <c r="A1083" s="76">
        <v>40829</v>
      </c>
      <c r="B1083" s="64">
        <v>30.7</v>
      </c>
      <c r="C1083" s="99">
        <f t="shared" ca="1" si="33"/>
        <v>-0.28538175046554937</v>
      </c>
      <c r="D1083" s="64">
        <f t="shared" ca="1" si="34"/>
        <v>-4.2807262569832405</v>
      </c>
    </row>
    <row r="1084" spans="1:4" s="21" customFormat="1" ht="14.25" customHeight="1" x14ac:dyDescent="0.3">
      <c r="A1084" s="76">
        <v>40828</v>
      </c>
      <c r="B1084" s="64">
        <v>31.26</v>
      </c>
      <c r="C1084" s="99">
        <f t="shared" ca="1" si="33"/>
        <v>-0.19515962924819777</v>
      </c>
      <c r="D1084" s="64">
        <f t="shared" ca="1" si="34"/>
        <v>-2.9273944387229665</v>
      </c>
    </row>
    <row r="1085" spans="1:4" s="21" customFormat="1" ht="14.25" customHeight="1" x14ac:dyDescent="0.3">
      <c r="A1085" s="76">
        <v>40827</v>
      </c>
      <c r="B1085" s="64">
        <v>32.86</v>
      </c>
      <c r="C1085" s="99">
        <f t="shared" ca="1" si="33"/>
        <v>-0.2000973709834469</v>
      </c>
      <c r="D1085" s="64">
        <f t="shared" ca="1" si="34"/>
        <v>-3.0014605647517034</v>
      </c>
    </row>
    <row r="1086" spans="1:4" s="21" customFormat="1" ht="14.25" customHeight="1" x14ac:dyDescent="0.3">
      <c r="A1086" s="76">
        <v>40826</v>
      </c>
      <c r="B1086" s="64">
        <v>33.020000000000003</v>
      </c>
      <c r="C1086" s="99">
        <f t="shared" ca="1" si="33"/>
        <v>-0.12437019358260402</v>
      </c>
      <c r="D1086" s="64">
        <f t="shared" ca="1" si="34"/>
        <v>-1.8655529037390604</v>
      </c>
    </row>
    <row r="1087" spans="1:4" s="21" customFormat="1" ht="14.25" customHeight="1" x14ac:dyDescent="0.3">
      <c r="A1087" s="76">
        <v>40823</v>
      </c>
      <c r="B1087" s="64">
        <v>36.200000000000003</v>
      </c>
      <c r="C1087" s="99">
        <f t="shared" ca="1" si="33"/>
        <v>-7.2270630445925174E-2</v>
      </c>
      <c r="D1087" s="64">
        <f t="shared" ca="1" si="34"/>
        <v>-1.0840594566888777</v>
      </c>
    </row>
    <row r="1088" spans="1:4" s="21" customFormat="1" ht="14.25" customHeight="1" x14ac:dyDescent="0.3">
      <c r="A1088" s="76">
        <v>40822</v>
      </c>
      <c r="B1088" s="64">
        <v>36.270000000000003</v>
      </c>
      <c r="C1088" s="99">
        <f t="shared" ca="1" si="33"/>
        <v>-0.12072727272727266</v>
      </c>
      <c r="D1088" s="64">
        <f t="shared" ca="1" si="34"/>
        <v>-1.8109090909090899</v>
      </c>
    </row>
    <row r="1089" spans="1:4" s="21" customFormat="1" ht="14.25" customHeight="1" x14ac:dyDescent="0.3">
      <c r="A1089" s="76">
        <v>40821</v>
      </c>
      <c r="B1089" s="64">
        <v>37.81</v>
      </c>
      <c r="C1089" s="99">
        <f t="shared" ca="1" si="33"/>
        <v>-8.5610640870616664E-2</v>
      </c>
      <c r="D1089" s="64">
        <f t="shared" ca="1" si="34"/>
        <v>-1.2841596130592499</v>
      </c>
    </row>
    <row r="1090" spans="1:4" s="21" customFormat="1" ht="14.25" customHeight="1" x14ac:dyDescent="0.3">
      <c r="A1090" s="76">
        <v>40820</v>
      </c>
      <c r="B1090" s="64">
        <v>40.82</v>
      </c>
      <c r="C1090" s="99">
        <f t="shared" ca="1" si="33"/>
        <v>9.3783494105037515E-2</v>
      </c>
      <c r="D1090" s="64">
        <f t="shared" ca="1" si="34"/>
        <v>1.4067524115755627</v>
      </c>
    </row>
    <row r="1091" spans="1:4" s="21" customFormat="1" ht="14.25" customHeight="1" x14ac:dyDescent="0.3">
      <c r="A1091" s="76">
        <v>40819</v>
      </c>
      <c r="B1091" s="64">
        <v>45.45</v>
      </c>
      <c r="C1091" s="99">
        <f t="shared" ref="C1091:C1154" ca="1" si="35">_xlfn.IFNA((B1091-B1100)/B1100,NORMINV(RAND(), _xlfn.AGGREGATE(1,6,C1030:C1156),_xlfn.AGGREGATE(7,6,C1030:C1156)))</f>
        <v>0.38314059646987231</v>
      </c>
      <c r="D1091" s="64">
        <f t="shared" ca="1" si="34"/>
        <v>5.7471089470480843</v>
      </c>
    </row>
    <row r="1092" spans="1:4" s="21" customFormat="1" ht="14.25" customHeight="1" x14ac:dyDescent="0.3">
      <c r="A1092" s="76">
        <v>40816</v>
      </c>
      <c r="B1092" s="64">
        <v>42.96</v>
      </c>
      <c r="C1092" s="99">
        <f t="shared" ca="1" si="35"/>
        <v>0.31255728689275908</v>
      </c>
      <c r="D1092" s="64">
        <f t="shared" ca="1" si="34"/>
        <v>4.688359303391386</v>
      </c>
    </row>
    <row r="1093" spans="1:4" s="21" customFormat="1" ht="14.25" customHeight="1" x14ac:dyDescent="0.3">
      <c r="A1093" s="76">
        <v>40815</v>
      </c>
      <c r="B1093" s="64">
        <v>38.840000000000003</v>
      </c>
      <c r="C1093" s="99">
        <f t="shared" ca="1" si="35"/>
        <v>0.25371207230471282</v>
      </c>
      <c r="D1093" s="64">
        <f t="shared" ca="1" si="34"/>
        <v>3.8056810845706925</v>
      </c>
    </row>
    <row r="1094" spans="1:4" s="21" customFormat="1" ht="14.25" customHeight="1" x14ac:dyDescent="0.3">
      <c r="A1094" s="76">
        <v>40814</v>
      </c>
      <c r="B1094" s="64">
        <v>41.08</v>
      </c>
      <c r="C1094" s="99">
        <f t="shared" ca="1" si="35"/>
        <v>0.28495464497966844</v>
      </c>
      <c r="D1094" s="64">
        <f t="shared" ref="D1094:D1157" ca="1" si="36">C1094*15</f>
        <v>4.2743196746950263</v>
      </c>
    </row>
    <row r="1095" spans="1:4" s="21" customFormat="1" ht="14.25" customHeight="1" x14ac:dyDescent="0.3">
      <c r="A1095" s="76">
        <v>40813</v>
      </c>
      <c r="B1095" s="64">
        <v>37.71</v>
      </c>
      <c r="C1095" s="99">
        <f t="shared" ca="1" si="35"/>
        <v>8.9884393063583798E-2</v>
      </c>
      <c r="D1095" s="64">
        <f t="shared" ca="1" si="36"/>
        <v>1.348265895953757</v>
      </c>
    </row>
    <row r="1096" spans="1:4" s="21" customFormat="1" ht="14.25" customHeight="1" x14ac:dyDescent="0.3">
      <c r="A1096" s="76">
        <v>40812</v>
      </c>
      <c r="B1096" s="64">
        <v>39.020000000000003</v>
      </c>
      <c r="C1096" s="99">
        <f t="shared" ca="1" si="35"/>
        <v>5.7166079653210695E-2</v>
      </c>
      <c r="D1096" s="64">
        <f t="shared" ca="1" si="36"/>
        <v>0.85749119479816038</v>
      </c>
    </row>
    <row r="1097" spans="1:4" s="21" customFormat="1" ht="14.25" customHeight="1" x14ac:dyDescent="0.3">
      <c r="A1097" s="76">
        <v>40809</v>
      </c>
      <c r="B1097" s="64">
        <v>41.25</v>
      </c>
      <c r="C1097" s="99">
        <f t="shared" ca="1" si="35"/>
        <v>6.8929774552992915E-2</v>
      </c>
      <c r="D1097" s="64">
        <f t="shared" ca="1" si="36"/>
        <v>1.0339466182948938</v>
      </c>
    </row>
    <row r="1098" spans="1:4" s="21" customFormat="1" ht="14.25" customHeight="1" x14ac:dyDescent="0.3">
      <c r="A1098" s="76">
        <v>40808</v>
      </c>
      <c r="B1098" s="64">
        <v>41.35</v>
      </c>
      <c r="C1098" s="99">
        <f t="shared" ca="1" si="35"/>
        <v>7.3468328141225281E-2</v>
      </c>
      <c r="D1098" s="64">
        <f t="shared" ca="1" si="36"/>
        <v>1.1020249221183791</v>
      </c>
    </row>
    <row r="1099" spans="1:4" s="21" customFormat="1" ht="14.25" customHeight="1" x14ac:dyDescent="0.3">
      <c r="A1099" s="76">
        <v>40807</v>
      </c>
      <c r="B1099" s="64">
        <v>37.32</v>
      </c>
      <c r="C1099" s="99">
        <f t="shared" ca="1" si="35"/>
        <v>8.7412587412587409E-2</v>
      </c>
      <c r="D1099" s="64">
        <f t="shared" ca="1" si="36"/>
        <v>1.311188811188811</v>
      </c>
    </row>
    <row r="1100" spans="1:4" s="21" customFormat="1" ht="14.25" customHeight="1" x14ac:dyDescent="0.3">
      <c r="A1100" s="76">
        <v>40806</v>
      </c>
      <c r="B1100" s="64">
        <v>32.86</v>
      </c>
      <c r="C1100" s="99">
        <f t="shared" ca="1" si="35"/>
        <v>-1.5578190533253537E-2</v>
      </c>
      <c r="D1100" s="64">
        <f t="shared" ca="1" si="36"/>
        <v>-0.23367285799880305</v>
      </c>
    </row>
    <row r="1101" spans="1:4" s="21" customFormat="1" ht="14.25" customHeight="1" x14ac:dyDescent="0.3">
      <c r="A1101" s="76">
        <v>40805</v>
      </c>
      <c r="B1101" s="64">
        <v>32.729999999999997</v>
      </c>
      <c r="C1101" s="99">
        <f t="shared" ca="1" si="35"/>
        <v>-0.11540540540540549</v>
      </c>
      <c r="D1101" s="64">
        <f t="shared" ca="1" si="36"/>
        <v>-1.7310810810810824</v>
      </c>
    </row>
    <row r="1102" spans="1:4" s="21" customFormat="1" ht="14.25" customHeight="1" x14ac:dyDescent="0.3">
      <c r="A1102" s="76">
        <v>40802</v>
      </c>
      <c r="B1102" s="64">
        <v>30.98</v>
      </c>
      <c r="C1102" s="99">
        <f t="shared" ca="1" si="35"/>
        <v>3.5402727195731371E-2</v>
      </c>
      <c r="D1102" s="64">
        <f t="shared" ca="1" si="36"/>
        <v>-2.1576433121019116</v>
      </c>
    </row>
    <row r="1103" spans="1:4" s="21" customFormat="1" ht="14.25" customHeight="1" x14ac:dyDescent="0.3">
      <c r="A1103" s="76">
        <v>40801</v>
      </c>
      <c r="B1103" s="64">
        <v>31.97</v>
      </c>
      <c r="C1103" s="99">
        <f t="shared" ca="1" si="35"/>
        <v>-5.7488207547169892E-2</v>
      </c>
      <c r="D1103" s="64">
        <f t="shared" ca="1" si="36"/>
        <v>-0.8623231132075484</v>
      </c>
    </row>
    <row r="1104" spans="1:4" s="21" customFormat="1" ht="14.25" customHeight="1" x14ac:dyDescent="0.3">
      <c r="A1104" s="76">
        <v>40800</v>
      </c>
      <c r="B1104" s="64">
        <v>34.6</v>
      </c>
      <c r="C1104" s="99">
        <f t="shared" ca="1" si="35"/>
        <v>8.7366436203645537E-2</v>
      </c>
      <c r="D1104" s="64">
        <f t="shared" ca="1" si="36"/>
        <v>1.3104965430546831</v>
      </c>
    </row>
    <row r="1105" spans="1:4" s="21" customFormat="1" ht="14.25" customHeight="1" x14ac:dyDescent="0.3">
      <c r="A1105" s="76">
        <v>40799</v>
      </c>
      <c r="B1105" s="64">
        <v>36.909999999999997</v>
      </c>
      <c r="C1105" s="99">
        <f t="shared" ca="1" si="35"/>
        <v>0.16729917773561023</v>
      </c>
      <c r="D1105" s="64">
        <f t="shared" ca="1" si="36"/>
        <v>2.5094876660341536</v>
      </c>
    </row>
    <row r="1106" spans="1:4" s="21" customFormat="1" ht="14.25" customHeight="1" x14ac:dyDescent="0.3">
      <c r="A1106" s="76">
        <v>40798</v>
      </c>
      <c r="B1106" s="64">
        <v>38.590000000000003</v>
      </c>
      <c r="C1106" s="99">
        <f t="shared" ca="1" si="35"/>
        <v>0.17330495591365164</v>
      </c>
      <c r="D1106" s="64">
        <f t="shared" ca="1" si="36"/>
        <v>2.5995743387047745</v>
      </c>
    </row>
    <row r="1107" spans="1:4" s="21" customFormat="1" ht="14.25" customHeight="1" x14ac:dyDescent="0.3">
      <c r="A1107" s="76">
        <v>40795</v>
      </c>
      <c r="B1107" s="64">
        <v>38.520000000000003</v>
      </c>
      <c r="C1107" s="99">
        <f t="shared" ca="1" si="35"/>
        <v>0.19330855018587367</v>
      </c>
      <c r="D1107" s="64">
        <f t="shared" ca="1" si="36"/>
        <v>2.899628252788105</v>
      </c>
    </row>
    <row r="1108" spans="1:4" s="21" customFormat="1" ht="14.25" customHeight="1" x14ac:dyDescent="0.3">
      <c r="A1108" s="76">
        <v>40794</v>
      </c>
      <c r="B1108" s="64">
        <v>34.32</v>
      </c>
      <c r="C1108" s="99">
        <f t="shared" ca="1" si="35"/>
        <v>-3.568418094970506E-2</v>
      </c>
      <c r="D1108" s="64">
        <f t="shared" ca="1" si="36"/>
        <v>-0.53526271424557592</v>
      </c>
    </row>
    <row r="1109" spans="1:4" s="21" customFormat="1" ht="14.25" customHeight="1" x14ac:dyDescent="0.3">
      <c r="A1109" s="76">
        <v>40793</v>
      </c>
      <c r="B1109" s="64">
        <v>33.380000000000003</v>
      </c>
      <c r="C1109" s="99">
        <f t="shared" ca="1" si="35"/>
        <v>-0.16046277665995964</v>
      </c>
      <c r="D1109" s="64">
        <f t="shared" ca="1" si="36"/>
        <v>-2.4069416498993945</v>
      </c>
    </row>
    <row r="1110" spans="1:4" s="21" customFormat="1" ht="14.25" customHeight="1" x14ac:dyDescent="0.3">
      <c r="A1110" s="76">
        <v>40792</v>
      </c>
      <c r="B1110" s="64">
        <v>37</v>
      </c>
      <c r="C1110" s="99">
        <f t="shared" ca="1" si="35"/>
        <v>3.0640668523676921E-2</v>
      </c>
      <c r="D1110" s="64">
        <f t="shared" ca="1" si="36"/>
        <v>0.45961002785515381</v>
      </c>
    </row>
    <row r="1111" spans="1:4" s="21" customFormat="1" ht="14.25" customHeight="1" x14ac:dyDescent="0.3">
      <c r="A1111" s="76">
        <v>40791</v>
      </c>
      <c r="B1111" s="64" t="e">
        <v>#N/A</v>
      </c>
      <c r="C1111" s="99">
        <f t="shared" ca="1" si="35"/>
        <v>3.5402727195731371E-2</v>
      </c>
      <c r="D1111" s="64">
        <f t="shared" ca="1" si="36"/>
        <v>-2.1576433121019116</v>
      </c>
    </row>
    <row r="1112" spans="1:4" s="21" customFormat="1" ht="14.25" customHeight="1" x14ac:dyDescent="0.3">
      <c r="A1112" s="76">
        <v>40788</v>
      </c>
      <c r="B1112" s="64">
        <v>33.92</v>
      </c>
      <c r="C1112" s="99">
        <f t="shared" ca="1" si="35"/>
        <v>-0.20075400565504234</v>
      </c>
      <c r="D1112" s="64">
        <f t="shared" ca="1" si="36"/>
        <v>-3.0113100848256349</v>
      </c>
    </row>
    <row r="1113" spans="1:4" s="21" customFormat="1" ht="14.25" customHeight="1" x14ac:dyDescent="0.3">
      <c r="A1113" s="76">
        <v>40787</v>
      </c>
      <c r="B1113" s="64">
        <v>31.82</v>
      </c>
      <c r="C1113" s="99">
        <f t="shared" ca="1" si="35"/>
        <v>-0.26085946573751445</v>
      </c>
      <c r="D1113" s="64">
        <f t="shared" ca="1" si="36"/>
        <v>-3.9128919860627169</v>
      </c>
    </row>
    <row r="1114" spans="1:4" s="21" customFormat="1" ht="14.25" customHeight="1" x14ac:dyDescent="0.3">
      <c r="A1114" s="76">
        <v>40786</v>
      </c>
      <c r="B1114" s="64">
        <v>31.62</v>
      </c>
      <c r="C1114" s="99">
        <f t="shared" ca="1" si="35"/>
        <v>-0.25896414342629481</v>
      </c>
      <c r="D1114" s="64">
        <f t="shared" ca="1" si="36"/>
        <v>-3.8844621513944224</v>
      </c>
    </row>
    <row r="1115" spans="1:4" s="21" customFormat="1" ht="14.25" customHeight="1" x14ac:dyDescent="0.3">
      <c r="A1115" s="76">
        <v>40785</v>
      </c>
      <c r="B1115" s="64">
        <v>32.89</v>
      </c>
      <c r="C1115" s="99">
        <f t="shared" ca="1" si="35"/>
        <v>4.1481950601646687E-2</v>
      </c>
      <c r="D1115" s="64">
        <f t="shared" ca="1" si="36"/>
        <v>0.62222925902470028</v>
      </c>
    </row>
    <row r="1116" spans="1:4" s="21" customFormat="1" ht="14.25" customHeight="1" x14ac:dyDescent="0.3">
      <c r="A1116" s="76">
        <v>40784</v>
      </c>
      <c r="B1116" s="64">
        <v>32.28</v>
      </c>
      <c r="C1116" s="99">
        <f t="shared" ca="1" si="35"/>
        <v>-1.7351598173515989E-2</v>
      </c>
      <c r="D1116" s="64">
        <f t="shared" ca="1" si="36"/>
        <v>-0.26027397260273982</v>
      </c>
    </row>
    <row r="1117" spans="1:4" s="21" customFormat="1" ht="14.25" customHeight="1" x14ac:dyDescent="0.3">
      <c r="A1117" s="76">
        <v>40781</v>
      </c>
      <c r="B1117" s="64">
        <v>35.590000000000003</v>
      </c>
      <c r="C1117" s="99">
        <f t="shared" ca="1" si="35"/>
        <v>0.11672419203012245</v>
      </c>
      <c r="D1117" s="64">
        <f t="shared" ca="1" si="36"/>
        <v>1.7508628804518367</v>
      </c>
    </row>
    <row r="1118" spans="1:4" s="21" customFormat="1" ht="14.25" customHeight="1" x14ac:dyDescent="0.3">
      <c r="A1118" s="76">
        <v>40780</v>
      </c>
      <c r="B1118" s="64">
        <v>39.76</v>
      </c>
      <c r="C1118" s="99">
        <f t="shared" ca="1" si="35"/>
        <v>9.3509350935093466E-2</v>
      </c>
      <c r="D1118" s="64">
        <f t="shared" ca="1" si="36"/>
        <v>1.402640264026402</v>
      </c>
    </row>
    <row r="1119" spans="1:4" s="21" customFormat="1" ht="14.25" customHeight="1" x14ac:dyDescent="0.3">
      <c r="A1119" s="76">
        <v>40779</v>
      </c>
      <c r="B1119" s="64">
        <v>35.9</v>
      </c>
      <c r="C1119" s="99">
        <f t="shared" ca="1" si="35"/>
        <v>-7.9487179487179524E-2</v>
      </c>
      <c r="D1119" s="64">
        <f t="shared" ca="1" si="36"/>
        <v>-1.192307692307693</v>
      </c>
    </row>
    <row r="1120" spans="1:4" s="21" customFormat="1" ht="14.25" customHeight="1" x14ac:dyDescent="0.3">
      <c r="A1120" s="76">
        <v>40778</v>
      </c>
      <c r="B1120" s="64">
        <v>36.270000000000003</v>
      </c>
      <c r="C1120" s="99">
        <f t="shared" ca="1" si="35"/>
        <v>-0.15631542219120723</v>
      </c>
      <c r="D1120" s="64">
        <f t="shared" ca="1" si="36"/>
        <v>-2.3447313328681085</v>
      </c>
    </row>
    <row r="1121" spans="1:4" s="21" customFormat="1" ht="14.25" customHeight="1" x14ac:dyDescent="0.3">
      <c r="A1121" s="76">
        <v>40777</v>
      </c>
      <c r="B1121" s="64">
        <v>42.44</v>
      </c>
      <c r="C1121" s="99">
        <f t="shared" ca="1" si="35"/>
        <v>0.21049629207073572</v>
      </c>
      <c r="D1121" s="64">
        <f t="shared" ca="1" si="36"/>
        <v>3.157444381061036</v>
      </c>
    </row>
    <row r="1122" spans="1:4" s="21" customFormat="1" ht="14.25" customHeight="1" x14ac:dyDescent="0.3">
      <c r="A1122" s="76">
        <v>40774</v>
      </c>
      <c r="B1122" s="64">
        <v>43.05</v>
      </c>
      <c r="C1122" s="99">
        <f t="shared" ca="1" si="35"/>
        <v>-0.10312500000000006</v>
      </c>
      <c r="D1122" s="64">
        <f t="shared" ca="1" si="36"/>
        <v>-1.5468750000000009</v>
      </c>
    </row>
    <row r="1123" spans="1:4" s="21" customFormat="1" ht="14.25" customHeight="1" x14ac:dyDescent="0.3">
      <c r="A1123" s="76">
        <v>40773</v>
      </c>
      <c r="B1123" s="64">
        <v>42.67</v>
      </c>
      <c r="C1123" s="99">
        <f t="shared" ca="1" si="35"/>
        <v>0.33343750000000005</v>
      </c>
      <c r="D1123" s="64">
        <f t="shared" ca="1" si="36"/>
        <v>5.0015625000000004</v>
      </c>
    </row>
    <row r="1124" spans="1:4" s="21" customFormat="1" ht="14.25" customHeight="1" x14ac:dyDescent="0.3">
      <c r="A1124" s="76">
        <v>40772</v>
      </c>
      <c r="B1124" s="64">
        <v>31.58</v>
      </c>
      <c r="C1124" s="99">
        <f t="shared" ca="1" si="35"/>
        <v>-2.5268477574226737E-3</v>
      </c>
      <c r="D1124" s="64">
        <f t="shared" ca="1" si="36"/>
        <v>-3.7902716361340107E-2</v>
      </c>
    </row>
    <row r="1125" spans="1:4" s="21" customFormat="1" ht="14.25" customHeight="1" x14ac:dyDescent="0.3">
      <c r="A1125" s="76">
        <v>40771</v>
      </c>
      <c r="B1125" s="64">
        <v>32.85</v>
      </c>
      <c r="C1125" s="99">
        <f t="shared" ca="1" si="35"/>
        <v>0.40504704875962372</v>
      </c>
      <c r="D1125" s="64">
        <f t="shared" ca="1" si="36"/>
        <v>6.0757057313943559</v>
      </c>
    </row>
    <row r="1126" spans="1:4" s="21" customFormat="1" ht="14.25" customHeight="1" x14ac:dyDescent="0.3">
      <c r="A1126" s="76">
        <v>40770</v>
      </c>
      <c r="B1126" s="64">
        <v>31.87</v>
      </c>
      <c r="C1126" s="99">
        <f t="shared" ca="1" si="35"/>
        <v>0.28559903186768865</v>
      </c>
      <c r="D1126" s="64">
        <f t="shared" ca="1" si="36"/>
        <v>4.2839854780153299</v>
      </c>
    </row>
    <row r="1127" spans="1:4" s="21" customFormat="1" ht="14.25" customHeight="1" x14ac:dyDescent="0.3">
      <c r="A1127" s="76">
        <v>40767</v>
      </c>
      <c r="B1127" s="64">
        <v>36.36</v>
      </c>
      <c r="C1127" s="99">
        <f t="shared" ca="1" si="35"/>
        <v>0.536770921386306</v>
      </c>
      <c r="D1127" s="64">
        <f t="shared" ca="1" si="36"/>
        <v>8.0515638207945894</v>
      </c>
    </row>
    <row r="1128" spans="1:4" s="21" customFormat="1" ht="14.25" customHeight="1" x14ac:dyDescent="0.3">
      <c r="A1128" s="76">
        <v>40766</v>
      </c>
      <c r="B1128" s="64">
        <v>39</v>
      </c>
      <c r="C1128" s="99">
        <f t="shared" ca="1" si="35"/>
        <v>0.54455445544554459</v>
      </c>
      <c r="D1128" s="64">
        <f t="shared" ca="1" si="36"/>
        <v>8.1683168316831694</v>
      </c>
    </row>
    <row r="1129" spans="1:4" s="21" customFormat="1" ht="14.25" customHeight="1" x14ac:dyDescent="0.3">
      <c r="A1129" s="76">
        <v>40765</v>
      </c>
      <c r="B1129" s="64">
        <v>42.99</v>
      </c>
      <c r="C1129" s="99">
        <f t="shared" ca="1" si="35"/>
        <v>0.81086773378264554</v>
      </c>
      <c r="D1129" s="64">
        <f t="shared" ca="1" si="36"/>
        <v>12.163016006739683</v>
      </c>
    </row>
    <row r="1130" spans="1:4" s="21" customFormat="1" ht="14.25" customHeight="1" x14ac:dyDescent="0.3">
      <c r="A1130" s="76">
        <v>40764</v>
      </c>
      <c r="B1130" s="64">
        <v>35.06</v>
      </c>
      <c r="C1130" s="99">
        <f t="shared" ca="1" si="35"/>
        <v>0.52567449956483903</v>
      </c>
      <c r="D1130" s="64">
        <f t="shared" ca="1" si="36"/>
        <v>7.8851174934725856</v>
      </c>
    </row>
    <row r="1131" spans="1:4" s="21" customFormat="1" ht="14.25" customHeight="1" x14ac:dyDescent="0.3">
      <c r="A1131" s="76">
        <v>40763</v>
      </c>
      <c r="B1131" s="64">
        <v>48</v>
      </c>
      <c r="C1131" s="99">
        <f t="shared" ca="1" si="35"/>
        <v>1.3727137913989125</v>
      </c>
      <c r="D1131" s="64">
        <f t="shared" ca="1" si="36"/>
        <v>20.590706870983688</v>
      </c>
    </row>
    <row r="1132" spans="1:4" s="21" customFormat="1" ht="14.25" customHeight="1" x14ac:dyDescent="0.3">
      <c r="A1132" s="76">
        <v>40760</v>
      </c>
      <c r="B1132" s="64">
        <v>32</v>
      </c>
      <c r="C1132" s="99">
        <f t="shared" ca="1" si="35"/>
        <v>0.6537467700258397</v>
      </c>
      <c r="D1132" s="64">
        <f t="shared" ca="1" si="36"/>
        <v>9.8062015503875948</v>
      </c>
    </row>
    <row r="1133" spans="1:4" s="21" customFormat="1" ht="14.25" customHeight="1" x14ac:dyDescent="0.3">
      <c r="A1133" s="76">
        <v>40759</v>
      </c>
      <c r="B1133" s="64">
        <v>31.66</v>
      </c>
      <c r="C1133" s="99">
        <f t="shared" ca="1" si="35"/>
        <v>0.80707762557077634</v>
      </c>
      <c r="D1133" s="64">
        <f t="shared" ca="1" si="36"/>
        <v>12.106164383561644</v>
      </c>
    </row>
    <row r="1134" spans="1:4" s="21" customFormat="1" ht="14.25" customHeight="1" x14ac:dyDescent="0.3">
      <c r="A1134" s="76">
        <v>40758</v>
      </c>
      <c r="B1134" s="64">
        <v>23.38</v>
      </c>
      <c r="C1134" s="99">
        <f t="shared" ca="1" si="35"/>
        <v>0.33143507972665154</v>
      </c>
      <c r="D1134" s="64">
        <f t="shared" ca="1" si="36"/>
        <v>4.9715261958997727</v>
      </c>
    </row>
    <row r="1135" spans="1:4" s="21" customFormat="1" ht="14.25" customHeight="1" x14ac:dyDescent="0.3">
      <c r="A1135" s="76">
        <v>40757</v>
      </c>
      <c r="B1135" s="64">
        <v>24.79</v>
      </c>
      <c r="C1135" s="99">
        <f t="shared" ca="1" si="35"/>
        <v>0.29858564693556833</v>
      </c>
      <c r="D1135" s="64">
        <f t="shared" ca="1" si="36"/>
        <v>4.4787847040335249</v>
      </c>
    </row>
    <row r="1136" spans="1:4" s="21" customFormat="1" ht="14.25" customHeight="1" x14ac:dyDescent="0.3">
      <c r="A1136" s="76">
        <v>40756</v>
      </c>
      <c r="B1136" s="64">
        <v>23.66</v>
      </c>
      <c r="C1136" s="99">
        <f t="shared" ca="1" si="35"/>
        <v>0.23165018219677247</v>
      </c>
      <c r="D1136" s="64">
        <f t="shared" ca="1" si="36"/>
        <v>3.474752732951587</v>
      </c>
    </row>
    <row r="1137" spans="1:4" s="21" customFormat="1" ht="14.25" customHeight="1" x14ac:dyDescent="0.3">
      <c r="A1137" s="76">
        <v>40753</v>
      </c>
      <c r="B1137" s="64">
        <v>25.25</v>
      </c>
      <c r="C1137" s="99">
        <f t="shared" ca="1" si="35"/>
        <v>0.20525059665871126</v>
      </c>
      <c r="D1137" s="64">
        <f t="shared" ca="1" si="36"/>
        <v>3.0787589498806689</v>
      </c>
    </row>
    <row r="1138" spans="1:4" s="21" customFormat="1" ht="14.25" customHeight="1" x14ac:dyDescent="0.3">
      <c r="A1138" s="76">
        <v>40752</v>
      </c>
      <c r="B1138" s="64">
        <v>23.74</v>
      </c>
      <c r="C1138" s="99">
        <f t="shared" ca="1" si="35"/>
        <v>0.21556579621095734</v>
      </c>
      <c r="D1138" s="64">
        <f t="shared" ca="1" si="36"/>
        <v>3.23348694316436</v>
      </c>
    </row>
    <row r="1139" spans="1:4" s="21" customFormat="1" ht="14.25" customHeight="1" x14ac:dyDescent="0.3">
      <c r="A1139" s="76">
        <v>40751</v>
      </c>
      <c r="B1139" s="64">
        <v>22.98</v>
      </c>
      <c r="C1139" s="99">
        <f t="shared" ca="1" si="35"/>
        <v>0.1048076923076923</v>
      </c>
      <c r="D1139" s="64">
        <f t="shared" ca="1" si="36"/>
        <v>1.5721153846153844</v>
      </c>
    </row>
    <row r="1140" spans="1:4" s="21" customFormat="1" ht="14.25" customHeight="1" x14ac:dyDescent="0.3">
      <c r="A1140" s="76">
        <v>40750</v>
      </c>
      <c r="B1140" s="64">
        <v>20.23</v>
      </c>
      <c r="C1140" s="99">
        <f t="shared" ca="1" si="35"/>
        <v>1.6072325464590673E-2</v>
      </c>
      <c r="D1140" s="64">
        <f t="shared" ca="1" si="36"/>
        <v>0.2410848819688601</v>
      </c>
    </row>
    <row r="1141" spans="1:4" s="21" customFormat="1" ht="14.25" customHeight="1" x14ac:dyDescent="0.3">
      <c r="A1141" s="76">
        <v>40749</v>
      </c>
      <c r="B1141" s="64">
        <v>19.350000000000001</v>
      </c>
      <c r="C1141" s="99">
        <f t="shared" ca="1" si="35"/>
        <v>-2.6170105686965251E-2</v>
      </c>
      <c r="D1141" s="64">
        <f t="shared" ca="1" si="36"/>
        <v>-0.39255158530447876</v>
      </c>
    </row>
    <row r="1142" spans="1:4" s="21" customFormat="1" ht="14.25" customHeight="1" x14ac:dyDescent="0.3">
      <c r="A1142" s="76">
        <v>40746</v>
      </c>
      <c r="B1142" s="64">
        <v>17.52</v>
      </c>
      <c r="C1142" s="99">
        <f t="shared" ca="1" si="35"/>
        <v>-4.7308319738988636E-2</v>
      </c>
      <c r="D1142" s="64">
        <f t="shared" ca="1" si="36"/>
        <v>-0.70962479608482953</v>
      </c>
    </row>
    <row r="1143" spans="1:4" s="21" customFormat="1" ht="14.25" customHeight="1" x14ac:dyDescent="0.3">
      <c r="A1143" s="76">
        <v>40745</v>
      </c>
      <c r="B1143" s="64">
        <v>17.559999999999999</v>
      </c>
      <c r="C1143" s="99">
        <f t="shared" ca="1" si="35"/>
        <v>0.10094043887147332</v>
      </c>
      <c r="D1143" s="64">
        <f t="shared" ca="1" si="36"/>
        <v>1.5141065830720997</v>
      </c>
    </row>
    <row r="1144" spans="1:4" s="21" customFormat="1" ht="14.25" customHeight="1" x14ac:dyDescent="0.3">
      <c r="A1144" s="76">
        <v>40744</v>
      </c>
      <c r="B1144" s="64">
        <v>19.09</v>
      </c>
      <c r="C1144" s="99">
        <f t="shared" ca="1" si="35"/>
        <v>0.19686520376175554</v>
      </c>
      <c r="D1144" s="64">
        <f t="shared" ca="1" si="36"/>
        <v>2.9529780564263328</v>
      </c>
    </row>
    <row r="1145" spans="1:4" s="21" customFormat="1" ht="14.25" customHeight="1" x14ac:dyDescent="0.3">
      <c r="A1145" s="76">
        <v>40743</v>
      </c>
      <c r="B1145" s="64">
        <v>19.21</v>
      </c>
      <c r="C1145" s="99">
        <f t="shared" ca="1" si="35"/>
        <v>0.17564259485924119</v>
      </c>
      <c r="D1145" s="64">
        <f t="shared" ca="1" si="36"/>
        <v>2.6346389228886178</v>
      </c>
    </row>
    <row r="1146" spans="1:4" s="21" customFormat="1" ht="14.25" customHeight="1" x14ac:dyDescent="0.3">
      <c r="A1146" s="76">
        <v>40742</v>
      </c>
      <c r="B1146" s="64">
        <v>20.95</v>
      </c>
      <c r="C1146" s="99">
        <f t="shared" ca="1" si="35"/>
        <v>0.30448318804483193</v>
      </c>
      <c r="D1146" s="64">
        <f t="shared" ca="1" si="36"/>
        <v>4.5672478206724794</v>
      </c>
    </row>
    <row r="1147" spans="1:4" s="21" customFormat="1" ht="14.25" customHeight="1" x14ac:dyDescent="0.3">
      <c r="A1147" s="76">
        <v>40739</v>
      </c>
      <c r="B1147" s="64">
        <v>19.53</v>
      </c>
      <c r="C1147" s="99">
        <f t="shared" ca="1" si="35"/>
        <v>3.5402727195731371E-2</v>
      </c>
      <c r="D1147" s="64">
        <f t="shared" ca="1" si="36"/>
        <v>-2.1576433121019116</v>
      </c>
    </row>
    <row r="1148" spans="1:4" s="21" customFormat="1" ht="14.25" customHeight="1" x14ac:dyDescent="0.3">
      <c r="A1148" s="76">
        <v>40738</v>
      </c>
      <c r="B1148" s="64">
        <v>20.8</v>
      </c>
      <c r="C1148" s="99">
        <f t="shared" ca="1" si="35"/>
        <v>0.31064902331442984</v>
      </c>
      <c r="D1148" s="64">
        <f t="shared" ca="1" si="36"/>
        <v>4.6597353497164473</v>
      </c>
    </row>
    <row r="1149" spans="1:4" s="21" customFormat="1" ht="14.25" customHeight="1" x14ac:dyDescent="0.3">
      <c r="A1149" s="76">
        <v>40737</v>
      </c>
      <c r="B1149" s="64">
        <v>19.91</v>
      </c>
      <c r="C1149" s="99">
        <f t="shared" ca="1" si="35"/>
        <v>0.20520581113801456</v>
      </c>
      <c r="D1149" s="64">
        <f t="shared" ca="1" si="36"/>
        <v>3.0780871670702186</v>
      </c>
    </row>
    <row r="1150" spans="1:4" s="21" customFormat="1" ht="14.25" customHeight="1" x14ac:dyDescent="0.3">
      <c r="A1150" s="76">
        <v>40736</v>
      </c>
      <c r="B1150" s="64">
        <v>19.87</v>
      </c>
      <c r="C1150" s="99">
        <f t="shared" ca="1" si="35"/>
        <v>0.15055008685581941</v>
      </c>
      <c r="D1150" s="64">
        <f t="shared" ca="1" si="36"/>
        <v>2.2582513028372913</v>
      </c>
    </row>
    <row r="1151" spans="1:4" s="21" customFormat="1" ht="14.25" customHeight="1" x14ac:dyDescent="0.3">
      <c r="A1151" s="76">
        <v>40735</v>
      </c>
      <c r="B1151" s="64">
        <v>18.39</v>
      </c>
      <c r="C1151" s="99">
        <f t="shared" ca="1" si="35"/>
        <v>-4.0688575899843558E-2</v>
      </c>
      <c r="D1151" s="64">
        <f t="shared" ca="1" si="36"/>
        <v>-0.6103286384976534</v>
      </c>
    </row>
    <row r="1152" spans="1:4" s="21" customFormat="1" ht="14.25" customHeight="1" x14ac:dyDescent="0.3">
      <c r="A1152" s="76">
        <v>40732</v>
      </c>
      <c r="B1152" s="64">
        <v>15.95</v>
      </c>
      <c r="C1152" s="99">
        <f t="shared" ca="1" si="35"/>
        <v>-0.22422178988326846</v>
      </c>
      <c r="D1152" s="64">
        <f t="shared" ca="1" si="36"/>
        <v>-3.3633268482490268</v>
      </c>
    </row>
    <row r="1153" spans="1:4" s="21" customFormat="1" ht="14.25" customHeight="1" x14ac:dyDescent="0.3">
      <c r="A1153" s="76">
        <v>40731</v>
      </c>
      <c r="B1153" s="64">
        <v>15.95</v>
      </c>
      <c r="C1153" s="99">
        <f t="shared" ca="1" si="35"/>
        <v>-0.24407582938388633</v>
      </c>
      <c r="D1153" s="64">
        <f t="shared" ca="1" si="36"/>
        <v>-3.6611374407582948</v>
      </c>
    </row>
    <row r="1154" spans="1:4" s="21" customFormat="1" ht="14.25" customHeight="1" x14ac:dyDescent="0.3">
      <c r="A1154" s="76">
        <v>40730</v>
      </c>
      <c r="B1154" s="64">
        <v>16.34</v>
      </c>
      <c r="C1154" s="99">
        <f t="shared" ca="1" si="35"/>
        <v>-0.15292897874546393</v>
      </c>
      <c r="D1154" s="64">
        <f t="shared" ca="1" si="36"/>
        <v>-2.293934681181959</v>
      </c>
    </row>
    <row r="1155" spans="1:4" s="21" customFormat="1" ht="14.25" customHeight="1" x14ac:dyDescent="0.3">
      <c r="A1155" s="76">
        <v>40729</v>
      </c>
      <c r="B1155" s="64">
        <v>16.059999999999999</v>
      </c>
      <c r="C1155" s="99">
        <f t="shared" ref="C1155:C1218" ca="1" si="37">_xlfn.IFNA((B1155-B1164)/B1164,NORMINV(RAND(), _xlfn.AGGREGATE(1,6,C1094:C1220),_xlfn.AGGREGATE(7,6,C1094:C1220)))</f>
        <v>-0.13282937365010805</v>
      </c>
      <c r="D1155" s="64">
        <f t="shared" ca="1" si="36"/>
        <v>-1.9924406047516208</v>
      </c>
    </row>
    <row r="1156" spans="1:4" s="21" customFormat="1" ht="14.25" customHeight="1" x14ac:dyDescent="0.3">
      <c r="A1156" s="76">
        <v>40728</v>
      </c>
      <c r="B1156" s="64" t="e">
        <v>#N/A</v>
      </c>
      <c r="C1156" s="99">
        <f t="shared" ca="1" si="37"/>
        <v>3.5402727195731371E-2</v>
      </c>
      <c r="D1156" s="64">
        <f t="shared" ca="1" si="36"/>
        <v>-2.1576433121019116</v>
      </c>
    </row>
    <row r="1157" spans="1:4" s="21" customFormat="1" ht="14.25" customHeight="1" x14ac:dyDescent="0.3">
      <c r="A1157" s="76">
        <v>40725</v>
      </c>
      <c r="B1157" s="64">
        <v>15.87</v>
      </c>
      <c r="C1157" s="99">
        <f t="shared" ca="1" si="37"/>
        <v>-0.20610305152576286</v>
      </c>
      <c r="D1157" s="64">
        <f t="shared" ca="1" si="36"/>
        <v>-3.0915457728864428</v>
      </c>
    </row>
    <row r="1158" spans="1:4" s="21" customFormat="1" ht="14.25" customHeight="1" x14ac:dyDescent="0.3">
      <c r="A1158" s="76">
        <v>40724</v>
      </c>
      <c r="B1158" s="64">
        <v>16.52</v>
      </c>
      <c r="C1158" s="99">
        <f t="shared" ca="1" si="37"/>
        <v>-0.24393592677345544</v>
      </c>
      <c r="D1158" s="64">
        <f t="shared" ref="D1158:D1221" ca="1" si="38">C1158*15</f>
        <v>-3.6590389016018317</v>
      </c>
    </row>
    <row r="1159" spans="1:4" s="21" customFormat="1" ht="14.25" customHeight="1" x14ac:dyDescent="0.3">
      <c r="A1159" s="76">
        <v>40723</v>
      </c>
      <c r="B1159" s="64">
        <v>17.27</v>
      </c>
      <c r="C1159" s="99">
        <f t="shared" ca="1" si="37"/>
        <v>-0.24021117465904096</v>
      </c>
      <c r="D1159" s="64">
        <f t="shared" ca="1" si="38"/>
        <v>-3.6031676198856144</v>
      </c>
    </row>
    <row r="1160" spans="1:4" s="21" customFormat="1" ht="14.25" customHeight="1" x14ac:dyDescent="0.3">
      <c r="A1160" s="76">
        <v>40722</v>
      </c>
      <c r="B1160" s="64">
        <v>19.170000000000002</v>
      </c>
      <c r="C1160" s="99">
        <f t="shared" ca="1" si="37"/>
        <v>-0.1008442776735459</v>
      </c>
      <c r="D1160" s="64">
        <f t="shared" ca="1" si="38"/>
        <v>-1.5126641651031885</v>
      </c>
    </row>
    <row r="1161" spans="1:4" s="21" customFormat="1" ht="14.25" customHeight="1" x14ac:dyDescent="0.3">
      <c r="A1161" s="76">
        <v>40721</v>
      </c>
      <c r="B1161" s="64">
        <v>20.56</v>
      </c>
      <c r="C1161" s="99">
        <f t="shared" ca="1" si="37"/>
        <v>0.125958378970427</v>
      </c>
      <c r="D1161" s="64">
        <f t="shared" ca="1" si="38"/>
        <v>1.8893756845564049</v>
      </c>
    </row>
    <row r="1162" spans="1:4" s="21" customFormat="1" ht="14.25" customHeight="1" x14ac:dyDescent="0.3">
      <c r="A1162" s="76">
        <v>40718</v>
      </c>
      <c r="B1162" s="64">
        <v>21.1</v>
      </c>
      <c r="C1162" s="99">
        <f t="shared" ca="1" si="37"/>
        <v>7.5981642019377973E-2</v>
      </c>
      <c r="D1162" s="64">
        <f t="shared" ca="1" si="38"/>
        <v>1.1397246302906696</v>
      </c>
    </row>
    <row r="1163" spans="1:4" s="21" customFormat="1" ht="14.25" customHeight="1" x14ac:dyDescent="0.3">
      <c r="A1163" s="76">
        <v>40717</v>
      </c>
      <c r="B1163" s="64">
        <v>19.29</v>
      </c>
      <c r="C1163" s="99">
        <f t="shared" ca="1" si="37"/>
        <v>2.279957582184516E-2</v>
      </c>
      <c r="D1163" s="64">
        <f t="shared" ca="1" si="38"/>
        <v>0.3419936373276774</v>
      </c>
    </row>
    <row r="1164" spans="1:4" s="21" customFormat="1" ht="14.25" customHeight="1" x14ac:dyDescent="0.3">
      <c r="A1164" s="76">
        <v>40716</v>
      </c>
      <c r="B1164" s="64">
        <v>18.52</v>
      </c>
      <c r="C1164" s="99">
        <f t="shared" ca="1" si="37"/>
        <v>4.220596510973551E-2</v>
      </c>
      <c r="D1164" s="64">
        <f t="shared" ca="1" si="38"/>
        <v>0.63308947664603266</v>
      </c>
    </row>
    <row r="1165" spans="1:4" s="21" customFormat="1" ht="14.25" customHeight="1" x14ac:dyDescent="0.3">
      <c r="A1165" s="76">
        <v>40715</v>
      </c>
      <c r="B1165" s="64">
        <v>18.86</v>
      </c>
      <c r="C1165" s="99">
        <f t="shared" ca="1" si="37"/>
        <v>3.72538584353381E-3</v>
      </c>
      <c r="D1165" s="64">
        <f t="shared" ca="1" si="38"/>
        <v>5.588078765300715E-2</v>
      </c>
    </row>
    <row r="1166" spans="1:4" s="21" customFormat="1" ht="14.25" customHeight="1" x14ac:dyDescent="0.3">
      <c r="A1166" s="76">
        <v>40714</v>
      </c>
      <c r="B1166" s="64">
        <v>19.989999999999998</v>
      </c>
      <c r="C1166" s="99">
        <f t="shared" ca="1" si="37"/>
        <v>0.10625345877144428</v>
      </c>
      <c r="D1166" s="64">
        <f t="shared" ca="1" si="38"/>
        <v>1.5938018815716641</v>
      </c>
    </row>
    <row r="1167" spans="1:4" s="21" customFormat="1" ht="14.25" customHeight="1" x14ac:dyDescent="0.3">
      <c r="A1167" s="76">
        <v>40711</v>
      </c>
      <c r="B1167" s="64">
        <v>21.85</v>
      </c>
      <c r="C1167" s="99">
        <f t="shared" ca="1" si="37"/>
        <v>0.18171984856679305</v>
      </c>
      <c r="D1167" s="64">
        <f t="shared" ca="1" si="38"/>
        <v>2.7257977285018957</v>
      </c>
    </row>
    <row r="1168" spans="1:4" s="21" customFormat="1" ht="14.25" customHeight="1" x14ac:dyDescent="0.3">
      <c r="A1168" s="76">
        <v>40710</v>
      </c>
      <c r="B1168" s="64">
        <v>22.73</v>
      </c>
      <c r="C1168" s="99">
        <f t="shared" ca="1" si="37"/>
        <v>0.26629526462395553</v>
      </c>
      <c r="D1168" s="64">
        <f t="shared" ca="1" si="38"/>
        <v>3.9944289693593329</v>
      </c>
    </row>
    <row r="1169" spans="1:4" s="21" customFormat="1" ht="14.25" customHeight="1" x14ac:dyDescent="0.3">
      <c r="A1169" s="76">
        <v>40709</v>
      </c>
      <c r="B1169" s="64">
        <v>21.32</v>
      </c>
      <c r="C1169" s="99">
        <f t="shared" ca="1" si="37"/>
        <v>0.1785516860143726</v>
      </c>
      <c r="D1169" s="64">
        <f t="shared" ca="1" si="38"/>
        <v>2.6782752902155891</v>
      </c>
    </row>
    <row r="1170" spans="1:4" s="21" customFormat="1" ht="14.25" customHeight="1" x14ac:dyDescent="0.3">
      <c r="A1170" s="76">
        <v>40708</v>
      </c>
      <c r="B1170" s="64">
        <v>18.260000000000002</v>
      </c>
      <c r="C1170" s="99">
        <f t="shared" ca="1" si="37"/>
        <v>-2.1857923497267291E-3</v>
      </c>
      <c r="D1170" s="64">
        <f t="shared" ca="1" si="38"/>
        <v>-3.278688524590094E-2</v>
      </c>
    </row>
    <row r="1171" spans="1:4" s="21" customFormat="1" ht="14.25" customHeight="1" x14ac:dyDescent="0.3">
      <c r="A1171" s="76">
        <v>40707</v>
      </c>
      <c r="B1171" s="64">
        <v>19.61</v>
      </c>
      <c r="C1171" s="99">
        <f t="shared" ca="1" si="37"/>
        <v>0.26925566343042073</v>
      </c>
      <c r="D1171" s="64">
        <f t="shared" ca="1" si="38"/>
        <v>4.0388349514563107</v>
      </c>
    </row>
    <row r="1172" spans="1:4" s="21" customFormat="1" ht="14.25" customHeight="1" x14ac:dyDescent="0.3">
      <c r="A1172" s="76">
        <v>40704</v>
      </c>
      <c r="B1172" s="64">
        <v>18.86</v>
      </c>
      <c r="C1172" s="99">
        <f t="shared" ca="1" si="37"/>
        <v>3.5402727195731371E-2</v>
      </c>
      <c r="D1172" s="64">
        <f t="shared" ca="1" si="38"/>
        <v>-2.1576433121019116</v>
      </c>
    </row>
    <row r="1173" spans="1:4" s="21" customFormat="1" ht="14.25" customHeight="1" x14ac:dyDescent="0.3">
      <c r="A1173" s="76">
        <v>40703</v>
      </c>
      <c r="B1173" s="64">
        <v>17.77</v>
      </c>
      <c r="C1173" s="99">
        <f t="shared" ca="1" si="37"/>
        <v>0.11201501877346677</v>
      </c>
      <c r="D1173" s="64">
        <f t="shared" ca="1" si="38"/>
        <v>1.6802252816020016</v>
      </c>
    </row>
    <row r="1174" spans="1:4" s="21" customFormat="1" ht="14.25" customHeight="1" x14ac:dyDescent="0.3">
      <c r="A1174" s="76">
        <v>40702</v>
      </c>
      <c r="B1174" s="64">
        <v>18.79</v>
      </c>
      <c r="C1174" s="99">
        <f t="shared" ca="1" si="37"/>
        <v>0.16780609073958977</v>
      </c>
      <c r="D1174" s="64">
        <f t="shared" ca="1" si="38"/>
        <v>2.5170913610938466</v>
      </c>
    </row>
    <row r="1175" spans="1:4" s="21" customFormat="1" ht="14.25" customHeight="1" x14ac:dyDescent="0.3">
      <c r="A1175" s="76">
        <v>40701</v>
      </c>
      <c r="B1175" s="64">
        <v>18.07</v>
      </c>
      <c r="C1175" s="99">
        <f t="shared" ca="1" si="37"/>
        <v>5.8582308142940832E-2</v>
      </c>
      <c r="D1175" s="64">
        <f t="shared" ca="1" si="38"/>
        <v>0.87873462214411246</v>
      </c>
    </row>
    <row r="1176" spans="1:4" s="21" customFormat="1" ht="14.25" customHeight="1" x14ac:dyDescent="0.3">
      <c r="A1176" s="76">
        <v>40700</v>
      </c>
      <c r="B1176" s="64">
        <v>18.489999999999998</v>
      </c>
      <c r="C1176" s="99">
        <f t="shared" ca="1" si="37"/>
        <v>3.759820426487083E-2</v>
      </c>
      <c r="D1176" s="64">
        <f t="shared" ca="1" si="38"/>
        <v>0.56397306397306246</v>
      </c>
    </row>
    <row r="1177" spans="1:4" s="21" customFormat="1" ht="14.25" customHeight="1" x14ac:dyDescent="0.3">
      <c r="A1177" s="76">
        <v>40697</v>
      </c>
      <c r="B1177" s="64">
        <v>17.95</v>
      </c>
      <c r="C1177" s="99">
        <f t="shared" ca="1" si="37"/>
        <v>-1.7515051997810633E-2</v>
      </c>
      <c r="D1177" s="64">
        <f t="shared" ca="1" si="38"/>
        <v>-0.26272577996715951</v>
      </c>
    </row>
    <row r="1178" spans="1:4" s="21" customFormat="1" ht="14.25" customHeight="1" x14ac:dyDescent="0.3">
      <c r="A1178" s="76">
        <v>40696</v>
      </c>
      <c r="B1178" s="64">
        <v>18.09</v>
      </c>
      <c r="C1178" s="99">
        <f t="shared" ca="1" si="37"/>
        <v>3.786574870912221E-2</v>
      </c>
      <c r="D1178" s="64">
        <f t="shared" ca="1" si="38"/>
        <v>0.56798623063683318</v>
      </c>
    </row>
    <row r="1179" spans="1:4" s="21" customFormat="1" ht="14.25" customHeight="1" x14ac:dyDescent="0.3">
      <c r="A1179" s="76">
        <v>40695</v>
      </c>
      <c r="B1179" s="64">
        <v>18.3</v>
      </c>
      <c r="C1179" s="99">
        <f t="shared" ca="1" si="37"/>
        <v>0.17912371134020627</v>
      </c>
      <c r="D1179" s="64">
        <f t="shared" ca="1" si="38"/>
        <v>2.6868556701030939</v>
      </c>
    </row>
    <row r="1180" spans="1:4" s="21" customFormat="1" ht="14.25" customHeight="1" x14ac:dyDescent="0.3">
      <c r="A1180" s="76">
        <v>40694</v>
      </c>
      <c r="B1180" s="64">
        <v>15.45</v>
      </c>
      <c r="C1180" s="99">
        <f t="shared" ca="1" si="37"/>
        <v>-4.8059149722735742E-2</v>
      </c>
      <c r="D1180" s="64">
        <f t="shared" ca="1" si="38"/>
        <v>-0.72088724584103614</v>
      </c>
    </row>
    <row r="1181" spans="1:4" s="21" customFormat="1" ht="14.25" customHeight="1" x14ac:dyDescent="0.3">
      <c r="A1181" s="76">
        <v>40693</v>
      </c>
      <c r="B1181" s="64" t="e">
        <v>#N/A</v>
      </c>
      <c r="C1181" s="99">
        <f t="shared" ca="1" si="37"/>
        <v>3.5402727195731371E-2</v>
      </c>
      <c r="D1181" s="64">
        <f t="shared" ca="1" si="38"/>
        <v>-2.1576433121019116</v>
      </c>
    </row>
    <row r="1182" spans="1:4" s="21" customFormat="1" ht="14.25" customHeight="1" x14ac:dyDescent="0.3">
      <c r="A1182" s="76">
        <v>40690</v>
      </c>
      <c r="B1182" s="64">
        <v>15.98</v>
      </c>
      <c r="C1182" s="99">
        <f t="shared" ca="1" si="37"/>
        <v>-0.12390350877192972</v>
      </c>
      <c r="D1182" s="64">
        <f t="shared" ca="1" si="38"/>
        <v>-1.8585526315789458</v>
      </c>
    </row>
    <row r="1183" spans="1:4" s="21" customFormat="1" ht="14.25" customHeight="1" x14ac:dyDescent="0.3">
      <c r="A1183" s="76">
        <v>40689</v>
      </c>
      <c r="B1183" s="64">
        <v>16.09</v>
      </c>
      <c r="C1183" s="99">
        <f t="shared" ca="1" si="37"/>
        <v>-5.7410661980082038E-2</v>
      </c>
      <c r="D1183" s="64">
        <f t="shared" ca="1" si="38"/>
        <v>-0.86115992970123056</v>
      </c>
    </row>
    <row r="1184" spans="1:4" s="21" customFormat="1" ht="14.25" customHeight="1" x14ac:dyDescent="0.3">
      <c r="A1184" s="76">
        <v>40688</v>
      </c>
      <c r="B1184" s="64">
        <v>17.07</v>
      </c>
      <c r="C1184" s="99">
        <f t="shared" ca="1" si="37"/>
        <v>6.4878353087960014E-2</v>
      </c>
      <c r="D1184" s="64">
        <f t="shared" ca="1" si="38"/>
        <v>0.97317529631940025</v>
      </c>
    </row>
    <row r="1185" spans="1:4" s="21" customFormat="1" ht="14.25" customHeight="1" x14ac:dyDescent="0.3">
      <c r="A1185" s="76">
        <v>40687</v>
      </c>
      <c r="B1185" s="64">
        <v>17.82</v>
      </c>
      <c r="C1185" s="99">
        <f t="shared" ca="1" si="37"/>
        <v>5.1327433628318646E-2</v>
      </c>
      <c r="D1185" s="64">
        <f t="shared" ca="1" si="38"/>
        <v>0.76991150442477974</v>
      </c>
    </row>
    <row r="1186" spans="1:4" s="21" customFormat="1" ht="14.25" customHeight="1" x14ac:dyDescent="0.3">
      <c r="A1186" s="76">
        <v>40686</v>
      </c>
      <c r="B1186" s="64">
        <v>18.27</v>
      </c>
      <c r="C1186" s="99">
        <f t="shared" ca="1" si="37"/>
        <v>0.14833438089252038</v>
      </c>
      <c r="D1186" s="64">
        <f t="shared" ca="1" si="38"/>
        <v>2.2250157133878057</v>
      </c>
    </row>
    <row r="1187" spans="1:4" s="21" customFormat="1" ht="14.25" customHeight="1" x14ac:dyDescent="0.3">
      <c r="A1187" s="76">
        <v>40683</v>
      </c>
      <c r="B1187" s="64">
        <v>17.43</v>
      </c>
      <c r="C1187" s="99">
        <f t="shared" ca="1" si="37"/>
        <v>1.5734265734265708E-2</v>
      </c>
      <c r="D1187" s="64">
        <f t="shared" ca="1" si="38"/>
        <v>0.23601398601398563</v>
      </c>
    </row>
    <row r="1188" spans="1:4" s="21" customFormat="1" ht="14.25" customHeight="1" x14ac:dyDescent="0.3">
      <c r="A1188" s="76">
        <v>40682</v>
      </c>
      <c r="B1188" s="64">
        <v>15.52</v>
      </c>
      <c r="C1188" s="99">
        <f t="shared" ca="1" si="37"/>
        <v>-0.15652173913043474</v>
      </c>
      <c r="D1188" s="64">
        <f t="shared" ca="1" si="38"/>
        <v>-2.3478260869565211</v>
      </c>
    </row>
    <row r="1189" spans="1:4" s="21" customFormat="1" ht="14.25" customHeight="1" x14ac:dyDescent="0.3">
      <c r="A1189" s="76">
        <v>40681</v>
      </c>
      <c r="B1189" s="64">
        <v>16.23</v>
      </c>
      <c r="C1189" s="99">
        <f t="shared" ca="1" si="37"/>
        <v>-0.10824175824175819</v>
      </c>
      <c r="D1189" s="64">
        <f t="shared" ca="1" si="38"/>
        <v>-1.6236263736263727</v>
      </c>
    </row>
    <row r="1190" spans="1:4" s="21" customFormat="1" ht="14.25" customHeight="1" x14ac:dyDescent="0.3">
      <c r="A1190" s="76">
        <v>40680</v>
      </c>
      <c r="B1190" s="64">
        <v>17.55</v>
      </c>
      <c r="C1190" s="99">
        <f t="shared" ca="1" si="37"/>
        <v>2.7517564402810449E-2</v>
      </c>
      <c r="D1190" s="64">
        <f t="shared" ca="1" si="38"/>
        <v>0.41276346604215675</v>
      </c>
    </row>
    <row r="1191" spans="1:4" s="21" customFormat="1" ht="14.25" customHeight="1" x14ac:dyDescent="0.3">
      <c r="A1191" s="76">
        <v>40679</v>
      </c>
      <c r="B1191" s="64">
        <v>18.239999999999998</v>
      </c>
      <c r="C1191" s="99">
        <f t="shared" ca="1" si="37"/>
        <v>9.2215568862275402E-2</v>
      </c>
      <c r="D1191" s="64">
        <f t="shared" ca="1" si="38"/>
        <v>1.383233532934131</v>
      </c>
    </row>
    <row r="1192" spans="1:4" s="21" customFormat="1" ht="14.25" customHeight="1" x14ac:dyDescent="0.3">
      <c r="A1192" s="76">
        <v>40676</v>
      </c>
      <c r="B1192" s="64">
        <v>17.07</v>
      </c>
      <c r="C1192" s="99">
        <f t="shared" ca="1" si="37"/>
        <v>6.7542213883677302E-2</v>
      </c>
      <c r="D1192" s="64">
        <f t="shared" ca="1" si="38"/>
        <v>1.0131332082551596</v>
      </c>
    </row>
    <row r="1193" spans="1:4" s="21" customFormat="1" ht="14.25" customHeight="1" x14ac:dyDescent="0.3">
      <c r="A1193" s="76">
        <v>40675</v>
      </c>
      <c r="B1193" s="64">
        <v>16.03</v>
      </c>
      <c r="C1193" s="99">
        <f t="shared" ca="1" si="37"/>
        <v>8.6779661016949228E-2</v>
      </c>
      <c r="D1193" s="64">
        <f t="shared" ca="1" si="38"/>
        <v>1.3016949152542385</v>
      </c>
    </row>
    <row r="1194" spans="1:4" s="21" customFormat="1" ht="14.25" customHeight="1" x14ac:dyDescent="0.3">
      <c r="A1194" s="76">
        <v>40674</v>
      </c>
      <c r="B1194" s="64">
        <v>16.95</v>
      </c>
      <c r="C1194" s="99">
        <f t="shared" ca="1" si="37"/>
        <v>0.15937072503419975</v>
      </c>
      <c r="D1194" s="64">
        <f t="shared" ca="1" si="38"/>
        <v>2.3905608755129961</v>
      </c>
    </row>
    <row r="1195" spans="1:4" s="21" customFormat="1" ht="14.25" customHeight="1" x14ac:dyDescent="0.3">
      <c r="A1195" s="76">
        <v>40673</v>
      </c>
      <c r="B1195" s="64">
        <v>15.91</v>
      </c>
      <c r="C1195" s="99">
        <f t="shared" ca="1" si="37"/>
        <v>3.6482084690553779E-2</v>
      </c>
      <c r="D1195" s="64">
        <f t="shared" ca="1" si="38"/>
        <v>0.54723127035830665</v>
      </c>
    </row>
    <row r="1196" spans="1:4" s="21" customFormat="1" ht="14.25" customHeight="1" x14ac:dyDescent="0.3">
      <c r="A1196" s="76">
        <v>40672</v>
      </c>
      <c r="B1196" s="64">
        <v>17.16</v>
      </c>
      <c r="C1196" s="99">
        <f t="shared" ca="1" si="37"/>
        <v>9.8591549295774711E-2</v>
      </c>
      <c r="D1196" s="64">
        <f t="shared" ca="1" si="38"/>
        <v>1.4788732394366206</v>
      </c>
    </row>
    <row r="1197" spans="1:4" s="21" customFormat="1" ht="14.25" customHeight="1" x14ac:dyDescent="0.3">
      <c r="A1197" s="76">
        <v>40669</v>
      </c>
      <c r="B1197" s="64">
        <v>18.399999999999999</v>
      </c>
      <c r="C1197" s="99">
        <f t="shared" ca="1" si="37"/>
        <v>0.16677235256816736</v>
      </c>
      <c r="D1197" s="64">
        <f t="shared" ca="1" si="38"/>
        <v>2.5015852885225103</v>
      </c>
    </row>
    <row r="1198" spans="1:4" s="21" customFormat="1" ht="14.25" customHeight="1" x14ac:dyDescent="0.3">
      <c r="A1198" s="76">
        <v>40668</v>
      </c>
      <c r="B1198" s="64">
        <v>18.2</v>
      </c>
      <c r="C1198" s="99">
        <f t="shared" ca="1" si="37"/>
        <v>3.5402727195731371E-2</v>
      </c>
      <c r="D1198" s="64">
        <f t="shared" ca="1" si="38"/>
        <v>-2.1576433121019116</v>
      </c>
    </row>
    <row r="1199" spans="1:4" s="21" customFormat="1" ht="14.25" customHeight="1" x14ac:dyDescent="0.3">
      <c r="A1199" s="76">
        <v>40667</v>
      </c>
      <c r="B1199" s="64">
        <v>17.079999999999998</v>
      </c>
      <c r="C1199" s="99">
        <f t="shared" ca="1" si="37"/>
        <v>0.16269571136827765</v>
      </c>
      <c r="D1199" s="64">
        <f t="shared" ca="1" si="38"/>
        <v>2.440435670524165</v>
      </c>
    </row>
    <row r="1200" spans="1:4" s="21" customFormat="1" ht="14.25" customHeight="1" x14ac:dyDescent="0.3">
      <c r="A1200" s="76">
        <v>40666</v>
      </c>
      <c r="B1200" s="64">
        <v>16.7</v>
      </c>
      <c r="C1200" s="99">
        <f t="shared" ca="1" si="37"/>
        <v>0.10816191108161904</v>
      </c>
      <c r="D1200" s="64">
        <f t="shared" ca="1" si="38"/>
        <v>1.6224286662242857</v>
      </c>
    </row>
    <row r="1201" spans="1:4" s="21" customFormat="1" ht="14.25" customHeight="1" x14ac:dyDescent="0.3">
      <c r="A1201" s="76">
        <v>40665</v>
      </c>
      <c r="B1201" s="64">
        <v>15.99</v>
      </c>
      <c r="C1201" s="99">
        <f t="shared" ca="1" si="37"/>
        <v>1.0107391029690471E-2</v>
      </c>
      <c r="D1201" s="64">
        <f t="shared" ca="1" si="38"/>
        <v>0.15161086544535707</v>
      </c>
    </row>
    <row r="1202" spans="1:4" s="21" customFormat="1" ht="14.25" customHeight="1" x14ac:dyDescent="0.3">
      <c r="A1202" s="76">
        <v>40662</v>
      </c>
      <c r="B1202" s="64">
        <v>14.75</v>
      </c>
      <c r="C1202" s="99">
        <f t="shared" ca="1" si="37"/>
        <v>-0.13030660377358494</v>
      </c>
      <c r="D1202" s="64">
        <f t="shared" ca="1" si="38"/>
        <v>-1.9545990566037741</v>
      </c>
    </row>
    <row r="1203" spans="1:4" s="21" customFormat="1" ht="14.25" customHeight="1" x14ac:dyDescent="0.3">
      <c r="A1203" s="76">
        <v>40661</v>
      </c>
      <c r="B1203" s="64">
        <v>14.62</v>
      </c>
      <c r="C1203" s="99">
        <f t="shared" ca="1" si="37"/>
        <v>-4.5691906005222001E-2</v>
      </c>
      <c r="D1203" s="64">
        <f t="shared" ca="1" si="38"/>
        <v>-0.68537859007833002</v>
      </c>
    </row>
    <row r="1204" spans="1:4" s="21" customFormat="1" ht="14.25" customHeight="1" x14ac:dyDescent="0.3">
      <c r="A1204" s="76">
        <v>40660</v>
      </c>
      <c r="B1204" s="64">
        <v>15.35</v>
      </c>
      <c r="C1204" s="99">
        <f t="shared" ca="1" si="37"/>
        <v>-5.6545789797172709E-2</v>
      </c>
      <c r="D1204" s="64">
        <f t="shared" ca="1" si="38"/>
        <v>-0.84818684695759061</v>
      </c>
    </row>
    <row r="1205" spans="1:4" s="21" customFormat="1" ht="14.25" customHeight="1" x14ac:dyDescent="0.3">
      <c r="A1205" s="76">
        <v>40659</v>
      </c>
      <c r="B1205" s="64">
        <v>15.62</v>
      </c>
      <c r="C1205" s="99">
        <f t="shared" ca="1" si="37"/>
        <v>-7.6832151300236545E-2</v>
      </c>
      <c r="D1205" s="64">
        <f t="shared" ca="1" si="38"/>
        <v>-1.1524822695035482</v>
      </c>
    </row>
    <row r="1206" spans="1:4" s="21" customFormat="1" ht="14.25" customHeight="1" x14ac:dyDescent="0.3">
      <c r="A1206" s="76">
        <v>40658</v>
      </c>
      <c r="B1206" s="64">
        <v>15.77</v>
      </c>
      <c r="C1206" s="99">
        <f t="shared" ca="1" si="37"/>
        <v>-7.7238150965476898E-2</v>
      </c>
      <c r="D1206" s="64">
        <f t="shared" ca="1" si="38"/>
        <v>-1.1585722644821534</v>
      </c>
    </row>
    <row r="1207" spans="1:4" s="21" customFormat="1" ht="14.25" customHeight="1" x14ac:dyDescent="0.3">
      <c r="A1207" s="76">
        <v>40655</v>
      </c>
      <c r="B1207" s="64" t="e">
        <v>#N/A</v>
      </c>
      <c r="C1207" s="99">
        <f t="shared" ca="1" si="37"/>
        <v>3.5402727195731371E-2</v>
      </c>
      <c r="D1207" s="64">
        <f t="shared" ca="1" si="38"/>
        <v>-2.1576433121019116</v>
      </c>
    </row>
    <row r="1208" spans="1:4" s="21" customFormat="1" ht="14.25" customHeight="1" x14ac:dyDescent="0.3">
      <c r="A1208" s="76">
        <v>40654</v>
      </c>
      <c r="B1208" s="64">
        <v>14.69</v>
      </c>
      <c r="C1208" s="99">
        <f t="shared" ca="1" si="37"/>
        <v>-0.17795187465025189</v>
      </c>
      <c r="D1208" s="64">
        <f t="shared" ca="1" si="38"/>
        <v>-2.6692781197537783</v>
      </c>
    </row>
    <row r="1209" spans="1:4" s="21" customFormat="1" ht="14.25" customHeight="1" x14ac:dyDescent="0.3">
      <c r="A1209" s="76">
        <v>40653</v>
      </c>
      <c r="B1209" s="64">
        <v>15.07</v>
      </c>
      <c r="C1209" s="99">
        <f t="shared" ca="1" si="37"/>
        <v>-0.11922852133255402</v>
      </c>
      <c r="D1209" s="64">
        <f t="shared" ca="1" si="38"/>
        <v>-1.7884278199883101</v>
      </c>
    </row>
    <row r="1210" spans="1:4" s="21" customFormat="1" ht="14.25" customHeight="1" x14ac:dyDescent="0.3">
      <c r="A1210" s="76">
        <v>40652</v>
      </c>
      <c r="B1210" s="64">
        <v>15.83</v>
      </c>
      <c r="C1210" s="99">
        <f t="shared" ca="1" si="37"/>
        <v>-6.3313609467455539E-2</v>
      </c>
      <c r="D1210" s="64">
        <f t="shared" ca="1" si="38"/>
        <v>-0.94970414201183306</v>
      </c>
    </row>
    <row r="1211" spans="1:4" s="21" customFormat="1" ht="14.25" customHeight="1" x14ac:dyDescent="0.3">
      <c r="A1211" s="76">
        <v>40651</v>
      </c>
      <c r="B1211" s="64">
        <v>16.96</v>
      </c>
      <c r="C1211" s="99">
        <f t="shared" ca="1" si="37"/>
        <v>-1.6811594202898503E-2</v>
      </c>
      <c r="D1211" s="64">
        <f t="shared" ca="1" si="38"/>
        <v>-0.25217391304347753</v>
      </c>
    </row>
    <row r="1212" spans="1:4" s="21" customFormat="1" ht="14.25" customHeight="1" x14ac:dyDescent="0.3">
      <c r="A1212" s="76">
        <v>40648</v>
      </c>
      <c r="B1212" s="64">
        <v>15.32</v>
      </c>
      <c r="C1212" s="99">
        <f t="shared" ca="1" si="37"/>
        <v>-0.12457142857142856</v>
      </c>
      <c r="D1212" s="64">
        <f t="shared" ca="1" si="38"/>
        <v>-1.8685714285714283</v>
      </c>
    </row>
    <row r="1213" spans="1:4" s="21" customFormat="1" ht="14.25" customHeight="1" x14ac:dyDescent="0.3">
      <c r="A1213" s="76">
        <v>40647</v>
      </c>
      <c r="B1213" s="64">
        <v>16.27</v>
      </c>
      <c r="C1213" s="99">
        <f t="shared" ca="1" si="37"/>
        <v>-6.4942528735632138E-2</v>
      </c>
      <c r="D1213" s="64">
        <f t="shared" ca="1" si="38"/>
        <v>-0.9741379310344821</v>
      </c>
    </row>
    <row r="1214" spans="1:4" s="21" customFormat="1" ht="14.25" customHeight="1" x14ac:dyDescent="0.3">
      <c r="A1214" s="76">
        <v>40646</v>
      </c>
      <c r="B1214" s="64">
        <v>16.920000000000002</v>
      </c>
      <c r="C1214" s="99">
        <f t="shared" ca="1" si="37"/>
        <v>-4.6223224351747284E-2</v>
      </c>
      <c r="D1214" s="64">
        <f t="shared" ca="1" si="38"/>
        <v>-0.69334836527620924</v>
      </c>
    </row>
    <row r="1215" spans="1:4" s="21" customFormat="1" ht="14.25" customHeight="1" x14ac:dyDescent="0.3">
      <c r="A1215" s="76">
        <v>40645</v>
      </c>
      <c r="B1215" s="64">
        <v>17.09</v>
      </c>
      <c r="C1215" s="99">
        <f t="shared" ca="1" si="37"/>
        <v>-3.5008469791078543E-2</v>
      </c>
      <c r="D1215" s="64">
        <f t="shared" ca="1" si="38"/>
        <v>-0.52512704686617817</v>
      </c>
    </row>
    <row r="1216" spans="1:4" s="21" customFormat="1" ht="14.25" customHeight="1" x14ac:dyDescent="0.3">
      <c r="A1216" s="76">
        <v>40644</v>
      </c>
      <c r="B1216" s="64">
        <v>16.59</v>
      </c>
      <c r="C1216" s="99">
        <f t="shared" ca="1" si="37"/>
        <v>-8.645374449339209E-2</v>
      </c>
      <c r="D1216" s="64">
        <f t="shared" ca="1" si="38"/>
        <v>-1.2968061674008813</v>
      </c>
    </row>
    <row r="1217" spans="1:4" s="21" customFormat="1" ht="14.25" customHeight="1" x14ac:dyDescent="0.3">
      <c r="A1217" s="76">
        <v>40641</v>
      </c>
      <c r="B1217" s="64">
        <v>17.87</v>
      </c>
      <c r="C1217" s="99">
        <f t="shared" ca="1" si="37"/>
        <v>-8.0761316872427991E-2</v>
      </c>
      <c r="D1217" s="64">
        <f t="shared" ca="1" si="38"/>
        <v>-1.2114197530864199</v>
      </c>
    </row>
    <row r="1218" spans="1:4" s="21" customFormat="1" ht="14.25" customHeight="1" x14ac:dyDescent="0.3">
      <c r="A1218" s="76">
        <v>40640</v>
      </c>
      <c r="B1218" s="64">
        <v>17.11</v>
      </c>
      <c r="C1218" s="99">
        <f t="shared" ca="1" si="37"/>
        <v>-4.466778336125074E-2</v>
      </c>
      <c r="D1218" s="64">
        <f t="shared" ca="1" si="38"/>
        <v>-0.67001675041876108</v>
      </c>
    </row>
    <row r="1219" spans="1:4" s="21" customFormat="1" ht="14.25" customHeight="1" x14ac:dyDescent="0.3">
      <c r="A1219" s="76">
        <v>40639</v>
      </c>
      <c r="B1219" s="64">
        <v>16.899999999999999</v>
      </c>
      <c r="C1219" s="99">
        <f t="shared" ref="C1219:C1282" ca="1" si="39">_xlfn.IFNA((B1219-B1228)/B1228,NORMINV(RAND(), _xlfn.AGGREGATE(1,6,C1158:C1284),_xlfn.AGGREGATE(7,6,C1158:C1284)))</f>
        <v>-6.1111111111111192E-2</v>
      </c>
      <c r="D1219" s="64">
        <f t="shared" ca="1" si="38"/>
        <v>-0.91666666666666785</v>
      </c>
    </row>
    <row r="1220" spans="1:4" s="21" customFormat="1" ht="14.25" customHeight="1" x14ac:dyDescent="0.3">
      <c r="A1220" s="76">
        <v>40638</v>
      </c>
      <c r="B1220" s="64">
        <v>17.25</v>
      </c>
      <c r="C1220" s="99">
        <f t="shared" ca="1" si="39"/>
        <v>-0.10015649452269179</v>
      </c>
      <c r="D1220" s="64">
        <f t="shared" ca="1" si="38"/>
        <v>-1.5023474178403768</v>
      </c>
    </row>
    <row r="1221" spans="1:4" s="21" customFormat="1" ht="14.25" customHeight="1" x14ac:dyDescent="0.3">
      <c r="A1221" s="76">
        <v>40637</v>
      </c>
      <c r="B1221" s="64">
        <v>17.5</v>
      </c>
      <c r="C1221" s="99">
        <f t="shared" ca="1" si="39"/>
        <v>-0.13409203364670957</v>
      </c>
      <c r="D1221" s="64">
        <f t="shared" ca="1" si="38"/>
        <v>-2.0113805047006434</v>
      </c>
    </row>
    <row r="1222" spans="1:4" s="21" customFormat="1" ht="14.25" customHeight="1" x14ac:dyDescent="0.3">
      <c r="A1222" s="76">
        <v>40634</v>
      </c>
      <c r="B1222" s="64">
        <v>17.399999999999999</v>
      </c>
      <c r="C1222" s="99">
        <f t="shared" ca="1" si="39"/>
        <v>-0.15574963609898113</v>
      </c>
      <c r="D1222" s="64">
        <f t="shared" ref="D1222:D1285" ca="1" si="40">C1222*15</f>
        <v>-2.3362445414847168</v>
      </c>
    </row>
    <row r="1223" spans="1:4" s="21" customFormat="1" ht="14.25" customHeight="1" x14ac:dyDescent="0.3">
      <c r="A1223" s="76">
        <v>40633</v>
      </c>
      <c r="B1223" s="64">
        <v>17.739999999999998</v>
      </c>
      <c r="C1223" s="99">
        <f t="shared" ca="1" si="39"/>
        <v>-0.27414075286415723</v>
      </c>
      <c r="D1223" s="64">
        <f t="shared" ca="1" si="40"/>
        <v>-4.1121112929623589</v>
      </c>
    </row>
    <row r="1224" spans="1:4" s="21" customFormat="1" ht="14.25" customHeight="1" x14ac:dyDescent="0.3">
      <c r="A1224" s="76">
        <v>40632</v>
      </c>
      <c r="B1224" s="64">
        <v>17.71</v>
      </c>
      <c r="C1224" s="99">
        <f t="shared" ca="1" si="39"/>
        <v>-0.3284034888130451</v>
      </c>
      <c r="D1224" s="64">
        <f t="shared" ca="1" si="40"/>
        <v>-4.9260523321956766</v>
      </c>
    </row>
    <row r="1225" spans="1:4" s="21" customFormat="1" ht="14.25" customHeight="1" x14ac:dyDescent="0.3">
      <c r="A1225" s="76">
        <v>40631</v>
      </c>
      <c r="B1225" s="64">
        <v>18.16</v>
      </c>
      <c r="C1225" s="99">
        <f t="shared" ca="1" si="39"/>
        <v>-0.38231292517006799</v>
      </c>
      <c r="D1225" s="64">
        <f t="shared" ca="1" si="40"/>
        <v>-5.7346938775510194</v>
      </c>
    </row>
    <row r="1226" spans="1:4" s="21" customFormat="1" ht="14.25" customHeight="1" x14ac:dyDescent="0.3">
      <c r="A1226" s="76">
        <v>40630</v>
      </c>
      <c r="B1226" s="64">
        <v>19.440000000000001</v>
      </c>
      <c r="C1226" s="99">
        <f t="shared" ca="1" si="39"/>
        <v>-0.20065789473684206</v>
      </c>
      <c r="D1226" s="64">
        <f t="shared" ca="1" si="40"/>
        <v>-3.009868421052631</v>
      </c>
    </row>
    <row r="1227" spans="1:4" s="21" customFormat="1" ht="14.25" customHeight="1" x14ac:dyDescent="0.3">
      <c r="A1227" s="76">
        <v>40627</v>
      </c>
      <c r="B1227" s="64">
        <v>17.91</v>
      </c>
      <c r="C1227" s="99">
        <f t="shared" ca="1" si="39"/>
        <v>-0.15238996687174627</v>
      </c>
      <c r="D1227" s="64">
        <f t="shared" ca="1" si="40"/>
        <v>-2.2858495030761943</v>
      </c>
    </row>
    <row r="1228" spans="1:4" s="21" customFormat="1" ht="14.25" customHeight="1" x14ac:dyDescent="0.3">
      <c r="A1228" s="76">
        <v>40626</v>
      </c>
      <c r="B1228" s="64">
        <v>18</v>
      </c>
      <c r="C1228" s="99">
        <f t="shared" ca="1" si="39"/>
        <v>-0.10358565737051785</v>
      </c>
      <c r="D1228" s="64">
        <f t="shared" ca="1" si="40"/>
        <v>-1.5537848605577678</v>
      </c>
    </row>
    <row r="1229" spans="1:4" s="21" customFormat="1" ht="14.25" customHeight="1" x14ac:dyDescent="0.3">
      <c r="A1229" s="76">
        <v>40625</v>
      </c>
      <c r="B1229" s="64">
        <v>19.170000000000002</v>
      </c>
      <c r="C1229" s="99">
        <f t="shared" ca="1" si="39"/>
        <v>-0.12385740402193772</v>
      </c>
      <c r="D1229" s="64">
        <f t="shared" ca="1" si="40"/>
        <v>-1.8578610603290657</v>
      </c>
    </row>
    <row r="1230" spans="1:4" s="21" customFormat="1" ht="14.25" customHeight="1" x14ac:dyDescent="0.3">
      <c r="A1230" s="76">
        <v>40624</v>
      </c>
      <c r="B1230" s="64">
        <v>20.21</v>
      </c>
      <c r="C1230" s="99">
        <f t="shared" ca="1" si="39"/>
        <v>-4.9455984174075229E-4</v>
      </c>
      <c r="D1230" s="64">
        <f t="shared" ca="1" si="40"/>
        <v>-7.4183976261112845E-3</v>
      </c>
    </row>
    <row r="1231" spans="1:4" s="21" customFormat="1" ht="14.25" customHeight="1" x14ac:dyDescent="0.3">
      <c r="A1231" s="76">
        <v>40623</v>
      </c>
      <c r="B1231" s="64">
        <v>20.61</v>
      </c>
      <c r="C1231" s="99">
        <f t="shared" ca="1" si="39"/>
        <v>3.9858728557013078E-2</v>
      </c>
      <c r="D1231" s="64">
        <f t="shared" ca="1" si="40"/>
        <v>0.59788092835519613</v>
      </c>
    </row>
    <row r="1232" spans="1:4" s="21" customFormat="1" ht="14.25" customHeight="1" x14ac:dyDescent="0.3">
      <c r="A1232" s="76">
        <v>40620</v>
      </c>
      <c r="B1232" s="64">
        <v>24.44</v>
      </c>
      <c r="C1232" s="99">
        <f t="shared" ca="1" si="39"/>
        <v>0.18296224588576965</v>
      </c>
      <c r="D1232" s="64">
        <f t="shared" ca="1" si="40"/>
        <v>2.7444336882865445</v>
      </c>
    </row>
    <row r="1233" spans="1:4" s="21" customFormat="1" ht="14.25" customHeight="1" x14ac:dyDescent="0.3">
      <c r="A1233" s="76">
        <v>40619</v>
      </c>
      <c r="B1233" s="64">
        <v>26.37</v>
      </c>
      <c r="C1233" s="99">
        <f t="shared" ca="1" si="39"/>
        <v>0.38352570828961191</v>
      </c>
      <c r="D1233" s="64">
        <f t="shared" ca="1" si="40"/>
        <v>5.752885624344179</v>
      </c>
    </row>
    <row r="1234" spans="1:4" s="21" customFormat="1" ht="14.25" customHeight="1" x14ac:dyDescent="0.3">
      <c r="A1234" s="76">
        <v>40618</v>
      </c>
      <c r="B1234" s="64">
        <v>29.4</v>
      </c>
      <c r="C1234" s="99">
        <f t="shared" ca="1" si="39"/>
        <v>0.5806451612903224</v>
      </c>
      <c r="D1234" s="64">
        <f t="shared" ca="1" si="40"/>
        <v>8.7096774193548363</v>
      </c>
    </row>
    <row r="1235" spans="1:4" s="21" customFormat="1" ht="14.25" customHeight="1" x14ac:dyDescent="0.3">
      <c r="A1235" s="76">
        <v>40617</v>
      </c>
      <c r="B1235" s="64">
        <v>24.32</v>
      </c>
      <c r="C1235" s="99">
        <f t="shared" ca="1" si="39"/>
        <v>0.17487922705314016</v>
      </c>
      <c r="D1235" s="64">
        <f t="shared" ca="1" si="40"/>
        <v>2.6231884057971024</v>
      </c>
    </row>
    <row r="1236" spans="1:4" s="21" customFormat="1" ht="14.25" customHeight="1" x14ac:dyDescent="0.3">
      <c r="A1236" s="76">
        <v>40616</v>
      </c>
      <c r="B1236" s="64">
        <v>21.13</v>
      </c>
      <c r="C1236" s="99">
        <f t="shared" ca="1" si="39"/>
        <v>5.7115659209898825E-3</v>
      </c>
      <c r="D1236" s="64">
        <f t="shared" ca="1" si="40"/>
        <v>8.5673488814848237E-2</v>
      </c>
    </row>
    <row r="1237" spans="1:4" s="21" customFormat="1" ht="14.25" customHeight="1" x14ac:dyDescent="0.3">
      <c r="A1237" s="76">
        <v>40613</v>
      </c>
      <c r="B1237" s="64">
        <v>20.079999999999998</v>
      </c>
      <c r="C1237" s="99">
        <f t="shared" ca="1" si="39"/>
        <v>9.4277929155313175E-2</v>
      </c>
      <c r="D1237" s="64">
        <f t="shared" ca="1" si="40"/>
        <v>1.4141689373296977</v>
      </c>
    </row>
    <row r="1238" spans="1:4" s="21" customFormat="1" ht="14.25" customHeight="1" x14ac:dyDescent="0.3">
      <c r="A1238" s="76">
        <v>40612</v>
      </c>
      <c r="B1238" s="64">
        <v>21.88</v>
      </c>
      <c r="C1238" s="99">
        <f t="shared" ca="1" si="39"/>
        <v>0.13839750260145683</v>
      </c>
      <c r="D1238" s="64">
        <f t="shared" ca="1" si="40"/>
        <v>2.0759625390218526</v>
      </c>
    </row>
    <row r="1239" spans="1:4" s="21" customFormat="1" ht="14.25" customHeight="1" x14ac:dyDescent="0.3">
      <c r="A1239" s="76">
        <v>40611</v>
      </c>
      <c r="B1239" s="64">
        <v>20.22</v>
      </c>
      <c r="C1239" s="99">
        <f t="shared" ca="1" si="39"/>
        <v>-5.1594746716698003E-2</v>
      </c>
      <c r="D1239" s="64">
        <f t="shared" ca="1" si="40"/>
        <v>-0.77392120075047011</v>
      </c>
    </row>
    <row r="1240" spans="1:4" s="21" customFormat="1" ht="14.25" customHeight="1" x14ac:dyDescent="0.3">
      <c r="A1240" s="76">
        <v>40610</v>
      </c>
      <c r="B1240" s="64">
        <v>19.82</v>
      </c>
      <c r="C1240" s="99">
        <f t="shared" ca="1" si="39"/>
        <v>-0.10438319023949384</v>
      </c>
      <c r="D1240" s="64">
        <f t="shared" ca="1" si="40"/>
        <v>-1.5657478535924076</v>
      </c>
    </row>
    <row r="1241" spans="1:4" s="21" customFormat="1" ht="14.25" customHeight="1" x14ac:dyDescent="0.3">
      <c r="A1241" s="76">
        <v>40609</v>
      </c>
      <c r="B1241" s="64">
        <v>20.66</v>
      </c>
      <c r="C1241" s="99">
        <f t="shared" ca="1" si="39"/>
        <v>-6.730769230769258E-3</v>
      </c>
      <c r="D1241" s="64">
        <f t="shared" ca="1" si="40"/>
        <v>-0.10096153846153887</v>
      </c>
    </row>
    <row r="1242" spans="1:4" s="21" customFormat="1" ht="14.25" customHeight="1" x14ac:dyDescent="0.3">
      <c r="A1242" s="76">
        <v>40606</v>
      </c>
      <c r="B1242" s="64">
        <v>19.059999999999999</v>
      </c>
      <c r="C1242" s="99">
        <f t="shared" ca="1" si="39"/>
        <v>3.5402727195731371E-2</v>
      </c>
      <c r="D1242" s="64">
        <f t="shared" ca="1" si="40"/>
        <v>-2.1576433121019116</v>
      </c>
    </row>
    <row r="1243" spans="1:4" s="21" customFormat="1" ht="14.25" customHeight="1" x14ac:dyDescent="0.3">
      <c r="A1243" s="76">
        <v>40605</v>
      </c>
      <c r="B1243" s="64">
        <v>18.600000000000001</v>
      </c>
      <c r="C1243" s="99">
        <f t="shared" ca="1" si="39"/>
        <v>0.13207547169811332</v>
      </c>
      <c r="D1243" s="64">
        <f t="shared" ca="1" si="40"/>
        <v>1.9811320754716997</v>
      </c>
    </row>
    <row r="1244" spans="1:4" s="21" customFormat="1" ht="14.25" customHeight="1" x14ac:dyDescent="0.3">
      <c r="A1244" s="76">
        <v>40604</v>
      </c>
      <c r="B1244" s="64">
        <v>20.7</v>
      </c>
      <c r="C1244" s="99">
        <f t="shared" ca="1" si="39"/>
        <v>0.24773960216998189</v>
      </c>
      <c r="D1244" s="64">
        <f t="shared" ca="1" si="40"/>
        <v>3.7160940325497283</v>
      </c>
    </row>
    <row r="1245" spans="1:4" s="21" customFormat="1" ht="14.25" customHeight="1" x14ac:dyDescent="0.3">
      <c r="A1245" s="76">
        <v>40603</v>
      </c>
      <c r="B1245" s="64">
        <v>21.01</v>
      </c>
      <c r="C1245" s="99">
        <f t="shared" ca="1" si="39"/>
        <v>0.25657894736842124</v>
      </c>
      <c r="D1245" s="64">
        <f t="shared" ca="1" si="40"/>
        <v>3.8486842105263186</v>
      </c>
    </row>
    <row r="1246" spans="1:4" s="21" customFormat="1" ht="14.25" customHeight="1" x14ac:dyDescent="0.3">
      <c r="A1246" s="76">
        <v>40602</v>
      </c>
      <c r="B1246" s="64">
        <v>18.350000000000001</v>
      </c>
      <c r="C1246" s="99">
        <f t="shared" ca="1" si="39"/>
        <v>0.12095296273671352</v>
      </c>
      <c r="D1246" s="64">
        <f t="shared" ca="1" si="40"/>
        <v>1.8142944410507029</v>
      </c>
    </row>
    <row r="1247" spans="1:4" s="21" customFormat="1" ht="14.25" customHeight="1" x14ac:dyDescent="0.3">
      <c r="A1247" s="76">
        <v>40599</v>
      </c>
      <c r="B1247" s="64">
        <v>19.22</v>
      </c>
      <c r="C1247" s="99">
        <f t="shared" ca="1" si="39"/>
        <v>0.20501567398119119</v>
      </c>
      <c r="D1247" s="64">
        <f t="shared" ca="1" si="40"/>
        <v>3.0752351097178678</v>
      </c>
    </row>
    <row r="1248" spans="1:4" s="21" customFormat="1" ht="14.25" customHeight="1" x14ac:dyDescent="0.3">
      <c r="A1248" s="76">
        <v>40598</v>
      </c>
      <c r="B1248" s="64">
        <v>21.32</v>
      </c>
      <c r="C1248" s="99">
        <f t="shared" ca="1" si="39"/>
        <v>0.35882727852135127</v>
      </c>
      <c r="D1248" s="64">
        <f t="shared" ca="1" si="40"/>
        <v>5.3824091778202687</v>
      </c>
    </row>
    <row r="1249" spans="1:4" s="21" customFormat="1" ht="14.25" customHeight="1" x14ac:dyDescent="0.3">
      <c r="A1249" s="76">
        <v>40597</v>
      </c>
      <c r="B1249" s="64">
        <v>22.13</v>
      </c>
      <c r="C1249" s="99">
        <f t="shared" ca="1" si="39"/>
        <v>0.3753884400248601</v>
      </c>
      <c r="D1249" s="64">
        <f t="shared" ca="1" si="40"/>
        <v>5.6308266003729015</v>
      </c>
    </row>
    <row r="1250" spans="1:4" s="21" customFormat="1" ht="14.25" customHeight="1" x14ac:dyDescent="0.3">
      <c r="A1250" s="76">
        <v>40596</v>
      </c>
      <c r="B1250" s="64">
        <v>20.8</v>
      </c>
      <c r="C1250" s="99">
        <f t="shared" ca="1" si="39"/>
        <v>0.31064902331442984</v>
      </c>
      <c r="D1250" s="64">
        <f t="shared" ca="1" si="40"/>
        <v>4.6597353497164473</v>
      </c>
    </row>
    <row r="1251" spans="1:4" s="21" customFormat="1" ht="14.25" customHeight="1" x14ac:dyDescent="0.3">
      <c r="A1251" s="76">
        <v>40595</v>
      </c>
      <c r="B1251" s="64" t="e">
        <v>#N/A</v>
      </c>
      <c r="C1251" s="99">
        <f t="shared" ca="1" si="39"/>
        <v>3.5402727195731371E-2</v>
      </c>
      <c r="D1251" s="64">
        <f t="shared" ca="1" si="40"/>
        <v>-2.1576433121019116</v>
      </c>
    </row>
    <row r="1252" spans="1:4" s="21" customFormat="1" ht="14.25" customHeight="1" x14ac:dyDescent="0.3">
      <c r="A1252" s="76">
        <v>40592</v>
      </c>
      <c r="B1252" s="64">
        <v>16.43</v>
      </c>
      <c r="C1252" s="99">
        <f t="shared" ca="1" si="39"/>
        <v>9.2137592137591252E-3</v>
      </c>
      <c r="D1252" s="64">
        <f t="shared" ca="1" si="40"/>
        <v>0.13820638820638687</v>
      </c>
    </row>
    <row r="1253" spans="1:4" s="21" customFormat="1" ht="14.25" customHeight="1" x14ac:dyDescent="0.3">
      <c r="A1253" s="76">
        <v>40591</v>
      </c>
      <c r="B1253" s="64">
        <v>16.59</v>
      </c>
      <c r="C1253" s="99">
        <f t="shared" ca="1" si="39"/>
        <v>4.143126177024483E-2</v>
      </c>
      <c r="D1253" s="64">
        <f t="shared" ca="1" si="40"/>
        <v>0.62146892655367247</v>
      </c>
    </row>
    <row r="1254" spans="1:4" s="21" customFormat="1" ht="14.25" customHeight="1" x14ac:dyDescent="0.3">
      <c r="A1254" s="76">
        <v>40590</v>
      </c>
      <c r="B1254" s="64">
        <v>16.72</v>
      </c>
      <c r="C1254" s="99">
        <f t="shared" ca="1" si="39"/>
        <v>1.7974835230675603E-3</v>
      </c>
      <c r="D1254" s="64">
        <f t="shared" ca="1" si="40"/>
        <v>2.6962252846013404E-2</v>
      </c>
    </row>
    <row r="1255" spans="1:4" s="21" customFormat="1" ht="14.25" customHeight="1" x14ac:dyDescent="0.3">
      <c r="A1255" s="76">
        <v>40589</v>
      </c>
      <c r="B1255" s="64">
        <v>16.37</v>
      </c>
      <c r="C1255" s="99">
        <f t="shared" ca="1" si="39"/>
        <v>-5.3757225433525992E-2</v>
      </c>
      <c r="D1255" s="64">
        <f t="shared" ca="1" si="40"/>
        <v>-0.80635838150288985</v>
      </c>
    </row>
    <row r="1256" spans="1:4" s="21" customFormat="1" ht="14.25" customHeight="1" x14ac:dyDescent="0.3">
      <c r="A1256" s="76">
        <v>40588</v>
      </c>
      <c r="B1256" s="64">
        <v>15.95</v>
      </c>
      <c r="C1256" s="99">
        <f t="shared" ca="1" si="39"/>
        <v>-9.529211571185478E-2</v>
      </c>
      <c r="D1256" s="64">
        <f t="shared" ca="1" si="40"/>
        <v>-1.4293817356778218</v>
      </c>
    </row>
    <row r="1257" spans="1:4" s="21" customFormat="1" ht="14.25" customHeight="1" x14ac:dyDescent="0.3">
      <c r="A1257" s="76">
        <v>40585</v>
      </c>
      <c r="B1257" s="64">
        <v>15.69</v>
      </c>
      <c r="C1257" s="99">
        <f t="shared" ca="1" si="39"/>
        <v>-0.19662058371735799</v>
      </c>
      <c r="D1257" s="64">
        <f t="shared" ca="1" si="40"/>
        <v>-2.9493087557603701</v>
      </c>
    </row>
    <row r="1258" spans="1:4" s="21" customFormat="1" ht="14.25" customHeight="1" x14ac:dyDescent="0.3">
      <c r="A1258" s="76">
        <v>40584</v>
      </c>
      <c r="B1258" s="64">
        <v>16.09</v>
      </c>
      <c r="C1258" s="99">
        <f t="shared" ca="1" si="39"/>
        <v>-0.19710578842315365</v>
      </c>
      <c r="D1258" s="64">
        <f t="shared" ca="1" si="40"/>
        <v>-2.956586826347305</v>
      </c>
    </row>
    <row r="1259" spans="1:4" s="21" customFormat="1" ht="14.25" customHeight="1" x14ac:dyDescent="0.3">
      <c r="A1259" s="76">
        <v>40583</v>
      </c>
      <c r="B1259" s="64">
        <v>15.87</v>
      </c>
      <c r="C1259" s="99">
        <f t="shared" ca="1" si="39"/>
        <v>-1.733746130030956E-2</v>
      </c>
      <c r="D1259" s="64">
        <f t="shared" ca="1" si="40"/>
        <v>-0.26006191950464341</v>
      </c>
    </row>
    <row r="1260" spans="1:4" s="21" customFormat="1" ht="14.25" customHeight="1" x14ac:dyDescent="0.3">
      <c r="A1260" s="76">
        <v>40582</v>
      </c>
      <c r="B1260" s="64">
        <v>15.81</v>
      </c>
      <c r="C1260" s="99">
        <f t="shared" ca="1" si="39"/>
        <v>-4.9879807692307696E-2</v>
      </c>
      <c r="D1260" s="64">
        <f t="shared" ca="1" si="40"/>
        <v>-0.74819711538461542</v>
      </c>
    </row>
    <row r="1261" spans="1:4" s="21" customFormat="1" ht="14.25" customHeight="1" x14ac:dyDescent="0.3">
      <c r="A1261" s="76">
        <v>40581</v>
      </c>
      <c r="B1261" s="64">
        <v>16.28</v>
      </c>
      <c r="C1261" s="99">
        <f t="shared" ca="1" si="39"/>
        <v>-7.4474133030130688E-2</v>
      </c>
      <c r="D1261" s="64">
        <f t="shared" ca="1" si="40"/>
        <v>-1.1171119954519604</v>
      </c>
    </row>
    <row r="1262" spans="1:4" s="21" customFormat="1" ht="14.25" customHeight="1" x14ac:dyDescent="0.3">
      <c r="A1262" s="76">
        <v>40578</v>
      </c>
      <c r="B1262" s="64">
        <v>15.93</v>
      </c>
      <c r="C1262" s="99">
        <f t="shared" ca="1" si="39"/>
        <v>-9.7450424929178409E-2</v>
      </c>
      <c r="D1262" s="64">
        <f t="shared" ca="1" si="40"/>
        <v>-1.4617563739376762</v>
      </c>
    </row>
    <row r="1263" spans="1:4" s="21" customFormat="1" ht="14.25" customHeight="1" x14ac:dyDescent="0.3">
      <c r="A1263" s="76">
        <v>40577</v>
      </c>
      <c r="B1263" s="64">
        <v>16.690000000000001</v>
      </c>
      <c r="C1263" s="99">
        <f t="shared" ca="1" si="39"/>
        <v>-9.6372495939361008E-2</v>
      </c>
      <c r="D1263" s="64">
        <f t="shared" ca="1" si="40"/>
        <v>-1.4455874390904151</v>
      </c>
    </row>
    <row r="1264" spans="1:4" s="21" customFormat="1" ht="14.25" customHeight="1" x14ac:dyDescent="0.3">
      <c r="A1264" s="76">
        <v>40576</v>
      </c>
      <c r="B1264" s="64">
        <v>17.3</v>
      </c>
      <c r="C1264" s="99">
        <f t="shared" ca="1" si="39"/>
        <v>-3.8354641467481812E-2</v>
      </c>
      <c r="D1264" s="64">
        <f t="shared" ca="1" si="40"/>
        <v>-0.57531962201222719</v>
      </c>
    </row>
    <row r="1265" spans="1:4" s="21" customFormat="1" ht="14.25" customHeight="1" x14ac:dyDescent="0.3">
      <c r="A1265" s="76">
        <v>40575</v>
      </c>
      <c r="B1265" s="64">
        <v>17.63</v>
      </c>
      <c r="C1265" s="99">
        <f t="shared" ca="1" si="39"/>
        <v>1.8486424032351258E-2</v>
      </c>
      <c r="D1265" s="64">
        <f t="shared" ca="1" si="40"/>
        <v>0.2772963604852689</v>
      </c>
    </row>
    <row r="1266" spans="1:4" s="21" customFormat="1" ht="14.25" customHeight="1" x14ac:dyDescent="0.3">
      <c r="A1266" s="76">
        <v>40574</v>
      </c>
      <c r="B1266" s="64">
        <v>19.53</v>
      </c>
      <c r="C1266" s="99">
        <f t="shared" ca="1" si="39"/>
        <v>0.23062381852551997</v>
      </c>
      <c r="D1266" s="64">
        <f t="shared" ca="1" si="40"/>
        <v>3.4593572778827997</v>
      </c>
    </row>
    <row r="1267" spans="1:4" s="21" customFormat="1" ht="14.25" customHeight="1" x14ac:dyDescent="0.3">
      <c r="A1267" s="76">
        <v>40571</v>
      </c>
      <c r="B1267" s="64">
        <v>20.04</v>
      </c>
      <c r="C1267" s="99">
        <f t="shared" ca="1" si="39"/>
        <v>3.5402727195731371E-2</v>
      </c>
      <c r="D1267" s="64">
        <f t="shared" ca="1" si="40"/>
        <v>-2.1576433121019116</v>
      </c>
    </row>
    <row r="1268" spans="1:4" s="21" customFormat="1" ht="14.25" customHeight="1" x14ac:dyDescent="0.3">
      <c r="A1268" s="76">
        <v>40570</v>
      </c>
      <c r="B1268" s="64">
        <v>16.149999999999999</v>
      </c>
      <c r="C1268" s="99">
        <f t="shared" ca="1" si="39"/>
        <v>4.4631306597671262E-2</v>
      </c>
      <c r="D1268" s="64">
        <f t="shared" ca="1" si="40"/>
        <v>0.66946959896506897</v>
      </c>
    </row>
    <row r="1269" spans="1:4" s="21" customFormat="1" ht="14.25" customHeight="1" x14ac:dyDescent="0.3">
      <c r="A1269" s="76">
        <v>40569</v>
      </c>
      <c r="B1269" s="64">
        <v>16.64</v>
      </c>
      <c r="C1269" s="99">
        <f t="shared" ca="1" si="39"/>
        <v>1.525320317266626E-2</v>
      </c>
      <c r="D1269" s="64">
        <f t="shared" ca="1" si="40"/>
        <v>0.22879804758999389</v>
      </c>
    </row>
    <row r="1270" spans="1:4" s="21" customFormat="1" ht="14.25" customHeight="1" x14ac:dyDescent="0.3">
      <c r="A1270" s="76">
        <v>40568</v>
      </c>
      <c r="B1270" s="64">
        <v>17.59</v>
      </c>
      <c r="C1270" s="99">
        <f t="shared" ca="1" si="39"/>
        <v>8.3128078817734083E-2</v>
      </c>
      <c r="D1270" s="64">
        <f t="shared" ca="1" si="40"/>
        <v>1.2469211822660113</v>
      </c>
    </row>
    <row r="1271" spans="1:4" s="21" customFormat="1" ht="14.25" customHeight="1" x14ac:dyDescent="0.3">
      <c r="A1271" s="76">
        <v>40567</v>
      </c>
      <c r="B1271" s="64">
        <v>17.649999999999999</v>
      </c>
      <c r="C1271" s="99">
        <f t="shared" ca="1" si="39"/>
        <v>4.4997039668442748E-2</v>
      </c>
      <c r="D1271" s="64">
        <f t="shared" ca="1" si="40"/>
        <v>0.67495559502664126</v>
      </c>
    </row>
    <row r="1272" spans="1:4" s="21" customFormat="1" ht="14.25" customHeight="1" x14ac:dyDescent="0.3">
      <c r="A1272" s="76">
        <v>40564</v>
      </c>
      <c r="B1272" s="64">
        <v>18.47</v>
      </c>
      <c r="C1272" s="99">
        <f t="shared" ca="1" si="39"/>
        <v>5.3021664766248561E-2</v>
      </c>
      <c r="D1272" s="64">
        <f t="shared" ca="1" si="40"/>
        <v>0.79532497149372838</v>
      </c>
    </row>
    <row r="1273" spans="1:4" s="21" customFormat="1" ht="14.25" customHeight="1" x14ac:dyDescent="0.3">
      <c r="A1273" s="76">
        <v>40563</v>
      </c>
      <c r="B1273" s="64">
        <v>17.989999999999998</v>
      </c>
      <c r="C1273" s="99">
        <f t="shared" ca="1" si="39"/>
        <v>4.9591598599766501E-2</v>
      </c>
      <c r="D1273" s="64">
        <f t="shared" ca="1" si="40"/>
        <v>0.74387397899649754</v>
      </c>
    </row>
    <row r="1274" spans="1:4" s="21" customFormat="1" ht="14.25" customHeight="1" x14ac:dyDescent="0.3">
      <c r="A1274" s="76">
        <v>40562</v>
      </c>
      <c r="B1274" s="64">
        <v>17.309999999999999</v>
      </c>
      <c r="C1274" s="99">
        <f t="shared" ca="1" si="39"/>
        <v>-5.1724137931034404E-3</v>
      </c>
      <c r="D1274" s="64">
        <f t="shared" ca="1" si="40"/>
        <v>-7.7586206896551602E-2</v>
      </c>
    </row>
    <row r="1275" spans="1:4" s="21" customFormat="1" ht="14.25" customHeight="1" x14ac:dyDescent="0.3">
      <c r="A1275" s="76">
        <v>40561</v>
      </c>
      <c r="B1275" s="64">
        <v>15.87</v>
      </c>
      <c r="C1275" s="99">
        <f t="shared" ca="1" si="39"/>
        <v>-6.7567567567567585E-2</v>
      </c>
      <c r="D1275" s="64">
        <f t="shared" ca="1" si="40"/>
        <v>-1.0135135135135138</v>
      </c>
    </row>
    <row r="1276" spans="1:4" s="21" customFormat="1" ht="14.25" customHeight="1" x14ac:dyDescent="0.3">
      <c r="A1276" s="76">
        <v>40560</v>
      </c>
      <c r="B1276" s="64" t="e">
        <v>#N/A</v>
      </c>
      <c r="C1276" s="99">
        <f t="shared" ca="1" si="39"/>
        <v>3.5402727195731371E-2</v>
      </c>
      <c r="D1276" s="64">
        <f t="shared" ca="1" si="40"/>
        <v>-2.1576433121019116</v>
      </c>
    </row>
    <row r="1277" spans="1:4" s="21" customFormat="1" ht="14.25" customHeight="1" x14ac:dyDescent="0.3">
      <c r="A1277" s="76">
        <v>40557</v>
      </c>
      <c r="B1277" s="64">
        <v>15.46</v>
      </c>
      <c r="C1277" s="99">
        <f t="shared" ca="1" si="39"/>
        <v>-0.12208972174900617</v>
      </c>
      <c r="D1277" s="64">
        <f t="shared" ca="1" si="40"/>
        <v>-1.8313458262350926</v>
      </c>
    </row>
    <row r="1278" spans="1:4" s="21" customFormat="1" ht="14.25" customHeight="1" x14ac:dyDescent="0.3">
      <c r="A1278" s="76">
        <v>40556</v>
      </c>
      <c r="B1278" s="64">
        <v>16.39</v>
      </c>
      <c r="C1278" s="99">
        <f t="shared" ca="1" si="39"/>
        <v>-7.6619718309859128E-2</v>
      </c>
      <c r="D1278" s="64">
        <f t="shared" ca="1" si="40"/>
        <v>-1.1492957746478869</v>
      </c>
    </row>
    <row r="1279" spans="1:4" s="21" customFormat="1" ht="14.25" customHeight="1" x14ac:dyDescent="0.3">
      <c r="A1279" s="76">
        <v>40555</v>
      </c>
      <c r="B1279" s="64">
        <v>16.239999999999998</v>
      </c>
      <c r="C1279" s="99">
        <f t="shared" ca="1" si="39"/>
        <v>-7.3059360730593673E-2</v>
      </c>
      <c r="D1279" s="64">
        <f t="shared" ca="1" si="40"/>
        <v>-1.0958904109589052</v>
      </c>
    </row>
    <row r="1280" spans="1:4" s="21" customFormat="1" ht="14.25" customHeight="1" x14ac:dyDescent="0.3">
      <c r="A1280" s="76">
        <v>40554</v>
      </c>
      <c r="B1280" s="64">
        <v>16.89</v>
      </c>
      <c r="C1280" s="99">
        <f t="shared" ca="1" si="39"/>
        <v>-2.2569444444444475E-2</v>
      </c>
      <c r="D1280" s="64">
        <f t="shared" ca="1" si="40"/>
        <v>-0.33854166666666713</v>
      </c>
    </row>
    <row r="1281" spans="1:4" s="21" customFormat="1" ht="14.25" customHeight="1" x14ac:dyDescent="0.3">
      <c r="A1281" s="76">
        <v>40553</v>
      </c>
      <c r="B1281" s="64">
        <v>17.54</v>
      </c>
      <c r="C1281" s="99">
        <f t="shared" ca="1" si="39"/>
        <v>1.1415525114155008E-3</v>
      </c>
      <c r="D1281" s="64">
        <f t="shared" ca="1" si="40"/>
        <v>1.7123287671232511E-2</v>
      </c>
    </row>
    <row r="1282" spans="1:4" s="21" customFormat="1" ht="14.25" customHeight="1" x14ac:dyDescent="0.3">
      <c r="A1282" s="76">
        <v>40550</v>
      </c>
      <c r="B1282" s="64">
        <v>17.14</v>
      </c>
      <c r="C1282" s="99">
        <f t="shared" ca="1" si="39"/>
        <v>-2.9994340690435828E-2</v>
      </c>
      <c r="D1282" s="64">
        <f t="shared" ca="1" si="40"/>
        <v>-0.44991511035653742</v>
      </c>
    </row>
    <row r="1283" spans="1:4" s="21" customFormat="1" ht="14.25" customHeight="1" x14ac:dyDescent="0.3">
      <c r="A1283" s="76">
        <v>40549</v>
      </c>
      <c r="B1283" s="64">
        <v>17.399999999999999</v>
      </c>
      <c r="C1283" s="99">
        <f t="shared" ref="C1283:C1346" ca="1" si="41">_xlfn.IFNA((B1283-B1292)/B1292,NORMINV(RAND(), _xlfn.AGGREGATE(1,6,C1222:C1348),_xlfn.AGGREGATE(7,6,C1222:C1348)))</f>
        <v>3.5402727195731371E-2</v>
      </c>
      <c r="D1283" s="64">
        <f t="shared" ca="1" si="40"/>
        <v>-2.1576433121019116</v>
      </c>
    </row>
    <row r="1284" spans="1:4" s="21" customFormat="1" ht="14.25" customHeight="1" x14ac:dyDescent="0.3">
      <c r="A1284" s="76">
        <v>40548</v>
      </c>
      <c r="B1284" s="64">
        <v>17.02</v>
      </c>
      <c r="C1284" s="99">
        <f t="shared" ca="1" si="41"/>
        <v>3.3394049787492455E-2</v>
      </c>
      <c r="D1284" s="64">
        <f t="shared" ca="1" si="40"/>
        <v>0.50091074681238679</v>
      </c>
    </row>
    <row r="1285" spans="1:4" s="21" customFormat="1" ht="14.25" customHeight="1" x14ac:dyDescent="0.3">
      <c r="A1285" s="76">
        <v>40547</v>
      </c>
      <c r="B1285" s="64">
        <v>17.38</v>
      </c>
      <c r="C1285" s="99">
        <f t="shared" ca="1" si="41"/>
        <v>0.12491909385113267</v>
      </c>
      <c r="D1285" s="64">
        <f t="shared" ca="1" si="40"/>
        <v>1.8737864077669901</v>
      </c>
    </row>
    <row r="1286" spans="1:4" s="21" customFormat="1" ht="14.25" customHeight="1" x14ac:dyDescent="0.3">
      <c r="A1286" s="76">
        <v>40546</v>
      </c>
      <c r="B1286" s="64">
        <v>17.61</v>
      </c>
      <c r="C1286" s="99">
        <f t="shared" ca="1" si="41"/>
        <v>6.7919951485749003E-2</v>
      </c>
      <c r="D1286" s="64">
        <f t="shared" ref="D1286:D1349" ca="1" si="42">C1286*15</f>
        <v>1.0187992722862351</v>
      </c>
    </row>
    <row r="1287" spans="1:4" s="21" customFormat="1" ht="14.25" customHeight="1" x14ac:dyDescent="0.3">
      <c r="A1287" s="76">
        <v>40543</v>
      </c>
      <c r="B1287" s="64">
        <v>17.75</v>
      </c>
      <c r="C1287" s="99">
        <f t="shared" ca="1" si="41"/>
        <v>8.1657525898842162E-2</v>
      </c>
      <c r="D1287" s="64">
        <f t="shared" ca="1" si="42"/>
        <v>1.2248628884826325</v>
      </c>
    </row>
    <row r="1288" spans="1:4" s="21" customFormat="1" ht="14.25" customHeight="1" x14ac:dyDescent="0.3">
      <c r="A1288" s="76">
        <v>40542</v>
      </c>
      <c r="B1288" s="64">
        <v>17.52</v>
      </c>
      <c r="C1288" s="99">
        <f t="shared" ca="1" si="41"/>
        <v>8.7523277467411564E-2</v>
      </c>
      <c r="D1288" s="64">
        <f t="shared" ca="1" si="42"/>
        <v>1.3128491620111735</v>
      </c>
    </row>
    <row r="1289" spans="1:4" s="21" customFormat="1" ht="14.25" customHeight="1" x14ac:dyDescent="0.3">
      <c r="A1289" s="76">
        <v>40541</v>
      </c>
      <c r="B1289" s="64">
        <v>17.28</v>
      </c>
      <c r="C1289" s="99">
        <f t="shared" ca="1" si="41"/>
        <v>-6.3254744105807606E-3</v>
      </c>
      <c r="D1289" s="64">
        <f t="shared" ca="1" si="42"/>
        <v>-9.4882116158711408E-2</v>
      </c>
    </row>
    <row r="1290" spans="1:4" s="21" customFormat="1" ht="14.25" customHeight="1" x14ac:dyDescent="0.3">
      <c r="A1290" s="76">
        <v>40540</v>
      </c>
      <c r="B1290" s="64">
        <v>17.52</v>
      </c>
      <c r="C1290" s="99">
        <f t="shared" ca="1" si="41"/>
        <v>-2.3411371237458286E-2</v>
      </c>
      <c r="D1290" s="64">
        <f t="shared" ca="1" si="42"/>
        <v>-0.35117056856187429</v>
      </c>
    </row>
    <row r="1291" spans="1:4" s="21" customFormat="1" ht="14.25" customHeight="1" x14ac:dyDescent="0.3">
      <c r="A1291" s="76">
        <v>40539</v>
      </c>
      <c r="B1291" s="64">
        <v>17.670000000000002</v>
      </c>
      <c r="C1291" s="99">
        <f t="shared" ca="1" si="41"/>
        <v>3.407155025553792E-3</v>
      </c>
      <c r="D1291" s="64">
        <f t="shared" ca="1" si="42"/>
        <v>5.1107325383306881E-2</v>
      </c>
    </row>
    <row r="1292" spans="1:4" s="21" customFormat="1" ht="14.25" customHeight="1" x14ac:dyDescent="0.3">
      <c r="A1292" s="76">
        <v>40536</v>
      </c>
      <c r="B1292" s="64" t="e">
        <v>#N/A</v>
      </c>
      <c r="C1292" s="99">
        <f t="shared" ca="1" si="41"/>
        <v>3.5402727195731371E-2</v>
      </c>
      <c r="D1292" s="64">
        <f t="shared" ca="1" si="42"/>
        <v>-2.1576433121019116</v>
      </c>
    </row>
    <row r="1293" spans="1:4" s="21" customFormat="1" ht="14.25" customHeight="1" x14ac:dyDescent="0.3">
      <c r="A1293" s="76">
        <v>40535</v>
      </c>
      <c r="B1293" s="64">
        <v>16.47</v>
      </c>
      <c r="C1293" s="99">
        <f t="shared" ca="1" si="41"/>
        <v>-6.4735945485519628E-2</v>
      </c>
      <c r="D1293" s="64">
        <f t="shared" ca="1" si="42"/>
        <v>-0.9710391822827944</v>
      </c>
    </row>
    <row r="1294" spans="1:4" s="21" customFormat="1" ht="14.25" customHeight="1" x14ac:dyDescent="0.3">
      <c r="A1294" s="76">
        <v>40534</v>
      </c>
      <c r="B1294" s="64">
        <v>15.45</v>
      </c>
      <c r="C1294" s="99">
        <f t="shared" ca="1" si="41"/>
        <v>-0.10434782608695656</v>
      </c>
      <c r="D1294" s="64">
        <f t="shared" ca="1" si="42"/>
        <v>-1.5652173913043483</v>
      </c>
    </row>
    <row r="1295" spans="1:4" s="21" customFormat="1" ht="14.25" customHeight="1" x14ac:dyDescent="0.3">
      <c r="A1295" s="76">
        <v>40533</v>
      </c>
      <c r="B1295" s="64">
        <v>16.489999999999998</v>
      </c>
      <c r="C1295" s="99">
        <f t="shared" ca="1" si="41"/>
        <v>-7.0462232243517484E-2</v>
      </c>
      <c r="D1295" s="64">
        <f t="shared" ca="1" si="42"/>
        <v>-1.0569334836527622</v>
      </c>
    </row>
    <row r="1296" spans="1:4" s="21" customFormat="1" ht="14.25" customHeight="1" x14ac:dyDescent="0.3">
      <c r="A1296" s="76">
        <v>40532</v>
      </c>
      <c r="B1296" s="64">
        <v>16.41</v>
      </c>
      <c r="C1296" s="99">
        <f t="shared" ca="1" si="41"/>
        <v>-8.78265703168426E-2</v>
      </c>
      <c r="D1296" s="64">
        <f t="shared" ca="1" si="42"/>
        <v>-1.317398554752639</v>
      </c>
    </row>
    <row r="1297" spans="1:4" s="21" customFormat="1" ht="14.25" customHeight="1" x14ac:dyDescent="0.3">
      <c r="A1297" s="76">
        <v>40529</v>
      </c>
      <c r="B1297" s="64">
        <v>16.11</v>
      </c>
      <c r="C1297" s="99">
        <f t="shared" ca="1" si="41"/>
        <v>-0.10599334073251944</v>
      </c>
      <c r="D1297" s="64">
        <f t="shared" ca="1" si="42"/>
        <v>-1.5899001109877915</v>
      </c>
    </row>
    <row r="1298" spans="1:4" s="21" customFormat="1" ht="14.25" customHeight="1" x14ac:dyDescent="0.3">
      <c r="A1298" s="76">
        <v>40528</v>
      </c>
      <c r="B1298" s="64">
        <v>17.39</v>
      </c>
      <c r="C1298" s="99">
        <f t="shared" ca="1" si="41"/>
        <v>-3.4425319267073901E-2</v>
      </c>
      <c r="D1298" s="64">
        <f t="shared" ca="1" si="42"/>
        <v>-0.51637978900610848</v>
      </c>
    </row>
    <row r="1299" spans="1:4" s="21" customFormat="1" ht="14.25" customHeight="1" x14ac:dyDescent="0.3">
      <c r="A1299" s="76">
        <v>40527</v>
      </c>
      <c r="B1299" s="64">
        <v>17.940000000000001</v>
      </c>
      <c r="C1299" s="99">
        <f t="shared" ca="1" si="41"/>
        <v>-7.4780814853016978E-2</v>
      </c>
      <c r="D1299" s="64">
        <f t="shared" ca="1" si="42"/>
        <v>-1.1217122227952547</v>
      </c>
    </row>
    <row r="1300" spans="1:4" s="21" customFormat="1" ht="14.25" customHeight="1" x14ac:dyDescent="0.3">
      <c r="A1300" s="76">
        <v>40526</v>
      </c>
      <c r="B1300" s="64">
        <v>17.61</v>
      </c>
      <c r="C1300" s="99">
        <f t="shared" ca="1" si="41"/>
        <v>-0.175561797752809</v>
      </c>
      <c r="D1300" s="64">
        <f t="shared" ca="1" si="42"/>
        <v>-2.6334269662921352</v>
      </c>
    </row>
    <row r="1301" spans="1:4" s="21" customFormat="1" ht="14.25" customHeight="1" x14ac:dyDescent="0.3">
      <c r="A1301" s="76">
        <v>40525</v>
      </c>
      <c r="B1301" s="64">
        <v>17.55</v>
      </c>
      <c r="C1301" s="99">
        <f t="shared" ca="1" si="41"/>
        <v>-0.25446049277824973</v>
      </c>
      <c r="D1301" s="64">
        <f t="shared" ca="1" si="42"/>
        <v>-3.8169073916737459</v>
      </c>
    </row>
    <row r="1302" spans="1:4" s="21" customFormat="1" ht="14.25" customHeight="1" x14ac:dyDescent="0.3">
      <c r="A1302" s="76">
        <v>40522</v>
      </c>
      <c r="B1302" s="64">
        <v>17.61</v>
      </c>
      <c r="C1302" s="99">
        <f t="shared" ca="1" si="41"/>
        <v>-0.1820715281003252</v>
      </c>
      <c r="D1302" s="64">
        <f t="shared" ca="1" si="42"/>
        <v>-2.7310729215048779</v>
      </c>
    </row>
    <row r="1303" spans="1:4" s="21" customFormat="1" ht="14.25" customHeight="1" x14ac:dyDescent="0.3">
      <c r="A1303" s="76">
        <v>40521</v>
      </c>
      <c r="B1303" s="64">
        <v>17.25</v>
      </c>
      <c r="C1303" s="99">
        <f t="shared" ca="1" si="41"/>
        <v>-0.22367236723672362</v>
      </c>
      <c r="D1303" s="64">
        <f t="shared" ca="1" si="42"/>
        <v>-3.3550855085508542</v>
      </c>
    </row>
    <row r="1304" spans="1:4" s="21" customFormat="1" ht="14.25" customHeight="1" x14ac:dyDescent="0.3">
      <c r="A1304" s="76">
        <v>40520</v>
      </c>
      <c r="B1304" s="64">
        <v>17.739999999999998</v>
      </c>
      <c r="C1304" s="99">
        <f t="shared" ca="1" si="41"/>
        <v>3.5402727195731371E-2</v>
      </c>
      <c r="D1304" s="64">
        <f t="shared" ca="1" si="42"/>
        <v>-2.1576433121019116</v>
      </c>
    </row>
    <row r="1305" spans="1:4" s="21" customFormat="1" ht="14.25" customHeight="1" x14ac:dyDescent="0.3">
      <c r="A1305" s="76">
        <v>40519</v>
      </c>
      <c r="B1305" s="64">
        <v>17.989999999999998</v>
      </c>
      <c r="C1305" s="99">
        <f t="shared" ca="1" si="41"/>
        <v>-8.0265848670756659E-2</v>
      </c>
      <c r="D1305" s="64">
        <f t="shared" ca="1" si="42"/>
        <v>-1.20398773006135</v>
      </c>
    </row>
    <row r="1306" spans="1:4" s="21" customFormat="1" ht="14.25" customHeight="1" x14ac:dyDescent="0.3">
      <c r="A1306" s="76">
        <v>40518</v>
      </c>
      <c r="B1306" s="64">
        <v>18.02</v>
      </c>
      <c r="C1306" s="99">
        <f t="shared" ca="1" si="41"/>
        <v>-0.12651478429471641</v>
      </c>
      <c r="D1306" s="64">
        <f t="shared" ca="1" si="42"/>
        <v>-1.897721764420746</v>
      </c>
    </row>
    <row r="1307" spans="1:4" s="21" customFormat="1" ht="14.25" customHeight="1" x14ac:dyDescent="0.3">
      <c r="A1307" s="76">
        <v>40515</v>
      </c>
      <c r="B1307" s="64">
        <v>18.010000000000002</v>
      </c>
      <c r="C1307" s="99">
        <f t="shared" ca="1" si="41"/>
        <v>-1.9597169297768068E-2</v>
      </c>
      <c r="D1307" s="64">
        <f t="shared" ca="1" si="42"/>
        <v>-0.29395753946652103</v>
      </c>
    </row>
    <row r="1308" spans="1:4" s="21" customFormat="1" ht="14.25" customHeight="1" x14ac:dyDescent="0.3">
      <c r="A1308" s="76">
        <v>40514</v>
      </c>
      <c r="B1308" s="64">
        <v>19.39</v>
      </c>
      <c r="C1308" s="99">
        <f t="shared" ca="1" si="41"/>
        <v>7.4833702882483449E-2</v>
      </c>
      <c r="D1308" s="64">
        <f t="shared" ca="1" si="42"/>
        <v>1.1225055432372517</v>
      </c>
    </row>
    <row r="1309" spans="1:4" s="21" customFormat="1" ht="14.25" customHeight="1" x14ac:dyDescent="0.3">
      <c r="A1309" s="76">
        <v>40513</v>
      </c>
      <c r="B1309" s="64">
        <v>21.36</v>
      </c>
      <c r="C1309" s="99">
        <f t="shared" ca="1" si="41"/>
        <v>0.13919999999999996</v>
      </c>
      <c r="D1309" s="64">
        <f t="shared" ca="1" si="42"/>
        <v>2.0879999999999996</v>
      </c>
    </row>
    <row r="1310" spans="1:4" s="21" customFormat="1" ht="14.25" customHeight="1" x14ac:dyDescent="0.3">
      <c r="A1310" s="76">
        <v>40512</v>
      </c>
      <c r="B1310" s="64">
        <v>23.54</v>
      </c>
      <c r="C1310" s="99">
        <f t="shared" ca="1" si="41"/>
        <v>8.1801470588235184E-2</v>
      </c>
      <c r="D1310" s="64">
        <f t="shared" ca="1" si="42"/>
        <v>1.2270220588235277</v>
      </c>
    </row>
    <row r="1311" spans="1:4" s="21" customFormat="1" ht="14.25" customHeight="1" x14ac:dyDescent="0.3">
      <c r="A1311" s="76">
        <v>40511</v>
      </c>
      <c r="B1311" s="64">
        <v>21.53</v>
      </c>
      <c r="C1311" s="99">
        <f t="shared" ca="1" si="41"/>
        <v>-4.6501328609388715E-2</v>
      </c>
      <c r="D1311" s="64">
        <f t="shared" ca="1" si="42"/>
        <v>-0.69751992914083072</v>
      </c>
    </row>
    <row r="1312" spans="1:4" s="21" customFormat="1" ht="14.25" customHeight="1" x14ac:dyDescent="0.3">
      <c r="A1312" s="76">
        <v>40508</v>
      </c>
      <c r="B1312" s="64">
        <v>22.22</v>
      </c>
      <c r="C1312" s="99">
        <f t="shared" ca="1" si="41"/>
        <v>9.9999999999999978E-2</v>
      </c>
      <c r="D1312" s="64">
        <f t="shared" ca="1" si="42"/>
        <v>1.4999999999999996</v>
      </c>
    </row>
    <row r="1313" spans="1:4" s="21" customFormat="1" ht="14.25" customHeight="1" x14ac:dyDescent="0.3">
      <c r="A1313" s="76">
        <v>40507</v>
      </c>
      <c r="B1313" s="64" t="e">
        <v>#N/A</v>
      </c>
      <c r="C1313" s="99">
        <f t="shared" ca="1" si="41"/>
        <v>3.5402727195731371E-2</v>
      </c>
      <c r="D1313" s="64">
        <f t="shared" ca="1" si="42"/>
        <v>-2.1576433121019116</v>
      </c>
    </row>
    <row r="1314" spans="1:4" s="21" customFormat="1" ht="14.25" customHeight="1" x14ac:dyDescent="0.3">
      <c r="A1314" s="76">
        <v>40506</v>
      </c>
      <c r="B1314" s="64">
        <v>19.559999999999999</v>
      </c>
      <c r="C1314" s="99">
        <f t="shared" ca="1" si="41"/>
        <v>4.9356223175965566E-2</v>
      </c>
      <c r="D1314" s="64">
        <f t="shared" ca="1" si="42"/>
        <v>0.74034334763948351</v>
      </c>
    </row>
    <row r="1315" spans="1:4" s="21" customFormat="1" ht="14.25" customHeight="1" x14ac:dyDescent="0.3">
      <c r="A1315" s="76">
        <v>40505</v>
      </c>
      <c r="B1315" s="64">
        <v>20.63</v>
      </c>
      <c r="C1315" s="99">
        <f t="shared" ca="1" si="41"/>
        <v>0.1169463995668652</v>
      </c>
      <c r="D1315" s="64">
        <f t="shared" ca="1" si="42"/>
        <v>1.7541959935029781</v>
      </c>
    </row>
    <row r="1316" spans="1:4" s="21" customFormat="1" ht="14.25" customHeight="1" x14ac:dyDescent="0.3">
      <c r="A1316" s="76">
        <v>40504</v>
      </c>
      <c r="B1316" s="64">
        <v>18.37</v>
      </c>
      <c r="C1316" s="99">
        <f t="shared" ca="1" si="41"/>
        <v>-3.7211740041928586E-2</v>
      </c>
      <c r="D1316" s="64">
        <f t="shared" ca="1" si="42"/>
        <v>-0.55817610062892875</v>
      </c>
    </row>
    <row r="1317" spans="1:4" s="21" customFormat="1" ht="14.25" customHeight="1" x14ac:dyDescent="0.3">
      <c r="A1317" s="76">
        <v>40501</v>
      </c>
      <c r="B1317" s="64">
        <v>18.04</v>
      </c>
      <c r="C1317" s="99">
        <f t="shared" ca="1" si="41"/>
        <v>-1.3668671405139421E-2</v>
      </c>
      <c r="D1317" s="64">
        <f t="shared" ca="1" si="42"/>
        <v>-0.20503007107709131</v>
      </c>
    </row>
    <row r="1318" spans="1:4" s="21" customFormat="1" ht="14.25" customHeight="1" x14ac:dyDescent="0.3">
      <c r="A1318" s="76">
        <v>40500</v>
      </c>
      <c r="B1318" s="64">
        <v>18.75</v>
      </c>
      <c r="C1318" s="99">
        <f t="shared" ca="1" si="41"/>
        <v>2.6834611171960482E-2</v>
      </c>
      <c r="D1318" s="64">
        <f t="shared" ca="1" si="42"/>
        <v>0.4025191675794072</v>
      </c>
    </row>
    <row r="1319" spans="1:4" s="21" customFormat="1" ht="14.25" customHeight="1" x14ac:dyDescent="0.3">
      <c r="A1319" s="76">
        <v>40499</v>
      </c>
      <c r="B1319" s="64">
        <v>21.76</v>
      </c>
      <c r="C1319" s="99">
        <f t="shared" ca="1" si="41"/>
        <v>0.17494600431965454</v>
      </c>
      <c r="D1319" s="64">
        <f t="shared" ca="1" si="42"/>
        <v>2.624190064794818</v>
      </c>
    </row>
    <row r="1320" spans="1:4" s="21" customFormat="1" ht="14.25" customHeight="1" x14ac:dyDescent="0.3">
      <c r="A1320" s="76">
        <v>40498</v>
      </c>
      <c r="B1320" s="64">
        <v>22.58</v>
      </c>
      <c r="C1320" s="99">
        <f t="shared" ca="1" si="41"/>
        <v>0.1543967280163599</v>
      </c>
      <c r="D1320" s="64">
        <f t="shared" ca="1" si="42"/>
        <v>2.3159509202453985</v>
      </c>
    </row>
    <row r="1321" spans="1:4" s="21" customFormat="1" ht="14.25" customHeight="1" x14ac:dyDescent="0.3">
      <c r="A1321" s="76">
        <v>40497</v>
      </c>
      <c r="B1321" s="64">
        <v>20.2</v>
      </c>
      <c r="C1321" s="99">
        <f t="shared" ca="1" si="41"/>
        <v>-6.3514140009272177E-2</v>
      </c>
      <c r="D1321" s="64">
        <f t="shared" ca="1" si="42"/>
        <v>-0.9527121001390827</v>
      </c>
    </row>
    <row r="1322" spans="1:4" s="21" customFormat="1" ht="14.25" customHeight="1" x14ac:dyDescent="0.3">
      <c r="A1322" s="76">
        <v>40494</v>
      </c>
      <c r="B1322" s="64">
        <v>20.61</v>
      </c>
      <c r="C1322" s="99">
        <f t="shared" ca="1" si="41"/>
        <v>-5.5886394869445667E-2</v>
      </c>
      <c r="D1322" s="64">
        <f t="shared" ca="1" si="42"/>
        <v>-0.83829592304168499</v>
      </c>
    </row>
    <row r="1323" spans="1:4" s="21" customFormat="1" ht="14.25" customHeight="1" x14ac:dyDescent="0.3">
      <c r="A1323" s="76">
        <v>40493</v>
      </c>
      <c r="B1323" s="64">
        <v>18.64</v>
      </c>
      <c r="C1323" s="99">
        <f t="shared" ca="1" si="41"/>
        <v>-0.12075471698113202</v>
      </c>
      <c r="D1323" s="64">
        <f t="shared" ca="1" si="42"/>
        <v>-1.8113207547169803</v>
      </c>
    </row>
    <row r="1324" spans="1:4" s="21" customFormat="1" ht="14.25" customHeight="1" x14ac:dyDescent="0.3">
      <c r="A1324" s="76">
        <v>40492</v>
      </c>
      <c r="B1324" s="64">
        <v>18.47</v>
      </c>
      <c r="C1324" s="99">
        <f t="shared" ca="1" si="41"/>
        <v>-0.11542145593869733</v>
      </c>
      <c r="D1324" s="64">
        <f t="shared" ca="1" si="42"/>
        <v>-1.7313218390804601</v>
      </c>
    </row>
    <row r="1325" spans="1:4" s="21" customFormat="1" ht="14.25" customHeight="1" x14ac:dyDescent="0.3">
      <c r="A1325" s="76">
        <v>40491</v>
      </c>
      <c r="B1325" s="64">
        <v>19.079999999999998</v>
      </c>
      <c r="C1325" s="99">
        <f t="shared" ca="1" si="41"/>
        <v>-7.8705939159826294E-2</v>
      </c>
      <c r="D1325" s="64">
        <f t="shared" ca="1" si="42"/>
        <v>-1.1805890873973943</v>
      </c>
    </row>
    <row r="1326" spans="1:4" s="21" customFormat="1" ht="14.25" customHeight="1" x14ac:dyDescent="0.3">
      <c r="A1326" s="76">
        <v>40490</v>
      </c>
      <c r="B1326" s="64">
        <v>18.29</v>
      </c>
      <c r="C1326" s="99">
        <f t="shared" ca="1" si="41"/>
        <v>-9.5450049455984162E-2</v>
      </c>
      <c r="D1326" s="64">
        <f t="shared" ca="1" si="42"/>
        <v>-1.4317507418397624</v>
      </c>
    </row>
    <row r="1327" spans="1:4" s="21" customFormat="1" ht="14.25" customHeight="1" x14ac:dyDescent="0.3">
      <c r="A1327" s="76">
        <v>40487</v>
      </c>
      <c r="B1327" s="64">
        <v>18.260000000000002</v>
      </c>
      <c r="C1327" s="99">
        <f t="shared" ca="1" si="41"/>
        <v>-8.0100755667506282E-2</v>
      </c>
      <c r="D1327" s="64">
        <f t="shared" ca="1" si="42"/>
        <v>-1.2015113350125943</v>
      </c>
    </row>
    <row r="1328" spans="1:4" s="21" customFormat="1" ht="14.25" customHeight="1" x14ac:dyDescent="0.3">
      <c r="A1328" s="76">
        <v>40486</v>
      </c>
      <c r="B1328" s="64">
        <v>18.52</v>
      </c>
      <c r="C1328" s="99">
        <f t="shared" ca="1" si="41"/>
        <v>-1.3844515441959613E-2</v>
      </c>
      <c r="D1328" s="64">
        <f t="shared" ca="1" si="42"/>
        <v>-0.2076677316293942</v>
      </c>
    </row>
    <row r="1329" spans="1:4" s="21" customFormat="1" ht="14.25" customHeight="1" x14ac:dyDescent="0.3">
      <c r="A1329" s="76">
        <v>40485</v>
      </c>
      <c r="B1329" s="64">
        <v>19.559999999999999</v>
      </c>
      <c r="C1329" s="99">
        <f t="shared" ca="1" si="41"/>
        <v>1.5049299429164461E-2</v>
      </c>
      <c r="D1329" s="64">
        <f t="shared" ca="1" si="42"/>
        <v>0.22573949143746691</v>
      </c>
    </row>
    <row r="1330" spans="1:4" s="21" customFormat="1" ht="14.25" customHeight="1" x14ac:dyDescent="0.3">
      <c r="A1330" s="76">
        <v>40484</v>
      </c>
      <c r="B1330" s="64">
        <v>21.57</v>
      </c>
      <c r="C1330" s="99">
        <f t="shared" ca="1" si="41"/>
        <v>8.9944416371905062E-2</v>
      </c>
      <c r="D1330" s="64">
        <f t="shared" ca="1" si="42"/>
        <v>1.349166245578576</v>
      </c>
    </row>
    <row r="1331" spans="1:4" s="21" customFormat="1" ht="14.25" customHeight="1" x14ac:dyDescent="0.3">
      <c r="A1331" s="76">
        <v>40483</v>
      </c>
      <c r="B1331" s="64">
        <v>21.83</v>
      </c>
      <c r="C1331" s="99">
        <f t="shared" ca="1" si="41"/>
        <v>5.8167716917110972E-2</v>
      </c>
      <c r="D1331" s="64">
        <f t="shared" ca="1" si="42"/>
        <v>0.87251575375666457</v>
      </c>
    </row>
    <row r="1332" spans="1:4" s="21" customFormat="1" ht="14.25" customHeight="1" x14ac:dyDescent="0.3">
      <c r="A1332" s="76">
        <v>40480</v>
      </c>
      <c r="B1332" s="64">
        <v>21.2</v>
      </c>
      <c r="C1332" s="99">
        <f t="shared" ca="1" si="41"/>
        <v>0.11052907281299107</v>
      </c>
      <c r="D1332" s="64">
        <f t="shared" ca="1" si="42"/>
        <v>1.657936092194866</v>
      </c>
    </row>
    <row r="1333" spans="1:4" s="21" customFormat="1" ht="14.25" customHeight="1" x14ac:dyDescent="0.3">
      <c r="A1333" s="76">
        <v>40479</v>
      </c>
      <c r="B1333" s="64">
        <v>20.88</v>
      </c>
      <c r="C1333" s="99">
        <f t="shared" ca="1" si="41"/>
        <v>9.7214923804519057E-2</v>
      </c>
      <c r="D1333" s="64">
        <f t="shared" ca="1" si="42"/>
        <v>1.4582238570677859</v>
      </c>
    </row>
    <row r="1334" spans="1:4" s="21" customFormat="1" ht="14.25" customHeight="1" x14ac:dyDescent="0.3">
      <c r="A1334" s="76">
        <v>40478</v>
      </c>
      <c r="B1334" s="64">
        <v>20.71</v>
      </c>
      <c r="C1334" s="99">
        <f t="shared" ca="1" si="41"/>
        <v>4.1750503018108745E-2</v>
      </c>
      <c r="D1334" s="64">
        <f t="shared" ca="1" si="42"/>
        <v>0.62625754527163113</v>
      </c>
    </row>
    <row r="1335" spans="1:4" s="21" customFormat="1" ht="14.25" customHeight="1" x14ac:dyDescent="0.3">
      <c r="A1335" s="76">
        <v>40477</v>
      </c>
      <c r="B1335" s="64">
        <v>20.22</v>
      </c>
      <c r="C1335" s="99">
        <f t="shared" ca="1" si="41"/>
        <v>6.0304142632406847E-2</v>
      </c>
      <c r="D1335" s="64">
        <f t="shared" ca="1" si="42"/>
        <v>0.90456213948610276</v>
      </c>
    </row>
    <row r="1336" spans="1:4" s="21" customFormat="1" ht="14.25" customHeight="1" x14ac:dyDescent="0.3">
      <c r="A1336" s="76">
        <v>40476</v>
      </c>
      <c r="B1336" s="64">
        <v>19.850000000000001</v>
      </c>
      <c r="C1336" s="99">
        <f t="shared" ca="1" si="41"/>
        <v>4.8600105652403684E-2</v>
      </c>
      <c r="D1336" s="64">
        <f t="shared" ca="1" si="42"/>
        <v>0.72900158478605526</v>
      </c>
    </row>
    <row r="1337" spans="1:4" s="21" customFormat="1" ht="14.25" customHeight="1" x14ac:dyDescent="0.3">
      <c r="A1337" s="76">
        <v>40473</v>
      </c>
      <c r="B1337" s="64">
        <v>18.78</v>
      </c>
      <c r="C1337" s="99">
        <f t="shared" ca="1" si="41"/>
        <v>-9.493670886075934E-3</v>
      </c>
      <c r="D1337" s="64">
        <f t="shared" ca="1" si="42"/>
        <v>-0.142405063291139</v>
      </c>
    </row>
    <row r="1338" spans="1:4" s="21" customFormat="1" ht="14.25" customHeight="1" x14ac:dyDescent="0.3">
      <c r="A1338" s="76">
        <v>40472</v>
      </c>
      <c r="B1338" s="64">
        <v>19.27</v>
      </c>
      <c r="C1338" s="99">
        <f t="shared" ca="1" si="41"/>
        <v>-6.9531627233220719E-2</v>
      </c>
      <c r="D1338" s="64">
        <f t="shared" ca="1" si="42"/>
        <v>-1.0429744084983108</v>
      </c>
    </row>
    <row r="1339" spans="1:4" s="21" customFormat="1" ht="14.25" customHeight="1" x14ac:dyDescent="0.3">
      <c r="A1339" s="76">
        <v>40471</v>
      </c>
      <c r="B1339" s="64">
        <v>19.79</v>
      </c>
      <c r="C1339" s="99">
        <f t="shared" ca="1" si="41"/>
        <v>-8.2096474953617798E-2</v>
      </c>
      <c r="D1339" s="64">
        <f t="shared" ca="1" si="42"/>
        <v>-1.2314471243042671</v>
      </c>
    </row>
    <row r="1340" spans="1:4" s="21" customFormat="1" ht="14.25" customHeight="1" x14ac:dyDescent="0.3">
      <c r="A1340" s="76">
        <v>40470</v>
      </c>
      <c r="B1340" s="64">
        <v>20.63</v>
      </c>
      <c r="C1340" s="99">
        <f t="shared" ca="1" si="41"/>
        <v>-4.0018613308515562E-2</v>
      </c>
      <c r="D1340" s="64">
        <f t="shared" ca="1" si="42"/>
        <v>-0.60027919962773346</v>
      </c>
    </row>
    <row r="1341" spans="1:4" s="21" customFormat="1" ht="14.25" customHeight="1" x14ac:dyDescent="0.3">
      <c r="A1341" s="76">
        <v>40469</v>
      </c>
      <c r="B1341" s="64">
        <v>19.09</v>
      </c>
      <c r="C1341" s="99">
        <f t="shared" ca="1" si="41"/>
        <v>-0.122702205882353</v>
      </c>
      <c r="D1341" s="64">
        <f t="shared" ca="1" si="42"/>
        <v>-1.840533088235295</v>
      </c>
    </row>
    <row r="1342" spans="1:4" s="21" customFormat="1" ht="14.25" customHeight="1" x14ac:dyDescent="0.3">
      <c r="A1342" s="76">
        <v>40466</v>
      </c>
      <c r="B1342" s="64">
        <v>19.03</v>
      </c>
      <c r="C1342" s="99">
        <f t="shared" ca="1" si="41"/>
        <v>-0.19124521886952825</v>
      </c>
      <c r="D1342" s="64">
        <f t="shared" ca="1" si="42"/>
        <v>-2.8686782830429238</v>
      </c>
    </row>
    <row r="1343" spans="1:4" s="21" customFormat="1" ht="14.25" customHeight="1" x14ac:dyDescent="0.3">
      <c r="A1343" s="76">
        <v>40465</v>
      </c>
      <c r="B1343" s="64">
        <v>19.88</v>
      </c>
      <c r="C1343" s="99">
        <f t="shared" ca="1" si="41"/>
        <v>-0.11644444444444449</v>
      </c>
      <c r="D1343" s="64">
        <f t="shared" ca="1" si="42"/>
        <v>-1.7466666666666673</v>
      </c>
    </row>
    <row r="1344" spans="1:4" s="21" customFormat="1" ht="14.25" customHeight="1" x14ac:dyDescent="0.3">
      <c r="A1344" s="76">
        <v>40464</v>
      </c>
      <c r="B1344" s="64">
        <v>19.07</v>
      </c>
      <c r="C1344" s="99">
        <f t="shared" ca="1" si="41"/>
        <v>-0.1953586497890295</v>
      </c>
      <c r="D1344" s="64">
        <f t="shared" ca="1" si="42"/>
        <v>-2.9303797468354427</v>
      </c>
    </row>
    <row r="1345" spans="1:4" s="21" customFormat="1" ht="14.25" customHeight="1" x14ac:dyDescent="0.3">
      <c r="A1345" s="76">
        <v>40463</v>
      </c>
      <c r="B1345" s="64">
        <v>18.93</v>
      </c>
      <c r="C1345" s="99">
        <f t="shared" ca="1" si="41"/>
        <v>-0.18580645161290324</v>
      </c>
      <c r="D1345" s="64">
        <f t="shared" ca="1" si="42"/>
        <v>-2.7870967741935484</v>
      </c>
    </row>
    <row r="1346" spans="1:4" s="21" customFormat="1" ht="14.25" customHeight="1" x14ac:dyDescent="0.3">
      <c r="A1346" s="76">
        <v>40462</v>
      </c>
      <c r="B1346" s="64">
        <v>18.96</v>
      </c>
      <c r="C1346" s="99">
        <f t="shared" ca="1" si="41"/>
        <v>-0.16106194690265488</v>
      </c>
      <c r="D1346" s="64">
        <f t="shared" ca="1" si="42"/>
        <v>-2.415929203539823</v>
      </c>
    </row>
    <row r="1347" spans="1:4" s="21" customFormat="1" ht="14.25" customHeight="1" x14ac:dyDescent="0.3">
      <c r="A1347" s="76">
        <v>40459</v>
      </c>
      <c r="B1347" s="64">
        <v>20.71</v>
      </c>
      <c r="C1347" s="99">
        <f t="shared" ref="C1347:C1410" ca="1" si="43">_xlfn.IFNA((B1347-B1356)/B1356,NORMINV(RAND(), _xlfn.AGGREGATE(1,6,C1286:C1412),_xlfn.AGGREGATE(7,6,C1286:C1412)))</f>
        <v>-8.1188997338065588E-2</v>
      </c>
      <c r="D1347" s="64">
        <f t="shared" ca="1" si="42"/>
        <v>-1.2178349600709839</v>
      </c>
    </row>
    <row r="1348" spans="1:4" s="21" customFormat="1" ht="14.25" customHeight="1" x14ac:dyDescent="0.3">
      <c r="A1348" s="76">
        <v>40458</v>
      </c>
      <c r="B1348" s="64">
        <v>21.56</v>
      </c>
      <c r="C1348" s="99">
        <f t="shared" ca="1" si="43"/>
        <v>-6.9092584062644923E-3</v>
      </c>
      <c r="D1348" s="64">
        <f t="shared" ca="1" si="42"/>
        <v>-0.10363887609396738</v>
      </c>
    </row>
    <row r="1349" spans="1:4" s="21" customFormat="1" ht="14.25" customHeight="1" x14ac:dyDescent="0.3">
      <c r="A1349" s="76">
        <v>40457</v>
      </c>
      <c r="B1349" s="64">
        <v>21.49</v>
      </c>
      <c r="C1349" s="99">
        <f t="shared" ca="1" si="43"/>
        <v>-9.9706744868035296E-2</v>
      </c>
      <c r="D1349" s="64">
        <f t="shared" ca="1" si="42"/>
        <v>-1.4956011730205294</v>
      </c>
    </row>
    <row r="1350" spans="1:4" s="21" customFormat="1" ht="14.25" customHeight="1" x14ac:dyDescent="0.3">
      <c r="A1350" s="76">
        <v>40456</v>
      </c>
      <c r="B1350" s="64">
        <v>21.76</v>
      </c>
      <c r="C1350" s="99">
        <f t="shared" ca="1" si="43"/>
        <v>-3.3318525099955573E-2</v>
      </c>
      <c r="D1350" s="64">
        <f t="shared" ref="D1350:D1413" ca="1" si="44">C1350*15</f>
        <v>-0.49977787649933358</v>
      </c>
    </row>
    <row r="1351" spans="1:4" s="21" customFormat="1" ht="14.25" customHeight="1" x14ac:dyDescent="0.3">
      <c r="A1351" s="76">
        <v>40455</v>
      </c>
      <c r="B1351" s="64">
        <v>23.53</v>
      </c>
      <c r="C1351" s="99">
        <f t="shared" ca="1" si="43"/>
        <v>5.2796420581655464E-2</v>
      </c>
      <c r="D1351" s="64">
        <f t="shared" ca="1" si="44"/>
        <v>0.79194630872483196</v>
      </c>
    </row>
    <row r="1352" spans="1:4" s="21" customFormat="1" ht="14.25" customHeight="1" x14ac:dyDescent="0.3">
      <c r="A1352" s="76">
        <v>40452</v>
      </c>
      <c r="B1352" s="64">
        <v>22.5</v>
      </c>
      <c r="C1352" s="99">
        <f t="shared" ca="1" si="43"/>
        <v>4.6511627906976744E-2</v>
      </c>
      <c r="D1352" s="64">
        <f t="shared" ca="1" si="44"/>
        <v>0.69767441860465118</v>
      </c>
    </row>
    <row r="1353" spans="1:4" s="21" customFormat="1" ht="14.25" customHeight="1" x14ac:dyDescent="0.3">
      <c r="A1353" s="76">
        <v>40451</v>
      </c>
      <c r="B1353" s="64">
        <v>23.7</v>
      </c>
      <c r="C1353" s="99">
        <f t="shared" ca="1" si="43"/>
        <v>7.6783280327123921E-2</v>
      </c>
      <c r="D1353" s="64">
        <f t="shared" ca="1" si="44"/>
        <v>1.1517492049068587</v>
      </c>
    </row>
    <row r="1354" spans="1:4" s="21" customFormat="1" ht="14.25" customHeight="1" x14ac:dyDescent="0.3">
      <c r="A1354" s="76">
        <v>40450</v>
      </c>
      <c r="B1354" s="64">
        <v>23.25</v>
      </c>
      <c r="C1354" s="99">
        <f t="shared" ca="1" si="43"/>
        <v>7.0441988950276299E-2</v>
      </c>
      <c r="D1354" s="64">
        <f t="shared" ca="1" si="44"/>
        <v>1.0566298342541445</v>
      </c>
    </row>
    <row r="1355" spans="1:4" s="21" customFormat="1" ht="14.25" customHeight="1" x14ac:dyDescent="0.3">
      <c r="A1355" s="76">
        <v>40449</v>
      </c>
      <c r="B1355" s="64">
        <v>22.6</v>
      </c>
      <c r="C1355" s="99">
        <f t="shared" ca="1" si="43"/>
        <v>2.2624434389140271E-2</v>
      </c>
      <c r="D1355" s="64">
        <f t="shared" ca="1" si="44"/>
        <v>0.33936651583710409</v>
      </c>
    </row>
    <row r="1356" spans="1:4" s="21" customFormat="1" ht="14.25" customHeight="1" x14ac:dyDescent="0.3">
      <c r="A1356" s="76">
        <v>40448</v>
      </c>
      <c r="B1356" s="64">
        <v>22.54</v>
      </c>
      <c r="C1356" s="99">
        <f t="shared" ca="1" si="43"/>
        <v>4.5454545454545477E-2</v>
      </c>
      <c r="D1356" s="64">
        <f t="shared" ca="1" si="44"/>
        <v>0.6818181818181821</v>
      </c>
    </row>
    <row r="1357" spans="1:4" s="21" customFormat="1" ht="14.25" customHeight="1" x14ac:dyDescent="0.3">
      <c r="A1357" s="76">
        <v>40445</v>
      </c>
      <c r="B1357" s="64">
        <v>21.71</v>
      </c>
      <c r="C1357" s="99">
        <f t="shared" ca="1" si="43"/>
        <v>2.3573785950023574E-2</v>
      </c>
      <c r="D1357" s="64">
        <f t="shared" ca="1" si="44"/>
        <v>0.3536067892503536</v>
      </c>
    </row>
    <row r="1358" spans="1:4" s="21" customFormat="1" ht="14.25" customHeight="1" x14ac:dyDescent="0.3">
      <c r="A1358" s="76">
        <v>40444</v>
      </c>
      <c r="B1358" s="64">
        <v>23.87</v>
      </c>
      <c r="C1358" s="99">
        <f t="shared" ca="1" si="43"/>
        <v>8.5493406093679072E-2</v>
      </c>
      <c r="D1358" s="64">
        <f t="shared" ca="1" si="44"/>
        <v>1.282401091405186</v>
      </c>
    </row>
    <row r="1359" spans="1:4" s="21" customFormat="1" ht="14.25" customHeight="1" x14ac:dyDescent="0.3">
      <c r="A1359" s="76">
        <v>40443</v>
      </c>
      <c r="B1359" s="64">
        <v>22.51</v>
      </c>
      <c r="C1359" s="99">
        <f t="shared" ca="1" si="43"/>
        <v>-1.3152126260411977E-2</v>
      </c>
      <c r="D1359" s="64">
        <f t="shared" ca="1" si="44"/>
        <v>-0.19728189390617965</v>
      </c>
    </row>
    <row r="1360" spans="1:4" s="21" customFormat="1" ht="14.25" customHeight="1" x14ac:dyDescent="0.3">
      <c r="A1360" s="76">
        <v>40442</v>
      </c>
      <c r="B1360" s="64">
        <v>22.35</v>
      </c>
      <c r="C1360" s="99">
        <f t="shared" ca="1" si="43"/>
        <v>-3.8709677419354778E-2</v>
      </c>
      <c r="D1360" s="64">
        <f t="shared" ca="1" si="44"/>
        <v>-0.58064516129032162</v>
      </c>
    </row>
    <row r="1361" spans="1:4" s="21" customFormat="1" ht="14.25" customHeight="1" x14ac:dyDescent="0.3">
      <c r="A1361" s="76">
        <v>40441</v>
      </c>
      <c r="B1361" s="64">
        <v>21.5</v>
      </c>
      <c r="C1361" s="99">
        <f t="shared" ca="1" si="43"/>
        <v>-9.6638655462184905E-2</v>
      </c>
      <c r="D1361" s="64">
        <f t="shared" ca="1" si="44"/>
        <v>-1.4495798319327735</v>
      </c>
    </row>
    <row r="1362" spans="1:4" s="21" customFormat="1" ht="14.25" customHeight="1" x14ac:dyDescent="0.3">
      <c r="A1362" s="76">
        <v>40438</v>
      </c>
      <c r="B1362" s="64">
        <v>22.01</v>
      </c>
      <c r="C1362" s="99">
        <f t="shared" ca="1" si="43"/>
        <v>3.5402727195731371E-2</v>
      </c>
      <c r="D1362" s="64">
        <f t="shared" ca="1" si="44"/>
        <v>-2.1576433121019116</v>
      </c>
    </row>
    <row r="1363" spans="1:4" s="21" customFormat="1" ht="14.25" customHeight="1" x14ac:dyDescent="0.3">
      <c r="A1363" s="76">
        <v>40437</v>
      </c>
      <c r="B1363" s="64">
        <v>21.72</v>
      </c>
      <c r="C1363" s="99">
        <f t="shared" ca="1" si="43"/>
        <v>1.9239793524167065E-2</v>
      </c>
      <c r="D1363" s="64">
        <f t="shared" ca="1" si="44"/>
        <v>0.288596902862506</v>
      </c>
    </row>
    <row r="1364" spans="1:4" s="21" customFormat="1" ht="14.25" customHeight="1" x14ac:dyDescent="0.3">
      <c r="A1364" s="76">
        <v>40436</v>
      </c>
      <c r="B1364" s="64">
        <v>22.1</v>
      </c>
      <c r="C1364" s="99">
        <f t="shared" ca="1" si="43"/>
        <v>-4.7003018542475197E-2</v>
      </c>
      <c r="D1364" s="64">
        <f t="shared" ca="1" si="44"/>
        <v>-0.70504527813712792</v>
      </c>
    </row>
    <row r="1365" spans="1:4" s="21" customFormat="1" ht="14.25" customHeight="1" x14ac:dyDescent="0.3">
      <c r="A1365" s="76">
        <v>40435</v>
      </c>
      <c r="B1365" s="64">
        <v>21.56</v>
      </c>
      <c r="C1365" s="99">
        <f t="shared" ca="1" si="43"/>
        <v>-9.75303474257012E-2</v>
      </c>
      <c r="D1365" s="64">
        <f t="shared" ca="1" si="44"/>
        <v>-1.462955211385518</v>
      </c>
    </row>
    <row r="1366" spans="1:4" s="21" customFormat="1" ht="14.25" customHeight="1" x14ac:dyDescent="0.3">
      <c r="A1366" s="76">
        <v>40434</v>
      </c>
      <c r="B1366" s="64">
        <v>21.21</v>
      </c>
      <c r="C1366" s="99">
        <f t="shared" ca="1" si="43"/>
        <v>-0.1857965451055662</v>
      </c>
      <c r="D1366" s="64">
        <f t="shared" ca="1" si="44"/>
        <v>-2.7869481765834929</v>
      </c>
    </row>
    <row r="1367" spans="1:4" s="21" customFormat="1" ht="14.25" customHeight="1" x14ac:dyDescent="0.3">
      <c r="A1367" s="76">
        <v>40431</v>
      </c>
      <c r="B1367" s="64">
        <v>21.99</v>
      </c>
      <c r="C1367" s="99">
        <f t="shared" ca="1" si="43"/>
        <v>-0.19184123484013238</v>
      </c>
      <c r="D1367" s="64">
        <f t="shared" ca="1" si="44"/>
        <v>-2.8776185226019857</v>
      </c>
    </row>
    <row r="1368" spans="1:4" s="21" customFormat="1" ht="14.25" customHeight="1" x14ac:dyDescent="0.3">
      <c r="A1368" s="76">
        <v>40430</v>
      </c>
      <c r="B1368" s="64">
        <v>22.81</v>
      </c>
      <c r="C1368" s="99">
        <f t="shared" ca="1" si="43"/>
        <v>-6.7075664621676911E-2</v>
      </c>
      <c r="D1368" s="64">
        <f t="shared" ca="1" si="44"/>
        <v>-1.0061349693251538</v>
      </c>
    </row>
    <row r="1369" spans="1:4" s="21" customFormat="1" ht="14.25" customHeight="1" x14ac:dyDescent="0.3">
      <c r="A1369" s="76">
        <v>40429</v>
      </c>
      <c r="B1369" s="64">
        <v>23.25</v>
      </c>
      <c r="C1369" s="99">
        <f t="shared" ca="1" si="43"/>
        <v>-0.15052977712824264</v>
      </c>
      <c r="D1369" s="64">
        <f t="shared" ca="1" si="44"/>
        <v>-2.2579466569236395</v>
      </c>
    </row>
    <row r="1370" spans="1:4" s="21" customFormat="1" ht="14.25" customHeight="1" x14ac:dyDescent="0.3">
      <c r="A1370" s="76">
        <v>40428</v>
      </c>
      <c r="B1370" s="64">
        <v>23.8</v>
      </c>
      <c r="C1370" s="99">
        <f t="shared" ca="1" si="43"/>
        <v>-0.10861423220973777</v>
      </c>
      <c r="D1370" s="64">
        <f t="shared" ca="1" si="44"/>
        <v>-1.6292134831460665</v>
      </c>
    </row>
    <row r="1371" spans="1:4" s="21" customFormat="1" ht="14.25" customHeight="1" x14ac:dyDescent="0.3">
      <c r="A1371" s="76">
        <v>40427</v>
      </c>
      <c r="B1371" s="64" t="e">
        <v>#N/A</v>
      </c>
      <c r="C1371" s="99">
        <f t="shared" ca="1" si="43"/>
        <v>3.5402727195731371E-2</v>
      </c>
      <c r="D1371" s="64">
        <f t="shared" ca="1" si="44"/>
        <v>-2.1576433121019116</v>
      </c>
    </row>
    <row r="1372" spans="1:4" s="21" customFormat="1" ht="14.25" customHeight="1" x14ac:dyDescent="0.3">
      <c r="A1372" s="76">
        <v>40424</v>
      </c>
      <c r="B1372" s="64">
        <v>21.31</v>
      </c>
      <c r="C1372" s="99">
        <f t="shared" ca="1" si="43"/>
        <v>-0.16952455183164464</v>
      </c>
      <c r="D1372" s="64">
        <f t="shared" ca="1" si="44"/>
        <v>-2.5428682774746694</v>
      </c>
    </row>
    <row r="1373" spans="1:4" s="21" customFormat="1" ht="14.25" customHeight="1" x14ac:dyDescent="0.3">
      <c r="A1373" s="76">
        <v>40423</v>
      </c>
      <c r="B1373" s="64">
        <v>23.19</v>
      </c>
      <c r="C1373" s="99">
        <f t="shared" ca="1" si="43"/>
        <v>-9.0231463318948504E-2</v>
      </c>
      <c r="D1373" s="64">
        <f t="shared" ca="1" si="44"/>
        <v>-1.3534719497842276</v>
      </c>
    </row>
    <row r="1374" spans="1:4" s="21" customFormat="1" ht="14.25" customHeight="1" x14ac:dyDescent="0.3">
      <c r="A1374" s="76">
        <v>40422</v>
      </c>
      <c r="B1374" s="64">
        <v>23.89</v>
      </c>
      <c r="C1374" s="99">
        <f t="shared" ca="1" si="43"/>
        <v>-9.6444780635400934E-2</v>
      </c>
      <c r="D1374" s="64">
        <f t="shared" ca="1" si="44"/>
        <v>-1.446671709531014</v>
      </c>
    </row>
    <row r="1375" spans="1:4" s="21" customFormat="1" ht="14.25" customHeight="1" x14ac:dyDescent="0.3">
      <c r="A1375" s="76">
        <v>40421</v>
      </c>
      <c r="B1375" s="64">
        <v>26.05</v>
      </c>
      <c r="C1375" s="99">
        <f t="shared" ca="1" si="43"/>
        <v>5.9373729158194423E-2</v>
      </c>
      <c r="D1375" s="64">
        <f t="shared" ca="1" si="44"/>
        <v>0.89060593737291638</v>
      </c>
    </row>
    <row r="1376" spans="1:4" s="21" customFormat="1" ht="14.25" customHeight="1" x14ac:dyDescent="0.3">
      <c r="A1376" s="76">
        <v>40420</v>
      </c>
      <c r="B1376" s="64">
        <v>27.21</v>
      </c>
      <c r="C1376" s="99">
        <f t="shared" ca="1" si="43"/>
        <v>0.1183723797780519</v>
      </c>
      <c r="D1376" s="64">
        <f t="shared" ca="1" si="44"/>
        <v>1.7755856966707786</v>
      </c>
    </row>
    <row r="1377" spans="1:4" s="21" customFormat="1" ht="14.25" customHeight="1" x14ac:dyDescent="0.3">
      <c r="A1377" s="76">
        <v>40417</v>
      </c>
      <c r="B1377" s="64">
        <v>24.45</v>
      </c>
      <c r="C1377" s="99">
        <f t="shared" ca="1" si="43"/>
        <v>-6.3218390804597777E-2</v>
      </c>
      <c r="D1377" s="64">
        <f t="shared" ca="1" si="44"/>
        <v>-0.94827586206896664</v>
      </c>
    </row>
    <row r="1378" spans="1:4" s="21" customFormat="1" ht="14.25" customHeight="1" x14ac:dyDescent="0.3">
      <c r="A1378" s="76">
        <v>40416</v>
      </c>
      <c r="B1378" s="64">
        <v>27.37</v>
      </c>
      <c r="C1378" s="99">
        <f t="shared" ca="1" si="43"/>
        <v>4.3064024390244003E-2</v>
      </c>
      <c r="D1378" s="64">
        <f t="shared" ca="1" si="44"/>
        <v>0.64596036585366001</v>
      </c>
    </row>
    <row r="1379" spans="1:4" s="21" customFormat="1" ht="14.25" customHeight="1" x14ac:dyDescent="0.3">
      <c r="A1379" s="76">
        <v>40415</v>
      </c>
      <c r="B1379" s="64">
        <v>26.7</v>
      </c>
      <c r="C1379" s="99">
        <f t="shared" ca="1" si="43"/>
        <v>3.7699183832102558E-2</v>
      </c>
      <c r="D1379" s="64">
        <f t="shared" ca="1" si="44"/>
        <v>0.56548775748153834</v>
      </c>
    </row>
    <row r="1380" spans="1:4" s="21" customFormat="1" ht="14.25" customHeight="1" x14ac:dyDescent="0.3">
      <c r="A1380" s="76">
        <v>40414</v>
      </c>
      <c r="B1380" s="64">
        <v>27.46</v>
      </c>
      <c r="C1380" s="99">
        <f t="shared" ca="1" si="43"/>
        <v>8.1528160693186302E-2</v>
      </c>
      <c r="D1380" s="64">
        <f t="shared" ca="1" si="44"/>
        <v>1.2229224103977945</v>
      </c>
    </row>
    <row r="1381" spans="1:4" s="21" customFormat="1" ht="14.25" customHeight="1" x14ac:dyDescent="0.3">
      <c r="A1381" s="76">
        <v>40413</v>
      </c>
      <c r="B1381" s="64">
        <v>25.66</v>
      </c>
      <c r="C1381" s="99">
        <f t="shared" ca="1" si="43"/>
        <v>0.14707197139025477</v>
      </c>
      <c r="D1381" s="64">
        <f t="shared" ca="1" si="44"/>
        <v>2.2060795708538214</v>
      </c>
    </row>
    <row r="1382" spans="1:4" s="21" customFormat="1" ht="14.25" customHeight="1" x14ac:dyDescent="0.3">
      <c r="A1382" s="76">
        <v>40410</v>
      </c>
      <c r="B1382" s="64">
        <v>25.49</v>
      </c>
      <c r="C1382" s="99">
        <f t="shared" ca="1" si="43"/>
        <v>0.15130984643179754</v>
      </c>
      <c r="D1382" s="64">
        <f t="shared" ca="1" si="44"/>
        <v>2.2696476964769632</v>
      </c>
    </row>
    <row r="1383" spans="1:4" s="21" customFormat="1" ht="14.25" customHeight="1" x14ac:dyDescent="0.3">
      <c r="A1383" s="76">
        <v>40409</v>
      </c>
      <c r="B1383" s="64">
        <v>26.44</v>
      </c>
      <c r="C1383" s="99">
        <f t="shared" ca="1" si="43"/>
        <v>0.21619135234590631</v>
      </c>
      <c r="D1383" s="64">
        <f t="shared" ca="1" si="44"/>
        <v>3.2428702851885944</v>
      </c>
    </row>
    <row r="1384" spans="1:4" s="21" customFormat="1" ht="14.25" customHeight="1" x14ac:dyDescent="0.3">
      <c r="A1384" s="76">
        <v>40408</v>
      </c>
      <c r="B1384" s="64">
        <v>24.59</v>
      </c>
      <c r="C1384" s="99">
        <f t="shared" ca="1" si="43"/>
        <v>0.11266968325791847</v>
      </c>
      <c r="D1384" s="64">
        <f t="shared" ca="1" si="44"/>
        <v>1.6900452488687772</v>
      </c>
    </row>
    <row r="1385" spans="1:4" s="21" customFormat="1" ht="14.25" customHeight="1" x14ac:dyDescent="0.3">
      <c r="A1385" s="76">
        <v>40407</v>
      </c>
      <c r="B1385" s="64">
        <v>24.33</v>
      </c>
      <c r="C1385" s="99">
        <f t="shared" ca="1" si="43"/>
        <v>9.5452498874380787E-2</v>
      </c>
      <c r="D1385" s="64">
        <f t="shared" ca="1" si="44"/>
        <v>1.4317874831157118</v>
      </c>
    </row>
    <row r="1386" spans="1:4" s="21" customFormat="1" ht="14.25" customHeight="1" x14ac:dyDescent="0.3">
      <c r="A1386" s="76">
        <v>40406</v>
      </c>
      <c r="B1386" s="64">
        <v>26.1</v>
      </c>
      <c r="C1386" s="99">
        <f t="shared" ca="1" si="43"/>
        <v>0.15333627927529839</v>
      </c>
      <c r="D1386" s="64">
        <f t="shared" ca="1" si="44"/>
        <v>2.3000441891294758</v>
      </c>
    </row>
    <row r="1387" spans="1:4" s="21" customFormat="1" ht="14.25" customHeight="1" x14ac:dyDescent="0.3">
      <c r="A1387" s="76">
        <v>40403</v>
      </c>
      <c r="B1387" s="64">
        <v>26.24</v>
      </c>
      <c r="C1387" s="99">
        <f t="shared" ca="1" si="43"/>
        <v>0.19218537028623336</v>
      </c>
      <c r="D1387" s="64">
        <f t="shared" ca="1" si="44"/>
        <v>2.8827805542935003</v>
      </c>
    </row>
    <row r="1388" spans="1:4" s="21" customFormat="1" ht="14.25" customHeight="1" x14ac:dyDescent="0.3">
      <c r="A1388" s="76">
        <v>40402</v>
      </c>
      <c r="B1388" s="64">
        <v>25.73</v>
      </c>
      <c r="C1388" s="99">
        <f t="shared" ca="1" si="43"/>
        <v>9.4893617021276619E-2</v>
      </c>
      <c r="D1388" s="64">
        <f t="shared" ca="1" si="44"/>
        <v>1.4234042553191493</v>
      </c>
    </row>
    <row r="1389" spans="1:4" s="21" customFormat="1" ht="14.25" customHeight="1" x14ac:dyDescent="0.3">
      <c r="A1389" s="76">
        <v>40401</v>
      </c>
      <c r="B1389" s="64">
        <v>25.39</v>
      </c>
      <c r="C1389" s="99">
        <f t="shared" ca="1" si="43"/>
        <v>5.2217157065893145E-2</v>
      </c>
      <c r="D1389" s="64">
        <f t="shared" ca="1" si="44"/>
        <v>0.78325735598839719</v>
      </c>
    </row>
    <row r="1390" spans="1:4" s="21" customFormat="1" ht="14.25" customHeight="1" x14ac:dyDescent="0.3">
      <c r="A1390" s="76">
        <v>40400</v>
      </c>
      <c r="B1390" s="64">
        <v>22.37</v>
      </c>
      <c r="C1390" s="99">
        <f t="shared" ca="1" si="43"/>
        <v>-7.7525773195876252E-2</v>
      </c>
      <c r="D1390" s="64">
        <f t="shared" ca="1" si="44"/>
        <v>-1.1628865979381438</v>
      </c>
    </row>
    <row r="1391" spans="1:4" s="21" customFormat="1" ht="14.25" customHeight="1" x14ac:dyDescent="0.3">
      <c r="A1391" s="76">
        <v>40399</v>
      </c>
      <c r="B1391" s="64">
        <v>22.14</v>
      </c>
      <c r="C1391" s="99">
        <f t="shared" ca="1" si="43"/>
        <v>-4.5278137128072472E-2</v>
      </c>
      <c r="D1391" s="64">
        <f t="shared" ca="1" si="44"/>
        <v>-0.67917205692108706</v>
      </c>
    </row>
    <row r="1392" spans="1:4" s="21" customFormat="1" ht="14.25" customHeight="1" x14ac:dyDescent="0.3">
      <c r="A1392" s="76">
        <v>40396</v>
      </c>
      <c r="B1392" s="64">
        <v>21.74</v>
      </c>
      <c r="C1392" s="99">
        <f t="shared" ca="1" si="43"/>
        <v>-4.3554773427188824E-2</v>
      </c>
      <c r="D1392" s="64">
        <f t="shared" ca="1" si="44"/>
        <v>-0.65332160140783235</v>
      </c>
    </row>
    <row r="1393" spans="1:4" s="21" customFormat="1" ht="14.25" customHeight="1" x14ac:dyDescent="0.3">
      <c r="A1393" s="76">
        <v>40395</v>
      </c>
      <c r="B1393" s="64">
        <v>22.1</v>
      </c>
      <c r="C1393" s="99">
        <f t="shared" ca="1" si="43"/>
        <v>-5.8372390285470706E-2</v>
      </c>
      <c r="D1393" s="64">
        <f t="shared" ca="1" si="44"/>
        <v>-0.87558585428206059</v>
      </c>
    </row>
    <row r="1394" spans="1:4" s="21" customFormat="1" ht="14.25" customHeight="1" x14ac:dyDescent="0.3">
      <c r="A1394" s="76">
        <v>40394</v>
      </c>
      <c r="B1394" s="64">
        <v>22.21</v>
      </c>
      <c r="C1394" s="99">
        <f t="shared" ca="1" si="43"/>
        <v>-9.8254161591554937E-2</v>
      </c>
      <c r="D1394" s="64">
        <f t="shared" ca="1" si="44"/>
        <v>-1.4738124238733241</v>
      </c>
    </row>
    <row r="1395" spans="1:4" s="21" customFormat="1" ht="14.25" customHeight="1" x14ac:dyDescent="0.3">
      <c r="A1395" s="76">
        <v>40393</v>
      </c>
      <c r="B1395" s="64">
        <v>22.63</v>
      </c>
      <c r="C1395" s="99">
        <f t="shared" ca="1" si="43"/>
        <v>-0.11739469578783157</v>
      </c>
      <c r="D1395" s="64">
        <f t="shared" ca="1" si="44"/>
        <v>-1.7609204368174736</v>
      </c>
    </row>
    <row r="1396" spans="1:4" s="21" customFormat="1" ht="14.25" customHeight="1" x14ac:dyDescent="0.3">
      <c r="A1396" s="76">
        <v>40392</v>
      </c>
      <c r="B1396" s="64">
        <v>22.01</v>
      </c>
      <c r="C1396" s="99">
        <f t="shared" ca="1" si="43"/>
        <v>-8.0234015879648901E-2</v>
      </c>
      <c r="D1396" s="64">
        <f t="shared" ca="1" si="44"/>
        <v>-1.2035102381947336</v>
      </c>
    </row>
    <row r="1397" spans="1:4" s="21" customFormat="1" ht="14.25" customHeight="1" x14ac:dyDescent="0.3">
      <c r="A1397" s="76">
        <v>40389</v>
      </c>
      <c r="B1397" s="64">
        <v>23.5</v>
      </c>
      <c r="C1397" s="99">
        <f t="shared" ca="1" si="43"/>
        <v>-9.5109742010011517E-2</v>
      </c>
      <c r="D1397" s="64">
        <f t="shared" ca="1" si="44"/>
        <v>-1.4266461301501727</v>
      </c>
    </row>
    <row r="1398" spans="1:4" s="21" customFormat="1" ht="14.25" customHeight="1" x14ac:dyDescent="0.3">
      <c r="A1398" s="76">
        <v>40388</v>
      </c>
      <c r="B1398" s="64">
        <v>24.13</v>
      </c>
      <c r="C1398" s="99">
        <f t="shared" ca="1" si="43"/>
        <v>-8.0761904761904799E-2</v>
      </c>
      <c r="D1398" s="64">
        <f t="shared" ca="1" si="44"/>
        <v>-1.211428571428572</v>
      </c>
    </row>
    <row r="1399" spans="1:4" s="21" customFormat="1" ht="14.25" customHeight="1" x14ac:dyDescent="0.3">
      <c r="A1399" s="76">
        <v>40387</v>
      </c>
      <c r="B1399" s="64">
        <v>24.25</v>
      </c>
      <c r="C1399" s="99">
        <f t="shared" ca="1" si="43"/>
        <v>-3.5401750198886257E-2</v>
      </c>
      <c r="D1399" s="64">
        <f t="shared" ca="1" si="44"/>
        <v>-0.53102625298329387</v>
      </c>
    </row>
    <row r="1400" spans="1:4" s="21" customFormat="1" ht="14.25" customHeight="1" x14ac:dyDescent="0.3">
      <c r="A1400" s="76">
        <v>40386</v>
      </c>
      <c r="B1400" s="64">
        <v>23.19</v>
      </c>
      <c r="C1400" s="99">
        <f t="shared" ca="1" si="43"/>
        <v>-6.8300522298111663E-2</v>
      </c>
      <c r="D1400" s="64">
        <f t="shared" ca="1" si="44"/>
        <v>-1.0245078344716749</v>
      </c>
    </row>
    <row r="1401" spans="1:4" s="21" customFormat="1" ht="14.25" customHeight="1" x14ac:dyDescent="0.3">
      <c r="A1401" s="76">
        <v>40385</v>
      </c>
      <c r="B1401" s="64">
        <v>22.73</v>
      </c>
      <c r="C1401" s="99">
        <f t="shared" ca="1" si="43"/>
        <v>-7.4511400651465734E-2</v>
      </c>
      <c r="D1401" s="64">
        <f t="shared" ca="1" si="44"/>
        <v>-1.117671009771986</v>
      </c>
    </row>
    <row r="1402" spans="1:4" s="21" customFormat="1" ht="14.25" customHeight="1" x14ac:dyDescent="0.3">
      <c r="A1402" s="76">
        <v>40382</v>
      </c>
      <c r="B1402" s="64">
        <v>23.47</v>
      </c>
      <c r="C1402" s="99">
        <f t="shared" ca="1" si="43"/>
        <v>-3.9295947605403225E-2</v>
      </c>
      <c r="D1402" s="64">
        <f t="shared" ca="1" si="44"/>
        <v>-0.58943921408104838</v>
      </c>
    </row>
    <row r="1403" spans="1:4" s="21" customFormat="1" ht="14.25" customHeight="1" x14ac:dyDescent="0.3">
      <c r="A1403" s="76">
        <v>40381</v>
      </c>
      <c r="B1403" s="64">
        <v>24.63</v>
      </c>
      <c r="C1403" s="99">
        <f t="shared" ca="1" si="43"/>
        <v>-1.4011208967173795E-2</v>
      </c>
      <c r="D1403" s="64">
        <f t="shared" ca="1" si="44"/>
        <v>-0.21016813450760694</v>
      </c>
    </row>
    <row r="1404" spans="1:4" s="21" customFormat="1" ht="14.25" customHeight="1" x14ac:dyDescent="0.3">
      <c r="A1404" s="76">
        <v>40380</v>
      </c>
      <c r="B1404" s="64">
        <v>25.64</v>
      </c>
      <c r="C1404" s="99">
        <f t="shared" ca="1" si="43"/>
        <v>-2.7226760015558256E-3</v>
      </c>
      <c r="D1404" s="64">
        <f t="shared" ca="1" si="44"/>
        <v>-4.0840140023337385E-2</v>
      </c>
    </row>
    <row r="1405" spans="1:4" s="21" customFormat="1" ht="14.25" customHeight="1" x14ac:dyDescent="0.3">
      <c r="A1405" s="76">
        <v>40379</v>
      </c>
      <c r="B1405" s="64">
        <v>23.93</v>
      </c>
      <c r="C1405" s="99">
        <f t="shared" ca="1" si="43"/>
        <v>-0.10842026825633383</v>
      </c>
      <c r="D1405" s="64">
        <f t="shared" ca="1" si="44"/>
        <v>-1.6263040238450075</v>
      </c>
    </row>
    <row r="1406" spans="1:4" s="21" customFormat="1" ht="14.25" customHeight="1" x14ac:dyDescent="0.3">
      <c r="A1406" s="76">
        <v>40378</v>
      </c>
      <c r="B1406" s="64">
        <v>25.97</v>
      </c>
      <c r="C1406" s="99">
        <f t="shared" ca="1" si="43"/>
        <v>-0.12411467116357504</v>
      </c>
      <c r="D1406" s="64">
        <f t="shared" ca="1" si="44"/>
        <v>-1.8617200674536256</v>
      </c>
    </row>
    <row r="1407" spans="1:4" s="21" customFormat="1" ht="14.25" customHeight="1" x14ac:dyDescent="0.3">
      <c r="A1407" s="76">
        <v>40375</v>
      </c>
      <c r="B1407" s="64">
        <v>26.25</v>
      </c>
      <c r="C1407" s="99">
        <f t="shared" ca="1" si="43"/>
        <v>3.5402727195731371E-2</v>
      </c>
      <c r="D1407" s="64">
        <f t="shared" ca="1" si="44"/>
        <v>-2.1576433121019116</v>
      </c>
    </row>
    <row r="1408" spans="1:4" s="21" customFormat="1" ht="14.25" customHeight="1" x14ac:dyDescent="0.3">
      <c r="A1408" s="76">
        <v>40374</v>
      </c>
      <c r="B1408" s="64">
        <v>25.14</v>
      </c>
      <c r="C1408" s="99">
        <f t="shared" ca="1" si="43"/>
        <v>-0.16533864541832671</v>
      </c>
      <c r="D1408" s="64">
        <f t="shared" ca="1" si="44"/>
        <v>-2.4800796812749009</v>
      </c>
    </row>
    <row r="1409" spans="1:4" s="21" customFormat="1" ht="14.25" customHeight="1" x14ac:dyDescent="0.3">
      <c r="A1409" s="76">
        <v>40373</v>
      </c>
      <c r="B1409" s="64">
        <v>24.89</v>
      </c>
      <c r="C1409" s="99">
        <f t="shared" ca="1" si="43"/>
        <v>-0.24254412659768712</v>
      </c>
      <c r="D1409" s="64">
        <f t="shared" ca="1" si="44"/>
        <v>-3.6381618989653068</v>
      </c>
    </row>
    <row r="1410" spans="1:4" s="21" customFormat="1" ht="14.25" customHeight="1" x14ac:dyDescent="0.3">
      <c r="A1410" s="76">
        <v>40372</v>
      </c>
      <c r="B1410" s="64">
        <v>24.56</v>
      </c>
      <c r="C1410" s="99">
        <f t="shared" ca="1" si="43"/>
        <v>-0.28894035900405329</v>
      </c>
      <c r="D1410" s="64">
        <f t="shared" ca="1" si="44"/>
        <v>-4.3341053850607993</v>
      </c>
    </row>
    <row r="1411" spans="1:4" s="21" customFormat="1" ht="14.25" customHeight="1" x14ac:dyDescent="0.3">
      <c r="A1411" s="76">
        <v>40371</v>
      </c>
      <c r="B1411" s="64">
        <v>24.43</v>
      </c>
      <c r="C1411" s="99">
        <f t="shared" ref="C1411:C1474" ca="1" si="45">_xlfn.IFNA((B1411-B1420)/B1420,NORMINV(RAND(), _xlfn.AGGREGATE(1,6,C1350:C1476),_xlfn.AGGREGATE(7,6,C1350:C1476)))</f>
        <v>-0.28420744213302085</v>
      </c>
      <c r="D1411" s="64">
        <f t="shared" ca="1" si="44"/>
        <v>-4.2631116319953124</v>
      </c>
    </row>
    <row r="1412" spans="1:4" s="21" customFormat="1" ht="14.25" customHeight="1" x14ac:dyDescent="0.3">
      <c r="A1412" s="76">
        <v>40368</v>
      </c>
      <c r="B1412" s="64">
        <v>24.98</v>
      </c>
      <c r="C1412" s="99">
        <f t="shared" ca="1" si="45"/>
        <v>-0.13862068965517241</v>
      </c>
      <c r="D1412" s="64">
        <f t="shared" ca="1" si="44"/>
        <v>-2.079310344827586</v>
      </c>
    </row>
    <row r="1413" spans="1:4" s="21" customFormat="1" ht="14.25" customHeight="1" x14ac:dyDescent="0.3">
      <c r="A1413" s="76">
        <v>40367</v>
      </c>
      <c r="B1413" s="64">
        <v>25.71</v>
      </c>
      <c r="C1413" s="99">
        <f t="shared" ca="1" si="45"/>
        <v>-9.8843322818086235E-2</v>
      </c>
      <c r="D1413" s="64">
        <f t="shared" ca="1" si="44"/>
        <v>-1.4826498422712935</v>
      </c>
    </row>
    <row r="1414" spans="1:4" s="21" customFormat="1" ht="14.25" customHeight="1" x14ac:dyDescent="0.3">
      <c r="A1414" s="76">
        <v>40366</v>
      </c>
      <c r="B1414" s="64">
        <v>26.84</v>
      </c>
      <c r="C1414" s="99">
        <f t="shared" ca="1" si="45"/>
        <v>-9.7511768661734999E-2</v>
      </c>
      <c r="D1414" s="64">
        <f t="shared" ref="D1414:D1477" ca="1" si="46">C1414*15</f>
        <v>-1.4626765299260249</v>
      </c>
    </row>
    <row r="1415" spans="1:4" s="21" customFormat="1" ht="14.25" customHeight="1" x14ac:dyDescent="0.3">
      <c r="A1415" s="76">
        <v>40365</v>
      </c>
      <c r="B1415" s="64">
        <v>29.65</v>
      </c>
      <c r="C1415" s="99">
        <f t="shared" ca="1" si="45"/>
        <v>0.10182088442958002</v>
      </c>
      <c r="D1415" s="64">
        <f t="shared" ca="1" si="46"/>
        <v>1.5273132664437004</v>
      </c>
    </row>
    <row r="1416" spans="1:4" s="21" customFormat="1" ht="14.25" customHeight="1" x14ac:dyDescent="0.3">
      <c r="A1416" s="76">
        <v>40364</v>
      </c>
      <c r="B1416" s="64" t="e">
        <v>#N/A</v>
      </c>
      <c r="C1416" s="99">
        <f t="shared" ca="1" si="45"/>
        <v>3.5402727195731371E-2</v>
      </c>
      <c r="D1416" s="64">
        <f t="shared" ca="1" si="46"/>
        <v>-2.1576433121019116</v>
      </c>
    </row>
    <row r="1417" spans="1:4" s="21" customFormat="1" ht="14.25" customHeight="1" x14ac:dyDescent="0.3">
      <c r="A1417" s="76">
        <v>40361</v>
      </c>
      <c r="B1417" s="64">
        <v>30.12</v>
      </c>
      <c r="C1417" s="99">
        <f t="shared" ca="1" si="45"/>
        <v>0.21061093247588433</v>
      </c>
      <c r="D1417" s="64">
        <f t="shared" ca="1" si="46"/>
        <v>3.1591639871382649</v>
      </c>
    </row>
    <row r="1418" spans="1:4" s="21" customFormat="1" ht="14.25" customHeight="1" x14ac:dyDescent="0.3">
      <c r="A1418" s="76">
        <v>40360</v>
      </c>
      <c r="B1418" s="64">
        <v>32.86</v>
      </c>
      <c r="C1418" s="99">
        <f t="shared" ca="1" si="45"/>
        <v>0.37202505219206683</v>
      </c>
      <c r="D1418" s="64">
        <f t="shared" ca="1" si="46"/>
        <v>5.5803757828810028</v>
      </c>
    </row>
    <row r="1419" spans="1:4" s="21" customFormat="1" ht="14.25" customHeight="1" x14ac:dyDescent="0.3">
      <c r="A1419" s="76">
        <v>40359</v>
      </c>
      <c r="B1419" s="64">
        <v>34.54</v>
      </c>
      <c r="C1419" s="99">
        <f t="shared" ca="1" si="45"/>
        <v>0.37884231536926138</v>
      </c>
      <c r="D1419" s="64">
        <f t="shared" ca="1" si="46"/>
        <v>5.6826347305389211</v>
      </c>
    </row>
    <row r="1420" spans="1:4" s="21" customFormat="1" ht="14.25" customHeight="1" x14ac:dyDescent="0.3">
      <c r="A1420" s="76">
        <v>40358</v>
      </c>
      <c r="B1420" s="64">
        <v>34.130000000000003</v>
      </c>
      <c r="C1420" s="99">
        <f t="shared" ca="1" si="45"/>
        <v>0.31674382716049382</v>
      </c>
      <c r="D1420" s="64">
        <f t="shared" ca="1" si="46"/>
        <v>4.7511574074074074</v>
      </c>
    </row>
    <row r="1421" spans="1:4" s="21" customFormat="1" ht="14.25" customHeight="1" x14ac:dyDescent="0.3">
      <c r="A1421" s="76">
        <v>40357</v>
      </c>
      <c r="B1421" s="64">
        <v>29</v>
      </c>
      <c r="C1421" s="99">
        <f t="shared" ca="1" si="45"/>
        <v>0.12098956320061843</v>
      </c>
      <c r="D1421" s="64">
        <f t="shared" ca="1" si="46"/>
        <v>1.8148434480092765</v>
      </c>
    </row>
    <row r="1422" spans="1:4" s="21" customFormat="1" ht="14.25" customHeight="1" x14ac:dyDescent="0.3">
      <c r="A1422" s="76">
        <v>40354</v>
      </c>
      <c r="B1422" s="64">
        <v>28.53</v>
      </c>
      <c r="C1422" s="99">
        <f t="shared" ca="1" si="45"/>
        <v>-1.7494751574526647E-3</v>
      </c>
      <c r="D1422" s="64">
        <f t="shared" ca="1" si="46"/>
        <v>-2.624212736178997E-2</v>
      </c>
    </row>
    <row r="1423" spans="1:4" s="21" customFormat="1" ht="14.25" customHeight="1" x14ac:dyDescent="0.3">
      <c r="A1423" s="76">
        <v>40353</v>
      </c>
      <c r="B1423" s="64">
        <v>29.74</v>
      </c>
      <c r="C1423" s="99">
        <f t="shared" ca="1" si="45"/>
        <v>3.2997568600208381E-2</v>
      </c>
      <c r="D1423" s="64">
        <f t="shared" ca="1" si="46"/>
        <v>0.49496352900312574</v>
      </c>
    </row>
    <row r="1424" spans="1:4" s="21" customFormat="1" ht="14.25" customHeight="1" x14ac:dyDescent="0.3">
      <c r="A1424" s="76">
        <v>40352</v>
      </c>
      <c r="B1424" s="64">
        <v>26.91</v>
      </c>
      <c r="C1424" s="99">
        <f t="shared" ca="1" si="45"/>
        <v>-0.1197252208047105</v>
      </c>
      <c r="D1424" s="64">
        <f t="shared" ca="1" si="46"/>
        <v>-1.7958783120706574</v>
      </c>
    </row>
    <row r="1425" spans="1:4" s="21" customFormat="1" ht="14.25" customHeight="1" x14ac:dyDescent="0.3">
      <c r="A1425" s="76">
        <v>40351</v>
      </c>
      <c r="B1425" s="64">
        <v>27.05</v>
      </c>
      <c r="C1425" s="99">
        <f t="shared" ca="1" si="45"/>
        <v>-0.19804328490957596</v>
      </c>
      <c r="D1425" s="64">
        <f t="shared" ca="1" si="46"/>
        <v>-2.9706492736436392</v>
      </c>
    </row>
    <row r="1426" spans="1:4" s="21" customFormat="1" ht="14.25" customHeight="1" x14ac:dyDescent="0.3">
      <c r="A1426" s="76">
        <v>40350</v>
      </c>
      <c r="B1426" s="64">
        <v>24.88</v>
      </c>
      <c r="C1426" s="99">
        <f t="shared" ca="1" si="45"/>
        <v>-0.26172106824925823</v>
      </c>
      <c r="D1426" s="64">
        <f t="shared" ca="1" si="46"/>
        <v>-3.9258160237388733</v>
      </c>
    </row>
    <row r="1427" spans="1:4" s="21" customFormat="1" ht="14.25" customHeight="1" x14ac:dyDescent="0.3">
      <c r="A1427" s="76">
        <v>40347</v>
      </c>
      <c r="B1427" s="64">
        <v>23.95</v>
      </c>
      <c r="C1427" s="99">
        <f t="shared" ca="1" si="45"/>
        <v>-0.34509160514082582</v>
      </c>
      <c r="D1427" s="64">
        <f t="shared" ca="1" si="46"/>
        <v>-5.1763740771123876</v>
      </c>
    </row>
    <row r="1428" spans="1:4" s="21" customFormat="1" ht="14.25" customHeight="1" x14ac:dyDescent="0.3">
      <c r="A1428" s="76">
        <v>40346</v>
      </c>
      <c r="B1428" s="64">
        <v>25.05</v>
      </c>
      <c r="C1428" s="99">
        <f t="shared" ca="1" si="45"/>
        <v>-0.29396843291995484</v>
      </c>
      <c r="D1428" s="64">
        <f t="shared" ca="1" si="46"/>
        <v>-4.4095264937993228</v>
      </c>
    </row>
    <row r="1429" spans="1:4" s="21" customFormat="1" ht="14.25" customHeight="1" x14ac:dyDescent="0.3">
      <c r="A1429" s="76">
        <v>40345</v>
      </c>
      <c r="B1429" s="64">
        <v>25.92</v>
      </c>
      <c r="C1429" s="99">
        <f t="shared" ca="1" si="45"/>
        <v>-0.120162932790224</v>
      </c>
      <c r="D1429" s="64">
        <f t="shared" ca="1" si="46"/>
        <v>-1.8024439918533599</v>
      </c>
    </row>
    <row r="1430" spans="1:4" s="21" customFormat="1" ht="14.25" customHeight="1" x14ac:dyDescent="0.3">
      <c r="A1430" s="76">
        <v>40344</v>
      </c>
      <c r="B1430" s="64">
        <v>25.87</v>
      </c>
      <c r="C1430" s="99">
        <f t="shared" ca="1" si="45"/>
        <v>-0.14252568776930727</v>
      </c>
      <c r="D1430" s="64">
        <f t="shared" ca="1" si="46"/>
        <v>-2.137885316539609</v>
      </c>
    </row>
    <row r="1431" spans="1:4" s="21" customFormat="1" ht="14.25" customHeight="1" x14ac:dyDescent="0.3">
      <c r="A1431" s="76">
        <v>40343</v>
      </c>
      <c r="B1431" s="64">
        <v>28.58</v>
      </c>
      <c r="C1431" s="99">
        <f t="shared" ca="1" si="45"/>
        <v>-0.19583567810917279</v>
      </c>
      <c r="D1431" s="64">
        <f t="shared" ca="1" si="46"/>
        <v>-2.9375351716375917</v>
      </c>
    </row>
    <row r="1432" spans="1:4" s="21" customFormat="1" ht="14.25" customHeight="1" x14ac:dyDescent="0.3">
      <c r="A1432" s="76">
        <v>40340</v>
      </c>
      <c r="B1432" s="64">
        <v>28.79</v>
      </c>
      <c r="C1432" s="99">
        <f t="shared" ca="1" si="45"/>
        <v>3.5402727195731371E-2</v>
      </c>
      <c r="D1432" s="64">
        <f t="shared" ca="1" si="46"/>
        <v>-2.1576433121019116</v>
      </c>
    </row>
    <row r="1433" spans="1:4" s="21" customFormat="1" ht="14.25" customHeight="1" x14ac:dyDescent="0.3">
      <c r="A1433" s="76">
        <v>40339</v>
      </c>
      <c r="B1433" s="64">
        <v>30.57</v>
      </c>
      <c r="C1433" s="99">
        <f t="shared" ca="1" si="45"/>
        <v>-4.6772684752104769E-2</v>
      </c>
      <c r="D1433" s="64">
        <f t="shared" ca="1" si="46"/>
        <v>-0.70159027128157159</v>
      </c>
    </row>
    <row r="1434" spans="1:4" s="21" customFormat="1" ht="14.25" customHeight="1" x14ac:dyDescent="0.3">
      <c r="A1434" s="76">
        <v>40338</v>
      </c>
      <c r="B1434" s="64">
        <v>33.729999999999997</v>
      </c>
      <c r="C1434" s="99">
        <f t="shared" ca="1" si="45"/>
        <v>0.1364555256064689</v>
      </c>
      <c r="D1434" s="64">
        <f t="shared" ca="1" si="46"/>
        <v>2.0468328840970336</v>
      </c>
    </row>
    <row r="1435" spans="1:4" s="21" customFormat="1" ht="14.25" customHeight="1" x14ac:dyDescent="0.3">
      <c r="A1435" s="76">
        <v>40337</v>
      </c>
      <c r="B1435" s="64">
        <v>33.700000000000003</v>
      </c>
      <c r="C1435" s="99">
        <f t="shared" ca="1" si="45"/>
        <v>-3.7692747001713309E-2</v>
      </c>
      <c r="D1435" s="64">
        <f t="shared" ca="1" si="46"/>
        <v>-0.56539120502569962</v>
      </c>
    </row>
    <row r="1436" spans="1:4" s="21" customFormat="1" ht="14.25" customHeight="1" x14ac:dyDescent="0.3">
      <c r="A1436" s="76">
        <v>40336</v>
      </c>
      <c r="B1436" s="64">
        <v>36.57</v>
      </c>
      <c r="C1436" s="99">
        <f t="shared" ca="1" si="45"/>
        <v>5.6631031493787946E-2</v>
      </c>
      <c r="D1436" s="64">
        <f t="shared" ca="1" si="46"/>
        <v>0.84946547240681924</v>
      </c>
    </row>
    <row r="1437" spans="1:4" s="21" customFormat="1" ht="14.25" customHeight="1" x14ac:dyDescent="0.3">
      <c r="A1437" s="76">
        <v>40333</v>
      </c>
      <c r="B1437" s="64">
        <v>35.479999999999997</v>
      </c>
      <c r="C1437" s="99">
        <f t="shared" ca="1" si="45"/>
        <v>-7.4112734864300714E-2</v>
      </c>
      <c r="D1437" s="64">
        <f t="shared" ca="1" si="46"/>
        <v>-1.1116910229645107</v>
      </c>
    </row>
    <row r="1438" spans="1:4" s="21" customFormat="1" ht="14.25" customHeight="1" x14ac:dyDescent="0.3">
      <c r="A1438" s="76">
        <v>40332</v>
      </c>
      <c r="B1438" s="64">
        <v>29.46</v>
      </c>
      <c r="C1438" s="99">
        <f t="shared" ca="1" si="45"/>
        <v>-0.26533665835411474</v>
      </c>
      <c r="D1438" s="64">
        <f t="shared" ca="1" si="46"/>
        <v>-3.9800498753117211</v>
      </c>
    </row>
    <row r="1439" spans="1:4" s="21" customFormat="1" ht="14.25" customHeight="1" x14ac:dyDescent="0.3">
      <c r="A1439" s="76">
        <v>40331</v>
      </c>
      <c r="B1439" s="64">
        <v>30.17</v>
      </c>
      <c r="C1439" s="99">
        <f t="shared" ca="1" si="45"/>
        <v>-0.34112251583315129</v>
      </c>
      <c r="D1439" s="64">
        <f t="shared" ca="1" si="46"/>
        <v>-5.1168377374972689</v>
      </c>
    </row>
    <row r="1440" spans="1:4" s="21" customFormat="1" ht="14.25" customHeight="1" x14ac:dyDescent="0.3">
      <c r="A1440" s="76">
        <v>40330</v>
      </c>
      <c r="B1440" s="64">
        <v>35.54</v>
      </c>
      <c r="C1440" s="99">
        <f t="shared" ca="1" si="45"/>
        <v>6.2287655719138971E-3</v>
      </c>
      <c r="D1440" s="64">
        <f t="shared" ca="1" si="46"/>
        <v>9.3431483578708452E-2</v>
      </c>
    </row>
    <row r="1441" spans="1:4" s="21" customFormat="1" ht="14.25" customHeight="1" x14ac:dyDescent="0.3">
      <c r="A1441" s="76">
        <v>40329</v>
      </c>
      <c r="B1441" s="64" t="e">
        <v>#N/A</v>
      </c>
      <c r="C1441" s="99">
        <f t="shared" ca="1" si="45"/>
        <v>3.5402727195731371E-2</v>
      </c>
      <c r="D1441" s="64">
        <f t="shared" ca="1" si="46"/>
        <v>-2.1576433121019116</v>
      </c>
    </row>
    <row r="1442" spans="1:4" s="21" customFormat="1" ht="14.25" customHeight="1" x14ac:dyDescent="0.3">
      <c r="A1442" s="76">
        <v>40326</v>
      </c>
      <c r="B1442" s="64">
        <v>32.07</v>
      </c>
      <c r="C1442" s="99">
        <f t="shared" ca="1" si="45"/>
        <v>3.9883268482490283E-2</v>
      </c>
      <c r="D1442" s="64">
        <f t="shared" ca="1" si="46"/>
        <v>0.59824902723735429</v>
      </c>
    </row>
    <row r="1443" spans="1:4" s="21" customFormat="1" ht="14.25" customHeight="1" x14ac:dyDescent="0.3">
      <c r="A1443" s="76">
        <v>40325</v>
      </c>
      <c r="B1443" s="64">
        <v>29.68</v>
      </c>
      <c r="C1443" s="99">
        <f t="shared" ca="1" si="45"/>
        <v>-4.9935979513444265E-2</v>
      </c>
      <c r="D1443" s="64">
        <f t="shared" ca="1" si="46"/>
        <v>-0.74903969270166393</v>
      </c>
    </row>
    <row r="1444" spans="1:4" s="21" customFormat="1" ht="14.25" customHeight="1" x14ac:dyDescent="0.3">
      <c r="A1444" s="76">
        <v>40324</v>
      </c>
      <c r="B1444" s="64">
        <v>35.020000000000003</v>
      </c>
      <c r="C1444" s="99">
        <f t="shared" ca="1" si="45"/>
        <v>0.31259370314842594</v>
      </c>
      <c r="D1444" s="64">
        <f t="shared" ca="1" si="46"/>
        <v>4.6889055472263887</v>
      </c>
    </row>
    <row r="1445" spans="1:4" s="21" customFormat="1" ht="14.25" customHeight="1" x14ac:dyDescent="0.3">
      <c r="A1445" s="76">
        <v>40323</v>
      </c>
      <c r="B1445" s="64">
        <v>34.61</v>
      </c>
      <c r="C1445" s="99">
        <f t="shared" ca="1" si="45"/>
        <v>0.35619122257053293</v>
      </c>
      <c r="D1445" s="64">
        <f t="shared" ca="1" si="46"/>
        <v>5.3428683385579943</v>
      </c>
    </row>
    <row r="1446" spans="1:4" s="21" customFormat="1" ht="14.25" customHeight="1" x14ac:dyDescent="0.3">
      <c r="A1446" s="76">
        <v>40322</v>
      </c>
      <c r="B1446" s="64">
        <v>38.32</v>
      </c>
      <c r="C1446" s="99">
        <f t="shared" ca="1" si="45"/>
        <v>0.35310734463276838</v>
      </c>
      <c r="D1446" s="64">
        <f t="shared" ca="1" si="46"/>
        <v>5.296610169491526</v>
      </c>
    </row>
    <row r="1447" spans="1:4" s="21" customFormat="1" ht="14.25" customHeight="1" x14ac:dyDescent="0.3">
      <c r="A1447" s="76">
        <v>40319</v>
      </c>
      <c r="B1447" s="64">
        <v>40.1</v>
      </c>
      <c r="C1447" s="99">
        <f t="shared" ca="1" si="45"/>
        <v>0.39042995839112349</v>
      </c>
      <c r="D1447" s="64">
        <f t="shared" ca="1" si="46"/>
        <v>5.8564493758668519</v>
      </c>
    </row>
    <row r="1448" spans="1:4" s="21" customFormat="1" ht="14.25" customHeight="1" x14ac:dyDescent="0.3">
      <c r="A1448" s="76">
        <v>40318</v>
      </c>
      <c r="B1448" s="64">
        <v>45.79</v>
      </c>
      <c r="C1448" s="99">
        <f t="shared" ca="1" si="45"/>
        <v>0.11819291819291809</v>
      </c>
      <c r="D1448" s="64">
        <f t="shared" ca="1" si="46"/>
        <v>1.7728937728937715</v>
      </c>
    </row>
    <row r="1449" spans="1:4" s="21" customFormat="1" ht="14.25" customHeight="1" x14ac:dyDescent="0.3">
      <c r="A1449" s="76">
        <v>40317</v>
      </c>
      <c r="B1449" s="64">
        <v>35.32</v>
      </c>
      <c r="C1449" s="99">
        <f t="shared" ca="1" si="45"/>
        <v>7.6829268292683023E-2</v>
      </c>
      <c r="D1449" s="64">
        <f t="shared" ca="1" si="46"/>
        <v>1.1524390243902454</v>
      </c>
    </row>
    <row r="1450" spans="1:4" s="21" customFormat="1" ht="14.25" customHeight="1" x14ac:dyDescent="0.3">
      <c r="A1450" s="76">
        <v>40316</v>
      </c>
      <c r="B1450" s="64">
        <v>33.549999999999997</v>
      </c>
      <c r="C1450" s="99">
        <f t="shared" ca="1" si="45"/>
        <v>0.34684865515857072</v>
      </c>
      <c r="D1450" s="64">
        <f t="shared" ca="1" si="46"/>
        <v>5.2027298273785609</v>
      </c>
    </row>
    <row r="1451" spans="1:4" s="21" customFormat="1" ht="14.25" customHeight="1" x14ac:dyDescent="0.3">
      <c r="A1451" s="76">
        <v>40315</v>
      </c>
      <c r="B1451" s="64">
        <v>30.84</v>
      </c>
      <c r="C1451" s="99">
        <f t="shared" ca="1" si="45"/>
        <v>0.2936241610738255</v>
      </c>
      <c r="D1451" s="64">
        <f t="shared" ca="1" si="46"/>
        <v>4.4043624161073822</v>
      </c>
    </row>
    <row r="1452" spans="1:4" s="21" customFormat="1" ht="14.25" customHeight="1" x14ac:dyDescent="0.3">
      <c r="A1452" s="76">
        <v>40312</v>
      </c>
      <c r="B1452" s="64">
        <v>31.24</v>
      </c>
      <c r="C1452" s="99">
        <f t="shared" ca="1" si="45"/>
        <v>0.54730064388311028</v>
      </c>
      <c r="D1452" s="64">
        <f t="shared" ca="1" si="46"/>
        <v>8.2095096582466542</v>
      </c>
    </row>
    <row r="1453" spans="1:4" s="21" customFormat="1" ht="14.25" customHeight="1" x14ac:dyDescent="0.3">
      <c r="A1453" s="76">
        <v>40311</v>
      </c>
      <c r="B1453" s="64">
        <v>26.68</v>
      </c>
      <c r="C1453" s="99">
        <f t="shared" ca="1" si="45"/>
        <v>0.2099773242630385</v>
      </c>
      <c r="D1453" s="64">
        <f t="shared" ca="1" si="46"/>
        <v>3.1496598639455775</v>
      </c>
    </row>
    <row r="1454" spans="1:4" s="21" customFormat="1" ht="14.25" customHeight="1" x14ac:dyDescent="0.3">
      <c r="A1454" s="76">
        <v>40310</v>
      </c>
      <c r="B1454" s="64">
        <v>25.52</v>
      </c>
      <c r="C1454" s="99">
        <f t="shared" ca="1" si="45"/>
        <v>0.38394793926247278</v>
      </c>
      <c r="D1454" s="64">
        <f t="shared" ca="1" si="46"/>
        <v>5.7592190889370913</v>
      </c>
    </row>
    <row r="1455" spans="1:4" s="21" customFormat="1" ht="14.25" customHeight="1" x14ac:dyDescent="0.3">
      <c r="A1455" s="76">
        <v>40309</v>
      </c>
      <c r="B1455" s="64">
        <v>28.32</v>
      </c>
      <c r="C1455" s="99">
        <f t="shared" ca="1" si="45"/>
        <v>0.34345351043643274</v>
      </c>
      <c r="D1455" s="64">
        <f t="shared" ca="1" si="46"/>
        <v>5.1518026565464909</v>
      </c>
    </row>
    <row r="1456" spans="1:4" s="21" customFormat="1" ht="14.25" customHeight="1" x14ac:dyDescent="0.3">
      <c r="A1456" s="76">
        <v>40308</v>
      </c>
      <c r="B1456" s="64">
        <v>28.84</v>
      </c>
      <c r="C1456" s="99">
        <f t="shared" ca="1" si="45"/>
        <v>0.26435773783428329</v>
      </c>
      <c r="D1456" s="64">
        <f t="shared" ca="1" si="46"/>
        <v>3.9653660675142492</v>
      </c>
    </row>
    <row r="1457" spans="1:4" s="21" customFormat="1" ht="14.25" customHeight="1" x14ac:dyDescent="0.3">
      <c r="A1457" s="76">
        <v>40305</v>
      </c>
      <c r="B1457" s="64">
        <v>40.950000000000003</v>
      </c>
      <c r="C1457" s="99">
        <f t="shared" ca="1" si="45"/>
        <v>1.3440183171150546</v>
      </c>
      <c r="D1457" s="64">
        <f t="shared" ca="1" si="46"/>
        <v>20.160274756725819</v>
      </c>
    </row>
    <row r="1458" spans="1:4" s="21" customFormat="1" ht="14.25" customHeight="1" x14ac:dyDescent="0.3">
      <c r="A1458" s="76">
        <v>40304</v>
      </c>
      <c r="B1458" s="64">
        <v>32.799999999999997</v>
      </c>
      <c r="C1458" s="99">
        <f t="shared" ca="1" si="45"/>
        <v>0.97352587244283961</v>
      </c>
      <c r="D1458" s="64">
        <f t="shared" ca="1" si="46"/>
        <v>14.602888086642594</v>
      </c>
    </row>
    <row r="1459" spans="1:4" s="21" customFormat="1" ht="14.25" customHeight="1" x14ac:dyDescent="0.3">
      <c r="A1459" s="76">
        <v>40303</v>
      </c>
      <c r="B1459" s="64">
        <v>24.91</v>
      </c>
      <c r="C1459" s="99">
        <f t="shared" ca="1" si="45"/>
        <v>0.51244687310261094</v>
      </c>
      <c r="D1459" s="64">
        <f t="shared" ca="1" si="46"/>
        <v>7.6867030965391638</v>
      </c>
    </row>
    <row r="1460" spans="1:4" s="21" customFormat="1" ht="14.25" customHeight="1" x14ac:dyDescent="0.3">
      <c r="A1460" s="76">
        <v>40302</v>
      </c>
      <c r="B1460" s="64">
        <v>23.84</v>
      </c>
      <c r="C1460" s="99">
        <f t="shared" ca="1" si="45"/>
        <v>0.46078431372549017</v>
      </c>
      <c r="D1460" s="64">
        <f t="shared" ca="1" si="46"/>
        <v>6.9117647058823524</v>
      </c>
    </row>
    <row r="1461" spans="1:4" s="21" customFormat="1" ht="14.25" customHeight="1" x14ac:dyDescent="0.3">
      <c r="A1461" s="76">
        <v>40301</v>
      </c>
      <c r="B1461" s="64">
        <v>20.190000000000001</v>
      </c>
      <c r="C1461" s="99">
        <f t="shared" ca="1" si="45"/>
        <v>0.28353464717101085</v>
      </c>
      <c r="D1461" s="64">
        <f t="shared" ca="1" si="46"/>
        <v>4.253019707565163</v>
      </c>
    </row>
    <row r="1462" spans="1:4" s="21" customFormat="1" ht="14.25" customHeight="1" x14ac:dyDescent="0.3">
      <c r="A1462" s="76">
        <v>40298</v>
      </c>
      <c r="B1462" s="64">
        <v>22.05</v>
      </c>
      <c r="C1462" s="99">
        <f t="shared" ca="1" si="45"/>
        <v>0.27162629757785473</v>
      </c>
      <c r="D1462" s="64">
        <f t="shared" ca="1" si="46"/>
        <v>4.0743944636678204</v>
      </c>
    </row>
    <row r="1463" spans="1:4" s="21" customFormat="1" ht="14.25" customHeight="1" x14ac:dyDescent="0.3">
      <c r="A1463" s="76">
        <v>40297</v>
      </c>
      <c r="B1463" s="64">
        <v>18.440000000000001</v>
      </c>
      <c r="C1463" s="99">
        <f t="shared" ca="1" si="45"/>
        <v>4.3572984749456348E-3</v>
      </c>
      <c r="D1463" s="64">
        <f t="shared" ca="1" si="46"/>
        <v>6.5359477124184523E-2</v>
      </c>
    </row>
    <row r="1464" spans="1:4" s="21" customFormat="1" ht="14.25" customHeight="1" x14ac:dyDescent="0.3">
      <c r="A1464" s="76">
        <v>40296</v>
      </c>
      <c r="B1464" s="64">
        <v>21.08</v>
      </c>
      <c r="C1464" s="99">
        <f t="shared" ca="1" si="45"/>
        <v>0.32662051604782866</v>
      </c>
      <c r="D1464" s="64">
        <f t="shared" ca="1" si="46"/>
        <v>4.8993077407174299</v>
      </c>
    </row>
    <row r="1465" spans="1:4" s="21" customFormat="1" ht="14.25" customHeight="1" x14ac:dyDescent="0.3">
      <c r="A1465" s="76">
        <v>40295</v>
      </c>
      <c r="B1465" s="64">
        <v>22.81</v>
      </c>
      <c r="C1465" s="99">
        <f t="shared" ca="1" si="45"/>
        <v>0.46311738293778054</v>
      </c>
      <c r="D1465" s="64">
        <f t="shared" ca="1" si="46"/>
        <v>6.9467607440667081</v>
      </c>
    </row>
    <row r="1466" spans="1:4" s="21" customFormat="1" ht="14.25" customHeight="1" x14ac:dyDescent="0.3">
      <c r="A1466" s="76">
        <v>40294</v>
      </c>
      <c r="B1466" s="64">
        <v>17.47</v>
      </c>
      <c r="C1466" s="99">
        <f t="shared" ca="1" si="45"/>
        <v>7.8395061728395041E-2</v>
      </c>
      <c r="D1466" s="64">
        <f t="shared" ca="1" si="46"/>
        <v>1.1759259259259256</v>
      </c>
    </row>
    <row r="1467" spans="1:4" s="21" customFormat="1" ht="14.25" customHeight="1" x14ac:dyDescent="0.3">
      <c r="A1467" s="76">
        <v>40291</v>
      </c>
      <c r="B1467" s="64">
        <v>16.62</v>
      </c>
      <c r="C1467" s="99">
        <f t="shared" ca="1" si="45"/>
        <v>6.6752246469833174E-2</v>
      </c>
      <c r="D1467" s="64">
        <f t="shared" ca="1" si="46"/>
        <v>1.0012836970474976</v>
      </c>
    </row>
    <row r="1468" spans="1:4" s="21" customFormat="1" ht="14.25" customHeight="1" x14ac:dyDescent="0.3">
      <c r="A1468" s="76">
        <v>40290</v>
      </c>
      <c r="B1468" s="64">
        <v>16.47</v>
      </c>
      <c r="C1468" s="99">
        <f t="shared" ca="1" si="45"/>
        <v>2.0446096654274985E-2</v>
      </c>
      <c r="D1468" s="64">
        <f t="shared" ca="1" si="46"/>
        <v>0.30669144981412477</v>
      </c>
    </row>
    <row r="1469" spans="1:4" s="21" customFormat="1" ht="14.25" customHeight="1" x14ac:dyDescent="0.3">
      <c r="A1469" s="76">
        <v>40289</v>
      </c>
      <c r="B1469" s="64">
        <v>16.32</v>
      </c>
      <c r="C1469" s="99">
        <f t="shared" ca="1" si="45"/>
        <v>-9.7087378640776777E-3</v>
      </c>
      <c r="D1469" s="64">
        <f t="shared" ca="1" si="46"/>
        <v>-0.14563106796116518</v>
      </c>
    </row>
    <row r="1470" spans="1:4" s="21" customFormat="1" ht="14.25" customHeight="1" x14ac:dyDescent="0.3">
      <c r="A1470" s="76">
        <v>40288</v>
      </c>
      <c r="B1470" s="64">
        <v>15.73</v>
      </c>
      <c r="C1470" s="99">
        <f t="shared" ca="1" si="45"/>
        <v>-5.3549939831528309E-2</v>
      </c>
      <c r="D1470" s="64">
        <f t="shared" ca="1" si="46"/>
        <v>-0.80324909747292461</v>
      </c>
    </row>
    <row r="1471" spans="1:4" s="21" customFormat="1" ht="14.25" customHeight="1" x14ac:dyDescent="0.3">
      <c r="A1471" s="76">
        <v>40287</v>
      </c>
      <c r="B1471" s="64">
        <v>17.34</v>
      </c>
      <c r="C1471" s="99">
        <f t="shared" ca="1" si="45"/>
        <v>6.8391866913123808E-2</v>
      </c>
      <c r="D1471" s="64">
        <f t="shared" ca="1" si="46"/>
        <v>1.0258780036968571</v>
      </c>
    </row>
    <row r="1472" spans="1:4" s="21" customFormat="1" ht="14.25" customHeight="1" x14ac:dyDescent="0.3">
      <c r="A1472" s="76">
        <v>40284</v>
      </c>
      <c r="B1472" s="64">
        <v>18.36</v>
      </c>
      <c r="C1472" s="99">
        <f t="shared" ca="1" si="45"/>
        <v>7.8730904817861339E-2</v>
      </c>
      <c r="D1472" s="64">
        <f t="shared" ca="1" si="46"/>
        <v>1.1809635722679201</v>
      </c>
    </row>
    <row r="1473" spans="1:4" s="21" customFormat="1" ht="14.25" customHeight="1" x14ac:dyDescent="0.3">
      <c r="A1473" s="76">
        <v>40283</v>
      </c>
      <c r="B1473" s="64">
        <v>15.89</v>
      </c>
      <c r="C1473" s="99">
        <f t="shared" ca="1" si="45"/>
        <v>3.5402727195731371E-2</v>
      </c>
      <c r="D1473" s="64">
        <f t="shared" ca="1" si="46"/>
        <v>-2.1576433121019116</v>
      </c>
    </row>
    <row r="1474" spans="1:4" s="21" customFormat="1" ht="14.25" customHeight="1" x14ac:dyDescent="0.3">
      <c r="A1474" s="76">
        <v>40282</v>
      </c>
      <c r="B1474" s="64">
        <v>15.59</v>
      </c>
      <c r="C1474" s="99">
        <f t="shared" ca="1" si="45"/>
        <v>-0.10761305094447619</v>
      </c>
      <c r="D1474" s="64">
        <f t="shared" ca="1" si="46"/>
        <v>-1.6141957641671429</v>
      </c>
    </row>
    <row r="1475" spans="1:4" s="21" customFormat="1" ht="14.25" customHeight="1" x14ac:dyDescent="0.3">
      <c r="A1475" s="76">
        <v>40281</v>
      </c>
      <c r="B1475" s="64">
        <v>16.2</v>
      </c>
      <c r="C1475" s="99">
        <f t="shared" ref="C1475:C1538" ca="1" si="47">_xlfn.IFNA((B1475-B1484)/B1484,NORMINV(RAND(), _xlfn.AGGREGATE(1,6,C1414:C1540),_xlfn.AGGREGATE(7,6,C1414:C1540)))</f>
        <v>-7.9022171688459389E-2</v>
      </c>
      <c r="D1475" s="64">
        <f t="shared" ca="1" si="46"/>
        <v>-1.1853325753268908</v>
      </c>
    </row>
    <row r="1476" spans="1:4" s="21" customFormat="1" ht="14.25" customHeight="1" x14ac:dyDescent="0.3">
      <c r="A1476" s="76">
        <v>40280</v>
      </c>
      <c r="B1476" s="64">
        <v>15.58</v>
      </c>
      <c r="C1476" s="99">
        <f t="shared" ca="1" si="47"/>
        <v>-9.0484530064214766E-2</v>
      </c>
      <c r="D1476" s="64">
        <f t="shared" ca="1" si="46"/>
        <v>-1.3572679509632215</v>
      </c>
    </row>
    <row r="1477" spans="1:4" s="21" customFormat="1" ht="14.25" customHeight="1" x14ac:dyDescent="0.3">
      <c r="A1477" s="76">
        <v>40277</v>
      </c>
      <c r="B1477" s="64">
        <v>16.14</v>
      </c>
      <c r="C1477" s="99">
        <f t="shared" ca="1" si="47"/>
        <v>-8.2433200682205762E-2</v>
      </c>
      <c r="D1477" s="64">
        <f t="shared" ca="1" si="46"/>
        <v>-1.2364980102330865</v>
      </c>
    </row>
    <row r="1478" spans="1:4" s="21" customFormat="1" ht="14.25" customHeight="1" x14ac:dyDescent="0.3">
      <c r="A1478" s="76">
        <v>40276</v>
      </c>
      <c r="B1478" s="64">
        <v>16.48</v>
      </c>
      <c r="C1478" s="99">
        <f t="shared" ca="1" si="47"/>
        <v>-7.2594259988745025E-2</v>
      </c>
      <c r="D1478" s="64">
        <f t="shared" ref="D1478:D1541" ca="1" si="48">C1478*15</f>
        <v>-1.0889138998311754</v>
      </c>
    </row>
    <row r="1479" spans="1:4" s="21" customFormat="1" ht="14.25" customHeight="1" x14ac:dyDescent="0.3">
      <c r="A1479" s="76">
        <v>40275</v>
      </c>
      <c r="B1479" s="64">
        <v>16.62</v>
      </c>
      <c r="C1479" s="99">
        <f t="shared" ca="1" si="47"/>
        <v>-9.673913043478248E-2</v>
      </c>
      <c r="D1479" s="64">
        <f t="shared" ca="1" si="48"/>
        <v>-1.4510869565217372</v>
      </c>
    </row>
    <row r="1480" spans="1:4" s="21" customFormat="1" ht="14.25" customHeight="1" x14ac:dyDescent="0.3">
      <c r="A1480" s="76">
        <v>40274</v>
      </c>
      <c r="B1480" s="64">
        <v>16.23</v>
      </c>
      <c r="C1480" s="99">
        <f t="shared" ca="1" si="47"/>
        <v>-7.5213675213675224E-2</v>
      </c>
      <c r="D1480" s="64">
        <f t="shared" ca="1" si="48"/>
        <v>-1.1282051282051284</v>
      </c>
    </row>
    <row r="1481" spans="1:4" s="21" customFormat="1" ht="14.25" customHeight="1" x14ac:dyDescent="0.3">
      <c r="A1481" s="76">
        <v>40273</v>
      </c>
      <c r="B1481" s="64">
        <v>17.02</v>
      </c>
      <c r="C1481" s="99">
        <f t="shared" ca="1" si="47"/>
        <v>4.097859327217114E-2</v>
      </c>
      <c r="D1481" s="64">
        <f t="shared" ca="1" si="48"/>
        <v>0.61467889908256712</v>
      </c>
    </row>
    <row r="1482" spans="1:4" s="21" customFormat="1" ht="14.25" customHeight="1" x14ac:dyDescent="0.3">
      <c r="A1482" s="76">
        <v>40270</v>
      </c>
      <c r="B1482" s="64" t="e">
        <v>#N/A</v>
      </c>
      <c r="C1482" s="99">
        <f t="shared" ca="1" si="47"/>
        <v>3.5402727195731371E-2</v>
      </c>
      <c r="D1482" s="64">
        <f t="shared" ca="1" si="48"/>
        <v>-2.1576433121019116</v>
      </c>
    </row>
    <row r="1483" spans="1:4" s="21" customFormat="1" ht="14.25" customHeight="1" x14ac:dyDescent="0.3">
      <c r="A1483" s="76">
        <v>40269</v>
      </c>
      <c r="B1483" s="64">
        <v>17.47</v>
      </c>
      <c r="C1483" s="99">
        <f t="shared" ca="1" si="47"/>
        <v>2.9463759575721865E-2</v>
      </c>
      <c r="D1483" s="64">
        <f t="shared" ca="1" si="48"/>
        <v>0.44195639363582795</v>
      </c>
    </row>
    <row r="1484" spans="1:4" s="21" customFormat="1" ht="14.25" customHeight="1" x14ac:dyDescent="0.3">
      <c r="A1484" s="76">
        <v>40268</v>
      </c>
      <c r="B1484" s="64">
        <v>17.59</v>
      </c>
      <c r="C1484" s="99">
        <f t="shared" ca="1" si="47"/>
        <v>5.8363417569193672E-2</v>
      </c>
      <c r="D1484" s="64">
        <f t="shared" ca="1" si="48"/>
        <v>0.87545126353790503</v>
      </c>
    </row>
    <row r="1485" spans="1:4" s="21" customFormat="1" ht="14.25" customHeight="1" x14ac:dyDescent="0.3">
      <c r="A1485" s="76">
        <v>40267</v>
      </c>
      <c r="B1485" s="64">
        <v>17.13</v>
      </c>
      <c r="C1485" s="99">
        <f t="shared" ca="1" si="47"/>
        <v>1.3010053222944936E-2</v>
      </c>
      <c r="D1485" s="64">
        <f t="shared" ca="1" si="48"/>
        <v>0.19515079834417404</v>
      </c>
    </row>
    <row r="1486" spans="1:4" s="21" customFormat="1" ht="14.25" customHeight="1" x14ac:dyDescent="0.3">
      <c r="A1486" s="76">
        <v>40266</v>
      </c>
      <c r="B1486" s="64">
        <v>17.59</v>
      </c>
      <c r="C1486" s="99">
        <f t="shared" ca="1" si="47"/>
        <v>-5.6529112492934661E-3</v>
      </c>
      <c r="D1486" s="64">
        <f t="shared" ca="1" si="48"/>
        <v>-8.4793668739401987E-2</v>
      </c>
    </row>
    <row r="1487" spans="1:4" s="21" customFormat="1" ht="14.25" customHeight="1" x14ac:dyDescent="0.3">
      <c r="A1487" s="76">
        <v>40263</v>
      </c>
      <c r="B1487" s="64">
        <v>17.77</v>
      </c>
      <c r="C1487" s="99">
        <f t="shared" ca="1" si="47"/>
        <v>-1.2777777777777801E-2</v>
      </c>
      <c r="D1487" s="64">
        <f t="shared" ca="1" si="48"/>
        <v>-0.19166666666666701</v>
      </c>
    </row>
    <row r="1488" spans="1:4" s="21" customFormat="1" ht="14.25" customHeight="1" x14ac:dyDescent="0.3">
      <c r="A1488" s="76">
        <v>40262</v>
      </c>
      <c r="B1488" s="64">
        <v>18.399999999999999</v>
      </c>
      <c r="C1488" s="99">
        <f t="shared" ca="1" si="47"/>
        <v>4.6643913538111509E-2</v>
      </c>
      <c r="D1488" s="64">
        <f t="shared" ca="1" si="48"/>
        <v>0.69965870307167266</v>
      </c>
    </row>
    <row r="1489" spans="1:4" s="21" customFormat="1" ht="14.25" customHeight="1" x14ac:dyDescent="0.3">
      <c r="A1489" s="76">
        <v>40261</v>
      </c>
      <c r="B1489" s="64">
        <v>17.55</v>
      </c>
      <c r="C1489" s="99">
        <f t="shared" ca="1" si="47"/>
        <v>-2.8239202657807203E-2</v>
      </c>
      <c r="D1489" s="64">
        <f t="shared" ca="1" si="48"/>
        <v>-0.42358803986710802</v>
      </c>
    </row>
    <row r="1490" spans="1:4" s="21" customFormat="1" ht="14.25" customHeight="1" x14ac:dyDescent="0.3">
      <c r="A1490" s="76">
        <v>40260</v>
      </c>
      <c r="B1490" s="64">
        <v>16.350000000000001</v>
      </c>
      <c r="C1490" s="99">
        <f t="shared" ca="1" si="47"/>
        <v>-0.11954765751211625</v>
      </c>
      <c r="D1490" s="64">
        <f t="shared" ca="1" si="48"/>
        <v>-1.7932148626817439</v>
      </c>
    </row>
    <row r="1491" spans="1:4" s="21" customFormat="1" ht="14.25" customHeight="1" x14ac:dyDescent="0.3">
      <c r="A1491" s="76">
        <v>40259</v>
      </c>
      <c r="B1491" s="64">
        <v>16.87</v>
      </c>
      <c r="C1491" s="99">
        <f t="shared" ca="1" si="47"/>
        <v>-5.8593750000000035E-2</v>
      </c>
      <c r="D1491" s="64">
        <f t="shared" ca="1" si="48"/>
        <v>-0.87890625000000056</v>
      </c>
    </row>
    <row r="1492" spans="1:4" s="21" customFormat="1" ht="14.25" customHeight="1" x14ac:dyDescent="0.3">
      <c r="A1492" s="76">
        <v>40256</v>
      </c>
      <c r="B1492" s="64">
        <v>16.97</v>
      </c>
      <c r="C1492" s="99">
        <f t="shared" ca="1" si="47"/>
        <v>-4.6093310848791473E-2</v>
      </c>
      <c r="D1492" s="64">
        <f t="shared" ca="1" si="48"/>
        <v>-0.69139966273187214</v>
      </c>
    </row>
    <row r="1493" spans="1:4" s="21" customFormat="1" ht="14.25" customHeight="1" x14ac:dyDescent="0.3">
      <c r="A1493" s="76">
        <v>40255</v>
      </c>
      <c r="B1493" s="64">
        <v>16.62</v>
      </c>
      <c r="C1493" s="99">
        <f t="shared" ca="1" si="47"/>
        <v>-4.5924225028702678E-2</v>
      </c>
      <c r="D1493" s="64">
        <f t="shared" ca="1" si="48"/>
        <v>-0.68886337543054021</v>
      </c>
    </row>
    <row r="1494" spans="1:4" s="21" customFormat="1" ht="14.25" customHeight="1" x14ac:dyDescent="0.3">
      <c r="A1494" s="76">
        <v>40254</v>
      </c>
      <c r="B1494" s="64">
        <v>16.91</v>
      </c>
      <c r="C1494" s="99">
        <f t="shared" ca="1" si="47"/>
        <v>-9.6688034188034122E-2</v>
      </c>
      <c r="D1494" s="64">
        <f t="shared" ca="1" si="48"/>
        <v>-1.4503205128205119</v>
      </c>
    </row>
    <row r="1495" spans="1:4" s="21" customFormat="1" ht="14.25" customHeight="1" x14ac:dyDescent="0.3">
      <c r="A1495" s="76">
        <v>40253</v>
      </c>
      <c r="B1495" s="64">
        <v>17.690000000000001</v>
      </c>
      <c r="C1495" s="99">
        <f t="shared" ca="1" si="47"/>
        <v>-6.0541688794476745E-2</v>
      </c>
      <c r="D1495" s="64">
        <f t="shared" ca="1" si="48"/>
        <v>-0.90812533191715117</v>
      </c>
    </row>
    <row r="1496" spans="1:4" s="21" customFormat="1" ht="14.25" customHeight="1" x14ac:dyDescent="0.3">
      <c r="A1496" s="76">
        <v>40252</v>
      </c>
      <c r="B1496" s="64">
        <v>18</v>
      </c>
      <c r="C1496" s="99">
        <f t="shared" ca="1" si="47"/>
        <v>-5.5613850996851982E-2</v>
      </c>
      <c r="D1496" s="64">
        <f t="shared" ca="1" si="48"/>
        <v>-0.83420776495277971</v>
      </c>
    </row>
    <row r="1497" spans="1:4" s="21" customFormat="1" ht="14.25" customHeight="1" x14ac:dyDescent="0.3">
      <c r="A1497" s="76">
        <v>40249</v>
      </c>
      <c r="B1497" s="64">
        <v>17.579999999999998</v>
      </c>
      <c r="C1497" s="99">
        <f t="shared" ca="1" si="47"/>
        <v>-8.7227414330218231E-2</v>
      </c>
      <c r="D1497" s="64">
        <f t="shared" ca="1" si="48"/>
        <v>-1.3084112149532734</v>
      </c>
    </row>
    <row r="1498" spans="1:4" s="21" customFormat="1" ht="14.25" customHeight="1" x14ac:dyDescent="0.3">
      <c r="A1498" s="76">
        <v>40248</v>
      </c>
      <c r="B1498" s="64">
        <v>18.059999999999999</v>
      </c>
      <c r="C1498" s="99">
        <f t="shared" ca="1" si="47"/>
        <v>-7.3846153846153909E-2</v>
      </c>
      <c r="D1498" s="64">
        <f t="shared" ca="1" si="48"/>
        <v>-1.1076923076923086</v>
      </c>
    </row>
    <row r="1499" spans="1:4" s="21" customFormat="1" ht="14.25" customHeight="1" x14ac:dyDescent="0.3">
      <c r="A1499" s="76">
        <v>40247</v>
      </c>
      <c r="B1499" s="64">
        <v>18.57</v>
      </c>
      <c r="C1499" s="99">
        <f t="shared" ca="1" si="47"/>
        <v>-7.6119402985074677E-2</v>
      </c>
      <c r="D1499" s="64">
        <f t="shared" ca="1" si="48"/>
        <v>-1.1417910447761201</v>
      </c>
    </row>
    <row r="1500" spans="1:4" s="21" customFormat="1" ht="14.25" customHeight="1" x14ac:dyDescent="0.3">
      <c r="A1500" s="76">
        <v>40246</v>
      </c>
      <c r="B1500" s="64">
        <v>17.920000000000002</v>
      </c>
      <c r="C1500" s="99">
        <f t="shared" ca="1" si="47"/>
        <v>-0.11593487913172165</v>
      </c>
      <c r="D1500" s="64">
        <f t="shared" ca="1" si="48"/>
        <v>-1.7390231869758248</v>
      </c>
    </row>
    <row r="1501" spans="1:4" s="21" customFormat="1" ht="14.25" customHeight="1" x14ac:dyDescent="0.3">
      <c r="A1501" s="76">
        <v>40245</v>
      </c>
      <c r="B1501" s="64">
        <v>17.79</v>
      </c>
      <c r="C1501" s="99">
        <f t="shared" ca="1" si="47"/>
        <v>-0.16752456715021066</v>
      </c>
      <c r="D1501" s="64">
        <f t="shared" ca="1" si="48"/>
        <v>-2.51286850725316</v>
      </c>
    </row>
    <row r="1502" spans="1:4" s="21" customFormat="1" ht="14.25" customHeight="1" x14ac:dyDescent="0.3">
      <c r="A1502" s="76">
        <v>40242</v>
      </c>
      <c r="B1502" s="64">
        <v>17.420000000000002</v>
      </c>
      <c r="C1502" s="99">
        <f t="shared" ca="1" si="47"/>
        <v>-0.12637913741223669</v>
      </c>
      <c r="D1502" s="64">
        <f t="shared" ca="1" si="48"/>
        <v>-1.8956870611835503</v>
      </c>
    </row>
    <row r="1503" spans="1:4" s="21" customFormat="1" ht="14.25" customHeight="1" x14ac:dyDescent="0.3">
      <c r="A1503" s="76">
        <v>40241</v>
      </c>
      <c r="B1503" s="64">
        <v>18.72</v>
      </c>
      <c r="C1503" s="99">
        <f t="shared" ca="1" si="47"/>
        <v>-6.4935064935064971E-2</v>
      </c>
      <c r="D1503" s="64">
        <f t="shared" ca="1" si="48"/>
        <v>-0.97402597402597457</v>
      </c>
    </row>
    <row r="1504" spans="1:4" s="21" customFormat="1" ht="14.25" customHeight="1" x14ac:dyDescent="0.3">
      <c r="A1504" s="76">
        <v>40240</v>
      </c>
      <c r="B1504" s="64">
        <v>18.829999999999998</v>
      </c>
      <c r="C1504" s="99">
        <f t="shared" ca="1" si="47"/>
        <v>-8.7251575375666537E-2</v>
      </c>
      <c r="D1504" s="64">
        <f t="shared" ca="1" si="48"/>
        <v>-1.308773630634998</v>
      </c>
    </row>
    <row r="1505" spans="1:4" s="21" customFormat="1" ht="14.25" customHeight="1" x14ac:dyDescent="0.3">
      <c r="A1505" s="76">
        <v>40239</v>
      </c>
      <c r="B1505" s="64">
        <v>19.059999999999999</v>
      </c>
      <c r="C1505" s="99">
        <f t="shared" ca="1" si="47"/>
        <v>-0.12246777163904236</v>
      </c>
      <c r="D1505" s="64">
        <f t="shared" ca="1" si="48"/>
        <v>-1.8370165745856355</v>
      </c>
    </row>
    <row r="1506" spans="1:4" s="21" customFormat="1" ht="14.25" customHeight="1" x14ac:dyDescent="0.3">
      <c r="A1506" s="76">
        <v>40238</v>
      </c>
      <c r="B1506" s="64">
        <v>19.260000000000002</v>
      </c>
      <c r="C1506" s="99">
        <f t="shared" ca="1" si="47"/>
        <v>-0.13438202247191003</v>
      </c>
      <c r="D1506" s="64">
        <f t="shared" ca="1" si="48"/>
        <v>-2.0157303370786503</v>
      </c>
    </row>
    <row r="1507" spans="1:4" s="21" customFormat="1" ht="14.25" customHeight="1" x14ac:dyDescent="0.3">
      <c r="A1507" s="76">
        <v>40235</v>
      </c>
      <c r="B1507" s="64">
        <v>19.5</v>
      </c>
      <c r="C1507" s="99">
        <f t="shared" ca="1" si="47"/>
        <v>3.5402727195731371E-2</v>
      </c>
      <c r="D1507" s="64">
        <f t="shared" ca="1" si="48"/>
        <v>-2.1576433121019116</v>
      </c>
    </row>
    <row r="1508" spans="1:4" s="21" customFormat="1" ht="14.25" customHeight="1" x14ac:dyDescent="0.3">
      <c r="A1508" s="76">
        <v>40234</v>
      </c>
      <c r="B1508" s="64">
        <v>20.100000000000001</v>
      </c>
      <c r="C1508" s="99">
        <f t="shared" ca="1" si="47"/>
        <v>-0.11570611526616802</v>
      </c>
      <c r="D1508" s="64">
        <f t="shared" ca="1" si="48"/>
        <v>-1.7355917289925202</v>
      </c>
    </row>
    <row r="1509" spans="1:4" s="21" customFormat="1" ht="14.25" customHeight="1" x14ac:dyDescent="0.3">
      <c r="A1509" s="76">
        <v>40233</v>
      </c>
      <c r="B1509" s="64">
        <v>20.27</v>
      </c>
      <c r="C1509" s="99">
        <f t="shared" ca="1" si="47"/>
        <v>-0.15400667779632726</v>
      </c>
      <c r="D1509" s="64">
        <f t="shared" ca="1" si="48"/>
        <v>-2.3101001669449088</v>
      </c>
    </row>
    <row r="1510" spans="1:4" s="21" customFormat="1" ht="14.25" customHeight="1" x14ac:dyDescent="0.3">
      <c r="A1510" s="76">
        <v>40232</v>
      </c>
      <c r="B1510" s="64">
        <v>21.37</v>
      </c>
      <c r="C1510" s="99">
        <f t="shared" ca="1" si="47"/>
        <v>-0.15866141732283456</v>
      </c>
      <c r="D1510" s="64">
        <f t="shared" ca="1" si="48"/>
        <v>-2.3799212598425186</v>
      </c>
    </row>
    <row r="1511" spans="1:4" s="21" customFormat="1" ht="14.25" customHeight="1" x14ac:dyDescent="0.3">
      <c r="A1511" s="76">
        <v>40231</v>
      </c>
      <c r="B1511" s="64">
        <v>19.940000000000001</v>
      </c>
      <c r="C1511" s="99">
        <f t="shared" ca="1" si="47"/>
        <v>-0.23307692307692301</v>
      </c>
      <c r="D1511" s="64">
        <f t="shared" ca="1" si="48"/>
        <v>-3.4961538461538453</v>
      </c>
    </row>
    <row r="1512" spans="1:4" s="21" customFormat="1" ht="14.25" customHeight="1" x14ac:dyDescent="0.3">
      <c r="A1512" s="76">
        <v>40228</v>
      </c>
      <c r="B1512" s="64">
        <v>20.02</v>
      </c>
      <c r="C1512" s="99">
        <f t="shared" ca="1" si="47"/>
        <v>-0.24481327800829883</v>
      </c>
      <c r="D1512" s="64">
        <f t="shared" ca="1" si="48"/>
        <v>-3.6721991701244825</v>
      </c>
    </row>
    <row r="1513" spans="1:4" s="21" customFormat="1" ht="14.25" customHeight="1" x14ac:dyDescent="0.3">
      <c r="A1513" s="76">
        <v>40227</v>
      </c>
      <c r="B1513" s="64">
        <v>20.63</v>
      </c>
      <c r="C1513" s="99">
        <f t="shared" ca="1" si="47"/>
        <v>-0.20988127154346994</v>
      </c>
      <c r="D1513" s="64">
        <f t="shared" ca="1" si="48"/>
        <v>-3.148219073152049</v>
      </c>
    </row>
    <row r="1514" spans="1:4" s="21" customFormat="1" ht="14.25" customHeight="1" x14ac:dyDescent="0.3">
      <c r="A1514" s="76">
        <v>40226</v>
      </c>
      <c r="B1514" s="64">
        <v>21.72</v>
      </c>
      <c r="C1514" s="99">
        <f t="shared" ca="1" si="47"/>
        <v>-0.16717791411042943</v>
      </c>
      <c r="D1514" s="64">
        <f t="shared" ca="1" si="48"/>
        <v>-2.5076687116564416</v>
      </c>
    </row>
    <row r="1515" spans="1:4" s="21" customFormat="1" ht="14.25" customHeight="1" x14ac:dyDescent="0.3">
      <c r="A1515" s="76">
        <v>40225</v>
      </c>
      <c r="B1515" s="64">
        <v>22.25</v>
      </c>
      <c r="C1515" s="99">
        <f t="shared" ca="1" si="47"/>
        <v>3.0092592592592525E-2</v>
      </c>
      <c r="D1515" s="64">
        <f t="shared" ca="1" si="48"/>
        <v>0.4513888888888879</v>
      </c>
    </row>
    <row r="1516" spans="1:4" s="21" customFormat="1" ht="14.25" customHeight="1" x14ac:dyDescent="0.3">
      <c r="A1516" s="76">
        <v>40224</v>
      </c>
      <c r="B1516" s="64" t="e">
        <v>#N/A</v>
      </c>
      <c r="C1516" s="99">
        <f t="shared" ca="1" si="47"/>
        <v>3.5402727195731371E-2</v>
      </c>
      <c r="D1516" s="64">
        <f t="shared" ca="1" si="48"/>
        <v>-2.1576433121019116</v>
      </c>
    </row>
    <row r="1517" spans="1:4" s="21" customFormat="1" ht="14.25" customHeight="1" x14ac:dyDescent="0.3">
      <c r="A1517" s="76">
        <v>40221</v>
      </c>
      <c r="B1517" s="64">
        <v>22.73</v>
      </c>
      <c r="C1517" s="99">
        <f t="shared" ca="1" si="47"/>
        <v>6.1974324922532348E-3</v>
      </c>
      <c r="D1517" s="64">
        <f t="shared" ca="1" si="48"/>
        <v>9.2961487383798516E-2</v>
      </c>
    </row>
    <row r="1518" spans="1:4" s="21" customFormat="1" ht="14.25" customHeight="1" x14ac:dyDescent="0.3">
      <c r="A1518" s="76">
        <v>40220</v>
      </c>
      <c r="B1518" s="64">
        <v>23.96</v>
      </c>
      <c r="C1518" s="99">
        <f t="shared" ca="1" si="47"/>
        <v>-2.6807473598700247E-2</v>
      </c>
      <c r="D1518" s="64">
        <f t="shared" ca="1" si="48"/>
        <v>-0.40211210398050373</v>
      </c>
    </row>
    <row r="1519" spans="1:4" s="21" customFormat="1" ht="14.25" customHeight="1" x14ac:dyDescent="0.3">
      <c r="A1519" s="76">
        <v>40219</v>
      </c>
      <c r="B1519" s="64">
        <v>25.4</v>
      </c>
      <c r="C1519" s="99">
        <f t="shared" ca="1" si="47"/>
        <v>7.0375052675937549E-2</v>
      </c>
      <c r="D1519" s="64">
        <f t="shared" ca="1" si="48"/>
        <v>1.0556257901390633</v>
      </c>
    </row>
    <row r="1520" spans="1:4" s="21" customFormat="1" ht="14.25" customHeight="1" x14ac:dyDescent="0.3">
      <c r="A1520" s="76">
        <v>40218</v>
      </c>
      <c r="B1520" s="64">
        <v>26</v>
      </c>
      <c r="C1520" s="99">
        <f t="shared" ca="1" si="47"/>
        <v>0.1235955056179775</v>
      </c>
      <c r="D1520" s="64">
        <f t="shared" ca="1" si="48"/>
        <v>1.8539325842696623</v>
      </c>
    </row>
    <row r="1521" spans="1:4" s="21" customFormat="1" ht="14.25" customHeight="1" x14ac:dyDescent="0.3">
      <c r="A1521" s="76">
        <v>40217</v>
      </c>
      <c r="B1521" s="64">
        <v>26.51</v>
      </c>
      <c r="C1521" s="99">
        <f t="shared" ca="1" si="47"/>
        <v>7.9837067209776E-2</v>
      </c>
      <c r="D1521" s="64">
        <f t="shared" ca="1" si="48"/>
        <v>1.1975560081466401</v>
      </c>
    </row>
    <row r="1522" spans="1:4" s="21" customFormat="1" ht="14.25" customHeight="1" x14ac:dyDescent="0.3">
      <c r="A1522" s="76">
        <v>40214</v>
      </c>
      <c r="B1522" s="64">
        <v>26.11</v>
      </c>
      <c r="C1522" s="99">
        <f t="shared" ca="1" si="47"/>
        <v>2.7548209366391158E-2</v>
      </c>
      <c r="D1522" s="64">
        <f t="shared" ca="1" si="48"/>
        <v>0.41322314049586739</v>
      </c>
    </row>
    <row r="1523" spans="1:4" s="21" customFormat="1" ht="14.25" customHeight="1" x14ac:dyDescent="0.3">
      <c r="A1523" s="76">
        <v>40213</v>
      </c>
      <c r="B1523" s="64">
        <v>26.08</v>
      </c>
      <c r="C1523" s="99">
        <f t="shared" ca="1" si="47"/>
        <v>-4.5038447455144653E-2</v>
      </c>
      <c r="D1523" s="64">
        <f t="shared" ca="1" si="48"/>
        <v>-0.67557671182716983</v>
      </c>
    </row>
    <row r="1524" spans="1:4" s="21" customFormat="1" ht="14.25" customHeight="1" x14ac:dyDescent="0.3">
      <c r="A1524" s="76">
        <v>40212</v>
      </c>
      <c r="B1524" s="64">
        <v>21.6</v>
      </c>
      <c r="C1524" s="99">
        <f t="shared" ca="1" si="47"/>
        <v>-3.0085316569375759E-2</v>
      </c>
      <c r="D1524" s="64">
        <f t="shared" ca="1" si="48"/>
        <v>-0.45127974854063641</v>
      </c>
    </row>
    <row r="1525" spans="1:4" s="21" customFormat="1" ht="14.25" customHeight="1" x14ac:dyDescent="0.3">
      <c r="A1525" s="76">
        <v>40211</v>
      </c>
      <c r="B1525" s="64">
        <v>21.48</v>
      </c>
      <c r="C1525" s="99">
        <f t="shared" ca="1" si="47"/>
        <v>0.14989293361884373</v>
      </c>
      <c r="D1525" s="64">
        <f t="shared" ca="1" si="48"/>
        <v>2.2483940042826558</v>
      </c>
    </row>
    <row r="1526" spans="1:4" s="21" customFormat="1" ht="14.25" customHeight="1" x14ac:dyDescent="0.3">
      <c r="A1526" s="76">
        <v>40210</v>
      </c>
      <c r="B1526" s="64">
        <v>22.59</v>
      </c>
      <c r="C1526" s="99">
        <f t="shared" ca="1" si="47"/>
        <v>0.28498293515358375</v>
      </c>
      <c r="D1526" s="64">
        <f t="shared" ca="1" si="48"/>
        <v>4.2747440273037558</v>
      </c>
    </row>
    <row r="1527" spans="1:4" s="21" customFormat="1" ht="14.25" customHeight="1" x14ac:dyDescent="0.3">
      <c r="A1527" s="76">
        <v>40207</v>
      </c>
      <c r="B1527" s="64">
        <v>24.62</v>
      </c>
      <c r="C1527" s="99">
        <f t="shared" ca="1" si="47"/>
        <v>3.5402727195731371E-2</v>
      </c>
      <c r="D1527" s="64">
        <f t="shared" ca="1" si="48"/>
        <v>-2.1576433121019116</v>
      </c>
    </row>
    <row r="1528" spans="1:4" s="21" customFormat="1" ht="14.25" customHeight="1" x14ac:dyDescent="0.3">
      <c r="A1528" s="76">
        <v>40206</v>
      </c>
      <c r="B1528" s="64">
        <v>23.73</v>
      </c>
      <c r="C1528" s="99">
        <f t="shared" ca="1" si="47"/>
        <v>0.32495812395309887</v>
      </c>
      <c r="D1528" s="64">
        <f t="shared" ca="1" si="48"/>
        <v>4.8743718592964829</v>
      </c>
    </row>
    <row r="1529" spans="1:4" s="21" customFormat="1" ht="14.25" customHeight="1" x14ac:dyDescent="0.3">
      <c r="A1529" s="76">
        <v>40205</v>
      </c>
      <c r="B1529" s="64">
        <v>23.14</v>
      </c>
      <c r="C1529" s="99">
        <f t="shared" ca="1" si="47"/>
        <v>0.31253545093590479</v>
      </c>
      <c r="D1529" s="64">
        <f t="shared" ca="1" si="48"/>
        <v>4.6880317640385716</v>
      </c>
    </row>
    <row r="1530" spans="1:4" s="21" customFormat="1" ht="14.25" customHeight="1" x14ac:dyDescent="0.3">
      <c r="A1530" s="76">
        <v>40204</v>
      </c>
      <c r="B1530" s="64">
        <v>24.55</v>
      </c>
      <c r="C1530" s="99">
        <f t="shared" ca="1" si="47"/>
        <v>0.37535014005602235</v>
      </c>
      <c r="D1530" s="64">
        <f t="shared" ca="1" si="48"/>
        <v>5.6302521008403357</v>
      </c>
    </row>
    <row r="1531" spans="1:4" s="21" customFormat="1" ht="14.25" customHeight="1" x14ac:dyDescent="0.3">
      <c r="A1531" s="76">
        <v>40203</v>
      </c>
      <c r="B1531" s="64">
        <v>25.41</v>
      </c>
      <c r="C1531" s="99">
        <f t="shared" ca="1" si="47"/>
        <v>0.39232876712328768</v>
      </c>
      <c r="D1531" s="64">
        <f t="shared" ca="1" si="48"/>
        <v>5.8849315068493153</v>
      </c>
    </row>
    <row r="1532" spans="1:4" s="21" customFormat="1" ht="14.25" customHeight="1" x14ac:dyDescent="0.3">
      <c r="A1532" s="76">
        <v>40200</v>
      </c>
      <c r="B1532" s="64">
        <v>27.31</v>
      </c>
      <c r="C1532" s="99">
        <f t="shared" ca="1" si="47"/>
        <v>0.55612535612535596</v>
      </c>
      <c r="D1532" s="64">
        <f t="shared" ca="1" si="48"/>
        <v>8.3418803418803389</v>
      </c>
    </row>
    <row r="1533" spans="1:4" s="21" customFormat="1" ht="14.25" customHeight="1" x14ac:dyDescent="0.3">
      <c r="A1533" s="76">
        <v>40199</v>
      </c>
      <c r="B1533" s="64">
        <v>22.27</v>
      </c>
      <c r="C1533" s="99">
        <f t="shared" ca="1" si="47"/>
        <v>0.22835079977937126</v>
      </c>
      <c r="D1533" s="64">
        <f t="shared" ca="1" si="48"/>
        <v>3.4252619966905686</v>
      </c>
    </row>
    <row r="1534" spans="1:4" s="21" customFormat="1" ht="14.25" customHeight="1" x14ac:dyDescent="0.3">
      <c r="A1534" s="76">
        <v>40198</v>
      </c>
      <c r="B1534" s="64">
        <v>18.68</v>
      </c>
      <c r="C1534" s="99">
        <f t="shared" ca="1" si="47"/>
        <v>-1.9937040923399738E-2</v>
      </c>
      <c r="D1534" s="64">
        <f t="shared" ca="1" si="48"/>
        <v>-0.29905561385099605</v>
      </c>
    </row>
    <row r="1535" spans="1:4" s="21" customFormat="1" ht="14.25" customHeight="1" x14ac:dyDescent="0.3">
      <c r="A1535" s="76">
        <v>40197</v>
      </c>
      <c r="B1535" s="64">
        <v>17.579999999999998</v>
      </c>
      <c r="C1535" s="99">
        <f t="shared" ca="1" si="47"/>
        <v>-8.2463465553235998E-2</v>
      </c>
      <c r="D1535" s="64">
        <f t="shared" ca="1" si="48"/>
        <v>-1.2369519832985401</v>
      </c>
    </row>
    <row r="1536" spans="1:4" s="21" customFormat="1" ht="14.25" customHeight="1" x14ac:dyDescent="0.3">
      <c r="A1536" s="76">
        <v>40196</v>
      </c>
      <c r="B1536" s="64" t="e">
        <v>#N/A</v>
      </c>
      <c r="C1536" s="99">
        <f t="shared" ca="1" si="47"/>
        <v>3.5402727195731371E-2</v>
      </c>
      <c r="D1536" s="64">
        <f t="shared" ca="1" si="48"/>
        <v>-2.1576433121019116</v>
      </c>
    </row>
    <row r="1537" spans="1:4" s="21" customFormat="1" ht="14.25" customHeight="1" x14ac:dyDescent="0.3">
      <c r="A1537" s="76">
        <v>40193</v>
      </c>
      <c r="B1537" s="64">
        <v>17.91</v>
      </c>
      <c r="C1537" s="99">
        <f t="shared" ca="1" si="47"/>
        <v>-0.10628742514970055</v>
      </c>
      <c r="D1537" s="64">
        <f t="shared" ca="1" si="48"/>
        <v>-1.5943113772455082</v>
      </c>
    </row>
    <row r="1538" spans="1:4" s="21" customFormat="1" ht="14.25" customHeight="1" x14ac:dyDescent="0.3">
      <c r="A1538" s="76">
        <v>40192</v>
      </c>
      <c r="B1538" s="64">
        <v>17.63</v>
      </c>
      <c r="C1538" s="99">
        <f t="shared" ca="1" si="47"/>
        <v>3.5402727195731371E-2</v>
      </c>
      <c r="D1538" s="64">
        <f t="shared" ca="1" si="48"/>
        <v>-2.1576433121019116</v>
      </c>
    </row>
    <row r="1539" spans="1:4" s="21" customFormat="1" ht="14.25" customHeight="1" x14ac:dyDescent="0.3">
      <c r="A1539" s="76">
        <v>40191</v>
      </c>
      <c r="B1539" s="64">
        <v>17.850000000000001</v>
      </c>
      <c r="C1539" s="99">
        <f t="shared" ref="C1539:C1602" ca="1" si="49">_xlfn.IFNA((B1539-B1548)/B1548,NORMINV(RAND(), _xlfn.AGGREGATE(1,6,C1478:C1604),_xlfn.AGGREGATE(7,6,C1478:C1604)))</f>
        <v>-0.17666051660516596</v>
      </c>
      <c r="D1539" s="64">
        <f t="shared" ca="1" si="48"/>
        <v>-2.6499077490774896</v>
      </c>
    </row>
    <row r="1540" spans="1:4" s="21" customFormat="1" ht="14.25" customHeight="1" x14ac:dyDescent="0.3">
      <c r="A1540" s="76">
        <v>40190</v>
      </c>
      <c r="B1540" s="64">
        <v>18.25</v>
      </c>
      <c r="C1540" s="99">
        <f t="shared" ca="1" si="49"/>
        <v>-8.5671342685370785E-2</v>
      </c>
      <c r="D1540" s="64">
        <f t="shared" ca="1" si="48"/>
        <v>-1.2850701402805618</v>
      </c>
    </row>
    <row r="1541" spans="1:4" s="21" customFormat="1" ht="14.25" customHeight="1" x14ac:dyDescent="0.3">
      <c r="A1541" s="76">
        <v>40189</v>
      </c>
      <c r="B1541" s="64">
        <v>17.55</v>
      </c>
      <c r="C1541" s="99">
        <f t="shared" ca="1" si="49"/>
        <v>-0.12293853073463272</v>
      </c>
      <c r="D1541" s="64">
        <f t="shared" ca="1" si="48"/>
        <v>-1.8440779610194908</v>
      </c>
    </row>
    <row r="1542" spans="1:4" s="21" customFormat="1" ht="14.25" customHeight="1" x14ac:dyDescent="0.3">
      <c r="A1542" s="76">
        <v>40186</v>
      </c>
      <c r="B1542" s="64">
        <v>18.13</v>
      </c>
      <c r="C1542" s="99">
        <f t="shared" ca="1" si="49"/>
        <v>-9.0316106372303098E-2</v>
      </c>
      <c r="D1542" s="64">
        <f t="shared" ref="D1542:D1605" ca="1" si="50">C1542*15</f>
        <v>-1.3547415955845465</v>
      </c>
    </row>
    <row r="1543" spans="1:4" s="21" customFormat="1" ht="14.25" customHeight="1" x14ac:dyDescent="0.3">
      <c r="A1543" s="76">
        <v>40185</v>
      </c>
      <c r="B1543" s="64">
        <v>19.059999999999999</v>
      </c>
      <c r="C1543" s="99">
        <f t="shared" ca="1" si="49"/>
        <v>3.5402727195731371E-2</v>
      </c>
      <c r="D1543" s="64">
        <f t="shared" ca="1" si="50"/>
        <v>-2.1576433121019116</v>
      </c>
    </row>
    <row r="1544" spans="1:4" s="21" customFormat="1" ht="14.25" customHeight="1" x14ac:dyDescent="0.3">
      <c r="A1544" s="76">
        <v>40184</v>
      </c>
      <c r="B1544" s="64">
        <v>19.16</v>
      </c>
      <c r="C1544" s="99">
        <f t="shared" ca="1" si="49"/>
        <v>-1.59219311761684E-2</v>
      </c>
      <c r="D1544" s="64">
        <f t="shared" ca="1" si="50"/>
        <v>-0.23882896764252598</v>
      </c>
    </row>
    <row r="1545" spans="1:4" s="21" customFormat="1" ht="14.25" customHeight="1" x14ac:dyDescent="0.3">
      <c r="A1545" s="76">
        <v>40183</v>
      </c>
      <c r="B1545" s="64">
        <v>19.350000000000001</v>
      </c>
      <c r="C1545" s="99">
        <f t="shared" ca="1" si="49"/>
        <v>-1.8264840182648373E-2</v>
      </c>
      <c r="D1545" s="64">
        <f t="shared" ca="1" si="50"/>
        <v>-0.27397260273972557</v>
      </c>
    </row>
    <row r="1546" spans="1:4" s="21" customFormat="1" ht="14.25" customHeight="1" x14ac:dyDescent="0.3">
      <c r="A1546" s="76">
        <v>40182</v>
      </c>
      <c r="B1546" s="64">
        <v>20.04</v>
      </c>
      <c r="C1546" s="99">
        <f t="shared" ca="1" si="49"/>
        <v>2.5588536335721598E-2</v>
      </c>
      <c r="D1546" s="64">
        <f t="shared" ca="1" si="50"/>
        <v>0.38382804503582396</v>
      </c>
    </row>
    <row r="1547" spans="1:4" s="21" customFormat="1" ht="14.25" customHeight="1" x14ac:dyDescent="0.3">
      <c r="A1547" s="76">
        <v>40179</v>
      </c>
      <c r="B1547" s="64" t="e">
        <v>#N/A</v>
      </c>
      <c r="C1547" s="99">
        <f t="shared" ca="1" si="49"/>
        <v>3.5402727195731371E-2</v>
      </c>
      <c r="D1547" s="64">
        <f t="shared" ca="1" si="50"/>
        <v>-2.1576433121019116</v>
      </c>
    </row>
    <row r="1548" spans="1:4" s="21" customFormat="1" ht="14.25" customHeight="1" x14ac:dyDescent="0.3">
      <c r="A1548" s="76">
        <v>40178</v>
      </c>
      <c r="B1548" s="64">
        <v>21.68</v>
      </c>
      <c r="C1548" s="99">
        <f t="shared" ca="1" si="49"/>
        <v>0</v>
      </c>
      <c r="D1548" s="64">
        <f t="shared" ca="1" si="50"/>
        <v>0</v>
      </c>
    </row>
    <row r="1549" spans="1:4" s="21" customFormat="1" ht="14.25" customHeight="1" x14ac:dyDescent="0.3">
      <c r="A1549" s="76">
        <v>40177</v>
      </c>
      <c r="B1549" s="64">
        <v>19.96</v>
      </c>
      <c r="C1549" s="99">
        <f t="shared" ca="1" si="49"/>
        <v>-0.11328298533984898</v>
      </c>
      <c r="D1549" s="64">
        <f t="shared" ca="1" si="50"/>
        <v>-1.6992447800977348</v>
      </c>
    </row>
    <row r="1550" spans="1:4" s="21" customFormat="1" ht="14.25" customHeight="1" x14ac:dyDescent="0.3">
      <c r="A1550" s="76">
        <v>40176</v>
      </c>
      <c r="B1550" s="64">
        <v>20.010000000000002</v>
      </c>
      <c r="C1550" s="99">
        <f t="shared" ca="1" si="49"/>
        <v>-2.5803310613437078E-2</v>
      </c>
      <c r="D1550" s="64">
        <f t="shared" ca="1" si="50"/>
        <v>-0.38704965920155615</v>
      </c>
    </row>
    <row r="1551" spans="1:4" s="21" customFormat="1" ht="14.25" customHeight="1" x14ac:dyDescent="0.3">
      <c r="A1551" s="76">
        <v>40175</v>
      </c>
      <c r="B1551" s="64">
        <v>19.93</v>
      </c>
      <c r="C1551" s="99">
        <f t="shared" ca="1" si="49"/>
        <v>-7.2591903210795658E-2</v>
      </c>
      <c r="D1551" s="64">
        <f t="shared" ca="1" si="50"/>
        <v>-1.088878548161935</v>
      </c>
    </row>
    <row r="1552" spans="1:4" s="21" customFormat="1" ht="14.25" customHeight="1" x14ac:dyDescent="0.3">
      <c r="A1552" s="76">
        <v>40172</v>
      </c>
      <c r="B1552" s="64" t="e">
        <v>#N/A</v>
      </c>
      <c r="C1552" s="99">
        <f t="shared" ca="1" si="49"/>
        <v>3.5402727195731371E-2</v>
      </c>
      <c r="D1552" s="64">
        <f t="shared" ca="1" si="50"/>
        <v>-2.1576433121019116</v>
      </c>
    </row>
    <row r="1553" spans="1:4" s="21" customFormat="1" ht="14.25" customHeight="1" x14ac:dyDescent="0.3">
      <c r="A1553" s="76">
        <v>40171</v>
      </c>
      <c r="B1553" s="64">
        <v>19.47</v>
      </c>
      <c r="C1553" s="99">
        <f t="shared" ca="1" si="49"/>
        <v>-9.8193608151922226E-2</v>
      </c>
      <c r="D1553" s="64">
        <f t="shared" ca="1" si="50"/>
        <v>-1.4729041222788335</v>
      </c>
    </row>
    <row r="1554" spans="1:4" s="21" customFormat="1" ht="14.25" customHeight="1" x14ac:dyDescent="0.3">
      <c r="A1554" s="76">
        <v>40170</v>
      </c>
      <c r="B1554" s="64">
        <v>19.71</v>
      </c>
      <c r="C1554" s="99">
        <f t="shared" ca="1" si="49"/>
        <v>-0.11693548387096772</v>
      </c>
      <c r="D1554" s="64">
        <f t="shared" ca="1" si="50"/>
        <v>-1.7540322580645158</v>
      </c>
    </row>
    <row r="1555" spans="1:4" s="21" customFormat="1" ht="14.25" customHeight="1" x14ac:dyDescent="0.3">
      <c r="A1555" s="76">
        <v>40169</v>
      </c>
      <c r="B1555" s="64">
        <v>19.54</v>
      </c>
      <c r="C1555" s="99">
        <f t="shared" ca="1" si="49"/>
        <v>-0.13768755516328335</v>
      </c>
      <c r="D1555" s="64">
        <f t="shared" ca="1" si="50"/>
        <v>-2.0653133274492501</v>
      </c>
    </row>
    <row r="1556" spans="1:4" s="21" customFormat="1" ht="14.25" customHeight="1" x14ac:dyDescent="0.3">
      <c r="A1556" s="76">
        <v>40168</v>
      </c>
      <c r="B1556" s="64">
        <v>20.49</v>
      </c>
      <c r="C1556" s="99">
        <f t="shared" ca="1" si="49"/>
        <v>-0.13507809202195031</v>
      </c>
      <c r="D1556" s="64">
        <f t="shared" ca="1" si="50"/>
        <v>-2.0261713803292549</v>
      </c>
    </row>
    <row r="1557" spans="1:4" s="21" customFormat="1" ht="14.25" customHeight="1" x14ac:dyDescent="0.3">
      <c r="A1557" s="76">
        <v>40165</v>
      </c>
      <c r="B1557" s="64">
        <v>21.68</v>
      </c>
      <c r="C1557" s="99">
        <f t="shared" ca="1" si="49"/>
        <v>-1.9004524886877903E-2</v>
      </c>
      <c r="D1557" s="64">
        <f t="shared" ca="1" si="50"/>
        <v>-0.28506787330316852</v>
      </c>
    </row>
    <row r="1558" spans="1:4" s="21" customFormat="1" ht="14.25" customHeight="1" x14ac:dyDescent="0.3">
      <c r="A1558" s="76">
        <v>40164</v>
      </c>
      <c r="B1558" s="64">
        <v>22.51</v>
      </c>
      <c r="C1558" s="99">
        <f t="shared" ca="1" si="49"/>
        <v>5.92941176470589E-2</v>
      </c>
      <c r="D1558" s="64">
        <f t="shared" ca="1" si="50"/>
        <v>0.88941176470588346</v>
      </c>
    </row>
    <row r="1559" spans="1:4" s="21" customFormat="1" ht="14.25" customHeight="1" x14ac:dyDescent="0.3">
      <c r="A1559" s="76">
        <v>40163</v>
      </c>
      <c r="B1559" s="64">
        <v>20.54</v>
      </c>
      <c r="C1559" s="99">
        <f t="shared" ca="1" si="49"/>
        <v>-8.5485307212822867E-2</v>
      </c>
      <c r="D1559" s="64">
        <f t="shared" ca="1" si="50"/>
        <v>-1.2822796081923431</v>
      </c>
    </row>
    <row r="1560" spans="1:4" s="21" customFormat="1" ht="14.25" customHeight="1" x14ac:dyDescent="0.3">
      <c r="A1560" s="76">
        <v>40162</v>
      </c>
      <c r="B1560" s="64">
        <v>21.49</v>
      </c>
      <c r="C1560" s="99">
        <f t="shared" ca="1" si="49"/>
        <v>1.7518939393939271E-2</v>
      </c>
      <c r="D1560" s="64">
        <f t="shared" ca="1" si="50"/>
        <v>0.26278409090908905</v>
      </c>
    </row>
    <row r="1561" spans="1:4" s="21" customFormat="1" ht="14.25" customHeight="1" x14ac:dyDescent="0.3">
      <c r="A1561" s="76">
        <v>40161</v>
      </c>
      <c r="B1561" s="64">
        <v>21.15</v>
      </c>
      <c r="C1561" s="99">
        <f t="shared" ca="1" si="49"/>
        <v>-3.512773722627751E-2</v>
      </c>
      <c r="D1561" s="64">
        <f t="shared" ca="1" si="50"/>
        <v>-0.52691605839416267</v>
      </c>
    </row>
    <row r="1562" spans="1:4" s="21" customFormat="1" ht="14.25" customHeight="1" x14ac:dyDescent="0.3">
      <c r="A1562" s="76">
        <v>40158</v>
      </c>
      <c r="B1562" s="64">
        <v>21.59</v>
      </c>
      <c r="C1562" s="99">
        <f t="shared" ca="1" si="49"/>
        <v>-0.1191350469196247</v>
      </c>
      <c r="D1562" s="64">
        <f t="shared" ca="1" si="50"/>
        <v>-1.7870257037943706</v>
      </c>
    </row>
    <row r="1563" spans="1:4" s="21" customFormat="1" ht="14.25" customHeight="1" x14ac:dyDescent="0.3">
      <c r="A1563" s="76">
        <v>40157</v>
      </c>
      <c r="B1563" s="64">
        <v>22.32</v>
      </c>
      <c r="C1563" s="99">
        <f t="shared" ca="1" si="49"/>
        <v>-9.781729991915919E-2</v>
      </c>
      <c r="D1563" s="64">
        <f t="shared" ca="1" si="50"/>
        <v>-1.4672594987873879</v>
      </c>
    </row>
    <row r="1564" spans="1:4" s="21" customFormat="1" ht="14.25" customHeight="1" x14ac:dyDescent="0.3">
      <c r="A1564" s="76">
        <v>40156</v>
      </c>
      <c r="B1564" s="64">
        <v>22.66</v>
      </c>
      <c r="C1564" s="99">
        <f t="shared" ca="1" si="49"/>
        <v>3.5402727195731371E-2</v>
      </c>
      <c r="D1564" s="64">
        <f t="shared" ca="1" si="50"/>
        <v>-2.1576433121019116</v>
      </c>
    </row>
    <row r="1565" spans="1:4" s="21" customFormat="1" ht="14.25" customHeight="1" x14ac:dyDescent="0.3">
      <c r="A1565" s="76">
        <v>40155</v>
      </c>
      <c r="B1565" s="64">
        <v>23.69</v>
      </c>
      <c r="C1565" s="99">
        <f t="shared" ca="1" si="49"/>
        <v>0.15673828125000003</v>
      </c>
      <c r="D1565" s="64">
        <f t="shared" ca="1" si="50"/>
        <v>2.3510742187500004</v>
      </c>
    </row>
    <row r="1566" spans="1:4" s="21" customFormat="1" ht="14.25" customHeight="1" x14ac:dyDescent="0.3">
      <c r="A1566" s="76">
        <v>40154</v>
      </c>
      <c r="B1566" s="64">
        <v>22.1</v>
      </c>
      <c r="C1566" s="99">
        <f t="shared" ca="1" si="49"/>
        <v>7.9628724963361139E-2</v>
      </c>
      <c r="D1566" s="64">
        <f t="shared" ca="1" si="50"/>
        <v>1.1944308744504171</v>
      </c>
    </row>
    <row r="1567" spans="1:4" s="21" customFormat="1" ht="14.25" customHeight="1" x14ac:dyDescent="0.3">
      <c r="A1567" s="76">
        <v>40151</v>
      </c>
      <c r="B1567" s="64">
        <v>21.25</v>
      </c>
      <c r="C1567" s="99">
        <f t="shared" ca="1" si="49"/>
        <v>4.2533081285444163E-3</v>
      </c>
      <c r="D1567" s="64">
        <f t="shared" ca="1" si="50"/>
        <v>6.3799621928166239E-2</v>
      </c>
    </row>
    <row r="1568" spans="1:4" s="21" customFormat="1" ht="14.25" customHeight="1" x14ac:dyDescent="0.3">
      <c r="A1568" s="76">
        <v>40150</v>
      </c>
      <c r="B1568" s="64">
        <v>22.46</v>
      </c>
      <c r="C1568" s="99">
        <f t="shared" ca="1" si="49"/>
        <v>1.2167643082469561E-2</v>
      </c>
      <c r="D1568" s="64">
        <f t="shared" ca="1" si="50"/>
        <v>0.18251464623704342</v>
      </c>
    </row>
    <row r="1569" spans="1:4" s="21" customFormat="1" ht="14.25" customHeight="1" x14ac:dyDescent="0.3">
      <c r="A1569" s="76">
        <v>40149</v>
      </c>
      <c r="B1569" s="64">
        <v>21.12</v>
      </c>
      <c r="C1569" s="99">
        <f t="shared" ca="1" si="49"/>
        <v>-6.6725585505965454E-2</v>
      </c>
      <c r="D1569" s="64">
        <f t="shared" ca="1" si="50"/>
        <v>-1.0008837825894819</v>
      </c>
    </row>
    <row r="1570" spans="1:4" s="21" customFormat="1" ht="14.25" customHeight="1" x14ac:dyDescent="0.3">
      <c r="A1570" s="76">
        <v>40148</v>
      </c>
      <c r="B1570" s="64">
        <v>21.92</v>
      </c>
      <c r="C1570" s="99">
        <f t="shared" ca="1" si="49"/>
        <v>1.3407304669440716E-2</v>
      </c>
      <c r="D1570" s="64">
        <f t="shared" ca="1" si="50"/>
        <v>0.20110957004161076</v>
      </c>
    </row>
    <row r="1571" spans="1:4" s="21" customFormat="1" ht="14.25" customHeight="1" x14ac:dyDescent="0.3">
      <c r="A1571" s="76">
        <v>40147</v>
      </c>
      <c r="B1571" s="64">
        <v>24.51</v>
      </c>
      <c r="C1571" s="99">
        <f t="shared" ca="1" si="49"/>
        <v>9.3708165997322693E-2</v>
      </c>
      <c r="D1571" s="64">
        <f t="shared" ca="1" si="50"/>
        <v>1.4056224899598404</v>
      </c>
    </row>
    <row r="1572" spans="1:4" s="21" customFormat="1" ht="14.25" customHeight="1" x14ac:dyDescent="0.3">
      <c r="A1572" s="76">
        <v>40144</v>
      </c>
      <c r="B1572" s="64">
        <v>24.74</v>
      </c>
      <c r="C1572" s="99">
        <f t="shared" ca="1" si="49"/>
        <v>8.0821319353429344E-2</v>
      </c>
      <c r="D1572" s="64">
        <f t="shared" ca="1" si="50"/>
        <v>1.2123197903014402</v>
      </c>
    </row>
    <row r="1573" spans="1:4" s="21" customFormat="1" ht="14.25" customHeight="1" x14ac:dyDescent="0.3">
      <c r="A1573" s="76">
        <v>40143</v>
      </c>
      <c r="B1573" s="64" t="e">
        <v>#N/A</v>
      </c>
      <c r="C1573" s="99">
        <f t="shared" ca="1" si="49"/>
        <v>3.5402727195731371E-2</v>
      </c>
      <c r="D1573" s="64">
        <f t="shared" ca="1" si="50"/>
        <v>-2.1576433121019116</v>
      </c>
    </row>
    <row r="1574" spans="1:4" s="21" customFormat="1" ht="14.25" customHeight="1" x14ac:dyDescent="0.3">
      <c r="A1574" s="76">
        <v>40142</v>
      </c>
      <c r="B1574" s="64">
        <v>20.48</v>
      </c>
      <c r="C1574" s="99">
        <f t="shared" ca="1" si="49"/>
        <v>-0.15511551155115505</v>
      </c>
      <c r="D1574" s="64">
        <f t="shared" ca="1" si="50"/>
        <v>-2.3267326732673257</v>
      </c>
    </row>
    <row r="1575" spans="1:4" s="21" customFormat="1" ht="14.25" customHeight="1" x14ac:dyDescent="0.3">
      <c r="A1575" s="76">
        <v>40141</v>
      </c>
      <c r="B1575" s="64">
        <v>20.47</v>
      </c>
      <c r="C1575" s="99">
        <f t="shared" ca="1" si="49"/>
        <v>-0.11154513888888891</v>
      </c>
      <c r="D1575" s="64">
        <f t="shared" ca="1" si="50"/>
        <v>-1.6731770833333337</v>
      </c>
    </row>
    <row r="1576" spans="1:4" s="21" customFormat="1" ht="14.25" customHeight="1" x14ac:dyDescent="0.3">
      <c r="A1576" s="76">
        <v>40140</v>
      </c>
      <c r="B1576" s="64">
        <v>21.16</v>
      </c>
      <c r="C1576" s="99">
        <f t="shared" ca="1" si="49"/>
        <v>-7.3555166374781072E-2</v>
      </c>
      <c r="D1576" s="64">
        <f t="shared" ca="1" si="50"/>
        <v>-1.1033274956217161</v>
      </c>
    </row>
    <row r="1577" spans="1:4" s="21" customFormat="1" ht="14.25" customHeight="1" x14ac:dyDescent="0.3">
      <c r="A1577" s="76">
        <v>40137</v>
      </c>
      <c r="B1577" s="64">
        <v>22.19</v>
      </c>
      <c r="C1577" s="99">
        <f t="shared" ca="1" si="49"/>
        <v>-4.1468682505399451E-2</v>
      </c>
      <c r="D1577" s="64">
        <f t="shared" ca="1" si="50"/>
        <v>-0.62203023758099174</v>
      </c>
    </row>
    <row r="1578" spans="1:4" s="21" customFormat="1" ht="14.25" customHeight="1" x14ac:dyDescent="0.3">
      <c r="A1578" s="76">
        <v>40136</v>
      </c>
      <c r="B1578" s="64">
        <v>22.63</v>
      </c>
      <c r="C1578" s="99">
        <f t="shared" ca="1" si="49"/>
        <v>-6.4489458453906662E-2</v>
      </c>
      <c r="D1578" s="64">
        <f t="shared" ca="1" si="50"/>
        <v>-0.96734187680859995</v>
      </c>
    </row>
    <row r="1579" spans="1:4" s="21" customFormat="1" ht="14.25" customHeight="1" x14ac:dyDescent="0.3">
      <c r="A1579" s="76">
        <v>40135</v>
      </c>
      <c r="B1579" s="64">
        <v>21.63</v>
      </c>
      <c r="C1579" s="99">
        <f t="shared" ca="1" si="49"/>
        <v>-0.14942980731419586</v>
      </c>
      <c r="D1579" s="64">
        <f t="shared" ca="1" si="50"/>
        <v>-2.2414471097129378</v>
      </c>
    </row>
    <row r="1580" spans="1:4" s="21" customFormat="1" ht="14.25" customHeight="1" x14ac:dyDescent="0.3">
      <c r="A1580" s="76">
        <v>40134</v>
      </c>
      <c r="B1580" s="64">
        <v>22.41</v>
      </c>
      <c r="C1580" s="99">
        <f t="shared" ca="1" si="49"/>
        <v>-0.19155844155844151</v>
      </c>
      <c r="D1580" s="64">
        <f t="shared" ca="1" si="50"/>
        <v>-2.8733766233766227</v>
      </c>
    </row>
    <row r="1581" spans="1:4" s="21" customFormat="1" ht="14.25" customHeight="1" x14ac:dyDescent="0.3">
      <c r="A1581" s="76">
        <v>40133</v>
      </c>
      <c r="B1581" s="64">
        <v>22.89</v>
      </c>
      <c r="C1581" s="99">
        <f t="shared" ca="1" si="49"/>
        <v>-0.20548420687261362</v>
      </c>
      <c r="D1581" s="64">
        <f t="shared" ca="1" si="50"/>
        <v>-3.0822631030892045</v>
      </c>
    </row>
    <row r="1582" spans="1:4" s="21" customFormat="1" ht="14.25" customHeight="1" x14ac:dyDescent="0.3">
      <c r="A1582" s="76">
        <v>40130</v>
      </c>
      <c r="B1582" s="64">
        <v>23.36</v>
      </c>
      <c r="C1582" s="99">
        <f t="shared" ca="1" si="49"/>
        <v>-0.21558092679650778</v>
      </c>
      <c r="D1582" s="64">
        <f t="shared" ca="1" si="50"/>
        <v>-3.2337139019476169</v>
      </c>
    </row>
    <row r="1583" spans="1:4" s="21" customFormat="1" ht="14.25" customHeight="1" x14ac:dyDescent="0.3">
      <c r="A1583" s="76">
        <v>40129</v>
      </c>
      <c r="B1583" s="64">
        <v>24.24</v>
      </c>
      <c r="C1583" s="99">
        <f t="shared" ca="1" si="49"/>
        <v>-0.21016617790811348</v>
      </c>
      <c r="D1583" s="64">
        <f t="shared" ca="1" si="50"/>
        <v>-3.1524926686217021</v>
      </c>
    </row>
    <row r="1584" spans="1:4" s="21" customFormat="1" ht="14.25" customHeight="1" x14ac:dyDescent="0.3">
      <c r="A1584" s="76">
        <v>40128</v>
      </c>
      <c r="B1584" s="64">
        <v>23.04</v>
      </c>
      <c r="C1584" s="99">
        <f t="shared" ca="1" si="49"/>
        <v>-6.9466882067851468E-2</v>
      </c>
      <c r="D1584" s="64">
        <f t="shared" ca="1" si="50"/>
        <v>-1.042003231017772</v>
      </c>
    </row>
    <row r="1585" spans="1:4" s="21" customFormat="1" ht="14.25" customHeight="1" x14ac:dyDescent="0.3">
      <c r="A1585" s="76">
        <v>40127</v>
      </c>
      <c r="B1585" s="64">
        <v>22.84</v>
      </c>
      <c r="C1585" s="99">
        <f t="shared" ca="1" si="49"/>
        <v>-0.18165532067359369</v>
      </c>
      <c r="D1585" s="64">
        <f t="shared" ca="1" si="50"/>
        <v>-2.7248298101039055</v>
      </c>
    </row>
    <row r="1586" spans="1:4" s="21" customFormat="1" ht="14.25" customHeight="1" x14ac:dyDescent="0.3">
      <c r="A1586" s="76">
        <v>40126</v>
      </c>
      <c r="B1586" s="64">
        <v>23.15</v>
      </c>
      <c r="C1586" s="99">
        <f t="shared" ca="1" si="49"/>
        <v>-6.7660088602496976E-2</v>
      </c>
      <c r="D1586" s="64">
        <f t="shared" ca="1" si="50"/>
        <v>-1.0149013290374547</v>
      </c>
    </row>
    <row r="1587" spans="1:4" s="21" customFormat="1" ht="14.25" customHeight="1" x14ac:dyDescent="0.3">
      <c r="A1587" s="76">
        <v>40123</v>
      </c>
      <c r="B1587" s="64">
        <v>24.19</v>
      </c>
      <c r="C1587" s="99">
        <f t="shared" ca="1" si="49"/>
        <v>-4.9362402303577725E-3</v>
      </c>
      <c r="D1587" s="64">
        <f t="shared" ca="1" si="50"/>
        <v>-7.4043603455366591E-2</v>
      </c>
    </row>
    <row r="1588" spans="1:4" s="21" customFormat="1" ht="14.25" customHeight="1" x14ac:dyDescent="0.3">
      <c r="A1588" s="76">
        <v>40122</v>
      </c>
      <c r="B1588" s="64">
        <v>25.43</v>
      </c>
      <c r="C1588" s="99">
        <f t="shared" ca="1" si="49"/>
        <v>0.14189492590929503</v>
      </c>
      <c r="D1588" s="64">
        <f t="shared" ca="1" si="50"/>
        <v>2.1284238886394253</v>
      </c>
    </row>
    <row r="1589" spans="1:4" s="21" customFormat="1" ht="14.25" customHeight="1" x14ac:dyDescent="0.3">
      <c r="A1589" s="76">
        <v>40121</v>
      </c>
      <c r="B1589" s="64">
        <v>27.72</v>
      </c>
      <c r="C1589" s="99">
        <f t="shared" ca="1" si="49"/>
        <v>0.33977767037216033</v>
      </c>
      <c r="D1589" s="64">
        <f t="shared" ca="1" si="50"/>
        <v>5.0966650555824051</v>
      </c>
    </row>
    <row r="1590" spans="1:4" s="21" customFormat="1" ht="14.25" customHeight="1" x14ac:dyDescent="0.3">
      <c r="A1590" s="76">
        <v>40120</v>
      </c>
      <c r="B1590" s="64">
        <v>28.81</v>
      </c>
      <c r="C1590" s="99">
        <f t="shared" ca="1" si="49"/>
        <v>0.29657965796579661</v>
      </c>
      <c r="D1590" s="64">
        <f t="shared" ca="1" si="50"/>
        <v>4.4486948694869488</v>
      </c>
    </row>
    <row r="1591" spans="1:4" s="21" customFormat="1" ht="14.25" customHeight="1" x14ac:dyDescent="0.3">
      <c r="A1591" s="76">
        <v>40119</v>
      </c>
      <c r="B1591" s="64">
        <v>29.78</v>
      </c>
      <c r="C1591" s="99">
        <f t="shared" ca="1" si="49"/>
        <v>0.42488038277511975</v>
      </c>
      <c r="D1591" s="64">
        <f t="shared" ca="1" si="50"/>
        <v>6.373205741626796</v>
      </c>
    </row>
    <row r="1592" spans="1:4" s="21" customFormat="1" ht="14.25" customHeight="1" x14ac:dyDescent="0.3">
      <c r="A1592" s="76">
        <v>40116</v>
      </c>
      <c r="B1592" s="64">
        <v>30.69</v>
      </c>
      <c r="C1592" s="99">
        <f t="shared" ca="1" si="49"/>
        <v>0.42810609585853904</v>
      </c>
      <c r="D1592" s="64">
        <f t="shared" ca="1" si="50"/>
        <v>6.4215914378780852</v>
      </c>
    </row>
    <row r="1593" spans="1:4" s="21" customFormat="1" ht="14.25" customHeight="1" x14ac:dyDescent="0.3">
      <c r="A1593" s="76">
        <v>40115</v>
      </c>
      <c r="B1593" s="64">
        <v>24.76</v>
      </c>
      <c r="C1593" s="99">
        <f t="shared" ca="1" si="49"/>
        <v>0.15538964069062072</v>
      </c>
      <c r="D1593" s="64">
        <f t="shared" ca="1" si="50"/>
        <v>2.330844610359311</v>
      </c>
    </row>
    <row r="1594" spans="1:4" s="21" customFormat="1" ht="14.25" customHeight="1" x14ac:dyDescent="0.3">
      <c r="A1594" s="76">
        <v>40114</v>
      </c>
      <c r="B1594" s="64">
        <v>27.91</v>
      </c>
      <c r="C1594" s="99">
        <f t="shared" ca="1" si="49"/>
        <v>0.28499079189686932</v>
      </c>
      <c r="D1594" s="64">
        <f t="shared" ca="1" si="50"/>
        <v>4.2748618784530397</v>
      </c>
    </row>
    <row r="1595" spans="1:4" s="21" customFormat="1" ht="14.25" customHeight="1" x14ac:dyDescent="0.3">
      <c r="A1595" s="76">
        <v>40113</v>
      </c>
      <c r="B1595" s="64">
        <v>24.83</v>
      </c>
      <c r="C1595" s="99">
        <f t="shared" ca="1" si="49"/>
        <v>8.6176727909011319E-2</v>
      </c>
      <c r="D1595" s="64">
        <f t="shared" ca="1" si="50"/>
        <v>1.2926509186351698</v>
      </c>
    </row>
    <row r="1596" spans="1:4" s="21" customFormat="1" ht="14.25" customHeight="1" x14ac:dyDescent="0.3">
      <c r="A1596" s="76">
        <v>40112</v>
      </c>
      <c r="B1596" s="64">
        <v>24.31</v>
      </c>
      <c r="C1596" s="99">
        <f t="shared" ca="1" si="49"/>
        <v>5.7416267942583747E-2</v>
      </c>
      <c r="D1596" s="64">
        <f t="shared" ca="1" si="50"/>
        <v>0.86124401913875626</v>
      </c>
    </row>
    <row r="1597" spans="1:4" s="21" customFormat="1" ht="14.25" customHeight="1" x14ac:dyDescent="0.3">
      <c r="A1597" s="76">
        <v>40109</v>
      </c>
      <c r="B1597" s="64">
        <v>22.27</v>
      </c>
      <c r="C1597" s="99">
        <f t="shared" ca="1" si="49"/>
        <v>-3.2159930465015293E-2</v>
      </c>
      <c r="D1597" s="64">
        <f t="shared" ca="1" si="50"/>
        <v>-0.48239895697522939</v>
      </c>
    </row>
    <row r="1598" spans="1:4" s="21" customFormat="1" ht="14.25" customHeight="1" x14ac:dyDescent="0.3">
      <c r="A1598" s="76">
        <v>40108</v>
      </c>
      <c r="B1598" s="64">
        <v>20.69</v>
      </c>
      <c r="C1598" s="99">
        <f t="shared" ca="1" si="49"/>
        <v>-0.10510380622837369</v>
      </c>
      <c r="D1598" s="64">
        <f t="shared" ca="1" si="50"/>
        <v>-1.5765570934256052</v>
      </c>
    </row>
    <row r="1599" spans="1:4" s="21" customFormat="1" ht="14.25" customHeight="1" x14ac:dyDescent="0.3">
      <c r="A1599" s="76">
        <v>40107</v>
      </c>
      <c r="B1599" s="64">
        <v>22.22</v>
      </c>
      <c r="C1599" s="99">
        <f t="shared" ca="1" si="49"/>
        <v>-8.1058726220016572E-2</v>
      </c>
      <c r="D1599" s="64">
        <f t="shared" ca="1" si="50"/>
        <v>-1.2158808933002485</v>
      </c>
    </row>
    <row r="1600" spans="1:4" s="21" customFormat="1" ht="14.25" customHeight="1" x14ac:dyDescent="0.3">
      <c r="A1600" s="76">
        <v>40106</v>
      </c>
      <c r="B1600" s="64">
        <v>20.9</v>
      </c>
      <c r="C1600" s="99">
        <f t="shared" ca="1" si="49"/>
        <v>-0.15316045380875207</v>
      </c>
      <c r="D1600" s="64">
        <f t="shared" ca="1" si="50"/>
        <v>-2.297406807131281</v>
      </c>
    </row>
    <row r="1601" spans="1:4" s="21" customFormat="1" ht="14.25" customHeight="1" x14ac:dyDescent="0.3">
      <c r="A1601" s="76">
        <v>40105</v>
      </c>
      <c r="B1601" s="64">
        <v>21.49</v>
      </c>
      <c r="C1601" s="99">
        <f t="shared" ca="1" si="49"/>
        <v>-0.16381322957198446</v>
      </c>
      <c r="D1601" s="64">
        <f t="shared" ca="1" si="50"/>
        <v>-2.4571984435797671</v>
      </c>
    </row>
    <row r="1602" spans="1:4" s="21" customFormat="1" ht="14.25" customHeight="1" x14ac:dyDescent="0.3">
      <c r="A1602" s="76">
        <v>40102</v>
      </c>
      <c r="B1602" s="64">
        <v>21.43</v>
      </c>
      <c r="C1602" s="99">
        <f t="shared" ca="1" si="49"/>
        <v>-0.20156482861400896</v>
      </c>
      <c r="D1602" s="64">
        <f t="shared" ca="1" si="50"/>
        <v>-3.0234724292101345</v>
      </c>
    </row>
    <row r="1603" spans="1:4" s="21" customFormat="1" ht="14.25" customHeight="1" x14ac:dyDescent="0.3">
      <c r="A1603" s="76">
        <v>40101</v>
      </c>
      <c r="B1603" s="64">
        <v>21.72</v>
      </c>
      <c r="C1603" s="99">
        <f t="shared" ref="C1603:C1666" ca="1" si="51">_xlfn.IFNA((B1603-B1612)/B1612,NORMINV(RAND(), _xlfn.AGGREGATE(1,6,C1542:C1668),_xlfn.AGGREGATE(7,6,C1542:C1668)))</f>
        <v>-0.24267782426778245</v>
      </c>
      <c r="D1603" s="64">
        <f t="shared" ca="1" si="50"/>
        <v>-3.6401673640167367</v>
      </c>
    </row>
    <row r="1604" spans="1:4" s="21" customFormat="1" ht="14.25" customHeight="1" x14ac:dyDescent="0.3">
      <c r="A1604" s="76">
        <v>40100</v>
      </c>
      <c r="B1604" s="64">
        <v>22.86</v>
      </c>
      <c r="C1604" s="99">
        <f t="shared" ca="1" si="51"/>
        <v>-0.19136894234170498</v>
      </c>
      <c r="D1604" s="64">
        <f t="shared" ca="1" si="50"/>
        <v>-2.8705341351255749</v>
      </c>
    </row>
    <row r="1605" spans="1:4" s="21" customFormat="1" ht="14.25" customHeight="1" x14ac:dyDescent="0.3">
      <c r="A1605" s="76">
        <v>40099</v>
      </c>
      <c r="B1605" s="64">
        <v>22.99</v>
      </c>
      <c r="C1605" s="99">
        <f t="shared" ca="1" si="51"/>
        <v>-0.10230378758297544</v>
      </c>
      <c r="D1605" s="64">
        <f t="shared" ca="1" si="50"/>
        <v>-1.5345568137446315</v>
      </c>
    </row>
    <row r="1606" spans="1:4" s="21" customFormat="1" ht="14.25" customHeight="1" x14ac:dyDescent="0.3">
      <c r="A1606" s="76">
        <v>40098</v>
      </c>
      <c r="B1606" s="64">
        <v>23.01</v>
      </c>
      <c r="C1606" s="99">
        <f t="shared" ca="1" si="51"/>
        <v>-8.6542278682016652E-2</v>
      </c>
      <c r="D1606" s="64">
        <f t="shared" ref="D1606:D1669" ca="1" si="52">C1606*15</f>
        <v>-1.2981341802302497</v>
      </c>
    </row>
    <row r="1607" spans="1:4" s="21" customFormat="1" ht="14.25" customHeight="1" x14ac:dyDescent="0.3">
      <c r="A1607" s="76">
        <v>40095</v>
      </c>
      <c r="B1607" s="64">
        <v>23.12</v>
      </c>
      <c r="C1607" s="99">
        <f t="shared" ca="1" si="51"/>
        <v>-7.0739549839228213E-2</v>
      </c>
      <c r="D1607" s="64">
        <f t="shared" ca="1" si="52"/>
        <v>-1.0610932475884232</v>
      </c>
    </row>
    <row r="1608" spans="1:4" s="21" customFormat="1" ht="14.25" customHeight="1" x14ac:dyDescent="0.3">
      <c r="A1608" s="76">
        <v>40094</v>
      </c>
      <c r="B1608" s="64">
        <v>24.18</v>
      </c>
      <c r="C1608" s="99">
        <f t="shared" ca="1" si="51"/>
        <v>-5.5837563451776637E-2</v>
      </c>
      <c r="D1608" s="64">
        <f t="shared" ca="1" si="52"/>
        <v>-0.83756345177664959</v>
      </c>
    </row>
    <row r="1609" spans="1:4" s="21" customFormat="1" ht="14.25" customHeight="1" x14ac:dyDescent="0.3">
      <c r="A1609" s="76">
        <v>40093</v>
      </c>
      <c r="B1609" s="64">
        <v>24.68</v>
      </c>
      <c r="C1609" s="99">
        <f t="shared" ca="1" si="51"/>
        <v>-1.0821643286573129E-2</v>
      </c>
      <c r="D1609" s="64">
        <f t="shared" ca="1" si="52"/>
        <v>-0.16232464929859694</v>
      </c>
    </row>
    <row r="1610" spans="1:4" s="21" customFormat="1" ht="14.25" customHeight="1" x14ac:dyDescent="0.3">
      <c r="A1610" s="76">
        <v>40092</v>
      </c>
      <c r="B1610" s="64">
        <v>25.7</v>
      </c>
      <c r="C1610" s="99">
        <f t="shared" ca="1" si="51"/>
        <v>9.4082588335461945E-2</v>
      </c>
      <c r="D1610" s="64">
        <f t="shared" ca="1" si="52"/>
        <v>1.4112388250319292</v>
      </c>
    </row>
    <row r="1611" spans="1:4" s="21" customFormat="1" ht="14.25" customHeight="1" x14ac:dyDescent="0.3">
      <c r="A1611" s="76">
        <v>40091</v>
      </c>
      <c r="B1611" s="64">
        <v>26.84</v>
      </c>
      <c r="C1611" s="99">
        <f t="shared" ca="1" si="51"/>
        <v>0.16291161178509539</v>
      </c>
      <c r="D1611" s="64">
        <f t="shared" ca="1" si="52"/>
        <v>2.443674176776431</v>
      </c>
    </row>
    <row r="1612" spans="1:4" s="21" customFormat="1" ht="14.25" customHeight="1" x14ac:dyDescent="0.3">
      <c r="A1612" s="76">
        <v>40088</v>
      </c>
      <c r="B1612" s="64">
        <v>28.68</v>
      </c>
      <c r="C1612" s="99">
        <f t="shared" ca="1" si="51"/>
        <v>0.19201995012468834</v>
      </c>
      <c r="D1612" s="64">
        <f t="shared" ca="1" si="52"/>
        <v>2.880299251870325</v>
      </c>
    </row>
    <row r="1613" spans="1:4" s="21" customFormat="1" ht="14.25" customHeight="1" x14ac:dyDescent="0.3">
      <c r="A1613" s="76">
        <v>40087</v>
      </c>
      <c r="B1613" s="64">
        <v>28.27</v>
      </c>
      <c r="C1613" s="99">
        <f t="shared" ca="1" si="51"/>
        <v>0.18185618729096981</v>
      </c>
      <c r="D1613" s="64">
        <f t="shared" ca="1" si="52"/>
        <v>2.7278428093645473</v>
      </c>
    </row>
    <row r="1614" spans="1:4" s="21" customFormat="1" ht="14.25" customHeight="1" x14ac:dyDescent="0.3">
      <c r="A1614" s="76">
        <v>40086</v>
      </c>
      <c r="B1614" s="64">
        <v>25.61</v>
      </c>
      <c r="C1614" s="99">
        <f t="shared" ca="1" si="51"/>
        <v>8.2875264270613147E-2</v>
      </c>
      <c r="D1614" s="64">
        <f t="shared" ca="1" si="52"/>
        <v>1.2431289640591972</v>
      </c>
    </row>
    <row r="1615" spans="1:4" s="21" customFormat="1" ht="14.25" customHeight="1" x14ac:dyDescent="0.3">
      <c r="A1615" s="76">
        <v>40085</v>
      </c>
      <c r="B1615" s="64">
        <v>25.19</v>
      </c>
      <c r="C1615" s="99">
        <f t="shared" ca="1" si="51"/>
        <v>6.3317855635289147E-2</v>
      </c>
      <c r="D1615" s="64">
        <f t="shared" ca="1" si="52"/>
        <v>0.94976783452933722</v>
      </c>
    </row>
    <row r="1616" spans="1:4" s="21" customFormat="1" ht="14.25" customHeight="1" x14ac:dyDescent="0.3">
      <c r="A1616" s="76">
        <v>40084</v>
      </c>
      <c r="B1616" s="64">
        <v>24.88</v>
      </c>
      <c r="C1616" s="99">
        <f t="shared" ca="1" si="51"/>
        <v>6.2339880444064785E-2</v>
      </c>
      <c r="D1616" s="64">
        <f t="shared" ca="1" si="52"/>
        <v>0.93509820666097176</v>
      </c>
    </row>
    <row r="1617" spans="1:4" s="21" customFormat="1" ht="14.25" customHeight="1" x14ac:dyDescent="0.3">
      <c r="A1617" s="76">
        <v>40081</v>
      </c>
      <c r="B1617" s="64">
        <v>25.61</v>
      </c>
      <c r="C1617" s="99">
        <f t="shared" ca="1" si="51"/>
        <v>7.3344509639564126E-2</v>
      </c>
      <c r="D1617" s="64">
        <f t="shared" ca="1" si="52"/>
        <v>1.1001676445934618</v>
      </c>
    </row>
    <row r="1618" spans="1:4" s="21" customFormat="1" ht="14.25" customHeight="1" x14ac:dyDescent="0.3">
      <c r="A1618" s="76">
        <v>40080</v>
      </c>
      <c r="B1618" s="64">
        <v>24.95</v>
      </c>
      <c r="C1618" s="99">
        <f t="shared" ca="1" si="51"/>
        <v>3.3126293995859243E-2</v>
      </c>
      <c r="D1618" s="64">
        <f t="shared" ca="1" si="52"/>
        <v>0.49689440993788864</v>
      </c>
    </row>
    <row r="1619" spans="1:4" s="21" customFormat="1" ht="14.25" customHeight="1" x14ac:dyDescent="0.3">
      <c r="A1619" s="76">
        <v>40079</v>
      </c>
      <c r="B1619" s="64">
        <v>23.49</v>
      </c>
      <c r="C1619" s="99">
        <f t="shared" ca="1" si="51"/>
        <v>-2.5477707006370393E-3</v>
      </c>
      <c r="D1619" s="64">
        <f t="shared" ca="1" si="52"/>
        <v>-3.8216560509555589E-2</v>
      </c>
    </row>
    <row r="1620" spans="1:4" s="21" customFormat="1" ht="14.25" customHeight="1" x14ac:dyDescent="0.3">
      <c r="A1620" s="76">
        <v>40078</v>
      </c>
      <c r="B1620" s="64">
        <v>23.08</v>
      </c>
      <c r="C1620" s="99">
        <f t="shared" ca="1" si="51"/>
        <v>-5.098684210526324E-2</v>
      </c>
      <c r="D1620" s="64">
        <f t="shared" ca="1" si="52"/>
        <v>-0.76480263157894857</v>
      </c>
    </row>
    <row r="1621" spans="1:4" s="21" customFormat="1" ht="14.25" customHeight="1" x14ac:dyDescent="0.3">
      <c r="A1621" s="76">
        <v>40077</v>
      </c>
      <c r="B1621" s="64">
        <v>24.06</v>
      </c>
      <c r="C1621" s="99">
        <f t="shared" ca="1" si="51"/>
        <v>-6.0889929742388847E-2</v>
      </c>
      <c r="D1621" s="64">
        <f t="shared" ca="1" si="52"/>
        <v>-0.91334894613583273</v>
      </c>
    </row>
    <row r="1622" spans="1:4" s="21" customFormat="1" ht="14.25" customHeight="1" x14ac:dyDescent="0.3">
      <c r="A1622" s="76">
        <v>40074</v>
      </c>
      <c r="B1622" s="64">
        <v>23.92</v>
      </c>
      <c r="C1622" s="99">
        <f t="shared" ca="1" si="51"/>
        <v>3.5402727195731371E-2</v>
      </c>
      <c r="D1622" s="64">
        <f t="shared" ca="1" si="52"/>
        <v>-2.1576433121019116</v>
      </c>
    </row>
    <row r="1623" spans="1:4" s="21" customFormat="1" ht="14.25" customHeight="1" x14ac:dyDescent="0.3">
      <c r="A1623" s="76">
        <v>40073</v>
      </c>
      <c r="B1623" s="64">
        <v>23.65</v>
      </c>
      <c r="C1623" s="99">
        <f t="shared" ca="1" si="51"/>
        <v>-6.3737133808392826E-2</v>
      </c>
      <c r="D1623" s="64">
        <f t="shared" ca="1" si="52"/>
        <v>-0.95605700712589237</v>
      </c>
    </row>
    <row r="1624" spans="1:4" s="21" customFormat="1" ht="14.25" customHeight="1" x14ac:dyDescent="0.3">
      <c r="A1624" s="76">
        <v>40072</v>
      </c>
      <c r="B1624" s="64">
        <v>23.69</v>
      </c>
      <c r="C1624" s="99">
        <f t="shared" ca="1" si="51"/>
        <v>-0.12583025830258301</v>
      </c>
      <c r="D1624" s="64">
        <f t="shared" ca="1" si="52"/>
        <v>-1.8874538745387452</v>
      </c>
    </row>
    <row r="1625" spans="1:4" s="21" customFormat="1" ht="14.25" customHeight="1" x14ac:dyDescent="0.3">
      <c r="A1625" s="76">
        <v>40071</v>
      </c>
      <c r="B1625" s="64">
        <v>23.42</v>
      </c>
      <c r="C1625" s="99">
        <f t="shared" ca="1" si="51"/>
        <v>-0.18961937716262967</v>
      </c>
      <c r="D1625" s="64">
        <f t="shared" ca="1" si="52"/>
        <v>-2.8442906574394451</v>
      </c>
    </row>
    <row r="1626" spans="1:4" s="21" customFormat="1" ht="14.25" customHeight="1" x14ac:dyDescent="0.3">
      <c r="A1626" s="76">
        <v>40070</v>
      </c>
      <c r="B1626" s="64">
        <v>23.86</v>
      </c>
      <c r="C1626" s="99">
        <f t="shared" ca="1" si="51"/>
        <v>-0.18147512864493995</v>
      </c>
      <c r="D1626" s="64">
        <f t="shared" ca="1" si="52"/>
        <v>-2.7221269296740993</v>
      </c>
    </row>
    <row r="1627" spans="1:4" s="21" customFormat="1" ht="14.25" customHeight="1" x14ac:dyDescent="0.3">
      <c r="A1627" s="76">
        <v>40067</v>
      </c>
      <c r="B1627" s="64">
        <v>24.15</v>
      </c>
      <c r="C1627" s="99">
        <f t="shared" ca="1" si="51"/>
        <v>-7.1510957324106228E-2</v>
      </c>
      <c r="D1627" s="64">
        <f t="shared" ca="1" si="52"/>
        <v>-1.0726643598615935</v>
      </c>
    </row>
    <row r="1628" spans="1:4" s="21" customFormat="1" ht="14.25" customHeight="1" x14ac:dyDescent="0.3">
      <c r="A1628" s="76">
        <v>40066</v>
      </c>
      <c r="B1628" s="64">
        <v>23.55</v>
      </c>
      <c r="C1628" s="99">
        <f t="shared" ca="1" si="51"/>
        <v>-4.8869143780290822E-2</v>
      </c>
      <c r="D1628" s="64">
        <f t="shared" ca="1" si="52"/>
        <v>-0.73303715670436231</v>
      </c>
    </row>
    <row r="1629" spans="1:4" s="21" customFormat="1" ht="14.25" customHeight="1" x14ac:dyDescent="0.3">
      <c r="A1629" s="76">
        <v>40065</v>
      </c>
      <c r="B1629" s="64">
        <v>24.32</v>
      </c>
      <c r="C1629" s="99">
        <f t="shared" ca="1" si="51"/>
        <v>-1.458670988654779E-2</v>
      </c>
      <c r="D1629" s="64">
        <f t="shared" ca="1" si="52"/>
        <v>-0.21880064829821685</v>
      </c>
    </row>
    <row r="1630" spans="1:4" s="21" customFormat="1" ht="14.25" customHeight="1" x14ac:dyDescent="0.3">
      <c r="A1630" s="76">
        <v>40064</v>
      </c>
      <c r="B1630" s="64">
        <v>25.62</v>
      </c>
      <c r="C1630" s="99">
        <f t="shared" ca="1" si="51"/>
        <v>2.6853707414829727E-2</v>
      </c>
      <c r="D1630" s="64">
        <f t="shared" ca="1" si="52"/>
        <v>0.4028056112224459</v>
      </c>
    </row>
    <row r="1631" spans="1:4" s="21" customFormat="1" ht="14.25" customHeight="1" x14ac:dyDescent="0.3">
      <c r="A1631" s="76">
        <v>40063</v>
      </c>
      <c r="B1631" s="64" t="e">
        <v>#N/A</v>
      </c>
      <c r="C1631" s="99">
        <f t="shared" ca="1" si="51"/>
        <v>3.5402727195731371E-2</v>
      </c>
      <c r="D1631" s="64">
        <f t="shared" ca="1" si="52"/>
        <v>-2.1576433121019116</v>
      </c>
    </row>
    <row r="1632" spans="1:4" s="21" customFormat="1" ht="14.25" customHeight="1" x14ac:dyDescent="0.3">
      <c r="A1632" s="76">
        <v>40060</v>
      </c>
      <c r="B1632" s="64">
        <v>25.26</v>
      </c>
      <c r="C1632" s="99">
        <f t="shared" ca="1" si="51"/>
        <v>4.7732696897375094E-3</v>
      </c>
      <c r="D1632" s="64">
        <f t="shared" ca="1" si="52"/>
        <v>7.1599045346062637E-2</v>
      </c>
    </row>
    <row r="1633" spans="1:4" s="21" customFormat="1" ht="14.25" customHeight="1" x14ac:dyDescent="0.3">
      <c r="A1633" s="76">
        <v>40059</v>
      </c>
      <c r="B1633" s="64">
        <v>27.1</v>
      </c>
      <c r="C1633" s="99">
        <f t="shared" ca="1" si="51"/>
        <v>8.3566573370651723E-2</v>
      </c>
      <c r="D1633" s="64">
        <f t="shared" ca="1" si="52"/>
        <v>1.2534986005597759</v>
      </c>
    </row>
    <row r="1634" spans="1:4" s="21" customFormat="1" ht="14.25" customHeight="1" x14ac:dyDescent="0.3">
      <c r="A1634" s="76">
        <v>40058</v>
      </c>
      <c r="B1634" s="64">
        <v>28.9</v>
      </c>
      <c r="C1634" s="99">
        <f t="shared" ca="1" si="51"/>
        <v>0.15185332801913107</v>
      </c>
      <c r="D1634" s="64">
        <f t="shared" ca="1" si="52"/>
        <v>2.2777999202869661</v>
      </c>
    </row>
    <row r="1635" spans="1:4" s="21" customFormat="1" ht="14.25" customHeight="1" x14ac:dyDescent="0.3">
      <c r="A1635" s="76">
        <v>40057</v>
      </c>
      <c r="B1635" s="64">
        <v>29.15</v>
      </c>
      <c r="C1635" s="99">
        <f t="shared" ca="1" si="51"/>
        <v>0.11005331302360993</v>
      </c>
      <c r="D1635" s="64">
        <f t="shared" ca="1" si="52"/>
        <v>1.6507996953541491</v>
      </c>
    </row>
    <row r="1636" spans="1:4" s="21" customFormat="1" ht="14.25" customHeight="1" x14ac:dyDescent="0.3">
      <c r="A1636" s="76">
        <v>40056</v>
      </c>
      <c r="B1636" s="64">
        <v>26.01</v>
      </c>
      <c r="C1636" s="99">
        <f t="shared" ca="1" si="51"/>
        <v>-6.4935064935064228E-3</v>
      </c>
      <c r="D1636" s="64">
        <f t="shared" ca="1" si="52"/>
        <v>-9.7402597402596339E-2</v>
      </c>
    </row>
    <row r="1637" spans="1:4" s="21" customFormat="1" ht="14.25" customHeight="1" x14ac:dyDescent="0.3">
      <c r="A1637" s="76">
        <v>40053</v>
      </c>
      <c r="B1637" s="64">
        <v>24.76</v>
      </c>
      <c r="C1637" s="99">
        <f t="shared" ca="1" si="51"/>
        <v>-0.11222660451774825</v>
      </c>
      <c r="D1637" s="64">
        <f t="shared" ca="1" si="52"/>
        <v>-1.6833990677662238</v>
      </c>
    </row>
    <row r="1638" spans="1:4" s="21" customFormat="1" ht="14.25" customHeight="1" x14ac:dyDescent="0.3">
      <c r="A1638" s="76">
        <v>40052</v>
      </c>
      <c r="B1638" s="64">
        <v>24.68</v>
      </c>
      <c r="C1638" s="99">
        <f t="shared" ca="1" si="51"/>
        <v>1.6893283889575613E-2</v>
      </c>
      <c r="D1638" s="64">
        <f t="shared" ca="1" si="52"/>
        <v>0.25339925834363419</v>
      </c>
    </row>
    <row r="1639" spans="1:4" s="21" customFormat="1" ht="14.25" customHeight="1" x14ac:dyDescent="0.3">
      <c r="A1639" s="76">
        <v>40051</v>
      </c>
      <c r="B1639" s="64">
        <v>24.95</v>
      </c>
      <c r="C1639" s="99">
        <f t="shared" ca="1" si="51"/>
        <v>9.7126669364629072E-3</v>
      </c>
      <c r="D1639" s="64">
        <f t="shared" ca="1" si="52"/>
        <v>0.1456900040469436</v>
      </c>
    </row>
    <row r="1640" spans="1:4" s="21" customFormat="1" ht="14.25" customHeight="1" x14ac:dyDescent="0.3">
      <c r="A1640" s="76">
        <v>40050</v>
      </c>
      <c r="B1640" s="64">
        <v>24.92</v>
      </c>
      <c r="C1640" s="99">
        <f t="shared" ca="1" si="51"/>
        <v>-2.0825147347740575E-2</v>
      </c>
      <c r="D1640" s="64">
        <f t="shared" ca="1" si="52"/>
        <v>-0.31237721021610865</v>
      </c>
    </row>
    <row r="1641" spans="1:4" s="21" customFormat="1" ht="14.25" customHeight="1" x14ac:dyDescent="0.3">
      <c r="A1641" s="76">
        <v>40049</v>
      </c>
      <c r="B1641" s="64">
        <v>25.14</v>
      </c>
      <c r="C1641" s="99">
        <f t="shared" ca="1" si="51"/>
        <v>-3.2704886494805616E-2</v>
      </c>
      <c r="D1641" s="64">
        <f t="shared" ca="1" si="52"/>
        <v>-0.49057329742208422</v>
      </c>
    </row>
    <row r="1642" spans="1:4" s="21" customFormat="1" ht="14.25" customHeight="1" x14ac:dyDescent="0.3">
      <c r="A1642" s="76">
        <v>40046</v>
      </c>
      <c r="B1642" s="64">
        <v>25.01</v>
      </c>
      <c r="C1642" s="99">
        <f t="shared" ca="1" si="51"/>
        <v>8.0032012805134566E-4</v>
      </c>
      <c r="D1642" s="64">
        <f t="shared" ca="1" si="52"/>
        <v>1.2004801920770185E-2</v>
      </c>
    </row>
    <row r="1643" spans="1:4" s="21" customFormat="1" ht="14.25" customHeight="1" x14ac:dyDescent="0.3">
      <c r="A1643" s="76">
        <v>40045</v>
      </c>
      <c r="B1643" s="64">
        <v>25.09</v>
      </c>
      <c r="C1643" s="99">
        <f t="shared" ca="1" si="51"/>
        <v>1.33279483037156E-2</v>
      </c>
      <c r="D1643" s="64">
        <f t="shared" ca="1" si="52"/>
        <v>0.19991922455573402</v>
      </c>
    </row>
    <row r="1644" spans="1:4" s="21" customFormat="1" ht="14.25" customHeight="1" x14ac:dyDescent="0.3">
      <c r="A1644" s="76">
        <v>40044</v>
      </c>
      <c r="B1644" s="64">
        <v>26.26</v>
      </c>
      <c r="C1644" s="99">
        <f t="shared" ca="1" si="51"/>
        <v>2.2984028048305408E-2</v>
      </c>
      <c r="D1644" s="64">
        <f t="shared" ca="1" si="52"/>
        <v>0.34476042072458113</v>
      </c>
    </row>
    <row r="1645" spans="1:4" s="21" customFormat="1" ht="14.25" customHeight="1" x14ac:dyDescent="0.3">
      <c r="A1645" s="76">
        <v>40043</v>
      </c>
      <c r="B1645" s="64">
        <v>26.18</v>
      </c>
      <c r="C1645" s="99">
        <f t="shared" ca="1" si="51"/>
        <v>5.140562248995989E-2</v>
      </c>
      <c r="D1645" s="64">
        <f t="shared" ca="1" si="52"/>
        <v>0.7710843373493983</v>
      </c>
    </row>
    <row r="1646" spans="1:4" s="21" customFormat="1" ht="14.25" customHeight="1" x14ac:dyDescent="0.3">
      <c r="A1646" s="76">
        <v>40042</v>
      </c>
      <c r="B1646" s="64">
        <v>27.89</v>
      </c>
      <c r="C1646" s="99">
        <f t="shared" ca="1" si="51"/>
        <v>0.12053033346725592</v>
      </c>
      <c r="D1646" s="64">
        <f t="shared" ca="1" si="52"/>
        <v>1.8079550020088389</v>
      </c>
    </row>
    <row r="1647" spans="1:4" s="21" customFormat="1" ht="14.25" customHeight="1" x14ac:dyDescent="0.3">
      <c r="A1647" s="76">
        <v>40039</v>
      </c>
      <c r="B1647" s="64">
        <v>24.27</v>
      </c>
      <c r="C1647" s="99">
        <f t="shared" ca="1" si="51"/>
        <v>-5.0469483568075089E-2</v>
      </c>
      <c r="D1647" s="64">
        <f t="shared" ca="1" si="52"/>
        <v>-0.75704225352112631</v>
      </c>
    </row>
    <row r="1648" spans="1:4" s="21" customFormat="1" ht="14.25" customHeight="1" x14ac:dyDescent="0.3">
      <c r="A1648" s="76">
        <v>40038</v>
      </c>
      <c r="B1648" s="64">
        <v>24.71</v>
      </c>
      <c r="C1648" s="99">
        <f t="shared" ca="1" si="51"/>
        <v>-4.6682098765432126E-2</v>
      </c>
      <c r="D1648" s="64">
        <f t="shared" ca="1" si="52"/>
        <v>-0.70023148148148184</v>
      </c>
    </row>
    <row r="1649" spans="1:4" s="21" customFormat="1" ht="14.25" customHeight="1" x14ac:dyDescent="0.3">
      <c r="A1649" s="76">
        <v>40037</v>
      </c>
      <c r="B1649" s="64">
        <v>25.45</v>
      </c>
      <c r="C1649" s="99">
        <f t="shared" ca="1" si="51"/>
        <v>1.9685039370079022E-3</v>
      </c>
      <c r="D1649" s="64">
        <f t="shared" ca="1" si="52"/>
        <v>2.9527559055118533E-2</v>
      </c>
    </row>
    <row r="1650" spans="1:4" s="21" customFormat="1" ht="14.25" customHeight="1" x14ac:dyDescent="0.3">
      <c r="A1650" s="76">
        <v>40036</v>
      </c>
      <c r="B1650" s="64">
        <v>25.99</v>
      </c>
      <c r="C1650" s="99">
        <f t="shared" ca="1" si="51"/>
        <v>1.4837953924248302E-2</v>
      </c>
      <c r="D1650" s="64">
        <f t="shared" ca="1" si="52"/>
        <v>0.22256930886372453</v>
      </c>
    </row>
    <row r="1651" spans="1:4" s="21" customFormat="1" ht="14.25" customHeight="1" x14ac:dyDescent="0.3">
      <c r="A1651" s="76">
        <v>40035</v>
      </c>
      <c r="B1651" s="64">
        <v>24.99</v>
      </c>
      <c r="C1651" s="99">
        <f t="shared" ca="1" si="51"/>
        <v>-7.9968012794894548E-4</v>
      </c>
      <c r="D1651" s="64">
        <f t="shared" ca="1" si="52"/>
        <v>-1.1995201919234182E-2</v>
      </c>
    </row>
    <row r="1652" spans="1:4" s="21" customFormat="1" ht="14.25" customHeight="1" x14ac:dyDescent="0.3">
      <c r="A1652" s="76">
        <v>40032</v>
      </c>
      <c r="B1652" s="64">
        <v>24.76</v>
      </c>
      <c r="C1652" s="99">
        <f t="shared" ca="1" si="51"/>
        <v>1.97693574958814E-2</v>
      </c>
      <c r="D1652" s="64">
        <f t="shared" ca="1" si="52"/>
        <v>0.29654036243822102</v>
      </c>
    </row>
    <row r="1653" spans="1:4" s="21" customFormat="1" ht="14.25" customHeight="1" x14ac:dyDescent="0.3">
      <c r="A1653" s="76">
        <v>40031</v>
      </c>
      <c r="B1653" s="64">
        <v>25.67</v>
      </c>
      <c r="C1653" s="99">
        <f t="shared" ca="1" si="51"/>
        <v>0.11173668254655703</v>
      </c>
      <c r="D1653" s="64">
        <f t="shared" ca="1" si="52"/>
        <v>1.6760502381983553</v>
      </c>
    </row>
    <row r="1654" spans="1:4" s="21" customFormat="1" ht="14.25" customHeight="1" x14ac:dyDescent="0.3">
      <c r="A1654" s="76">
        <v>40030</v>
      </c>
      <c r="B1654" s="64">
        <v>24.9</v>
      </c>
      <c r="C1654" s="99">
        <f t="shared" ca="1" si="51"/>
        <v>6.2740076824583824E-2</v>
      </c>
      <c r="D1654" s="64">
        <f t="shared" ca="1" si="52"/>
        <v>0.94110115236875735</v>
      </c>
    </row>
    <row r="1655" spans="1:4" s="21" customFormat="1" ht="14.25" customHeight="1" x14ac:dyDescent="0.3">
      <c r="A1655" s="76">
        <v>40029</v>
      </c>
      <c r="B1655" s="64">
        <v>24.89</v>
      </c>
      <c r="C1655" s="99">
        <f t="shared" ca="1" si="51"/>
        <v>6.0502769492969823E-2</v>
      </c>
      <c r="D1655" s="64">
        <f t="shared" ca="1" si="52"/>
        <v>0.90754154239454732</v>
      </c>
    </row>
    <row r="1656" spans="1:4" s="21" customFormat="1" ht="14.25" customHeight="1" x14ac:dyDescent="0.3">
      <c r="A1656" s="76">
        <v>40028</v>
      </c>
      <c r="B1656" s="64">
        <v>25.56</v>
      </c>
      <c r="C1656" s="99">
        <f t="shared" ca="1" si="51"/>
        <v>7.0800167574361028E-2</v>
      </c>
      <c r="D1656" s="64">
        <f t="shared" ca="1" si="52"/>
        <v>1.0620025136154154</v>
      </c>
    </row>
    <row r="1657" spans="1:4" s="21" customFormat="1" ht="14.25" customHeight="1" x14ac:dyDescent="0.3">
      <c r="A1657" s="76">
        <v>40025</v>
      </c>
      <c r="B1657" s="64">
        <v>25.92</v>
      </c>
      <c r="C1657" s="99">
        <f t="shared" ca="1" si="51"/>
        <v>6.2295081967213249E-2</v>
      </c>
      <c r="D1657" s="64">
        <f t="shared" ca="1" si="52"/>
        <v>0.93442622950819876</v>
      </c>
    </row>
    <row r="1658" spans="1:4" s="21" customFormat="1" ht="14.25" customHeight="1" x14ac:dyDescent="0.3">
      <c r="A1658" s="76">
        <v>40024</v>
      </c>
      <c r="B1658" s="64">
        <v>25.4</v>
      </c>
      <c r="C1658" s="99">
        <f t="shared" ca="1" si="51"/>
        <v>4.3549712407559518E-2</v>
      </c>
      <c r="D1658" s="64">
        <f t="shared" ca="1" si="52"/>
        <v>0.65324568611339273</v>
      </c>
    </row>
    <row r="1659" spans="1:4" s="21" customFormat="1" ht="14.25" customHeight="1" x14ac:dyDescent="0.3">
      <c r="A1659" s="76">
        <v>40023</v>
      </c>
      <c r="B1659" s="64">
        <v>25.61</v>
      </c>
      <c r="C1659" s="99">
        <f t="shared" ca="1" si="51"/>
        <v>7.4744295830054177E-3</v>
      </c>
      <c r="D1659" s="64">
        <f t="shared" ca="1" si="52"/>
        <v>0.11211644374508127</v>
      </c>
    </row>
    <row r="1660" spans="1:4" s="21" customFormat="1" ht="14.25" customHeight="1" x14ac:dyDescent="0.3">
      <c r="A1660" s="76">
        <v>40022</v>
      </c>
      <c r="B1660" s="64">
        <v>25.01</v>
      </c>
      <c r="C1660" s="99">
        <f t="shared" ca="1" si="51"/>
        <v>-3.3989957512553071E-2</v>
      </c>
      <c r="D1660" s="64">
        <f t="shared" ca="1" si="52"/>
        <v>-0.50984936268829606</v>
      </c>
    </row>
    <row r="1661" spans="1:4" s="21" customFormat="1" ht="14.25" customHeight="1" x14ac:dyDescent="0.3">
      <c r="A1661" s="76">
        <v>40021</v>
      </c>
      <c r="B1661" s="64">
        <v>24.28</v>
      </c>
      <c r="C1661" s="99">
        <f t="shared" ca="1" si="51"/>
        <v>-2.9576338928856853E-2</v>
      </c>
      <c r="D1661" s="64">
        <f t="shared" ca="1" si="52"/>
        <v>-0.44364508393285279</v>
      </c>
    </row>
    <row r="1662" spans="1:4" s="21" customFormat="1" ht="14.25" customHeight="1" x14ac:dyDescent="0.3">
      <c r="A1662" s="76">
        <v>40018</v>
      </c>
      <c r="B1662" s="64">
        <v>23.09</v>
      </c>
      <c r="C1662" s="99">
        <f t="shared" ca="1" si="51"/>
        <v>-0.12238692512352714</v>
      </c>
      <c r="D1662" s="64">
        <f t="shared" ca="1" si="52"/>
        <v>-1.835803876852907</v>
      </c>
    </row>
    <row r="1663" spans="1:4" s="21" customFormat="1" ht="14.25" customHeight="1" x14ac:dyDescent="0.3">
      <c r="A1663" s="76">
        <v>40017</v>
      </c>
      <c r="B1663" s="64">
        <v>23.43</v>
      </c>
      <c r="C1663" s="99">
        <f t="shared" ca="1" si="51"/>
        <v>-0.19262577532736044</v>
      </c>
      <c r="D1663" s="64">
        <f t="shared" ca="1" si="52"/>
        <v>-2.8893866299104065</v>
      </c>
    </row>
    <row r="1664" spans="1:4" s="21" customFormat="1" ht="14.25" customHeight="1" x14ac:dyDescent="0.3">
      <c r="A1664" s="76">
        <v>40016</v>
      </c>
      <c r="B1664" s="64">
        <v>23.47</v>
      </c>
      <c r="C1664" s="99">
        <f t="shared" ca="1" si="51"/>
        <v>-0.21188717259905984</v>
      </c>
      <c r="D1664" s="64">
        <f t="shared" ca="1" si="52"/>
        <v>-3.1783075889858976</v>
      </c>
    </row>
    <row r="1665" spans="1:4" s="21" customFormat="1" ht="14.25" customHeight="1" x14ac:dyDescent="0.3">
      <c r="A1665" s="76">
        <v>40015</v>
      </c>
      <c r="B1665" s="64">
        <v>23.87</v>
      </c>
      <c r="C1665" s="99">
        <f t="shared" ca="1" si="51"/>
        <v>-0.23738019169329072</v>
      </c>
      <c r="D1665" s="64">
        <f t="shared" ca="1" si="52"/>
        <v>-3.560702875399361</v>
      </c>
    </row>
    <row r="1666" spans="1:4" s="21" customFormat="1" ht="14.25" customHeight="1" x14ac:dyDescent="0.3">
      <c r="A1666" s="76">
        <v>40014</v>
      </c>
      <c r="B1666" s="64">
        <v>24.4</v>
      </c>
      <c r="C1666" s="99">
        <f t="shared" ca="1" si="51"/>
        <v>-0.20907617504051873</v>
      </c>
      <c r="D1666" s="64">
        <f t="shared" ca="1" si="52"/>
        <v>-3.1361426256077811</v>
      </c>
    </row>
    <row r="1667" spans="1:4" s="21" customFormat="1" ht="14.25" customHeight="1" x14ac:dyDescent="0.3">
      <c r="A1667" s="76">
        <v>40011</v>
      </c>
      <c r="B1667" s="64">
        <v>24.34</v>
      </c>
      <c r="C1667" s="99">
        <f t="shared" ref="C1667:C1730" ca="1" si="53">_xlfn.IFNA((B1667-B1676)/B1676,NORMINV(RAND(), _xlfn.AGGREGATE(1,6,C1606:C1732),_xlfn.AGGREGATE(7,6,C1606:C1732)))</f>
        <v>-0.16068965517241379</v>
      </c>
      <c r="D1667" s="64">
        <f t="shared" ca="1" si="52"/>
        <v>-2.4103448275862069</v>
      </c>
    </row>
    <row r="1668" spans="1:4" s="21" customFormat="1" ht="14.25" customHeight="1" x14ac:dyDescent="0.3">
      <c r="A1668" s="76">
        <v>40010</v>
      </c>
      <c r="B1668" s="64">
        <v>25.42</v>
      </c>
      <c r="C1668" s="99">
        <f t="shared" ca="1" si="53"/>
        <v>2.5655057394884734E-2</v>
      </c>
      <c r="D1668" s="64">
        <f t="shared" ca="1" si="52"/>
        <v>-2.1576433121019116</v>
      </c>
    </row>
    <row r="1669" spans="1:4" s="21" customFormat="1" ht="14.25" customHeight="1" x14ac:dyDescent="0.3">
      <c r="A1669" s="76">
        <v>40009</v>
      </c>
      <c r="B1669" s="64">
        <v>25.89</v>
      </c>
      <c r="C1669" s="99">
        <f t="shared" ca="1" si="53"/>
        <v>-7.370304114490156E-2</v>
      </c>
      <c r="D1669" s="64">
        <f t="shared" ca="1" si="52"/>
        <v>-1.1055456171735234</v>
      </c>
    </row>
    <row r="1670" spans="1:4" s="21" customFormat="1" ht="14.25" customHeight="1" x14ac:dyDescent="0.3">
      <c r="A1670" s="76">
        <v>40008</v>
      </c>
      <c r="B1670" s="64">
        <v>25.02</v>
      </c>
      <c r="C1670" s="99">
        <f t="shared" ca="1" si="53"/>
        <v>-4.5766590389015996E-2</v>
      </c>
      <c r="D1670" s="64">
        <f t="shared" ref="D1670:D1733" ca="1" si="54">C1670*15</f>
        <v>-0.68649885583523995</v>
      </c>
    </row>
    <row r="1671" spans="1:4" s="21" customFormat="1" ht="14.25" customHeight="1" x14ac:dyDescent="0.3">
      <c r="A1671" s="76">
        <v>40007</v>
      </c>
      <c r="B1671" s="64">
        <v>26.31</v>
      </c>
      <c r="C1671" s="99">
        <f t="shared" ca="1" si="53"/>
        <v>-1.518026565464998E-3</v>
      </c>
      <c r="D1671" s="64">
        <f t="shared" ca="1" si="54"/>
        <v>-2.2770398481974971E-2</v>
      </c>
    </row>
    <row r="1672" spans="1:4" s="21" customFormat="1" ht="14.25" customHeight="1" x14ac:dyDescent="0.3">
      <c r="A1672" s="76">
        <v>40004</v>
      </c>
      <c r="B1672" s="64">
        <v>29.02</v>
      </c>
      <c r="C1672" s="99">
        <f t="shared" ca="1" si="53"/>
        <v>0.14477317554240623</v>
      </c>
      <c r="D1672" s="64">
        <f t="shared" ca="1" si="54"/>
        <v>2.1715976331360936</v>
      </c>
    </row>
    <row r="1673" spans="1:4" s="21" customFormat="1" ht="14.25" customHeight="1" x14ac:dyDescent="0.3">
      <c r="A1673" s="76">
        <v>40003</v>
      </c>
      <c r="B1673" s="64">
        <v>29.78</v>
      </c>
      <c r="C1673" s="99">
        <f t="shared" ca="1" si="53"/>
        <v>0.14847666795217901</v>
      </c>
      <c r="D1673" s="64">
        <f t="shared" ca="1" si="54"/>
        <v>2.2271500192826852</v>
      </c>
    </row>
    <row r="1674" spans="1:4" s="21" customFormat="1" ht="14.25" customHeight="1" x14ac:dyDescent="0.3">
      <c r="A1674" s="76">
        <v>40002</v>
      </c>
      <c r="B1674" s="64">
        <v>31.3</v>
      </c>
      <c r="C1674" s="99">
        <f t="shared" ca="1" si="53"/>
        <v>0.18740515933232174</v>
      </c>
      <c r="D1674" s="64">
        <f t="shared" ca="1" si="54"/>
        <v>2.8110773899848263</v>
      </c>
    </row>
    <row r="1675" spans="1:4" s="21" customFormat="1" ht="14.25" customHeight="1" x14ac:dyDescent="0.3">
      <c r="A1675" s="76">
        <v>40001</v>
      </c>
      <c r="B1675" s="64">
        <v>30.85</v>
      </c>
      <c r="C1675" s="99">
        <f t="shared" ca="1" si="53"/>
        <v>6.19621342512909E-2</v>
      </c>
      <c r="D1675" s="64">
        <f t="shared" ca="1" si="54"/>
        <v>0.92943201376936346</v>
      </c>
    </row>
    <row r="1676" spans="1:4" s="21" customFormat="1" ht="14.25" customHeight="1" x14ac:dyDescent="0.3">
      <c r="A1676" s="76">
        <v>40000</v>
      </c>
      <c r="B1676" s="64">
        <v>29</v>
      </c>
      <c r="C1676" s="99">
        <f t="shared" ca="1" si="53"/>
        <v>-5.1667756703727877E-2</v>
      </c>
      <c r="D1676" s="64">
        <f t="shared" ca="1" si="54"/>
        <v>-0.77501635055591811</v>
      </c>
    </row>
    <row r="1677" spans="1:4" s="21" customFormat="1" ht="14.25" customHeight="1" x14ac:dyDescent="0.3">
      <c r="A1677" s="76">
        <v>39997</v>
      </c>
      <c r="B1677" s="64" t="e">
        <v>#N/A</v>
      </c>
      <c r="C1677" s="99">
        <f t="shared" ca="1" si="53"/>
        <v>1.1305688421551829E-2</v>
      </c>
      <c r="D1677" s="64">
        <f t="shared" ca="1" si="54"/>
        <v>-2.1576433121019116</v>
      </c>
    </row>
    <row r="1678" spans="1:4" s="21" customFormat="1" ht="14.25" customHeight="1" x14ac:dyDescent="0.3">
      <c r="A1678" s="76">
        <v>39996</v>
      </c>
      <c r="B1678" s="64">
        <v>27.95</v>
      </c>
      <c r="C1678" s="99">
        <f t="shared" ca="1" si="53"/>
        <v>-1.4290818149338745E-3</v>
      </c>
      <c r="D1678" s="64">
        <f t="shared" ca="1" si="54"/>
        <v>-2.1436227224008116E-2</v>
      </c>
    </row>
    <row r="1679" spans="1:4" s="21" customFormat="1" ht="14.25" customHeight="1" x14ac:dyDescent="0.3">
      <c r="A1679" s="76">
        <v>39995</v>
      </c>
      <c r="B1679" s="64">
        <v>26.22</v>
      </c>
      <c r="C1679" s="99">
        <f t="shared" ca="1" si="53"/>
        <v>-0.12687312687312693</v>
      </c>
      <c r="D1679" s="64">
        <f t="shared" ca="1" si="54"/>
        <v>-1.903096903096904</v>
      </c>
    </row>
    <row r="1680" spans="1:4" s="21" customFormat="1" ht="14.25" customHeight="1" x14ac:dyDescent="0.3">
      <c r="A1680" s="76">
        <v>39994</v>
      </c>
      <c r="B1680" s="64">
        <v>26.35</v>
      </c>
      <c r="C1680" s="99">
        <f t="shared" ca="1" si="53"/>
        <v>-0.16455294863665179</v>
      </c>
      <c r="D1680" s="64">
        <f t="shared" ca="1" si="54"/>
        <v>-2.4682942295497767</v>
      </c>
    </row>
    <row r="1681" spans="1:4" s="21" customFormat="1" ht="14.25" customHeight="1" x14ac:dyDescent="0.3">
      <c r="A1681" s="76">
        <v>39993</v>
      </c>
      <c r="B1681" s="64">
        <v>25.35</v>
      </c>
      <c r="C1681" s="99">
        <f t="shared" ca="1" si="53"/>
        <v>-0.22429620563035491</v>
      </c>
      <c r="D1681" s="64">
        <f t="shared" ca="1" si="54"/>
        <v>-3.3644430844553237</v>
      </c>
    </row>
    <row r="1682" spans="1:4" s="21" customFormat="1" ht="14.25" customHeight="1" x14ac:dyDescent="0.3">
      <c r="A1682" s="76">
        <v>39990</v>
      </c>
      <c r="B1682" s="64">
        <v>25.93</v>
      </c>
      <c r="C1682" s="99">
        <f t="shared" ca="1" si="53"/>
        <v>-0.15839013307367736</v>
      </c>
      <c r="D1682" s="64">
        <f t="shared" ca="1" si="54"/>
        <v>-2.3758519961051605</v>
      </c>
    </row>
    <row r="1683" spans="1:4" s="21" customFormat="1" ht="14.25" customHeight="1" x14ac:dyDescent="0.3">
      <c r="A1683" s="76">
        <v>39989</v>
      </c>
      <c r="B1683" s="64">
        <v>26.36</v>
      </c>
      <c r="C1683" s="99">
        <f t="shared" ca="1" si="53"/>
        <v>-6.3587921847246862E-2</v>
      </c>
      <c r="D1683" s="64">
        <f t="shared" ca="1" si="54"/>
        <v>-0.95381882770870297</v>
      </c>
    </row>
    <row r="1684" spans="1:4" s="21" customFormat="1" ht="14.25" customHeight="1" x14ac:dyDescent="0.3">
      <c r="A1684" s="76">
        <v>39988</v>
      </c>
      <c r="B1684" s="64">
        <v>29.05</v>
      </c>
      <c r="C1684" s="99">
        <f t="shared" ca="1" si="53"/>
        <v>3.3440056919245863E-2</v>
      </c>
      <c r="D1684" s="64">
        <f t="shared" ca="1" si="54"/>
        <v>0.50160085378868791</v>
      </c>
    </row>
    <row r="1685" spans="1:4" s="21" customFormat="1" ht="14.25" customHeight="1" x14ac:dyDescent="0.3">
      <c r="A1685" s="76">
        <v>39987</v>
      </c>
      <c r="B1685" s="64">
        <v>30.58</v>
      </c>
      <c r="C1685" s="99">
        <f t="shared" ca="1" si="53"/>
        <v>7.4490513000702654E-2</v>
      </c>
      <c r="D1685" s="64">
        <f t="shared" ca="1" si="54"/>
        <v>1.1173576950105397</v>
      </c>
    </row>
    <row r="1686" spans="1:4" s="21" customFormat="1" ht="14.25" customHeight="1" x14ac:dyDescent="0.3">
      <c r="A1686" s="76">
        <v>39986</v>
      </c>
      <c r="B1686" s="64">
        <v>31.17</v>
      </c>
      <c r="C1686" s="99">
        <f t="shared" ca="1" si="53"/>
        <v>0.10258224266006374</v>
      </c>
      <c r="D1686" s="64">
        <f t="shared" ca="1" si="54"/>
        <v>1.5387336399009561</v>
      </c>
    </row>
    <row r="1687" spans="1:4" s="21" customFormat="1" ht="14.25" customHeight="1" x14ac:dyDescent="0.3">
      <c r="A1687" s="76">
        <v>39983</v>
      </c>
      <c r="B1687" s="64">
        <v>27.99</v>
      </c>
      <c r="C1687" s="99">
        <f t="shared" ca="1" si="53"/>
        <v>-5.9791736647631884E-2</v>
      </c>
      <c r="D1687" s="64">
        <f t="shared" ca="1" si="54"/>
        <v>-0.89687604971447821</v>
      </c>
    </row>
    <row r="1688" spans="1:4" s="21" customFormat="1" ht="14.25" customHeight="1" x14ac:dyDescent="0.3">
      <c r="A1688" s="76">
        <v>39982</v>
      </c>
      <c r="B1688" s="64">
        <v>30.03</v>
      </c>
      <c r="C1688" s="99">
        <f t="shared" ca="1" si="53"/>
        <v>1.3841998649561111E-2</v>
      </c>
      <c r="D1688" s="64">
        <f t="shared" ca="1" si="54"/>
        <v>0.20762997974341665</v>
      </c>
    </row>
    <row r="1689" spans="1:4" s="21" customFormat="1" ht="14.25" customHeight="1" x14ac:dyDescent="0.3">
      <c r="A1689" s="76">
        <v>39981</v>
      </c>
      <c r="B1689" s="64">
        <v>31.54</v>
      </c>
      <c r="C1689" s="99">
        <f t="shared" ca="1" si="53"/>
        <v>4.5062955599734902E-2</v>
      </c>
      <c r="D1689" s="64">
        <f t="shared" ca="1" si="54"/>
        <v>0.67594433399602349</v>
      </c>
    </row>
    <row r="1690" spans="1:4" s="21" customFormat="1" ht="14.25" customHeight="1" x14ac:dyDescent="0.3">
      <c r="A1690" s="76">
        <v>39980</v>
      </c>
      <c r="B1690" s="64">
        <v>32.68</v>
      </c>
      <c r="C1690" s="99">
        <f t="shared" ca="1" si="53"/>
        <v>5.3513862024500328E-2</v>
      </c>
      <c r="D1690" s="64">
        <f t="shared" ca="1" si="54"/>
        <v>0.80270793036750487</v>
      </c>
    </row>
    <row r="1691" spans="1:4" s="21" customFormat="1" ht="14.25" customHeight="1" x14ac:dyDescent="0.3">
      <c r="A1691" s="76">
        <v>39979</v>
      </c>
      <c r="B1691" s="64">
        <v>30.81</v>
      </c>
      <c r="C1691" s="99">
        <f t="shared" ca="1" si="53"/>
        <v>3.982450219372257E-2</v>
      </c>
      <c r="D1691" s="64">
        <f t="shared" ca="1" si="54"/>
        <v>0.59736753290583855</v>
      </c>
    </row>
    <row r="1692" spans="1:4" s="21" customFormat="1" ht="14.25" customHeight="1" x14ac:dyDescent="0.3">
      <c r="A1692" s="76">
        <v>39976</v>
      </c>
      <c r="B1692" s="64">
        <v>28.15</v>
      </c>
      <c r="C1692" s="99">
        <f t="shared" ca="1" si="53"/>
        <v>-6.2916111850865528E-2</v>
      </c>
      <c r="D1692" s="64">
        <f t="shared" ca="1" si="54"/>
        <v>-0.9437416777629829</v>
      </c>
    </row>
    <row r="1693" spans="1:4" s="21" customFormat="1" ht="14.25" customHeight="1" x14ac:dyDescent="0.3">
      <c r="A1693" s="76">
        <v>39975</v>
      </c>
      <c r="B1693" s="64">
        <v>28.11</v>
      </c>
      <c r="C1693" s="99">
        <f t="shared" ca="1" si="53"/>
        <v>-2.8008298755186799E-2</v>
      </c>
      <c r="D1693" s="64">
        <f t="shared" ca="1" si="54"/>
        <v>-0.420124481327802</v>
      </c>
    </row>
    <row r="1694" spans="1:4" s="21" customFormat="1" ht="14.25" customHeight="1" x14ac:dyDescent="0.3">
      <c r="A1694" s="76">
        <v>39974</v>
      </c>
      <c r="B1694" s="64">
        <v>28.46</v>
      </c>
      <c r="C1694" s="99">
        <f t="shared" ca="1" si="53"/>
        <v>-0.10135775181559838</v>
      </c>
      <c r="D1694" s="64">
        <f t="shared" ca="1" si="54"/>
        <v>-1.5203662772339757</v>
      </c>
    </row>
    <row r="1695" spans="1:4" s="21" customFormat="1" ht="14.25" customHeight="1" x14ac:dyDescent="0.3">
      <c r="A1695" s="76">
        <v>39973</v>
      </c>
      <c r="B1695" s="64">
        <v>28.27</v>
      </c>
      <c r="C1695" s="99">
        <f t="shared" ca="1" si="53"/>
        <v>-0.12639060568603214</v>
      </c>
      <c r="D1695" s="64">
        <f t="shared" ca="1" si="54"/>
        <v>-1.895859085290482</v>
      </c>
    </row>
    <row r="1696" spans="1:4" s="21" customFormat="1" ht="14.25" customHeight="1" x14ac:dyDescent="0.3">
      <c r="A1696" s="76">
        <v>39972</v>
      </c>
      <c r="B1696" s="64">
        <v>29.77</v>
      </c>
      <c r="C1696" s="99">
        <f t="shared" ca="1" si="53"/>
        <v>-2.7759634225996126E-2</v>
      </c>
      <c r="D1696" s="64">
        <f t="shared" ca="1" si="54"/>
        <v>-0.41639451338994188</v>
      </c>
    </row>
    <row r="1697" spans="1:4" s="21" customFormat="1" ht="14.25" customHeight="1" x14ac:dyDescent="0.3">
      <c r="A1697" s="76">
        <v>39969</v>
      </c>
      <c r="B1697" s="64">
        <v>29.62</v>
      </c>
      <c r="C1697" s="99">
        <f t="shared" ca="1" si="53"/>
        <v>3.5402727195731371E-2</v>
      </c>
      <c r="D1697" s="64">
        <f t="shared" ca="1" si="54"/>
        <v>-2.1576433121019116</v>
      </c>
    </row>
    <row r="1698" spans="1:4" s="21" customFormat="1" ht="14.25" customHeight="1" x14ac:dyDescent="0.3">
      <c r="A1698" s="76">
        <v>39968</v>
      </c>
      <c r="B1698" s="64">
        <v>30.18</v>
      </c>
      <c r="C1698" s="99">
        <f t="shared" ca="1" si="53"/>
        <v>-7.5084278271529345E-2</v>
      </c>
      <c r="D1698" s="64">
        <f t="shared" ca="1" si="54"/>
        <v>-1.1262641740729402</v>
      </c>
    </row>
    <row r="1699" spans="1:4" s="21" customFormat="1" ht="14.25" customHeight="1" x14ac:dyDescent="0.3">
      <c r="A1699" s="76">
        <v>39967</v>
      </c>
      <c r="B1699" s="64">
        <v>31.02</v>
      </c>
      <c r="C1699" s="99">
        <f t="shared" ca="1" si="53"/>
        <v>-1.0526315789473743E-2</v>
      </c>
      <c r="D1699" s="64">
        <f t="shared" ca="1" si="54"/>
        <v>-0.15789473684210614</v>
      </c>
    </row>
    <row r="1700" spans="1:4" s="21" customFormat="1" ht="14.25" customHeight="1" x14ac:dyDescent="0.3">
      <c r="A1700" s="76">
        <v>39966</v>
      </c>
      <c r="B1700" s="64">
        <v>29.63</v>
      </c>
      <c r="C1700" s="99">
        <f t="shared" ca="1" si="53"/>
        <v>2.0668274199104299E-2</v>
      </c>
      <c r="D1700" s="64">
        <f t="shared" ca="1" si="54"/>
        <v>0.31002411298656452</v>
      </c>
    </row>
    <row r="1701" spans="1:4" s="21" customFormat="1" ht="14.25" customHeight="1" x14ac:dyDescent="0.3">
      <c r="A1701" s="76">
        <v>39965</v>
      </c>
      <c r="B1701" s="64">
        <v>30.04</v>
      </c>
      <c r="C1701" s="99">
        <f t="shared" ca="1" si="53"/>
        <v>4.30555555555555E-2</v>
      </c>
      <c r="D1701" s="64">
        <f t="shared" ca="1" si="54"/>
        <v>0.64583333333333248</v>
      </c>
    </row>
    <row r="1702" spans="1:4" s="21" customFormat="1" ht="14.25" customHeight="1" x14ac:dyDescent="0.3">
      <c r="A1702" s="76">
        <v>39962</v>
      </c>
      <c r="B1702" s="64">
        <v>28.92</v>
      </c>
      <c r="C1702" s="99">
        <f t="shared" ca="1" si="53"/>
        <v>-4.3650793650793544E-2</v>
      </c>
      <c r="D1702" s="64">
        <f t="shared" ca="1" si="54"/>
        <v>-0.65476190476190321</v>
      </c>
    </row>
    <row r="1703" spans="1:4" s="21" customFormat="1" ht="14.25" customHeight="1" x14ac:dyDescent="0.3">
      <c r="A1703" s="76">
        <v>39961</v>
      </c>
      <c r="B1703" s="64">
        <v>31.67</v>
      </c>
      <c r="C1703" s="99">
        <f t="shared" ca="1" si="53"/>
        <v>-4.3780193236714851E-2</v>
      </c>
      <c r="D1703" s="64">
        <f t="shared" ca="1" si="54"/>
        <v>-0.65670289855072272</v>
      </c>
    </row>
    <row r="1704" spans="1:4" s="21" customFormat="1" ht="14.25" customHeight="1" x14ac:dyDescent="0.3">
      <c r="A1704" s="76">
        <v>39960</v>
      </c>
      <c r="B1704" s="64">
        <v>32.36</v>
      </c>
      <c r="C1704" s="99">
        <f t="shared" ca="1" si="53"/>
        <v>3.1558814153649931E-2</v>
      </c>
      <c r="D1704" s="64">
        <f t="shared" ca="1" si="54"/>
        <v>0.47338221230474897</v>
      </c>
    </row>
    <row r="1705" spans="1:4" s="21" customFormat="1" ht="14.25" customHeight="1" x14ac:dyDescent="0.3">
      <c r="A1705" s="76">
        <v>39959</v>
      </c>
      <c r="B1705" s="64">
        <v>30.62</v>
      </c>
      <c r="C1705" s="99">
        <f t="shared" ca="1" si="53"/>
        <v>-9.0044576523031133E-2</v>
      </c>
      <c r="D1705" s="64">
        <f t="shared" ca="1" si="54"/>
        <v>-1.350668647845467</v>
      </c>
    </row>
    <row r="1706" spans="1:4" s="21" customFormat="1" ht="14.25" customHeight="1" x14ac:dyDescent="0.3">
      <c r="A1706" s="76">
        <v>39958</v>
      </c>
      <c r="B1706" s="64" t="e">
        <v>#N/A</v>
      </c>
      <c r="C1706" s="99">
        <f t="shared" ca="1" si="53"/>
        <v>3.5402727195731371E-2</v>
      </c>
      <c r="D1706" s="64">
        <f t="shared" ca="1" si="54"/>
        <v>-2.1576433121019116</v>
      </c>
    </row>
    <row r="1707" spans="1:4" s="21" customFormat="1" ht="14.25" customHeight="1" x14ac:dyDescent="0.3">
      <c r="A1707" s="76">
        <v>39955</v>
      </c>
      <c r="B1707" s="64">
        <v>32.630000000000003</v>
      </c>
      <c r="C1707" s="99">
        <f t="shared" ca="1" si="53"/>
        <v>-7.3014907210220536E-3</v>
      </c>
      <c r="D1707" s="64">
        <f t="shared" ca="1" si="54"/>
        <v>-0.1095223608153308</v>
      </c>
    </row>
    <row r="1708" spans="1:4" s="21" customFormat="1" ht="14.25" customHeight="1" x14ac:dyDescent="0.3">
      <c r="A1708" s="76">
        <v>39954</v>
      </c>
      <c r="B1708" s="64">
        <v>31.35</v>
      </c>
      <c r="C1708" s="99">
        <f t="shared" ca="1" si="53"/>
        <v>-2.1840873634945267E-2</v>
      </c>
      <c r="D1708" s="64">
        <f t="shared" ca="1" si="54"/>
        <v>-0.32761310452417902</v>
      </c>
    </row>
    <row r="1709" spans="1:4" s="21" customFormat="1" ht="14.25" customHeight="1" x14ac:dyDescent="0.3">
      <c r="A1709" s="76">
        <v>39953</v>
      </c>
      <c r="B1709" s="64">
        <v>29.03</v>
      </c>
      <c r="C1709" s="99">
        <f t="shared" ca="1" si="53"/>
        <v>-0.13187799043062193</v>
      </c>
      <c r="D1709" s="64">
        <f t="shared" ca="1" si="54"/>
        <v>-1.9781698564593289</v>
      </c>
    </row>
    <row r="1710" spans="1:4" s="21" customFormat="1" ht="14.25" customHeight="1" x14ac:dyDescent="0.3">
      <c r="A1710" s="76">
        <v>39952</v>
      </c>
      <c r="B1710" s="64">
        <v>28.8</v>
      </c>
      <c r="C1710" s="99">
        <f t="shared" ca="1" si="53"/>
        <v>-0.11248073959938372</v>
      </c>
      <c r="D1710" s="64">
        <f t="shared" ca="1" si="54"/>
        <v>-1.6872110939907559</v>
      </c>
    </row>
    <row r="1711" spans="1:4" s="21" customFormat="1" ht="14.25" customHeight="1" x14ac:dyDescent="0.3">
      <c r="A1711" s="76">
        <v>39951</v>
      </c>
      <c r="B1711" s="64">
        <v>30.24</v>
      </c>
      <c r="C1711" s="99">
        <f t="shared" ca="1" si="53"/>
        <v>-9.3525179856115137E-2</v>
      </c>
      <c r="D1711" s="64">
        <f t="shared" ca="1" si="54"/>
        <v>-1.402877697841727</v>
      </c>
    </row>
    <row r="1712" spans="1:4" s="21" customFormat="1" ht="14.25" customHeight="1" x14ac:dyDescent="0.3">
      <c r="A1712" s="76">
        <v>39948</v>
      </c>
      <c r="B1712" s="64">
        <v>33.119999999999997</v>
      </c>
      <c r="C1712" s="99">
        <f t="shared" ca="1" si="53"/>
        <v>-4.0834057341442333E-2</v>
      </c>
      <c r="D1712" s="64">
        <f t="shared" ca="1" si="54"/>
        <v>-0.61251086012163503</v>
      </c>
    </row>
    <row r="1713" spans="1:4" s="21" customFormat="1" ht="14.25" customHeight="1" x14ac:dyDescent="0.3">
      <c r="A1713" s="76">
        <v>39947</v>
      </c>
      <c r="B1713" s="64">
        <v>31.37</v>
      </c>
      <c r="C1713" s="99">
        <f t="shared" ca="1" si="53"/>
        <v>-0.1113314447592067</v>
      </c>
      <c r="D1713" s="64">
        <f t="shared" ca="1" si="54"/>
        <v>-1.6699716713881005</v>
      </c>
    </row>
    <row r="1714" spans="1:4" s="21" customFormat="1" ht="14.25" customHeight="1" x14ac:dyDescent="0.3">
      <c r="A1714" s="76">
        <v>39946</v>
      </c>
      <c r="B1714" s="64">
        <v>33.65</v>
      </c>
      <c r="C1714" s="99">
        <f t="shared" ca="1" si="53"/>
        <v>-7.8082191780821958E-2</v>
      </c>
      <c r="D1714" s="64">
        <f t="shared" ca="1" si="54"/>
        <v>-1.1712328767123295</v>
      </c>
    </row>
    <row r="1715" spans="1:4" s="21" customFormat="1" ht="14.25" customHeight="1" x14ac:dyDescent="0.3">
      <c r="A1715" s="76">
        <v>39945</v>
      </c>
      <c r="B1715" s="64">
        <v>31.8</v>
      </c>
      <c r="C1715" s="99">
        <f t="shared" ca="1" si="53"/>
        <v>-0.11862527716186247</v>
      </c>
      <c r="D1715" s="64">
        <f t="shared" ca="1" si="54"/>
        <v>-1.779379157427937</v>
      </c>
    </row>
    <row r="1716" spans="1:4" s="21" customFormat="1" ht="14.25" customHeight="1" x14ac:dyDescent="0.3">
      <c r="A1716" s="76">
        <v>39944</v>
      </c>
      <c r="B1716" s="64">
        <v>32.869999999999997</v>
      </c>
      <c r="C1716" s="99">
        <f t="shared" ca="1" si="53"/>
        <v>-0.13386034255599485</v>
      </c>
      <c r="D1716" s="64">
        <f t="shared" ca="1" si="54"/>
        <v>-2.0079051383399227</v>
      </c>
    </row>
    <row r="1717" spans="1:4" s="21" customFormat="1" ht="14.25" customHeight="1" x14ac:dyDescent="0.3">
      <c r="A1717" s="76">
        <v>39941</v>
      </c>
      <c r="B1717" s="64">
        <v>32.049999999999997</v>
      </c>
      <c r="C1717" s="99">
        <f t="shared" ca="1" si="53"/>
        <v>-0.16362212943632576</v>
      </c>
      <c r="D1717" s="64">
        <f t="shared" ca="1" si="54"/>
        <v>-2.4543319415448863</v>
      </c>
    </row>
    <row r="1718" spans="1:4" s="21" customFormat="1" ht="14.25" customHeight="1" x14ac:dyDescent="0.3">
      <c r="A1718" s="76">
        <v>39940</v>
      </c>
      <c r="B1718" s="64">
        <v>33.44</v>
      </c>
      <c r="C1718" s="99">
        <f t="shared" ca="1" si="53"/>
        <v>-9.1797935904399858E-2</v>
      </c>
      <c r="D1718" s="64">
        <f t="shared" ca="1" si="54"/>
        <v>-1.3769690385659978</v>
      </c>
    </row>
    <row r="1719" spans="1:4" s="21" customFormat="1" ht="14.25" customHeight="1" x14ac:dyDescent="0.3">
      <c r="A1719" s="76">
        <v>39939</v>
      </c>
      <c r="B1719" s="64">
        <v>32.450000000000003</v>
      </c>
      <c r="C1719" s="99">
        <f t="shared" ca="1" si="53"/>
        <v>-0.12651413189771188</v>
      </c>
      <c r="D1719" s="64">
        <f t="shared" ca="1" si="54"/>
        <v>-1.8977119784656782</v>
      </c>
    </row>
    <row r="1720" spans="1:4" s="21" customFormat="1" ht="14.25" customHeight="1" x14ac:dyDescent="0.3">
      <c r="A1720" s="76">
        <v>39938</v>
      </c>
      <c r="B1720" s="64">
        <v>33.36</v>
      </c>
      <c r="C1720" s="99">
        <f t="shared" ca="1" si="53"/>
        <v>-0.12440944881889769</v>
      </c>
      <c r="D1720" s="64">
        <f t="shared" ca="1" si="54"/>
        <v>-1.8661417322834655</v>
      </c>
    </row>
    <row r="1721" spans="1:4" s="21" customFormat="1" ht="14.25" customHeight="1" x14ac:dyDescent="0.3">
      <c r="A1721" s="76">
        <v>39937</v>
      </c>
      <c r="B1721" s="64">
        <v>34.53</v>
      </c>
      <c r="C1721" s="99">
        <f t="shared" ca="1" si="53"/>
        <v>-7.0274636510500796E-2</v>
      </c>
      <c r="D1721" s="64">
        <f t="shared" ca="1" si="54"/>
        <v>-1.054119547657512</v>
      </c>
    </row>
    <row r="1722" spans="1:4" s="21" customFormat="1" ht="14.25" customHeight="1" x14ac:dyDescent="0.3">
      <c r="A1722" s="76">
        <v>39934</v>
      </c>
      <c r="B1722" s="64">
        <v>35.299999999999997</v>
      </c>
      <c r="C1722" s="99">
        <f t="shared" ca="1" si="53"/>
        <v>-9.9030117406840285E-2</v>
      </c>
      <c r="D1722" s="64">
        <f t="shared" ca="1" si="54"/>
        <v>-1.4854517611026044</v>
      </c>
    </row>
    <row r="1723" spans="1:4" s="21" customFormat="1" ht="14.25" customHeight="1" x14ac:dyDescent="0.3">
      <c r="A1723" s="76">
        <v>39933</v>
      </c>
      <c r="B1723" s="64">
        <v>36.5</v>
      </c>
      <c r="C1723" s="99">
        <f t="shared" ca="1" si="53"/>
        <v>7.5427224513848035E-2</v>
      </c>
      <c r="D1723" s="64">
        <f t="shared" ca="1" si="54"/>
        <v>1.1314083677077205</v>
      </c>
    </row>
    <row r="1724" spans="1:4" s="21" customFormat="1" ht="14.25" customHeight="1" x14ac:dyDescent="0.3">
      <c r="A1724" s="76">
        <v>39932</v>
      </c>
      <c r="B1724" s="64">
        <v>36.08</v>
      </c>
      <c r="C1724" s="99">
        <f t="shared" ca="1" si="53"/>
        <v>8.1028220173232513E-3</v>
      </c>
      <c r="D1724" s="64">
        <f t="shared" ca="1" si="54"/>
        <v>0.12154233025984877</v>
      </c>
    </row>
    <row r="1725" spans="1:4" s="21" customFormat="1" ht="14.25" customHeight="1" x14ac:dyDescent="0.3">
      <c r="A1725" s="76">
        <v>39931</v>
      </c>
      <c r="B1725" s="64">
        <v>37.950000000000003</v>
      </c>
      <c r="C1725" s="99">
        <f t="shared" ca="1" si="53"/>
        <v>4.921205418855408E-2</v>
      </c>
      <c r="D1725" s="64">
        <f t="shared" ca="1" si="54"/>
        <v>0.73818081282831116</v>
      </c>
    </row>
    <row r="1726" spans="1:4" s="21" customFormat="1" ht="14.25" customHeight="1" x14ac:dyDescent="0.3">
      <c r="A1726" s="76">
        <v>39930</v>
      </c>
      <c r="B1726" s="64">
        <v>38.32</v>
      </c>
      <c r="C1726" s="99">
        <f t="shared" ca="1" si="53"/>
        <v>1.7255110167241797E-2</v>
      </c>
      <c r="D1726" s="64">
        <f t="shared" ca="1" si="54"/>
        <v>0.25882665250862696</v>
      </c>
    </row>
    <row r="1727" spans="1:4" s="21" customFormat="1" ht="14.25" customHeight="1" x14ac:dyDescent="0.3">
      <c r="A1727" s="76">
        <v>39927</v>
      </c>
      <c r="B1727" s="64">
        <v>36.82</v>
      </c>
      <c r="C1727" s="99">
        <f t="shared" ca="1" si="53"/>
        <v>-2.6183549325575296E-2</v>
      </c>
      <c r="D1727" s="64">
        <f t="shared" ca="1" si="54"/>
        <v>-0.39275323988362942</v>
      </c>
    </row>
    <row r="1728" spans="1:4" s="21" customFormat="1" ht="14.25" customHeight="1" x14ac:dyDescent="0.3">
      <c r="A1728" s="76">
        <v>39926</v>
      </c>
      <c r="B1728" s="64">
        <v>37.15</v>
      </c>
      <c r="C1728" s="99">
        <f t="shared" ca="1" si="53"/>
        <v>3.5402727195731371E-2</v>
      </c>
      <c r="D1728" s="64">
        <f t="shared" ca="1" si="54"/>
        <v>-2.1576433121019116</v>
      </c>
    </row>
    <row r="1729" spans="1:4" s="21" customFormat="1" ht="14.25" customHeight="1" x14ac:dyDescent="0.3">
      <c r="A1729" s="76">
        <v>39925</v>
      </c>
      <c r="B1729" s="64">
        <v>38.1</v>
      </c>
      <c r="C1729" s="99">
        <f t="shared" ca="1" si="53"/>
        <v>4.2978373939228036E-2</v>
      </c>
      <c r="D1729" s="64">
        <f t="shared" ca="1" si="54"/>
        <v>0.64467560908842059</v>
      </c>
    </row>
    <row r="1730" spans="1:4" s="21" customFormat="1" ht="14.25" customHeight="1" x14ac:dyDescent="0.3">
      <c r="A1730" s="76">
        <v>39924</v>
      </c>
      <c r="B1730" s="64">
        <v>37.14</v>
      </c>
      <c r="C1730" s="99">
        <f t="shared" ca="1" si="53"/>
        <v>-4.4015444015444036E-2</v>
      </c>
      <c r="D1730" s="64">
        <f t="shared" ca="1" si="54"/>
        <v>-0.66023166023166058</v>
      </c>
    </row>
    <row r="1731" spans="1:4" s="21" customFormat="1" ht="14.25" customHeight="1" x14ac:dyDescent="0.3">
      <c r="A1731" s="76">
        <v>39923</v>
      </c>
      <c r="B1731" s="64">
        <v>39.18</v>
      </c>
      <c r="C1731" s="99">
        <f t="shared" ref="C1731:C1794" ca="1" si="55">_xlfn.IFNA((B1731-B1740)/B1740,NORMINV(RAND(), _xlfn.AGGREGATE(1,6,C1670:C1796),_xlfn.AGGREGATE(7,6,C1670:C1796)))</f>
        <v>-2.9957910373854934E-2</v>
      </c>
      <c r="D1731" s="64">
        <f t="shared" ca="1" si="54"/>
        <v>-0.44936865560782402</v>
      </c>
    </row>
    <row r="1732" spans="1:4" s="21" customFormat="1" ht="14.25" customHeight="1" x14ac:dyDescent="0.3">
      <c r="A1732" s="76">
        <v>39920</v>
      </c>
      <c r="B1732" s="64">
        <v>33.94</v>
      </c>
      <c r="C1732" s="99">
        <f t="shared" ca="1" si="55"/>
        <v>-0.17077937942829224</v>
      </c>
      <c r="D1732" s="64">
        <f t="shared" ca="1" si="54"/>
        <v>-2.5616906914243835</v>
      </c>
    </row>
    <row r="1733" spans="1:4" s="21" customFormat="1" ht="14.25" customHeight="1" x14ac:dyDescent="0.3">
      <c r="A1733" s="76">
        <v>39919</v>
      </c>
      <c r="B1733" s="64">
        <v>35.79</v>
      </c>
      <c r="C1733" s="99">
        <f t="shared" ca="1" si="55"/>
        <v>-9.8488664987405633E-2</v>
      </c>
      <c r="D1733" s="64">
        <f t="shared" ca="1" si="54"/>
        <v>-1.4773299748110844</v>
      </c>
    </row>
    <row r="1734" spans="1:4" s="21" customFormat="1" ht="14.25" customHeight="1" x14ac:dyDescent="0.3">
      <c r="A1734" s="76">
        <v>39918</v>
      </c>
      <c r="B1734" s="64">
        <v>36.17</v>
      </c>
      <c r="C1734" s="99">
        <f t="shared" ca="1" si="55"/>
        <v>-0.13962892483349185</v>
      </c>
      <c r="D1734" s="64">
        <f t="shared" ref="D1734:D1797" ca="1" si="56">C1734*15</f>
        <v>-2.0944338725023779</v>
      </c>
    </row>
    <row r="1735" spans="1:4" s="21" customFormat="1" ht="14.25" customHeight="1" x14ac:dyDescent="0.3">
      <c r="A1735" s="76">
        <v>39917</v>
      </c>
      <c r="B1735" s="64">
        <v>37.67</v>
      </c>
      <c r="C1735" s="99">
        <f t="shared" ca="1" si="55"/>
        <v>-0.10903500473036895</v>
      </c>
      <c r="D1735" s="64">
        <f t="shared" ca="1" si="56"/>
        <v>-1.6355250709555342</v>
      </c>
    </row>
    <row r="1736" spans="1:4" s="21" customFormat="1" ht="14.25" customHeight="1" x14ac:dyDescent="0.3">
      <c r="A1736" s="76">
        <v>39916</v>
      </c>
      <c r="B1736" s="64">
        <v>37.81</v>
      </c>
      <c r="C1736" s="99">
        <f t="shared" ca="1" si="55"/>
        <v>-0.14340734028092428</v>
      </c>
      <c r="D1736" s="64">
        <f t="shared" ca="1" si="56"/>
        <v>-2.1511101042138643</v>
      </c>
    </row>
    <row r="1737" spans="1:4" s="21" customFormat="1" ht="14.25" customHeight="1" x14ac:dyDescent="0.3">
      <c r="A1737" s="76">
        <v>39913</v>
      </c>
      <c r="B1737" s="64" t="e">
        <v>#N/A</v>
      </c>
      <c r="C1737" s="99">
        <f t="shared" ca="1" si="55"/>
        <v>3.5402727195731371E-2</v>
      </c>
      <c r="D1737" s="64">
        <f t="shared" ca="1" si="56"/>
        <v>-2.1576433121019116</v>
      </c>
    </row>
    <row r="1738" spans="1:4" s="21" customFormat="1" ht="14.25" customHeight="1" x14ac:dyDescent="0.3">
      <c r="A1738" s="76">
        <v>39912</v>
      </c>
      <c r="B1738" s="64">
        <v>36.53</v>
      </c>
      <c r="C1738" s="99">
        <f t="shared" ca="1" si="55"/>
        <v>-0.10989278752436643</v>
      </c>
      <c r="D1738" s="64">
        <f t="shared" ca="1" si="56"/>
        <v>-1.6483918128654964</v>
      </c>
    </row>
    <row r="1739" spans="1:4" s="21" customFormat="1" ht="14.25" customHeight="1" x14ac:dyDescent="0.3">
      <c r="A1739" s="76">
        <v>39911</v>
      </c>
      <c r="B1739" s="64">
        <v>38.85</v>
      </c>
      <c r="C1739" s="99">
        <f t="shared" ca="1" si="55"/>
        <v>-3.7413280475718486E-2</v>
      </c>
      <c r="D1739" s="64">
        <f t="shared" ca="1" si="56"/>
        <v>-0.56119920713577731</v>
      </c>
    </row>
    <row r="1740" spans="1:4" s="21" customFormat="1" ht="14.25" customHeight="1" x14ac:dyDescent="0.3">
      <c r="A1740" s="76">
        <v>39910</v>
      </c>
      <c r="B1740" s="64">
        <v>40.39</v>
      </c>
      <c r="C1740" s="99">
        <f t="shared" ca="1" si="55"/>
        <v>-4.4023668639053243E-2</v>
      </c>
      <c r="D1740" s="64">
        <f t="shared" ca="1" si="56"/>
        <v>-0.66035502958579861</v>
      </c>
    </row>
    <row r="1741" spans="1:4" s="21" customFormat="1" ht="14.25" customHeight="1" x14ac:dyDescent="0.3">
      <c r="A1741" s="76">
        <v>39909</v>
      </c>
      <c r="B1741" s="64">
        <v>40.93</v>
      </c>
      <c r="C1741" s="99">
        <f t="shared" ca="1" si="55"/>
        <v>-4.6587467971115772E-2</v>
      </c>
      <c r="D1741" s="64">
        <f t="shared" ca="1" si="56"/>
        <v>-0.69881201956673655</v>
      </c>
    </row>
    <row r="1742" spans="1:4" s="21" customFormat="1" ht="14.25" customHeight="1" x14ac:dyDescent="0.3">
      <c r="A1742" s="76">
        <v>39906</v>
      </c>
      <c r="B1742" s="64">
        <v>39.700000000000003</v>
      </c>
      <c r="C1742" s="99">
        <f t="shared" ca="1" si="55"/>
        <v>-8.1656257228776175E-2</v>
      </c>
      <c r="D1742" s="64">
        <f t="shared" ca="1" si="56"/>
        <v>-1.2248438584316426</v>
      </c>
    </row>
    <row r="1743" spans="1:4" s="21" customFormat="1" ht="14.25" customHeight="1" x14ac:dyDescent="0.3">
      <c r="A1743" s="76">
        <v>39905</v>
      </c>
      <c r="B1743" s="64">
        <v>42.04</v>
      </c>
      <c r="C1743" s="99">
        <f t="shared" ca="1" si="55"/>
        <v>-8.389627369797345E-2</v>
      </c>
      <c r="D1743" s="64">
        <f t="shared" ca="1" si="56"/>
        <v>-1.2584441054696018</v>
      </c>
    </row>
    <row r="1744" spans="1:4" s="21" customFormat="1" ht="14.25" customHeight="1" x14ac:dyDescent="0.3">
      <c r="A1744" s="76">
        <v>39904</v>
      </c>
      <c r="B1744" s="64">
        <v>42.28</v>
      </c>
      <c r="C1744" s="99">
        <f t="shared" ca="1" si="55"/>
        <v>-3.2051282051282021E-2</v>
      </c>
      <c r="D1744" s="64">
        <f t="shared" ca="1" si="56"/>
        <v>-0.48076923076923028</v>
      </c>
    </row>
    <row r="1745" spans="1:4" s="21" customFormat="1" ht="14.25" customHeight="1" x14ac:dyDescent="0.3">
      <c r="A1745" s="76">
        <v>39903</v>
      </c>
      <c r="B1745" s="64">
        <v>44.14</v>
      </c>
      <c r="C1745" s="99">
        <f t="shared" ca="1" si="55"/>
        <v>0.10184722915626555</v>
      </c>
      <c r="D1745" s="64">
        <f t="shared" ca="1" si="56"/>
        <v>1.5277084373439833</v>
      </c>
    </row>
    <row r="1746" spans="1:4" s="21" customFormat="1" ht="14.25" customHeight="1" x14ac:dyDescent="0.3">
      <c r="A1746" s="76">
        <v>39902</v>
      </c>
      <c r="B1746" s="64">
        <v>45.54</v>
      </c>
      <c r="C1746" s="99">
        <f t="shared" ca="1" si="55"/>
        <v>0.11617647058823535</v>
      </c>
      <c r="D1746" s="64">
        <f t="shared" ca="1" si="56"/>
        <v>1.7426470588235303</v>
      </c>
    </row>
    <row r="1747" spans="1:4" s="21" customFormat="1" ht="14.25" customHeight="1" x14ac:dyDescent="0.3">
      <c r="A1747" s="76">
        <v>39899</v>
      </c>
      <c r="B1747" s="64">
        <v>41.04</v>
      </c>
      <c r="C1747" s="99">
        <f t="shared" ca="1" si="55"/>
        <v>-6.1728395061728454E-2</v>
      </c>
      <c r="D1747" s="64">
        <f t="shared" ca="1" si="56"/>
        <v>-0.92592592592592682</v>
      </c>
    </row>
    <row r="1748" spans="1:4" s="21" customFormat="1" ht="14.25" customHeight="1" x14ac:dyDescent="0.3">
      <c r="A1748" s="76">
        <v>39898</v>
      </c>
      <c r="B1748" s="64">
        <v>40.36</v>
      </c>
      <c r="C1748" s="99">
        <f t="shared" ca="1" si="55"/>
        <v>-4.7214353163361665E-2</v>
      </c>
      <c r="D1748" s="64">
        <f t="shared" ca="1" si="56"/>
        <v>-0.708215297450425</v>
      </c>
    </row>
    <row r="1749" spans="1:4" s="21" customFormat="1" ht="14.25" customHeight="1" x14ac:dyDescent="0.3">
      <c r="A1749" s="76">
        <v>39897</v>
      </c>
      <c r="B1749" s="64">
        <v>42.25</v>
      </c>
      <c r="C1749" s="99">
        <f t="shared" ca="1" si="55"/>
        <v>2.5983487129674607E-2</v>
      </c>
      <c r="D1749" s="64">
        <f t="shared" ca="1" si="56"/>
        <v>0.38975230694511909</v>
      </c>
    </row>
    <row r="1750" spans="1:4" s="21" customFormat="1" ht="14.25" customHeight="1" x14ac:dyDescent="0.3">
      <c r="A1750" s="76">
        <v>39896</v>
      </c>
      <c r="B1750" s="64">
        <v>42.93</v>
      </c>
      <c r="C1750" s="99">
        <f t="shared" ca="1" si="55"/>
        <v>-1.5592753955514784E-2</v>
      </c>
      <c r="D1750" s="64">
        <f t="shared" ca="1" si="56"/>
        <v>-0.23389130933272176</v>
      </c>
    </row>
    <row r="1751" spans="1:4" s="21" customFormat="1" ht="14.25" customHeight="1" x14ac:dyDescent="0.3">
      <c r="A1751" s="76">
        <v>39895</v>
      </c>
      <c r="B1751" s="64">
        <v>43.23</v>
      </c>
      <c r="C1751" s="99">
        <f t="shared" ca="1" si="55"/>
        <v>-2.5693035835023678E-2</v>
      </c>
      <c r="D1751" s="64">
        <f t="shared" ca="1" si="56"/>
        <v>-0.38539553752535516</v>
      </c>
    </row>
    <row r="1752" spans="1:4" s="21" customFormat="1" ht="14.25" customHeight="1" x14ac:dyDescent="0.3">
      <c r="A1752" s="76">
        <v>39892</v>
      </c>
      <c r="B1752" s="64">
        <v>45.89</v>
      </c>
      <c r="C1752" s="99">
        <f t="shared" ca="1" si="55"/>
        <v>-7.6288244766505614E-2</v>
      </c>
      <c r="D1752" s="64">
        <f t="shared" ca="1" si="56"/>
        <v>-1.1443236714975842</v>
      </c>
    </row>
    <row r="1753" spans="1:4" s="21" customFormat="1" ht="14.25" customHeight="1" x14ac:dyDescent="0.3">
      <c r="A1753" s="76">
        <v>39891</v>
      </c>
      <c r="B1753" s="64">
        <v>43.68</v>
      </c>
      <c r="C1753" s="99">
        <f t="shared" ca="1" si="55"/>
        <v>-0.11453476586255826</v>
      </c>
      <c r="D1753" s="64">
        <f t="shared" ca="1" si="56"/>
        <v>-1.7180214879383739</v>
      </c>
    </row>
    <row r="1754" spans="1:4" s="21" customFormat="1" ht="14.25" customHeight="1" x14ac:dyDescent="0.3">
      <c r="A1754" s="76">
        <v>39890</v>
      </c>
      <c r="B1754" s="64">
        <v>40.06</v>
      </c>
      <c r="C1754" s="99">
        <f t="shared" ca="1" si="55"/>
        <v>-0.20151484951166035</v>
      </c>
      <c r="D1754" s="64">
        <f t="shared" ca="1" si="56"/>
        <v>-3.022722742674905</v>
      </c>
    </row>
    <row r="1755" spans="1:4" s="21" customFormat="1" ht="14.25" customHeight="1" x14ac:dyDescent="0.3">
      <c r="A1755" s="76">
        <v>39889</v>
      </c>
      <c r="B1755" s="64">
        <v>40.799999999999997</v>
      </c>
      <c r="C1755" s="99">
        <f t="shared" ca="1" si="55"/>
        <v>-0.14213624894869648</v>
      </c>
      <c r="D1755" s="64">
        <f t="shared" ca="1" si="56"/>
        <v>-2.132043734230447</v>
      </c>
    </row>
    <row r="1756" spans="1:4" s="21" customFormat="1" ht="14.25" customHeight="1" x14ac:dyDescent="0.3">
      <c r="A1756" s="76">
        <v>39888</v>
      </c>
      <c r="B1756" s="64">
        <v>43.74</v>
      </c>
      <c r="C1756" s="99">
        <f t="shared" ca="1" si="55"/>
        <v>-0.14117416061260549</v>
      </c>
      <c r="D1756" s="64">
        <f t="shared" ca="1" si="56"/>
        <v>-2.1176124091890824</v>
      </c>
    </row>
    <row r="1757" spans="1:4" s="21" customFormat="1" ht="14.25" customHeight="1" x14ac:dyDescent="0.3">
      <c r="A1757" s="76">
        <v>39885</v>
      </c>
      <c r="B1757" s="64">
        <v>42.36</v>
      </c>
      <c r="C1757" s="99">
        <f t="shared" ca="1" si="55"/>
        <v>-0.19544159544159542</v>
      </c>
      <c r="D1757" s="64">
        <f t="shared" ca="1" si="56"/>
        <v>-2.9316239316239314</v>
      </c>
    </row>
    <row r="1758" spans="1:4" s="21" customFormat="1" ht="14.25" customHeight="1" x14ac:dyDescent="0.3">
      <c r="A1758" s="76">
        <v>39884</v>
      </c>
      <c r="B1758" s="64">
        <v>41.18</v>
      </c>
      <c r="C1758" s="99">
        <f t="shared" ca="1" si="55"/>
        <v>-0.11154261057173682</v>
      </c>
      <c r="D1758" s="64">
        <f t="shared" ca="1" si="56"/>
        <v>-1.6731391585760524</v>
      </c>
    </row>
    <row r="1759" spans="1:4" s="21" customFormat="1" ht="14.25" customHeight="1" x14ac:dyDescent="0.3">
      <c r="A1759" s="76">
        <v>39883</v>
      </c>
      <c r="B1759" s="64">
        <v>43.61</v>
      </c>
      <c r="C1759" s="99">
        <f t="shared" ca="1" si="55"/>
        <v>-2.3510971786833795E-2</v>
      </c>
      <c r="D1759" s="64">
        <f t="shared" ca="1" si="56"/>
        <v>-0.3526645768025069</v>
      </c>
    </row>
    <row r="1760" spans="1:4" s="21" customFormat="1" ht="14.25" customHeight="1" x14ac:dyDescent="0.3">
      <c r="A1760" s="76">
        <v>39882</v>
      </c>
      <c r="B1760" s="64">
        <v>44.37</v>
      </c>
      <c r="C1760" s="99">
        <f t="shared" ca="1" si="55"/>
        <v>-6.7159167226327346E-3</v>
      </c>
      <c r="D1760" s="64">
        <f t="shared" ca="1" si="56"/>
        <v>-0.10073875083949102</v>
      </c>
    </row>
    <row r="1761" spans="1:4" s="21" customFormat="1" ht="14.25" customHeight="1" x14ac:dyDescent="0.3">
      <c r="A1761" s="76">
        <v>39881</v>
      </c>
      <c r="B1761" s="64">
        <v>49.68</v>
      </c>
      <c r="C1761" s="99">
        <f t="shared" ca="1" si="55"/>
        <v>9.2108155638601835E-2</v>
      </c>
      <c r="D1761" s="64">
        <f t="shared" ca="1" si="56"/>
        <v>1.3816223345790275</v>
      </c>
    </row>
    <row r="1762" spans="1:4" s="21" customFormat="1" ht="14.25" customHeight="1" x14ac:dyDescent="0.3">
      <c r="A1762" s="76">
        <v>39878</v>
      </c>
      <c r="B1762" s="64">
        <v>49.33</v>
      </c>
      <c r="C1762" s="99">
        <f t="shared" ca="1" si="55"/>
        <v>-6.2523755226149738E-2</v>
      </c>
      <c r="D1762" s="64">
        <f t="shared" ca="1" si="56"/>
        <v>-0.93785632839224609</v>
      </c>
    </row>
    <row r="1763" spans="1:4" s="21" customFormat="1" ht="14.25" customHeight="1" x14ac:dyDescent="0.3">
      <c r="A1763" s="76">
        <v>39877</v>
      </c>
      <c r="B1763" s="64">
        <v>50.17</v>
      </c>
      <c r="C1763" s="99">
        <f t="shared" ca="1" si="55"/>
        <v>1.7647058823529505E-2</v>
      </c>
      <c r="D1763" s="64">
        <f t="shared" ca="1" si="56"/>
        <v>0.26470588235294257</v>
      </c>
    </row>
    <row r="1764" spans="1:4" s="21" customFormat="1" ht="14.25" customHeight="1" x14ac:dyDescent="0.3">
      <c r="A1764" s="76">
        <v>39876</v>
      </c>
      <c r="B1764" s="64">
        <v>47.56</v>
      </c>
      <c r="C1764" s="99">
        <f t="shared" ca="1" si="55"/>
        <v>1.0195412064571028E-2</v>
      </c>
      <c r="D1764" s="64">
        <f t="shared" ca="1" si="56"/>
        <v>0.15293118096856542</v>
      </c>
    </row>
    <row r="1765" spans="1:4" s="21" customFormat="1" ht="14.25" customHeight="1" x14ac:dyDescent="0.3">
      <c r="A1765" s="76">
        <v>39875</v>
      </c>
      <c r="B1765" s="64">
        <v>50.93</v>
      </c>
      <c r="C1765" s="99">
        <f t="shared" ca="1" si="55"/>
        <v>5.0969872059430432E-2</v>
      </c>
      <c r="D1765" s="64">
        <f t="shared" ca="1" si="56"/>
        <v>0.76454808089145643</v>
      </c>
    </row>
    <row r="1766" spans="1:4" s="21" customFormat="1" ht="14.25" customHeight="1" x14ac:dyDescent="0.3">
      <c r="A1766" s="76">
        <v>39874</v>
      </c>
      <c r="B1766" s="64">
        <v>52.65</v>
      </c>
      <c r="C1766" s="99">
        <f t="shared" ca="1" si="55"/>
        <v>8.1997533908754666E-2</v>
      </c>
      <c r="D1766" s="64">
        <f t="shared" ca="1" si="56"/>
        <v>1.22996300863132</v>
      </c>
    </row>
    <row r="1767" spans="1:4" s="21" customFormat="1" ht="14.25" customHeight="1" x14ac:dyDescent="0.3">
      <c r="A1767" s="76">
        <v>39871</v>
      </c>
      <c r="B1767" s="64">
        <v>46.35</v>
      </c>
      <c r="C1767" s="99">
        <f t="shared" ca="1" si="55"/>
        <v>3.5402727195731371E-2</v>
      </c>
      <c r="D1767" s="64">
        <f t="shared" ca="1" si="56"/>
        <v>-2.1576433121019116</v>
      </c>
    </row>
    <row r="1768" spans="1:4" s="21" customFormat="1" ht="14.25" customHeight="1" x14ac:dyDescent="0.3">
      <c r="A1768" s="76">
        <v>39870</v>
      </c>
      <c r="B1768" s="64">
        <v>44.66</v>
      </c>
      <c r="C1768" s="99">
        <f t="shared" ca="1" si="55"/>
        <v>4.0298159795015068E-2</v>
      </c>
      <c r="D1768" s="64">
        <f t="shared" ca="1" si="56"/>
        <v>0.60447239692522603</v>
      </c>
    </row>
    <row r="1769" spans="1:4" s="21" customFormat="1" ht="14.25" customHeight="1" x14ac:dyDescent="0.3">
      <c r="A1769" s="76">
        <v>39869</v>
      </c>
      <c r="B1769" s="64">
        <v>44.67</v>
      </c>
      <c r="C1769" s="99">
        <f t="shared" ca="1" si="55"/>
        <v>8.2909090909090946E-2</v>
      </c>
      <c r="D1769" s="64">
        <f t="shared" ca="1" si="56"/>
        <v>1.2436363636363641</v>
      </c>
    </row>
    <row r="1770" spans="1:4" s="21" customFormat="1" ht="14.25" customHeight="1" x14ac:dyDescent="0.3">
      <c r="A1770" s="76">
        <v>39868</v>
      </c>
      <c r="B1770" s="64">
        <v>45.49</v>
      </c>
      <c r="C1770" s="99">
        <f t="shared" ca="1" si="55"/>
        <v>2.1558499887716166E-2</v>
      </c>
      <c r="D1770" s="64">
        <f t="shared" ca="1" si="56"/>
        <v>0.32337749831574247</v>
      </c>
    </row>
    <row r="1771" spans="1:4" s="21" customFormat="1" ht="14.25" customHeight="1" x14ac:dyDescent="0.3">
      <c r="A1771" s="76">
        <v>39867</v>
      </c>
      <c r="B1771" s="64">
        <v>52.62</v>
      </c>
      <c r="C1771" s="99">
        <f t="shared" ca="1" si="55"/>
        <v>0.12749089350760651</v>
      </c>
      <c r="D1771" s="64">
        <f t="shared" ca="1" si="56"/>
        <v>1.9123634026140977</v>
      </c>
    </row>
    <row r="1772" spans="1:4" s="21" customFormat="1" ht="14.25" customHeight="1" x14ac:dyDescent="0.3">
      <c r="A1772" s="76">
        <v>39864</v>
      </c>
      <c r="B1772" s="64">
        <v>49.3</v>
      </c>
      <c r="C1772" s="99">
        <f t="shared" ca="1" si="55"/>
        <v>0.12969752520623273</v>
      </c>
      <c r="D1772" s="64">
        <f t="shared" ca="1" si="56"/>
        <v>1.9454628780934911</v>
      </c>
    </row>
    <row r="1773" spans="1:4" s="21" customFormat="1" ht="14.25" customHeight="1" x14ac:dyDescent="0.3">
      <c r="A1773" s="76">
        <v>39863</v>
      </c>
      <c r="B1773" s="64">
        <v>47.08</v>
      </c>
      <c r="C1773" s="99">
        <f t="shared" ca="1" si="55"/>
        <v>8.5543002075167185E-2</v>
      </c>
      <c r="D1773" s="64">
        <f t="shared" ca="1" si="56"/>
        <v>1.2831450311275079</v>
      </c>
    </row>
    <row r="1774" spans="1:4" s="21" customFormat="1" ht="14.25" customHeight="1" x14ac:dyDescent="0.3">
      <c r="A1774" s="76">
        <v>39862</v>
      </c>
      <c r="B1774" s="64">
        <v>48.46</v>
      </c>
      <c r="C1774" s="99">
        <f t="shared" ca="1" si="55"/>
        <v>0.10816373199176776</v>
      </c>
      <c r="D1774" s="64">
        <f t="shared" ca="1" si="56"/>
        <v>1.6224559798765164</v>
      </c>
    </row>
    <row r="1775" spans="1:4" s="21" customFormat="1" ht="14.25" customHeight="1" x14ac:dyDescent="0.3">
      <c r="A1775" s="76">
        <v>39861</v>
      </c>
      <c r="B1775" s="64">
        <v>48.66</v>
      </c>
      <c r="C1775" s="99">
        <f t="shared" ca="1" si="55"/>
        <v>0.10969213226909909</v>
      </c>
      <c r="D1775" s="64">
        <f t="shared" ca="1" si="56"/>
        <v>1.6453819840364863</v>
      </c>
    </row>
    <row r="1776" spans="1:4" s="21" customFormat="1" ht="14.25" customHeight="1" x14ac:dyDescent="0.3">
      <c r="A1776" s="76">
        <v>39860</v>
      </c>
      <c r="B1776" s="64" t="e">
        <v>#N/A</v>
      </c>
      <c r="C1776" s="99">
        <f t="shared" ca="1" si="55"/>
        <v>3.5402727195731371E-2</v>
      </c>
      <c r="D1776" s="64">
        <f t="shared" ca="1" si="56"/>
        <v>-2.1576433121019116</v>
      </c>
    </row>
    <row r="1777" spans="1:4" s="21" customFormat="1" ht="14.25" customHeight="1" x14ac:dyDescent="0.3">
      <c r="A1777" s="76">
        <v>39857</v>
      </c>
      <c r="B1777" s="64">
        <v>42.93</v>
      </c>
      <c r="C1777" s="99">
        <f t="shared" ca="1" si="55"/>
        <v>-5.6898066783831351E-2</v>
      </c>
      <c r="D1777" s="64">
        <f t="shared" ca="1" si="56"/>
        <v>-0.85347100175747026</v>
      </c>
    </row>
    <row r="1778" spans="1:4" s="21" customFormat="1" ht="14.25" customHeight="1" x14ac:dyDescent="0.3">
      <c r="A1778" s="76">
        <v>39856</v>
      </c>
      <c r="B1778" s="64">
        <v>41.25</v>
      </c>
      <c r="C1778" s="99">
        <f t="shared" ca="1" si="55"/>
        <v>-8.0062444246208814E-2</v>
      </c>
      <c r="D1778" s="64">
        <f t="shared" ca="1" si="56"/>
        <v>-1.2009366636931322</v>
      </c>
    </row>
    <row r="1779" spans="1:4" s="21" customFormat="1" ht="14.25" customHeight="1" x14ac:dyDescent="0.3">
      <c r="A1779" s="76">
        <v>39855</v>
      </c>
      <c r="B1779" s="64">
        <v>44.53</v>
      </c>
      <c r="C1779" s="99">
        <f t="shared" ca="1" si="55"/>
        <v>4.4569551958714482E-2</v>
      </c>
      <c r="D1779" s="64">
        <f t="shared" ca="1" si="56"/>
        <v>0.66854327938071723</v>
      </c>
    </row>
    <row r="1780" spans="1:4" s="21" customFormat="1" ht="14.25" customHeight="1" x14ac:dyDescent="0.3">
      <c r="A1780" s="76">
        <v>39854</v>
      </c>
      <c r="B1780" s="64">
        <v>46.67</v>
      </c>
      <c r="C1780" s="99">
        <f t="shared" ca="1" si="55"/>
        <v>0.17675239536056495</v>
      </c>
      <c r="D1780" s="64">
        <f t="shared" ca="1" si="56"/>
        <v>2.6512859304084744</v>
      </c>
    </row>
    <row r="1781" spans="1:4" s="21" customFormat="1" ht="14.25" customHeight="1" x14ac:dyDescent="0.3">
      <c r="A1781" s="76">
        <v>39853</v>
      </c>
      <c r="B1781" s="64">
        <v>43.64</v>
      </c>
      <c r="C1781" s="99">
        <f t="shared" ca="1" si="55"/>
        <v>3.2899408284023685E-2</v>
      </c>
      <c r="D1781" s="64">
        <f t="shared" ca="1" si="56"/>
        <v>0.49349112426035524</v>
      </c>
    </row>
    <row r="1782" spans="1:4" s="21" customFormat="1" ht="14.25" customHeight="1" x14ac:dyDescent="0.3">
      <c r="A1782" s="76">
        <v>39850</v>
      </c>
      <c r="B1782" s="64">
        <v>43.37</v>
      </c>
      <c r="C1782" s="99">
        <f t="shared" ca="1" si="55"/>
        <v>-5.0776975268111195E-2</v>
      </c>
      <c r="D1782" s="64">
        <f t="shared" ca="1" si="56"/>
        <v>-0.76165462902166792</v>
      </c>
    </row>
    <row r="1783" spans="1:4" s="21" customFormat="1" ht="14.25" customHeight="1" x14ac:dyDescent="0.3">
      <c r="A1783" s="76">
        <v>39849</v>
      </c>
      <c r="B1783" s="64">
        <v>43.73</v>
      </c>
      <c r="C1783" s="99">
        <f t="shared" ca="1" si="55"/>
        <v>-7.488893590014821E-2</v>
      </c>
      <c r="D1783" s="64">
        <f t="shared" ca="1" si="56"/>
        <v>-1.1233340385022232</v>
      </c>
    </row>
    <row r="1784" spans="1:4" s="21" customFormat="1" ht="14.25" customHeight="1" x14ac:dyDescent="0.3">
      <c r="A1784" s="76">
        <v>39848</v>
      </c>
      <c r="B1784" s="64">
        <v>43.85</v>
      </c>
      <c r="C1784" s="99">
        <f t="shared" ca="1" si="55"/>
        <v>-7.2742651723408713E-2</v>
      </c>
      <c r="D1784" s="64">
        <f t="shared" ca="1" si="56"/>
        <v>-1.0911397758511308</v>
      </c>
    </row>
    <row r="1785" spans="1:4" s="21" customFormat="1" ht="14.25" customHeight="1" x14ac:dyDescent="0.3">
      <c r="A1785" s="76">
        <v>39847</v>
      </c>
      <c r="B1785" s="64">
        <v>43.06</v>
      </c>
      <c r="C1785" s="99">
        <f t="shared" ca="1" si="55"/>
        <v>-7.2382593709607909E-2</v>
      </c>
      <c r="D1785" s="64">
        <f t="shared" ca="1" si="56"/>
        <v>-1.0857389056441187</v>
      </c>
    </row>
    <row r="1786" spans="1:4" s="21" customFormat="1" ht="14.25" customHeight="1" x14ac:dyDescent="0.3">
      <c r="A1786" s="76">
        <v>39846</v>
      </c>
      <c r="B1786" s="64">
        <v>45.52</v>
      </c>
      <c r="C1786" s="99">
        <f t="shared" ca="1" si="55"/>
        <v>-0.19646954986760803</v>
      </c>
      <c r="D1786" s="64">
        <f t="shared" ca="1" si="56"/>
        <v>-2.9470432480141207</v>
      </c>
    </row>
    <row r="1787" spans="1:4" s="21" customFormat="1" ht="14.25" customHeight="1" x14ac:dyDescent="0.3">
      <c r="A1787" s="76">
        <v>39843</v>
      </c>
      <c r="B1787" s="64">
        <v>44.84</v>
      </c>
      <c r="C1787" s="99">
        <f t="shared" ca="1" si="55"/>
        <v>3.5402727195731371E-2</v>
      </c>
      <c r="D1787" s="64">
        <f t="shared" ca="1" si="56"/>
        <v>-2.1576433121019116</v>
      </c>
    </row>
    <row r="1788" spans="1:4" s="21" customFormat="1" ht="14.25" customHeight="1" x14ac:dyDescent="0.3">
      <c r="A1788" s="76">
        <v>39842</v>
      </c>
      <c r="B1788" s="64">
        <v>42.63</v>
      </c>
      <c r="C1788" s="99">
        <f t="shared" ca="1" si="55"/>
        <v>-7.5471698113207475E-2</v>
      </c>
      <c r="D1788" s="64">
        <f t="shared" ca="1" si="56"/>
        <v>-1.1320754716981121</v>
      </c>
    </row>
    <row r="1789" spans="1:4" s="21" customFormat="1" ht="14.25" customHeight="1" x14ac:dyDescent="0.3">
      <c r="A1789" s="76">
        <v>39841</v>
      </c>
      <c r="B1789" s="64">
        <v>39.659999999999997</v>
      </c>
      <c r="C1789" s="99">
        <f t="shared" ca="1" si="55"/>
        <v>-0.22235294117647064</v>
      </c>
      <c r="D1789" s="64">
        <f t="shared" ca="1" si="56"/>
        <v>-3.3352941176470594</v>
      </c>
    </row>
    <row r="1790" spans="1:4" s="21" customFormat="1" ht="14.25" customHeight="1" x14ac:dyDescent="0.3">
      <c r="A1790" s="76">
        <v>39840</v>
      </c>
      <c r="B1790" s="64">
        <v>42.25</v>
      </c>
      <c r="C1790" s="99">
        <f t="shared" ca="1" si="55"/>
        <v>-0.14021164021164023</v>
      </c>
      <c r="D1790" s="64">
        <f t="shared" ca="1" si="56"/>
        <v>-2.1031746031746037</v>
      </c>
    </row>
    <row r="1791" spans="1:4" s="21" customFormat="1" ht="14.25" customHeight="1" x14ac:dyDescent="0.3">
      <c r="A1791" s="76">
        <v>39839</v>
      </c>
      <c r="B1791" s="64">
        <v>45.69</v>
      </c>
      <c r="C1791" s="99">
        <f t="shared" ca="1" si="55"/>
        <v>5.5927894615206711E-2</v>
      </c>
      <c r="D1791" s="64">
        <f t="shared" ca="1" si="56"/>
        <v>0.83891841922810062</v>
      </c>
    </row>
    <row r="1792" spans="1:4" s="21" customFormat="1" ht="14.25" customHeight="1" x14ac:dyDescent="0.3">
      <c r="A1792" s="76">
        <v>39836</v>
      </c>
      <c r="B1792" s="64">
        <v>47.27</v>
      </c>
      <c r="C1792" s="99">
        <f t="shared" ca="1" si="55"/>
        <v>3.1195462478184981E-2</v>
      </c>
      <c r="D1792" s="64">
        <f t="shared" ca="1" si="56"/>
        <v>0.4679319371727747</v>
      </c>
    </row>
    <row r="1793" spans="1:4" s="21" customFormat="1" ht="14.25" customHeight="1" x14ac:dyDescent="0.3">
      <c r="A1793" s="76">
        <v>39835</v>
      </c>
      <c r="B1793" s="64">
        <v>47.29</v>
      </c>
      <c r="C1793" s="99">
        <f t="shared" ca="1" si="55"/>
        <v>0.10439047174217653</v>
      </c>
      <c r="D1793" s="64">
        <f t="shared" ca="1" si="56"/>
        <v>1.565857076132648</v>
      </c>
    </row>
    <row r="1794" spans="1:4" s="21" customFormat="1" ht="14.25" customHeight="1" x14ac:dyDescent="0.3">
      <c r="A1794" s="76">
        <v>39834</v>
      </c>
      <c r="B1794" s="64">
        <v>46.42</v>
      </c>
      <c r="C1794" s="99">
        <f t="shared" ca="1" si="55"/>
        <v>9.0695488721804496E-2</v>
      </c>
      <c r="D1794" s="64">
        <f t="shared" ca="1" si="56"/>
        <v>1.3604323308270674</v>
      </c>
    </row>
    <row r="1795" spans="1:4" s="21" customFormat="1" ht="14.25" customHeight="1" x14ac:dyDescent="0.3">
      <c r="A1795" s="76">
        <v>39833</v>
      </c>
      <c r="B1795" s="64">
        <v>56.65</v>
      </c>
      <c r="C1795" s="99">
        <f t="shared" ref="C1795:C1858" ca="1" si="57">_xlfn.IFNA((B1795-B1804)/B1804,NORMINV(RAND(), _xlfn.AGGREGATE(1,6,C1734:C1860),_xlfn.AGGREGATE(7,6,C1734:C1860)))</f>
        <v>0.3056003687485595</v>
      </c>
      <c r="D1795" s="64">
        <f t="shared" ca="1" si="56"/>
        <v>4.5840055312283923</v>
      </c>
    </row>
    <row r="1796" spans="1:4" s="21" customFormat="1" ht="14.25" customHeight="1" x14ac:dyDescent="0.3">
      <c r="A1796" s="76">
        <v>39832</v>
      </c>
      <c r="B1796" s="64" t="e">
        <v>#N/A</v>
      </c>
      <c r="C1796" s="99">
        <f t="shared" ca="1" si="57"/>
        <v>3.5402727195731371E-2</v>
      </c>
      <c r="D1796" s="64">
        <f t="shared" ca="1" si="56"/>
        <v>-2.1576433121019116</v>
      </c>
    </row>
    <row r="1797" spans="1:4" s="21" customFormat="1" ht="14.25" customHeight="1" x14ac:dyDescent="0.3">
      <c r="A1797" s="76">
        <v>39829</v>
      </c>
      <c r="B1797" s="64">
        <v>46.11</v>
      </c>
      <c r="C1797" s="99">
        <f t="shared" ca="1" si="57"/>
        <v>0.17988741044012285</v>
      </c>
      <c r="D1797" s="64">
        <f t="shared" ca="1" si="56"/>
        <v>2.698311156601843</v>
      </c>
    </row>
    <row r="1798" spans="1:4" s="21" customFormat="1" ht="14.25" customHeight="1" x14ac:dyDescent="0.3">
      <c r="A1798" s="76">
        <v>39828</v>
      </c>
      <c r="B1798" s="64">
        <v>51</v>
      </c>
      <c r="C1798" s="99">
        <f t="shared" ca="1" si="57"/>
        <v>0.3013523858127074</v>
      </c>
      <c r="D1798" s="64">
        <f t="shared" ref="D1798:D1861" ca="1" si="58">C1798*15</f>
        <v>4.5202857871906108</v>
      </c>
    </row>
    <row r="1799" spans="1:4" s="21" customFormat="1" ht="14.25" customHeight="1" x14ac:dyDescent="0.3">
      <c r="A1799" s="76">
        <v>39827</v>
      </c>
      <c r="B1799" s="64">
        <v>49.14</v>
      </c>
      <c r="C1799" s="99">
        <f t="shared" ca="1" si="57"/>
        <v>3.5402727195731371E-2</v>
      </c>
      <c r="D1799" s="64">
        <f t="shared" ca="1" si="58"/>
        <v>-2.1576433121019116</v>
      </c>
    </row>
    <row r="1800" spans="1:4" s="21" customFormat="1" ht="14.25" customHeight="1" x14ac:dyDescent="0.3">
      <c r="A1800" s="76">
        <v>39826</v>
      </c>
      <c r="B1800" s="64">
        <v>43.27</v>
      </c>
      <c r="C1800" s="99">
        <f t="shared" ca="1" si="57"/>
        <v>8.1750000000000073E-2</v>
      </c>
      <c r="D1800" s="64">
        <f t="shared" ca="1" si="58"/>
        <v>1.2262500000000012</v>
      </c>
    </row>
    <row r="1801" spans="1:4" s="21" customFormat="1" ht="14.25" customHeight="1" x14ac:dyDescent="0.3">
      <c r="A1801" s="76">
        <v>39825</v>
      </c>
      <c r="B1801" s="64">
        <v>45.84</v>
      </c>
      <c r="C1801" s="99">
        <f t="shared" ca="1" si="57"/>
        <v>0.10112899351429259</v>
      </c>
      <c r="D1801" s="64">
        <f t="shared" ca="1" si="58"/>
        <v>1.516934902714389</v>
      </c>
    </row>
    <row r="1802" spans="1:4" s="21" customFormat="1" ht="14.25" customHeight="1" x14ac:dyDescent="0.3">
      <c r="A1802" s="76">
        <v>39822</v>
      </c>
      <c r="B1802" s="64">
        <v>42.82</v>
      </c>
      <c r="C1802" s="99">
        <f t="shared" ca="1" si="57"/>
        <v>-2.4601366742596772E-2</v>
      </c>
      <c r="D1802" s="64">
        <f t="shared" ca="1" si="58"/>
        <v>-0.36902050113895157</v>
      </c>
    </row>
    <row r="1803" spans="1:4" s="21" customFormat="1" ht="14.25" customHeight="1" x14ac:dyDescent="0.3">
      <c r="A1803" s="76">
        <v>39821</v>
      </c>
      <c r="B1803" s="64">
        <v>42.56</v>
      </c>
      <c r="C1803" s="99">
        <f t="shared" ca="1" si="57"/>
        <v>-1.8902720147533431E-2</v>
      </c>
      <c r="D1803" s="64">
        <f t="shared" ca="1" si="58"/>
        <v>-0.28354080221300149</v>
      </c>
    </row>
    <row r="1804" spans="1:4" s="21" customFormat="1" ht="14.25" customHeight="1" x14ac:dyDescent="0.3">
      <c r="A1804" s="76">
        <v>39820</v>
      </c>
      <c r="B1804" s="64">
        <v>43.39</v>
      </c>
      <c r="C1804" s="99">
        <f t="shared" ca="1" si="57"/>
        <v>3.5402727195731371E-2</v>
      </c>
      <c r="D1804" s="64">
        <f t="shared" ca="1" si="58"/>
        <v>-2.1576433121019116</v>
      </c>
    </row>
    <row r="1805" spans="1:4" s="21" customFormat="1" ht="14.25" customHeight="1" x14ac:dyDescent="0.3">
      <c r="A1805" s="76">
        <v>39819</v>
      </c>
      <c r="B1805" s="64">
        <v>38.56</v>
      </c>
      <c r="C1805" s="99">
        <f t="shared" ca="1" si="57"/>
        <v>-0.12779914046595789</v>
      </c>
      <c r="D1805" s="64">
        <f t="shared" ca="1" si="58"/>
        <v>-1.9169871069893683</v>
      </c>
    </row>
    <row r="1806" spans="1:4" s="21" customFormat="1" ht="14.25" customHeight="1" x14ac:dyDescent="0.3">
      <c r="A1806" s="76">
        <v>39818</v>
      </c>
      <c r="B1806" s="64">
        <v>39.08</v>
      </c>
      <c r="C1806" s="99">
        <f t="shared" ca="1" si="57"/>
        <v>-0.13194135939582419</v>
      </c>
      <c r="D1806" s="64">
        <f t="shared" ca="1" si="58"/>
        <v>-1.9791203909373629</v>
      </c>
    </row>
    <row r="1807" spans="1:4" s="21" customFormat="1" ht="14.25" customHeight="1" x14ac:dyDescent="0.3">
      <c r="A1807" s="76">
        <v>39815</v>
      </c>
      <c r="B1807" s="64">
        <v>39.19</v>
      </c>
      <c r="C1807" s="99">
        <f t="shared" ca="1" si="57"/>
        <v>-0.12051166965888699</v>
      </c>
      <c r="D1807" s="64">
        <f t="shared" ca="1" si="58"/>
        <v>-1.8076750448833048</v>
      </c>
    </row>
    <row r="1808" spans="1:4" s="21" customFormat="1" ht="14.25" customHeight="1" x14ac:dyDescent="0.3">
      <c r="A1808" s="76">
        <v>39814</v>
      </c>
      <c r="B1808" s="64" t="e">
        <v>#N/A</v>
      </c>
      <c r="C1808" s="99">
        <f t="shared" ca="1" si="57"/>
        <v>3.5402727195731371E-2</v>
      </c>
      <c r="D1808" s="64">
        <f t="shared" ca="1" si="58"/>
        <v>-2.1576433121019116</v>
      </c>
    </row>
    <row r="1809" spans="1:4" s="21" customFormat="1" ht="14.25" customHeight="1" x14ac:dyDescent="0.3">
      <c r="A1809" s="76">
        <v>39813</v>
      </c>
      <c r="B1809" s="64">
        <v>40</v>
      </c>
      <c r="C1809" s="99">
        <f t="shared" ca="1" si="57"/>
        <v>-0.15504858470637944</v>
      </c>
      <c r="D1809" s="64">
        <f t="shared" ca="1" si="58"/>
        <v>-2.3257287705956915</v>
      </c>
    </row>
    <row r="1810" spans="1:4" s="21" customFormat="1" ht="14.25" customHeight="1" x14ac:dyDescent="0.3">
      <c r="A1810" s="76">
        <v>39812</v>
      </c>
      <c r="B1810" s="64">
        <v>41.63</v>
      </c>
      <c r="C1810" s="99">
        <f t="shared" ca="1" si="57"/>
        <v>-0.1647271268057785</v>
      </c>
      <c r="D1810" s="64">
        <f t="shared" ca="1" si="58"/>
        <v>-2.4709069020866776</v>
      </c>
    </row>
    <row r="1811" spans="1:4" s="21" customFormat="1" ht="14.25" customHeight="1" x14ac:dyDescent="0.3">
      <c r="A1811" s="76">
        <v>39811</v>
      </c>
      <c r="B1811" s="64">
        <v>43.9</v>
      </c>
      <c r="C1811" s="99">
        <f t="shared" ca="1" si="57"/>
        <v>-0.16173381707084208</v>
      </c>
      <c r="D1811" s="64">
        <f t="shared" ca="1" si="58"/>
        <v>-2.4260072560626313</v>
      </c>
    </row>
    <row r="1812" spans="1:4" s="21" customFormat="1" ht="14.25" customHeight="1" x14ac:dyDescent="0.3">
      <c r="A1812" s="76">
        <v>39808</v>
      </c>
      <c r="B1812" s="64">
        <v>43.38</v>
      </c>
      <c r="C1812" s="99">
        <f t="shared" ca="1" si="57"/>
        <v>-0.23572938689217751</v>
      </c>
      <c r="D1812" s="64">
        <f t="shared" ca="1" si="58"/>
        <v>-3.5359408033826627</v>
      </c>
    </row>
    <row r="1813" spans="1:4" s="21" customFormat="1" ht="14.25" customHeight="1" x14ac:dyDescent="0.3">
      <c r="A1813" s="76">
        <v>39807</v>
      </c>
      <c r="B1813" s="64" t="e">
        <v>#N/A</v>
      </c>
      <c r="C1813" s="99">
        <f t="shared" ca="1" si="57"/>
        <v>3.5402727195731371E-2</v>
      </c>
      <c r="D1813" s="64">
        <f t="shared" ca="1" si="58"/>
        <v>-2.1576433121019116</v>
      </c>
    </row>
    <row r="1814" spans="1:4" s="21" customFormat="1" ht="14.25" customHeight="1" x14ac:dyDescent="0.3">
      <c r="A1814" s="76">
        <v>39806</v>
      </c>
      <c r="B1814" s="64">
        <v>44.21</v>
      </c>
      <c r="C1814" s="99">
        <f t="shared" ca="1" si="57"/>
        <v>-0.207422015059161</v>
      </c>
      <c r="D1814" s="64">
        <f t="shared" ca="1" si="58"/>
        <v>-3.1113302258874151</v>
      </c>
    </row>
    <row r="1815" spans="1:4" s="21" customFormat="1" ht="14.25" customHeight="1" x14ac:dyDescent="0.3">
      <c r="A1815" s="76">
        <v>39805</v>
      </c>
      <c r="B1815" s="64">
        <v>45.02</v>
      </c>
      <c r="C1815" s="99">
        <f t="shared" ca="1" si="57"/>
        <v>-0.19217656558406593</v>
      </c>
      <c r="D1815" s="64">
        <f t="shared" ca="1" si="58"/>
        <v>-2.8826484837609891</v>
      </c>
    </row>
    <row r="1816" spans="1:4" s="21" customFormat="1" ht="14.25" customHeight="1" x14ac:dyDescent="0.3">
      <c r="A1816" s="76">
        <v>39804</v>
      </c>
      <c r="B1816" s="64">
        <v>44.56</v>
      </c>
      <c r="C1816" s="99">
        <f t="shared" ca="1" si="57"/>
        <v>-0.24359191987777959</v>
      </c>
      <c r="D1816" s="64">
        <f t="shared" ca="1" si="58"/>
        <v>-3.6538787981666938</v>
      </c>
    </row>
    <row r="1817" spans="1:4" s="21" customFormat="1" ht="14.25" customHeight="1" x14ac:dyDescent="0.3">
      <c r="A1817" s="76">
        <v>39801</v>
      </c>
      <c r="B1817" s="64">
        <v>44.93</v>
      </c>
      <c r="C1817" s="99">
        <f t="shared" ca="1" si="57"/>
        <v>-0.23183450162420929</v>
      </c>
      <c r="D1817" s="64">
        <f t="shared" ca="1" si="58"/>
        <v>-3.4775175243631393</v>
      </c>
    </row>
    <row r="1818" spans="1:4" s="21" customFormat="1" ht="14.25" customHeight="1" x14ac:dyDescent="0.3">
      <c r="A1818" s="76">
        <v>39800</v>
      </c>
      <c r="B1818" s="64">
        <v>47.34</v>
      </c>
      <c r="C1818" s="99">
        <f t="shared" ca="1" si="57"/>
        <v>-0.21007842482896708</v>
      </c>
      <c r="D1818" s="64">
        <f t="shared" ca="1" si="58"/>
        <v>-3.1511763724345063</v>
      </c>
    </row>
    <row r="1819" spans="1:4" s="21" customFormat="1" ht="14.25" customHeight="1" x14ac:dyDescent="0.3">
      <c r="A1819" s="76">
        <v>39799</v>
      </c>
      <c r="B1819" s="64">
        <v>49.84</v>
      </c>
      <c r="C1819" s="99">
        <f t="shared" ca="1" si="57"/>
        <v>-0.21684475172847262</v>
      </c>
      <c r="D1819" s="64">
        <f t="shared" ca="1" si="58"/>
        <v>-3.2526712759270895</v>
      </c>
    </row>
    <row r="1820" spans="1:4" s="21" customFormat="1" ht="14.25" customHeight="1" x14ac:dyDescent="0.3">
      <c r="A1820" s="76">
        <v>39798</v>
      </c>
      <c r="B1820" s="64">
        <v>52.37</v>
      </c>
      <c r="C1820" s="99">
        <f t="shared" ca="1" si="57"/>
        <v>-0.13751646903820819</v>
      </c>
      <c r="D1820" s="64">
        <f t="shared" ca="1" si="58"/>
        <v>-2.062747035573123</v>
      </c>
    </row>
    <row r="1821" spans="1:4" s="21" customFormat="1" ht="14.25" customHeight="1" x14ac:dyDescent="0.3">
      <c r="A1821" s="76">
        <v>39797</v>
      </c>
      <c r="B1821" s="64">
        <v>56.76</v>
      </c>
      <c r="C1821" s="99">
        <f t="shared" ca="1" si="57"/>
        <v>-9.8761511590981246E-2</v>
      </c>
      <c r="D1821" s="64">
        <f t="shared" ca="1" si="58"/>
        <v>-1.4814226738647187</v>
      </c>
    </row>
    <row r="1822" spans="1:4" s="21" customFormat="1" ht="14.25" customHeight="1" x14ac:dyDescent="0.3">
      <c r="A1822" s="76">
        <v>39794</v>
      </c>
      <c r="B1822" s="64">
        <v>54.28</v>
      </c>
      <c r="C1822" s="99">
        <f t="shared" ca="1" si="57"/>
        <v>-0.20770690410159104</v>
      </c>
      <c r="D1822" s="64">
        <f t="shared" ca="1" si="58"/>
        <v>-3.1156035615238657</v>
      </c>
    </row>
    <row r="1823" spans="1:4" s="21" customFormat="1" ht="14.25" customHeight="1" x14ac:dyDescent="0.3">
      <c r="A1823" s="76">
        <v>39793</v>
      </c>
      <c r="B1823" s="64">
        <v>55.78</v>
      </c>
      <c r="C1823" s="99">
        <f t="shared" ca="1" si="57"/>
        <v>9.0448625180897246E-3</v>
      </c>
      <c r="D1823" s="64">
        <f t="shared" ca="1" si="58"/>
        <v>0.13567293777134587</v>
      </c>
    </row>
    <row r="1824" spans="1:4" s="21" customFormat="1" ht="14.25" customHeight="1" x14ac:dyDescent="0.3">
      <c r="A1824" s="76">
        <v>39792</v>
      </c>
      <c r="B1824" s="64">
        <v>55.73</v>
      </c>
      <c r="C1824" s="99">
        <f t="shared" ca="1" si="57"/>
        <v>3.5402727195731371E-2</v>
      </c>
      <c r="D1824" s="64">
        <f t="shared" ca="1" si="58"/>
        <v>-2.1576433121019116</v>
      </c>
    </row>
    <row r="1825" spans="1:4" s="21" customFormat="1" ht="14.25" customHeight="1" x14ac:dyDescent="0.3">
      <c r="A1825" s="76">
        <v>39791</v>
      </c>
      <c r="B1825" s="64">
        <v>58.91</v>
      </c>
      <c r="C1825" s="99">
        <f t="shared" ca="1" si="57"/>
        <v>7.2651128914785049E-2</v>
      </c>
      <c r="D1825" s="64">
        <f t="shared" ca="1" si="58"/>
        <v>1.0897669337217757</v>
      </c>
    </row>
    <row r="1826" spans="1:4" s="21" customFormat="1" ht="14.25" customHeight="1" x14ac:dyDescent="0.3">
      <c r="A1826" s="76">
        <v>39790</v>
      </c>
      <c r="B1826" s="64">
        <v>58.49</v>
      </c>
      <c r="C1826" s="99">
        <f t="shared" ca="1" si="57"/>
        <v>-3.9573070607553308E-2</v>
      </c>
      <c r="D1826" s="64">
        <f t="shared" ca="1" si="58"/>
        <v>-0.5935960591132996</v>
      </c>
    </row>
    <row r="1827" spans="1:4" s="21" customFormat="1" ht="14.25" customHeight="1" x14ac:dyDescent="0.3">
      <c r="A1827" s="76">
        <v>39787</v>
      </c>
      <c r="B1827" s="64">
        <v>59.93</v>
      </c>
      <c r="C1827" s="99">
        <f t="shared" ca="1" si="57"/>
        <v>-7.3724884080370992E-2</v>
      </c>
      <c r="D1827" s="64">
        <f t="shared" ca="1" si="58"/>
        <v>-1.1058732612055648</v>
      </c>
    </row>
    <row r="1828" spans="1:4" s="21" customFormat="1" ht="14.25" customHeight="1" x14ac:dyDescent="0.3">
      <c r="A1828" s="76">
        <v>39786</v>
      </c>
      <c r="B1828" s="64">
        <v>63.64</v>
      </c>
      <c r="C1828" s="99">
        <f t="shared" ca="1" si="57"/>
        <v>-0.12426035502958581</v>
      </c>
      <c r="D1828" s="64">
        <f t="shared" ca="1" si="58"/>
        <v>-1.8639053254437872</v>
      </c>
    </row>
    <row r="1829" spans="1:4" s="21" customFormat="1" ht="14.25" customHeight="1" x14ac:dyDescent="0.3">
      <c r="A1829" s="76">
        <v>39785</v>
      </c>
      <c r="B1829" s="64">
        <v>60.72</v>
      </c>
      <c r="C1829" s="99">
        <f t="shared" ca="1" si="57"/>
        <v>-0.24907247093742271</v>
      </c>
      <c r="D1829" s="64">
        <f t="shared" ca="1" si="58"/>
        <v>-3.7360870640613406</v>
      </c>
    </row>
    <row r="1830" spans="1:4" s="21" customFormat="1" ht="14.25" customHeight="1" x14ac:dyDescent="0.3">
      <c r="A1830" s="76">
        <v>39784</v>
      </c>
      <c r="B1830" s="64">
        <v>62.98</v>
      </c>
      <c r="C1830" s="99">
        <f t="shared" ca="1" si="57"/>
        <v>-0.15189873417721528</v>
      </c>
      <c r="D1830" s="64">
        <f t="shared" ca="1" si="58"/>
        <v>-2.2784810126582293</v>
      </c>
    </row>
    <row r="1831" spans="1:4" s="21" customFormat="1" ht="14.25" customHeight="1" x14ac:dyDescent="0.3">
      <c r="A1831" s="76">
        <v>39783</v>
      </c>
      <c r="B1831" s="64">
        <v>68.510000000000005</v>
      </c>
      <c r="C1831" s="99">
        <f t="shared" ca="1" si="57"/>
        <v>1.2862211709047968E-2</v>
      </c>
      <c r="D1831" s="64">
        <f t="shared" ca="1" si="58"/>
        <v>0.19293317563571952</v>
      </c>
    </row>
    <row r="1832" spans="1:4" s="21" customFormat="1" ht="14.25" customHeight="1" x14ac:dyDescent="0.3">
      <c r="A1832" s="76">
        <v>39780</v>
      </c>
      <c r="B1832" s="64">
        <v>55.28</v>
      </c>
      <c r="C1832" s="99">
        <f t="shared" ca="1" si="57"/>
        <v>-0.20057845263919022</v>
      </c>
      <c r="D1832" s="64">
        <f t="shared" ca="1" si="58"/>
        <v>-3.0086767895878532</v>
      </c>
    </row>
    <row r="1833" spans="1:4" s="21" customFormat="1" ht="14.25" customHeight="1" x14ac:dyDescent="0.3">
      <c r="A1833" s="76">
        <v>39779</v>
      </c>
      <c r="B1833" s="64" t="e">
        <v>#N/A</v>
      </c>
      <c r="C1833" s="99">
        <f t="shared" ca="1" si="57"/>
        <v>3.5402727195731371E-2</v>
      </c>
      <c r="D1833" s="64">
        <f t="shared" ca="1" si="58"/>
        <v>-2.1576433121019116</v>
      </c>
    </row>
    <row r="1834" spans="1:4" s="21" customFormat="1" ht="14.25" customHeight="1" x14ac:dyDescent="0.3">
      <c r="A1834" s="76">
        <v>39778</v>
      </c>
      <c r="B1834" s="64">
        <v>54.92</v>
      </c>
      <c r="C1834" s="99">
        <f t="shared" ca="1" si="57"/>
        <v>-8.2065853250877438E-2</v>
      </c>
      <c r="D1834" s="64">
        <f t="shared" ca="1" si="58"/>
        <v>-1.2309877987631617</v>
      </c>
    </row>
    <row r="1835" spans="1:4" s="21" customFormat="1" ht="14.25" customHeight="1" x14ac:dyDescent="0.3">
      <c r="A1835" s="76">
        <v>39777</v>
      </c>
      <c r="B1835" s="64">
        <v>60.9</v>
      </c>
      <c r="C1835" s="99">
        <f t="shared" ca="1" si="57"/>
        <v>-8.3659343966295457E-2</v>
      </c>
      <c r="D1835" s="64">
        <f t="shared" ca="1" si="58"/>
        <v>-1.2548901594944319</v>
      </c>
    </row>
    <row r="1836" spans="1:4" s="21" customFormat="1" ht="14.25" customHeight="1" x14ac:dyDescent="0.3">
      <c r="A1836" s="76">
        <v>39776</v>
      </c>
      <c r="B1836" s="64">
        <v>64.7</v>
      </c>
      <c r="C1836" s="99">
        <f t="shared" ca="1" si="57"/>
        <v>5.3059895833333419E-2</v>
      </c>
      <c r="D1836" s="64">
        <f t="shared" ca="1" si="58"/>
        <v>0.79589843750000133</v>
      </c>
    </row>
    <row r="1837" spans="1:4" s="21" customFormat="1" ht="14.25" customHeight="1" x14ac:dyDescent="0.3">
      <c r="A1837" s="76">
        <v>39773</v>
      </c>
      <c r="B1837" s="64">
        <v>72.67</v>
      </c>
      <c r="C1837" s="99">
        <f t="shared" ca="1" si="57"/>
        <v>0.21157052350783603</v>
      </c>
      <c r="D1837" s="64">
        <f t="shared" ca="1" si="58"/>
        <v>3.1735578526175403</v>
      </c>
    </row>
    <row r="1838" spans="1:4" s="21" customFormat="1" ht="14.25" customHeight="1" x14ac:dyDescent="0.3">
      <c r="A1838" s="76">
        <v>39772</v>
      </c>
      <c r="B1838" s="64">
        <v>80.86</v>
      </c>
      <c r="C1838" s="99">
        <f t="shared" ca="1" si="57"/>
        <v>0.44135472370766482</v>
      </c>
      <c r="D1838" s="64">
        <f t="shared" ca="1" si="58"/>
        <v>6.6203208556149722</v>
      </c>
    </row>
    <row r="1839" spans="1:4" s="21" customFormat="1" ht="14.25" customHeight="1" x14ac:dyDescent="0.3">
      <c r="A1839" s="76">
        <v>39771</v>
      </c>
      <c r="B1839" s="64">
        <v>74.260000000000005</v>
      </c>
      <c r="C1839" s="99">
        <f t="shared" ca="1" si="57"/>
        <v>0.16614321608040208</v>
      </c>
      <c r="D1839" s="64">
        <f t="shared" ca="1" si="58"/>
        <v>2.4921482412060314</v>
      </c>
    </row>
    <row r="1840" spans="1:4" s="21" customFormat="1" ht="14.25" customHeight="1" x14ac:dyDescent="0.3">
      <c r="A1840" s="76">
        <v>39770</v>
      </c>
      <c r="B1840" s="64">
        <v>67.64</v>
      </c>
      <c r="C1840" s="99">
        <f t="shared" ca="1" si="57"/>
        <v>0.23973607038123163</v>
      </c>
      <c r="D1840" s="64">
        <f t="shared" ca="1" si="58"/>
        <v>3.5960410557184743</v>
      </c>
    </row>
    <row r="1841" spans="1:4" s="21" customFormat="1" ht="14.25" customHeight="1" x14ac:dyDescent="0.3">
      <c r="A1841" s="76">
        <v>39769</v>
      </c>
      <c r="B1841" s="64">
        <v>69.150000000000006</v>
      </c>
      <c r="C1841" s="99">
        <f t="shared" ca="1" si="57"/>
        <v>0.44877435575110014</v>
      </c>
      <c r="D1841" s="64">
        <f t="shared" ca="1" si="58"/>
        <v>6.7316153362665023</v>
      </c>
    </row>
    <row r="1842" spans="1:4" s="21" customFormat="1" ht="14.25" customHeight="1" x14ac:dyDescent="0.3">
      <c r="A1842" s="76">
        <v>39766</v>
      </c>
      <c r="B1842" s="64">
        <v>66.31</v>
      </c>
      <c r="C1842" s="99">
        <f t="shared" ca="1" si="57"/>
        <v>0.23528315946348738</v>
      </c>
      <c r="D1842" s="64">
        <f t="shared" ca="1" si="58"/>
        <v>3.5292473919523109</v>
      </c>
    </row>
    <row r="1843" spans="1:4" s="21" customFormat="1" ht="14.25" customHeight="1" x14ac:dyDescent="0.3">
      <c r="A1843" s="76">
        <v>39765</v>
      </c>
      <c r="B1843" s="64">
        <v>59.83</v>
      </c>
      <c r="C1843" s="99">
        <f t="shared" ca="1" si="57"/>
        <v>-1.0018367006178373E-3</v>
      </c>
      <c r="D1843" s="64">
        <f t="shared" ca="1" si="58"/>
        <v>-1.5027550509267559E-2</v>
      </c>
    </row>
    <row r="1844" spans="1:4" s="21" customFormat="1" ht="14.25" customHeight="1" x14ac:dyDescent="0.3">
      <c r="A1844" s="76">
        <v>39764</v>
      </c>
      <c r="B1844" s="64">
        <v>66.459999999999994</v>
      </c>
      <c r="C1844" s="99">
        <f t="shared" ca="1" si="57"/>
        <v>5.6597774244832991E-2</v>
      </c>
      <c r="D1844" s="64">
        <f t="shared" ca="1" si="58"/>
        <v>0.84896661367249482</v>
      </c>
    </row>
    <row r="1845" spans="1:4" s="21" customFormat="1" ht="14.25" customHeight="1" x14ac:dyDescent="0.3">
      <c r="A1845" s="76">
        <v>39763</v>
      </c>
      <c r="B1845" s="64">
        <v>61.44</v>
      </c>
      <c r="C1845" s="99">
        <f t="shared" ca="1" si="57"/>
        <v>-0.12178387650085759</v>
      </c>
      <c r="D1845" s="64">
        <f t="shared" ca="1" si="58"/>
        <v>-1.8267581475128638</v>
      </c>
    </row>
    <row r="1846" spans="1:4" s="21" customFormat="1" ht="14.25" customHeight="1" x14ac:dyDescent="0.3">
      <c r="A1846" s="76">
        <v>39762</v>
      </c>
      <c r="B1846" s="64">
        <v>59.98</v>
      </c>
      <c r="C1846" s="99">
        <f t="shared" ca="1" si="57"/>
        <v>-0.10424133811230582</v>
      </c>
      <c r="D1846" s="64">
        <f t="shared" ca="1" si="58"/>
        <v>-1.5636200716845874</v>
      </c>
    </row>
    <row r="1847" spans="1:4" s="21" customFormat="1" ht="14.25" customHeight="1" x14ac:dyDescent="0.3">
      <c r="A1847" s="76">
        <v>39759</v>
      </c>
      <c r="B1847" s="64">
        <v>56.1</v>
      </c>
      <c r="C1847" s="99">
        <f t="shared" ca="1" si="57"/>
        <v>-0.29927554334249312</v>
      </c>
      <c r="D1847" s="64">
        <f t="shared" ca="1" si="58"/>
        <v>-4.4891331501373966</v>
      </c>
    </row>
    <row r="1848" spans="1:4" s="21" customFormat="1" ht="14.25" customHeight="1" x14ac:dyDescent="0.3">
      <c r="A1848" s="76">
        <v>39758</v>
      </c>
      <c r="B1848" s="64">
        <v>63.68</v>
      </c>
      <c r="C1848" s="99">
        <f t="shared" ca="1" si="57"/>
        <v>-0.19524832554025018</v>
      </c>
      <c r="D1848" s="64">
        <f t="shared" ca="1" si="58"/>
        <v>-2.9287248831037527</v>
      </c>
    </row>
    <row r="1849" spans="1:4" s="21" customFormat="1" ht="14.25" customHeight="1" x14ac:dyDescent="0.3">
      <c r="A1849" s="76">
        <v>39757</v>
      </c>
      <c r="B1849" s="64">
        <v>54.56</v>
      </c>
      <c r="C1849" s="99">
        <f t="shared" ca="1" si="57"/>
        <v>-0.19528023598820052</v>
      </c>
      <c r="D1849" s="64">
        <f t="shared" ca="1" si="58"/>
        <v>-2.9292035398230079</v>
      </c>
    </row>
    <row r="1850" spans="1:4" s="21" customFormat="1" ht="14.25" customHeight="1" x14ac:dyDescent="0.3">
      <c r="A1850" s="76">
        <v>39756</v>
      </c>
      <c r="B1850" s="64">
        <v>47.73</v>
      </c>
      <c r="C1850" s="99">
        <f t="shared" ca="1" si="57"/>
        <v>-0.31471643933955501</v>
      </c>
      <c r="D1850" s="64">
        <f t="shared" ca="1" si="58"/>
        <v>-4.7207465900933254</v>
      </c>
    </row>
    <row r="1851" spans="1:4" s="21" customFormat="1" ht="14.25" customHeight="1" x14ac:dyDescent="0.3">
      <c r="A1851" s="76">
        <v>39755</v>
      </c>
      <c r="B1851" s="64">
        <v>53.68</v>
      </c>
      <c r="C1851" s="99">
        <f t="shared" ca="1" si="57"/>
        <v>1.0732442101299196E-2</v>
      </c>
      <c r="D1851" s="64">
        <f t="shared" ca="1" si="58"/>
        <v>0.16098663151948794</v>
      </c>
    </row>
    <row r="1852" spans="1:4" s="21" customFormat="1" ht="14.25" customHeight="1" x14ac:dyDescent="0.3">
      <c r="A1852" s="76">
        <v>39752</v>
      </c>
      <c r="B1852" s="64">
        <v>59.89</v>
      </c>
      <c r="C1852" s="99">
        <f t="shared" ca="1" si="57"/>
        <v>0.13063998489711159</v>
      </c>
      <c r="D1852" s="64">
        <f t="shared" ca="1" si="58"/>
        <v>1.9595997734566739</v>
      </c>
    </row>
    <row r="1853" spans="1:4" s="21" customFormat="1" ht="14.25" customHeight="1" x14ac:dyDescent="0.3">
      <c r="A1853" s="76">
        <v>39751</v>
      </c>
      <c r="B1853" s="64">
        <v>62.9</v>
      </c>
      <c r="C1853" s="99">
        <f t="shared" ca="1" si="57"/>
        <v>-0.10564481728991895</v>
      </c>
      <c r="D1853" s="64">
        <f t="shared" ca="1" si="58"/>
        <v>-1.5846722593487843</v>
      </c>
    </row>
    <row r="1854" spans="1:4" s="21" customFormat="1" ht="14.25" customHeight="1" x14ac:dyDescent="0.3">
      <c r="A1854" s="76">
        <v>39750</v>
      </c>
      <c r="B1854" s="64">
        <v>69.959999999999994</v>
      </c>
      <c r="C1854" s="99">
        <f t="shared" ca="1" si="57"/>
        <v>3.4758171868066769E-2</v>
      </c>
      <c r="D1854" s="64">
        <f t="shared" ca="1" si="58"/>
        <v>0.52137257802100156</v>
      </c>
    </row>
    <row r="1855" spans="1:4" s="21" customFormat="1" ht="14.25" customHeight="1" x14ac:dyDescent="0.3">
      <c r="A1855" s="76">
        <v>39749</v>
      </c>
      <c r="B1855" s="64">
        <v>66.959999999999994</v>
      </c>
      <c r="C1855" s="99">
        <f t="shared" ca="1" si="57"/>
        <v>-3.3068592057761824E-2</v>
      </c>
      <c r="D1855" s="64">
        <f t="shared" ca="1" si="58"/>
        <v>-0.49602888086642738</v>
      </c>
    </row>
    <row r="1856" spans="1:4" s="21" customFormat="1" ht="14.25" customHeight="1" x14ac:dyDescent="0.3">
      <c r="A1856" s="76">
        <v>39748</v>
      </c>
      <c r="B1856" s="64">
        <v>80.06</v>
      </c>
      <c r="C1856" s="99">
        <f t="shared" ca="1" si="57"/>
        <v>0.45220388173408305</v>
      </c>
      <c r="D1856" s="64">
        <f t="shared" ca="1" si="58"/>
        <v>6.7830582260112458</v>
      </c>
    </row>
    <row r="1857" spans="1:4" s="21" customFormat="1" ht="14.25" customHeight="1" x14ac:dyDescent="0.3">
      <c r="A1857" s="76">
        <v>39745</v>
      </c>
      <c r="B1857" s="64">
        <v>79.13</v>
      </c>
      <c r="C1857" s="99">
        <f t="shared" ca="1" si="57"/>
        <v>0.43898890707401333</v>
      </c>
      <c r="D1857" s="64">
        <f t="shared" ca="1" si="58"/>
        <v>6.5848336061102</v>
      </c>
    </row>
    <row r="1858" spans="1:4" s="21" customFormat="1" ht="14.25" customHeight="1" x14ac:dyDescent="0.3">
      <c r="A1858" s="76">
        <v>39744</v>
      </c>
      <c r="B1858" s="64">
        <v>67.8</v>
      </c>
      <c r="C1858" s="99">
        <f t="shared" ca="1" si="57"/>
        <v>-3.0736240171551188E-2</v>
      </c>
      <c r="D1858" s="64">
        <f t="shared" ca="1" si="58"/>
        <v>-0.46104360257326782</v>
      </c>
    </row>
    <row r="1859" spans="1:4" s="21" customFormat="1" ht="14.25" customHeight="1" x14ac:dyDescent="0.3">
      <c r="A1859" s="76">
        <v>39743</v>
      </c>
      <c r="B1859" s="64">
        <v>69.650000000000006</v>
      </c>
      <c r="C1859" s="99">
        <f t="shared" ref="C1859:C1922" ca="1" si="59">_xlfn.IFNA((B1859-B1868)/B1868,NORMINV(RAND(), _xlfn.AGGREGATE(1,6,C1798:C1924),_xlfn.AGGREGATE(7,6,C1798:C1924)))</f>
        <v>8.9643304130162763E-2</v>
      </c>
      <c r="D1859" s="64">
        <f t="shared" ca="1" si="58"/>
        <v>1.3446495619524415</v>
      </c>
    </row>
    <row r="1860" spans="1:4" s="21" customFormat="1" ht="14.25" customHeight="1" x14ac:dyDescent="0.3">
      <c r="A1860" s="76">
        <v>39742</v>
      </c>
      <c r="B1860" s="64">
        <v>53.11</v>
      </c>
      <c r="C1860" s="99">
        <f t="shared" ca="1" si="59"/>
        <v>-7.6829480271162903E-2</v>
      </c>
      <c r="D1860" s="64">
        <f t="shared" ca="1" si="58"/>
        <v>-1.1524422040674436</v>
      </c>
    </row>
    <row r="1861" spans="1:4" s="21" customFormat="1" ht="14.25" customHeight="1" x14ac:dyDescent="0.3">
      <c r="A1861" s="76">
        <v>39741</v>
      </c>
      <c r="B1861" s="64">
        <v>52.97</v>
      </c>
      <c r="C1861" s="99">
        <f t="shared" ca="1" si="59"/>
        <v>-1.3226527570789882E-2</v>
      </c>
      <c r="D1861" s="64">
        <f t="shared" ca="1" si="58"/>
        <v>-0.19839791356184824</v>
      </c>
    </row>
    <row r="1862" spans="1:4" s="21" customFormat="1" ht="14.25" customHeight="1" x14ac:dyDescent="0.3">
      <c r="A1862" s="76">
        <v>39738</v>
      </c>
      <c r="B1862" s="64">
        <v>70.33</v>
      </c>
      <c r="C1862" s="99">
        <f t="shared" ca="1" si="59"/>
        <v>0.35120076849183479</v>
      </c>
      <c r="D1862" s="64">
        <f t="shared" ref="D1862:D1925" ca="1" si="60">C1862*15</f>
        <v>5.2680115273775217</v>
      </c>
    </row>
    <row r="1863" spans="1:4" s="21" customFormat="1" ht="14.25" customHeight="1" x14ac:dyDescent="0.3">
      <c r="A1863" s="76">
        <v>39737</v>
      </c>
      <c r="B1863" s="64">
        <v>67.61</v>
      </c>
      <c r="C1863" s="99">
        <f t="shared" ca="1" si="59"/>
        <v>0.49778466991581743</v>
      </c>
      <c r="D1863" s="64">
        <f t="shared" ca="1" si="60"/>
        <v>7.4667700487372617</v>
      </c>
    </row>
    <row r="1864" spans="1:4" s="21" customFormat="1" ht="14.25" customHeight="1" x14ac:dyDescent="0.3">
      <c r="A1864" s="76">
        <v>39736</v>
      </c>
      <c r="B1864" s="64">
        <v>69.25</v>
      </c>
      <c r="C1864" s="99">
        <f t="shared" ca="1" si="59"/>
        <v>0.5300486080424216</v>
      </c>
      <c r="D1864" s="64">
        <f t="shared" ca="1" si="60"/>
        <v>7.950729120636324</v>
      </c>
    </row>
    <row r="1865" spans="1:4" s="21" customFormat="1" ht="14.25" customHeight="1" x14ac:dyDescent="0.3">
      <c r="A1865" s="76">
        <v>39735</v>
      </c>
      <c r="B1865" s="64">
        <v>55.13</v>
      </c>
      <c r="C1865" s="99">
        <f t="shared" ca="1" si="59"/>
        <v>0.38482793268023108</v>
      </c>
      <c r="D1865" s="64">
        <f t="shared" ca="1" si="60"/>
        <v>5.7724189902034659</v>
      </c>
    </row>
    <row r="1866" spans="1:4" s="21" customFormat="1" ht="14.25" customHeight="1" x14ac:dyDescent="0.3">
      <c r="A1866" s="76">
        <v>39734</v>
      </c>
      <c r="B1866" s="64">
        <v>54.99</v>
      </c>
      <c r="C1866" s="99">
        <f t="shared" ca="1" si="59"/>
        <v>0.39603960396039606</v>
      </c>
      <c r="D1866" s="64">
        <f t="shared" ca="1" si="60"/>
        <v>5.9405940594059405</v>
      </c>
    </row>
    <row r="1867" spans="1:4" s="21" customFormat="1" ht="14.25" customHeight="1" x14ac:dyDescent="0.3">
      <c r="A1867" s="76">
        <v>39731</v>
      </c>
      <c r="B1867" s="64">
        <v>69.95</v>
      </c>
      <c r="C1867" s="99">
        <f t="shared" ca="1" si="59"/>
        <v>0.49721746575342474</v>
      </c>
      <c r="D1867" s="64">
        <f t="shared" ca="1" si="60"/>
        <v>7.4582619863013715</v>
      </c>
    </row>
    <row r="1868" spans="1:4" s="21" customFormat="1" ht="14.25" customHeight="1" x14ac:dyDescent="0.3">
      <c r="A1868" s="76">
        <v>39730</v>
      </c>
      <c r="B1868" s="64">
        <v>63.92</v>
      </c>
      <c r="C1868" s="99">
        <f t="shared" ca="1" si="59"/>
        <v>0.83995394358088649</v>
      </c>
      <c r="D1868" s="64">
        <f t="shared" ca="1" si="60"/>
        <v>12.599309153713298</v>
      </c>
    </row>
    <row r="1869" spans="1:4" s="21" customFormat="1" ht="14.25" customHeight="1" x14ac:dyDescent="0.3">
      <c r="A1869" s="76">
        <v>39729</v>
      </c>
      <c r="B1869" s="64">
        <v>57.53</v>
      </c>
      <c r="C1869" s="99">
        <f t="shared" ca="1" si="59"/>
        <v>0.75289457647775748</v>
      </c>
      <c r="D1869" s="64">
        <f t="shared" ca="1" si="60"/>
        <v>11.293418647166362</v>
      </c>
    </row>
    <row r="1870" spans="1:4" s="21" customFormat="1" ht="14.25" customHeight="1" x14ac:dyDescent="0.3">
      <c r="A1870" s="76">
        <v>39728</v>
      </c>
      <c r="B1870" s="64">
        <v>53.68</v>
      </c>
      <c r="C1870" s="99">
        <f t="shared" ca="1" si="59"/>
        <v>0.52543336175049737</v>
      </c>
      <c r="D1870" s="64">
        <f t="shared" ca="1" si="60"/>
        <v>7.8815004262574604</v>
      </c>
    </row>
    <row r="1871" spans="1:4" s="21" customFormat="1" ht="14.25" customHeight="1" x14ac:dyDescent="0.3">
      <c r="A1871" s="76">
        <v>39727</v>
      </c>
      <c r="B1871" s="64">
        <v>52.05</v>
      </c>
      <c r="C1871" s="99">
        <f t="shared" ca="1" si="59"/>
        <v>0.4571668533034714</v>
      </c>
      <c r="D1871" s="64">
        <f t="shared" ca="1" si="60"/>
        <v>6.857502799552071</v>
      </c>
    </row>
    <row r="1872" spans="1:4" s="21" customFormat="1" ht="14.25" customHeight="1" x14ac:dyDescent="0.3">
      <c r="A1872" s="76">
        <v>39724</v>
      </c>
      <c r="B1872" s="64">
        <v>45.14</v>
      </c>
      <c r="C1872" s="99">
        <f t="shared" ca="1" si="59"/>
        <v>0.33353028064992613</v>
      </c>
      <c r="D1872" s="64">
        <f t="shared" ca="1" si="60"/>
        <v>5.0029542097488919</v>
      </c>
    </row>
    <row r="1873" spans="1:4" s="21" customFormat="1" ht="14.25" customHeight="1" x14ac:dyDescent="0.3">
      <c r="A1873" s="76">
        <v>39723</v>
      </c>
      <c r="B1873" s="64">
        <v>45.26</v>
      </c>
      <c r="C1873" s="99">
        <f t="shared" ca="1" si="59"/>
        <v>0.41128780792017455</v>
      </c>
      <c r="D1873" s="64">
        <f t="shared" ca="1" si="60"/>
        <v>6.1693171188026179</v>
      </c>
    </row>
    <row r="1874" spans="1:4" s="21" customFormat="1" ht="14.25" customHeight="1" x14ac:dyDescent="0.3">
      <c r="A1874" s="76">
        <v>39722</v>
      </c>
      <c r="B1874" s="64">
        <v>39.81</v>
      </c>
      <c r="C1874" s="99">
        <f t="shared" ca="1" si="59"/>
        <v>0.20271903323262841</v>
      </c>
      <c r="D1874" s="64">
        <f t="shared" ca="1" si="60"/>
        <v>3.0407854984894263</v>
      </c>
    </row>
    <row r="1875" spans="1:4" s="21" customFormat="1" ht="14.25" customHeight="1" x14ac:dyDescent="0.3">
      <c r="A1875" s="76">
        <v>39721</v>
      </c>
      <c r="B1875" s="64">
        <v>39.39</v>
      </c>
      <c r="C1875" s="99">
        <f t="shared" ca="1" si="59"/>
        <v>8.7520706791827774E-2</v>
      </c>
      <c r="D1875" s="64">
        <f t="shared" ca="1" si="60"/>
        <v>1.3128106018774166</v>
      </c>
    </row>
    <row r="1876" spans="1:4" s="21" customFormat="1" ht="14.25" customHeight="1" x14ac:dyDescent="0.3">
      <c r="A1876" s="76">
        <v>39720</v>
      </c>
      <c r="B1876" s="64">
        <v>46.72</v>
      </c>
      <c r="C1876" s="99">
        <f t="shared" ca="1" si="59"/>
        <v>0.54191419141914188</v>
      </c>
      <c r="D1876" s="64">
        <f t="shared" ca="1" si="60"/>
        <v>8.1287128712871279</v>
      </c>
    </row>
    <row r="1877" spans="1:4" s="21" customFormat="1" ht="14.25" customHeight="1" x14ac:dyDescent="0.3">
      <c r="A1877" s="76">
        <v>39717</v>
      </c>
      <c r="B1877" s="64">
        <v>34.74</v>
      </c>
      <c r="C1877" s="99">
        <f t="shared" ca="1" si="59"/>
        <v>9.5899053627760342E-2</v>
      </c>
      <c r="D1877" s="64">
        <f t="shared" ca="1" si="60"/>
        <v>1.4384858044164051</v>
      </c>
    </row>
    <row r="1878" spans="1:4" s="21" customFormat="1" ht="14.25" customHeight="1" x14ac:dyDescent="0.3">
      <c r="A1878" s="76">
        <v>39716</v>
      </c>
      <c r="B1878" s="64">
        <v>32.82</v>
      </c>
      <c r="C1878" s="99">
        <f t="shared" ca="1" si="59"/>
        <v>0.27903351519875291</v>
      </c>
      <c r="D1878" s="64">
        <f t="shared" ca="1" si="60"/>
        <v>4.1855027279812935</v>
      </c>
    </row>
    <row r="1879" spans="1:4" s="21" customFormat="1" ht="14.25" customHeight="1" x14ac:dyDescent="0.3">
      <c r="A1879" s="76">
        <v>39715</v>
      </c>
      <c r="B1879" s="64">
        <v>35.19</v>
      </c>
      <c r="C1879" s="99">
        <f t="shared" ca="1" si="59"/>
        <v>0.44280442804428033</v>
      </c>
      <c r="D1879" s="64">
        <f t="shared" ca="1" si="60"/>
        <v>6.6420664206642046</v>
      </c>
    </row>
    <row r="1880" spans="1:4" s="21" customFormat="1" ht="14.25" customHeight="1" x14ac:dyDescent="0.3">
      <c r="A1880" s="76">
        <v>39714</v>
      </c>
      <c r="B1880" s="64">
        <v>35.72</v>
      </c>
      <c r="C1880" s="99">
        <f t="shared" ca="1" si="59"/>
        <v>0.45676998368678629</v>
      </c>
      <c r="D1880" s="64">
        <f t="shared" ca="1" si="60"/>
        <v>6.8515497553017939</v>
      </c>
    </row>
    <row r="1881" spans="1:4" s="21" customFormat="1" ht="14.25" customHeight="1" x14ac:dyDescent="0.3">
      <c r="A1881" s="76">
        <v>39713</v>
      </c>
      <c r="B1881" s="64">
        <v>33.85</v>
      </c>
      <c r="C1881" s="99">
        <f t="shared" ca="1" si="59"/>
        <v>0.32901452689438565</v>
      </c>
      <c r="D1881" s="64">
        <f t="shared" ca="1" si="60"/>
        <v>4.9352179034157846</v>
      </c>
    </row>
    <row r="1882" spans="1:4" s="21" customFormat="1" ht="14.25" customHeight="1" x14ac:dyDescent="0.3">
      <c r="A1882" s="76">
        <v>39710</v>
      </c>
      <c r="B1882" s="64">
        <v>32.07</v>
      </c>
      <c r="C1882" s="99">
        <f t="shared" ca="1" si="59"/>
        <v>0.41651943462897523</v>
      </c>
      <c r="D1882" s="64">
        <f t="shared" ca="1" si="60"/>
        <v>6.2477915194346281</v>
      </c>
    </row>
    <row r="1883" spans="1:4" s="21" customFormat="1" ht="14.25" customHeight="1" x14ac:dyDescent="0.3">
      <c r="A1883" s="76">
        <v>39709</v>
      </c>
      <c r="B1883" s="64">
        <v>33.1</v>
      </c>
      <c r="C1883" s="99">
        <f t="shared" ca="1" si="59"/>
        <v>0.43538594969644417</v>
      </c>
      <c r="D1883" s="64">
        <f t="shared" ca="1" si="60"/>
        <v>6.5307892454466625</v>
      </c>
    </row>
    <row r="1884" spans="1:4" s="21" customFormat="1" ht="14.25" customHeight="1" x14ac:dyDescent="0.3">
      <c r="A1884" s="76">
        <v>39708</v>
      </c>
      <c r="B1884" s="64">
        <v>36.22</v>
      </c>
      <c r="C1884" s="99">
        <f t="shared" ca="1" si="59"/>
        <v>0.50728256346233858</v>
      </c>
      <c r="D1884" s="64">
        <f t="shared" ca="1" si="60"/>
        <v>7.6092384519350791</v>
      </c>
    </row>
    <row r="1885" spans="1:4" s="21" customFormat="1" ht="14.25" customHeight="1" x14ac:dyDescent="0.3">
      <c r="A1885" s="76">
        <v>39707</v>
      </c>
      <c r="B1885" s="64">
        <v>30.3</v>
      </c>
      <c r="C1885" s="99">
        <f t="shared" ca="1" si="59"/>
        <v>0.41390573961735888</v>
      </c>
      <c r="D1885" s="64">
        <f t="shared" ca="1" si="60"/>
        <v>6.208586094260383</v>
      </c>
    </row>
    <row r="1886" spans="1:4" s="21" customFormat="1" ht="14.25" customHeight="1" x14ac:dyDescent="0.3">
      <c r="A1886" s="76">
        <v>39706</v>
      </c>
      <c r="B1886" s="64">
        <v>31.7</v>
      </c>
      <c r="C1886" s="99">
        <f t="shared" ca="1" si="59"/>
        <v>0.44156434743065037</v>
      </c>
      <c r="D1886" s="64">
        <f t="shared" ca="1" si="60"/>
        <v>6.6234652114597559</v>
      </c>
    </row>
    <row r="1887" spans="1:4" s="21" customFormat="1" ht="14.25" customHeight="1" x14ac:dyDescent="0.3">
      <c r="A1887" s="76">
        <v>39703</v>
      </c>
      <c r="B1887" s="64">
        <v>25.66</v>
      </c>
      <c r="C1887" s="99">
        <f t="shared" ca="1" si="59"/>
        <v>3.5402727195731371E-2</v>
      </c>
      <c r="D1887" s="64">
        <f t="shared" ca="1" si="60"/>
        <v>-2.1576433121019116</v>
      </c>
    </row>
    <row r="1888" spans="1:4" s="21" customFormat="1" ht="14.25" customHeight="1" x14ac:dyDescent="0.3">
      <c r="A1888" s="76">
        <v>39702</v>
      </c>
      <c r="B1888" s="64">
        <v>24.39</v>
      </c>
      <c r="C1888" s="99">
        <f t="shared" ca="1" si="59"/>
        <v>0.18111380145278461</v>
      </c>
      <c r="D1888" s="64">
        <f t="shared" ca="1" si="60"/>
        <v>2.7167070217917693</v>
      </c>
    </row>
    <row r="1889" spans="1:4" s="21" customFormat="1" ht="14.25" customHeight="1" x14ac:dyDescent="0.3">
      <c r="A1889" s="76">
        <v>39701</v>
      </c>
      <c r="B1889" s="64">
        <v>24.52</v>
      </c>
      <c r="C1889" s="99">
        <f t="shared" ca="1" si="59"/>
        <v>0.26196603190941842</v>
      </c>
      <c r="D1889" s="64">
        <f t="shared" ca="1" si="60"/>
        <v>3.9294904786412763</v>
      </c>
    </row>
    <row r="1890" spans="1:4" s="21" customFormat="1" ht="14.25" customHeight="1" x14ac:dyDescent="0.3">
      <c r="A1890" s="76">
        <v>39700</v>
      </c>
      <c r="B1890" s="64">
        <v>25.47</v>
      </c>
      <c r="C1890" s="99">
        <f t="shared" ca="1" si="59"/>
        <v>0.28896761133603222</v>
      </c>
      <c r="D1890" s="64">
        <f t="shared" ca="1" si="60"/>
        <v>4.3345141700404834</v>
      </c>
    </row>
    <row r="1891" spans="1:4" s="21" customFormat="1" ht="14.25" customHeight="1" x14ac:dyDescent="0.3">
      <c r="A1891" s="76">
        <v>39699</v>
      </c>
      <c r="B1891" s="64">
        <v>22.64</v>
      </c>
      <c r="C1891" s="99">
        <f t="shared" ca="1" si="59"/>
        <v>0.1049292337725721</v>
      </c>
      <c r="D1891" s="64">
        <f t="shared" ca="1" si="60"/>
        <v>1.5739385065885816</v>
      </c>
    </row>
    <row r="1892" spans="1:4" s="21" customFormat="1" ht="14.25" customHeight="1" x14ac:dyDescent="0.3">
      <c r="A1892" s="76">
        <v>39696</v>
      </c>
      <c r="B1892" s="64">
        <v>23.06</v>
      </c>
      <c r="C1892" s="99">
        <f t="shared" ca="1" si="59"/>
        <v>9.9666189794945154E-2</v>
      </c>
      <c r="D1892" s="64">
        <f t="shared" ca="1" si="60"/>
        <v>1.4949928469241773</v>
      </c>
    </row>
    <row r="1893" spans="1:4" s="21" customFormat="1" ht="14.25" customHeight="1" x14ac:dyDescent="0.3">
      <c r="A1893" s="76">
        <v>39695</v>
      </c>
      <c r="B1893" s="64">
        <v>24.03</v>
      </c>
      <c r="C1893" s="99">
        <f t="shared" ca="1" si="59"/>
        <v>0.27751196172248821</v>
      </c>
      <c r="D1893" s="64">
        <f t="shared" ca="1" si="60"/>
        <v>4.1626794258373234</v>
      </c>
    </row>
    <row r="1894" spans="1:4" s="21" customFormat="1" ht="14.25" customHeight="1" x14ac:dyDescent="0.3">
      <c r="A1894" s="76">
        <v>39694</v>
      </c>
      <c r="B1894" s="64">
        <v>21.43</v>
      </c>
      <c r="C1894" s="99">
        <f t="shared" ca="1" si="59"/>
        <v>8.1231079717457078E-2</v>
      </c>
      <c r="D1894" s="64">
        <f t="shared" ca="1" si="60"/>
        <v>1.2184661957618561</v>
      </c>
    </row>
    <row r="1895" spans="1:4" s="21" customFormat="1" ht="14.25" customHeight="1" x14ac:dyDescent="0.3">
      <c r="A1895" s="76">
        <v>39693</v>
      </c>
      <c r="B1895" s="64">
        <v>21.99</v>
      </c>
      <c r="C1895" s="99">
        <f t="shared" ca="1" si="59"/>
        <v>7.6885406464250572E-2</v>
      </c>
      <c r="D1895" s="64">
        <f t="shared" ca="1" si="60"/>
        <v>1.1532810969637586</v>
      </c>
    </row>
    <row r="1896" spans="1:4" s="21" customFormat="1" ht="14.25" customHeight="1" x14ac:dyDescent="0.3">
      <c r="A1896" s="76">
        <v>39692</v>
      </c>
      <c r="B1896" s="64" t="e">
        <v>#N/A</v>
      </c>
      <c r="C1896" s="99">
        <f t="shared" ca="1" si="59"/>
        <v>3.5402727195731371E-2</v>
      </c>
      <c r="D1896" s="64">
        <f t="shared" ca="1" si="60"/>
        <v>-2.1576433121019116</v>
      </c>
    </row>
    <row r="1897" spans="1:4" s="21" customFormat="1" ht="14.25" customHeight="1" x14ac:dyDescent="0.3">
      <c r="A1897" s="76">
        <v>39689</v>
      </c>
      <c r="B1897" s="64">
        <v>20.65</v>
      </c>
      <c r="C1897" s="99">
        <f t="shared" ca="1" si="59"/>
        <v>-1.5729265967588266E-2</v>
      </c>
      <c r="D1897" s="64">
        <f t="shared" ca="1" si="60"/>
        <v>-0.23593898951382397</v>
      </c>
    </row>
    <row r="1898" spans="1:4" s="21" customFormat="1" ht="14.25" customHeight="1" x14ac:dyDescent="0.3">
      <c r="A1898" s="76">
        <v>39688</v>
      </c>
      <c r="B1898" s="64">
        <v>19.43</v>
      </c>
      <c r="C1898" s="99">
        <f t="shared" ca="1" si="59"/>
        <v>-7.6608784473952297E-3</v>
      </c>
      <c r="D1898" s="64">
        <f t="shared" ca="1" si="60"/>
        <v>-0.11491317671092845</v>
      </c>
    </row>
    <row r="1899" spans="1:4" s="21" customFormat="1" ht="14.25" customHeight="1" x14ac:dyDescent="0.3">
      <c r="A1899" s="76">
        <v>39687</v>
      </c>
      <c r="B1899" s="64">
        <v>19.760000000000002</v>
      </c>
      <c r="C1899" s="99">
        <f t="shared" ca="1" si="59"/>
        <v>-2.8515240904621351E-2</v>
      </c>
      <c r="D1899" s="64">
        <f t="shared" ca="1" si="60"/>
        <v>-0.42772861356932024</v>
      </c>
    </row>
    <row r="1900" spans="1:4" s="21" customFormat="1" ht="14.25" customHeight="1" x14ac:dyDescent="0.3">
      <c r="A1900" s="76">
        <v>39686</v>
      </c>
      <c r="B1900" s="64">
        <v>20.49</v>
      </c>
      <c r="C1900" s="99">
        <f t="shared" ca="1" si="59"/>
        <v>-4.9187935034802885E-2</v>
      </c>
      <c r="D1900" s="64">
        <f t="shared" ca="1" si="60"/>
        <v>-0.73781902552204326</v>
      </c>
    </row>
    <row r="1901" spans="1:4" s="21" customFormat="1" ht="14.25" customHeight="1" x14ac:dyDescent="0.3">
      <c r="A1901" s="76">
        <v>39685</v>
      </c>
      <c r="B1901" s="64">
        <v>20.97</v>
      </c>
      <c r="C1901" s="99">
        <f t="shared" ca="1" si="59"/>
        <v>-9.4473311289562031E-3</v>
      </c>
      <c r="D1901" s="64">
        <f t="shared" ca="1" si="60"/>
        <v>-0.14170996693434304</v>
      </c>
    </row>
    <row r="1902" spans="1:4" s="21" customFormat="1" ht="14.25" customHeight="1" x14ac:dyDescent="0.3">
      <c r="A1902" s="76">
        <v>39682</v>
      </c>
      <c r="B1902" s="64">
        <v>18.809999999999999</v>
      </c>
      <c r="C1902" s="99">
        <f t="shared" ca="1" si="59"/>
        <v>-6.5109343936381819E-2</v>
      </c>
      <c r="D1902" s="64">
        <f t="shared" ca="1" si="60"/>
        <v>-0.97664015904572732</v>
      </c>
    </row>
    <row r="1903" spans="1:4" s="21" customFormat="1" ht="14.25" customHeight="1" x14ac:dyDescent="0.3">
      <c r="A1903" s="76">
        <v>39681</v>
      </c>
      <c r="B1903" s="64">
        <v>19.82</v>
      </c>
      <c r="C1903" s="99">
        <f t="shared" ca="1" si="59"/>
        <v>-4.0658276863504351E-2</v>
      </c>
      <c r="D1903" s="64">
        <f t="shared" ca="1" si="60"/>
        <v>-0.60987415295256531</v>
      </c>
    </row>
    <row r="1904" spans="1:4" s="21" customFormat="1" ht="14.25" customHeight="1" x14ac:dyDescent="0.3">
      <c r="A1904" s="76">
        <v>39680</v>
      </c>
      <c r="B1904" s="64">
        <v>20.420000000000002</v>
      </c>
      <c r="C1904" s="99">
        <f t="shared" ca="1" si="59"/>
        <v>-3.4515366430259903E-2</v>
      </c>
      <c r="D1904" s="64">
        <f t="shared" ca="1" si="60"/>
        <v>-0.51773049645389857</v>
      </c>
    </row>
    <row r="1905" spans="1:4" s="21" customFormat="1" ht="14.25" customHeight="1" x14ac:dyDescent="0.3">
      <c r="A1905" s="76">
        <v>39679</v>
      </c>
      <c r="B1905" s="64">
        <v>21.28</v>
      </c>
      <c r="C1905" s="99">
        <f t="shared" ca="1" si="59"/>
        <v>5.1903114186851243E-2</v>
      </c>
      <c r="D1905" s="64">
        <f t="shared" ca="1" si="60"/>
        <v>0.77854671280276866</v>
      </c>
    </row>
    <row r="1906" spans="1:4" s="21" customFormat="1" ht="14.25" customHeight="1" x14ac:dyDescent="0.3">
      <c r="A1906" s="76">
        <v>39678</v>
      </c>
      <c r="B1906" s="64">
        <v>20.98</v>
      </c>
      <c r="C1906" s="99">
        <f t="shared" ca="1" si="59"/>
        <v>-7.5685903500473106E-3</v>
      </c>
      <c r="D1906" s="64">
        <f t="shared" ca="1" si="60"/>
        <v>-0.11352885525070966</v>
      </c>
    </row>
    <row r="1907" spans="1:4" s="21" customFormat="1" ht="14.25" customHeight="1" x14ac:dyDescent="0.3">
      <c r="A1907" s="76">
        <v>39675</v>
      </c>
      <c r="B1907" s="64">
        <v>19.579999999999998</v>
      </c>
      <c r="C1907" s="99">
        <f t="shared" ca="1" si="59"/>
        <v>-0.16645381013197108</v>
      </c>
      <c r="D1907" s="64">
        <f t="shared" ca="1" si="60"/>
        <v>-2.4968071519795663</v>
      </c>
    </row>
    <row r="1908" spans="1:4" s="21" customFormat="1" ht="14.25" customHeight="1" x14ac:dyDescent="0.3">
      <c r="A1908" s="76">
        <v>39674</v>
      </c>
      <c r="B1908" s="64">
        <v>20.34</v>
      </c>
      <c r="C1908" s="99">
        <f t="shared" ca="1" si="59"/>
        <v>-9.880372175454144E-2</v>
      </c>
      <c r="D1908" s="64">
        <f t="shared" ca="1" si="60"/>
        <v>-1.4820558263181216</v>
      </c>
    </row>
    <row r="1909" spans="1:4" s="21" customFormat="1" ht="14.25" customHeight="1" x14ac:dyDescent="0.3">
      <c r="A1909" s="76">
        <v>39673</v>
      </c>
      <c r="B1909" s="64">
        <v>21.55</v>
      </c>
      <c r="C1909" s="99">
        <f t="shared" ca="1" si="59"/>
        <v>-6.0592850915431581E-2</v>
      </c>
      <c r="D1909" s="64">
        <f t="shared" ca="1" si="60"/>
        <v>-0.90889276373147376</v>
      </c>
    </row>
    <row r="1910" spans="1:4" s="21" customFormat="1" ht="14.25" customHeight="1" x14ac:dyDescent="0.3">
      <c r="A1910" s="76">
        <v>39672</v>
      </c>
      <c r="B1910" s="64">
        <v>21.17</v>
      </c>
      <c r="C1910" s="99">
        <f t="shared" ca="1" si="59"/>
        <v>-1.8859028760018456E-3</v>
      </c>
      <c r="D1910" s="64">
        <f t="shared" ca="1" si="60"/>
        <v>-2.8288543140027683E-2</v>
      </c>
    </row>
    <row r="1911" spans="1:4" s="21" customFormat="1" ht="14.25" customHeight="1" x14ac:dyDescent="0.3">
      <c r="A1911" s="76">
        <v>39671</v>
      </c>
      <c r="B1911" s="64">
        <v>20.12</v>
      </c>
      <c r="C1911" s="99">
        <f t="shared" ca="1" si="59"/>
        <v>-8.6699954607353608E-2</v>
      </c>
      <c r="D1911" s="64">
        <f t="shared" ca="1" si="60"/>
        <v>-1.300499319110304</v>
      </c>
    </row>
    <row r="1912" spans="1:4" s="21" customFormat="1" ht="14.25" customHeight="1" x14ac:dyDescent="0.3">
      <c r="A1912" s="76">
        <v>39668</v>
      </c>
      <c r="B1912" s="64">
        <v>20.66</v>
      </c>
      <c r="C1912" s="99">
        <f t="shared" ca="1" si="59"/>
        <v>-0.1473380107304994</v>
      </c>
      <c r="D1912" s="64">
        <f t="shared" ca="1" si="60"/>
        <v>-2.2100701609574909</v>
      </c>
    </row>
    <row r="1913" spans="1:4" s="21" customFormat="1" ht="14.25" customHeight="1" x14ac:dyDescent="0.3">
      <c r="A1913" s="76">
        <v>39667</v>
      </c>
      <c r="B1913" s="64">
        <v>21.15</v>
      </c>
      <c r="C1913" s="99">
        <f t="shared" ca="1" si="59"/>
        <v>-7.6822348319511194E-2</v>
      </c>
      <c r="D1913" s="64">
        <f t="shared" ca="1" si="60"/>
        <v>-1.1523352247926679</v>
      </c>
    </row>
    <row r="1914" spans="1:4" s="21" customFormat="1" ht="14.25" customHeight="1" x14ac:dyDescent="0.3">
      <c r="A1914" s="76">
        <v>39666</v>
      </c>
      <c r="B1914" s="64">
        <v>20.23</v>
      </c>
      <c r="C1914" s="99">
        <f t="shared" ca="1" si="59"/>
        <v>-0.13694539249146762</v>
      </c>
      <c r="D1914" s="64">
        <f t="shared" ca="1" si="60"/>
        <v>-2.0541808873720142</v>
      </c>
    </row>
    <row r="1915" spans="1:4" s="21" customFormat="1" ht="14.25" customHeight="1" x14ac:dyDescent="0.3">
      <c r="A1915" s="76">
        <v>39665</v>
      </c>
      <c r="B1915" s="64">
        <v>21.14</v>
      </c>
      <c r="C1915" s="99">
        <f t="shared" ca="1" si="59"/>
        <v>-7.9774753636789372E-3</v>
      </c>
      <c r="D1915" s="64">
        <f t="shared" ca="1" si="60"/>
        <v>-0.11966213045518406</v>
      </c>
    </row>
    <row r="1916" spans="1:4" s="21" customFormat="1" ht="14.25" customHeight="1" x14ac:dyDescent="0.3">
      <c r="A1916" s="76">
        <v>39664</v>
      </c>
      <c r="B1916" s="64">
        <v>23.49</v>
      </c>
      <c r="C1916" s="99">
        <f t="shared" ca="1" si="59"/>
        <v>0.10906515580736538</v>
      </c>
      <c r="D1916" s="64">
        <f t="shared" ca="1" si="60"/>
        <v>1.6359773371104807</v>
      </c>
    </row>
    <row r="1917" spans="1:4" s="21" customFormat="1" ht="14.25" customHeight="1" x14ac:dyDescent="0.3">
      <c r="A1917" s="76">
        <v>39661</v>
      </c>
      <c r="B1917" s="64">
        <v>22.57</v>
      </c>
      <c r="C1917" s="99">
        <f t="shared" ca="1" si="59"/>
        <v>-2.0824295010846004E-2</v>
      </c>
      <c r="D1917" s="64">
        <f t="shared" ca="1" si="60"/>
        <v>-0.31236442516269008</v>
      </c>
    </row>
    <row r="1918" spans="1:4" s="21" customFormat="1" ht="14.25" customHeight="1" x14ac:dyDescent="0.3">
      <c r="A1918" s="76">
        <v>39660</v>
      </c>
      <c r="B1918" s="64">
        <v>22.94</v>
      </c>
      <c r="C1918" s="99">
        <f t="shared" ca="1" si="59"/>
        <v>-4.6153846153846129E-2</v>
      </c>
      <c r="D1918" s="64">
        <f t="shared" ca="1" si="60"/>
        <v>-0.69230769230769196</v>
      </c>
    </row>
    <row r="1919" spans="1:4" s="21" customFormat="1" ht="14.25" customHeight="1" x14ac:dyDescent="0.3">
      <c r="A1919" s="76">
        <v>39659</v>
      </c>
      <c r="B1919" s="64">
        <v>21.21</v>
      </c>
      <c r="C1919" s="99">
        <f t="shared" ca="1" si="59"/>
        <v>-0.1519392243102759</v>
      </c>
      <c r="D1919" s="64">
        <f t="shared" ca="1" si="60"/>
        <v>-2.2790883646541387</v>
      </c>
    </row>
    <row r="1920" spans="1:4" s="21" customFormat="1" ht="14.25" customHeight="1" x14ac:dyDescent="0.3">
      <c r="A1920" s="76">
        <v>39658</v>
      </c>
      <c r="B1920" s="64">
        <v>22.03</v>
      </c>
      <c r="C1920" s="99">
        <f t="shared" ca="1" si="59"/>
        <v>-0.12231075697211156</v>
      </c>
      <c r="D1920" s="64">
        <f t="shared" ca="1" si="60"/>
        <v>-1.8346613545816735</v>
      </c>
    </row>
    <row r="1921" spans="1:4" s="21" customFormat="1" ht="14.25" customHeight="1" x14ac:dyDescent="0.3">
      <c r="A1921" s="76">
        <v>39657</v>
      </c>
      <c r="B1921" s="64">
        <v>24.23</v>
      </c>
      <c r="C1921" s="99">
        <f t="shared" ca="1" si="59"/>
        <v>-0.15101611772950241</v>
      </c>
      <c r="D1921" s="64">
        <f t="shared" ca="1" si="60"/>
        <v>-2.2652417659425361</v>
      </c>
    </row>
    <row r="1922" spans="1:4" s="21" customFormat="1" ht="14.25" customHeight="1" x14ac:dyDescent="0.3">
      <c r="A1922" s="76">
        <v>39654</v>
      </c>
      <c r="B1922" s="64">
        <v>22.91</v>
      </c>
      <c r="C1922" s="99">
        <f t="shared" ca="1" si="59"/>
        <v>-0.19557584269662923</v>
      </c>
      <c r="D1922" s="64">
        <f t="shared" ca="1" si="60"/>
        <v>-2.9336376404494384</v>
      </c>
    </row>
    <row r="1923" spans="1:4" s="21" customFormat="1" ht="14.25" customHeight="1" x14ac:dyDescent="0.3">
      <c r="A1923" s="76">
        <v>39653</v>
      </c>
      <c r="B1923" s="64">
        <v>23.44</v>
      </c>
      <c r="C1923" s="99">
        <f t="shared" ref="C1923:C1986" ca="1" si="61">_xlfn.IFNA((B1923-B1932)/B1932,NORMINV(RAND(), _xlfn.AGGREGATE(1,6,C1862:C1988),_xlfn.AGGREGATE(7,6,C1862:C1988)))</f>
        <v>-0.14732630047289913</v>
      </c>
      <c r="D1923" s="64">
        <f t="shared" ca="1" si="60"/>
        <v>-2.209894507093487</v>
      </c>
    </row>
    <row r="1924" spans="1:4" s="21" customFormat="1" ht="14.25" customHeight="1" x14ac:dyDescent="0.3">
      <c r="A1924" s="76">
        <v>39652</v>
      </c>
      <c r="B1924" s="64">
        <v>21.31</v>
      </c>
      <c r="C1924" s="99">
        <f t="shared" ca="1" si="61"/>
        <v>-0.16725283313794456</v>
      </c>
      <c r="D1924" s="64">
        <f t="shared" ca="1" si="60"/>
        <v>-2.5087924970691686</v>
      </c>
    </row>
    <row r="1925" spans="1:4" s="21" customFormat="1" ht="14.25" customHeight="1" x14ac:dyDescent="0.3">
      <c r="A1925" s="76">
        <v>39651</v>
      </c>
      <c r="B1925" s="64">
        <v>21.18</v>
      </c>
      <c r="C1925" s="99">
        <f t="shared" ca="1" si="61"/>
        <v>-0.16052318668252083</v>
      </c>
      <c r="D1925" s="64">
        <f t="shared" ca="1" si="60"/>
        <v>-2.4078478002378123</v>
      </c>
    </row>
    <row r="1926" spans="1:4" s="21" customFormat="1" ht="14.25" customHeight="1" x14ac:dyDescent="0.3">
      <c r="A1926" s="76">
        <v>39650</v>
      </c>
      <c r="B1926" s="64">
        <v>23.05</v>
      </c>
      <c r="C1926" s="99">
        <f t="shared" ca="1" si="61"/>
        <v>-4.3196544276456967E-3</v>
      </c>
      <c r="D1926" s="64">
        <f t="shared" ref="D1926:D1989" ca="1" si="62">C1926*15</f>
        <v>-6.4794816414685444E-2</v>
      </c>
    </row>
    <row r="1927" spans="1:4" s="21" customFormat="1" ht="14.25" customHeight="1" x14ac:dyDescent="0.3">
      <c r="A1927" s="76">
        <v>39647</v>
      </c>
      <c r="B1927" s="64">
        <v>24.05</v>
      </c>
      <c r="C1927" s="99">
        <f t="shared" ca="1" si="61"/>
        <v>-6.7106283941039582E-2</v>
      </c>
      <c r="D1927" s="64">
        <f t="shared" ca="1" si="62"/>
        <v>-1.0065942591155936</v>
      </c>
    </row>
    <row r="1928" spans="1:4" s="21" customFormat="1" ht="14.25" customHeight="1" x14ac:dyDescent="0.3">
      <c r="A1928" s="76">
        <v>39646</v>
      </c>
      <c r="B1928" s="64">
        <v>25.01</v>
      </c>
      <c r="C1928" s="99">
        <f t="shared" ca="1" si="61"/>
        <v>3.5402727195731371E-2</v>
      </c>
      <c r="D1928" s="64">
        <f t="shared" ca="1" si="62"/>
        <v>-2.1576433121019116</v>
      </c>
    </row>
    <row r="1929" spans="1:4" s="21" customFormat="1" ht="14.25" customHeight="1" x14ac:dyDescent="0.3">
      <c r="A1929" s="76">
        <v>39645</v>
      </c>
      <c r="B1929" s="64">
        <v>25.1</v>
      </c>
      <c r="C1929" s="99">
        <f t="shared" ca="1" si="61"/>
        <v>1.2913640032284112E-2</v>
      </c>
      <c r="D1929" s="64">
        <f t="shared" ca="1" si="62"/>
        <v>0.19370460048426166</v>
      </c>
    </row>
    <row r="1930" spans="1:4" s="21" customFormat="1" ht="14.25" customHeight="1" x14ac:dyDescent="0.3">
      <c r="A1930" s="76">
        <v>39644</v>
      </c>
      <c r="B1930" s="64">
        <v>28.54</v>
      </c>
      <c r="C1930" s="99">
        <f t="shared" ca="1" si="61"/>
        <v>0.10108024691358014</v>
      </c>
      <c r="D1930" s="64">
        <f t="shared" ca="1" si="62"/>
        <v>1.5162037037037022</v>
      </c>
    </row>
    <row r="1931" spans="1:4" s="21" customFormat="1" ht="14.25" customHeight="1" x14ac:dyDescent="0.3">
      <c r="A1931" s="76">
        <v>39643</v>
      </c>
      <c r="B1931" s="64">
        <v>28.48</v>
      </c>
      <c r="C1931" s="99">
        <f t="shared" ca="1" si="61"/>
        <v>0.20422832980972525</v>
      </c>
      <c r="D1931" s="64">
        <f t="shared" ca="1" si="62"/>
        <v>3.0634249471458785</v>
      </c>
    </row>
    <row r="1932" spans="1:4" s="21" customFormat="1" ht="14.25" customHeight="1" x14ac:dyDescent="0.3">
      <c r="A1932" s="76">
        <v>39640</v>
      </c>
      <c r="B1932" s="64">
        <v>27.49</v>
      </c>
      <c r="C1932" s="99">
        <f t="shared" ca="1" si="61"/>
        <v>0.14780793319415444</v>
      </c>
      <c r="D1932" s="64">
        <f t="shared" ca="1" si="62"/>
        <v>2.2171189979123165</v>
      </c>
    </row>
    <row r="1933" spans="1:4" s="21" customFormat="1" ht="14.25" customHeight="1" x14ac:dyDescent="0.3">
      <c r="A1933" s="76">
        <v>39639</v>
      </c>
      <c r="B1933" s="64">
        <v>25.59</v>
      </c>
      <c r="C1933" s="99">
        <f t="shared" ca="1" si="61"/>
        <v>9.1723549488054543E-2</v>
      </c>
      <c r="D1933" s="64">
        <f t="shared" ca="1" si="62"/>
        <v>1.3758532423208181</v>
      </c>
    </row>
    <row r="1934" spans="1:4" s="21" customFormat="1" ht="14.25" customHeight="1" x14ac:dyDescent="0.3">
      <c r="A1934" s="76">
        <v>39638</v>
      </c>
      <c r="B1934" s="64">
        <v>25.23</v>
      </c>
      <c r="C1934" s="99">
        <f t="shared" ca="1" si="61"/>
        <v>5.4325114918512357E-2</v>
      </c>
      <c r="D1934" s="64">
        <f t="shared" ca="1" si="62"/>
        <v>0.81487672377768539</v>
      </c>
    </row>
    <row r="1935" spans="1:4" s="21" customFormat="1" ht="14.25" customHeight="1" x14ac:dyDescent="0.3">
      <c r="A1935" s="76">
        <v>39637</v>
      </c>
      <c r="B1935" s="64">
        <v>23.15</v>
      </c>
      <c r="C1935" s="99">
        <f t="shared" ca="1" si="61"/>
        <v>9.5080416272469159E-2</v>
      </c>
      <c r="D1935" s="64">
        <f t="shared" ca="1" si="62"/>
        <v>1.4262062440870373</v>
      </c>
    </row>
    <row r="1936" spans="1:4" s="21" customFormat="1" ht="14.25" customHeight="1" x14ac:dyDescent="0.3">
      <c r="A1936" s="76">
        <v>39636</v>
      </c>
      <c r="B1936" s="64">
        <v>25.78</v>
      </c>
      <c r="C1936" s="99">
        <f t="shared" ca="1" si="61"/>
        <v>0.14986619090098122</v>
      </c>
      <c r="D1936" s="64">
        <f t="shared" ca="1" si="62"/>
        <v>2.2479928635147184</v>
      </c>
    </row>
    <row r="1937" spans="1:4" s="21" customFormat="1" ht="14.25" customHeight="1" x14ac:dyDescent="0.3">
      <c r="A1937" s="76">
        <v>39633</v>
      </c>
      <c r="B1937" s="64" t="e">
        <v>#N/A</v>
      </c>
      <c r="C1937" s="99">
        <f t="shared" ca="1" si="61"/>
        <v>3.5402727195731371E-2</v>
      </c>
      <c r="D1937" s="64">
        <f t="shared" ca="1" si="62"/>
        <v>-2.1576433121019116</v>
      </c>
    </row>
    <row r="1938" spans="1:4" s="21" customFormat="1" ht="14.25" customHeight="1" x14ac:dyDescent="0.3">
      <c r="A1938" s="76">
        <v>39632</v>
      </c>
      <c r="B1938" s="64">
        <v>24.78</v>
      </c>
      <c r="C1938" s="99">
        <f t="shared" ca="1" si="61"/>
        <v>8.3515522518583296E-2</v>
      </c>
      <c r="D1938" s="64">
        <f t="shared" ca="1" si="62"/>
        <v>1.2527328377787494</v>
      </c>
    </row>
    <row r="1939" spans="1:4" s="21" customFormat="1" ht="14.25" customHeight="1" x14ac:dyDescent="0.3">
      <c r="A1939" s="76">
        <v>39631</v>
      </c>
      <c r="B1939" s="64">
        <v>25.92</v>
      </c>
      <c r="C1939" s="99">
        <f t="shared" ca="1" si="61"/>
        <v>0.20111214087117718</v>
      </c>
      <c r="D1939" s="64">
        <f t="shared" ca="1" si="62"/>
        <v>3.0166821130676578</v>
      </c>
    </row>
    <row r="1940" spans="1:4" s="21" customFormat="1" ht="14.25" customHeight="1" x14ac:dyDescent="0.3">
      <c r="A1940" s="76">
        <v>39630</v>
      </c>
      <c r="B1940" s="64">
        <v>23.65</v>
      </c>
      <c r="C1940" s="99">
        <f t="shared" ca="1" si="61"/>
        <v>6.3399280575539577E-2</v>
      </c>
      <c r="D1940" s="64">
        <f t="shared" ca="1" si="62"/>
        <v>0.95098920863309366</v>
      </c>
    </row>
    <row r="1941" spans="1:4" s="21" customFormat="1" ht="14.25" customHeight="1" x14ac:dyDescent="0.3">
      <c r="A1941" s="76">
        <v>39629</v>
      </c>
      <c r="B1941" s="64">
        <v>23.95</v>
      </c>
      <c r="C1941" s="99">
        <f t="shared" ca="1" si="61"/>
        <v>0.13345953620444867</v>
      </c>
      <c r="D1941" s="64">
        <f t="shared" ca="1" si="62"/>
        <v>2.0018930430667301</v>
      </c>
    </row>
    <row r="1942" spans="1:4" s="21" customFormat="1" ht="14.25" customHeight="1" x14ac:dyDescent="0.3">
      <c r="A1942" s="76">
        <v>39626</v>
      </c>
      <c r="B1942" s="64">
        <v>23.44</v>
      </c>
      <c r="C1942" s="99">
        <f t="shared" ca="1" si="61"/>
        <v>0.11885441527446311</v>
      </c>
      <c r="D1942" s="64">
        <f t="shared" ca="1" si="62"/>
        <v>1.7828162291169467</v>
      </c>
    </row>
    <row r="1943" spans="1:4" s="21" customFormat="1" ht="14.25" customHeight="1" x14ac:dyDescent="0.3">
      <c r="A1943" s="76">
        <v>39625</v>
      </c>
      <c r="B1943" s="64">
        <v>23.93</v>
      </c>
      <c r="C1943" s="99">
        <f t="shared" ca="1" si="61"/>
        <v>0.12770970782280872</v>
      </c>
      <c r="D1943" s="64">
        <f t="shared" ca="1" si="62"/>
        <v>1.9156456173421308</v>
      </c>
    </row>
    <row r="1944" spans="1:4" s="21" customFormat="1" ht="14.25" customHeight="1" x14ac:dyDescent="0.3">
      <c r="A1944" s="76">
        <v>39624</v>
      </c>
      <c r="B1944" s="64">
        <v>21.14</v>
      </c>
      <c r="C1944" s="99">
        <f t="shared" ca="1" si="61"/>
        <v>-9.3870552936133639E-2</v>
      </c>
      <c r="D1944" s="64">
        <f t="shared" ca="1" si="62"/>
        <v>-1.4080582940420046</v>
      </c>
    </row>
    <row r="1945" spans="1:4" s="21" customFormat="1" ht="14.25" customHeight="1" x14ac:dyDescent="0.3">
      <c r="A1945" s="76">
        <v>39623</v>
      </c>
      <c r="B1945" s="64">
        <v>22.42</v>
      </c>
      <c r="C1945" s="99">
        <f t="shared" ca="1" si="61"/>
        <v>-7.0480928689883884E-2</v>
      </c>
      <c r="D1945" s="64">
        <f t="shared" ca="1" si="62"/>
        <v>-1.0572139303482582</v>
      </c>
    </row>
    <row r="1946" spans="1:4" s="21" customFormat="1" ht="14.25" customHeight="1" x14ac:dyDescent="0.3">
      <c r="A1946" s="76">
        <v>39622</v>
      </c>
      <c r="B1946" s="64">
        <v>22.64</v>
      </c>
      <c r="C1946" s="99">
        <f t="shared" ca="1" si="61"/>
        <v>-2.3295944779982706E-2</v>
      </c>
      <c r="D1946" s="64">
        <f t="shared" ca="1" si="62"/>
        <v>-0.34943917169974059</v>
      </c>
    </row>
    <row r="1947" spans="1:4" s="21" customFormat="1" ht="14.25" customHeight="1" x14ac:dyDescent="0.3">
      <c r="A1947" s="76">
        <v>39619</v>
      </c>
      <c r="B1947" s="64">
        <v>22.87</v>
      </c>
      <c r="C1947" s="99">
        <f t="shared" ca="1" si="61"/>
        <v>-1.0813148788927335E-2</v>
      </c>
      <c r="D1947" s="64">
        <f t="shared" ca="1" si="62"/>
        <v>-0.16219723183391002</v>
      </c>
    </row>
    <row r="1948" spans="1:4" s="21" customFormat="1" ht="14.25" customHeight="1" x14ac:dyDescent="0.3">
      <c r="A1948" s="76">
        <v>39618</v>
      </c>
      <c r="B1948" s="64">
        <v>21.58</v>
      </c>
      <c r="C1948" s="99">
        <f t="shared" ca="1" si="61"/>
        <v>-8.4040747028862495E-2</v>
      </c>
      <c r="D1948" s="64">
        <f t="shared" ca="1" si="62"/>
        <v>-1.2606112054329375</v>
      </c>
    </row>
    <row r="1949" spans="1:4" s="21" customFormat="1" ht="14.25" customHeight="1" x14ac:dyDescent="0.3">
      <c r="A1949" s="76">
        <v>39617</v>
      </c>
      <c r="B1949" s="64">
        <v>22.24</v>
      </c>
      <c r="C1949" s="99">
        <f t="shared" ca="1" si="61"/>
        <v>0.19377348362855606</v>
      </c>
      <c r="D1949" s="64">
        <f t="shared" ca="1" si="62"/>
        <v>2.906602254428341</v>
      </c>
    </row>
    <row r="1950" spans="1:4" s="21" customFormat="1" ht="14.25" customHeight="1" x14ac:dyDescent="0.3">
      <c r="A1950" s="76">
        <v>39616</v>
      </c>
      <c r="B1950" s="64">
        <v>21.13</v>
      </c>
      <c r="C1950" s="99">
        <f t="shared" ca="1" si="61"/>
        <v>1.5865384615384531E-2</v>
      </c>
      <c r="D1950" s="64">
        <f t="shared" ca="1" si="62"/>
        <v>0.23798076923076797</v>
      </c>
    </row>
    <row r="1951" spans="1:4" s="21" customFormat="1" ht="14.25" customHeight="1" x14ac:dyDescent="0.3">
      <c r="A1951" s="76">
        <v>39615</v>
      </c>
      <c r="B1951" s="64">
        <v>20.95</v>
      </c>
      <c r="C1951" s="99">
        <f t="shared" ca="1" si="61"/>
        <v>3.5079051383399257E-2</v>
      </c>
      <c r="D1951" s="64">
        <f t="shared" ca="1" si="62"/>
        <v>0.52618577075098882</v>
      </c>
    </row>
    <row r="1952" spans="1:4" s="21" customFormat="1" ht="14.25" customHeight="1" x14ac:dyDescent="0.3">
      <c r="A1952" s="76">
        <v>39612</v>
      </c>
      <c r="B1952" s="64">
        <v>21.22</v>
      </c>
      <c r="C1952" s="99">
        <f t="shared" ca="1" si="61"/>
        <v>7.0095814422592065E-2</v>
      </c>
      <c r="D1952" s="64">
        <f t="shared" ca="1" si="62"/>
        <v>1.051437216338881</v>
      </c>
    </row>
    <row r="1953" spans="1:4" s="21" customFormat="1" ht="14.25" customHeight="1" x14ac:dyDescent="0.3">
      <c r="A1953" s="76">
        <v>39611</v>
      </c>
      <c r="B1953" s="64">
        <v>23.33</v>
      </c>
      <c r="C1953" s="99">
        <f t="shared" ca="1" si="61"/>
        <v>0.30846887268648349</v>
      </c>
      <c r="D1953" s="64">
        <f t="shared" ca="1" si="62"/>
        <v>4.6270330902972523</v>
      </c>
    </row>
    <row r="1954" spans="1:4" s="21" customFormat="1" ht="14.25" customHeight="1" x14ac:dyDescent="0.3">
      <c r="A1954" s="76">
        <v>39610</v>
      </c>
      <c r="B1954" s="64">
        <v>24.12</v>
      </c>
      <c r="C1954" s="99">
        <f t="shared" ca="1" si="61"/>
        <v>0.32965821389195149</v>
      </c>
      <c r="D1954" s="64">
        <f t="shared" ca="1" si="62"/>
        <v>4.9448732083792724</v>
      </c>
    </row>
    <row r="1955" spans="1:4" s="21" customFormat="1" ht="14.25" customHeight="1" x14ac:dyDescent="0.3">
      <c r="A1955" s="76">
        <v>39609</v>
      </c>
      <c r="B1955" s="64">
        <v>23.18</v>
      </c>
      <c r="C1955" s="99">
        <f t="shared" ca="1" si="61"/>
        <v>0.21552176192973252</v>
      </c>
      <c r="D1955" s="64">
        <f t="shared" ca="1" si="62"/>
        <v>3.2328264289459878</v>
      </c>
    </row>
    <row r="1956" spans="1:4" s="21" customFormat="1" ht="14.25" customHeight="1" x14ac:dyDescent="0.3">
      <c r="A1956" s="76">
        <v>39608</v>
      </c>
      <c r="B1956" s="64">
        <v>23.12</v>
      </c>
      <c r="C1956" s="99">
        <f t="shared" ca="1" si="61"/>
        <v>0.17718940936863545</v>
      </c>
      <c r="D1956" s="64">
        <f t="shared" ca="1" si="62"/>
        <v>2.6578411405295319</v>
      </c>
    </row>
    <row r="1957" spans="1:4" s="21" customFormat="1" ht="14.25" customHeight="1" x14ac:dyDescent="0.3">
      <c r="A1957" s="76">
        <v>39605</v>
      </c>
      <c r="B1957" s="64">
        <v>23.56</v>
      </c>
      <c r="C1957" s="99">
        <f t="shared" ca="1" si="61"/>
        <v>3.5402727195731371E-2</v>
      </c>
      <c r="D1957" s="64">
        <f t="shared" ca="1" si="62"/>
        <v>-2.1576433121019116</v>
      </c>
    </row>
    <row r="1958" spans="1:4" s="21" customFormat="1" ht="14.25" customHeight="1" x14ac:dyDescent="0.3">
      <c r="A1958" s="76">
        <v>39604</v>
      </c>
      <c r="B1958" s="64">
        <v>18.63</v>
      </c>
      <c r="C1958" s="99">
        <f t="shared" ca="1" si="61"/>
        <v>-4.7058823529411847E-2</v>
      </c>
      <c r="D1958" s="64">
        <f t="shared" ca="1" si="62"/>
        <v>-0.70588235294117774</v>
      </c>
    </row>
    <row r="1959" spans="1:4" s="21" customFormat="1" ht="14.25" customHeight="1" x14ac:dyDescent="0.3">
      <c r="A1959" s="76">
        <v>39603</v>
      </c>
      <c r="B1959" s="64">
        <v>20.8</v>
      </c>
      <c r="C1959" s="99">
        <f t="shared" ca="1" si="61"/>
        <v>0.1523545706371191</v>
      </c>
      <c r="D1959" s="64">
        <f t="shared" ca="1" si="62"/>
        <v>2.2853185595567864</v>
      </c>
    </row>
    <row r="1960" spans="1:4" s="21" customFormat="1" ht="14.25" customHeight="1" x14ac:dyDescent="0.3">
      <c r="A1960" s="76">
        <v>39602</v>
      </c>
      <c r="B1960" s="64">
        <v>20.239999999999998</v>
      </c>
      <c r="C1960" s="99">
        <f t="shared" ca="1" si="61"/>
        <v>8.8757396449704068E-2</v>
      </c>
      <c r="D1960" s="64">
        <f t="shared" ca="1" si="62"/>
        <v>1.3313609467455609</v>
      </c>
    </row>
    <row r="1961" spans="1:4" s="21" customFormat="1" ht="14.25" customHeight="1" x14ac:dyDescent="0.3">
      <c r="A1961" s="76">
        <v>39601</v>
      </c>
      <c r="B1961" s="64">
        <v>19.829999999999998</v>
      </c>
      <c r="C1961" s="99">
        <f t="shared" ca="1" si="61"/>
        <v>0.12798634812286691</v>
      </c>
      <c r="D1961" s="64">
        <f t="shared" ca="1" si="62"/>
        <v>1.9197952218430037</v>
      </c>
    </row>
    <row r="1962" spans="1:4" s="21" customFormat="1" ht="14.25" customHeight="1" x14ac:dyDescent="0.3">
      <c r="A1962" s="76">
        <v>39598</v>
      </c>
      <c r="B1962" s="64">
        <v>17.829999999999998</v>
      </c>
      <c r="C1962" s="99">
        <f t="shared" ca="1" si="61"/>
        <v>4.820693709582579E-2</v>
      </c>
      <c r="D1962" s="64">
        <f t="shared" ca="1" si="62"/>
        <v>0.72310405643738684</v>
      </c>
    </row>
    <row r="1963" spans="1:4" s="21" customFormat="1" ht="14.25" customHeight="1" x14ac:dyDescent="0.3">
      <c r="A1963" s="76">
        <v>39597</v>
      </c>
      <c r="B1963" s="64">
        <v>18.14</v>
      </c>
      <c r="C1963" s="99">
        <f t="shared" ca="1" si="61"/>
        <v>0.10139647844565888</v>
      </c>
      <c r="D1963" s="64">
        <f t="shared" ca="1" si="62"/>
        <v>1.5209471766848832</v>
      </c>
    </row>
    <row r="1964" spans="1:4" s="21" customFormat="1" ht="14.25" customHeight="1" x14ac:dyDescent="0.3">
      <c r="A1964" s="76">
        <v>39596</v>
      </c>
      <c r="B1964" s="64">
        <v>19.07</v>
      </c>
      <c r="C1964" s="99">
        <f t="shared" ca="1" si="61"/>
        <v>0.16993865030674843</v>
      </c>
      <c r="D1964" s="64">
        <f t="shared" ca="1" si="62"/>
        <v>2.5490797546012263</v>
      </c>
    </row>
    <row r="1965" spans="1:4" s="21" customFormat="1" ht="14.25" customHeight="1" x14ac:dyDescent="0.3">
      <c r="A1965" s="76">
        <v>39595</v>
      </c>
      <c r="B1965" s="64">
        <v>19.64</v>
      </c>
      <c r="C1965" s="99">
        <f t="shared" ca="1" si="61"/>
        <v>0.11211778029445076</v>
      </c>
      <c r="D1965" s="64">
        <f t="shared" ca="1" si="62"/>
        <v>1.6817667044167612</v>
      </c>
    </row>
    <row r="1966" spans="1:4" s="21" customFormat="1" ht="14.25" customHeight="1" x14ac:dyDescent="0.3">
      <c r="A1966" s="76">
        <v>39594</v>
      </c>
      <c r="B1966" s="64" t="e">
        <v>#N/A</v>
      </c>
      <c r="C1966" s="99">
        <f t="shared" ca="1" si="61"/>
        <v>3.5402727195731371E-2</v>
      </c>
      <c r="D1966" s="64">
        <f t="shared" ca="1" si="62"/>
        <v>-2.1576433121019116</v>
      </c>
    </row>
    <row r="1967" spans="1:4" s="21" customFormat="1" ht="14.25" customHeight="1" x14ac:dyDescent="0.3">
      <c r="A1967" s="76">
        <v>39591</v>
      </c>
      <c r="B1967" s="64">
        <v>19.55</v>
      </c>
      <c r="C1967" s="99">
        <f t="shared" ca="1" si="61"/>
        <v>9.8931984260820782E-2</v>
      </c>
      <c r="D1967" s="64">
        <f t="shared" ca="1" si="62"/>
        <v>1.4839797639123118</v>
      </c>
    </row>
    <row r="1968" spans="1:4" s="21" customFormat="1" ht="14.25" customHeight="1" x14ac:dyDescent="0.3">
      <c r="A1968" s="76">
        <v>39590</v>
      </c>
      <c r="B1968" s="64">
        <v>18.05</v>
      </c>
      <c r="C1968" s="99">
        <f t="shared" ca="1" si="61"/>
        <v>-7.0066975785677457E-2</v>
      </c>
      <c r="D1968" s="64">
        <f t="shared" ca="1" si="62"/>
        <v>-1.0510046367851618</v>
      </c>
    </row>
    <row r="1969" spans="1:4" s="21" customFormat="1" ht="14.25" customHeight="1" x14ac:dyDescent="0.3">
      <c r="A1969" s="76">
        <v>39589</v>
      </c>
      <c r="B1969" s="64">
        <v>18.59</v>
      </c>
      <c r="C1969" s="99">
        <f t="shared" ca="1" si="61"/>
        <v>-4.1752577319587564E-2</v>
      </c>
      <c r="D1969" s="64">
        <f t="shared" ca="1" si="62"/>
        <v>-0.62628865979381343</v>
      </c>
    </row>
    <row r="1970" spans="1:4" s="21" customFormat="1" ht="14.25" customHeight="1" x14ac:dyDescent="0.3">
      <c r="A1970" s="76">
        <v>39588</v>
      </c>
      <c r="B1970" s="64">
        <v>17.579999999999998</v>
      </c>
      <c r="C1970" s="99">
        <f t="shared" ca="1" si="61"/>
        <v>-0.10897110998479484</v>
      </c>
      <c r="D1970" s="64">
        <f t="shared" ca="1" si="62"/>
        <v>-1.6345666497719227</v>
      </c>
    </row>
    <row r="1971" spans="1:4" s="21" customFormat="1" ht="14.25" customHeight="1" x14ac:dyDescent="0.3">
      <c r="A1971" s="76">
        <v>39587</v>
      </c>
      <c r="B1971" s="64">
        <v>17.010000000000002</v>
      </c>
      <c r="C1971" s="99">
        <f t="shared" ca="1" si="61"/>
        <v>-6.5897858319604569E-2</v>
      </c>
      <c r="D1971" s="64">
        <f t="shared" ca="1" si="62"/>
        <v>-0.9884678747940685</v>
      </c>
    </row>
    <row r="1972" spans="1:4" s="21" customFormat="1" ht="14.25" customHeight="1" x14ac:dyDescent="0.3">
      <c r="A1972" s="76">
        <v>39584</v>
      </c>
      <c r="B1972" s="64">
        <v>16.47</v>
      </c>
      <c r="C1972" s="99">
        <f t="shared" ca="1" si="61"/>
        <v>-0.12857142857142856</v>
      </c>
      <c r="D1972" s="64">
        <f t="shared" ca="1" si="62"/>
        <v>-1.9285714285714284</v>
      </c>
    </row>
    <row r="1973" spans="1:4" s="21" customFormat="1" ht="14.25" customHeight="1" x14ac:dyDescent="0.3">
      <c r="A1973" s="76">
        <v>39583</v>
      </c>
      <c r="B1973" s="64">
        <v>16.3</v>
      </c>
      <c r="C1973" s="99">
        <f t="shared" ca="1" si="61"/>
        <v>-0.10341034103410336</v>
      </c>
      <c r="D1973" s="64">
        <f t="shared" ca="1" si="62"/>
        <v>-1.5511551155115504</v>
      </c>
    </row>
    <row r="1974" spans="1:4" s="21" customFormat="1" ht="14.25" customHeight="1" x14ac:dyDescent="0.3">
      <c r="A1974" s="76">
        <v>39582</v>
      </c>
      <c r="B1974" s="64">
        <v>17.66</v>
      </c>
      <c r="C1974" s="99">
        <f t="shared" ca="1" si="61"/>
        <v>-6.4618644067796549E-2</v>
      </c>
      <c r="D1974" s="64">
        <f t="shared" ca="1" si="62"/>
        <v>-0.96927966101694829</v>
      </c>
    </row>
    <row r="1975" spans="1:4" s="21" customFormat="1" ht="14.25" customHeight="1" x14ac:dyDescent="0.3">
      <c r="A1975" s="76">
        <v>39581</v>
      </c>
      <c r="B1975" s="64">
        <v>17.98</v>
      </c>
      <c r="C1975" s="99">
        <f t="shared" ca="1" si="61"/>
        <v>-0.13516113516113509</v>
      </c>
      <c r="D1975" s="64">
        <f t="shared" ca="1" si="62"/>
        <v>-2.0274170274170262</v>
      </c>
    </row>
    <row r="1976" spans="1:4" s="21" customFormat="1" ht="14.25" customHeight="1" x14ac:dyDescent="0.3">
      <c r="A1976" s="76">
        <v>39580</v>
      </c>
      <c r="B1976" s="64">
        <v>17.79</v>
      </c>
      <c r="C1976" s="99">
        <f t="shared" ca="1" si="61"/>
        <v>-0.12104743083003949</v>
      </c>
      <c r="D1976" s="64">
        <f t="shared" ca="1" si="62"/>
        <v>-1.8157114624505923</v>
      </c>
    </row>
    <row r="1977" spans="1:4" s="21" customFormat="1" ht="14.25" customHeight="1" x14ac:dyDescent="0.3">
      <c r="A1977" s="76">
        <v>39577</v>
      </c>
      <c r="B1977" s="64">
        <v>19.41</v>
      </c>
      <c r="C1977" s="99">
        <f t="shared" ca="1" si="61"/>
        <v>-1.1710794297352363E-2</v>
      </c>
      <c r="D1977" s="64">
        <f t="shared" ca="1" si="62"/>
        <v>-0.17566191446028545</v>
      </c>
    </row>
    <row r="1978" spans="1:4" s="21" customFormat="1" ht="14.25" customHeight="1" x14ac:dyDescent="0.3">
      <c r="A1978" s="76">
        <v>39576</v>
      </c>
      <c r="B1978" s="64">
        <v>19.399999999999999</v>
      </c>
      <c r="C1978" s="99">
        <f t="shared" ca="1" si="61"/>
        <v>-9.6988259315978192E-3</v>
      </c>
      <c r="D1978" s="64">
        <f t="shared" ca="1" si="62"/>
        <v>-0.14548238897396729</v>
      </c>
    </row>
    <row r="1979" spans="1:4" s="21" customFormat="1" ht="14.25" customHeight="1" x14ac:dyDescent="0.3">
      <c r="A1979" s="76">
        <v>39575</v>
      </c>
      <c r="B1979" s="64">
        <v>19.73</v>
      </c>
      <c r="C1979" s="99">
        <f t="shared" ca="1" si="61"/>
        <v>-1.6450648055832417E-2</v>
      </c>
      <c r="D1979" s="64">
        <f t="shared" ca="1" si="62"/>
        <v>-0.24675972083748626</v>
      </c>
    </row>
    <row r="1980" spans="1:4" s="21" customFormat="1" ht="14.25" customHeight="1" x14ac:dyDescent="0.3">
      <c r="A1980" s="76">
        <v>39574</v>
      </c>
      <c r="B1980" s="64">
        <v>18.21</v>
      </c>
      <c r="C1980" s="99">
        <f t="shared" ca="1" si="61"/>
        <v>-0.10118460019743339</v>
      </c>
      <c r="D1980" s="64">
        <f t="shared" ca="1" si="62"/>
        <v>-1.5177690029615007</v>
      </c>
    </row>
    <row r="1981" spans="1:4" s="21" customFormat="1" ht="14.25" customHeight="1" x14ac:dyDescent="0.3">
      <c r="A1981" s="76">
        <v>39573</v>
      </c>
      <c r="B1981" s="64">
        <v>18.899999999999999</v>
      </c>
      <c r="C1981" s="99">
        <f t="shared" ca="1" si="61"/>
        <v>-9.4393866794441894E-2</v>
      </c>
      <c r="D1981" s="64">
        <f t="shared" ca="1" si="62"/>
        <v>-1.4159080019166284</v>
      </c>
    </row>
    <row r="1982" spans="1:4" s="21" customFormat="1" ht="14.25" customHeight="1" x14ac:dyDescent="0.3">
      <c r="A1982" s="76">
        <v>39570</v>
      </c>
      <c r="B1982" s="64">
        <v>18.18</v>
      </c>
      <c r="C1982" s="99">
        <f t="shared" ca="1" si="61"/>
        <v>-0.11317073170731709</v>
      </c>
      <c r="D1982" s="64">
        <f t="shared" ca="1" si="62"/>
        <v>-1.6975609756097563</v>
      </c>
    </row>
    <row r="1983" spans="1:4" s="21" customFormat="1" ht="14.25" customHeight="1" x14ac:dyDescent="0.3">
      <c r="A1983" s="76">
        <v>39569</v>
      </c>
      <c r="B1983" s="64">
        <v>18.88</v>
      </c>
      <c r="C1983" s="99">
        <f t="shared" ca="1" si="61"/>
        <v>-6.2096373571783409E-2</v>
      </c>
      <c r="D1983" s="64">
        <f t="shared" ca="1" si="62"/>
        <v>-0.9314456035767511</v>
      </c>
    </row>
    <row r="1984" spans="1:4" s="21" customFormat="1" ht="14.25" customHeight="1" x14ac:dyDescent="0.3">
      <c r="A1984" s="76">
        <v>39568</v>
      </c>
      <c r="B1984" s="64">
        <v>20.79</v>
      </c>
      <c r="C1984" s="99">
        <f t="shared" ca="1" si="61"/>
        <v>2.0618556701030837E-2</v>
      </c>
      <c r="D1984" s="64">
        <f t="shared" ca="1" si="62"/>
        <v>0.30927835051546254</v>
      </c>
    </row>
    <row r="1985" spans="1:4" s="21" customFormat="1" ht="14.25" customHeight="1" x14ac:dyDescent="0.3">
      <c r="A1985" s="76">
        <v>39567</v>
      </c>
      <c r="B1985" s="64">
        <v>20.239999999999998</v>
      </c>
      <c r="C1985" s="99">
        <f t="shared" ca="1" si="61"/>
        <v>-1.412566975158318E-2</v>
      </c>
      <c r="D1985" s="64">
        <f t="shared" ca="1" si="62"/>
        <v>-0.21188504627374768</v>
      </c>
    </row>
    <row r="1986" spans="1:4" s="21" customFormat="1" ht="14.25" customHeight="1" x14ac:dyDescent="0.3">
      <c r="A1986" s="76">
        <v>39566</v>
      </c>
      <c r="B1986" s="64">
        <v>19.64</v>
      </c>
      <c r="C1986" s="99">
        <f t="shared" ca="1" si="61"/>
        <v>-0.13784021071115016</v>
      </c>
      <c r="D1986" s="64">
        <f t="shared" ca="1" si="62"/>
        <v>-2.0676031606672525</v>
      </c>
    </row>
    <row r="1987" spans="1:4" s="21" customFormat="1" ht="14.25" customHeight="1" x14ac:dyDescent="0.3">
      <c r="A1987" s="76">
        <v>39563</v>
      </c>
      <c r="B1987" s="64">
        <v>19.59</v>
      </c>
      <c r="C1987" s="99">
        <f t="shared" ref="C1987:C2050" ca="1" si="63">_xlfn.IFNA((B1987-B1996)/B1996,NORMINV(RAND(), _xlfn.AGGREGATE(1,6,C1926:C2052),_xlfn.AGGREGATE(7,6,C1926:C2052)))</f>
        <v>-0.17758186397984888</v>
      </c>
      <c r="D1987" s="64">
        <f t="shared" ca="1" si="62"/>
        <v>-2.663727959697733</v>
      </c>
    </row>
    <row r="1988" spans="1:4" s="21" customFormat="1" ht="14.25" customHeight="1" x14ac:dyDescent="0.3">
      <c r="A1988" s="76">
        <v>39562</v>
      </c>
      <c r="B1988" s="64">
        <v>20.059999999999999</v>
      </c>
      <c r="C1988" s="99">
        <f t="shared" ca="1" si="63"/>
        <v>-0.14492753623188415</v>
      </c>
      <c r="D1988" s="64">
        <f t="shared" ca="1" si="62"/>
        <v>-2.1739130434782621</v>
      </c>
    </row>
    <row r="1989" spans="1:4" s="21" customFormat="1" ht="14.25" customHeight="1" x14ac:dyDescent="0.3">
      <c r="A1989" s="76">
        <v>39561</v>
      </c>
      <c r="B1989" s="64">
        <v>20.260000000000002</v>
      </c>
      <c r="C1989" s="99">
        <f t="shared" ca="1" si="63"/>
        <v>-7.8252957233848897E-2</v>
      </c>
      <c r="D1989" s="64">
        <f t="shared" ca="1" si="62"/>
        <v>-1.1737943585077335</v>
      </c>
    </row>
    <row r="1990" spans="1:4" s="21" customFormat="1" ht="14.25" customHeight="1" x14ac:dyDescent="0.3">
      <c r="A1990" s="76">
        <v>39560</v>
      </c>
      <c r="B1990" s="64">
        <v>20.87</v>
      </c>
      <c r="C1990" s="99">
        <f t="shared" ca="1" si="63"/>
        <v>-8.5050416483998151E-2</v>
      </c>
      <c r="D1990" s="64">
        <f t="shared" ref="D1990:D2053" ca="1" si="64">C1990*15</f>
        <v>-1.2757562472599722</v>
      </c>
    </row>
    <row r="1991" spans="1:4" s="21" customFormat="1" ht="14.25" customHeight="1" x14ac:dyDescent="0.3">
      <c r="A1991" s="76">
        <v>39559</v>
      </c>
      <c r="B1991" s="64">
        <v>20.5</v>
      </c>
      <c r="C1991" s="99">
        <f t="shared" ca="1" si="63"/>
        <v>-8.318425760286223E-2</v>
      </c>
      <c r="D1991" s="64">
        <f t="shared" ca="1" si="64"/>
        <v>-1.2477638640429334</v>
      </c>
    </row>
    <row r="1992" spans="1:4" s="21" customFormat="1" ht="14.25" customHeight="1" x14ac:dyDescent="0.3">
      <c r="A1992" s="76">
        <v>39556</v>
      </c>
      <c r="B1992" s="64">
        <v>20.13</v>
      </c>
      <c r="C1992" s="99">
        <f t="shared" ca="1" si="63"/>
        <v>-0.10214094558429984</v>
      </c>
      <c r="D1992" s="64">
        <f t="shared" ca="1" si="64"/>
        <v>-1.5321141837644976</v>
      </c>
    </row>
    <row r="1993" spans="1:4" s="21" customFormat="1" ht="14.25" customHeight="1" x14ac:dyDescent="0.3">
      <c r="A1993" s="76">
        <v>39555</v>
      </c>
      <c r="B1993" s="64">
        <v>20.37</v>
      </c>
      <c r="C1993" s="99">
        <f t="shared" ca="1" si="63"/>
        <v>-9.2650334075723761E-2</v>
      </c>
      <c r="D1993" s="64">
        <f t="shared" ca="1" si="64"/>
        <v>-1.3897550111358563</v>
      </c>
    </row>
    <row r="1994" spans="1:4" s="21" customFormat="1" ht="14.25" customHeight="1" x14ac:dyDescent="0.3">
      <c r="A1994" s="76">
        <v>39554</v>
      </c>
      <c r="B1994" s="64">
        <v>20.53</v>
      </c>
      <c r="C1994" s="99">
        <f t="shared" ca="1" si="63"/>
        <v>-0.11546747091770787</v>
      </c>
      <c r="D1994" s="64">
        <f t="shared" ca="1" si="64"/>
        <v>-1.732012063765618</v>
      </c>
    </row>
    <row r="1995" spans="1:4" s="21" customFormat="1" ht="14.25" customHeight="1" x14ac:dyDescent="0.3">
      <c r="A1995" s="76">
        <v>39553</v>
      </c>
      <c r="B1995" s="64">
        <v>22.78</v>
      </c>
      <c r="C1995" s="99">
        <f t="shared" ca="1" si="63"/>
        <v>-2.774221084080233E-2</v>
      </c>
      <c r="D1995" s="64">
        <f t="shared" ca="1" si="64"/>
        <v>-0.41613316261203498</v>
      </c>
    </row>
    <row r="1996" spans="1:4" s="21" customFormat="1" ht="14.25" customHeight="1" x14ac:dyDescent="0.3">
      <c r="A1996" s="76">
        <v>39552</v>
      </c>
      <c r="B1996" s="64">
        <v>23.82</v>
      </c>
      <c r="C1996" s="99">
        <f t="shared" ca="1" si="63"/>
        <v>5.026455026455029E-2</v>
      </c>
      <c r="D1996" s="64">
        <f t="shared" ca="1" si="64"/>
        <v>0.7539682539682544</v>
      </c>
    </row>
    <row r="1997" spans="1:4" s="21" customFormat="1" ht="14.25" customHeight="1" x14ac:dyDescent="0.3">
      <c r="A1997" s="76">
        <v>39549</v>
      </c>
      <c r="B1997" s="64">
        <v>23.46</v>
      </c>
      <c r="C1997" s="99">
        <f t="shared" ca="1" si="63"/>
        <v>-8.3951581413510293E-2</v>
      </c>
      <c r="D1997" s="64">
        <f t="shared" ca="1" si="64"/>
        <v>-1.2592737212026544</v>
      </c>
    </row>
    <row r="1998" spans="1:4" s="21" customFormat="1" ht="14.25" customHeight="1" x14ac:dyDescent="0.3">
      <c r="A1998" s="76">
        <v>39548</v>
      </c>
      <c r="B1998" s="64">
        <v>21.98</v>
      </c>
      <c r="C1998" s="99">
        <f t="shared" ca="1" si="63"/>
        <v>-0.14507973551147416</v>
      </c>
      <c r="D1998" s="64">
        <f t="shared" ca="1" si="64"/>
        <v>-2.1761960326721121</v>
      </c>
    </row>
    <row r="1999" spans="1:4" s="21" customFormat="1" ht="14.25" customHeight="1" x14ac:dyDescent="0.3">
      <c r="A1999" s="76">
        <v>39547</v>
      </c>
      <c r="B1999" s="64">
        <v>22.81</v>
      </c>
      <c r="C1999" s="99">
        <f t="shared" ca="1" si="63"/>
        <v>-0.11862442040185472</v>
      </c>
      <c r="D1999" s="64">
        <f t="shared" ca="1" si="64"/>
        <v>-1.7793663060278209</v>
      </c>
    </row>
    <row r="2000" spans="1:4" s="21" customFormat="1" ht="14.25" customHeight="1" x14ac:dyDescent="0.3">
      <c r="A2000" s="76">
        <v>39546</v>
      </c>
      <c r="B2000" s="64">
        <v>22.36</v>
      </c>
      <c r="C2000" s="99">
        <f t="shared" ca="1" si="63"/>
        <v>-0.1426380368098159</v>
      </c>
      <c r="D2000" s="64">
        <f t="shared" ca="1" si="64"/>
        <v>-2.1395705521472386</v>
      </c>
    </row>
    <row r="2001" spans="1:4" s="21" customFormat="1" ht="14.25" customHeight="1" x14ac:dyDescent="0.3">
      <c r="A2001" s="76">
        <v>39545</v>
      </c>
      <c r="B2001" s="64">
        <v>22.42</v>
      </c>
      <c r="C2001" s="99">
        <f t="shared" ca="1" si="63"/>
        <v>-0.12830482115085526</v>
      </c>
      <c r="D2001" s="64">
        <f t="shared" ca="1" si="64"/>
        <v>-1.9245723172628288</v>
      </c>
    </row>
    <row r="2002" spans="1:4" s="21" customFormat="1" ht="14.25" customHeight="1" x14ac:dyDescent="0.3">
      <c r="A2002" s="76">
        <v>39542</v>
      </c>
      <c r="B2002" s="64">
        <v>22.45</v>
      </c>
      <c r="C2002" s="99">
        <f t="shared" ca="1" si="63"/>
        <v>-0.12747765254566659</v>
      </c>
      <c r="D2002" s="64">
        <f t="shared" ca="1" si="64"/>
        <v>-1.9121647881849988</v>
      </c>
    </row>
    <row r="2003" spans="1:4" s="21" customFormat="1" ht="14.25" customHeight="1" x14ac:dyDescent="0.3">
      <c r="A2003" s="76">
        <v>39541</v>
      </c>
      <c r="B2003" s="64">
        <v>23.21</v>
      </c>
      <c r="C2003" s="99">
        <f t="shared" ca="1" si="63"/>
        <v>3.5402727195731371E-2</v>
      </c>
      <c r="D2003" s="64">
        <f t="shared" ca="1" si="64"/>
        <v>-2.1576433121019116</v>
      </c>
    </row>
    <row r="2004" spans="1:4" s="21" customFormat="1" ht="14.25" customHeight="1" x14ac:dyDescent="0.3">
      <c r="A2004" s="76">
        <v>39540</v>
      </c>
      <c r="B2004" s="64">
        <v>23.43</v>
      </c>
      <c r="C2004" s="99">
        <f t="shared" ca="1" si="63"/>
        <v>-0.1198347107438017</v>
      </c>
      <c r="D2004" s="64">
        <f t="shared" ca="1" si="64"/>
        <v>-1.7975206611570256</v>
      </c>
    </row>
    <row r="2005" spans="1:4" s="21" customFormat="1" ht="14.25" customHeight="1" x14ac:dyDescent="0.3">
      <c r="A2005" s="76">
        <v>39539</v>
      </c>
      <c r="B2005" s="64">
        <v>22.68</v>
      </c>
      <c r="C2005" s="99">
        <f t="shared" ca="1" si="63"/>
        <v>-0.23994638069705093</v>
      </c>
      <c r="D2005" s="64">
        <f t="shared" ca="1" si="64"/>
        <v>-3.5991957104557639</v>
      </c>
    </row>
    <row r="2006" spans="1:4" s="21" customFormat="1" ht="14.25" customHeight="1" x14ac:dyDescent="0.3">
      <c r="A2006" s="76">
        <v>39538</v>
      </c>
      <c r="B2006" s="64">
        <v>25.61</v>
      </c>
      <c r="C2006" s="99">
        <f t="shared" ca="1" si="63"/>
        <v>-6.9794493989918469E-3</v>
      </c>
      <c r="D2006" s="64">
        <f t="shared" ca="1" si="64"/>
        <v>-0.1046917409848777</v>
      </c>
    </row>
    <row r="2007" spans="1:4" s="21" customFormat="1" ht="14.25" customHeight="1" x14ac:dyDescent="0.3">
      <c r="A2007" s="76">
        <v>39535</v>
      </c>
      <c r="B2007" s="64">
        <v>25.71</v>
      </c>
      <c r="C2007" s="99">
        <f t="shared" ca="1" si="63"/>
        <v>-0.20254342431761788</v>
      </c>
      <c r="D2007" s="64">
        <f t="shared" ca="1" si="64"/>
        <v>-3.0381513647642682</v>
      </c>
    </row>
    <row r="2008" spans="1:4" s="21" customFormat="1" ht="14.25" customHeight="1" x14ac:dyDescent="0.3">
      <c r="A2008" s="76">
        <v>39534</v>
      </c>
      <c r="B2008" s="64">
        <v>25.88</v>
      </c>
      <c r="C2008" s="99">
        <f t="shared" ca="1" si="63"/>
        <v>-0.16944801026957643</v>
      </c>
      <c r="D2008" s="64">
        <f t="shared" ca="1" si="64"/>
        <v>-2.5417201540436465</v>
      </c>
    </row>
    <row r="2009" spans="1:4" s="21" customFormat="1" ht="14.25" customHeight="1" x14ac:dyDescent="0.3">
      <c r="A2009" s="76">
        <v>39533</v>
      </c>
      <c r="B2009" s="64">
        <v>26.08</v>
      </c>
      <c r="C2009" s="99">
        <f t="shared" ca="1" si="63"/>
        <v>-4.4338585562477127E-2</v>
      </c>
      <c r="D2009" s="64">
        <f t="shared" ca="1" si="64"/>
        <v>-0.66507878343715687</v>
      </c>
    </row>
    <row r="2010" spans="1:4" s="21" customFormat="1" ht="14.25" customHeight="1" x14ac:dyDescent="0.3">
      <c r="A2010" s="76">
        <v>39532</v>
      </c>
      <c r="B2010" s="64">
        <v>25.72</v>
      </c>
      <c r="C2010" s="99">
        <f t="shared" ca="1" si="63"/>
        <v>-5.5106539309331376E-2</v>
      </c>
      <c r="D2010" s="64">
        <f t="shared" ca="1" si="64"/>
        <v>-0.82659808963997061</v>
      </c>
    </row>
    <row r="2011" spans="1:4" s="21" customFormat="1" ht="14.25" customHeight="1" x14ac:dyDescent="0.3">
      <c r="A2011" s="76">
        <v>39531</v>
      </c>
      <c r="B2011" s="64">
        <v>25.73</v>
      </c>
      <c r="C2011" s="99">
        <f t="shared" ca="1" si="63"/>
        <v>-2.3899848254931678E-2</v>
      </c>
      <c r="D2011" s="64">
        <f t="shared" ca="1" si="64"/>
        <v>-0.35849772382397516</v>
      </c>
    </row>
    <row r="2012" spans="1:4" s="21" customFormat="1" ht="14.25" customHeight="1" x14ac:dyDescent="0.3">
      <c r="A2012" s="76">
        <v>39528</v>
      </c>
      <c r="B2012" s="64" t="e">
        <v>#N/A</v>
      </c>
      <c r="C2012" s="99">
        <f t="shared" ca="1" si="63"/>
        <v>3.5402727195731371E-2</v>
      </c>
      <c r="D2012" s="64">
        <f t="shared" ca="1" si="64"/>
        <v>-2.1576433121019116</v>
      </c>
    </row>
    <row r="2013" spans="1:4" s="21" customFormat="1" ht="14.25" customHeight="1" x14ac:dyDescent="0.3">
      <c r="A2013" s="76">
        <v>39527</v>
      </c>
      <c r="B2013" s="64">
        <v>26.62</v>
      </c>
      <c r="C2013" s="99">
        <f t="shared" ca="1" si="63"/>
        <v>-3.1647871953437524E-2</v>
      </c>
      <c r="D2013" s="64">
        <f t="shared" ca="1" si="64"/>
        <v>-0.47471807930156285</v>
      </c>
    </row>
    <row r="2014" spans="1:4" s="21" customFormat="1" ht="14.25" customHeight="1" x14ac:dyDescent="0.3">
      <c r="A2014" s="76">
        <v>39526</v>
      </c>
      <c r="B2014" s="64">
        <v>29.84</v>
      </c>
      <c r="C2014" s="99">
        <f t="shared" ref="C2014:C2045" ca="1" si="65">_xlfn.IFNA((B2014-B2023)/B2023,NORMINV(RAND(), _xlfn.AGGREGATE(1,6,C1888:C2013),_xlfn.AGGREGATE(7,6,C1888:C2013)))</f>
        <v>8.3121597096188715E-2</v>
      </c>
      <c r="D2014" s="64">
        <f t="shared" ca="1" si="64"/>
        <v>1.2468239564428307</v>
      </c>
    </row>
    <row r="2015" spans="1:4" s="21" customFormat="1" ht="14.25" customHeight="1" x14ac:dyDescent="0.3">
      <c r="A2015" s="76">
        <v>39525</v>
      </c>
      <c r="B2015" s="64">
        <v>25.79</v>
      </c>
      <c r="C2015" s="99">
        <f t="shared" ca="1" si="65"/>
        <v>4.8373983739837305E-2</v>
      </c>
      <c r="D2015" s="64">
        <f t="shared" ca="1" si="64"/>
        <v>0.72560975609755962</v>
      </c>
    </row>
    <row r="2016" spans="1:4" s="21" customFormat="1" ht="14.25" customHeight="1" x14ac:dyDescent="0.3">
      <c r="A2016" s="76">
        <v>39524</v>
      </c>
      <c r="B2016" s="64">
        <v>32.24</v>
      </c>
      <c r="C2016" s="99">
        <f t="shared" ca="1" si="65"/>
        <v>0.26332288401253928</v>
      </c>
      <c r="D2016" s="64">
        <f t="shared" ca="1" si="64"/>
        <v>3.9498432601880893</v>
      </c>
    </row>
    <row r="2017" spans="1:4" s="21" customFormat="1" ht="14.25" customHeight="1" x14ac:dyDescent="0.3">
      <c r="A2017" s="76">
        <v>39521</v>
      </c>
      <c r="B2017" s="64">
        <v>31.16</v>
      </c>
      <c r="C2017" s="99">
        <f t="shared" ca="1" si="65"/>
        <v>0.18569254185692538</v>
      </c>
      <c r="D2017" s="64">
        <f t="shared" ca="1" si="64"/>
        <v>2.7853881278538806</v>
      </c>
    </row>
    <row r="2018" spans="1:4" s="21" customFormat="1" ht="14.25" customHeight="1" x14ac:dyDescent="0.3">
      <c r="A2018" s="76">
        <v>39520</v>
      </c>
      <c r="B2018" s="64">
        <v>27.29</v>
      </c>
      <c r="C2018" s="99">
        <f t="shared" ca="1" si="65"/>
        <v>2.8259231348907312E-2</v>
      </c>
      <c r="D2018" s="64">
        <f t="shared" ca="1" si="64"/>
        <v>0.4238884702336097</v>
      </c>
    </row>
    <row r="2019" spans="1:4" s="21" customFormat="1" ht="14.25" customHeight="1" x14ac:dyDescent="0.3">
      <c r="A2019" s="76">
        <v>39519</v>
      </c>
      <c r="B2019" s="64">
        <v>27.22</v>
      </c>
      <c r="C2019" s="99">
        <f t="shared" ca="1" si="65"/>
        <v>0.15682107947301308</v>
      </c>
      <c r="D2019" s="64">
        <f t="shared" ca="1" si="64"/>
        <v>2.3523161920951963</v>
      </c>
    </row>
    <row r="2020" spans="1:4" s="21" customFormat="1" ht="14.25" customHeight="1" x14ac:dyDescent="0.3">
      <c r="A2020" s="76">
        <v>39518</v>
      </c>
      <c r="B2020" s="64">
        <v>26.36</v>
      </c>
      <c r="C2020" s="99">
        <f t="shared" ca="1" si="65"/>
        <v>0.1617452622300572</v>
      </c>
      <c r="D2020" s="64">
        <f t="shared" ca="1" si="64"/>
        <v>2.4261789334508581</v>
      </c>
    </row>
    <row r="2021" spans="1:4" s="21" customFormat="1" ht="14.25" customHeight="1" x14ac:dyDescent="0.3">
      <c r="A2021" s="76">
        <v>39517</v>
      </c>
      <c r="B2021" s="64">
        <v>29.38</v>
      </c>
      <c r="C2021" s="99">
        <f t="shared" ca="1" si="65"/>
        <v>0.34155251141552517</v>
      </c>
      <c r="D2021" s="64">
        <f t="shared" ca="1" si="64"/>
        <v>5.1232876712328776</v>
      </c>
    </row>
    <row r="2022" spans="1:4" s="21" customFormat="1" ht="14.25" customHeight="1" x14ac:dyDescent="0.3">
      <c r="A2022" s="76">
        <v>39514</v>
      </c>
      <c r="B2022" s="64">
        <v>27.49</v>
      </c>
      <c r="C2022" s="99">
        <f t="shared" ca="1" si="65"/>
        <v>0.19366044290056436</v>
      </c>
      <c r="D2022" s="64">
        <f t="shared" ca="1" si="64"/>
        <v>2.9049066435084656</v>
      </c>
    </row>
    <row r="2023" spans="1:4" s="21" customFormat="1" ht="14.25" customHeight="1" x14ac:dyDescent="0.3">
      <c r="A2023" s="76">
        <v>39513</v>
      </c>
      <c r="B2023" s="64">
        <v>27.55</v>
      </c>
      <c r="C2023" s="99">
        <f t="shared" ca="1" si="65"/>
        <v>0.1450540315876975</v>
      </c>
      <c r="D2023" s="64">
        <f t="shared" ca="1" si="64"/>
        <v>2.1758104738154627</v>
      </c>
    </row>
    <row r="2024" spans="1:4" s="21" customFormat="1" ht="14.25" customHeight="1" x14ac:dyDescent="0.3">
      <c r="A2024" s="76">
        <v>39512</v>
      </c>
      <c r="B2024" s="64">
        <v>24.6</v>
      </c>
      <c r="C2024" s="99">
        <f t="shared" ca="1" si="65"/>
        <v>-2.0700636942675141E-2</v>
      </c>
      <c r="D2024" s="64">
        <f t="shared" ca="1" si="64"/>
        <v>-0.3105095541401271</v>
      </c>
    </row>
    <row r="2025" spans="1:4" s="21" customFormat="1" ht="14.25" customHeight="1" x14ac:dyDescent="0.3">
      <c r="A2025" s="76">
        <v>39511</v>
      </c>
      <c r="B2025" s="64">
        <v>25.52</v>
      </c>
      <c r="C2025" s="99">
        <f t="shared" ca="1" si="65"/>
        <v>4.5901639344262342E-2</v>
      </c>
      <c r="D2025" s="64">
        <f t="shared" ca="1" si="64"/>
        <v>0.68852459016393508</v>
      </c>
    </row>
    <row r="2026" spans="1:4" s="21" customFormat="1" ht="14.25" customHeight="1" x14ac:dyDescent="0.3">
      <c r="A2026" s="76">
        <v>39510</v>
      </c>
      <c r="B2026" s="64">
        <v>26.28</v>
      </c>
      <c r="C2026" s="99">
        <f t="shared" ca="1" si="65"/>
        <v>2.6963657678780825E-2</v>
      </c>
      <c r="D2026" s="64">
        <f t="shared" ca="1" si="64"/>
        <v>0.40445486518171236</v>
      </c>
    </row>
    <row r="2027" spans="1:4" s="21" customFormat="1" ht="14.25" customHeight="1" x14ac:dyDescent="0.3">
      <c r="A2027" s="76">
        <v>39507</v>
      </c>
      <c r="B2027" s="64">
        <v>26.54</v>
      </c>
      <c r="C2027" s="99">
        <f t="shared" ca="1" si="65"/>
        <v>-5.5580429513210172E-4</v>
      </c>
      <c r="D2027" s="64">
        <f t="shared" ca="1" si="64"/>
        <v>-2.1576433121019116</v>
      </c>
    </row>
    <row r="2028" spans="1:4" s="21" customFormat="1" ht="14.25" customHeight="1" x14ac:dyDescent="0.3">
      <c r="A2028" s="76">
        <v>39506</v>
      </c>
      <c r="B2028" s="64">
        <v>23.53</v>
      </c>
      <c r="C2028" s="99">
        <f t="shared" ca="1" si="65"/>
        <v>-5.9552358113509132E-2</v>
      </c>
      <c r="D2028" s="64">
        <f t="shared" ca="1" si="64"/>
        <v>-0.893285371702637</v>
      </c>
    </row>
    <row r="2029" spans="1:4" s="21" customFormat="1" ht="14.25" customHeight="1" x14ac:dyDescent="0.3">
      <c r="A2029" s="76">
        <v>39505</v>
      </c>
      <c r="B2029" s="64">
        <v>22.69</v>
      </c>
      <c r="C2029" s="99">
        <f t="shared" ca="1" si="65"/>
        <v>-0.11158966327329671</v>
      </c>
      <c r="D2029" s="64">
        <f t="shared" ca="1" si="64"/>
        <v>-1.6738449490994507</v>
      </c>
    </row>
    <row r="2030" spans="1:4" s="21" customFormat="1" ht="14.25" customHeight="1" x14ac:dyDescent="0.3">
      <c r="A2030" s="76">
        <v>39504</v>
      </c>
      <c r="B2030" s="64">
        <v>21.9</v>
      </c>
      <c r="C2030" s="99">
        <f t="shared" ca="1" si="65"/>
        <v>-0.11977491961414793</v>
      </c>
      <c r="D2030" s="64">
        <f t="shared" ca="1" si="64"/>
        <v>-1.796623794212219</v>
      </c>
    </row>
    <row r="2031" spans="1:4" s="21" customFormat="1" ht="14.25" customHeight="1" x14ac:dyDescent="0.3">
      <c r="A2031" s="76">
        <v>39503</v>
      </c>
      <c r="B2031" s="64">
        <v>23.03</v>
      </c>
      <c r="C2031" s="99">
        <f t="shared" ca="1" si="65"/>
        <v>-0.12533232054690457</v>
      </c>
      <c r="D2031" s="64">
        <f t="shared" ca="1" si="64"/>
        <v>-1.8799848082035686</v>
      </c>
    </row>
    <row r="2032" spans="1:4" s="21" customFormat="1" ht="14.25" customHeight="1" x14ac:dyDescent="0.3">
      <c r="A2032" s="76">
        <v>39500</v>
      </c>
      <c r="B2032" s="64">
        <v>24.06</v>
      </c>
      <c r="C2032" s="99">
        <f t="shared" ca="1" si="65"/>
        <v>-0.12826086956521748</v>
      </c>
      <c r="D2032" s="64">
        <f t="shared" ca="1" si="64"/>
        <v>-1.9239130434782623</v>
      </c>
    </row>
    <row r="2033" spans="1:4" s="21" customFormat="1" ht="14.25" customHeight="1" x14ac:dyDescent="0.3">
      <c r="A2033" s="76">
        <v>39499</v>
      </c>
      <c r="B2033" s="64">
        <v>25.12</v>
      </c>
      <c r="C2033" s="99">
        <f t="shared" ca="1" si="65"/>
        <v>-0.10317743662977509</v>
      </c>
      <c r="D2033" s="64">
        <f t="shared" ca="1" si="64"/>
        <v>-1.5476615494466264</v>
      </c>
    </row>
    <row r="2034" spans="1:4" s="21" customFormat="1" ht="14.25" customHeight="1" x14ac:dyDescent="0.3">
      <c r="A2034" s="76">
        <v>39498</v>
      </c>
      <c r="B2034" s="64">
        <v>24.4</v>
      </c>
      <c r="C2034" s="99">
        <f t="shared" ca="1" si="65"/>
        <v>-0.11785972523499644</v>
      </c>
      <c r="D2034" s="64">
        <f t="shared" ca="1" si="64"/>
        <v>-1.7678958785249466</v>
      </c>
    </row>
    <row r="2035" spans="1:4" s="21" customFormat="1" ht="14.25" customHeight="1" x14ac:dyDescent="0.3">
      <c r="A2035" s="76">
        <v>39497</v>
      </c>
      <c r="B2035" s="64">
        <v>25.59</v>
      </c>
      <c r="C2035" s="99">
        <f t="shared" ca="1" si="65"/>
        <v>-0.11667241974456331</v>
      </c>
      <c r="D2035" s="64">
        <f t="shared" ca="1" si="64"/>
        <v>-1.7500862961684498</v>
      </c>
    </row>
    <row r="2036" spans="1:4" s="21" customFormat="1" ht="14.25" customHeight="1" x14ac:dyDescent="0.3">
      <c r="A2036" s="76">
        <v>39496</v>
      </c>
      <c r="B2036" s="64" t="e">
        <v>#N/A</v>
      </c>
      <c r="C2036" s="99">
        <f t="shared" ca="1" si="65"/>
        <v>-5.5580429513210172E-4</v>
      </c>
      <c r="D2036" s="64">
        <f t="shared" ca="1" si="64"/>
        <v>-2.1576433121019116</v>
      </c>
    </row>
    <row r="2037" spans="1:4" s="21" customFormat="1" ht="14.25" customHeight="1" x14ac:dyDescent="0.3">
      <c r="A2037" s="76">
        <v>39493</v>
      </c>
      <c r="B2037" s="64">
        <v>25.02</v>
      </c>
      <c r="C2037" s="99">
        <f t="shared" ca="1" si="65"/>
        <v>-3.7322046941131164E-2</v>
      </c>
      <c r="D2037" s="64">
        <f t="shared" ca="1" si="64"/>
        <v>-0.55983070411696745</v>
      </c>
    </row>
    <row r="2038" spans="1:4" s="21" customFormat="1" ht="14.25" customHeight="1" x14ac:dyDescent="0.3">
      <c r="A2038" s="76">
        <v>39492</v>
      </c>
      <c r="B2038" s="64">
        <v>25.54</v>
      </c>
      <c r="C2038" s="99">
        <f t="shared" ca="1" si="65"/>
        <v>6.3280599500416299E-2</v>
      </c>
      <c r="D2038" s="64">
        <f t="shared" ca="1" si="64"/>
        <v>0.94920899250624446</v>
      </c>
    </row>
    <row r="2039" spans="1:4" s="21" customFormat="1" ht="14.25" customHeight="1" x14ac:dyDescent="0.3">
      <c r="A2039" s="76">
        <v>39491</v>
      </c>
      <c r="B2039" s="64">
        <v>24.88</v>
      </c>
      <c r="C2039" s="99">
        <f t="shared" ca="1" si="65"/>
        <v>-5.038167938931299E-2</v>
      </c>
      <c r="D2039" s="64">
        <f t="shared" ca="1" si="64"/>
        <v>-0.7557251908396948</v>
      </c>
    </row>
    <row r="2040" spans="1:4" s="21" customFormat="1" ht="14.25" customHeight="1" x14ac:dyDescent="0.3">
      <c r="A2040" s="76">
        <v>39490</v>
      </c>
      <c r="B2040" s="64">
        <v>26.33</v>
      </c>
      <c r="C2040" s="99">
        <f t="shared" ca="1" si="65"/>
        <v>-4.6705286024619937E-2</v>
      </c>
      <c r="D2040" s="64">
        <f t="shared" ca="1" si="64"/>
        <v>-0.700579290369299</v>
      </c>
    </row>
    <row r="2041" spans="1:4" s="21" customFormat="1" ht="14.25" customHeight="1" x14ac:dyDescent="0.3">
      <c r="A2041" s="76">
        <v>39489</v>
      </c>
      <c r="B2041" s="64">
        <v>27.6</v>
      </c>
      <c r="C2041" s="99">
        <f t="shared" ca="1" si="65"/>
        <v>1.0248901903367538E-2</v>
      </c>
      <c r="D2041" s="64">
        <f t="shared" ca="1" si="64"/>
        <v>0.15373352855051309</v>
      </c>
    </row>
    <row r="2042" spans="1:4" s="21" customFormat="1" ht="14.25" customHeight="1" x14ac:dyDescent="0.3">
      <c r="A2042" s="76">
        <v>39486</v>
      </c>
      <c r="B2042" s="64">
        <v>28.01</v>
      </c>
      <c r="C2042" s="99">
        <f t="shared" ca="1" si="65"/>
        <v>8.2793376529877762E-3</v>
      </c>
      <c r="D2042" s="64">
        <f t="shared" ca="1" si="64"/>
        <v>0.12419006479481665</v>
      </c>
    </row>
    <row r="2043" spans="1:4" s="21" customFormat="1" ht="14.25" customHeight="1" x14ac:dyDescent="0.3">
      <c r="A2043" s="76">
        <v>39485</v>
      </c>
      <c r="B2043" s="64">
        <v>27.66</v>
      </c>
      <c r="C2043" s="99">
        <f t="shared" ca="1" si="65"/>
        <v>-4.8830811554332818E-2</v>
      </c>
      <c r="D2043" s="64">
        <f t="shared" ca="1" si="64"/>
        <v>-0.7324621733149923</v>
      </c>
    </row>
    <row r="2044" spans="1:4" s="21" customFormat="1" ht="14.25" customHeight="1" x14ac:dyDescent="0.3">
      <c r="A2044" s="76">
        <v>39484</v>
      </c>
      <c r="B2044" s="64">
        <v>28.97</v>
      </c>
      <c r="C2044" s="99">
        <f t="shared" ca="1" si="65"/>
        <v>4.2836573074153984E-2</v>
      </c>
      <c r="D2044" s="64">
        <f t="shared" ca="1" si="64"/>
        <v>0.64254859611230974</v>
      </c>
    </row>
    <row r="2045" spans="1:4" s="21" customFormat="1" ht="14.25" customHeight="1" x14ac:dyDescent="0.3">
      <c r="A2045" s="76">
        <v>39483</v>
      </c>
      <c r="B2045" s="64">
        <v>28.24</v>
      </c>
      <c r="C2045" s="99">
        <f t="shared" ca="1" si="65"/>
        <v>-2.687801516195731E-2</v>
      </c>
      <c r="D2045" s="64">
        <f t="shared" ca="1" si="64"/>
        <v>-0.40317022742935965</v>
      </c>
    </row>
    <row r="2046" spans="1:4" s="21" customFormat="1" ht="14.25" customHeight="1" x14ac:dyDescent="0.3">
      <c r="A2046" s="76">
        <v>39482</v>
      </c>
      <c r="B2046" s="64">
        <v>25.99</v>
      </c>
      <c r="C2046" s="99">
        <f t="shared" ref="C2046:C2077" ca="1" si="66">_xlfn.IFNA((B2046-B2055)/B2055,NORMINV(RAND(), _xlfn.AGGREGATE(1,6,C1920:C2045),_xlfn.AGGREGATE(7,6,C1920:C2045)))</f>
        <v>-0.16188326346339899</v>
      </c>
      <c r="D2046" s="64">
        <f t="shared" ca="1" si="64"/>
        <v>-2.4282489519509847</v>
      </c>
    </row>
    <row r="2047" spans="1:4" s="21" customFormat="1" ht="14.25" customHeight="1" x14ac:dyDescent="0.3">
      <c r="A2047" s="76">
        <v>39479</v>
      </c>
      <c r="B2047" s="64">
        <v>24.02</v>
      </c>
      <c r="C2047" s="99">
        <f t="shared" ca="1" si="66"/>
        <v>-5.5580429513210172E-4</v>
      </c>
      <c r="D2047" s="64">
        <f t="shared" ca="1" si="64"/>
        <v>-2.1576433121019116</v>
      </c>
    </row>
    <row r="2048" spans="1:4" s="21" customFormat="1" ht="14.25" customHeight="1" x14ac:dyDescent="0.3">
      <c r="A2048" s="76">
        <v>39478</v>
      </c>
      <c r="B2048" s="64">
        <v>26.2</v>
      </c>
      <c r="C2048" s="99">
        <f t="shared" ca="1" si="66"/>
        <v>-3.6055923473142029E-2</v>
      </c>
      <c r="D2048" s="64">
        <f t="shared" ca="1" si="64"/>
        <v>-0.54083885209713045</v>
      </c>
    </row>
    <row r="2049" spans="1:4" s="21" customFormat="1" ht="14.25" customHeight="1" x14ac:dyDescent="0.3">
      <c r="A2049" s="76">
        <v>39477</v>
      </c>
      <c r="B2049" s="64">
        <v>27.62</v>
      </c>
      <c r="C2049" s="99">
        <f t="shared" ca="1" si="66"/>
        <v>-2.951510892480674E-2</v>
      </c>
      <c r="D2049" s="64">
        <f t="shared" ca="1" si="64"/>
        <v>-0.44272663387210109</v>
      </c>
    </row>
    <row r="2050" spans="1:4" s="21" customFormat="1" ht="14.25" customHeight="1" x14ac:dyDescent="0.3">
      <c r="A2050" s="76">
        <v>39476</v>
      </c>
      <c r="B2050" s="64">
        <v>27.32</v>
      </c>
      <c r="C2050" s="99">
        <f t="shared" ca="1" si="66"/>
        <v>0.12059064807219037</v>
      </c>
      <c r="D2050" s="64">
        <f t="shared" ca="1" si="64"/>
        <v>1.8088597210828556</v>
      </c>
    </row>
    <row r="2051" spans="1:4" s="21" customFormat="1" ht="14.25" customHeight="1" x14ac:dyDescent="0.3">
      <c r="A2051" s="76">
        <v>39475</v>
      </c>
      <c r="B2051" s="64">
        <v>27.78</v>
      </c>
      <c r="C2051" s="99">
        <f t="shared" ca="1" si="66"/>
        <v>0.19023136246786637</v>
      </c>
      <c r="D2051" s="64">
        <f t="shared" ca="1" si="64"/>
        <v>2.8534704370179957</v>
      </c>
    </row>
    <row r="2052" spans="1:4" s="21" customFormat="1" ht="14.25" customHeight="1" x14ac:dyDescent="0.3">
      <c r="A2052" s="76">
        <v>39472</v>
      </c>
      <c r="B2052" s="64">
        <v>29.08</v>
      </c>
      <c r="C2052" s="99">
        <f t="shared" ca="1" si="66"/>
        <v>0.26986899563318778</v>
      </c>
      <c r="D2052" s="64">
        <f t="shared" ca="1" si="64"/>
        <v>4.0480349344978164</v>
      </c>
    </row>
    <row r="2053" spans="1:4" s="21" customFormat="1" ht="14.25" customHeight="1" x14ac:dyDescent="0.3">
      <c r="A2053" s="76">
        <v>39471</v>
      </c>
      <c r="B2053" s="64">
        <v>27.78</v>
      </c>
      <c r="C2053" s="99">
        <f t="shared" ca="1" si="66"/>
        <v>0.17314189189189194</v>
      </c>
      <c r="D2053" s="64">
        <f t="shared" ca="1" si="64"/>
        <v>2.597128378378379</v>
      </c>
    </row>
    <row r="2054" spans="1:4" s="21" customFormat="1" ht="14.25" customHeight="1" x14ac:dyDescent="0.3">
      <c r="A2054" s="76">
        <v>39470</v>
      </c>
      <c r="B2054" s="64">
        <v>29.02</v>
      </c>
      <c r="C2054" s="99">
        <f t="shared" ca="1" si="66"/>
        <v>0.23752665245202562</v>
      </c>
      <c r="D2054" s="64">
        <f t="shared" ref="D2054:D2117" ca="1" si="67">C2054*15</f>
        <v>3.5628997867803842</v>
      </c>
    </row>
    <row r="2055" spans="1:4" s="21" customFormat="1" ht="14.25" customHeight="1" x14ac:dyDescent="0.3">
      <c r="A2055" s="76">
        <v>39469</v>
      </c>
      <c r="B2055" s="64">
        <v>31.01</v>
      </c>
      <c r="C2055" s="99">
        <f t="shared" ca="1" si="66"/>
        <v>0.28565505804311775</v>
      </c>
      <c r="D2055" s="64">
        <f t="shared" ca="1" si="67"/>
        <v>4.2848258706467659</v>
      </c>
    </row>
    <row r="2056" spans="1:4" s="21" customFormat="1" ht="14.25" customHeight="1" x14ac:dyDescent="0.3">
      <c r="A2056" s="76">
        <v>39468</v>
      </c>
      <c r="B2056" s="64" t="e">
        <v>#N/A</v>
      </c>
      <c r="C2056" s="99">
        <f t="shared" ca="1" si="66"/>
        <v>-5.5580429513210172E-4</v>
      </c>
      <c r="D2056" s="64">
        <f t="shared" ca="1" si="67"/>
        <v>-2.1576433121019116</v>
      </c>
    </row>
    <row r="2057" spans="1:4" s="21" customFormat="1" ht="14.25" customHeight="1" x14ac:dyDescent="0.3">
      <c r="A2057" s="76">
        <v>39465</v>
      </c>
      <c r="B2057" s="64">
        <v>27.18</v>
      </c>
      <c r="C2057" s="99">
        <f t="shared" ca="1" si="66"/>
        <v>0.14249684741488022</v>
      </c>
      <c r="D2057" s="64">
        <f t="shared" ca="1" si="67"/>
        <v>2.1374527112232036</v>
      </c>
    </row>
    <row r="2058" spans="1:4" s="21" customFormat="1" ht="14.25" customHeight="1" x14ac:dyDescent="0.3">
      <c r="A2058" s="76">
        <v>39464</v>
      </c>
      <c r="B2058" s="64">
        <v>28.46</v>
      </c>
      <c r="C2058" s="99">
        <f t="shared" ca="1" si="66"/>
        <v>0.1888053467000835</v>
      </c>
      <c r="D2058" s="64">
        <f t="shared" ca="1" si="67"/>
        <v>2.8320802005012524</v>
      </c>
    </row>
    <row r="2059" spans="1:4" s="21" customFormat="1" ht="14.25" customHeight="1" x14ac:dyDescent="0.3">
      <c r="A2059" s="76">
        <v>39463</v>
      </c>
      <c r="B2059" s="64">
        <v>24.38</v>
      </c>
      <c r="C2059" s="99">
        <f t="shared" ca="1" si="66"/>
        <v>8.4037349933303723E-2</v>
      </c>
      <c r="D2059" s="64">
        <f t="shared" ca="1" si="67"/>
        <v>1.2605602489995558</v>
      </c>
    </row>
    <row r="2060" spans="1:4" s="21" customFormat="1" ht="14.25" customHeight="1" x14ac:dyDescent="0.3">
      <c r="A2060" s="76">
        <v>39462</v>
      </c>
      <c r="B2060" s="64">
        <v>23.34</v>
      </c>
      <c r="C2060" s="99">
        <f t="shared" ca="1" si="66"/>
        <v>7.3370738023305192E-3</v>
      </c>
      <c r="D2060" s="64">
        <f t="shared" ca="1" si="67"/>
        <v>0.11005610703495779</v>
      </c>
    </row>
    <row r="2061" spans="1:4" s="21" customFormat="1" ht="14.25" customHeight="1" x14ac:dyDescent="0.3">
      <c r="A2061" s="76">
        <v>39461</v>
      </c>
      <c r="B2061" s="64">
        <v>22.9</v>
      </c>
      <c r="C2061" s="99">
        <f t="shared" ca="1" si="66"/>
        <v>-5.5580429513210172E-4</v>
      </c>
      <c r="D2061" s="64">
        <f t="shared" ca="1" si="67"/>
        <v>-2.1576433121019116</v>
      </c>
    </row>
    <row r="2062" spans="1:4" s="21" customFormat="1" ht="14.25" customHeight="1" x14ac:dyDescent="0.3">
      <c r="A2062" s="76">
        <v>39458</v>
      </c>
      <c r="B2062" s="64">
        <v>23.68</v>
      </c>
      <c r="C2062" s="99">
        <f t="shared" ca="1" si="66"/>
        <v>5.2444444444444432E-2</v>
      </c>
      <c r="D2062" s="64">
        <f t="shared" ca="1" si="67"/>
        <v>0.78666666666666651</v>
      </c>
    </row>
    <row r="2063" spans="1:4" s="21" customFormat="1" ht="14.25" customHeight="1" x14ac:dyDescent="0.3">
      <c r="A2063" s="76">
        <v>39457</v>
      </c>
      <c r="B2063" s="64">
        <v>23.45</v>
      </c>
      <c r="C2063" s="99">
        <f t="shared" ca="1" si="66"/>
        <v>0.13066538090646099</v>
      </c>
      <c r="D2063" s="64">
        <f t="shared" ca="1" si="67"/>
        <v>1.9599807135969147</v>
      </c>
    </row>
    <row r="2064" spans="1:4" s="21" customFormat="1" ht="14.25" customHeight="1" x14ac:dyDescent="0.3">
      <c r="A2064" s="76">
        <v>39456</v>
      </c>
      <c r="B2064" s="64">
        <v>24.12</v>
      </c>
      <c r="C2064" s="99">
        <f t="shared" ca="1" si="66"/>
        <v>0.19052319842053303</v>
      </c>
      <c r="D2064" s="64">
        <f t="shared" ca="1" si="67"/>
        <v>2.8578479763079954</v>
      </c>
    </row>
    <row r="2065" spans="1:4" s="21" customFormat="1" ht="14.25" customHeight="1" x14ac:dyDescent="0.3">
      <c r="A2065" s="76">
        <v>39455</v>
      </c>
      <c r="B2065" s="64">
        <v>25.43</v>
      </c>
      <c r="C2065" s="99">
        <f t="shared" ca="1" si="66"/>
        <v>0.36280814576634512</v>
      </c>
      <c r="D2065" s="64">
        <f t="shared" ca="1" si="67"/>
        <v>5.442122186495177</v>
      </c>
    </row>
    <row r="2066" spans="1:4" s="21" customFormat="1" ht="14.25" customHeight="1" x14ac:dyDescent="0.3">
      <c r="A2066" s="76">
        <v>39454</v>
      </c>
      <c r="B2066" s="64">
        <v>23.79</v>
      </c>
      <c r="C2066" s="99">
        <f t="shared" ca="1" si="66"/>
        <v>-5.5580429513210172E-4</v>
      </c>
      <c r="D2066" s="64">
        <f t="shared" ca="1" si="67"/>
        <v>-2.1576433121019116</v>
      </c>
    </row>
    <row r="2067" spans="1:4" s="21" customFormat="1" ht="14.25" customHeight="1" x14ac:dyDescent="0.3">
      <c r="A2067" s="76">
        <v>39451</v>
      </c>
      <c r="B2067" s="64">
        <v>23.94</v>
      </c>
      <c r="C2067" s="99">
        <f t="shared" ca="1" si="66"/>
        <v>0.28709677419354834</v>
      </c>
      <c r="D2067" s="64">
        <f t="shared" ca="1" si="67"/>
        <v>4.3064516129032251</v>
      </c>
    </row>
    <row r="2068" spans="1:4" s="21" customFormat="1" ht="14.25" customHeight="1" x14ac:dyDescent="0.3">
      <c r="A2068" s="76">
        <v>39450</v>
      </c>
      <c r="B2068" s="64">
        <v>22.49</v>
      </c>
      <c r="C2068" s="99">
        <f t="shared" ca="1" si="66"/>
        <v>0.21765024363833241</v>
      </c>
      <c r="D2068" s="64">
        <f t="shared" ca="1" si="67"/>
        <v>3.264753654574986</v>
      </c>
    </row>
    <row r="2069" spans="1:4" s="21" customFormat="1" ht="14.25" customHeight="1" x14ac:dyDescent="0.3">
      <c r="A2069" s="76">
        <v>39449</v>
      </c>
      <c r="B2069" s="64">
        <v>23.17</v>
      </c>
      <c r="C2069" s="99">
        <f t="shared" ca="1" si="66"/>
        <v>0.12585034013605459</v>
      </c>
      <c r="D2069" s="64">
        <f t="shared" ca="1" si="67"/>
        <v>1.8877551020408188</v>
      </c>
    </row>
    <row r="2070" spans="1:4" s="21" customFormat="1" ht="14.25" customHeight="1" x14ac:dyDescent="0.3">
      <c r="A2070" s="76">
        <v>39448</v>
      </c>
      <c r="B2070" s="64" t="e">
        <v>#N/A</v>
      </c>
      <c r="C2070" s="99">
        <f t="shared" ca="1" si="66"/>
        <v>-5.5580429513210172E-4</v>
      </c>
      <c r="D2070" s="64">
        <f t="shared" ca="1" si="67"/>
        <v>-2.1576433121019116</v>
      </c>
    </row>
    <row r="2071" spans="1:4" s="21" customFormat="1" ht="14.25" customHeight="1" x14ac:dyDescent="0.3">
      <c r="A2071" s="76">
        <v>39447</v>
      </c>
      <c r="B2071" s="64">
        <v>22.5</v>
      </c>
      <c r="C2071" s="99">
        <f t="shared" ca="1" si="66"/>
        <v>-6.1837455830388941E-3</v>
      </c>
      <c r="D2071" s="64">
        <f t="shared" ca="1" si="67"/>
        <v>-9.2756183745583407E-2</v>
      </c>
    </row>
    <row r="2072" spans="1:4" s="21" customFormat="1" ht="14.25" customHeight="1" x14ac:dyDescent="0.3">
      <c r="A2072" s="76">
        <v>39444</v>
      </c>
      <c r="B2072" s="64">
        <v>20.74</v>
      </c>
      <c r="C2072" s="99">
        <f t="shared" ca="1" si="66"/>
        <v>-0.15415986949429042</v>
      </c>
      <c r="D2072" s="64">
        <f t="shared" ca="1" si="67"/>
        <v>-2.3123980424143564</v>
      </c>
    </row>
    <row r="2073" spans="1:4" s="21" customFormat="1" ht="14.25" customHeight="1" x14ac:dyDescent="0.3">
      <c r="A2073" s="76">
        <v>39443</v>
      </c>
      <c r="B2073" s="64">
        <v>20.260000000000002</v>
      </c>
      <c r="C2073" s="99">
        <f t="shared" ca="1" si="66"/>
        <v>-0.12935109583154267</v>
      </c>
      <c r="D2073" s="64">
        <f t="shared" ca="1" si="67"/>
        <v>-1.94026643747314</v>
      </c>
    </row>
    <row r="2074" spans="1:4" s="21" customFormat="1" ht="14.25" customHeight="1" x14ac:dyDescent="0.3">
      <c r="A2074" s="76">
        <v>39442</v>
      </c>
      <c r="B2074" s="64">
        <v>18.66</v>
      </c>
      <c r="C2074" s="99">
        <f t="shared" ca="1" si="66"/>
        <v>-0.17287234042553187</v>
      </c>
      <c r="D2074" s="64">
        <f t="shared" ca="1" si="67"/>
        <v>-2.5930851063829783</v>
      </c>
    </row>
    <row r="2075" spans="1:4" s="21" customFormat="1" ht="14.25" customHeight="1" x14ac:dyDescent="0.3">
      <c r="A2075" s="76">
        <v>39441</v>
      </c>
      <c r="B2075" s="64" t="e">
        <v>#N/A</v>
      </c>
      <c r="C2075" s="99">
        <f t="shared" ca="1" si="66"/>
        <v>-5.5580429513210172E-4</v>
      </c>
      <c r="D2075" s="64">
        <f t="shared" ca="1" si="67"/>
        <v>-2.1576433121019116</v>
      </c>
    </row>
    <row r="2076" spans="1:4" s="21" customFormat="1" ht="14.25" customHeight="1" x14ac:dyDescent="0.3">
      <c r="A2076" s="76">
        <v>39440</v>
      </c>
      <c r="B2076" s="64">
        <v>18.600000000000001</v>
      </c>
      <c r="C2076" s="99">
        <f t="shared" ca="1" si="66"/>
        <v>-0.21153030945315807</v>
      </c>
      <c r="D2076" s="64">
        <f t="shared" ca="1" si="67"/>
        <v>-3.1729546417973711</v>
      </c>
    </row>
    <row r="2077" spans="1:4" s="21" customFormat="1" ht="14.25" customHeight="1" x14ac:dyDescent="0.3">
      <c r="A2077" s="76">
        <v>39437</v>
      </c>
      <c r="B2077" s="64">
        <v>18.47</v>
      </c>
      <c r="C2077" s="99">
        <f t="shared" ca="1" si="66"/>
        <v>-0.10945033751205399</v>
      </c>
      <c r="D2077" s="64">
        <f t="shared" ca="1" si="67"/>
        <v>-1.64175506268081</v>
      </c>
    </row>
    <row r="2078" spans="1:4" s="21" customFormat="1" ht="14.25" customHeight="1" x14ac:dyDescent="0.3">
      <c r="A2078" s="76">
        <v>39436</v>
      </c>
      <c r="B2078" s="64">
        <v>20.58</v>
      </c>
      <c r="C2078" s="99">
        <f t="shared" ref="C2078:C2109" ca="1" si="68">_xlfn.IFNA((B2078-B2087)/B2087,NORMINV(RAND(), _xlfn.AGGREGATE(1,6,C1952:C2077),_xlfn.AGGREGATE(7,6,C1952:C2077)))</f>
        <v>-1.2949640287769933E-2</v>
      </c>
      <c r="D2078" s="64">
        <f t="shared" ca="1" si="67"/>
        <v>-0.194244604316549</v>
      </c>
    </row>
    <row r="2079" spans="1:4" s="21" customFormat="1" ht="14.25" customHeight="1" x14ac:dyDescent="0.3">
      <c r="A2079" s="76">
        <v>39435</v>
      </c>
      <c r="B2079" s="64">
        <v>21.68</v>
      </c>
      <c r="C2079" s="99">
        <f t="shared" ca="1" si="68"/>
        <v>3.4351145038167885E-2</v>
      </c>
      <c r="D2079" s="64">
        <f t="shared" ca="1" si="67"/>
        <v>0.51526717557251822</v>
      </c>
    </row>
    <row r="2080" spans="1:4" s="21" customFormat="1" ht="14.25" customHeight="1" x14ac:dyDescent="0.3">
      <c r="A2080" s="76">
        <v>39434</v>
      </c>
      <c r="B2080" s="64">
        <v>22.64</v>
      </c>
      <c r="C2080" s="99">
        <f t="shared" ca="1" si="68"/>
        <v>4.8823790501553227E-3</v>
      </c>
      <c r="D2080" s="64">
        <f t="shared" ca="1" si="67"/>
        <v>7.3235685752329846E-2</v>
      </c>
    </row>
    <row r="2081" spans="1:4" s="21" customFormat="1" ht="14.25" customHeight="1" x14ac:dyDescent="0.3">
      <c r="A2081" s="76">
        <v>39433</v>
      </c>
      <c r="B2081" s="64">
        <v>24.52</v>
      </c>
      <c r="C2081" s="99">
        <f t="shared" ca="1" si="68"/>
        <v>3.0685161832702836E-2</v>
      </c>
      <c r="D2081" s="64">
        <f t="shared" ca="1" si="67"/>
        <v>0.46027742749054257</v>
      </c>
    </row>
    <row r="2082" spans="1:4" s="21" customFormat="1" ht="14.25" customHeight="1" x14ac:dyDescent="0.3">
      <c r="A2082" s="76">
        <v>39430</v>
      </c>
      <c r="B2082" s="64">
        <v>23.27</v>
      </c>
      <c r="C2082" s="99">
        <f t="shared" ca="1" si="68"/>
        <v>-1.4400677678949592E-2</v>
      </c>
      <c r="D2082" s="64">
        <f t="shared" ca="1" si="67"/>
        <v>-0.21601016518424387</v>
      </c>
    </row>
    <row r="2083" spans="1:4" s="21" customFormat="1" ht="14.25" customHeight="1" x14ac:dyDescent="0.3">
      <c r="A2083" s="76">
        <v>39429</v>
      </c>
      <c r="B2083" s="64">
        <v>22.56</v>
      </c>
      <c r="C2083" s="64"/>
      <c r="D2083" s="64">
        <f t="shared" si="67"/>
        <v>0</v>
      </c>
    </row>
    <row r="2084" spans="1:4" s="21" customFormat="1" ht="14.25" customHeight="1" x14ac:dyDescent="0.3">
      <c r="A2084" s="76">
        <v>39428</v>
      </c>
      <c r="B2084" s="64">
        <v>22.47</v>
      </c>
      <c r="C2084" s="64"/>
      <c r="D2084" s="64">
        <f t="shared" si="67"/>
        <v>0</v>
      </c>
    </row>
    <row r="2085" spans="1:4" s="21" customFormat="1" ht="14.25" customHeight="1" x14ac:dyDescent="0.3">
      <c r="A2085" s="76">
        <v>39427</v>
      </c>
      <c r="B2085" s="64">
        <v>23.59</v>
      </c>
      <c r="C2085" s="64"/>
      <c r="D2085" s="64">
        <f t="shared" si="67"/>
        <v>0</v>
      </c>
    </row>
    <row r="2086" spans="1:4" s="21" customFormat="1" ht="14.25" customHeight="1" x14ac:dyDescent="0.3">
      <c r="A2086" s="76">
        <v>39426</v>
      </c>
      <c r="B2086" s="64">
        <v>20.74</v>
      </c>
      <c r="C2086" s="64"/>
      <c r="D2086" s="64">
        <f t="shared" si="67"/>
        <v>0</v>
      </c>
    </row>
    <row r="2087" spans="1:4" s="21" customFormat="1" ht="14.25" customHeight="1" x14ac:dyDescent="0.3">
      <c r="A2087" s="76">
        <v>39423</v>
      </c>
      <c r="B2087" s="64">
        <v>20.85</v>
      </c>
      <c r="C2087" s="64"/>
      <c r="D2087" s="64">
        <f t="shared" si="67"/>
        <v>0</v>
      </c>
    </row>
    <row r="2088" spans="1:4" s="21" customFormat="1" ht="14.25" customHeight="1" x14ac:dyDescent="0.3">
      <c r="A2088" s="76">
        <v>39422</v>
      </c>
      <c r="B2088" s="64">
        <v>20.96</v>
      </c>
      <c r="C2088" s="64"/>
      <c r="D2088" s="64">
        <f t="shared" si="67"/>
        <v>0</v>
      </c>
    </row>
    <row r="2089" spans="1:4" s="21" customFormat="1" ht="14.25" customHeight="1" x14ac:dyDescent="0.3">
      <c r="A2089" s="76">
        <v>39421</v>
      </c>
      <c r="B2089" s="64">
        <v>22.53</v>
      </c>
      <c r="C2089" s="64"/>
      <c r="D2089" s="64">
        <f t="shared" si="67"/>
        <v>0</v>
      </c>
    </row>
    <row r="2090" spans="1:4" s="21" customFormat="1" ht="14.25" customHeight="1" x14ac:dyDescent="0.3">
      <c r="A2090" s="76">
        <v>39420</v>
      </c>
      <c r="B2090" s="64">
        <v>23.79</v>
      </c>
      <c r="C2090" s="64"/>
      <c r="D2090" s="64">
        <f t="shared" si="67"/>
        <v>0</v>
      </c>
    </row>
    <row r="2091" spans="1:4" s="21" customFormat="1" ht="14.25" customHeight="1" x14ac:dyDescent="0.3">
      <c r="A2091" s="76">
        <v>39419</v>
      </c>
      <c r="B2091" s="64">
        <v>23.61</v>
      </c>
      <c r="C2091" s="64"/>
      <c r="D2091" s="64">
        <f t="shared" si="67"/>
        <v>0</v>
      </c>
    </row>
  </sheetData>
  <autoFilter ref="A5:E2091" xr:uid="{0F64FE6B-9D6B-45C0-BB2F-0FEC7CE63978}"/>
  <mergeCells count="1">
    <mergeCell ref="B4:D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636B6-29EB-4718-B511-1F465114C3FB}">
  <dimension ref="A1:D2004"/>
  <sheetViews>
    <sheetView showGridLines="0" workbookViewId="0">
      <selection activeCell="I9" sqref="I9"/>
    </sheetView>
  </sheetViews>
  <sheetFormatPr defaultColWidth="8.81640625" defaultRowHeight="14" x14ac:dyDescent="0.3"/>
  <cols>
    <col min="1" max="1" width="10.54296875" style="118" bestFit="1" customWidth="1"/>
    <col min="2" max="2" width="10.453125" style="21" bestFit="1" customWidth="1"/>
    <col min="3" max="3" width="8.90625" style="21" bestFit="1" customWidth="1"/>
    <col min="4" max="4" width="9.08984375" style="21" bestFit="1" customWidth="1"/>
    <col min="5" max="16384" width="8.81640625" style="21"/>
  </cols>
  <sheetData>
    <row r="1" spans="1:4" x14ac:dyDescent="0.3">
      <c r="A1" s="92" t="s">
        <v>28</v>
      </c>
      <c r="B1" s="93">
        <v>39419</v>
      </c>
      <c r="C1" s="106" t="s">
        <v>56</v>
      </c>
      <c r="D1" s="107">
        <f>0.1</f>
        <v>0.1</v>
      </c>
    </row>
    <row r="2" spans="1:4" x14ac:dyDescent="0.3">
      <c r="A2" s="92" t="s">
        <v>27</v>
      </c>
      <c r="B2" s="93">
        <v>42338</v>
      </c>
      <c r="C2" s="108" t="s">
        <v>55</v>
      </c>
      <c r="D2" s="109">
        <v>200</v>
      </c>
    </row>
    <row r="3" spans="1:4" x14ac:dyDescent="0.3">
      <c r="A3" s="92" t="s">
        <v>16</v>
      </c>
      <c r="B3" s="92" t="s">
        <v>15</v>
      </c>
      <c r="C3" s="110" t="s">
        <v>54</v>
      </c>
      <c r="D3" s="111">
        <v>0.95</v>
      </c>
    </row>
    <row r="5" spans="1:4" x14ac:dyDescent="0.3">
      <c r="A5" s="112" t="s">
        <v>6</v>
      </c>
      <c r="B5" s="112" t="s">
        <v>3</v>
      </c>
      <c r="C5" s="112" t="s">
        <v>53</v>
      </c>
      <c r="D5" s="112" t="s">
        <v>52</v>
      </c>
    </row>
    <row r="6" spans="1:4" x14ac:dyDescent="0.3">
      <c r="A6" s="113">
        <v>39419</v>
      </c>
      <c r="B6" s="114">
        <v>79.490600000000001</v>
      </c>
      <c r="C6" s="115"/>
      <c r="D6" s="115"/>
    </row>
    <row r="7" spans="1:4" x14ac:dyDescent="0.3">
      <c r="A7" s="113">
        <v>39420</v>
      </c>
      <c r="B7" s="114">
        <v>79.490600000000001</v>
      </c>
      <c r="C7" s="115"/>
      <c r="D7" s="115"/>
    </row>
    <row r="8" spans="1:4" x14ac:dyDescent="0.3">
      <c r="A8" s="113">
        <v>39421</v>
      </c>
      <c r="B8" s="114">
        <v>79.616100000000003</v>
      </c>
      <c r="C8" s="115"/>
      <c r="D8" s="115"/>
    </row>
    <row r="9" spans="1:4" x14ac:dyDescent="0.3">
      <c r="A9" s="113">
        <v>39422</v>
      </c>
      <c r="B9" s="114">
        <v>76.865899999999996</v>
      </c>
      <c r="C9" s="115"/>
      <c r="D9" s="115"/>
    </row>
    <row r="10" spans="1:4" x14ac:dyDescent="0.3">
      <c r="A10" s="113">
        <v>39423</v>
      </c>
      <c r="B10" s="114">
        <v>76.115700000000004</v>
      </c>
      <c r="C10" s="115"/>
      <c r="D10" s="115"/>
    </row>
    <row r="11" spans="1:4" x14ac:dyDescent="0.3">
      <c r="A11" s="113">
        <v>39426</v>
      </c>
      <c r="B11" s="114">
        <v>72.115700000000004</v>
      </c>
      <c r="C11" s="115"/>
      <c r="D11" s="115"/>
    </row>
    <row r="12" spans="1:4" x14ac:dyDescent="0.3">
      <c r="A12" s="113">
        <v>39427</v>
      </c>
      <c r="B12" s="114">
        <v>79.115499999999997</v>
      </c>
      <c r="C12" s="115"/>
      <c r="D12" s="115"/>
    </row>
    <row r="13" spans="1:4" x14ac:dyDescent="0.3">
      <c r="A13" s="113">
        <v>39428</v>
      </c>
      <c r="B13" s="114">
        <v>75.740899999999996</v>
      </c>
      <c r="C13" s="115"/>
      <c r="D13" s="115"/>
    </row>
    <row r="14" spans="1:4" x14ac:dyDescent="0.3">
      <c r="A14" s="113">
        <v>39429</v>
      </c>
      <c r="B14" s="114">
        <v>74.740899999999996</v>
      </c>
      <c r="C14" s="116"/>
      <c r="D14" s="115"/>
    </row>
    <row r="15" spans="1:4" x14ac:dyDescent="0.3">
      <c r="A15" s="113">
        <v>39430</v>
      </c>
      <c r="B15" s="114">
        <v>75.115600000000001</v>
      </c>
      <c r="C15" s="116">
        <f t="shared" ref="C15:C78" si="0">(B15-B6)/B6</f>
        <v>-5.5037954173197838E-2</v>
      </c>
      <c r="D15" s="115">
        <f t="shared" ref="D15:D78" si="1">C15*$D$2/$D$1</f>
        <v>-110.07590834639566</v>
      </c>
    </row>
    <row r="16" spans="1:4" x14ac:dyDescent="0.3">
      <c r="A16" s="113">
        <v>39433</v>
      </c>
      <c r="B16" s="114">
        <v>78.740499999999997</v>
      </c>
      <c r="C16" s="116">
        <f t="shared" si="0"/>
        <v>-9.4363358686436298E-3</v>
      </c>
      <c r="D16" s="115">
        <f t="shared" si="1"/>
        <v>-18.872671737287259</v>
      </c>
    </row>
    <row r="17" spans="1:4" x14ac:dyDescent="0.3">
      <c r="A17" s="113">
        <v>39434</v>
      </c>
      <c r="B17" s="114">
        <v>76.490399999999994</v>
      </c>
      <c r="C17" s="116">
        <f t="shared" si="0"/>
        <v>-3.9259647232155415E-2</v>
      </c>
      <c r="D17" s="115">
        <f t="shared" si="1"/>
        <v>-78.519294464310818</v>
      </c>
    </row>
    <row r="18" spans="1:4" x14ac:dyDescent="0.3">
      <c r="A18" s="113">
        <v>39435</v>
      </c>
      <c r="B18" s="114">
        <v>77.115300000000005</v>
      </c>
      <c r="C18" s="116">
        <f t="shared" si="0"/>
        <v>3.2446117198915059E-3</v>
      </c>
      <c r="D18" s="115">
        <f t="shared" si="1"/>
        <v>6.4892234397830117</v>
      </c>
    </row>
    <row r="19" spans="1:4" x14ac:dyDescent="0.3">
      <c r="A19" s="113">
        <v>39436</v>
      </c>
      <c r="B19" s="114">
        <v>79.116100000000003</v>
      </c>
      <c r="C19" s="116">
        <f t="shared" si="0"/>
        <v>3.941893722320098E-2</v>
      </c>
      <c r="D19" s="115">
        <f t="shared" si="1"/>
        <v>78.837874446401955</v>
      </c>
    </row>
    <row r="20" spans="1:4" x14ac:dyDescent="0.3">
      <c r="A20" s="113">
        <v>39437</v>
      </c>
      <c r="B20" s="114">
        <v>78.615799999999993</v>
      </c>
      <c r="C20" s="116">
        <f t="shared" si="0"/>
        <v>9.0134325812548294E-2</v>
      </c>
      <c r="D20" s="115">
        <f t="shared" si="1"/>
        <v>180.26865162509657</v>
      </c>
    </row>
    <row r="21" spans="1:4" x14ac:dyDescent="0.3">
      <c r="A21" s="113">
        <v>39440</v>
      </c>
      <c r="B21" s="114">
        <v>77.116200000000006</v>
      </c>
      <c r="C21" s="116">
        <f t="shared" si="0"/>
        <v>-2.5270648608679603E-2</v>
      </c>
      <c r="D21" s="115">
        <f t="shared" si="1"/>
        <v>-50.541297217359201</v>
      </c>
    </row>
    <row r="22" spans="1:4" x14ac:dyDescent="0.3">
      <c r="A22" s="113">
        <v>39442</v>
      </c>
      <c r="B22" s="114">
        <v>76.616</v>
      </c>
      <c r="C22" s="116">
        <f t="shared" si="0"/>
        <v>1.1553863236375635E-2</v>
      </c>
      <c r="D22" s="115">
        <f t="shared" si="1"/>
        <v>23.107726472751267</v>
      </c>
    </row>
    <row r="23" spans="1:4" x14ac:dyDescent="0.3">
      <c r="A23" s="113">
        <v>39443</v>
      </c>
      <c r="B23" s="114">
        <v>77.366100000000003</v>
      </c>
      <c r="C23" s="116">
        <f t="shared" si="0"/>
        <v>3.5124008407712598E-2</v>
      </c>
      <c r="D23" s="115">
        <f t="shared" si="1"/>
        <v>70.248016815425188</v>
      </c>
    </row>
    <row r="24" spans="1:4" x14ac:dyDescent="0.3">
      <c r="A24" s="113">
        <v>39444</v>
      </c>
      <c r="B24" s="114">
        <v>77.115899999999996</v>
      </c>
      <c r="C24" s="116">
        <f t="shared" si="0"/>
        <v>2.6629621543327826E-2</v>
      </c>
      <c r="D24" s="115">
        <f t="shared" si="1"/>
        <v>53.259243086655651</v>
      </c>
    </row>
    <row r="25" spans="1:4" x14ac:dyDescent="0.3">
      <c r="A25" s="113">
        <v>39447</v>
      </c>
      <c r="B25" s="114">
        <v>77.116100000000003</v>
      </c>
      <c r="C25" s="116">
        <f t="shared" si="0"/>
        <v>-2.0629790260412294E-2</v>
      </c>
      <c r="D25" s="115">
        <f t="shared" si="1"/>
        <v>-41.259580520824585</v>
      </c>
    </row>
    <row r="26" spans="1:4" x14ac:dyDescent="0.3">
      <c r="A26" s="113">
        <v>39449</v>
      </c>
      <c r="B26" s="114">
        <v>81.116</v>
      </c>
      <c r="C26" s="116">
        <f t="shared" si="0"/>
        <v>6.0472948239256245E-2</v>
      </c>
      <c r="D26" s="115">
        <f t="shared" si="1"/>
        <v>120.94589647851248</v>
      </c>
    </row>
    <row r="27" spans="1:4" x14ac:dyDescent="0.3">
      <c r="A27" s="113">
        <v>39450</v>
      </c>
      <c r="B27" s="114">
        <v>83.740099999999998</v>
      </c>
      <c r="C27" s="116">
        <f t="shared" si="0"/>
        <v>8.5907725185533773E-2</v>
      </c>
      <c r="D27" s="115">
        <f t="shared" si="1"/>
        <v>171.81545037106753</v>
      </c>
    </row>
    <row r="28" spans="1:4" x14ac:dyDescent="0.3">
      <c r="A28" s="113">
        <v>39451</v>
      </c>
      <c r="B28" s="114">
        <v>88.740399999999994</v>
      </c>
      <c r="C28" s="116">
        <f t="shared" si="0"/>
        <v>0.12164780619873819</v>
      </c>
      <c r="D28" s="115">
        <f t="shared" si="1"/>
        <v>243.29561239747636</v>
      </c>
    </row>
    <row r="29" spans="1:4" x14ac:dyDescent="0.3">
      <c r="A29" s="113">
        <v>39454</v>
      </c>
      <c r="B29" s="114">
        <v>91.989400000000003</v>
      </c>
      <c r="C29" s="116">
        <f t="shared" si="0"/>
        <v>0.17011338687642957</v>
      </c>
      <c r="D29" s="115">
        <f t="shared" si="1"/>
        <v>340.22677375285912</v>
      </c>
    </row>
    <row r="30" spans="1:4" x14ac:dyDescent="0.3">
      <c r="A30" s="113">
        <v>39455</v>
      </c>
      <c r="B30" s="114">
        <v>96.489599999999996</v>
      </c>
      <c r="C30" s="116">
        <f t="shared" si="0"/>
        <v>0.25122347833529124</v>
      </c>
      <c r="D30" s="115">
        <f t="shared" si="1"/>
        <v>502.44695667058244</v>
      </c>
    </row>
    <row r="31" spans="1:4" x14ac:dyDescent="0.3">
      <c r="A31" s="113">
        <v>39456</v>
      </c>
      <c r="B31" s="114">
        <v>98.988600000000005</v>
      </c>
      <c r="C31" s="116">
        <f t="shared" si="0"/>
        <v>0.29200950193171149</v>
      </c>
      <c r="D31" s="115">
        <f t="shared" si="1"/>
        <v>584.01900386342299</v>
      </c>
    </row>
    <row r="32" spans="1:4" x14ac:dyDescent="0.3">
      <c r="A32" s="113">
        <v>39457</v>
      </c>
      <c r="B32" s="114">
        <v>93.491100000000003</v>
      </c>
      <c r="C32" s="116">
        <f t="shared" si="0"/>
        <v>0.20842462008554133</v>
      </c>
      <c r="D32" s="115">
        <f t="shared" si="1"/>
        <v>416.84924017108261</v>
      </c>
    </row>
    <row r="33" spans="1:4" x14ac:dyDescent="0.3">
      <c r="A33" s="113">
        <v>39458</v>
      </c>
      <c r="B33" s="114">
        <v>97.741200000000006</v>
      </c>
      <c r="C33" s="116">
        <f t="shared" si="0"/>
        <v>0.26745846187362154</v>
      </c>
      <c r="D33" s="115">
        <f t="shared" si="1"/>
        <v>534.916923747243</v>
      </c>
    </row>
    <row r="34" spans="1:4" x14ac:dyDescent="0.3">
      <c r="A34" s="113">
        <v>39461</v>
      </c>
      <c r="B34" s="114">
        <v>96.741100000000003</v>
      </c>
      <c r="C34" s="116">
        <f t="shared" si="0"/>
        <v>0.25448641723323662</v>
      </c>
      <c r="D34" s="115">
        <f t="shared" si="1"/>
        <v>508.97283446647322</v>
      </c>
    </row>
    <row r="35" spans="1:4" x14ac:dyDescent="0.3">
      <c r="A35" s="113">
        <v>39462</v>
      </c>
      <c r="B35" s="114">
        <v>98.99</v>
      </c>
      <c r="C35" s="116">
        <f t="shared" si="0"/>
        <v>0.22035110212535128</v>
      </c>
      <c r="D35" s="115">
        <f t="shared" si="1"/>
        <v>440.70220425070249</v>
      </c>
    </row>
    <row r="36" spans="1:4" x14ac:dyDescent="0.3">
      <c r="A36" s="113">
        <v>39463</v>
      </c>
      <c r="B36" s="114">
        <v>100.6133</v>
      </c>
      <c r="C36" s="116">
        <f t="shared" si="0"/>
        <v>0.20149486327338989</v>
      </c>
      <c r="D36" s="115">
        <f t="shared" si="1"/>
        <v>402.98972654677971</v>
      </c>
    </row>
    <row r="37" spans="1:4" x14ac:dyDescent="0.3">
      <c r="A37" s="113">
        <v>39464</v>
      </c>
      <c r="B37" s="114">
        <v>107.502</v>
      </c>
      <c r="C37" s="116">
        <f t="shared" si="0"/>
        <v>0.21142117907965258</v>
      </c>
      <c r="D37" s="115">
        <f t="shared" si="1"/>
        <v>422.84235815930515</v>
      </c>
    </row>
    <row r="38" spans="1:4" x14ac:dyDescent="0.3">
      <c r="A38" s="113">
        <v>39465</v>
      </c>
      <c r="B38" s="114">
        <v>109.00149999999999</v>
      </c>
      <c r="C38" s="116">
        <f t="shared" si="0"/>
        <v>0.18493543821353317</v>
      </c>
      <c r="D38" s="115">
        <f t="shared" si="1"/>
        <v>369.87087642706632</v>
      </c>
    </row>
    <row r="39" spans="1:4" x14ac:dyDescent="0.3">
      <c r="A39" s="113">
        <v>39469</v>
      </c>
      <c r="B39" s="114">
        <v>116.00020000000001</v>
      </c>
      <c r="C39" s="116">
        <f t="shared" si="0"/>
        <v>0.20220417537226823</v>
      </c>
      <c r="D39" s="115">
        <f t="shared" si="1"/>
        <v>404.40835074453645</v>
      </c>
    </row>
    <row r="40" spans="1:4" x14ac:dyDescent="0.3">
      <c r="A40" s="113">
        <v>39470</v>
      </c>
      <c r="B40" s="114">
        <v>109.5018</v>
      </c>
      <c r="C40" s="116">
        <f t="shared" si="0"/>
        <v>0.10620616919524063</v>
      </c>
      <c r="D40" s="115">
        <f t="shared" si="1"/>
        <v>212.41233839048127</v>
      </c>
    </row>
    <row r="41" spans="1:4" x14ac:dyDescent="0.3">
      <c r="A41" s="113">
        <v>39471</v>
      </c>
      <c r="B41" s="114">
        <v>104.4991</v>
      </c>
      <c r="C41" s="116">
        <f t="shared" si="0"/>
        <v>0.11774382802213254</v>
      </c>
      <c r="D41" s="115">
        <f t="shared" si="1"/>
        <v>235.48765604426507</v>
      </c>
    </row>
    <row r="42" spans="1:4" x14ac:dyDescent="0.3">
      <c r="A42" s="113">
        <v>39472</v>
      </c>
      <c r="B42" s="114">
        <v>105.99979999999999</v>
      </c>
      <c r="C42" s="116">
        <f t="shared" si="0"/>
        <v>8.449456319341267E-2</v>
      </c>
      <c r="D42" s="115">
        <f t="shared" si="1"/>
        <v>168.98912638682535</v>
      </c>
    </row>
    <row r="43" spans="1:4" x14ac:dyDescent="0.3">
      <c r="A43" s="113">
        <v>39475</v>
      </c>
      <c r="B43" s="114">
        <v>105.5</v>
      </c>
      <c r="C43" s="116">
        <f t="shared" si="0"/>
        <v>9.0539594856787822E-2</v>
      </c>
      <c r="D43" s="115">
        <f t="shared" si="1"/>
        <v>181.07918971357563</v>
      </c>
    </row>
    <row r="44" spans="1:4" x14ac:dyDescent="0.3">
      <c r="A44" s="113">
        <v>39476</v>
      </c>
      <c r="B44" s="114">
        <v>100.99979999999999</v>
      </c>
      <c r="C44" s="116">
        <f t="shared" si="0"/>
        <v>2.0303060915243951E-2</v>
      </c>
      <c r="D44" s="115">
        <f t="shared" si="1"/>
        <v>40.606121830487901</v>
      </c>
    </row>
    <row r="45" spans="1:4" x14ac:dyDescent="0.3">
      <c r="A45" s="113">
        <v>39477</v>
      </c>
      <c r="B45" s="114">
        <v>107.0012</v>
      </c>
      <c r="C45" s="116">
        <f t="shared" si="0"/>
        <v>6.3489618171752665E-2</v>
      </c>
      <c r="D45" s="115">
        <f t="shared" si="1"/>
        <v>126.97923634350532</v>
      </c>
    </row>
    <row r="46" spans="1:4" x14ac:dyDescent="0.3">
      <c r="A46" s="113">
        <v>39478</v>
      </c>
      <c r="B46" s="114">
        <v>108.99639999999999</v>
      </c>
      <c r="C46" s="116">
        <f t="shared" si="0"/>
        <v>1.3901136723037701E-2</v>
      </c>
      <c r="D46" s="115">
        <f t="shared" si="1"/>
        <v>27.8022734460754</v>
      </c>
    </row>
    <row r="47" spans="1:4" x14ac:dyDescent="0.3">
      <c r="A47" s="113">
        <v>39479</v>
      </c>
      <c r="B47" s="114">
        <v>106.49720000000001</v>
      </c>
      <c r="C47" s="116">
        <f t="shared" si="0"/>
        <v>-2.2974913189267913E-2</v>
      </c>
      <c r="D47" s="115">
        <f t="shared" si="1"/>
        <v>-45.949826378535818</v>
      </c>
    </row>
    <row r="48" spans="1:4" x14ac:dyDescent="0.3">
      <c r="A48" s="113">
        <v>39482</v>
      </c>
      <c r="B48" s="114">
        <v>109.4971</v>
      </c>
      <c r="C48" s="116">
        <f t="shared" si="0"/>
        <v>-5.6061110239465133E-2</v>
      </c>
      <c r="D48" s="115">
        <f t="shared" si="1"/>
        <v>-112.12222047893026</v>
      </c>
    </row>
    <row r="49" spans="1:4" x14ac:dyDescent="0.3">
      <c r="A49" s="113">
        <v>39483</v>
      </c>
      <c r="B49" s="114">
        <v>117.9962</v>
      </c>
      <c r="C49" s="116">
        <f t="shared" si="0"/>
        <v>7.7573154048609233E-2</v>
      </c>
      <c r="D49" s="115">
        <f t="shared" si="1"/>
        <v>155.14630809721845</v>
      </c>
    </row>
    <row r="50" spans="1:4" x14ac:dyDescent="0.3">
      <c r="A50" s="113">
        <v>39484</v>
      </c>
      <c r="B50" s="114">
        <v>122.4965</v>
      </c>
      <c r="C50" s="116">
        <f t="shared" si="0"/>
        <v>0.17222540672599093</v>
      </c>
      <c r="D50" s="115">
        <f t="shared" si="1"/>
        <v>344.45081345198179</v>
      </c>
    </row>
    <row r="51" spans="1:4" x14ac:dyDescent="0.3">
      <c r="A51" s="113">
        <v>39485</v>
      </c>
      <c r="B51" s="114">
        <v>124.49630000000001</v>
      </c>
      <c r="C51" s="116">
        <f t="shared" si="0"/>
        <v>0.17449561225587229</v>
      </c>
      <c r="D51" s="115">
        <f t="shared" si="1"/>
        <v>348.99122451174452</v>
      </c>
    </row>
    <row r="52" spans="1:4" x14ac:dyDescent="0.3">
      <c r="A52" s="113">
        <v>39486</v>
      </c>
      <c r="B52" s="114">
        <v>129.99690000000001</v>
      </c>
      <c r="C52" s="116">
        <f t="shared" si="0"/>
        <v>0.23219810426540294</v>
      </c>
      <c r="D52" s="115">
        <f t="shared" si="1"/>
        <v>464.39620853080589</v>
      </c>
    </row>
    <row r="53" spans="1:4" x14ac:dyDescent="0.3">
      <c r="A53" s="113">
        <v>39489</v>
      </c>
      <c r="B53" s="114">
        <v>134.99619999999999</v>
      </c>
      <c r="C53" s="116">
        <f t="shared" si="0"/>
        <v>0.33659868633403228</v>
      </c>
      <c r="D53" s="115">
        <f t="shared" si="1"/>
        <v>673.19737266806453</v>
      </c>
    </row>
    <row r="54" spans="1:4" x14ac:dyDescent="0.3">
      <c r="A54" s="113">
        <v>39490</v>
      </c>
      <c r="B54" s="114">
        <v>143.4966</v>
      </c>
      <c r="C54" s="116">
        <f t="shared" si="0"/>
        <v>0.34107467953630433</v>
      </c>
      <c r="D54" s="115">
        <f t="shared" si="1"/>
        <v>682.1493590726086</v>
      </c>
    </row>
    <row r="55" spans="1:4" x14ac:dyDescent="0.3">
      <c r="A55" s="113">
        <v>39491</v>
      </c>
      <c r="B55" s="114">
        <v>137.49639999999999</v>
      </c>
      <c r="C55" s="116">
        <f t="shared" si="0"/>
        <v>0.26147652583021092</v>
      </c>
      <c r="D55" s="115">
        <f t="shared" si="1"/>
        <v>522.95305166042181</v>
      </c>
    </row>
    <row r="56" spans="1:4" x14ac:dyDescent="0.3">
      <c r="A56" s="113">
        <v>39492</v>
      </c>
      <c r="B56" s="114">
        <v>139.4975</v>
      </c>
      <c r="C56" s="116">
        <f t="shared" si="0"/>
        <v>0.30987011865100672</v>
      </c>
      <c r="D56" s="115">
        <f t="shared" si="1"/>
        <v>619.74023730201338</v>
      </c>
    </row>
    <row r="57" spans="1:4" x14ac:dyDescent="0.3">
      <c r="A57" s="113">
        <v>39493</v>
      </c>
      <c r="B57" s="114">
        <v>145.9975</v>
      </c>
      <c r="C57" s="116">
        <f t="shared" si="0"/>
        <v>0.33334581463801322</v>
      </c>
      <c r="D57" s="115">
        <f t="shared" si="1"/>
        <v>666.69162927602633</v>
      </c>
    </row>
    <row r="58" spans="1:4" x14ac:dyDescent="0.3">
      <c r="A58" s="113">
        <v>39497</v>
      </c>
      <c r="B58" s="114">
        <v>152.99709999999999</v>
      </c>
      <c r="C58" s="116">
        <f t="shared" si="0"/>
        <v>0.29662734901632415</v>
      </c>
      <c r="D58" s="115">
        <f t="shared" si="1"/>
        <v>593.25469803264832</v>
      </c>
    </row>
    <row r="59" spans="1:4" x14ac:dyDescent="0.3">
      <c r="A59" s="113">
        <v>39498</v>
      </c>
      <c r="B59" s="114">
        <v>156.4966</v>
      </c>
      <c r="C59" s="116">
        <f t="shared" si="0"/>
        <v>0.27755976701375146</v>
      </c>
      <c r="D59" s="115">
        <f t="shared" si="1"/>
        <v>555.11953402750294</v>
      </c>
    </row>
    <row r="60" spans="1:4" x14ac:dyDescent="0.3">
      <c r="A60" s="113">
        <v>39499</v>
      </c>
      <c r="B60" s="114">
        <v>157.99700000000001</v>
      </c>
      <c r="C60" s="116">
        <f t="shared" si="0"/>
        <v>0.26908992476081622</v>
      </c>
      <c r="D60" s="115">
        <f t="shared" si="1"/>
        <v>538.17984952163238</v>
      </c>
    </row>
    <row r="61" spans="1:4" x14ac:dyDescent="0.3">
      <c r="A61" s="113">
        <v>39500</v>
      </c>
      <c r="B61" s="114">
        <v>152.49760000000001</v>
      </c>
      <c r="C61" s="116">
        <f t="shared" si="0"/>
        <v>0.17308643513806862</v>
      </c>
      <c r="D61" s="115">
        <f t="shared" si="1"/>
        <v>346.17287027613725</v>
      </c>
    </row>
    <row r="62" spans="1:4" x14ac:dyDescent="0.3">
      <c r="A62" s="113">
        <v>39503</v>
      </c>
      <c r="B62" s="114">
        <v>141.49789999999999</v>
      </c>
      <c r="C62" s="116">
        <f t="shared" si="0"/>
        <v>4.8162096414565744E-2</v>
      </c>
      <c r="D62" s="115">
        <f t="shared" si="1"/>
        <v>96.324192829131491</v>
      </c>
    </row>
    <row r="63" spans="1:4" x14ac:dyDescent="0.3">
      <c r="A63" s="113">
        <v>39504</v>
      </c>
      <c r="B63" s="114">
        <v>133.99850000000001</v>
      </c>
      <c r="C63" s="116">
        <f t="shared" si="0"/>
        <v>-6.6190418448938818E-2</v>
      </c>
      <c r="D63" s="115">
        <f t="shared" si="1"/>
        <v>-132.38083689787763</v>
      </c>
    </row>
    <row r="64" spans="1:4" x14ac:dyDescent="0.3">
      <c r="A64" s="113">
        <v>39505</v>
      </c>
      <c r="B64" s="114">
        <v>139.9983</v>
      </c>
      <c r="C64" s="116">
        <f t="shared" si="0"/>
        <v>1.8196112770952594E-2</v>
      </c>
      <c r="D64" s="115">
        <f t="shared" si="1"/>
        <v>36.392225541905184</v>
      </c>
    </row>
    <row r="65" spans="1:4" x14ac:dyDescent="0.3">
      <c r="A65" s="113">
        <v>39506</v>
      </c>
      <c r="B65" s="114">
        <v>152.99529999999999</v>
      </c>
      <c r="C65" s="116">
        <f t="shared" si="0"/>
        <v>9.676015699206067E-2</v>
      </c>
      <c r="D65" s="115">
        <f t="shared" si="1"/>
        <v>193.52031398412132</v>
      </c>
    </row>
    <row r="66" spans="1:4" x14ac:dyDescent="0.3">
      <c r="A66" s="113">
        <v>39507</v>
      </c>
      <c r="B66" s="114">
        <v>165.49510000000001</v>
      </c>
      <c r="C66" s="116">
        <f t="shared" si="0"/>
        <v>0.13354749225157969</v>
      </c>
      <c r="D66" s="115">
        <f t="shared" si="1"/>
        <v>267.09498450315937</v>
      </c>
    </row>
    <row r="67" spans="1:4" x14ac:dyDescent="0.3">
      <c r="A67" s="113">
        <v>39510</v>
      </c>
      <c r="B67" s="114">
        <v>163.99459999999999</v>
      </c>
      <c r="C67" s="116">
        <f t="shared" si="0"/>
        <v>7.1880447407173101E-2</v>
      </c>
      <c r="D67" s="115">
        <f t="shared" si="1"/>
        <v>143.76089481434619</v>
      </c>
    </row>
    <row r="68" spans="1:4" x14ac:dyDescent="0.3">
      <c r="A68" s="113">
        <v>39511</v>
      </c>
      <c r="B68" s="114">
        <v>165.4853</v>
      </c>
      <c r="C68" s="116">
        <f t="shared" si="0"/>
        <v>5.743703058085603E-2</v>
      </c>
      <c r="D68" s="115">
        <f t="shared" si="1"/>
        <v>114.87406116171205</v>
      </c>
    </row>
    <row r="69" spans="1:4" x14ac:dyDescent="0.3">
      <c r="A69" s="113">
        <v>39512</v>
      </c>
      <c r="B69" s="114">
        <v>164.4881</v>
      </c>
      <c r="C69" s="116">
        <f t="shared" si="0"/>
        <v>4.1083691462496047E-2</v>
      </c>
      <c r="D69" s="115">
        <f t="shared" si="1"/>
        <v>82.167382924992097</v>
      </c>
    </row>
    <row r="70" spans="1:4" x14ac:dyDescent="0.3">
      <c r="A70" s="113">
        <v>39513</v>
      </c>
      <c r="B70" s="114">
        <v>184.99170000000001</v>
      </c>
      <c r="C70" s="116">
        <f t="shared" si="0"/>
        <v>0.21307941895479013</v>
      </c>
      <c r="D70" s="115">
        <f t="shared" si="1"/>
        <v>426.1588379095802</v>
      </c>
    </row>
    <row r="71" spans="1:4" x14ac:dyDescent="0.3">
      <c r="A71" s="113">
        <v>39514</v>
      </c>
      <c r="B71" s="114">
        <v>177.99199999999999</v>
      </c>
      <c r="C71" s="116">
        <f t="shared" si="0"/>
        <v>0.2579126616013383</v>
      </c>
      <c r="D71" s="115">
        <f t="shared" si="1"/>
        <v>515.8253232026766</v>
      </c>
    </row>
    <row r="72" spans="1:4" x14ac:dyDescent="0.3">
      <c r="A72" s="113">
        <v>39517</v>
      </c>
      <c r="B72" s="114">
        <v>193.49709999999999</v>
      </c>
      <c r="C72" s="116">
        <f t="shared" si="0"/>
        <v>0.44402437340716483</v>
      </c>
      <c r="D72" s="115">
        <f t="shared" si="1"/>
        <v>888.04874681432955</v>
      </c>
    </row>
    <row r="73" spans="1:4" x14ac:dyDescent="0.3">
      <c r="A73" s="113">
        <v>39518</v>
      </c>
      <c r="B73" s="114">
        <v>176.99590000000001</v>
      </c>
      <c r="C73" s="116">
        <f t="shared" si="0"/>
        <v>0.26427178044304828</v>
      </c>
      <c r="D73" s="115">
        <f t="shared" si="1"/>
        <v>528.54356088609654</v>
      </c>
    </row>
    <row r="74" spans="1:4" x14ac:dyDescent="0.3">
      <c r="A74" s="113">
        <v>39519</v>
      </c>
      <c r="B74" s="114">
        <v>182.9973</v>
      </c>
      <c r="C74" s="116">
        <f t="shared" si="0"/>
        <v>0.19609752717893955</v>
      </c>
      <c r="D74" s="115">
        <f t="shared" si="1"/>
        <v>392.19505435787909</v>
      </c>
    </row>
    <row r="75" spans="1:4" x14ac:dyDescent="0.3">
      <c r="A75" s="113">
        <v>39520</v>
      </c>
      <c r="B75" s="114">
        <v>187.499</v>
      </c>
      <c r="C75" s="116">
        <f t="shared" si="0"/>
        <v>0.13295801507114099</v>
      </c>
      <c r="D75" s="115">
        <f t="shared" si="1"/>
        <v>265.91603014228195</v>
      </c>
    </row>
    <row r="76" spans="1:4" x14ac:dyDescent="0.3">
      <c r="A76" s="113">
        <v>39521</v>
      </c>
      <c r="B76" s="114">
        <v>191.499</v>
      </c>
      <c r="C76" s="116">
        <f t="shared" si="0"/>
        <v>0.16771527842989956</v>
      </c>
      <c r="D76" s="115">
        <f t="shared" si="1"/>
        <v>335.43055685979908</v>
      </c>
    </row>
    <row r="77" spans="1:4" x14ac:dyDescent="0.3">
      <c r="A77" s="113">
        <v>39524</v>
      </c>
      <c r="B77" s="114">
        <v>183.99959999999999</v>
      </c>
      <c r="C77" s="116">
        <f t="shared" si="0"/>
        <v>0.11187881944801134</v>
      </c>
      <c r="D77" s="115">
        <f t="shared" si="1"/>
        <v>223.75763889602268</v>
      </c>
    </row>
    <row r="78" spans="1:4" x14ac:dyDescent="0.3">
      <c r="A78" s="113">
        <v>39525</v>
      </c>
      <c r="B78" s="114">
        <v>160.4973</v>
      </c>
      <c r="C78" s="116">
        <f t="shared" si="0"/>
        <v>-2.4261937489702946E-2</v>
      </c>
      <c r="D78" s="115">
        <f t="shared" si="1"/>
        <v>-48.523874979405889</v>
      </c>
    </row>
    <row r="79" spans="1:4" x14ac:dyDescent="0.3">
      <c r="A79" s="113">
        <v>39526</v>
      </c>
      <c r="B79" s="114">
        <v>160.49799999999999</v>
      </c>
      <c r="C79" s="116">
        <f t="shared" ref="C79:C142" si="2">(B79-B70)/B70</f>
        <v>-0.13240431868024358</v>
      </c>
      <c r="D79" s="115">
        <f t="shared" ref="D79:D142" si="3">C79*$D$2/$D$1</f>
        <v>-264.80863736048713</v>
      </c>
    </row>
    <row r="80" spans="1:4" x14ac:dyDescent="0.3">
      <c r="A80" s="113">
        <v>39527</v>
      </c>
      <c r="B80" s="114">
        <v>159.99420000000001</v>
      </c>
      <c r="C80" s="116">
        <f t="shared" si="2"/>
        <v>-0.10111578048451607</v>
      </c>
      <c r="D80" s="115">
        <f t="shared" si="3"/>
        <v>-202.23156096903213</v>
      </c>
    </row>
    <row r="81" spans="1:4" x14ac:dyDescent="0.3">
      <c r="A81" s="113">
        <v>39531</v>
      </c>
      <c r="B81" s="114">
        <v>139.4907</v>
      </c>
      <c r="C81" s="116">
        <f t="shared" si="2"/>
        <v>-0.27910702537660764</v>
      </c>
      <c r="D81" s="115">
        <f t="shared" si="3"/>
        <v>-558.21405075321525</v>
      </c>
    </row>
    <row r="82" spans="1:4" x14ac:dyDescent="0.3">
      <c r="A82" s="113">
        <v>39532</v>
      </c>
      <c r="B82" s="114">
        <v>132.48840000000001</v>
      </c>
      <c r="C82" s="116">
        <f t="shared" si="2"/>
        <v>-0.25146062705407296</v>
      </c>
      <c r="D82" s="115">
        <f t="shared" si="3"/>
        <v>-502.92125410814589</v>
      </c>
    </row>
    <row r="83" spans="1:4" x14ac:dyDescent="0.3">
      <c r="A83" s="113">
        <v>39533</v>
      </c>
      <c r="B83" s="114">
        <v>133.9863</v>
      </c>
      <c r="C83" s="116">
        <f t="shared" si="2"/>
        <v>-0.26782362362723383</v>
      </c>
      <c r="D83" s="115">
        <f t="shared" si="3"/>
        <v>-535.64724725446763</v>
      </c>
    </row>
    <row r="84" spans="1:4" x14ac:dyDescent="0.3">
      <c r="A84" s="113">
        <v>39534</v>
      </c>
      <c r="B84" s="114">
        <v>140.9862</v>
      </c>
      <c r="C84" s="116">
        <f t="shared" si="2"/>
        <v>-0.24806958970447843</v>
      </c>
      <c r="D84" s="115">
        <f t="shared" si="3"/>
        <v>-496.13917940895681</v>
      </c>
    </row>
    <row r="85" spans="1:4" x14ac:dyDescent="0.3">
      <c r="A85" s="113">
        <v>39535</v>
      </c>
      <c r="B85" s="114">
        <v>142.48650000000001</v>
      </c>
      <c r="C85" s="116">
        <f t="shared" si="2"/>
        <v>-0.25594128428869073</v>
      </c>
      <c r="D85" s="115">
        <f t="shared" si="3"/>
        <v>-511.88256857738145</v>
      </c>
    </row>
    <row r="86" spans="1:4" x14ac:dyDescent="0.3">
      <c r="A86" s="113">
        <v>39538</v>
      </c>
      <c r="B86" s="114">
        <v>143.48769999999999</v>
      </c>
      <c r="C86" s="116">
        <f t="shared" si="2"/>
        <v>-0.22017384820401784</v>
      </c>
      <c r="D86" s="115">
        <f t="shared" si="3"/>
        <v>-440.34769640803563</v>
      </c>
    </row>
    <row r="87" spans="1:4" x14ac:dyDescent="0.3">
      <c r="A87" s="113">
        <v>39539</v>
      </c>
      <c r="B87" s="114">
        <v>130.48500000000001</v>
      </c>
      <c r="C87" s="116">
        <f t="shared" si="2"/>
        <v>-0.18699566908602189</v>
      </c>
      <c r="D87" s="115">
        <f t="shared" si="3"/>
        <v>-373.99133817204375</v>
      </c>
    </row>
    <row r="88" spans="1:4" x14ac:dyDescent="0.3">
      <c r="A88" s="113">
        <v>39540</v>
      </c>
      <c r="B88" s="114">
        <v>117.9859</v>
      </c>
      <c r="C88" s="116">
        <f t="shared" si="2"/>
        <v>-0.26487619783424088</v>
      </c>
      <c r="D88" s="115">
        <f t="shared" si="3"/>
        <v>-529.75239566848165</v>
      </c>
    </row>
    <row r="89" spans="1:4" x14ac:dyDescent="0.3">
      <c r="A89" s="113">
        <v>39541</v>
      </c>
      <c r="B89" s="114">
        <v>113.9859</v>
      </c>
      <c r="C89" s="116">
        <f t="shared" si="2"/>
        <v>-0.28756229913334358</v>
      </c>
      <c r="D89" s="115">
        <f t="shared" si="3"/>
        <v>-575.12459826668714</v>
      </c>
    </row>
    <row r="90" spans="1:4" x14ac:dyDescent="0.3">
      <c r="A90" s="113">
        <v>39542</v>
      </c>
      <c r="B90" s="114">
        <v>109.485</v>
      </c>
      <c r="C90" s="116">
        <f t="shared" si="2"/>
        <v>-0.2151089642535309</v>
      </c>
      <c r="D90" s="115">
        <f t="shared" si="3"/>
        <v>-430.2179285070618</v>
      </c>
    </row>
    <row r="91" spans="1:4" x14ac:dyDescent="0.3">
      <c r="A91" s="113">
        <v>39545</v>
      </c>
      <c r="B91" s="114">
        <v>108.985</v>
      </c>
      <c r="C91" s="116">
        <f t="shared" si="2"/>
        <v>-0.17739968178346188</v>
      </c>
      <c r="D91" s="115">
        <f t="shared" si="3"/>
        <v>-354.79936356692377</v>
      </c>
    </row>
    <row r="92" spans="1:4" x14ac:dyDescent="0.3">
      <c r="A92" s="113">
        <v>39546</v>
      </c>
      <c r="B92" s="114">
        <v>116.9843</v>
      </c>
      <c r="C92" s="116">
        <f t="shared" si="2"/>
        <v>-0.12689357046205466</v>
      </c>
      <c r="D92" s="115">
        <f t="shared" si="3"/>
        <v>-253.78714092410931</v>
      </c>
    </row>
    <row r="93" spans="1:4" x14ac:dyDescent="0.3">
      <c r="A93" s="113">
        <v>39547</v>
      </c>
      <c r="B93" s="114">
        <v>123.48820000000001</v>
      </c>
      <c r="C93" s="116">
        <f t="shared" si="2"/>
        <v>-0.12411143785703843</v>
      </c>
      <c r="D93" s="115">
        <f t="shared" si="3"/>
        <v>-248.22287571407685</v>
      </c>
    </row>
    <row r="94" spans="1:4" x14ac:dyDescent="0.3">
      <c r="A94" s="113">
        <v>39548</v>
      </c>
      <c r="B94" s="114">
        <v>122.9885</v>
      </c>
      <c r="C94" s="116">
        <f t="shared" si="2"/>
        <v>-0.13684103406287615</v>
      </c>
      <c r="D94" s="115">
        <f t="shared" si="3"/>
        <v>-273.68206812575227</v>
      </c>
    </row>
    <row r="95" spans="1:4" x14ac:dyDescent="0.3">
      <c r="A95" s="113">
        <v>39549</v>
      </c>
      <c r="B95" s="114">
        <v>128.4906</v>
      </c>
      <c r="C95" s="116">
        <f t="shared" si="2"/>
        <v>-0.10451836638262367</v>
      </c>
      <c r="D95" s="115">
        <f t="shared" si="3"/>
        <v>-209.03673276524734</v>
      </c>
    </row>
    <row r="96" spans="1:4" x14ac:dyDescent="0.3">
      <c r="A96" s="113">
        <v>39552</v>
      </c>
      <c r="B96" s="114">
        <v>129.99080000000001</v>
      </c>
      <c r="C96" s="116">
        <f t="shared" si="2"/>
        <v>-3.7874085143886757E-3</v>
      </c>
      <c r="D96" s="115">
        <f t="shared" si="3"/>
        <v>-7.5748170287773506</v>
      </c>
    </row>
    <row r="97" spans="1:4" x14ac:dyDescent="0.3">
      <c r="A97" s="113">
        <v>39553</v>
      </c>
      <c r="B97" s="114">
        <v>124.99079999999999</v>
      </c>
      <c r="C97" s="116">
        <f t="shared" si="2"/>
        <v>5.9370653611999336E-2</v>
      </c>
      <c r="D97" s="115">
        <f t="shared" si="3"/>
        <v>118.74130722399866</v>
      </c>
    </row>
    <row r="98" spans="1:4" x14ac:dyDescent="0.3">
      <c r="A98" s="113">
        <v>39554</v>
      </c>
      <c r="B98" s="114">
        <v>111.9902</v>
      </c>
      <c r="C98" s="116">
        <f t="shared" si="2"/>
        <v>-1.750830585186413E-2</v>
      </c>
      <c r="D98" s="115">
        <f t="shared" si="3"/>
        <v>-35.016611703728259</v>
      </c>
    </row>
    <row r="99" spans="1:4" x14ac:dyDescent="0.3">
      <c r="A99" s="113">
        <v>39555</v>
      </c>
      <c r="B99" s="114">
        <v>108.9901</v>
      </c>
      <c r="C99" s="116">
        <f t="shared" si="2"/>
        <v>-4.5202539160615722E-3</v>
      </c>
      <c r="D99" s="115">
        <f t="shared" si="3"/>
        <v>-9.0405078321231436</v>
      </c>
    </row>
    <row r="100" spans="1:4" x14ac:dyDescent="0.3">
      <c r="A100" s="113">
        <v>39556</v>
      </c>
      <c r="B100" s="114">
        <v>100.9884</v>
      </c>
      <c r="C100" s="116">
        <f t="shared" si="2"/>
        <v>-7.3373400009175582E-2</v>
      </c>
      <c r="D100" s="115">
        <f t="shared" si="3"/>
        <v>-146.74680001835117</v>
      </c>
    </row>
    <row r="101" spans="1:4" x14ac:dyDescent="0.3">
      <c r="A101" s="113">
        <v>39559</v>
      </c>
      <c r="B101" s="114">
        <v>101.98860000000001</v>
      </c>
      <c r="C101" s="116">
        <f t="shared" si="2"/>
        <v>-0.12818557703897018</v>
      </c>
      <c r="D101" s="115">
        <f t="shared" si="3"/>
        <v>-256.37115407794039</v>
      </c>
    </row>
    <row r="102" spans="1:4" x14ac:dyDescent="0.3">
      <c r="A102" s="113">
        <v>39560</v>
      </c>
      <c r="B102" s="114">
        <v>106.4892</v>
      </c>
      <c r="C102" s="116">
        <f t="shared" si="2"/>
        <v>-0.13765687733726792</v>
      </c>
      <c r="D102" s="115">
        <f t="shared" si="3"/>
        <v>-275.3137546745358</v>
      </c>
    </row>
    <row r="103" spans="1:4" x14ac:dyDescent="0.3">
      <c r="A103" s="113">
        <v>39561</v>
      </c>
      <c r="B103" s="114">
        <v>106.4892</v>
      </c>
      <c r="C103" s="116">
        <f t="shared" si="2"/>
        <v>-0.13415319318472868</v>
      </c>
      <c r="D103" s="115">
        <f t="shared" si="3"/>
        <v>-268.30638636945736</v>
      </c>
    </row>
    <row r="104" spans="1:4" x14ac:dyDescent="0.3">
      <c r="A104" s="113">
        <v>39562</v>
      </c>
      <c r="B104" s="114">
        <v>104.9894</v>
      </c>
      <c r="C104" s="116">
        <f t="shared" si="2"/>
        <v>-0.1829020955618543</v>
      </c>
      <c r="D104" s="115">
        <f t="shared" si="3"/>
        <v>-365.80419112370862</v>
      </c>
    </row>
    <row r="105" spans="1:4" x14ac:dyDescent="0.3">
      <c r="A105" s="113">
        <v>39563</v>
      </c>
      <c r="B105" s="114">
        <v>98.989400000000003</v>
      </c>
      <c r="C105" s="116">
        <f t="shared" si="2"/>
        <v>-0.23848918538850444</v>
      </c>
      <c r="D105" s="115">
        <f t="shared" si="3"/>
        <v>-476.97837077700888</v>
      </c>
    </row>
    <row r="106" spans="1:4" x14ac:dyDescent="0.3">
      <c r="A106" s="113">
        <v>39566</v>
      </c>
      <c r="B106" s="114">
        <v>93.989400000000003</v>
      </c>
      <c r="C106" s="116">
        <f t="shared" si="2"/>
        <v>-0.24802945496788556</v>
      </c>
      <c r="D106" s="115">
        <f t="shared" si="3"/>
        <v>-496.05890993577111</v>
      </c>
    </row>
    <row r="107" spans="1:4" x14ac:dyDescent="0.3">
      <c r="A107" s="113">
        <v>39567</v>
      </c>
      <c r="B107" s="114">
        <v>94.489800000000002</v>
      </c>
      <c r="C107" s="116">
        <f t="shared" si="2"/>
        <v>-0.15626724481249252</v>
      </c>
      <c r="D107" s="115">
        <f t="shared" si="3"/>
        <v>-312.53448962498499</v>
      </c>
    </row>
    <row r="108" spans="1:4" x14ac:dyDescent="0.3">
      <c r="A108" s="113">
        <v>39568</v>
      </c>
      <c r="B108" s="114">
        <v>95.489199999999997</v>
      </c>
      <c r="C108" s="116">
        <f t="shared" si="2"/>
        <v>-0.12387271871481907</v>
      </c>
      <c r="D108" s="115">
        <f t="shared" si="3"/>
        <v>-247.74543742963814</v>
      </c>
    </row>
    <row r="109" spans="1:4" x14ac:dyDescent="0.3">
      <c r="A109" s="113">
        <v>39569</v>
      </c>
      <c r="B109" s="114">
        <v>87.485900000000001</v>
      </c>
      <c r="C109" s="116">
        <f t="shared" si="2"/>
        <v>-0.13370347485453773</v>
      </c>
      <c r="D109" s="115">
        <f t="shared" si="3"/>
        <v>-267.40694970907543</v>
      </c>
    </row>
    <row r="110" spans="1:4" x14ac:dyDescent="0.3">
      <c r="A110" s="113">
        <v>39570</v>
      </c>
      <c r="B110" s="114">
        <v>87.485799999999998</v>
      </c>
      <c r="C110" s="116">
        <f t="shared" si="2"/>
        <v>-0.14220020668976735</v>
      </c>
      <c r="D110" s="115">
        <f t="shared" si="3"/>
        <v>-284.40041337953471</v>
      </c>
    </row>
    <row r="111" spans="1:4" x14ac:dyDescent="0.3">
      <c r="A111" s="113">
        <v>39573</v>
      </c>
      <c r="B111" s="114">
        <v>90.485799999999998</v>
      </c>
      <c r="C111" s="116">
        <f t="shared" si="2"/>
        <v>-0.15028190652197593</v>
      </c>
      <c r="D111" s="115">
        <f t="shared" si="3"/>
        <v>-300.56381304395182</v>
      </c>
    </row>
    <row r="112" spans="1:4" x14ac:dyDescent="0.3">
      <c r="A112" s="113">
        <v>39574</v>
      </c>
      <c r="B112" s="114">
        <v>91.986099999999993</v>
      </c>
      <c r="C112" s="116">
        <f t="shared" si="2"/>
        <v>-0.13619315385973416</v>
      </c>
      <c r="D112" s="115">
        <f t="shared" si="3"/>
        <v>-272.38630771946828</v>
      </c>
    </row>
    <row r="113" spans="1:4" x14ac:dyDescent="0.3">
      <c r="A113" s="113">
        <v>39575</v>
      </c>
      <c r="B113" s="114">
        <v>100.4854</v>
      </c>
      <c r="C113" s="116">
        <f t="shared" si="2"/>
        <v>-4.2899568908861319E-2</v>
      </c>
      <c r="D113" s="115">
        <f t="shared" si="3"/>
        <v>-85.799137817722638</v>
      </c>
    </row>
    <row r="114" spans="1:4" x14ac:dyDescent="0.3">
      <c r="A114" s="113">
        <v>39576</v>
      </c>
      <c r="B114" s="114">
        <v>103.4854</v>
      </c>
      <c r="C114" s="116">
        <f t="shared" si="2"/>
        <v>4.5419004459063245E-2</v>
      </c>
      <c r="D114" s="115">
        <f t="shared" si="3"/>
        <v>90.838008918126476</v>
      </c>
    </row>
    <row r="115" spans="1:4" x14ac:dyDescent="0.3">
      <c r="A115" s="113">
        <v>39577</v>
      </c>
      <c r="B115" s="114">
        <v>104.4854</v>
      </c>
      <c r="C115" s="116">
        <f t="shared" si="2"/>
        <v>0.11167216728694933</v>
      </c>
      <c r="D115" s="115">
        <f t="shared" si="3"/>
        <v>223.34433457389866</v>
      </c>
    </row>
    <row r="116" spans="1:4" x14ac:dyDescent="0.3">
      <c r="A116" s="113">
        <v>39580</v>
      </c>
      <c r="B116" s="114">
        <v>99.985699999999994</v>
      </c>
      <c r="C116" s="116">
        <f t="shared" si="2"/>
        <v>5.8163949971319566E-2</v>
      </c>
      <c r="D116" s="115">
        <f t="shared" si="3"/>
        <v>116.32789994263912</v>
      </c>
    </row>
    <row r="117" spans="1:4" x14ac:dyDescent="0.3">
      <c r="A117" s="113">
        <v>39581</v>
      </c>
      <c r="B117" s="114">
        <v>97.985600000000005</v>
      </c>
      <c r="C117" s="116">
        <f t="shared" si="2"/>
        <v>2.6143270652597451E-2</v>
      </c>
      <c r="D117" s="115">
        <f t="shared" si="3"/>
        <v>52.286541305194895</v>
      </c>
    </row>
    <row r="118" spans="1:4" x14ac:dyDescent="0.3">
      <c r="A118" s="113">
        <v>39582</v>
      </c>
      <c r="B118" s="114">
        <v>95.485299999999995</v>
      </c>
      <c r="C118" s="116">
        <f t="shared" si="2"/>
        <v>9.1436448616291244E-2</v>
      </c>
      <c r="D118" s="115">
        <f t="shared" si="3"/>
        <v>182.87289723258246</v>
      </c>
    </row>
    <row r="119" spans="1:4" x14ac:dyDescent="0.3">
      <c r="A119" s="113">
        <v>39583</v>
      </c>
      <c r="B119" s="114">
        <v>90.485600000000005</v>
      </c>
      <c r="C119" s="116">
        <f t="shared" si="2"/>
        <v>3.4288993185179854E-2</v>
      </c>
      <c r="D119" s="115">
        <f t="shared" si="3"/>
        <v>68.577986370359696</v>
      </c>
    </row>
    <row r="120" spans="1:4" x14ac:dyDescent="0.3">
      <c r="A120" s="113">
        <v>39584</v>
      </c>
      <c r="B120" s="114">
        <v>90.986199999999997</v>
      </c>
      <c r="C120" s="116">
        <f t="shared" si="2"/>
        <v>5.5301494820181631E-3</v>
      </c>
      <c r="D120" s="115">
        <f t="shared" si="3"/>
        <v>11.060298964036326</v>
      </c>
    </row>
    <row r="121" spans="1:4" x14ac:dyDescent="0.3">
      <c r="A121" s="113">
        <v>39587</v>
      </c>
      <c r="B121" s="114">
        <v>91.485299999999995</v>
      </c>
      <c r="C121" s="116">
        <f t="shared" si="2"/>
        <v>-5.444300823711389E-3</v>
      </c>
      <c r="D121" s="115">
        <f t="shared" si="3"/>
        <v>-10.888601647422776</v>
      </c>
    </row>
    <row r="122" spans="1:4" x14ac:dyDescent="0.3">
      <c r="A122" s="113">
        <v>39588</v>
      </c>
      <c r="B122" s="114">
        <v>93.485299999999995</v>
      </c>
      <c r="C122" s="116">
        <f t="shared" si="2"/>
        <v>-6.9662856494575362E-2</v>
      </c>
      <c r="D122" s="115">
        <f t="shared" si="3"/>
        <v>-139.3257129891507</v>
      </c>
    </row>
    <row r="123" spans="1:4" x14ac:dyDescent="0.3">
      <c r="A123" s="113">
        <v>39589</v>
      </c>
      <c r="B123" s="114">
        <v>100.48520000000001</v>
      </c>
      <c r="C123" s="116">
        <f t="shared" si="2"/>
        <v>-2.8991529239873377E-2</v>
      </c>
      <c r="D123" s="115">
        <f t="shared" si="3"/>
        <v>-57.983058479746752</v>
      </c>
    </row>
    <row r="124" spans="1:4" x14ac:dyDescent="0.3">
      <c r="A124" s="113">
        <v>39590</v>
      </c>
      <c r="B124" s="114">
        <v>104.9842</v>
      </c>
      <c r="C124" s="116">
        <f t="shared" si="2"/>
        <v>4.7738727133169109E-3</v>
      </c>
      <c r="D124" s="115">
        <f t="shared" si="3"/>
        <v>9.5477454266338224</v>
      </c>
    </row>
    <row r="125" spans="1:4" x14ac:dyDescent="0.3">
      <c r="A125" s="113">
        <v>39591</v>
      </c>
      <c r="B125" s="114">
        <v>109.9842</v>
      </c>
      <c r="C125" s="116">
        <f t="shared" si="2"/>
        <v>9.9999299899885763E-2</v>
      </c>
      <c r="D125" s="115">
        <f t="shared" si="3"/>
        <v>199.99859979977151</v>
      </c>
    </row>
    <row r="126" spans="1:4" x14ac:dyDescent="0.3">
      <c r="A126" s="113">
        <v>39595</v>
      </c>
      <c r="B126" s="114">
        <v>106.9841</v>
      </c>
      <c r="C126" s="116">
        <f t="shared" si="2"/>
        <v>9.1834922682516543E-2</v>
      </c>
      <c r="D126" s="115">
        <f t="shared" si="3"/>
        <v>183.6698453650331</v>
      </c>
    </row>
    <row r="127" spans="1:4" x14ac:dyDescent="0.3">
      <c r="A127" s="113">
        <v>39596</v>
      </c>
      <c r="B127" s="114">
        <v>103.48350000000001</v>
      </c>
      <c r="C127" s="116">
        <f t="shared" si="2"/>
        <v>8.3763678807104461E-2</v>
      </c>
      <c r="D127" s="115">
        <f t="shared" si="3"/>
        <v>167.52735761420894</v>
      </c>
    </row>
    <row r="128" spans="1:4" x14ac:dyDescent="0.3">
      <c r="A128" s="113">
        <v>39597</v>
      </c>
      <c r="B128" s="114">
        <v>103.98399999999999</v>
      </c>
      <c r="C128" s="116">
        <f t="shared" si="2"/>
        <v>0.14917732766318606</v>
      </c>
      <c r="D128" s="115">
        <f t="shared" si="3"/>
        <v>298.3546553263721</v>
      </c>
    </row>
    <row r="129" spans="1:4" x14ac:dyDescent="0.3">
      <c r="A129" s="113">
        <v>39598</v>
      </c>
      <c r="B129" s="114">
        <v>101.4838</v>
      </c>
      <c r="C129" s="116">
        <f t="shared" si="2"/>
        <v>0.11537573829877504</v>
      </c>
      <c r="D129" s="115">
        <f t="shared" si="3"/>
        <v>230.75147659755007</v>
      </c>
    </row>
    <row r="130" spans="1:4" x14ac:dyDescent="0.3">
      <c r="A130" s="113">
        <v>39601</v>
      </c>
      <c r="B130" s="114">
        <v>107.4834</v>
      </c>
      <c r="C130" s="116">
        <f t="shared" si="2"/>
        <v>0.17487071693485193</v>
      </c>
      <c r="D130" s="115">
        <f t="shared" si="3"/>
        <v>349.74143386970383</v>
      </c>
    </row>
    <row r="131" spans="1:4" x14ac:dyDescent="0.3">
      <c r="A131" s="113">
        <v>39602</v>
      </c>
      <c r="B131" s="114">
        <v>110.4834</v>
      </c>
      <c r="C131" s="116">
        <f t="shared" si="2"/>
        <v>0.18182644758052879</v>
      </c>
      <c r="D131" s="115">
        <f t="shared" si="3"/>
        <v>363.65289516105759</v>
      </c>
    </row>
    <row r="132" spans="1:4" x14ac:dyDescent="0.3">
      <c r="A132" s="113">
        <v>39603</v>
      </c>
      <c r="B132" s="114">
        <v>113.48309999999999</v>
      </c>
      <c r="C132" s="116">
        <f t="shared" si="2"/>
        <v>0.12935138706993654</v>
      </c>
      <c r="D132" s="115">
        <f t="shared" si="3"/>
        <v>258.7027741398731</v>
      </c>
    </row>
    <row r="133" spans="1:4" x14ac:dyDescent="0.3">
      <c r="A133" s="113">
        <v>39604</v>
      </c>
      <c r="B133" s="114">
        <v>107.4849</v>
      </c>
      <c r="C133" s="116">
        <f t="shared" si="2"/>
        <v>2.3819774785158097E-2</v>
      </c>
      <c r="D133" s="115">
        <f t="shared" si="3"/>
        <v>47.639549570316191</v>
      </c>
    </row>
    <row r="134" spans="1:4" x14ac:dyDescent="0.3">
      <c r="A134" s="113">
        <v>39605</v>
      </c>
      <c r="B134" s="114">
        <v>114.48480000000001</v>
      </c>
      <c r="C134" s="116">
        <f t="shared" si="2"/>
        <v>4.0920423115320251E-2</v>
      </c>
      <c r="D134" s="115">
        <f t="shared" si="3"/>
        <v>81.840846230640494</v>
      </c>
    </row>
    <row r="135" spans="1:4" x14ac:dyDescent="0.3">
      <c r="A135" s="113">
        <v>39608</v>
      </c>
      <c r="B135" s="114">
        <v>116</v>
      </c>
      <c r="C135" s="116">
        <f t="shared" si="2"/>
        <v>8.4273270514029677E-2</v>
      </c>
      <c r="D135" s="115">
        <f t="shared" si="3"/>
        <v>168.54654102805932</v>
      </c>
    </row>
    <row r="136" spans="1:4" x14ac:dyDescent="0.3">
      <c r="A136" s="113">
        <v>39609</v>
      </c>
      <c r="B136" s="114">
        <v>118</v>
      </c>
      <c r="C136" s="116">
        <f t="shared" si="2"/>
        <v>0.14027840187082957</v>
      </c>
      <c r="D136" s="115">
        <f t="shared" si="3"/>
        <v>280.55680374165911</v>
      </c>
    </row>
    <row r="137" spans="1:4" x14ac:dyDescent="0.3">
      <c r="A137" s="113">
        <v>39610</v>
      </c>
      <c r="B137" s="114">
        <v>120.5</v>
      </c>
      <c r="C137" s="116">
        <f t="shared" si="2"/>
        <v>0.1588321280196954</v>
      </c>
      <c r="D137" s="115">
        <f t="shared" si="3"/>
        <v>317.66425603939081</v>
      </c>
    </row>
    <row r="138" spans="1:4" x14ac:dyDescent="0.3">
      <c r="A138" s="113">
        <v>39611</v>
      </c>
      <c r="B138" s="114">
        <v>117</v>
      </c>
      <c r="C138" s="116">
        <f t="shared" si="2"/>
        <v>0.15289336820260965</v>
      </c>
      <c r="D138" s="115">
        <f t="shared" si="3"/>
        <v>305.7867364052193</v>
      </c>
    </row>
    <row r="139" spans="1:4" x14ac:dyDescent="0.3">
      <c r="A139" s="113">
        <v>39612</v>
      </c>
      <c r="B139" s="114">
        <v>115</v>
      </c>
      <c r="C139" s="116">
        <f t="shared" si="2"/>
        <v>6.9932659368795516E-2</v>
      </c>
      <c r="D139" s="115">
        <f t="shared" si="3"/>
        <v>139.86531873759102</v>
      </c>
    </row>
    <row r="140" spans="1:4" x14ac:dyDescent="0.3">
      <c r="A140" s="113">
        <v>39615</v>
      </c>
      <c r="B140" s="114">
        <v>112</v>
      </c>
      <c r="C140" s="116">
        <f t="shared" si="2"/>
        <v>1.3726949025826475E-2</v>
      </c>
      <c r="D140" s="115">
        <f t="shared" si="3"/>
        <v>27.453898051652949</v>
      </c>
    </row>
    <row r="141" spans="1:4" x14ac:dyDescent="0.3">
      <c r="A141" s="113">
        <v>39616</v>
      </c>
      <c r="B141" s="114">
        <v>109</v>
      </c>
      <c r="C141" s="116">
        <f t="shared" si="2"/>
        <v>-3.9504560590960185E-2</v>
      </c>
      <c r="D141" s="115">
        <f t="shared" si="3"/>
        <v>-79.009121181920364</v>
      </c>
    </row>
    <row r="142" spans="1:4" x14ac:dyDescent="0.3">
      <c r="A142" s="113">
        <v>39617</v>
      </c>
      <c r="B142" s="114">
        <v>113.5</v>
      </c>
      <c r="C142" s="116">
        <f t="shared" si="2"/>
        <v>5.5962279352727726E-2</v>
      </c>
      <c r="D142" s="115">
        <f t="shared" si="3"/>
        <v>111.92455870545545</v>
      </c>
    </row>
    <row r="143" spans="1:4" x14ac:dyDescent="0.3">
      <c r="A143" s="113">
        <v>39618</v>
      </c>
      <c r="B143" s="114">
        <v>117.5</v>
      </c>
      <c r="C143" s="116">
        <f t="shared" ref="C143:C206" si="4">(B143-B134)/B134</f>
        <v>2.6337120735678385E-2</v>
      </c>
      <c r="D143" s="115">
        <f t="shared" ref="D143:D206" si="5">C143*$D$2/$D$1</f>
        <v>52.674241471356765</v>
      </c>
    </row>
    <row r="144" spans="1:4" x14ac:dyDescent="0.3">
      <c r="A144" s="113">
        <v>39619</v>
      </c>
      <c r="B144" s="114">
        <v>125.0003</v>
      </c>
      <c r="C144" s="116">
        <f t="shared" si="4"/>
        <v>7.7588793103448239E-2</v>
      </c>
      <c r="D144" s="115">
        <f t="shared" si="5"/>
        <v>155.17758620689648</v>
      </c>
    </row>
    <row r="145" spans="1:4" x14ac:dyDescent="0.3">
      <c r="A145" s="113">
        <v>39622</v>
      </c>
      <c r="B145" s="114">
        <v>125.4999</v>
      </c>
      <c r="C145" s="116">
        <f t="shared" si="4"/>
        <v>6.3558474576271159E-2</v>
      </c>
      <c r="D145" s="115">
        <f t="shared" si="5"/>
        <v>127.1169491525423</v>
      </c>
    </row>
    <row r="146" spans="1:4" x14ac:dyDescent="0.3">
      <c r="A146" s="113">
        <v>39623</v>
      </c>
      <c r="B146" s="114">
        <v>131.50040000000001</v>
      </c>
      <c r="C146" s="116">
        <f t="shared" si="4"/>
        <v>9.1289626556016704E-2</v>
      </c>
      <c r="D146" s="115">
        <f t="shared" si="5"/>
        <v>182.5792531120334</v>
      </c>
    </row>
    <row r="147" spans="1:4" x14ac:dyDescent="0.3">
      <c r="A147" s="113">
        <v>39624</v>
      </c>
      <c r="B147" s="114">
        <v>134.4999</v>
      </c>
      <c r="C147" s="116">
        <f t="shared" si="4"/>
        <v>0.14957179487179484</v>
      </c>
      <c r="D147" s="115">
        <f t="shared" si="5"/>
        <v>299.14358974358964</v>
      </c>
    </row>
    <row r="148" spans="1:4" x14ac:dyDescent="0.3">
      <c r="A148" s="113">
        <v>39625</v>
      </c>
      <c r="B148" s="114">
        <v>138.00020000000001</v>
      </c>
      <c r="C148" s="116">
        <f t="shared" si="4"/>
        <v>0.20000173913043484</v>
      </c>
      <c r="D148" s="115">
        <f t="shared" si="5"/>
        <v>400.00347826086966</v>
      </c>
    </row>
    <row r="149" spans="1:4" x14ac:dyDescent="0.3">
      <c r="A149" s="113">
        <v>39626</v>
      </c>
      <c r="B149" s="114">
        <v>142.50030000000001</v>
      </c>
      <c r="C149" s="116">
        <f t="shared" si="4"/>
        <v>0.27232410714285721</v>
      </c>
      <c r="D149" s="115">
        <f t="shared" si="5"/>
        <v>544.6482142857144</v>
      </c>
    </row>
    <row r="150" spans="1:4" x14ac:dyDescent="0.3">
      <c r="A150" s="113">
        <v>39629</v>
      </c>
      <c r="B150" s="114">
        <v>140.00030000000001</v>
      </c>
      <c r="C150" s="116">
        <f t="shared" si="4"/>
        <v>0.2844064220183487</v>
      </c>
      <c r="D150" s="115">
        <f t="shared" si="5"/>
        <v>568.81284403669736</v>
      </c>
    </row>
    <row r="151" spans="1:4" x14ac:dyDescent="0.3">
      <c r="A151" s="113">
        <v>39630</v>
      </c>
      <c r="B151" s="114">
        <v>143.00049999999999</v>
      </c>
      <c r="C151" s="116">
        <f t="shared" si="4"/>
        <v>0.25991629955947126</v>
      </c>
      <c r="D151" s="115">
        <f t="shared" si="5"/>
        <v>519.83259911894243</v>
      </c>
    </row>
    <row r="152" spans="1:4" x14ac:dyDescent="0.3">
      <c r="A152" s="113">
        <v>39631</v>
      </c>
      <c r="B152" s="114">
        <v>147.00030000000001</v>
      </c>
      <c r="C152" s="116">
        <f t="shared" si="4"/>
        <v>0.25106638297872347</v>
      </c>
      <c r="D152" s="115">
        <f t="shared" si="5"/>
        <v>502.13276595744691</v>
      </c>
    </row>
    <row r="153" spans="1:4" x14ac:dyDescent="0.3">
      <c r="A153" s="113">
        <v>39632</v>
      </c>
      <c r="B153" s="114">
        <v>148.00030000000001</v>
      </c>
      <c r="C153" s="116">
        <f t="shared" si="4"/>
        <v>0.18399955840105997</v>
      </c>
      <c r="D153" s="115">
        <f t="shared" si="5"/>
        <v>367.99911680211989</v>
      </c>
    </row>
    <row r="154" spans="1:4" x14ac:dyDescent="0.3">
      <c r="A154" s="113">
        <v>39636</v>
      </c>
      <c r="B154" s="114">
        <v>147.50049999999999</v>
      </c>
      <c r="C154" s="116">
        <f t="shared" si="4"/>
        <v>0.17530372534161376</v>
      </c>
      <c r="D154" s="115">
        <f t="shared" si="5"/>
        <v>350.60745068322751</v>
      </c>
    </row>
    <row r="155" spans="1:4" x14ac:dyDescent="0.3">
      <c r="A155" s="113">
        <v>39637</v>
      </c>
      <c r="B155" s="114">
        <v>143.0001</v>
      </c>
      <c r="C155" s="116">
        <f t="shared" si="4"/>
        <v>8.7449924106694651E-2</v>
      </c>
      <c r="D155" s="115">
        <f t="shared" si="5"/>
        <v>174.89984821338928</v>
      </c>
    </row>
    <row r="156" spans="1:4" x14ac:dyDescent="0.3">
      <c r="A156" s="113">
        <v>39638</v>
      </c>
      <c r="B156" s="114">
        <v>143.50030000000001</v>
      </c>
      <c r="C156" s="116">
        <f t="shared" si="4"/>
        <v>6.6917521871763572E-2</v>
      </c>
      <c r="D156" s="115">
        <f t="shared" si="5"/>
        <v>133.83504374352714</v>
      </c>
    </row>
    <row r="157" spans="1:4" x14ac:dyDescent="0.3">
      <c r="A157" s="113">
        <v>39639</v>
      </c>
      <c r="B157" s="114">
        <v>142.5</v>
      </c>
      <c r="C157" s="116">
        <f t="shared" si="4"/>
        <v>3.2607199120001228E-2</v>
      </c>
      <c r="D157" s="115">
        <f t="shared" si="5"/>
        <v>65.214398240002453</v>
      </c>
    </row>
    <row r="158" spans="1:4" x14ac:dyDescent="0.3">
      <c r="A158" s="113">
        <v>39640</v>
      </c>
      <c r="B158" s="114">
        <v>138.50030000000001</v>
      </c>
      <c r="C158" s="116">
        <f t="shared" si="4"/>
        <v>-2.8070116343614712E-2</v>
      </c>
      <c r="D158" s="115">
        <f t="shared" si="5"/>
        <v>-56.140232687229421</v>
      </c>
    </row>
    <row r="159" spans="1:4" x14ac:dyDescent="0.3">
      <c r="A159" s="113">
        <v>39643</v>
      </c>
      <c r="B159" s="114">
        <v>139.9999</v>
      </c>
      <c r="C159" s="116">
        <f t="shared" si="4"/>
        <v>-2.8571367348018439E-6</v>
      </c>
      <c r="D159" s="115">
        <f t="shared" si="5"/>
        <v>-5.7142734696036873E-3</v>
      </c>
    </row>
    <row r="160" spans="1:4" x14ac:dyDescent="0.3">
      <c r="A160" s="113">
        <v>39644</v>
      </c>
      <c r="B160" s="114">
        <v>143</v>
      </c>
      <c r="C160" s="116">
        <f t="shared" si="4"/>
        <v>-3.4964912709268613E-6</v>
      </c>
      <c r="D160" s="115">
        <f t="shared" si="5"/>
        <v>-6.9929825418537225E-3</v>
      </c>
    </row>
    <row r="161" spans="1:4" x14ac:dyDescent="0.3">
      <c r="A161" s="113">
        <v>39645</v>
      </c>
      <c r="B161" s="114">
        <v>138.00020000000001</v>
      </c>
      <c r="C161" s="116">
        <f t="shared" si="4"/>
        <v>-6.1225045118955559E-2</v>
      </c>
      <c r="D161" s="115">
        <f t="shared" si="5"/>
        <v>-122.45009023791113</v>
      </c>
    </row>
    <row r="162" spans="1:4" x14ac:dyDescent="0.3">
      <c r="A162" s="113">
        <v>39646</v>
      </c>
      <c r="B162" s="114">
        <v>141.00020000000001</v>
      </c>
      <c r="C162" s="116">
        <f t="shared" si="4"/>
        <v>-4.7297877098897795E-2</v>
      </c>
      <c r="D162" s="115">
        <f t="shared" si="5"/>
        <v>-94.595754197795586</v>
      </c>
    </row>
    <row r="163" spans="1:4" x14ac:dyDescent="0.3">
      <c r="A163" s="113">
        <v>39647</v>
      </c>
      <c r="B163" s="114">
        <v>137.0001</v>
      </c>
      <c r="C163" s="116">
        <f t="shared" si="4"/>
        <v>-7.118891122402965E-2</v>
      </c>
      <c r="D163" s="115">
        <f t="shared" si="5"/>
        <v>-142.37782244805928</v>
      </c>
    </row>
    <row r="164" spans="1:4" x14ac:dyDescent="0.3">
      <c r="A164" s="113">
        <v>39650</v>
      </c>
      <c r="B164" s="114">
        <v>135.50030000000001</v>
      </c>
      <c r="C164" s="116">
        <f t="shared" si="4"/>
        <v>-5.2446117170547382E-2</v>
      </c>
      <c r="D164" s="115">
        <f t="shared" si="5"/>
        <v>-104.89223434109476</v>
      </c>
    </row>
    <row r="165" spans="1:4" x14ac:dyDescent="0.3">
      <c r="A165" s="113">
        <v>39651</v>
      </c>
      <c r="B165" s="114">
        <v>134.50020000000001</v>
      </c>
      <c r="C165" s="116">
        <f t="shared" si="4"/>
        <v>-6.2718335780482706E-2</v>
      </c>
      <c r="D165" s="115">
        <f t="shared" si="5"/>
        <v>-125.43667156096541</v>
      </c>
    </row>
    <row r="166" spans="1:4" x14ac:dyDescent="0.3">
      <c r="A166" s="113">
        <v>39652</v>
      </c>
      <c r="B166" s="114">
        <v>133.00040000000001</v>
      </c>
      <c r="C166" s="116">
        <f t="shared" si="4"/>
        <v>-6.666385964912272E-2</v>
      </c>
      <c r="D166" s="115">
        <f t="shared" si="5"/>
        <v>-133.32771929824543</v>
      </c>
    </row>
    <row r="167" spans="1:4" x14ac:dyDescent="0.3">
      <c r="A167" s="113">
        <v>39653</v>
      </c>
      <c r="B167" s="114">
        <v>136.0001</v>
      </c>
      <c r="C167" s="116">
        <f t="shared" si="4"/>
        <v>-1.8051946457877756E-2</v>
      </c>
      <c r="D167" s="115">
        <f t="shared" si="5"/>
        <v>-36.103892915755509</v>
      </c>
    </row>
    <row r="168" spans="1:4" x14ac:dyDescent="0.3">
      <c r="A168" s="113">
        <v>39654</v>
      </c>
      <c r="B168" s="114">
        <v>136.0001</v>
      </c>
      <c r="C168" s="116">
        <f t="shared" si="4"/>
        <v>-2.8570020407157386E-2</v>
      </c>
      <c r="D168" s="115">
        <f t="shared" si="5"/>
        <v>-57.140040814314766</v>
      </c>
    </row>
    <row r="169" spans="1:4" x14ac:dyDescent="0.3">
      <c r="A169" s="113">
        <v>39657</v>
      </c>
      <c r="B169" s="114">
        <v>137.50020000000001</v>
      </c>
      <c r="C169" s="116">
        <f t="shared" si="4"/>
        <v>-3.8460139860139811E-2</v>
      </c>
      <c r="D169" s="115">
        <f t="shared" si="5"/>
        <v>-76.920279720279623</v>
      </c>
    </row>
    <row r="170" spans="1:4" x14ac:dyDescent="0.3">
      <c r="A170" s="113">
        <v>39658</v>
      </c>
      <c r="B170" s="114">
        <v>131.5001</v>
      </c>
      <c r="C170" s="116">
        <f t="shared" si="4"/>
        <v>-4.7102105649122268E-2</v>
      </c>
      <c r="D170" s="115">
        <f t="shared" si="5"/>
        <v>-94.204211298244545</v>
      </c>
    </row>
    <row r="171" spans="1:4" x14ac:dyDescent="0.3">
      <c r="A171" s="113">
        <v>39659</v>
      </c>
      <c r="B171" s="114">
        <v>130.00020000000001</v>
      </c>
      <c r="C171" s="116">
        <f t="shared" si="4"/>
        <v>-7.8014073738902498E-2</v>
      </c>
      <c r="D171" s="115">
        <f t="shared" si="5"/>
        <v>-156.02814747780499</v>
      </c>
    </row>
    <row r="172" spans="1:4" x14ac:dyDescent="0.3">
      <c r="A172" s="113">
        <v>39660</v>
      </c>
      <c r="B172" s="114">
        <v>132.5001</v>
      </c>
      <c r="C172" s="116">
        <f t="shared" si="4"/>
        <v>-3.2846691352780032E-2</v>
      </c>
      <c r="D172" s="115">
        <f t="shared" si="5"/>
        <v>-65.693382705560055</v>
      </c>
    </row>
    <row r="173" spans="1:4" x14ac:dyDescent="0.3">
      <c r="A173" s="113">
        <v>39661</v>
      </c>
      <c r="B173" s="114">
        <v>131.50020000000001</v>
      </c>
      <c r="C173" s="116">
        <f t="shared" si="4"/>
        <v>-2.9520967850255705E-2</v>
      </c>
      <c r="D173" s="115">
        <f t="shared" si="5"/>
        <v>-59.041935700511402</v>
      </c>
    </row>
    <row r="174" spans="1:4" x14ac:dyDescent="0.3">
      <c r="A174" s="113">
        <v>39664</v>
      </c>
      <c r="B174" s="114">
        <v>134.0001</v>
      </c>
      <c r="C174" s="116">
        <f t="shared" si="4"/>
        <v>-3.7182100844459958E-3</v>
      </c>
      <c r="D174" s="115">
        <f t="shared" si="5"/>
        <v>-7.4364201688919911</v>
      </c>
    </row>
    <row r="175" spans="1:4" x14ac:dyDescent="0.3">
      <c r="A175" s="113">
        <v>39665</v>
      </c>
      <c r="B175" s="114">
        <v>131.0001</v>
      </c>
      <c r="C175" s="116">
        <f t="shared" si="4"/>
        <v>-1.5039804391565813E-2</v>
      </c>
      <c r="D175" s="115">
        <f t="shared" si="5"/>
        <v>-30.079608783131626</v>
      </c>
    </row>
    <row r="176" spans="1:4" x14ac:dyDescent="0.3">
      <c r="A176" s="113">
        <v>39666</v>
      </c>
      <c r="B176" s="114">
        <v>131.50020000000001</v>
      </c>
      <c r="C176" s="116">
        <f t="shared" si="4"/>
        <v>-3.3087475670973747E-2</v>
      </c>
      <c r="D176" s="115">
        <f t="shared" si="5"/>
        <v>-66.174951341947491</v>
      </c>
    </row>
    <row r="177" spans="1:4" x14ac:dyDescent="0.3">
      <c r="A177" s="113">
        <v>39667</v>
      </c>
      <c r="B177" s="114">
        <v>134.4999</v>
      </c>
      <c r="C177" s="116">
        <f t="shared" si="4"/>
        <v>-1.1030874242004282E-2</v>
      </c>
      <c r="D177" s="115">
        <f t="shared" si="5"/>
        <v>-22.061748484008564</v>
      </c>
    </row>
    <row r="178" spans="1:4" x14ac:dyDescent="0.3">
      <c r="A178" s="113">
        <v>39668</v>
      </c>
      <c r="B178" s="114">
        <v>134.0001</v>
      </c>
      <c r="C178" s="116">
        <f t="shared" si="4"/>
        <v>-2.5455235701475367E-2</v>
      </c>
      <c r="D178" s="115">
        <f t="shared" si="5"/>
        <v>-50.910471402950726</v>
      </c>
    </row>
    <row r="179" spans="1:4" x14ac:dyDescent="0.3">
      <c r="A179" s="113">
        <v>39671</v>
      </c>
      <c r="B179" s="114">
        <v>130.4999</v>
      </c>
      <c r="C179" s="116">
        <f t="shared" si="4"/>
        <v>-7.6060778661005326E-3</v>
      </c>
      <c r="D179" s="115">
        <f t="shared" si="5"/>
        <v>-15.212155732201063</v>
      </c>
    </row>
    <row r="180" spans="1:4" x14ac:dyDescent="0.3">
      <c r="A180" s="113">
        <v>39672</v>
      </c>
      <c r="B180" s="114">
        <v>133</v>
      </c>
      <c r="C180" s="116">
        <f t="shared" si="4"/>
        <v>2.3075349114847463E-2</v>
      </c>
      <c r="D180" s="115">
        <f t="shared" si="5"/>
        <v>46.150698229694925</v>
      </c>
    </row>
    <row r="181" spans="1:4" x14ac:dyDescent="0.3">
      <c r="A181" s="113">
        <v>39673</v>
      </c>
      <c r="B181" s="114">
        <v>135.5</v>
      </c>
      <c r="C181" s="116">
        <f t="shared" si="4"/>
        <v>2.2640737629631952E-2</v>
      </c>
      <c r="D181" s="115">
        <f t="shared" si="5"/>
        <v>45.2814752592639</v>
      </c>
    </row>
    <row r="182" spans="1:4" x14ac:dyDescent="0.3">
      <c r="A182" s="113">
        <v>39674</v>
      </c>
      <c r="B182" s="114">
        <v>135.49979999999999</v>
      </c>
      <c r="C182" s="116">
        <f t="shared" si="4"/>
        <v>3.0415162866672344E-2</v>
      </c>
      <c r="D182" s="115">
        <f t="shared" si="5"/>
        <v>60.830325733344687</v>
      </c>
    </row>
    <row r="183" spans="1:4" x14ac:dyDescent="0.3">
      <c r="A183" s="113">
        <v>39675</v>
      </c>
      <c r="B183" s="114">
        <v>134.4999</v>
      </c>
      <c r="C183" s="116">
        <f t="shared" si="4"/>
        <v>3.7298479627999783E-3</v>
      </c>
      <c r="D183" s="115">
        <f t="shared" si="5"/>
        <v>7.4596959255999558</v>
      </c>
    </row>
    <row r="184" spans="1:4" x14ac:dyDescent="0.3">
      <c r="A184" s="113">
        <v>39678</v>
      </c>
      <c r="B184" s="114">
        <v>138.4999</v>
      </c>
      <c r="C184" s="116">
        <f t="shared" si="4"/>
        <v>5.725033797684119E-2</v>
      </c>
      <c r="D184" s="115">
        <f t="shared" si="5"/>
        <v>114.50067595368236</v>
      </c>
    </row>
    <row r="185" spans="1:4" x14ac:dyDescent="0.3">
      <c r="A185" s="113">
        <v>39679</v>
      </c>
      <c r="B185" s="114">
        <v>143.4999</v>
      </c>
      <c r="C185" s="116">
        <f t="shared" si="4"/>
        <v>9.1252332696071858E-2</v>
      </c>
      <c r="D185" s="115">
        <f t="shared" si="5"/>
        <v>182.50466539214372</v>
      </c>
    </row>
    <row r="186" spans="1:4" x14ac:dyDescent="0.3">
      <c r="A186" s="113">
        <v>39680</v>
      </c>
      <c r="B186" s="114">
        <v>144.99959999999999</v>
      </c>
      <c r="C186" s="116">
        <f t="shared" si="4"/>
        <v>7.8064742055570235E-2</v>
      </c>
      <c r="D186" s="115">
        <f t="shared" si="5"/>
        <v>156.12948411114047</v>
      </c>
    </row>
    <row r="187" spans="1:4" x14ac:dyDescent="0.3">
      <c r="A187" s="113">
        <v>39681</v>
      </c>
      <c r="B187" s="114">
        <v>144.99969999999999</v>
      </c>
      <c r="C187" s="116">
        <f t="shared" si="4"/>
        <v>8.2086505905592508E-2</v>
      </c>
      <c r="D187" s="115">
        <f t="shared" si="5"/>
        <v>164.17301181118498</v>
      </c>
    </row>
    <row r="188" spans="1:4" x14ac:dyDescent="0.3">
      <c r="A188" s="113">
        <v>39682</v>
      </c>
      <c r="B188" s="114">
        <v>140.99969999999999</v>
      </c>
      <c r="C188" s="116">
        <f t="shared" si="4"/>
        <v>8.0458299201761785E-2</v>
      </c>
      <c r="D188" s="115">
        <f t="shared" si="5"/>
        <v>160.91659840352355</v>
      </c>
    </row>
    <row r="189" spans="1:4" x14ac:dyDescent="0.3">
      <c r="A189" s="113">
        <v>39685</v>
      </c>
      <c r="B189" s="114">
        <v>142.99969999999999</v>
      </c>
      <c r="C189" s="116">
        <f t="shared" si="4"/>
        <v>7.5185714285714217E-2</v>
      </c>
      <c r="D189" s="115">
        <f t="shared" si="5"/>
        <v>150.37142857142842</v>
      </c>
    </row>
    <row r="190" spans="1:4" x14ac:dyDescent="0.3">
      <c r="A190" s="113">
        <v>39686</v>
      </c>
      <c r="B190" s="114">
        <v>144.50030000000001</v>
      </c>
      <c r="C190" s="116">
        <f t="shared" si="4"/>
        <v>6.6422878228782359E-2</v>
      </c>
      <c r="D190" s="115">
        <f t="shared" si="5"/>
        <v>132.8457564575647</v>
      </c>
    </row>
    <row r="191" spans="1:4" x14ac:dyDescent="0.3">
      <c r="A191" s="113">
        <v>39687</v>
      </c>
      <c r="B191" s="114">
        <v>144.001</v>
      </c>
      <c r="C191" s="116">
        <f t="shared" si="4"/>
        <v>6.2739575999374256E-2</v>
      </c>
      <c r="D191" s="115">
        <f t="shared" si="5"/>
        <v>125.47915199874851</v>
      </c>
    </row>
    <row r="192" spans="1:4" x14ac:dyDescent="0.3">
      <c r="A192" s="113">
        <v>39688</v>
      </c>
      <c r="B192" s="114">
        <v>141.5017</v>
      </c>
      <c r="C192" s="116">
        <f t="shared" si="4"/>
        <v>5.205803126991175E-2</v>
      </c>
      <c r="D192" s="115">
        <f t="shared" si="5"/>
        <v>104.1160625398235</v>
      </c>
    </row>
    <row r="193" spans="1:4" x14ac:dyDescent="0.3">
      <c r="A193" s="113">
        <v>39689</v>
      </c>
      <c r="B193" s="114">
        <v>143.50110000000001</v>
      </c>
      <c r="C193" s="116">
        <f t="shared" si="4"/>
        <v>3.6109773364457386E-2</v>
      </c>
      <c r="D193" s="115">
        <f t="shared" si="5"/>
        <v>72.219546728914764</v>
      </c>
    </row>
    <row r="194" spans="1:4" x14ac:dyDescent="0.3">
      <c r="A194" s="113">
        <v>39693</v>
      </c>
      <c r="B194" s="114">
        <v>142.4999</v>
      </c>
      <c r="C194" s="116">
        <f t="shared" si="4"/>
        <v>-6.9686459711818614E-3</v>
      </c>
      <c r="D194" s="115">
        <f t="shared" si="5"/>
        <v>-13.937291942363723</v>
      </c>
    </row>
    <row r="195" spans="1:4" x14ac:dyDescent="0.3">
      <c r="A195" s="113">
        <v>39694</v>
      </c>
      <c r="B195" s="114">
        <v>143.4999</v>
      </c>
      <c r="C195" s="116">
        <f t="shared" si="4"/>
        <v>-1.0342787152516216E-2</v>
      </c>
      <c r="D195" s="115">
        <f t="shared" si="5"/>
        <v>-20.685574305032429</v>
      </c>
    </row>
    <row r="196" spans="1:4" x14ac:dyDescent="0.3">
      <c r="A196" s="113">
        <v>39695</v>
      </c>
      <c r="B196" s="114">
        <v>146.4999</v>
      </c>
      <c r="C196" s="116">
        <f t="shared" si="4"/>
        <v>1.0346228302541362E-2</v>
      </c>
      <c r="D196" s="115">
        <f t="shared" si="5"/>
        <v>20.692456605082725</v>
      </c>
    </row>
    <row r="197" spans="1:4" x14ac:dyDescent="0.3">
      <c r="A197" s="113">
        <v>39696</v>
      </c>
      <c r="B197" s="114">
        <v>145.4999</v>
      </c>
      <c r="C197" s="116">
        <f t="shared" si="4"/>
        <v>3.1916379963929049E-2</v>
      </c>
      <c r="D197" s="115">
        <f t="shared" si="5"/>
        <v>63.832759927858099</v>
      </c>
    </row>
    <row r="198" spans="1:4" x14ac:dyDescent="0.3">
      <c r="A198" s="113">
        <v>39699</v>
      </c>
      <c r="B198" s="114">
        <v>138.5</v>
      </c>
      <c r="C198" s="116">
        <f t="shared" si="4"/>
        <v>-3.1466499580068981E-2</v>
      </c>
      <c r="D198" s="115">
        <f t="shared" si="5"/>
        <v>-62.93299916013796</v>
      </c>
    </row>
    <row r="199" spans="1:4" x14ac:dyDescent="0.3">
      <c r="A199" s="113">
        <v>39700</v>
      </c>
      <c r="B199" s="114">
        <v>145</v>
      </c>
      <c r="C199" s="116">
        <f t="shared" si="4"/>
        <v>3.4581243083923702E-3</v>
      </c>
      <c r="D199" s="115">
        <f t="shared" si="5"/>
        <v>6.9162486167847401</v>
      </c>
    </row>
    <row r="200" spans="1:4" x14ac:dyDescent="0.3">
      <c r="A200" s="113">
        <v>39701</v>
      </c>
      <c r="B200" s="114">
        <v>147.5</v>
      </c>
      <c r="C200" s="116">
        <f t="shared" si="4"/>
        <v>2.429844237192794E-2</v>
      </c>
      <c r="D200" s="115">
        <f t="shared" si="5"/>
        <v>48.596884743855874</v>
      </c>
    </row>
    <row r="201" spans="1:4" x14ac:dyDescent="0.3">
      <c r="A201" s="113">
        <v>39703</v>
      </c>
      <c r="B201" s="114">
        <v>150.4999</v>
      </c>
      <c r="C201" s="116">
        <f t="shared" si="4"/>
        <v>6.3590755446754327E-2</v>
      </c>
      <c r="D201" s="115">
        <f t="shared" si="5"/>
        <v>127.18151089350864</v>
      </c>
    </row>
    <row r="202" spans="1:4" x14ac:dyDescent="0.3">
      <c r="A202" s="113">
        <v>39706</v>
      </c>
      <c r="B202" s="114">
        <v>187.5</v>
      </c>
      <c r="C202" s="116">
        <f t="shared" si="4"/>
        <v>0.3066101932319682</v>
      </c>
      <c r="D202" s="115">
        <f t="shared" si="5"/>
        <v>613.22038646393628</v>
      </c>
    </row>
    <row r="203" spans="1:4" x14ac:dyDescent="0.3">
      <c r="A203" s="113">
        <v>39707</v>
      </c>
      <c r="B203" s="114">
        <v>189.00030000000001</v>
      </c>
      <c r="C203" s="116">
        <f t="shared" si="4"/>
        <v>0.32631882548689517</v>
      </c>
      <c r="D203" s="115">
        <f t="shared" si="5"/>
        <v>652.6376509737903</v>
      </c>
    </row>
    <row r="204" spans="1:4" x14ac:dyDescent="0.3">
      <c r="A204" s="113">
        <v>39708</v>
      </c>
      <c r="B204" s="114">
        <v>203.9999</v>
      </c>
      <c r="C204" s="116">
        <f t="shared" si="4"/>
        <v>0.42160308125650264</v>
      </c>
      <c r="D204" s="115">
        <f t="shared" si="5"/>
        <v>843.20616251300532</v>
      </c>
    </row>
    <row r="205" spans="1:4" x14ac:dyDescent="0.3">
      <c r="A205" s="113">
        <v>39709</v>
      </c>
      <c r="B205" s="114">
        <v>174.99979999999999</v>
      </c>
      <c r="C205" s="116">
        <f t="shared" si="4"/>
        <v>0.19453869934382206</v>
      </c>
      <c r="D205" s="115">
        <f t="shared" si="5"/>
        <v>389.07739868764406</v>
      </c>
    </row>
    <row r="206" spans="1:4" x14ac:dyDescent="0.3">
      <c r="A206" s="113">
        <v>39710</v>
      </c>
      <c r="B206" s="114">
        <v>152.99860000000001</v>
      </c>
      <c r="C206" s="116">
        <f t="shared" si="4"/>
        <v>5.1537492465630656E-2</v>
      </c>
      <c r="D206" s="115">
        <f t="shared" si="5"/>
        <v>103.0749849312613</v>
      </c>
    </row>
    <row r="207" spans="1:4" x14ac:dyDescent="0.3">
      <c r="A207" s="113">
        <v>39713</v>
      </c>
      <c r="B207" s="114">
        <v>150.5</v>
      </c>
      <c r="C207" s="116">
        <f t="shared" ref="C207:C270" si="6">(B207-B198)/B198</f>
        <v>8.6642599277978335E-2</v>
      </c>
      <c r="D207" s="115">
        <f t="shared" ref="D207:D270" si="7">C207*$D$2/$D$1</f>
        <v>173.28519855595664</v>
      </c>
    </row>
    <row r="208" spans="1:4" x14ac:dyDescent="0.3">
      <c r="A208" s="113">
        <v>39714</v>
      </c>
      <c r="B208" s="114">
        <v>157.5</v>
      </c>
      <c r="C208" s="116">
        <f t="shared" si="6"/>
        <v>8.6206896551724144E-2</v>
      </c>
      <c r="D208" s="115">
        <f t="shared" si="7"/>
        <v>172.41379310344828</v>
      </c>
    </row>
    <row r="209" spans="1:4" x14ac:dyDescent="0.3">
      <c r="A209" s="113">
        <v>39715</v>
      </c>
      <c r="B209" s="114">
        <v>168.50049999999999</v>
      </c>
      <c r="C209" s="116">
        <f t="shared" si="6"/>
        <v>0.14237627118644061</v>
      </c>
      <c r="D209" s="115">
        <f t="shared" si="7"/>
        <v>284.75254237288124</v>
      </c>
    </row>
    <row r="210" spans="1:4" x14ac:dyDescent="0.3">
      <c r="A210" s="113">
        <v>39716</v>
      </c>
      <c r="B210" s="114">
        <v>161.49940000000001</v>
      </c>
      <c r="C210" s="116">
        <f t="shared" si="6"/>
        <v>7.3086427299951781E-2</v>
      </c>
      <c r="D210" s="115">
        <f t="shared" si="7"/>
        <v>146.17285459990356</v>
      </c>
    </row>
    <row r="211" spans="1:4" x14ac:dyDescent="0.3">
      <c r="A211" s="113">
        <v>39717</v>
      </c>
      <c r="B211" s="114">
        <v>164.50020000000001</v>
      </c>
      <c r="C211" s="116">
        <f t="shared" si="6"/>
        <v>-0.12266559999999996</v>
      </c>
      <c r="D211" s="115">
        <f t="shared" si="7"/>
        <v>-245.33119999999991</v>
      </c>
    </row>
    <row r="212" spans="1:4" x14ac:dyDescent="0.3">
      <c r="A212" s="113">
        <v>39720</v>
      </c>
      <c r="B212" s="114">
        <v>181.49969999999999</v>
      </c>
      <c r="C212" s="116">
        <f t="shared" si="6"/>
        <v>-3.96856512926171E-2</v>
      </c>
      <c r="D212" s="115">
        <f t="shared" si="7"/>
        <v>-79.371302585234204</v>
      </c>
    </row>
    <row r="213" spans="1:4" x14ac:dyDescent="0.3">
      <c r="A213" s="113">
        <v>39721</v>
      </c>
      <c r="B213" s="114">
        <v>181.5</v>
      </c>
      <c r="C213" s="116">
        <f t="shared" si="6"/>
        <v>-0.11029368151651053</v>
      </c>
      <c r="D213" s="115">
        <f t="shared" si="7"/>
        <v>-220.58736303302103</v>
      </c>
    </row>
    <row r="214" spans="1:4" x14ac:dyDescent="0.3">
      <c r="A214" s="113">
        <v>39722</v>
      </c>
      <c r="B214" s="114">
        <v>172.999</v>
      </c>
      <c r="C214" s="116">
        <f t="shared" si="6"/>
        <v>-1.1433155923606759E-2</v>
      </c>
      <c r="D214" s="115">
        <f t="shared" si="7"/>
        <v>-22.866311847213517</v>
      </c>
    </row>
    <row r="215" spans="1:4" x14ac:dyDescent="0.3">
      <c r="A215" s="113">
        <v>39723</v>
      </c>
      <c r="B215" s="114">
        <v>184.99879999999999</v>
      </c>
      <c r="C215" s="116">
        <f t="shared" si="6"/>
        <v>0.20915354781024126</v>
      </c>
      <c r="D215" s="115">
        <f t="shared" si="7"/>
        <v>418.30709562048247</v>
      </c>
    </row>
    <row r="216" spans="1:4" x14ac:dyDescent="0.3">
      <c r="A216" s="113">
        <v>39724</v>
      </c>
      <c r="B216" s="114">
        <v>167</v>
      </c>
      <c r="C216" s="116">
        <f t="shared" si="6"/>
        <v>0.10963455149501661</v>
      </c>
      <c r="D216" s="115">
        <f t="shared" si="7"/>
        <v>219.26910299003319</v>
      </c>
    </row>
    <row r="217" spans="1:4" x14ac:dyDescent="0.3">
      <c r="A217" s="113">
        <v>39727</v>
      </c>
      <c r="B217" s="114">
        <v>176</v>
      </c>
      <c r="C217" s="116">
        <f t="shared" si="6"/>
        <v>0.11746031746031746</v>
      </c>
      <c r="D217" s="115">
        <f t="shared" si="7"/>
        <v>234.92063492063488</v>
      </c>
    </row>
    <row r="218" spans="1:4" x14ac:dyDescent="0.3">
      <c r="A218" s="113">
        <v>39728</v>
      </c>
      <c r="B218" s="114">
        <v>179</v>
      </c>
      <c r="C218" s="116">
        <f t="shared" si="6"/>
        <v>6.2311387800036276E-2</v>
      </c>
      <c r="D218" s="115">
        <f t="shared" si="7"/>
        <v>124.62277560007254</v>
      </c>
    </row>
    <row r="219" spans="1:4" x14ac:dyDescent="0.3">
      <c r="A219" s="113">
        <v>39729</v>
      </c>
      <c r="B219" s="114">
        <v>175</v>
      </c>
      <c r="C219" s="116">
        <f t="shared" si="6"/>
        <v>8.3595357010614227E-2</v>
      </c>
      <c r="D219" s="115">
        <f t="shared" si="7"/>
        <v>167.19071402122844</v>
      </c>
    </row>
    <row r="220" spans="1:4" x14ac:dyDescent="0.3">
      <c r="A220" s="113">
        <v>39730</v>
      </c>
      <c r="B220" s="114">
        <v>198</v>
      </c>
      <c r="C220" s="116">
        <f t="shared" si="6"/>
        <v>0.20364595301403884</v>
      </c>
      <c r="D220" s="115">
        <f t="shared" si="7"/>
        <v>407.29190602807768</v>
      </c>
    </row>
    <row r="221" spans="1:4" x14ac:dyDescent="0.3">
      <c r="A221" s="113">
        <v>39731</v>
      </c>
      <c r="B221" s="114">
        <v>203</v>
      </c>
      <c r="C221" s="116">
        <f t="shared" si="6"/>
        <v>0.11845914896829036</v>
      </c>
      <c r="D221" s="115">
        <f t="shared" si="7"/>
        <v>236.91829793658073</v>
      </c>
    </row>
    <row r="222" spans="1:4" x14ac:dyDescent="0.3">
      <c r="A222" s="113">
        <v>39735</v>
      </c>
      <c r="B222" s="114">
        <v>177</v>
      </c>
      <c r="C222" s="116">
        <f t="shared" si="6"/>
        <v>-2.4793388429752067E-2</v>
      </c>
      <c r="D222" s="115">
        <f t="shared" si="7"/>
        <v>-49.586776859504134</v>
      </c>
    </row>
    <row r="223" spans="1:4" x14ac:dyDescent="0.3">
      <c r="A223" s="113">
        <v>39736</v>
      </c>
      <c r="B223" s="114">
        <v>194</v>
      </c>
      <c r="C223" s="116">
        <f t="shared" si="6"/>
        <v>0.12139376528188027</v>
      </c>
      <c r="D223" s="115">
        <f t="shared" si="7"/>
        <v>242.78753056376053</v>
      </c>
    </row>
    <row r="224" spans="1:4" x14ac:dyDescent="0.3">
      <c r="A224" s="113">
        <v>39737</v>
      </c>
      <c r="B224" s="114">
        <v>196</v>
      </c>
      <c r="C224" s="116">
        <f t="shared" si="6"/>
        <v>5.9466331673502813E-2</v>
      </c>
      <c r="D224" s="115">
        <f t="shared" si="7"/>
        <v>118.93266334700563</v>
      </c>
    </row>
    <row r="225" spans="1:4" x14ac:dyDescent="0.3">
      <c r="A225" s="113">
        <v>39738</v>
      </c>
      <c r="B225" s="114">
        <v>195</v>
      </c>
      <c r="C225" s="116">
        <f t="shared" si="6"/>
        <v>0.16766467065868262</v>
      </c>
      <c r="D225" s="115">
        <f t="shared" si="7"/>
        <v>335.32934131736522</v>
      </c>
    </row>
    <row r="226" spans="1:4" x14ac:dyDescent="0.3">
      <c r="A226" s="113">
        <v>39741</v>
      </c>
      <c r="B226" s="114">
        <v>186</v>
      </c>
      <c r="C226" s="116">
        <f t="shared" si="6"/>
        <v>5.6818181818181816E-2</v>
      </c>
      <c r="D226" s="115">
        <f t="shared" si="7"/>
        <v>113.63636363636363</v>
      </c>
    </row>
    <row r="227" spans="1:4" x14ac:dyDescent="0.3">
      <c r="A227" s="113">
        <v>39742</v>
      </c>
      <c r="B227" s="114">
        <v>187</v>
      </c>
      <c r="C227" s="116">
        <f t="shared" si="6"/>
        <v>4.4692737430167599E-2</v>
      </c>
      <c r="D227" s="115">
        <f t="shared" si="7"/>
        <v>89.385474860335179</v>
      </c>
    </row>
    <row r="228" spans="1:4" x14ac:dyDescent="0.3">
      <c r="A228" s="113">
        <v>39743</v>
      </c>
      <c r="B228" s="114">
        <v>204</v>
      </c>
      <c r="C228" s="116">
        <f t="shared" si="6"/>
        <v>0.1657142857142857</v>
      </c>
      <c r="D228" s="115">
        <f t="shared" si="7"/>
        <v>331.42857142857139</v>
      </c>
    </row>
    <row r="229" spans="1:4" x14ac:dyDescent="0.3">
      <c r="A229" s="113">
        <v>39744</v>
      </c>
      <c r="B229" s="114">
        <v>210</v>
      </c>
      <c r="C229" s="116">
        <f t="shared" si="6"/>
        <v>6.0606060606060608E-2</v>
      </c>
      <c r="D229" s="115">
        <f t="shared" si="7"/>
        <v>121.2121212121212</v>
      </c>
    </row>
    <row r="230" spans="1:4" x14ac:dyDescent="0.3">
      <c r="A230" s="113">
        <v>39745</v>
      </c>
      <c r="B230" s="114">
        <v>225</v>
      </c>
      <c r="C230" s="116">
        <f t="shared" si="6"/>
        <v>0.10837438423645321</v>
      </c>
      <c r="D230" s="115">
        <f t="shared" si="7"/>
        <v>216.74876847290639</v>
      </c>
    </row>
    <row r="231" spans="1:4" x14ac:dyDescent="0.3">
      <c r="A231" s="113">
        <v>39748</v>
      </c>
      <c r="B231" s="114">
        <v>225</v>
      </c>
      <c r="C231" s="116">
        <f t="shared" si="6"/>
        <v>0.2711864406779661</v>
      </c>
      <c r="D231" s="115">
        <f t="shared" si="7"/>
        <v>542.37288135593212</v>
      </c>
    </row>
    <row r="232" spans="1:4" x14ac:dyDescent="0.3">
      <c r="A232" s="113">
        <v>39749</v>
      </c>
      <c r="B232" s="114">
        <v>212</v>
      </c>
      <c r="C232" s="116">
        <f t="shared" si="6"/>
        <v>9.2783505154639179E-2</v>
      </c>
      <c r="D232" s="115">
        <f t="shared" si="7"/>
        <v>185.56701030927834</v>
      </c>
    </row>
    <row r="233" spans="1:4" x14ac:dyDescent="0.3">
      <c r="A233" s="113">
        <v>39750</v>
      </c>
      <c r="B233" s="114">
        <v>208</v>
      </c>
      <c r="C233" s="116">
        <f t="shared" si="6"/>
        <v>6.1224489795918366E-2</v>
      </c>
      <c r="D233" s="115">
        <f t="shared" si="7"/>
        <v>122.44897959183672</v>
      </c>
    </row>
    <row r="234" spans="1:4" x14ac:dyDescent="0.3">
      <c r="A234" s="113">
        <v>39751</v>
      </c>
      <c r="B234" s="114">
        <v>198</v>
      </c>
      <c r="C234" s="116">
        <f t="shared" si="6"/>
        <v>1.5384615384615385E-2</v>
      </c>
      <c r="D234" s="115">
        <f t="shared" si="7"/>
        <v>30.76923076923077</v>
      </c>
    </row>
    <row r="235" spans="1:4" x14ac:dyDescent="0.3">
      <c r="A235" s="113">
        <v>39752</v>
      </c>
      <c r="B235" s="114">
        <v>203</v>
      </c>
      <c r="C235" s="116">
        <f t="shared" si="6"/>
        <v>9.1397849462365593E-2</v>
      </c>
      <c r="D235" s="115">
        <f t="shared" si="7"/>
        <v>182.7956989247312</v>
      </c>
    </row>
    <row r="236" spans="1:4" x14ac:dyDescent="0.3">
      <c r="A236" s="113">
        <v>39755</v>
      </c>
      <c r="B236" s="114">
        <v>186</v>
      </c>
      <c r="C236" s="116">
        <f t="shared" si="6"/>
        <v>-5.3475935828877002E-3</v>
      </c>
      <c r="D236" s="115">
        <f t="shared" si="7"/>
        <v>-10.695187165775399</v>
      </c>
    </row>
    <row r="237" spans="1:4" x14ac:dyDescent="0.3">
      <c r="A237" s="113">
        <v>39756</v>
      </c>
      <c r="B237" s="114">
        <v>181</v>
      </c>
      <c r="C237" s="116">
        <f t="shared" si="6"/>
        <v>-0.11274509803921569</v>
      </c>
      <c r="D237" s="115">
        <f t="shared" si="7"/>
        <v>-225.49019607843138</v>
      </c>
    </row>
    <row r="238" spans="1:4" x14ac:dyDescent="0.3">
      <c r="A238" s="113">
        <v>39757</v>
      </c>
      <c r="B238" s="114">
        <v>186</v>
      </c>
      <c r="C238" s="116">
        <f t="shared" si="6"/>
        <v>-0.11428571428571428</v>
      </c>
      <c r="D238" s="115">
        <f t="shared" si="7"/>
        <v>-228.57142857142856</v>
      </c>
    </row>
    <row r="239" spans="1:4" x14ac:dyDescent="0.3">
      <c r="A239" s="113">
        <v>39758</v>
      </c>
      <c r="B239" s="114">
        <v>195</v>
      </c>
      <c r="C239" s="116">
        <f t="shared" si="6"/>
        <v>-0.13333333333333333</v>
      </c>
      <c r="D239" s="115">
        <f t="shared" si="7"/>
        <v>-266.66666666666669</v>
      </c>
    </row>
    <row r="240" spans="1:4" x14ac:dyDescent="0.3">
      <c r="A240" s="113">
        <v>39759</v>
      </c>
      <c r="B240" s="114">
        <v>188</v>
      </c>
      <c r="C240" s="116">
        <f t="shared" si="6"/>
        <v>-0.16444444444444445</v>
      </c>
      <c r="D240" s="115">
        <f t="shared" si="7"/>
        <v>-328.88888888888891</v>
      </c>
    </row>
    <row r="241" spans="1:4" x14ac:dyDescent="0.3">
      <c r="A241" s="113">
        <v>39762</v>
      </c>
      <c r="B241" s="114">
        <v>186</v>
      </c>
      <c r="C241" s="116">
        <f t="shared" si="6"/>
        <v>-0.12264150943396226</v>
      </c>
      <c r="D241" s="115">
        <f t="shared" si="7"/>
        <v>-245.28301886792451</v>
      </c>
    </row>
    <row r="242" spans="1:4" x14ac:dyDescent="0.3">
      <c r="A242" s="113">
        <v>39764</v>
      </c>
      <c r="B242" s="114">
        <v>200</v>
      </c>
      <c r="C242" s="116">
        <f t="shared" si="6"/>
        <v>-3.8461538461538464E-2</v>
      </c>
      <c r="D242" s="115">
        <f t="shared" si="7"/>
        <v>-76.92307692307692</v>
      </c>
    </row>
    <row r="243" spans="1:4" x14ac:dyDescent="0.3">
      <c r="A243" s="113">
        <v>39765</v>
      </c>
      <c r="B243" s="114">
        <v>198</v>
      </c>
      <c r="C243" s="116">
        <f t="shared" si="6"/>
        <v>0</v>
      </c>
      <c r="D243" s="115">
        <f t="shared" si="7"/>
        <v>0</v>
      </c>
    </row>
    <row r="244" spans="1:4" x14ac:dyDescent="0.3">
      <c r="A244" s="113">
        <v>39766</v>
      </c>
      <c r="B244" s="114">
        <v>205</v>
      </c>
      <c r="C244" s="116">
        <f t="shared" si="6"/>
        <v>9.852216748768473E-3</v>
      </c>
      <c r="D244" s="115">
        <f t="shared" si="7"/>
        <v>19.704433497536947</v>
      </c>
    </row>
    <row r="245" spans="1:4" x14ac:dyDescent="0.3">
      <c r="A245" s="113">
        <v>39769</v>
      </c>
      <c r="B245" s="114">
        <v>200</v>
      </c>
      <c r="C245" s="116">
        <f t="shared" si="6"/>
        <v>7.5268817204301078E-2</v>
      </c>
      <c r="D245" s="115">
        <f t="shared" si="7"/>
        <v>150.53763440860214</v>
      </c>
    </row>
    <row r="246" spans="1:4" x14ac:dyDescent="0.3">
      <c r="A246" s="113">
        <v>39770</v>
      </c>
      <c r="B246" s="114">
        <v>200</v>
      </c>
      <c r="C246" s="116">
        <f t="shared" si="6"/>
        <v>0.10497237569060773</v>
      </c>
      <c r="D246" s="115">
        <f t="shared" si="7"/>
        <v>209.94475138121547</v>
      </c>
    </row>
    <row r="247" spans="1:4" x14ac:dyDescent="0.3">
      <c r="A247" s="113">
        <v>39771</v>
      </c>
      <c r="B247" s="114">
        <v>244</v>
      </c>
      <c r="C247" s="116">
        <f t="shared" si="6"/>
        <v>0.31182795698924731</v>
      </c>
      <c r="D247" s="115">
        <f t="shared" si="7"/>
        <v>623.6559139784946</v>
      </c>
    </row>
    <row r="248" spans="1:4" x14ac:dyDescent="0.3">
      <c r="A248" s="113">
        <v>39772</v>
      </c>
      <c r="B248" s="114">
        <v>284.97300000000001</v>
      </c>
      <c r="C248" s="116">
        <f t="shared" si="6"/>
        <v>0.46140000000000009</v>
      </c>
      <c r="D248" s="115">
        <f t="shared" si="7"/>
        <v>922.80000000000007</v>
      </c>
    </row>
    <row r="249" spans="1:4" x14ac:dyDescent="0.3">
      <c r="A249" s="113">
        <v>39773</v>
      </c>
      <c r="B249" s="114">
        <v>284.97289999999998</v>
      </c>
      <c r="C249" s="116">
        <f t="shared" si="6"/>
        <v>0.51581329787234032</v>
      </c>
      <c r="D249" s="115">
        <f t="shared" si="7"/>
        <v>1031.6265957446806</v>
      </c>
    </row>
    <row r="250" spans="1:4" x14ac:dyDescent="0.3">
      <c r="A250" s="113">
        <v>39776</v>
      </c>
      <c r="B250" s="114">
        <v>256.97730000000001</v>
      </c>
      <c r="C250" s="116">
        <f t="shared" si="6"/>
        <v>0.38159838709677429</v>
      </c>
      <c r="D250" s="115">
        <f t="shared" si="7"/>
        <v>763.19677419354855</v>
      </c>
    </row>
    <row r="251" spans="1:4" x14ac:dyDescent="0.3">
      <c r="A251" s="113">
        <v>39777</v>
      </c>
      <c r="B251" s="114">
        <v>242.98</v>
      </c>
      <c r="C251" s="116">
        <f t="shared" si="6"/>
        <v>0.21489999999999995</v>
      </c>
      <c r="D251" s="115">
        <f t="shared" si="7"/>
        <v>429.7999999999999</v>
      </c>
    </row>
    <row r="252" spans="1:4" x14ac:dyDescent="0.3">
      <c r="A252" s="113">
        <v>39778</v>
      </c>
      <c r="B252" s="114">
        <v>232.98140000000001</v>
      </c>
      <c r="C252" s="116">
        <f t="shared" si="6"/>
        <v>0.1766737373737374</v>
      </c>
      <c r="D252" s="115">
        <f t="shared" si="7"/>
        <v>353.34747474747479</v>
      </c>
    </row>
    <row r="253" spans="1:4" x14ac:dyDescent="0.3">
      <c r="A253" s="113">
        <v>39780</v>
      </c>
      <c r="B253" s="114">
        <v>238.98339999999999</v>
      </c>
      <c r="C253" s="116">
        <f t="shared" si="6"/>
        <v>0.1657726829268292</v>
      </c>
      <c r="D253" s="115">
        <f t="shared" si="7"/>
        <v>331.54536585365838</v>
      </c>
    </row>
    <row r="254" spans="1:4" x14ac:dyDescent="0.3">
      <c r="A254" s="113">
        <v>39783</v>
      </c>
      <c r="B254" s="114">
        <v>261.98239999999998</v>
      </c>
      <c r="C254" s="116">
        <f t="shared" si="6"/>
        <v>0.30991199999999991</v>
      </c>
      <c r="D254" s="115">
        <f t="shared" si="7"/>
        <v>619.82399999999984</v>
      </c>
    </row>
    <row r="255" spans="1:4" x14ac:dyDescent="0.3">
      <c r="A255" s="113">
        <v>39784</v>
      </c>
      <c r="B255" s="114">
        <v>259.98390000000001</v>
      </c>
      <c r="C255" s="116">
        <f t="shared" si="6"/>
        <v>0.29991950000000001</v>
      </c>
      <c r="D255" s="115">
        <f t="shared" si="7"/>
        <v>599.83899999999994</v>
      </c>
    </row>
    <row r="256" spans="1:4" x14ac:dyDescent="0.3">
      <c r="A256" s="113">
        <v>39785</v>
      </c>
      <c r="B256" s="114">
        <v>262.98469999999998</v>
      </c>
      <c r="C256" s="116">
        <f t="shared" si="6"/>
        <v>7.78061475409835E-2</v>
      </c>
      <c r="D256" s="115">
        <f t="shared" si="7"/>
        <v>155.61229508196698</v>
      </c>
    </row>
    <row r="257" spans="1:4" x14ac:dyDescent="0.3">
      <c r="A257" s="113">
        <v>39786</v>
      </c>
      <c r="B257" s="114">
        <v>276.98419999999999</v>
      </c>
      <c r="C257" s="116">
        <f t="shared" si="6"/>
        <v>-2.8033533001372152E-2</v>
      </c>
      <c r="D257" s="115">
        <f t="shared" si="7"/>
        <v>-56.067066002744298</v>
      </c>
    </row>
    <row r="258" spans="1:4" x14ac:dyDescent="0.3">
      <c r="A258" s="113">
        <v>39787</v>
      </c>
      <c r="B258" s="114">
        <v>272.98500000000001</v>
      </c>
      <c r="C258" s="116">
        <f t="shared" si="6"/>
        <v>-4.2066807054284699E-2</v>
      </c>
      <c r="D258" s="115">
        <f t="shared" si="7"/>
        <v>-84.13361410856939</v>
      </c>
    </row>
    <row r="259" spans="1:4" x14ac:dyDescent="0.3">
      <c r="A259" s="113">
        <v>39790</v>
      </c>
      <c r="B259" s="114">
        <v>258.98849999999999</v>
      </c>
      <c r="C259" s="116">
        <f t="shared" si="6"/>
        <v>7.8263722126428042E-3</v>
      </c>
      <c r="D259" s="115">
        <f t="shared" si="7"/>
        <v>15.65274442528561</v>
      </c>
    </row>
    <row r="260" spans="1:4" x14ac:dyDescent="0.3">
      <c r="A260" s="113">
        <v>39791</v>
      </c>
      <c r="B260" s="114">
        <v>267.9896</v>
      </c>
      <c r="C260" s="116">
        <f t="shared" si="6"/>
        <v>0.1029286361017368</v>
      </c>
      <c r="D260" s="115">
        <f t="shared" si="7"/>
        <v>205.8572722034736</v>
      </c>
    </row>
    <row r="261" spans="1:4" x14ac:dyDescent="0.3">
      <c r="A261" s="113">
        <v>39792</v>
      </c>
      <c r="B261" s="114">
        <v>260.99099999999999</v>
      </c>
      <c r="C261" s="116">
        <f t="shared" si="6"/>
        <v>0.12022247269524509</v>
      </c>
      <c r="D261" s="115">
        <f t="shared" si="7"/>
        <v>240.44494539049018</v>
      </c>
    </row>
    <row r="262" spans="1:4" x14ac:dyDescent="0.3">
      <c r="A262" s="113">
        <v>39793</v>
      </c>
      <c r="B262" s="114">
        <v>261.99200000000002</v>
      </c>
      <c r="C262" s="116">
        <f t="shared" si="6"/>
        <v>9.6276979907391189E-2</v>
      </c>
      <c r="D262" s="115">
        <f t="shared" si="7"/>
        <v>192.55395981478236</v>
      </c>
    </row>
    <row r="263" spans="1:4" x14ac:dyDescent="0.3">
      <c r="A263" s="113">
        <v>39794</v>
      </c>
      <c r="B263" s="114">
        <v>261.99279999999999</v>
      </c>
      <c r="C263" s="116">
        <f t="shared" si="6"/>
        <v>3.9697323178977614E-5</v>
      </c>
      <c r="D263" s="115">
        <f t="shared" si="7"/>
        <v>7.939464635795522E-2</v>
      </c>
    </row>
    <row r="264" spans="1:4" x14ac:dyDescent="0.3">
      <c r="A264" s="113">
        <v>39797</v>
      </c>
      <c r="B264" s="114">
        <v>263.99520000000001</v>
      </c>
      <c r="C264" s="116">
        <f t="shared" si="6"/>
        <v>1.5429032336233149E-2</v>
      </c>
      <c r="D264" s="115">
        <f t="shared" si="7"/>
        <v>30.858064672466298</v>
      </c>
    </row>
    <row r="265" spans="1:4" x14ac:dyDescent="0.3">
      <c r="A265" s="113">
        <v>39798</v>
      </c>
      <c r="B265" s="114">
        <v>242.99639999999999</v>
      </c>
      <c r="C265" s="116">
        <f t="shared" si="6"/>
        <v>-7.6005562300772572E-2</v>
      </c>
      <c r="D265" s="115">
        <f t="shared" si="7"/>
        <v>-152.01112460154513</v>
      </c>
    </row>
    <row r="266" spans="1:4" x14ac:dyDescent="0.3">
      <c r="A266" s="113">
        <v>39799</v>
      </c>
      <c r="B266" s="114">
        <v>222.99780000000001</v>
      </c>
      <c r="C266" s="116">
        <f t="shared" si="6"/>
        <v>-0.19490786839104893</v>
      </c>
      <c r="D266" s="115">
        <f t="shared" si="7"/>
        <v>-389.81573678209782</v>
      </c>
    </row>
    <row r="267" spans="1:4" x14ac:dyDescent="0.3">
      <c r="A267" s="113">
        <v>39800</v>
      </c>
      <c r="B267" s="114">
        <v>221.99850000000001</v>
      </c>
      <c r="C267" s="116">
        <f t="shared" si="6"/>
        <v>-0.1867739985713501</v>
      </c>
      <c r="D267" s="115">
        <f t="shared" si="7"/>
        <v>-373.54799714270018</v>
      </c>
    </row>
    <row r="268" spans="1:4" x14ac:dyDescent="0.3">
      <c r="A268" s="113">
        <v>39801</v>
      </c>
      <c r="B268" s="114">
        <v>211.9991</v>
      </c>
      <c r="C268" s="116">
        <f t="shared" si="6"/>
        <v>-0.1814343107898613</v>
      </c>
      <c r="D268" s="115">
        <f t="shared" si="7"/>
        <v>-362.86862157972257</v>
      </c>
    </row>
    <row r="269" spans="1:4" x14ac:dyDescent="0.3">
      <c r="A269" s="113">
        <v>39804</v>
      </c>
      <c r="B269" s="114">
        <v>221.00069999999999</v>
      </c>
      <c r="C269" s="116">
        <f t="shared" si="6"/>
        <v>-0.17533852059930685</v>
      </c>
      <c r="D269" s="115">
        <f t="shared" si="7"/>
        <v>-350.67704119861367</v>
      </c>
    </row>
    <row r="270" spans="1:4" x14ac:dyDescent="0.3">
      <c r="A270" s="113">
        <v>39805</v>
      </c>
      <c r="B270" s="114">
        <v>211.00059999999999</v>
      </c>
      <c r="C270" s="116">
        <f t="shared" si="6"/>
        <v>-0.19154070446873644</v>
      </c>
      <c r="D270" s="115">
        <f t="shared" si="7"/>
        <v>-383.08140893747282</v>
      </c>
    </row>
    <row r="271" spans="1:4" x14ac:dyDescent="0.3">
      <c r="A271" s="113">
        <v>39806</v>
      </c>
      <c r="B271" s="114">
        <v>211.00069999999999</v>
      </c>
      <c r="C271" s="116">
        <f t="shared" ref="C271:C334" si="8">(B271-B262)/B262</f>
        <v>-0.19462922531985719</v>
      </c>
      <c r="D271" s="115">
        <f t="shared" ref="D271:D334" si="9">C271*$D$2/$D$1</f>
        <v>-389.25845063971434</v>
      </c>
    </row>
    <row r="272" spans="1:4" x14ac:dyDescent="0.3">
      <c r="A272" s="113">
        <v>39808</v>
      </c>
      <c r="B272" s="114">
        <v>203.0009</v>
      </c>
      <c r="C272" s="116">
        <f t="shared" si="8"/>
        <v>-0.22516611143512336</v>
      </c>
      <c r="D272" s="115">
        <f t="shared" si="9"/>
        <v>-450.33222287024671</v>
      </c>
    </row>
    <row r="273" spans="1:4" x14ac:dyDescent="0.3">
      <c r="A273" s="113">
        <v>39811</v>
      </c>
      <c r="B273" s="114">
        <v>203.00069999999999</v>
      </c>
      <c r="C273" s="116">
        <f t="shared" si="8"/>
        <v>-0.23104397352679146</v>
      </c>
      <c r="D273" s="115">
        <f t="shared" si="9"/>
        <v>-462.08794705358292</v>
      </c>
    </row>
    <row r="274" spans="1:4" x14ac:dyDescent="0.3">
      <c r="A274" s="113">
        <v>39812</v>
      </c>
      <c r="B274" s="114">
        <v>196.001</v>
      </c>
      <c r="C274" s="116">
        <f t="shared" si="8"/>
        <v>-0.19339957299778923</v>
      </c>
      <c r="D274" s="115">
        <f t="shared" si="9"/>
        <v>-386.79914599557844</v>
      </c>
    </row>
    <row r="275" spans="1:4" x14ac:dyDescent="0.3">
      <c r="A275" s="113">
        <v>39813</v>
      </c>
      <c r="B275" s="114">
        <v>199.00020000000001</v>
      </c>
      <c r="C275" s="116">
        <f t="shared" si="8"/>
        <v>-0.10761361771282051</v>
      </c>
      <c r="D275" s="115">
        <f t="shared" si="9"/>
        <v>-215.227235425641</v>
      </c>
    </row>
    <row r="276" spans="1:4" x14ac:dyDescent="0.3">
      <c r="A276" s="113">
        <v>39815</v>
      </c>
      <c r="B276" s="114">
        <v>199.00040000000001</v>
      </c>
      <c r="C276" s="116">
        <f t="shared" si="8"/>
        <v>-0.10359574501629512</v>
      </c>
      <c r="D276" s="115">
        <f t="shared" si="9"/>
        <v>-207.19149003259022</v>
      </c>
    </row>
    <row r="277" spans="1:4" x14ac:dyDescent="0.3">
      <c r="A277" s="113">
        <v>39818</v>
      </c>
      <c r="B277" s="114">
        <v>207.50030000000001</v>
      </c>
      <c r="C277" s="116">
        <f t="shared" si="8"/>
        <v>-2.1220844805473177E-2</v>
      </c>
      <c r="D277" s="115">
        <f t="shared" si="9"/>
        <v>-42.441689610946348</v>
      </c>
    </row>
    <row r="278" spans="1:4" x14ac:dyDescent="0.3">
      <c r="A278" s="113">
        <v>39819</v>
      </c>
      <c r="B278" s="114">
        <v>194.0001</v>
      </c>
      <c r="C278" s="116">
        <f t="shared" si="8"/>
        <v>-0.12217427365614675</v>
      </c>
      <c r="D278" s="115">
        <f t="shared" si="9"/>
        <v>-244.3485473122935</v>
      </c>
    </row>
    <row r="279" spans="1:4" x14ac:dyDescent="0.3">
      <c r="A279" s="113">
        <v>39820</v>
      </c>
      <c r="B279" s="114">
        <v>202.00020000000001</v>
      </c>
      <c r="C279" s="116">
        <f t="shared" si="8"/>
        <v>-4.2655802874494123E-2</v>
      </c>
      <c r="D279" s="115">
        <f t="shared" si="9"/>
        <v>-85.311605748988242</v>
      </c>
    </row>
    <row r="280" spans="1:4" x14ac:dyDescent="0.3">
      <c r="A280" s="113">
        <v>39821</v>
      </c>
      <c r="B280" s="114">
        <v>201.99969999999999</v>
      </c>
      <c r="C280" s="116">
        <f t="shared" si="8"/>
        <v>-4.265862625100298E-2</v>
      </c>
      <c r="D280" s="115">
        <f t="shared" si="9"/>
        <v>-85.317252502005957</v>
      </c>
    </row>
    <row r="281" spans="1:4" x14ac:dyDescent="0.3">
      <c r="A281" s="113">
        <v>39822</v>
      </c>
      <c r="B281" s="114">
        <v>203</v>
      </c>
      <c r="C281" s="116">
        <f t="shared" si="8"/>
        <v>-4.4334778811397152E-6</v>
      </c>
      <c r="D281" s="115">
        <f t="shared" si="9"/>
        <v>-8.8669557622794298E-3</v>
      </c>
    </row>
    <row r="282" spans="1:4" x14ac:dyDescent="0.3">
      <c r="A282" s="113">
        <v>39825</v>
      </c>
      <c r="B282" s="114">
        <v>215.0001</v>
      </c>
      <c r="C282" s="116">
        <f t="shared" si="8"/>
        <v>5.9110140999513838E-2</v>
      </c>
      <c r="D282" s="115">
        <f t="shared" si="9"/>
        <v>118.22028199902768</v>
      </c>
    </row>
    <row r="283" spans="1:4" x14ac:dyDescent="0.3">
      <c r="A283" s="113">
        <v>39826</v>
      </c>
      <c r="B283" s="114">
        <v>218.0001</v>
      </c>
      <c r="C283" s="116">
        <f t="shared" si="8"/>
        <v>0.11223973347074759</v>
      </c>
      <c r="D283" s="115">
        <f t="shared" si="9"/>
        <v>224.47946694149516</v>
      </c>
    </row>
    <row r="284" spans="1:4" x14ac:dyDescent="0.3">
      <c r="A284" s="113">
        <v>39827</v>
      </c>
      <c r="B284" s="114">
        <v>219.00030000000001</v>
      </c>
      <c r="C284" s="116">
        <f t="shared" si="8"/>
        <v>0.10050291406742307</v>
      </c>
      <c r="D284" s="115">
        <f t="shared" si="9"/>
        <v>201.00582813484613</v>
      </c>
    </row>
    <row r="285" spans="1:4" x14ac:dyDescent="0.3">
      <c r="A285" s="113">
        <v>39828</v>
      </c>
      <c r="B285" s="114">
        <v>216.99950000000001</v>
      </c>
      <c r="C285" s="116">
        <f t="shared" si="8"/>
        <v>9.044755688933287E-2</v>
      </c>
      <c r="D285" s="115">
        <f t="shared" si="9"/>
        <v>180.89511377866575</v>
      </c>
    </row>
    <row r="286" spans="1:4" x14ac:dyDescent="0.3">
      <c r="A286" s="113">
        <v>39829</v>
      </c>
      <c r="B286" s="114">
        <v>212.99969999999999</v>
      </c>
      <c r="C286" s="116">
        <f t="shared" si="8"/>
        <v>2.6503094212393812E-2</v>
      </c>
      <c r="D286" s="115">
        <f t="shared" si="9"/>
        <v>53.006188424787624</v>
      </c>
    </row>
    <row r="287" spans="1:4" x14ac:dyDescent="0.3">
      <c r="A287" s="113">
        <v>39833</v>
      </c>
      <c r="B287" s="114">
        <v>221.99969999999999</v>
      </c>
      <c r="C287" s="116">
        <f t="shared" si="8"/>
        <v>0.14432776065579342</v>
      </c>
      <c r="D287" s="115">
        <f t="shared" si="9"/>
        <v>288.65552131158682</v>
      </c>
    </row>
    <row r="288" spans="1:4" x14ac:dyDescent="0.3">
      <c r="A288" s="113">
        <v>39834</v>
      </c>
      <c r="B288" s="114">
        <v>214.9999</v>
      </c>
      <c r="C288" s="116">
        <f t="shared" si="8"/>
        <v>6.4354886777339776E-2</v>
      </c>
      <c r="D288" s="115">
        <f t="shared" si="9"/>
        <v>128.70977355467954</v>
      </c>
    </row>
    <row r="289" spans="1:4" x14ac:dyDescent="0.3">
      <c r="A289" s="113">
        <v>39835</v>
      </c>
      <c r="B289" s="114">
        <v>213.9999</v>
      </c>
      <c r="C289" s="116">
        <f t="shared" si="8"/>
        <v>5.9407018921315266E-2</v>
      </c>
      <c r="D289" s="115">
        <f t="shared" si="9"/>
        <v>118.81403784263053</v>
      </c>
    </row>
    <row r="290" spans="1:4" x14ac:dyDescent="0.3">
      <c r="A290" s="113">
        <v>39836</v>
      </c>
      <c r="B290" s="114">
        <v>207.99969999999999</v>
      </c>
      <c r="C290" s="116">
        <f t="shared" si="8"/>
        <v>2.4629064039408819E-2</v>
      </c>
      <c r="D290" s="115">
        <f t="shared" si="9"/>
        <v>49.258128078817634</v>
      </c>
    </row>
    <row r="291" spans="1:4" x14ac:dyDescent="0.3">
      <c r="A291" s="113">
        <v>39839</v>
      </c>
      <c r="B291" s="114">
        <v>207.9999</v>
      </c>
      <c r="C291" s="116">
        <f t="shared" si="8"/>
        <v>-3.2559054623695557E-2</v>
      </c>
      <c r="D291" s="115">
        <f t="shared" si="9"/>
        <v>-65.118109247391118</v>
      </c>
    </row>
    <row r="292" spans="1:4" x14ac:dyDescent="0.3">
      <c r="A292" s="113">
        <v>39840</v>
      </c>
      <c r="B292" s="114">
        <v>198.9999</v>
      </c>
      <c r="C292" s="116">
        <f t="shared" si="8"/>
        <v>-8.7156840753742804E-2</v>
      </c>
      <c r="D292" s="115">
        <f t="shared" si="9"/>
        <v>-174.3136815074856</v>
      </c>
    </row>
    <row r="293" spans="1:4" x14ac:dyDescent="0.3">
      <c r="A293" s="113">
        <v>39841</v>
      </c>
      <c r="B293" s="114">
        <v>191</v>
      </c>
      <c r="C293" s="116">
        <f t="shared" si="8"/>
        <v>-0.12785507599761284</v>
      </c>
      <c r="D293" s="115">
        <f t="shared" si="9"/>
        <v>-255.71015199522566</v>
      </c>
    </row>
    <row r="294" spans="1:4" x14ac:dyDescent="0.3">
      <c r="A294" s="113">
        <v>39842</v>
      </c>
      <c r="B294" s="114">
        <v>195.99979999999999</v>
      </c>
      <c r="C294" s="116">
        <f t="shared" si="8"/>
        <v>-9.6773034039249015E-2</v>
      </c>
      <c r="D294" s="115">
        <f t="shared" si="9"/>
        <v>-193.546068078498</v>
      </c>
    </row>
    <row r="295" spans="1:4" x14ac:dyDescent="0.3">
      <c r="A295" s="113">
        <v>39843</v>
      </c>
      <c r="B295" s="114">
        <v>197.9999</v>
      </c>
      <c r="C295" s="116">
        <f t="shared" si="8"/>
        <v>-7.0421695429617945E-2</v>
      </c>
      <c r="D295" s="115">
        <f t="shared" si="9"/>
        <v>-140.84339085923588</v>
      </c>
    </row>
    <row r="296" spans="1:4" x14ac:dyDescent="0.3">
      <c r="A296" s="113">
        <v>39846</v>
      </c>
      <c r="B296" s="114">
        <v>202.9999</v>
      </c>
      <c r="C296" s="116">
        <f t="shared" si="8"/>
        <v>-8.5584800339820258E-2</v>
      </c>
      <c r="D296" s="115">
        <f t="shared" si="9"/>
        <v>-171.1696006796405</v>
      </c>
    </row>
    <row r="297" spans="1:4" x14ac:dyDescent="0.3">
      <c r="A297" s="113">
        <v>39847</v>
      </c>
      <c r="B297" s="114">
        <v>195</v>
      </c>
      <c r="C297" s="116">
        <f t="shared" si="8"/>
        <v>-9.3022833964108806E-2</v>
      </c>
      <c r="D297" s="115">
        <f t="shared" si="9"/>
        <v>-186.0456679282176</v>
      </c>
    </row>
    <row r="298" spans="1:4" x14ac:dyDescent="0.3">
      <c r="A298" s="113">
        <v>39848</v>
      </c>
      <c r="B298" s="114">
        <v>198.99979999999999</v>
      </c>
      <c r="C298" s="116">
        <f t="shared" si="8"/>
        <v>-7.0093957987830857E-2</v>
      </c>
      <c r="D298" s="115">
        <f t="shared" si="9"/>
        <v>-140.1879159756617</v>
      </c>
    </row>
    <row r="299" spans="1:4" x14ac:dyDescent="0.3">
      <c r="A299" s="113">
        <v>39849</v>
      </c>
      <c r="B299" s="114">
        <v>200.99979999999999</v>
      </c>
      <c r="C299" s="116">
        <f t="shared" si="8"/>
        <v>-3.3653413923193147E-2</v>
      </c>
      <c r="D299" s="115">
        <f t="shared" si="9"/>
        <v>-67.306827846386284</v>
      </c>
    </row>
    <row r="300" spans="1:4" x14ac:dyDescent="0.3">
      <c r="A300" s="113">
        <v>39850</v>
      </c>
      <c r="B300" s="114">
        <v>194</v>
      </c>
      <c r="C300" s="116">
        <f t="shared" si="8"/>
        <v>-6.7307243897713392E-2</v>
      </c>
      <c r="D300" s="115">
        <f t="shared" si="9"/>
        <v>-134.61448779542678</v>
      </c>
    </row>
    <row r="301" spans="1:4" x14ac:dyDescent="0.3">
      <c r="A301" s="113">
        <v>39853</v>
      </c>
      <c r="B301" s="114">
        <v>186.99959999999999</v>
      </c>
      <c r="C301" s="116">
        <f t="shared" si="8"/>
        <v>-6.0303045378414813E-2</v>
      </c>
      <c r="D301" s="115">
        <f t="shared" si="9"/>
        <v>-120.60609075682963</v>
      </c>
    </row>
    <row r="302" spans="1:4" x14ac:dyDescent="0.3">
      <c r="A302" s="113">
        <v>39854</v>
      </c>
      <c r="B302" s="114">
        <v>195.99950000000001</v>
      </c>
      <c r="C302" s="116">
        <f t="shared" si="8"/>
        <v>2.617539267015713E-2</v>
      </c>
      <c r="D302" s="115">
        <f t="shared" si="9"/>
        <v>52.350785340314253</v>
      </c>
    </row>
    <row r="303" spans="1:4" x14ac:dyDescent="0.3">
      <c r="A303" s="113">
        <v>39855</v>
      </c>
      <c r="B303" s="114">
        <v>192.99979999999999</v>
      </c>
      <c r="C303" s="116">
        <f t="shared" si="8"/>
        <v>-1.5306138067487825E-2</v>
      </c>
      <c r="D303" s="115">
        <f t="shared" si="9"/>
        <v>-30.612276134975648</v>
      </c>
    </row>
    <row r="304" spans="1:4" x14ac:dyDescent="0.3">
      <c r="A304" s="113">
        <v>39856</v>
      </c>
      <c r="B304" s="114">
        <v>195.99979999999999</v>
      </c>
      <c r="C304" s="116">
        <f t="shared" si="8"/>
        <v>-1.0101520253293075E-2</v>
      </c>
      <c r="D304" s="115">
        <f t="shared" si="9"/>
        <v>-20.203040506586149</v>
      </c>
    </row>
    <row r="305" spans="1:4" x14ac:dyDescent="0.3">
      <c r="A305" s="113">
        <v>39857</v>
      </c>
      <c r="B305" s="114">
        <v>199</v>
      </c>
      <c r="C305" s="116">
        <f t="shared" si="8"/>
        <v>-1.9703950593079094E-2</v>
      </c>
      <c r="D305" s="115">
        <f t="shared" si="9"/>
        <v>-39.407901186158185</v>
      </c>
    </row>
    <row r="306" spans="1:4" x14ac:dyDescent="0.3">
      <c r="A306" s="113">
        <v>39861</v>
      </c>
      <c r="B306" s="114">
        <v>212.99969999999999</v>
      </c>
      <c r="C306" s="116">
        <f t="shared" si="8"/>
        <v>9.2306153846153802E-2</v>
      </c>
      <c r="D306" s="115">
        <f t="shared" si="9"/>
        <v>184.61230769230758</v>
      </c>
    </row>
    <row r="307" spans="1:4" x14ac:dyDescent="0.3">
      <c r="A307" s="113">
        <v>39862</v>
      </c>
      <c r="B307" s="114">
        <v>211.49979999999999</v>
      </c>
      <c r="C307" s="116">
        <f t="shared" si="8"/>
        <v>6.281413348154119E-2</v>
      </c>
      <c r="D307" s="115">
        <f t="shared" si="9"/>
        <v>125.62826696308238</v>
      </c>
    </row>
    <row r="308" spans="1:4" x14ac:dyDescent="0.3">
      <c r="A308" s="113">
        <v>39863</v>
      </c>
      <c r="B308" s="114">
        <v>208.99950000000001</v>
      </c>
      <c r="C308" s="116">
        <f t="shared" si="8"/>
        <v>3.9799542089096702E-2</v>
      </c>
      <c r="D308" s="115">
        <f t="shared" si="9"/>
        <v>79.599084178193394</v>
      </c>
    </row>
    <row r="309" spans="1:4" x14ac:dyDescent="0.3">
      <c r="A309" s="113">
        <v>39864</v>
      </c>
      <c r="B309" s="114">
        <v>211.98759999999999</v>
      </c>
      <c r="C309" s="116">
        <f t="shared" si="8"/>
        <v>9.271958762886591E-2</v>
      </c>
      <c r="D309" s="115">
        <f t="shared" si="9"/>
        <v>185.43917525773182</v>
      </c>
    </row>
    <row r="310" spans="1:4" x14ac:dyDescent="0.3">
      <c r="A310" s="113">
        <v>39867</v>
      </c>
      <c r="B310" s="114">
        <v>217.98869999999999</v>
      </c>
      <c r="C310" s="116">
        <f t="shared" si="8"/>
        <v>0.16571746677533006</v>
      </c>
      <c r="D310" s="115">
        <f t="shared" si="9"/>
        <v>331.43493355066011</v>
      </c>
    </row>
    <row r="311" spans="1:4" x14ac:dyDescent="0.3">
      <c r="A311" s="113">
        <v>39868</v>
      </c>
      <c r="B311" s="114">
        <v>214.48910000000001</v>
      </c>
      <c r="C311" s="116">
        <f t="shared" si="8"/>
        <v>9.4334934527894182E-2</v>
      </c>
      <c r="D311" s="115">
        <f t="shared" si="9"/>
        <v>188.66986905578835</v>
      </c>
    </row>
    <row r="312" spans="1:4" x14ac:dyDescent="0.3">
      <c r="A312" s="113">
        <v>39869</v>
      </c>
      <c r="B312" s="114">
        <v>214.9889</v>
      </c>
      <c r="C312" s="116">
        <f t="shared" si="8"/>
        <v>0.11393327868733547</v>
      </c>
      <c r="D312" s="115">
        <f t="shared" si="9"/>
        <v>227.86655737467092</v>
      </c>
    </row>
    <row r="313" spans="1:4" x14ac:dyDescent="0.3">
      <c r="A313" s="113">
        <v>39870</v>
      </c>
      <c r="B313" s="114">
        <v>217.989</v>
      </c>
      <c r="C313" s="116">
        <f t="shared" si="8"/>
        <v>0.11218991039786781</v>
      </c>
      <c r="D313" s="115">
        <f t="shared" si="9"/>
        <v>224.37982079573561</v>
      </c>
    </row>
    <row r="314" spans="1:4" x14ac:dyDescent="0.3">
      <c r="A314" s="113">
        <v>39871</v>
      </c>
      <c r="B314" s="114">
        <v>224.98920000000001</v>
      </c>
      <c r="C314" s="116">
        <f t="shared" si="8"/>
        <v>0.13059899497487443</v>
      </c>
      <c r="D314" s="115">
        <f t="shared" si="9"/>
        <v>261.19798994974883</v>
      </c>
    </row>
    <row r="315" spans="1:4" x14ac:dyDescent="0.3">
      <c r="A315" s="113">
        <v>39874</v>
      </c>
      <c r="B315" s="114">
        <v>238.9896</v>
      </c>
      <c r="C315" s="116">
        <f t="shared" si="8"/>
        <v>0.12201848171617147</v>
      </c>
      <c r="D315" s="115">
        <f t="shared" si="9"/>
        <v>244.03696343234293</v>
      </c>
    </row>
    <row r="316" spans="1:4" x14ac:dyDescent="0.3">
      <c r="A316" s="113">
        <v>39875</v>
      </c>
      <c r="B316" s="114">
        <v>243.9898</v>
      </c>
      <c r="C316" s="116">
        <f t="shared" si="8"/>
        <v>0.15361716654105587</v>
      </c>
      <c r="D316" s="115">
        <f t="shared" si="9"/>
        <v>307.23433308211173</v>
      </c>
    </row>
    <row r="317" spans="1:4" x14ac:dyDescent="0.3">
      <c r="A317" s="113">
        <v>39876</v>
      </c>
      <c r="B317" s="114">
        <v>240.99039999999999</v>
      </c>
      <c r="C317" s="116">
        <f t="shared" si="8"/>
        <v>0.15306687336572566</v>
      </c>
      <c r="D317" s="115">
        <f t="shared" si="9"/>
        <v>306.13374673145131</v>
      </c>
    </row>
    <row r="318" spans="1:4" x14ac:dyDescent="0.3">
      <c r="A318" s="113">
        <v>39877</v>
      </c>
      <c r="B318" s="114">
        <v>246.9905</v>
      </c>
      <c r="C318" s="116">
        <f t="shared" si="8"/>
        <v>0.16511767669429728</v>
      </c>
      <c r="D318" s="115">
        <f t="shared" si="9"/>
        <v>330.23535338859449</v>
      </c>
    </row>
    <row r="319" spans="1:4" x14ac:dyDescent="0.3">
      <c r="A319" s="113">
        <v>39878</v>
      </c>
      <c r="B319" s="114">
        <v>250.99080000000001</v>
      </c>
      <c r="C319" s="116">
        <f t="shared" si="8"/>
        <v>0.15139362728435013</v>
      </c>
      <c r="D319" s="115">
        <f t="shared" si="9"/>
        <v>302.78725456870023</v>
      </c>
    </row>
    <row r="320" spans="1:4" x14ac:dyDescent="0.3">
      <c r="A320" s="113">
        <v>39881</v>
      </c>
      <c r="B320" s="114">
        <v>261.99180000000001</v>
      </c>
      <c r="C320" s="116">
        <f t="shared" si="8"/>
        <v>0.22146906299667443</v>
      </c>
      <c r="D320" s="115">
        <f t="shared" si="9"/>
        <v>442.93812599334882</v>
      </c>
    </row>
    <row r="321" spans="1:4" x14ac:dyDescent="0.3">
      <c r="A321" s="113">
        <v>39882</v>
      </c>
      <c r="B321" s="114">
        <v>241.9931</v>
      </c>
      <c r="C321" s="116">
        <f t="shared" si="8"/>
        <v>0.1256074150804995</v>
      </c>
      <c r="D321" s="115">
        <f t="shared" si="9"/>
        <v>251.21483016099896</v>
      </c>
    </row>
    <row r="322" spans="1:4" x14ac:dyDescent="0.3">
      <c r="A322" s="113">
        <v>39883</v>
      </c>
      <c r="B322" s="114">
        <v>243.99369999999999</v>
      </c>
      <c r="C322" s="116">
        <f t="shared" si="8"/>
        <v>0.11929363408245364</v>
      </c>
      <c r="D322" s="115">
        <f t="shared" si="9"/>
        <v>238.58726816490724</v>
      </c>
    </row>
    <row r="323" spans="1:4" x14ac:dyDescent="0.3">
      <c r="A323" s="113">
        <v>39884</v>
      </c>
      <c r="B323" s="114">
        <v>234.99430000000001</v>
      </c>
      <c r="C323" s="116">
        <f t="shared" si="8"/>
        <v>4.446924563490158E-2</v>
      </c>
      <c r="D323" s="115">
        <f t="shared" si="9"/>
        <v>88.938491269803151</v>
      </c>
    </row>
    <row r="324" spans="1:4" x14ac:dyDescent="0.3">
      <c r="A324" s="113">
        <v>39885</v>
      </c>
      <c r="B324" s="114">
        <v>235.99469999999999</v>
      </c>
      <c r="C324" s="116">
        <f t="shared" si="8"/>
        <v>-1.2531507647194694E-2</v>
      </c>
      <c r="D324" s="115">
        <f t="shared" si="9"/>
        <v>-25.063015294389388</v>
      </c>
    </row>
    <row r="325" spans="1:4" x14ac:dyDescent="0.3">
      <c r="A325" s="113">
        <v>39888</v>
      </c>
      <c r="B325" s="114">
        <v>234.99629999999999</v>
      </c>
      <c r="C325" s="116">
        <f t="shared" si="8"/>
        <v>-3.6860147432392715E-2</v>
      </c>
      <c r="D325" s="115">
        <f t="shared" si="9"/>
        <v>-73.72029486478543</v>
      </c>
    </row>
    <row r="326" spans="1:4" x14ac:dyDescent="0.3">
      <c r="A326" s="113">
        <v>39889</v>
      </c>
      <c r="B326" s="114">
        <v>235.9967</v>
      </c>
      <c r="C326" s="116">
        <f t="shared" si="8"/>
        <v>-2.0721572311594112E-2</v>
      </c>
      <c r="D326" s="115">
        <f t="shared" si="9"/>
        <v>-41.443144623188225</v>
      </c>
    </row>
    <row r="327" spans="1:4" x14ac:dyDescent="0.3">
      <c r="A327" s="113">
        <v>39890</v>
      </c>
      <c r="B327" s="114">
        <v>227.4974</v>
      </c>
      <c r="C327" s="116">
        <f t="shared" si="8"/>
        <v>-7.8922468677945098E-2</v>
      </c>
      <c r="D327" s="115">
        <f t="shared" si="9"/>
        <v>-157.84493735589018</v>
      </c>
    </row>
    <row r="328" spans="1:4" x14ac:dyDescent="0.3">
      <c r="A328" s="113">
        <v>39891</v>
      </c>
      <c r="B328" s="114">
        <v>229.99789999999999</v>
      </c>
      <c r="C328" s="116">
        <f t="shared" si="8"/>
        <v>-8.3640117486378063E-2</v>
      </c>
      <c r="D328" s="115">
        <f t="shared" si="9"/>
        <v>-167.28023497275609</v>
      </c>
    </row>
    <row r="329" spans="1:4" x14ac:dyDescent="0.3">
      <c r="A329" s="113">
        <v>39892</v>
      </c>
      <c r="B329" s="114">
        <v>237.9984</v>
      </c>
      <c r="C329" s="116">
        <f t="shared" si="8"/>
        <v>-9.1580728862506414E-2</v>
      </c>
      <c r="D329" s="115">
        <f t="shared" si="9"/>
        <v>-183.16145772501281</v>
      </c>
    </row>
    <row r="330" spans="1:4" x14ac:dyDescent="0.3">
      <c r="A330" s="113">
        <v>39895</v>
      </c>
      <c r="B330" s="114">
        <v>186</v>
      </c>
      <c r="C330" s="116">
        <f t="shared" si="8"/>
        <v>-0.23138304356611819</v>
      </c>
      <c r="D330" s="115">
        <f t="shared" si="9"/>
        <v>-462.76608713223635</v>
      </c>
    </row>
    <row r="331" spans="1:4" x14ac:dyDescent="0.3">
      <c r="A331" s="113">
        <v>39896</v>
      </c>
      <c r="B331" s="114">
        <v>185</v>
      </c>
      <c r="C331" s="116">
        <f t="shared" si="8"/>
        <v>-0.24178370179230035</v>
      </c>
      <c r="D331" s="115">
        <f t="shared" si="9"/>
        <v>-483.5674035846007</v>
      </c>
    </row>
    <row r="332" spans="1:4" x14ac:dyDescent="0.3">
      <c r="A332" s="113">
        <v>39897</v>
      </c>
      <c r="B332" s="114">
        <v>182</v>
      </c>
      <c r="C332" s="116">
        <f t="shared" si="8"/>
        <v>-0.22551312946739563</v>
      </c>
      <c r="D332" s="115">
        <f t="shared" si="9"/>
        <v>-451.02625893479126</v>
      </c>
    </row>
    <row r="333" spans="1:4" x14ac:dyDescent="0.3">
      <c r="A333" s="113">
        <v>39898</v>
      </c>
      <c r="B333" s="114">
        <v>179</v>
      </c>
      <c r="C333" s="116">
        <f t="shared" si="8"/>
        <v>-0.24150838980705921</v>
      </c>
      <c r="D333" s="115">
        <f t="shared" si="9"/>
        <v>-483.01677961411838</v>
      </c>
    </row>
    <row r="334" spans="1:4" x14ac:dyDescent="0.3">
      <c r="A334" s="113">
        <v>39899</v>
      </c>
      <c r="B334" s="114">
        <v>184</v>
      </c>
      <c r="C334" s="116">
        <f t="shared" si="8"/>
        <v>-0.21700894865153192</v>
      </c>
      <c r="D334" s="115">
        <f t="shared" si="9"/>
        <v>-434.01789730306382</v>
      </c>
    </row>
    <row r="335" spans="1:4" x14ac:dyDescent="0.3">
      <c r="A335" s="113">
        <v>39902</v>
      </c>
      <c r="B335" s="114">
        <v>193</v>
      </c>
      <c r="C335" s="116">
        <f t="shared" ref="C335:C398" si="10">(B335-B326)/B326</f>
        <v>-0.18219195437902311</v>
      </c>
      <c r="D335" s="115">
        <f t="shared" ref="D335:D398" si="11">C335*$D$2/$D$1</f>
        <v>-364.38390875804618</v>
      </c>
    </row>
    <row r="336" spans="1:4" x14ac:dyDescent="0.3">
      <c r="A336" s="113">
        <v>39903</v>
      </c>
      <c r="B336" s="114">
        <v>197</v>
      </c>
      <c r="C336" s="116">
        <f t="shared" si="10"/>
        <v>-0.1340560375635062</v>
      </c>
      <c r="D336" s="115">
        <f t="shared" si="11"/>
        <v>-268.11207512701242</v>
      </c>
    </row>
    <row r="337" spans="1:4" x14ac:dyDescent="0.3">
      <c r="A337" s="113">
        <v>39904</v>
      </c>
      <c r="B337" s="114">
        <v>202</v>
      </c>
      <c r="C337" s="116">
        <f t="shared" si="10"/>
        <v>-0.12173111145797413</v>
      </c>
      <c r="D337" s="115">
        <f t="shared" si="11"/>
        <v>-243.46222291594827</v>
      </c>
    </row>
    <row r="338" spans="1:4" x14ac:dyDescent="0.3">
      <c r="A338" s="113">
        <v>39905</v>
      </c>
      <c r="B338" s="114">
        <v>198</v>
      </c>
      <c r="C338" s="116">
        <f t="shared" si="10"/>
        <v>-0.16806163402779178</v>
      </c>
      <c r="D338" s="115">
        <f t="shared" si="11"/>
        <v>-336.12326805558354</v>
      </c>
    </row>
    <row r="339" spans="1:4" x14ac:dyDescent="0.3">
      <c r="A339" s="113">
        <v>39906</v>
      </c>
      <c r="B339" s="114">
        <v>187</v>
      </c>
      <c r="C339" s="116">
        <f t="shared" si="10"/>
        <v>5.3763440860215058E-3</v>
      </c>
      <c r="D339" s="115">
        <f t="shared" si="11"/>
        <v>10.752688172043012</v>
      </c>
    </row>
    <row r="340" spans="1:4" x14ac:dyDescent="0.3">
      <c r="A340" s="113">
        <v>39909</v>
      </c>
      <c r="B340" s="114">
        <v>189</v>
      </c>
      <c r="C340" s="116">
        <f t="shared" si="10"/>
        <v>2.1621621621621623E-2</v>
      </c>
      <c r="D340" s="115">
        <f t="shared" si="11"/>
        <v>43.243243243243242</v>
      </c>
    </row>
    <row r="341" spans="1:4" x14ac:dyDescent="0.3">
      <c r="A341" s="113">
        <v>39910</v>
      </c>
      <c r="B341" s="114">
        <v>190</v>
      </c>
      <c r="C341" s="116">
        <f t="shared" si="10"/>
        <v>4.3956043956043959E-2</v>
      </c>
      <c r="D341" s="115">
        <f t="shared" si="11"/>
        <v>87.912087912087912</v>
      </c>
    </row>
    <row r="342" spans="1:4" x14ac:dyDescent="0.3">
      <c r="A342" s="113">
        <v>39911</v>
      </c>
      <c r="B342" s="114">
        <v>189</v>
      </c>
      <c r="C342" s="116">
        <f t="shared" si="10"/>
        <v>5.5865921787709494E-2</v>
      </c>
      <c r="D342" s="115">
        <f t="shared" si="11"/>
        <v>111.73184357541899</v>
      </c>
    </row>
    <row r="343" spans="1:4" x14ac:dyDescent="0.3">
      <c r="A343" s="113">
        <v>39912</v>
      </c>
      <c r="B343" s="114">
        <v>182</v>
      </c>
      <c r="C343" s="116">
        <f t="shared" si="10"/>
        <v>-1.0869565217391304E-2</v>
      </c>
      <c r="D343" s="115">
        <f t="shared" si="11"/>
        <v>-21.739130434782606</v>
      </c>
    </row>
    <row r="344" spans="1:4" x14ac:dyDescent="0.3">
      <c r="A344" s="113">
        <v>39916</v>
      </c>
      <c r="B344" s="114">
        <v>172</v>
      </c>
      <c r="C344" s="116">
        <f t="shared" si="10"/>
        <v>-0.10880829015544041</v>
      </c>
      <c r="D344" s="115">
        <f t="shared" si="11"/>
        <v>-217.61658031088081</v>
      </c>
    </row>
    <row r="345" spans="1:4" x14ac:dyDescent="0.3">
      <c r="A345" s="113">
        <v>39917</v>
      </c>
      <c r="B345" s="114">
        <v>178</v>
      </c>
      <c r="C345" s="116">
        <f t="shared" si="10"/>
        <v>-9.6446700507614211E-2</v>
      </c>
      <c r="D345" s="115">
        <f t="shared" si="11"/>
        <v>-192.89340101522842</v>
      </c>
    </row>
    <row r="346" spans="1:4" x14ac:dyDescent="0.3">
      <c r="A346" s="113">
        <v>39918</v>
      </c>
      <c r="B346" s="114">
        <v>176</v>
      </c>
      <c r="C346" s="116">
        <f t="shared" si="10"/>
        <v>-0.12871287128712872</v>
      </c>
      <c r="D346" s="115">
        <f t="shared" si="11"/>
        <v>-257.42574257425741</v>
      </c>
    </row>
    <row r="347" spans="1:4" x14ac:dyDescent="0.3">
      <c r="A347" s="113">
        <v>39919</v>
      </c>
      <c r="B347" s="114">
        <v>173.5</v>
      </c>
      <c r="C347" s="116">
        <f t="shared" si="10"/>
        <v>-0.12373737373737374</v>
      </c>
      <c r="D347" s="115">
        <f t="shared" si="11"/>
        <v>-247.47474747474746</v>
      </c>
    </row>
    <row r="348" spans="1:4" x14ac:dyDescent="0.3">
      <c r="A348" s="113">
        <v>39920</v>
      </c>
      <c r="B348" s="114">
        <v>177</v>
      </c>
      <c r="C348" s="116">
        <f t="shared" si="10"/>
        <v>-5.3475935828877004E-2</v>
      </c>
      <c r="D348" s="115">
        <f t="shared" si="11"/>
        <v>-106.95187165775401</v>
      </c>
    </row>
    <row r="349" spans="1:4" x14ac:dyDescent="0.3">
      <c r="A349" s="113">
        <v>39923</v>
      </c>
      <c r="B349" s="114">
        <v>187</v>
      </c>
      <c r="C349" s="116">
        <f t="shared" si="10"/>
        <v>-1.0582010582010581E-2</v>
      </c>
      <c r="D349" s="115">
        <f t="shared" si="11"/>
        <v>-21.164021164021161</v>
      </c>
    </row>
    <row r="350" spans="1:4" x14ac:dyDescent="0.3">
      <c r="A350" s="113">
        <v>39924</v>
      </c>
      <c r="B350" s="114">
        <v>188</v>
      </c>
      <c r="C350" s="116">
        <f t="shared" si="10"/>
        <v>-1.0526315789473684E-2</v>
      </c>
      <c r="D350" s="115">
        <f t="shared" si="11"/>
        <v>-21.052631578947366</v>
      </c>
    </row>
    <row r="351" spans="1:4" x14ac:dyDescent="0.3">
      <c r="A351" s="113">
        <v>39925</v>
      </c>
      <c r="B351" s="114">
        <v>185.5</v>
      </c>
      <c r="C351" s="116">
        <f t="shared" si="10"/>
        <v>-1.8518518518518517E-2</v>
      </c>
      <c r="D351" s="115">
        <f t="shared" si="11"/>
        <v>-37.037037037037031</v>
      </c>
    </row>
    <row r="352" spans="1:4" x14ac:dyDescent="0.3">
      <c r="A352" s="113">
        <v>39926</v>
      </c>
      <c r="B352" s="114">
        <v>180</v>
      </c>
      <c r="C352" s="116">
        <f t="shared" si="10"/>
        <v>-1.098901098901099E-2</v>
      </c>
      <c r="D352" s="115">
        <f t="shared" si="11"/>
        <v>-21.978021978021978</v>
      </c>
    </row>
    <row r="353" spans="1:4" x14ac:dyDescent="0.3">
      <c r="A353" s="113">
        <v>39927</v>
      </c>
      <c r="B353" s="114">
        <v>174</v>
      </c>
      <c r="C353" s="116">
        <f t="shared" si="10"/>
        <v>1.1627906976744186E-2</v>
      </c>
      <c r="D353" s="115">
        <f t="shared" si="11"/>
        <v>23.255813953488371</v>
      </c>
    </row>
    <row r="354" spans="1:4" x14ac:dyDescent="0.3">
      <c r="A354" s="113">
        <v>39930</v>
      </c>
      <c r="B354" s="114">
        <v>176</v>
      </c>
      <c r="C354" s="116">
        <f t="shared" si="10"/>
        <v>-1.1235955056179775E-2</v>
      </c>
      <c r="D354" s="115">
        <f t="shared" si="11"/>
        <v>-22.471910112359552</v>
      </c>
    </row>
    <row r="355" spans="1:4" x14ac:dyDescent="0.3">
      <c r="A355" s="113">
        <v>39931</v>
      </c>
      <c r="B355" s="114">
        <v>178</v>
      </c>
      <c r="C355" s="116">
        <f t="shared" si="10"/>
        <v>1.1363636363636364E-2</v>
      </c>
      <c r="D355" s="115">
        <f t="shared" si="11"/>
        <v>22.727272727272727</v>
      </c>
    </row>
    <row r="356" spans="1:4" x14ac:dyDescent="0.3">
      <c r="A356" s="113">
        <v>39932</v>
      </c>
      <c r="B356" s="114">
        <v>168</v>
      </c>
      <c r="C356" s="116">
        <f t="shared" si="10"/>
        <v>-3.1700288184438041E-2</v>
      </c>
      <c r="D356" s="115">
        <f t="shared" si="11"/>
        <v>-63.400576368876081</v>
      </c>
    </row>
    <row r="357" spans="1:4" x14ac:dyDescent="0.3">
      <c r="A357" s="113">
        <v>39933</v>
      </c>
      <c r="B357" s="114">
        <v>163</v>
      </c>
      <c r="C357" s="116">
        <f t="shared" si="10"/>
        <v>-7.909604519774012E-2</v>
      </c>
      <c r="D357" s="115">
        <f t="shared" si="11"/>
        <v>-158.19209039548022</v>
      </c>
    </row>
    <row r="358" spans="1:4" x14ac:dyDescent="0.3">
      <c r="A358" s="113">
        <v>39934</v>
      </c>
      <c r="B358" s="114">
        <v>164</v>
      </c>
      <c r="C358" s="116">
        <f t="shared" si="10"/>
        <v>-0.12299465240641712</v>
      </c>
      <c r="D358" s="115">
        <f t="shared" si="11"/>
        <v>-245.98930481283423</v>
      </c>
    </row>
    <row r="359" spans="1:4" x14ac:dyDescent="0.3">
      <c r="A359" s="113">
        <v>39937</v>
      </c>
      <c r="B359" s="114">
        <v>159</v>
      </c>
      <c r="C359" s="116">
        <f t="shared" si="10"/>
        <v>-0.15425531914893617</v>
      </c>
      <c r="D359" s="115">
        <f t="shared" si="11"/>
        <v>-308.51063829787233</v>
      </c>
    </row>
    <row r="360" spans="1:4" x14ac:dyDescent="0.3">
      <c r="A360" s="113">
        <v>39938</v>
      </c>
      <c r="B360" s="114">
        <v>157</v>
      </c>
      <c r="C360" s="116">
        <f t="shared" si="10"/>
        <v>-0.15363881401617252</v>
      </c>
      <c r="D360" s="115">
        <f t="shared" si="11"/>
        <v>-307.27762803234504</v>
      </c>
    </row>
    <row r="361" spans="1:4" x14ac:dyDescent="0.3">
      <c r="A361" s="113">
        <v>39939</v>
      </c>
      <c r="B361" s="114">
        <v>145</v>
      </c>
      <c r="C361" s="116">
        <f t="shared" si="10"/>
        <v>-0.19444444444444445</v>
      </c>
      <c r="D361" s="115">
        <f t="shared" si="11"/>
        <v>-388.88888888888891</v>
      </c>
    </row>
    <row r="362" spans="1:4" x14ac:dyDescent="0.3">
      <c r="A362" s="113">
        <v>39940</v>
      </c>
      <c r="B362" s="114">
        <v>147</v>
      </c>
      <c r="C362" s="116">
        <f t="shared" si="10"/>
        <v>-0.15517241379310345</v>
      </c>
      <c r="D362" s="115">
        <f t="shared" si="11"/>
        <v>-310.34482758620686</v>
      </c>
    </row>
    <row r="363" spans="1:4" x14ac:dyDescent="0.3">
      <c r="A363" s="113">
        <v>39941</v>
      </c>
      <c r="B363" s="114">
        <v>144</v>
      </c>
      <c r="C363" s="116">
        <f t="shared" si="10"/>
        <v>-0.18181818181818182</v>
      </c>
      <c r="D363" s="115">
        <f t="shared" si="11"/>
        <v>-363.63636363636363</v>
      </c>
    </row>
    <row r="364" spans="1:4" x14ac:dyDescent="0.3">
      <c r="A364" s="113">
        <v>39944</v>
      </c>
      <c r="B364" s="114">
        <v>150</v>
      </c>
      <c r="C364" s="116">
        <f t="shared" si="10"/>
        <v>-0.15730337078651685</v>
      </c>
      <c r="D364" s="115">
        <f t="shared" si="11"/>
        <v>-314.60674157303367</v>
      </c>
    </row>
    <row r="365" spans="1:4" x14ac:dyDescent="0.3">
      <c r="A365" s="113">
        <v>39945</v>
      </c>
      <c r="B365" s="114">
        <v>149</v>
      </c>
      <c r="C365" s="116">
        <f t="shared" si="10"/>
        <v>-0.1130952380952381</v>
      </c>
      <c r="D365" s="115">
        <f t="shared" si="11"/>
        <v>-226.1904761904762</v>
      </c>
    </row>
    <row r="366" spans="1:4" x14ac:dyDescent="0.3">
      <c r="A366" s="113">
        <v>39946</v>
      </c>
      <c r="B366" s="114">
        <v>153</v>
      </c>
      <c r="C366" s="116">
        <f t="shared" si="10"/>
        <v>-6.1349693251533742E-2</v>
      </c>
      <c r="D366" s="115">
        <f t="shared" si="11"/>
        <v>-122.69938650306749</v>
      </c>
    </row>
    <row r="367" spans="1:4" x14ac:dyDescent="0.3">
      <c r="A367" s="113">
        <v>39947</v>
      </c>
      <c r="B367" s="114">
        <v>156</v>
      </c>
      <c r="C367" s="116">
        <f t="shared" si="10"/>
        <v>-4.878048780487805E-2</v>
      </c>
      <c r="D367" s="115">
        <f t="shared" si="11"/>
        <v>-97.560975609756085</v>
      </c>
    </row>
    <row r="368" spans="1:4" x14ac:dyDescent="0.3">
      <c r="A368" s="113">
        <v>39948</v>
      </c>
      <c r="B368" s="114">
        <v>158.5</v>
      </c>
      <c r="C368" s="116">
        <f t="shared" si="10"/>
        <v>-3.1446540880503146E-3</v>
      </c>
      <c r="D368" s="115">
        <f t="shared" si="11"/>
        <v>-6.2893081761006293</v>
      </c>
    </row>
    <row r="369" spans="1:4" x14ac:dyDescent="0.3">
      <c r="A369" s="113">
        <v>39951</v>
      </c>
      <c r="B369" s="114">
        <v>148</v>
      </c>
      <c r="C369" s="116">
        <f t="shared" si="10"/>
        <v>-5.7324840764331211E-2</v>
      </c>
      <c r="D369" s="115">
        <f t="shared" si="11"/>
        <v>-114.64968152866243</v>
      </c>
    </row>
    <row r="370" spans="1:4" x14ac:dyDescent="0.3">
      <c r="A370" s="113">
        <v>39952</v>
      </c>
      <c r="B370" s="114">
        <v>144</v>
      </c>
      <c r="C370" s="116">
        <f t="shared" si="10"/>
        <v>-6.8965517241379309E-3</v>
      </c>
      <c r="D370" s="115">
        <f t="shared" si="11"/>
        <v>-13.793103448275863</v>
      </c>
    </row>
    <row r="371" spans="1:4" x14ac:dyDescent="0.3">
      <c r="A371" s="113">
        <v>39953</v>
      </c>
      <c r="B371" s="114">
        <v>144.9957</v>
      </c>
      <c r="C371" s="116">
        <f t="shared" si="10"/>
        <v>-1.3634693877551025E-2</v>
      </c>
      <c r="D371" s="115">
        <f t="shared" si="11"/>
        <v>-27.269387755102048</v>
      </c>
    </row>
    <row r="372" spans="1:4" x14ac:dyDescent="0.3">
      <c r="A372" s="113">
        <v>39954</v>
      </c>
      <c r="B372" s="114">
        <v>146.99539999999999</v>
      </c>
      <c r="C372" s="116">
        <f t="shared" si="10"/>
        <v>2.0801388888888814E-2</v>
      </c>
      <c r="D372" s="115">
        <f t="shared" si="11"/>
        <v>41.602777777777625</v>
      </c>
    </row>
    <row r="373" spans="1:4" x14ac:dyDescent="0.3">
      <c r="A373" s="113">
        <v>39955</v>
      </c>
      <c r="B373" s="114">
        <v>146.99520000000001</v>
      </c>
      <c r="C373" s="116">
        <f t="shared" si="10"/>
        <v>-2.0031999999999925E-2</v>
      </c>
      <c r="D373" s="115">
        <f t="shared" si="11"/>
        <v>-40.063999999999851</v>
      </c>
    </row>
    <row r="374" spans="1:4" x14ac:dyDescent="0.3">
      <c r="A374" s="113">
        <v>39959</v>
      </c>
      <c r="B374" s="114">
        <v>145.4957</v>
      </c>
      <c r="C374" s="116">
        <f t="shared" si="10"/>
        <v>-2.351879194630873E-2</v>
      </c>
      <c r="D374" s="115">
        <f t="shared" si="11"/>
        <v>-47.037583892617455</v>
      </c>
    </row>
    <row r="375" spans="1:4" x14ac:dyDescent="0.3">
      <c r="A375" s="113">
        <v>39960</v>
      </c>
      <c r="B375" s="114">
        <v>146.99590000000001</v>
      </c>
      <c r="C375" s="116">
        <f t="shared" si="10"/>
        <v>-3.9242483660130681E-2</v>
      </c>
      <c r="D375" s="115">
        <f t="shared" si="11"/>
        <v>-78.484967320261362</v>
      </c>
    </row>
    <row r="376" spans="1:4" x14ac:dyDescent="0.3">
      <c r="A376" s="113">
        <v>39961</v>
      </c>
      <c r="B376" s="114">
        <v>144.49619999999999</v>
      </c>
      <c r="C376" s="116">
        <f t="shared" si="10"/>
        <v>-7.3742307692307774E-2</v>
      </c>
      <c r="D376" s="115">
        <f t="shared" si="11"/>
        <v>-147.48461538461555</v>
      </c>
    </row>
    <row r="377" spans="1:4" x14ac:dyDescent="0.3">
      <c r="A377" s="113">
        <v>39962</v>
      </c>
      <c r="B377" s="114">
        <v>136.99700000000001</v>
      </c>
      <c r="C377" s="116">
        <f t="shared" si="10"/>
        <v>-0.13566561514195574</v>
      </c>
      <c r="D377" s="115">
        <f t="shared" si="11"/>
        <v>-271.33123028391145</v>
      </c>
    </row>
    <row r="378" spans="1:4" x14ac:dyDescent="0.3">
      <c r="A378" s="113">
        <v>39965</v>
      </c>
      <c r="B378" s="114">
        <v>127.9973</v>
      </c>
      <c r="C378" s="116">
        <f t="shared" si="10"/>
        <v>-0.1351533783783784</v>
      </c>
      <c r="D378" s="115">
        <f t="shared" si="11"/>
        <v>-270.30675675675678</v>
      </c>
    </row>
    <row r="379" spans="1:4" x14ac:dyDescent="0.3">
      <c r="A379" s="113">
        <v>39966</v>
      </c>
      <c r="B379" s="114">
        <v>121.99760000000001</v>
      </c>
      <c r="C379" s="116">
        <f t="shared" si="10"/>
        <v>-0.1527944444444444</v>
      </c>
      <c r="D379" s="115">
        <f t="shared" si="11"/>
        <v>-305.58888888888879</v>
      </c>
    </row>
    <row r="380" spans="1:4" x14ac:dyDescent="0.3">
      <c r="A380" s="113">
        <v>39967</v>
      </c>
      <c r="B380" s="114">
        <v>124.9978</v>
      </c>
      <c r="C380" s="116">
        <f t="shared" si="10"/>
        <v>-0.13792064178454949</v>
      </c>
      <c r="D380" s="115">
        <f t="shared" si="11"/>
        <v>-275.84128356909895</v>
      </c>
    </row>
    <row r="381" spans="1:4" x14ac:dyDescent="0.3">
      <c r="A381" s="113">
        <v>39968</v>
      </c>
      <c r="B381" s="114">
        <v>122.9979</v>
      </c>
      <c r="C381" s="116">
        <f t="shared" si="10"/>
        <v>-0.16325340792977189</v>
      </c>
      <c r="D381" s="115">
        <f t="shared" si="11"/>
        <v>-326.50681585954379</v>
      </c>
    </row>
    <row r="382" spans="1:4" x14ac:dyDescent="0.3">
      <c r="A382" s="113">
        <v>39969</v>
      </c>
      <c r="B382" s="114">
        <v>119.9979</v>
      </c>
      <c r="C382" s="116">
        <f t="shared" si="10"/>
        <v>-0.18366109913793108</v>
      </c>
      <c r="D382" s="115">
        <f t="shared" si="11"/>
        <v>-367.32219827586209</v>
      </c>
    </row>
    <row r="383" spans="1:4" x14ac:dyDescent="0.3">
      <c r="A383" s="113">
        <v>39972</v>
      </c>
      <c r="B383" s="114">
        <v>124.9982</v>
      </c>
      <c r="C383" s="116">
        <f t="shared" si="10"/>
        <v>-0.14088045213707348</v>
      </c>
      <c r="D383" s="115">
        <f t="shared" si="11"/>
        <v>-281.76090427414692</v>
      </c>
    </row>
    <row r="384" spans="1:4" x14ac:dyDescent="0.3">
      <c r="A384" s="113">
        <v>39973</v>
      </c>
      <c r="B384" s="114">
        <v>122.99850000000001</v>
      </c>
      <c r="C384" s="116">
        <f t="shared" si="10"/>
        <v>-0.16325217233950062</v>
      </c>
      <c r="D384" s="115">
        <f t="shared" si="11"/>
        <v>-326.50434467900124</v>
      </c>
    </row>
    <row r="385" spans="1:4" x14ac:dyDescent="0.3">
      <c r="A385" s="113">
        <v>39974</v>
      </c>
      <c r="B385" s="114">
        <v>124.9986</v>
      </c>
      <c r="C385" s="116">
        <f t="shared" si="10"/>
        <v>-0.13493503635389714</v>
      </c>
      <c r="D385" s="115">
        <f t="shared" si="11"/>
        <v>-269.87007270779429</v>
      </c>
    </row>
    <row r="386" spans="1:4" x14ac:dyDescent="0.3">
      <c r="A386" s="113">
        <v>39975</v>
      </c>
      <c r="B386" s="114">
        <v>126.9987</v>
      </c>
      <c r="C386" s="116">
        <f t="shared" si="10"/>
        <v>-7.2981890114382164E-2</v>
      </c>
      <c r="D386" s="115">
        <f t="shared" si="11"/>
        <v>-145.96378022876431</v>
      </c>
    </row>
    <row r="387" spans="1:4" x14ac:dyDescent="0.3">
      <c r="A387" s="113">
        <v>39976</v>
      </c>
      <c r="B387" s="114">
        <v>123.99890000000001</v>
      </c>
      <c r="C387" s="116">
        <f t="shared" si="10"/>
        <v>-3.1238158929914848E-2</v>
      </c>
      <c r="D387" s="115">
        <f t="shared" si="11"/>
        <v>-62.476317859829692</v>
      </c>
    </row>
    <row r="388" spans="1:4" x14ac:dyDescent="0.3">
      <c r="A388" s="113">
        <v>39979</v>
      </c>
      <c r="B388" s="114">
        <v>128.99930000000001</v>
      </c>
      <c r="C388" s="116">
        <f t="shared" si="10"/>
        <v>5.7392112631723897E-2</v>
      </c>
      <c r="D388" s="115">
        <f t="shared" si="11"/>
        <v>114.78422526344779</v>
      </c>
    </row>
    <row r="389" spans="1:4" x14ac:dyDescent="0.3">
      <c r="A389" s="113">
        <v>39980</v>
      </c>
      <c r="B389" s="114">
        <v>137.99930000000001</v>
      </c>
      <c r="C389" s="116">
        <f t="shared" si="10"/>
        <v>0.10401383064341939</v>
      </c>
      <c r="D389" s="115">
        <f t="shared" si="11"/>
        <v>208.02766128683876</v>
      </c>
    </row>
    <row r="390" spans="1:4" x14ac:dyDescent="0.3">
      <c r="A390" s="113">
        <v>39981</v>
      </c>
      <c r="B390" s="114">
        <v>139.99950000000001</v>
      </c>
      <c r="C390" s="116">
        <f t="shared" si="10"/>
        <v>0.13822675021280859</v>
      </c>
      <c r="D390" s="115">
        <f t="shared" si="11"/>
        <v>276.45350042561716</v>
      </c>
    </row>
    <row r="391" spans="1:4" x14ac:dyDescent="0.3">
      <c r="A391" s="113">
        <v>39982</v>
      </c>
      <c r="B391" s="114">
        <v>142.99959999999999</v>
      </c>
      <c r="C391" s="116">
        <f t="shared" si="10"/>
        <v>0.19168418780661983</v>
      </c>
      <c r="D391" s="115">
        <f t="shared" si="11"/>
        <v>383.36837561323966</v>
      </c>
    </row>
    <row r="392" spans="1:4" x14ac:dyDescent="0.3">
      <c r="A392" s="113">
        <v>39983</v>
      </c>
      <c r="B392" s="114">
        <v>141.99969999999999</v>
      </c>
      <c r="C392" s="116">
        <f t="shared" si="10"/>
        <v>0.13601395860100379</v>
      </c>
      <c r="D392" s="115">
        <f t="shared" si="11"/>
        <v>272.02791720200753</v>
      </c>
    </row>
    <row r="393" spans="1:4" x14ac:dyDescent="0.3">
      <c r="A393" s="113">
        <v>39986</v>
      </c>
      <c r="B393" s="114">
        <v>145.99979999999999</v>
      </c>
      <c r="C393" s="116">
        <f t="shared" si="10"/>
        <v>0.18700471956975073</v>
      </c>
      <c r="D393" s="115">
        <f t="shared" si="11"/>
        <v>374.00943913950141</v>
      </c>
    </row>
    <row r="394" spans="1:4" x14ac:dyDescent="0.3">
      <c r="A394" s="113">
        <v>39987</v>
      </c>
      <c r="B394" s="114">
        <v>145.9999</v>
      </c>
      <c r="C394" s="116">
        <f t="shared" si="10"/>
        <v>0.16801228173755547</v>
      </c>
      <c r="D394" s="115">
        <f t="shared" si="11"/>
        <v>336.02456347511094</v>
      </c>
    </row>
    <row r="395" spans="1:4" x14ac:dyDescent="0.3">
      <c r="A395" s="113">
        <v>39988</v>
      </c>
      <c r="B395" s="114">
        <v>140.99950000000001</v>
      </c>
      <c r="C395" s="116">
        <f t="shared" si="10"/>
        <v>0.11024364816332775</v>
      </c>
      <c r="D395" s="115">
        <f t="shared" si="11"/>
        <v>220.4872963266555</v>
      </c>
    </row>
    <row r="396" spans="1:4" x14ac:dyDescent="0.3">
      <c r="A396" s="113">
        <v>39989</v>
      </c>
      <c r="B396" s="114">
        <v>138.99950000000001</v>
      </c>
      <c r="C396" s="116">
        <f t="shared" si="10"/>
        <v>0.1209736537985418</v>
      </c>
      <c r="D396" s="115">
        <f t="shared" si="11"/>
        <v>241.94730759708358</v>
      </c>
    </row>
    <row r="397" spans="1:4" x14ac:dyDescent="0.3">
      <c r="A397" s="113">
        <v>39990</v>
      </c>
      <c r="B397" s="114">
        <v>139.99940000000001</v>
      </c>
      <c r="C397" s="116">
        <f t="shared" si="10"/>
        <v>8.5272555742550563E-2</v>
      </c>
      <c r="D397" s="115">
        <f t="shared" si="11"/>
        <v>170.5451114851011</v>
      </c>
    </row>
    <row r="398" spans="1:4" x14ac:dyDescent="0.3">
      <c r="A398" s="113">
        <v>39993</v>
      </c>
      <c r="B398" s="114">
        <v>134.99950000000001</v>
      </c>
      <c r="C398" s="116">
        <f t="shared" si="10"/>
        <v>-2.1737791423579636E-2</v>
      </c>
      <c r="D398" s="115">
        <f t="shared" si="11"/>
        <v>-43.475582847159274</v>
      </c>
    </row>
    <row r="399" spans="1:4" x14ac:dyDescent="0.3">
      <c r="A399" s="113">
        <v>39994</v>
      </c>
      <c r="B399" s="114">
        <v>130.99950000000001</v>
      </c>
      <c r="C399" s="116">
        <f t="shared" ref="C399:C462" si="12">(B399-B390)/B390</f>
        <v>-6.4285943878370985E-2</v>
      </c>
      <c r="D399" s="115">
        <f t="shared" ref="D399:D462" si="13">C399*$D$2/$D$1</f>
        <v>-128.57188775674197</v>
      </c>
    </row>
    <row r="400" spans="1:4" x14ac:dyDescent="0.3">
      <c r="A400" s="113">
        <v>39995</v>
      </c>
      <c r="B400" s="114">
        <v>130.99940000000001</v>
      </c>
      <c r="C400" s="116">
        <f t="shared" si="12"/>
        <v>-8.3917717252355806E-2</v>
      </c>
      <c r="D400" s="115">
        <f t="shared" si="13"/>
        <v>-167.8354345047116</v>
      </c>
    </row>
    <row r="401" spans="1:4" x14ac:dyDescent="0.3">
      <c r="A401" s="113">
        <v>39996</v>
      </c>
      <c r="B401" s="114">
        <v>137.4991</v>
      </c>
      <c r="C401" s="116">
        <f t="shared" si="12"/>
        <v>-3.1694433157253094E-2</v>
      </c>
      <c r="D401" s="115">
        <f t="shared" si="13"/>
        <v>-63.388866314506181</v>
      </c>
    </row>
    <row r="402" spans="1:4" x14ac:dyDescent="0.3">
      <c r="A402" s="113">
        <v>40000</v>
      </c>
      <c r="B402" s="114">
        <v>139.9992</v>
      </c>
      <c r="C402" s="116">
        <f t="shared" si="12"/>
        <v>-4.1100056301446933E-2</v>
      </c>
      <c r="D402" s="115">
        <f t="shared" si="13"/>
        <v>-82.200112602893853</v>
      </c>
    </row>
    <row r="403" spans="1:4" x14ac:dyDescent="0.3">
      <c r="A403" s="113">
        <v>40001</v>
      </c>
      <c r="B403" s="114">
        <v>142.9992</v>
      </c>
      <c r="C403" s="116">
        <f t="shared" si="12"/>
        <v>-2.0552753803255993E-2</v>
      </c>
      <c r="D403" s="115">
        <f t="shared" si="13"/>
        <v>-41.105507606511985</v>
      </c>
    </row>
    <row r="404" spans="1:4" x14ac:dyDescent="0.3">
      <c r="A404" s="113">
        <v>40002</v>
      </c>
      <c r="B404" s="114">
        <v>144.9992</v>
      </c>
      <c r="C404" s="116">
        <f t="shared" si="12"/>
        <v>2.8366767258039847E-2</v>
      </c>
      <c r="D404" s="115">
        <f t="shared" si="13"/>
        <v>56.733534516079693</v>
      </c>
    </row>
    <row r="405" spans="1:4" x14ac:dyDescent="0.3">
      <c r="A405" s="113">
        <v>40003</v>
      </c>
      <c r="B405" s="114">
        <v>141.9991</v>
      </c>
      <c r="C405" s="116">
        <f t="shared" si="12"/>
        <v>2.1579933740768754E-2</v>
      </c>
      <c r="D405" s="115">
        <f t="shared" si="13"/>
        <v>43.159867481537511</v>
      </c>
    </row>
    <row r="406" spans="1:4" x14ac:dyDescent="0.3">
      <c r="A406" s="113">
        <v>40004</v>
      </c>
      <c r="B406" s="114">
        <v>144.99889999999999</v>
      </c>
      <c r="C406" s="116">
        <f t="shared" si="12"/>
        <v>3.5710867332288447E-2</v>
      </c>
      <c r="D406" s="115">
        <f t="shared" si="13"/>
        <v>71.421734664576888</v>
      </c>
    </row>
    <row r="407" spans="1:4" x14ac:dyDescent="0.3">
      <c r="A407" s="113">
        <v>40007</v>
      </c>
      <c r="B407" s="114">
        <v>142.9991</v>
      </c>
      <c r="C407" s="116">
        <f t="shared" si="12"/>
        <v>5.9256515764873098E-2</v>
      </c>
      <c r="D407" s="115">
        <f t="shared" si="13"/>
        <v>118.51303152974619</v>
      </c>
    </row>
    <row r="408" spans="1:4" x14ac:dyDescent="0.3">
      <c r="A408" s="113">
        <v>40008</v>
      </c>
      <c r="B408" s="114">
        <v>138.999</v>
      </c>
      <c r="C408" s="116">
        <f t="shared" si="12"/>
        <v>6.1065118569154711E-2</v>
      </c>
      <c r="D408" s="115">
        <f t="shared" si="13"/>
        <v>122.13023713830943</v>
      </c>
    </row>
    <row r="409" spans="1:4" x14ac:dyDescent="0.3">
      <c r="A409" s="113">
        <v>40009</v>
      </c>
      <c r="B409" s="114">
        <v>130.9991</v>
      </c>
      <c r="C409" s="116">
        <f t="shared" si="12"/>
        <v>-2.2900868249011748E-6</v>
      </c>
      <c r="D409" s="115">
        <f t="shared" si="13"/>
        <v>-4.580173649802349E-3</v>
      </c>
    </row>
    <row r="410" spans="1:4" x14ac:dyDescent="0.3">
      <c r="A410" s="113">
        <v>40010</v>
      </c>
      <c r="B410" s="114">
        <v>130.9991</v>
      </c>
      <c r="C410" s="116">
        <f t="shared" si="12"/>
        <v>-4.7273036696240195E-2</v>
      </c>
      <c r="D410" s="115">
        <f t="shared" si="13"/>
        <v>-94.54607339248038</v>
      </c>
    </row>
    <row r="411" spans="1:4" x14ac:dyDescent="0.3">
      <c r="A411" s="113">
        <v>40011</v>
      </c>
      <c r="B411" s="114">
        <v>130.999</v>
      </c>
      <c r="C411" s="116">
        <f t="shared" si="12"/>
        <v>-6.4287510214344132E-2</v>
      </c>
      <c r="D411" s="115">
        <f t="shared" si="13"/>
        <v>-128.57502042868825</v>
      </c>
    </row>
    <row r="412" spans="1:4" x14ac:dyDescent="0.3">
      <c r="A412" s="113">
        <v>40014</v>
      </c>
      <c r="B412" s="114">
        <v>125.999</v>
      </c>
      <c r="C412" s="116">
        <f t="shared" si="12"/>
        <v>-0.11888318256325914</v>
      </c>
      <c r="D412" s="115">
        <f t="shared" si="13"/>
        <v>-237.76636512651825</v>
      </c>
    </row>
    <row r="413" spans="1:4" x14ac:dyDescent="0.3">
      <c r="A413" s="113">
        <v>40015</v>
      </c>
      <c r="B413" s="114">
        <v>122.9991</v>
      </c>
      <c r="C413" s="116">
        <f t="shared" si="12"/>
        <v>-0.15172566469332247</v>
      </c>
      <c r="D413" s="115">
        <f t="shared" si="13"/>
        <v>-303.45132938664489</v>
      </c>
    </row>
    <row r="414" spans="1:4" x14ac:dyDescent="0.3">
      <c r="A414" s="113">
        <v>40016</v>
      </c>
      <c r="B414" s="114">
        <v>124.999</v>
      </c>
      <c r="C414" s="116">
        <f t="shared" si="12"/>
        <v>-0.11971977287179991</v>
      </c>
      <c r="D414" s="115">
        <f t="shared" si="13"/>
        <v>-239.43954574359981</v>
      </c>
    </row>
    <row r="415" spans="1:4" x14ac:dyDescent="0.3">
      <c r="A415" s="113">
        <v>40017</v>
      </c>
      <c r="B415" s="114">
        <v>119.99890000000001</v>
      </c>
      <c r="C415" s="116">
        <f t="shared" si="12"/>
        <v>-0.17241510108007707</v>
      </c>
      <c r="D415" s="115">
        <f t="shared" si="13"/>
        <v>-344.8302021601541</v>
      </c>
    </row>
    <row r="416" spans="1:4" x14ac:dyDescent="0.3">
      <c r="A416" s="113">
        <v>40018</v>
      </c>
      <c r="B416" s="114">
        <v>118.9991</v>
      </c>
      <c r="C416" s="116">
        <f t="shared" si="12"/>
        <v>-0.16783322412518681</v>
      </c>
      <c r="D416" s="115">
        <f t="shared" si="13"/>
        <v>-335.66644825037361</v>
      </c>
    </row>
    <row r="417" spans="1:4" x14ac:dyDescent="0.3">
      <c r="A417" s="113">
        <v>40021</v>
      </c>
      <c r="B417" s="114">
        <v>112.99890000000001</v>
      </c>
      <c r="C417" s="116">
        <f t="shared" si="12"/>
        <v>-0.18705242483758869</v>
      </c>
      <c r="D417" s="115">
        <f t="shared" si="13"/>
        <v>-374.10484967517738</v>
      </c>
    </row>
    <row r="418" spans="1:4" x14ac:dyDescent="0.3">
      <c r="A418" s="113">
        <v>40022</v>
      </c>
      <c r="B418" s="114">
        <v>115.9988</v>
      </c>
      <c r="C418" s="116">
        <f t="shared" si="12"/>
        <v>-0.11450689355881068</v>
      </c>
      <c r="D418" s="115">
        <f t="shared" si="13"/>
        <v>-229.01378711762135</v>
      </c>
    </row>
    <row r="419" spans="1:4" x14ac:dyDescent="0.3">
      <c r="A419" s="113">
        <v>40023</v>
      </c>
      <c r="B419" s="114">
        <v>115.9987</v>
      </c>
      <c r="C419" s="116">
        <f t="shared" si="12"/>
        <v>-0.11450765692283381</v>
      </c>
      <c r="D419" s="115">
        <f t="shared" si="13"/>
        <v>-229.01531384566761</v>
      </c>
    </row>
    <row r="420" spans="1:4" x14ac:dyDescent="0.3">
      <c r="A420" s="113">
        <v>40024</v>
      </c>
      <c r="B420" s="114">
        <v>112.9987</v>
      </c>
      <c r="C420" s="116">
        <f t="shared" si="12"/>
        <v>-0.13740791914442091</v>
      </c>
      <c r="D420" s="115">
        <f t="shared" si="13"/>
        <v>-274.8158382888418</v>
      </c>
    </row>
    <row r="421" spans="1:4" x14ac:dyDescent="0.3">
      <c r="A421" s="113">
        <v>40025</v>
      </c>
      <c r="B421" s="114">
        <v>110.9987</v>
      </c>
      <c r="C421" s="116">
        <f t="shared" si="12"/>
        <v>-0.11905094484876862</v>
      </c>
      <c r="D421" s="115">
        <f t="shared" si="13"/>
        <v>-238.10188969753725</v>
      </c>
    </row>
    <row r="422" spans="1:4" x14ac:dyDescent="0.3">
      <c r="A422" s="113">
        <v>40028</v>
      </c>
      <c r="B422" s="114">
        <v>110.9986</v>
      </c>
      <c r="C422" s="116">
        <f t="shared" si="12"/>
        <v>-9.7565754546171501E-2</v>
      </c>
      <c r="D422" s="115">
        <f t="shared" si="13"/>
        <v>-195.13150909234301</v>
      </c>
    </row>
    <row r="423" spans="1:4" x14ac:dyDescent="0.3">
      <c r="A423" s="113">
        <v>40029</v>
      </c>
      <c r="B423" s="114">
        <v>112.99850000000001</v>
      </c>
      <c r="C423" s="116">
        <f t="shared" si="12"/>
        <v>-9.6004768038144214E-2</v>
      </c>
      <c r="D423" s="115">
        <f t="shared" si="13"/>
        <v>-192.00953607628841</v>
      </c>
    </row>
    <row r="424" spans="1:4" x14ac:dyDescent="0.3">
      <c r="A424" s="113">
        <v>40030</v>
      </c>
      <c r="B424" s="114">
        <v>111.9986</v>
      </c>
      <c r="C424" s="116">
        <f t="shared" si="12"/>
        <v>-6.666977780629664E-2</v>
      </c>
      <c r="D424" s="115">
        <f t="shared" si="13"/>
        <v>-133.33955561259327</v>
      </c>
    </row>
    <row r="425" spans="1:4" x14ac:dyDescent="0.3">
      <c r="A425" s="113">
        <v>40031</v>
      </c>
      <c r="B425" s="114">
        <v>110.9984</v>
      </c>
      <c r="C425" s="116">
        <f t="shared" si="12"/>
        <v>-6.7233281596247321E-2</v>
      </c>
      <c r="D425" s="115">
        <f t="shared" si="13"/>
        <v>-134.46656319249465</v>
      </c>
    </row>
    <row r="426" spans="1:4" x14ac:dyDescent="0.3">
      <c r="A426" s="113">
        <v>40032</v>
      </c>
      <c r="B426" s="114">
        <v>104.99850000000001</v>
      </c>
      <c r="C426" s="116">
        <f t="shared" si="12"/>
        <v>-7.0800689210248943E-2</v>
      </c>
      <c r="D426" s="115">
        <f t="shared" si="13"/>
        <v>-141.60137842049787</v>
      </c>
    </row>
    <row r="427" spans="1:4" x14ac:dyDescent="0.3">
      <c r="A427" s="113">
        <v>40035</v>
      </c>
      <c r="B427" s="114">
        <v>105.9984</v>
      </c>
      <c r="C427" s="116">
        <f t="shared" si="12"/>
        <v>-8.6211236667965527E-2</v>
      </c>
      <c r="D427" s="115">
        <f t="shared" si="13"/>
        <v>-172.42247333593104</v>
      </c>
    </row>
    <row r="428" spans="1:4" x14ac:dyDescent="0.3">
      <c r="A428" s="113">
        <v>40036</v>
      </c>
      <c r="B428" s="114">
        <v>112.9984</v>
      </c>
      <c r="C428" s="116">
        <f t="shared" si="12"/>
        <v>-2.5864945038177115E-2</v>
      </c>
      <c r="D428" s="115">
        <f t="shared" si="13"/>
        <v>-51.729890076354231</v>
      </c>
    </row>
    <row r="429" spans="1:4" x14ac:dyDescent="0.3">
      <c r="A429" s="113">
        <v>40037</v>
      </c>
      <c r="B429" s="114">
        <v>113.9982</v>
      </c>
      <c r="C429" s="116">
        <f t="shared" si="12"/>
        <v>8.845234502697797E-3</v>
      </c>
      <c r="D429" s="115">
        <f t="shared" si="13"/>
        <v>17.690469005395595</v>
      </c>
    </row>
    <row r="430" spans="1:4" x14ac:dyDescent="0.3">
      <c r="A430" s="113">
        <v>40038</v>
      </c>
      <c r="B430" s="114">
        <v>114.99809999999999</v>
      </c>
      <c r="C430" s="116">
        <f t="shared" si="12"/>
        <v>3.6031052615931487E-2</v>
      </c>
      <c r="D430" s="115">
        <f t="shared" si="13"/>
        <v>72.062105231862972</v>
      </c>
    </row>
    <row r="431" spans="1:4" x14ac:dyDescent="0.3">
      <c r="A431" s="113">
        <v>40039</v>
      </c>
      <c r="B431" s="114">
        <v>117.998</v>
      </c>
      <c r="C431" s="116">
        <f t="shared" si="12"/>
        <v>6.3058452989497249E-2</v>
      </c>
      <c r="D431" s="115">
        <f t="shared" si="13"/>
        <v>126.1169059789945</v>
      </c>
    </row>
    <row r="432" spans="1:4" x14ac:dyDescent="0.3">
      <c r="A432" s="113">
        <v>40042</v>
      </c>
      <c r="B432" s="114">
        <v>122.9979</v>
      </c>
      <c r="C432" s="116">
        <f t="shared" si="12"/>
        <v>8.8491440151860362E-2</v>
      </c>
      <c r="D432" s="115">
        <f t="shared" si="13"/>
        <v>176.98288030372072</v>
      </c>
    </row>
    <row r="433" spans="1:4" x14ac:dyDescent="0.3">
      <c r="A433" s="113">
        <v>40043</v>
      </c>
      <c r="B433" s="114">
        <v>119.998</v>
      </c>
      <c r="C433" s="116">
        <f t="shared" si="12"/>
        <v>7.1424107087052949E-2</v>
      </c>
      <c r="D433" s="115">
        <f t="shared" si="13"/>
        <v>142.84821417410589</v>
      </c>
    </row>
    <row r="434" spans="1:4" x14ac:dyDescent="0.3">
      <c r="A434" s="113">
        <v>40044</v>
      </c>
      <c r="B434" s="114">
        <v>122.9979</v>
      </c>
      <c r="C434" s="116">
        <f t="shared" si="12"/>
        <v>0.1081051618762072</v>
      </c>
      <c r="D434" s="115">
        <f t="shared" si="13"/>
        <v>216.21032375241435</v>
      </c>
    </row>
    <row r="435" spans="1:4" x14ac:dyDescent="0.3">
      <c r="A435" s="113">
        <v>40045</v>
      </c>
      <c r="B435" s="114">
        <v>119.9954</v>
      </c>
      <c r="C435" s="116">
        <f t="shared" si="12"/>
        <v>0.14282965947132573</v>
      </c>
      <c r="D435" s="115">
        <f t="shared" si="13"/>
        <v>285.65931894265145</v>
      </c>
    </row>
    <row r="436" spans="1:4" x14ac:dyDescent="0.3">
      <c r="A436" s="113">
        <v>40046</v>
      </c>
      <c r="B436" s="114">
        <v>114.9957</v>
      </c>
      <c r="C436" s="116">
        <f t="shared" si="12"/>
        <v>8.4881469908979712E-2</v>
      </c>
      <c r="D436" s="115">
        <f t="shared" si="13"/>
        <v>169.76293981795939</v>
      </c>
    </row>
    <row r="437" spans="1:4" x14ac:dyDescent="0.3">
      <c r="A437" s="113">
        <v>40049</v>
      </c>
      <c r="B437" s="114">
        <v>114.996</v>
      </c>
      <c r="C437" s="116">
        <f t="shared" si="12"/>
        <v>1.7678126415949177E-2</v>
      </c>
      <c r="D437" s="115">
        <f t="shared" si="13"/>
        <v>35.356252831898352</v>
      </c>
    </row>
    <row r="438" spans="1:4" x14ac:dyDescent="0.3">
      <c r="A438" s="113">
        <v>40050</v>
      </c>
      <c r="B438" s="114">
        <v>114.996</v>
      </c>
      <c r="C438" s="116">
        <f t="shared" si="12"/>
        <v>8.7527697805754659E-3</v>
      </c>
      <c r="D438" s="115">
        <f t="shared" si="13"/>
        <v>17.505539561150929</v>
      </c>
    </row>
    <row r="439" spans="1:4" x14ac:dyDescent="0.3">
      <c r="A439" s="113">
        <v>40051</v>
      </c>
      <c r="B439" s="114">
        <v>114.9961</v>
      </c>
      <c r="C439" s="116">
        <f t="shared" si="12"/>
        <v>-1.7391591687126473E-5</v>
      </c>
      <c r="D439" s="115">
        <f t="shared" si="13"/>
        <v>-3.4783183374252943E-2</v>
      </c>
    </row>
    <row r="440" spans="1:4" x14ac:dyDescent="0.3">
      <c r="A440" s="113">
        <v>40052</v>
      </c>
      <c r="B440" s="114">
        <v>114.99630000000001</v>
      </c>
      <c r="C440" s="116">
        <f t="shared" si="12"/>
        <v>-2.5438566755368732E-2</v>
      </c>
      <c r="D440" s="115">
        <f t="shared" si="13"/>
        <v>-50.877133510737458</v>
      </c>
    </row>
    <row r="441" spans="1:4" x14ac:dyDescent="0.3">
      <c r="A441" s="113">
        <v>40053</v>
      </c>
      <c r="B441" s="114">
        <v>114.99639999999999</v>
      </c>
      <c r="C441" s="116">
        <f t="shared" si="12"/>
        <v>-6.5053956205756422E-2</v>
      </c>
      <c r="D441" s="115">
        <f t="shared" si="13"/>
        <v>-130.10791241151284</v>
      </c>
    </row>
    <row r="442" spans="1:4" x14ac:dyDescent="0.3">
      <c r="A442" s="113">
        <v>40056</v>
      </c>
      <c r="B442" s="114">
        <v>118.99639999999999</v>
      </c>
      <c r="C442" s="116">
        <f t="shared" si="12"/>
        <v>-8.346805780096422E-3</v>
      </c>
      <c r="D442" s="115">
        <f t="shared" si="13"/>
        <v>-16.693611560192842</v>
      </c>
    </row>
    <row r="443" spans="1:4" x14ac:dyDescent="0.3">
      <c r="A443" s="113">
        <v>40057</v>
      </c>
      <c r="B443" s="114">
        <v>122.4962</v>
      </c>
      <c r="C443" s="116">
        <f t="shared" si="12"/>
        <v>-4.0789314289105712E-3</v>
      </c>
      <c r="D443" s="115">
        <f t="shared" si="13"/>
        <v>-8.1578628578211418</v>
      </c>
    </row>
    <row r="444" spans="1:4" x14ac:dyDescent="0.3">
      <c r="A444" s="113">
        <v>40058</v>
      </c>
      <c r="B444" s="114">
        <v>123.99630000000001</v>
      </c>
      <c r="C444" s="116">
        <f t="shared" si="12"/>
        <v>3.3342111447605502E-2</v>
      </c>
      <c r="D444" s="115">
        <f t="shared" si="13"/>
        <v>66.684222895210993</v>
      </c>
    </row>
    <row r="445" spans="1:4" x14ac:dyDescent="0.3">
      <c r="A445" s="113">
        <v>40059</v>
      </c>
      <c r="B445" s="114">
        <v>123.99630000000001</v>
      </c>
      <c r="C445" s="116">
        <f t="shared" si="12"/>
        <v>7.8269013537027962E-2</v>
      </c>
      <c r="D445" s="115">
        <f t="shared" si="13"/>
        <v>156.53802707405592</v>
      </c>
    </row>
    <row r="446" spans="1:4" x14ac:dyDescent="0.3">
      <c r="A446" s="113">
        <v>40060</v>
      </c>
      <c r="B446" s="114">
        <v>120.99639999999999</v>
      </c>
      <c r="C446" s="116">
        <f t="shared" si="12"/>
        <v>5.2179206233260278E-2</v>
      </c>
      <c r="D446" s="115">
        <f t="shared" si="13"/>
        <v>104.35841246652055</v>
      </c>
    </row>
    <row r="447" spans="1:4" x14ac:dyDescent="0.3">
      <c r="A447" s="113">
        <v>40064</v>
      </c>
      <c r="B447" s="114">
        <v>115.9967</v>
      </c>
      <c r="C447" s="116">
        <f t="shared" si="12"/>
        <v>8.7020418101499963E-3</v>
      </c>
      <c r="D447" s="115">
        <f t="shared" si="13"/>
        <v>17.404083620299993</v>
      </c>
    </row>
    <row r="448" spans="1:4" x14ac:dyDescent="0.3">
      <c r="A448" s="113">
        <v>40065</v>
      </c>
      <c r="B448" s="114">
        <v>112.99679999999999</v>
      </c>
      <c r="C448" s="116">
        <f t="shared" si="12"/>
        <v>-1.7385806996932984E-2</v>
      </c>
      <c r="D448" s="115">
        <f t="shared" si="13"/>
        <v>-34.771613993865969</v>
      </c>
    </row>
    <row r="449" spans="1:4" x14ac:dyDescent="0.3">
      <c r="A449" s="113">
        <v>40066</v>
      </c>
      <c r="B449" s="114">
        <v>109.9969</v>
      </c>
      <c r="C449" s="116">
        <f t="shared" si="12"/>
        <v>-4.347444222118458E-2</v>
      </c>
      <c r="D449" s="115">
        <f t="shared" si="13"/>
        <v>-86.948884442369163</v>
      </c>
    </row>
    <row r="450" spans="1:4" x14ac:dyDescent="0.3">
      <c r="A450" s="113">
        <v>40067</v>
      </c>
      <c r="B450" s="114">
        <v>110.497</v>
      </c>
      <c r="C450" s="116">
        <f t="shared" si="12"/>
        <v>-3.9126442219060725E-2</v>
      </c>
      <c r="D450" s="115">
        <f t="shared" si="13"/>
        <v>-78.252884438121441</v>
      </c>
    </row>
    <row r="451" spans="1:4" x14ac:dyDescent="0.3">
      <c r="A451" s="113">
        <v>40070</v>
      </c>
      <c r="B451" s="114">
        <v>106.9971</v>
      </c>
      <c r="C451" s="116">
        <f t="shared" si="12"/>
        <v>-0.10083750432786195</v>
      </c>
      <c r="D451" s="115">
        <f t="shared" si="13"/>
        <v>-201.67500865572387</v>
      </c>
    </row>
    <row r="452" spans="1:4" x14ac:dyDescent="0.3">
      <c r="A452" s="113">
        <v>40071</v>
      </c>
      <c r="B452" s="114">
        <v>103.99720000000001</v>
      </c>
      <c r="C452" s="116">
        <f t="shared" si="12"/>
        <v>-0.15101692950475196</v>
      </c>
      <c r="D452" s="115">
        <f t="shared" si="13"/>
        <v>-302.03385900950389</v>
      </c>
    </row>
    <row r="453" spans="1:4" x14ac:dyDescent="0.3">
      <c r="A453" s="113">
        <v>40072</v>
      </c>
      <c r="B453" s="114">
        <v>98.997399999999999</v>
      </c>
      <c r="C453" s="116">
        <f t="shared" si="12"/>
        <v>-0.20161004804175611</v>
      </c>
      <c r="D453" s="115">
        <f t="shared" si="13"/>
        <v>-403.2200960835122</v>
      </c>
    </row>
    <row r="454" spans="1:4" x14ac:dyDescent="0.3">
      <c r="A454" s="113">
        <v>40073</v>
      </c>
      <c r="B454" s="114">
        <v>101.9973</v>
      </c>
      <c r="C454" s="116">
        <f t="shared" si="12"/>
        <v>-0.17741658420452874</v>
      </c>
      <c r="D454" s="115">
        <f t="shared" si="13"/>
        <v>-354.83316840905746</v>
      </c>
    </row>
    <row r="455" spans="1:4" x14ac:dyDescent="0.3">
      <c r="A455" s="113">
        <v>40074</v>
      </c>
      <c r="B455" s="114">
        <v>102.4973</v>
      </c>
      <c r="C455" s="116">
        <f t="shared" si="12"/>
        <v>-0.15288967275059423</v>
      </c>
      <c r="D455" s="115">
        <f t="shared" si="13"/>
        <v>-305.77934550118846</v>
      </c>
    </row>
    <row r="456" spans="1:4" x14ac:dyDescent="0.3">
      <c r="A456" s="113">
        <v>40077</v>
      </c>
      <c r="B456" s="114">
        <v>99.998400000000004</v>
      </c>
      <c r="C456" s="116">
        <f t="shared" si="12"/>
        <v>-0.13792030290516885</v>
      </c>
      <c r="D456" s="115">
        <f t="shared" si="13"/>
        <v>-275.84060581033771</v>
      </c>
    </row>
    <row r="457" spans="1:4" x14ac:dyDescent="0.3">
      <c r="A457" s="113">
        <v>40078</v>
      </c>
      <c r="B457" s="114">
        <v>91.5</v>
      </c>
      <c r="C457" s="116">
        <f t="shared" si="12"/>
        <v>-0.19024255554139582</v>
      </c>
      <c r="D457" s="115">
        <f t="shared" si="13"/>
        <v>-380.4851110827916</v>
      </c>
    </row>
    <row r="458" spans="1:4" x14ac:dyDescent="0.3">
      <c r="A458" s="113">
        <v>40079</v>
      </c>
      <c r="B458" s="114">
        <v>93</v>
      </c>
      <c r="C458" s="116">
        <f t="shared" si="12"/>
        <v>-0.15452162742768202</v>
      </c>
      <c r="D458" s="115">
        <f t="shared" si="13"/>
        <v>-309.04325485536401</v>
      </c>
    </row>
    <row r="459" spans="1:4" x14ac:dyDescent="0.3">
      <c r="A459" s="113">
        <v>40080</v>
      </c>
      <c r="B459" s="114">
        <v>96</v>
      </c>
      <c r="C459" s="116">
        <f t="shared" si="12"/>
        <v>-0.13119813207598396</v>
      </c>
      <c r="D459" s="115">
        <f t="shared" si="13"/>
        <v>-262.3962641519679</v>
      </c>
    </row>
    <row r="460" spans="1:4" x14ac:dyDescent="0.3">
      <c r="A460" s="113">
        <v>40081</v>
      </c>
      <c r="B460" s="114">
        <v>100</v>
      </c>
      <c r="C460" s="116">
        <f t="shared" si="12"/>
        <v>-6.5395230338018528E-2</v>
      </c>
      <c r="D460" s="115">
        <f t="shared" si="13"/>
        <v>-130.79046067603704</v>
      </c>
    </row>
    <row r="461" spans="1:4" x14ac:dyDescent="0.3">
      <c r="A461" s="113">
        <v>40084</v>
      </c>
      <c r="B461" s="114">
        <v>96.5</v>
      </c>
      <c r="C461" s="116">
        <f t="shared" si="12"/>
        <v>-7.2090402433911738E-2</v>
      </c>
      <c r="D461" s="115">
        <f t="shared" si="13"/>
        <v>-144.18080486782347</v>
      </c>
    </row>
    <row r="462" spans="1:4" x14ac:dyDescent="0.3">
      <c r="A462" s="113">
        <v>40085</v>
      </c>
      <c r="B462" s="114">
        <v>98</v>
      </c>
      <c r="C462" s="116">
        <f t="shared" si="12"/>
        <v>-1.0075012071024077E-2</v>
      </c>
      <c r="D462" s="115">
        <f t="shared" si="13"/>
        <v>-20.150024142048153</v>
      </c>
    </row>
    <row r="463" spans="1:4" x14ac:dyDescent="0.3">
      <c r="A463" s="113">
        <v>40086</v>
      </c>
      <c r="B463" s="114">
        <v>102</v>
      </c>
      <c r="C463" s="116">
        <f t="shared" ref="C463:C526" si="14">(B463-B454)/B454</f>
        <v>2.6471288945926665E-5</v>
      </c>
      <c r="D463" s="115">
        <f t="shared" ref="D463:D526" si="15">C463*$D$2/$D$1</f>
        <v>5.2942577891853325E-2</v>
      </c>
    </row>
    <row r="464" spans="1:4" x14ac:dyDescent="0.3">
      <c r="A464" s="113">
        <v>40087</v>
      </c>
      <c r="B464" s="114">
        <v>109</v>
      </c>
      <c r="C464" s="116">
        <f t="shared" si="14"/>
        <v>6.3442646781915274E-2</v>
      </c>
      <c r="D464" s="115">
        <f t="shared" si="15"/>
        <v>126.88529356383054</v>
      </c>
    </row>
    <row r="465" spans="1:4" x14ac:dyDescent="0.3">
      <c r="A465" s="113">
        <v>40088</v>
      </c>
      <c r="B465" s="114">
        <v>106.5</v>
      </c>
      <c r="C465" s="116">
        <f t="shared" si="14"/>
        <v>6.5017040272644322E-2</v>
      </c>
      <c r="D465" s="115">
        <f t="shared" si="15"/>
        <v>130.03408054528865</v>
      </c>
    </row>
    <row r="466" spans="1:4" x14ac:dyDescent="0.3">
      <c r="A466" s="113">
        <v>40091</v>
      </c>
      <c r="B466" s="114">
        <v>102.5</v>
      </c>
      <c r="C466" s="116">
        <f t="shared" si="14"/>
        <v>0.12021857923497267</v>
      </c>
      <c r="D466" s="115">
        <f t="shared" si="15"/>
        <v>240.43715846994533</v>
      </c>
    </row>
    <row r="467" spans="1:4" x14ac:dyDescent="0.3">
      <c r="A467" s="113">
        <v>40092</v>
      </c>
      <c r="B467" s="114">
        <v>102.5</v>
      </c>
      <c r="C467" s="116">
        <f t="shared" si="14"/>
        <v>0.10215053763440861</v>
      </c>
      <c r="D467" s="115">
        <f t="shared" si="15"/>
        <v>204.30107526881719</v>
      </c>
    </row>
    <row r="468" spans="1:4" x14ac:dyDescent="0.3">
      <c r="A468" s="113">
        <v>40093</v>
      </c>
      <c r="B468" s="114">
        <v>102.5</v>
      </c>
      <c r="C468" s="116">
        <f t="shared" si="14"/>
        <v>6.7708333333333329E-2</v>
      </c>
      <c r="D468" s="115">
        <f t="shared" si="15"/>
        <v>135.41666666666666</v>
      </c>
    </row>
    <row r="469" spans="1:4" x14ac:dyDescent="0.3">
      <c r="A469" s="113">
        <v>40094</v>
      </c>
      <c r="B469" s="114">
        <v>102.5</v>
      </c>
      <c r="C469" s="116">
        <f t="shared" si="14"/>
        <v>2.5000000000000001E-2</v>
      </c>
      <c r="D469" s="115">
        <f t="shared" si="15"/>
        <v>50</v>
      </c>
    </row>
    <row r="470" spans="1:4" x14ac:dyDescent="0.3">
      <c r="A470" s="113">
        <v>40095</v>
      </c>
      <c r="B470" s="114">
        <v>102.5</v>
      </c>
      <c r="C470" s="116">
        <f t="shared" si="14"/>
        <v>6.2176165803108807E-2</v>
      </c>
      <c r="D470" s="115">
        <f t="shared" si="15"/>
        <v>124.3523316062176</v>
      </c>
    </row>
    <row r="471" spans="1:4" x14ac:dyDescent="0.3">
      <c r="A471" s="113">
        <v>40099</v>
      </c>
      <c r="B471" s="114">
        <v>101</v>
      </c>
      <c r="C471" s="116">
        <f t="shared" si="14"/>
        <v>3.0612244897959183E-2</v>
      </c>
      <c r="D471" s="115">
        <f t="shared" si="15"/>
        <v>61.224489795918359</v>
      </c>
    </row>
    <row r="472" spans="1:4" x14ac:dyDescent="0.3">
      <c r="A472" s="113">
        <v>40100</v>
      </c>
      <c r="B472" s="114">
        <v>96</v>
      </c>
      <c r="C472" s="116">
        <f t="shared" si="14"/>
        <v>-5.8823529411764705E-2</v>
      </c>
      <c r="D472" s="115">
        <f t="shared" si="15"/>
        <v>-117.64705882352939</v>
      </c>
    </row>
    <row r="473" spans="1:4" x14ac:dyDescent="0.3">
      <c r="A473" s="113">
        <v>40101</v>
      </c>
      <c r="B473" s="114">
        <v>96.5</v>
      </c>
      <c r="C473" s="116">
        <f t="shared" si="14"/>
        <v>-0.11467889908256881</v>
      </c>
      <c r="D473" s="115">
        <f t="shared" si="15"/>
        <v>-229.35779816513761</v>
      </c>
    </row>
    <row r="474" spans="1:4" x14ac:dyDescent="0.3">
      <c r="A474" s="113">
        <v>40102</v>
      </c>
      <c r="B474" s="114">
        <v>98</v>
      </c>
      <c r="C474" s="116">
        <f t="shared" si="14"/>
        <v>-7.9812206572769953E-2</v>
      </c>
      <c r="D474" s="115">
        <f t="shared" si="15"/>
        <v>-159.6244131455399</v>
      </c>
    </row>
    <row r="475" spans="1:4" x14ac:dyDescent="0.3">
      <c r="A475" s="113">
        <v>40105</v>
      </c>
      <c r="B475" s="114">
        <v>96.5</v>
      </c>
      <c r="C475" s="116">
        <f t="shared" si="14"/>
        <v>-5.8536585365853662E-2</v>
      </c>
      <c r="D475" s="115">
        <f t="shared" si="15"/>
        <v>-117.07317073170732</v>
      </c>
    </row>
    <row r="476" spans="1:4" x14ac:dyDescent="0.3">
      <c r="A476" s="113">
        <v>40106</v>
      </c>
      <c r="B476" s="114">
        <v>98</v>
      </c>
      <c r="C476" s="116">
        <f t="shared" si="14"/>
        <v>-4.3902439024390241E-2</v>
      </c>
      <c r="D476" s="115">
        <f t="shared" si="15"/>
        <v>-87.804878048780466</v>
      </c>
    </row>
    <row r="477" spans="1:4" x14ac:dyDescent="0.3">
      <c r="A477" s="113">
        <v>40107</v>
      </c>
      <c r="B477" s="114">
        <v>101.5</v>
      </c>
      <c r="C477" s="116">
        <f t="shared" si="14"/>
        <v>-9.7560975609756097E-3</v>
      </c>
      <c r="D477" s="115">
        <f t="shared" si="15"/>
        <v>-19.512195121951219</v>
      </c>
    </row>
    <row r="478" spans="1:4" x14ac:dyDescent="0.3">
      <c r="A478" s="113">
        <v>40108</v>
      </c>
      <c r="B478" s="114">
        <v>98.5</v>
      </c>
      <c r="C478" s="116">
        <f t="shared" si="14"/>
        <v>-3.9024390243902439E-2</v>
      </c>
      <c r="D478" s="115">
        <f t="shared" si="15"/>
        <v>-78.048780487804876</v>
      </c>
    </row>
    <row r="479" spans="1:4" x14ac:dyDescent="0.3">
      <c r="A479" s="113">
        <v>40109</v>
      </c>
      <c r="B479" s="114">
        <v>99.5</v>
      </c>
      <c r="C479" s="116">
        <f t="shared" si="14"/>
        <v>-2.9268292682926831E-2</v>
      </c>
      <c r="D479" s="115">
        <f t="shared" si="15"/>
        <v>-58.536585365853661</v>
      </c>
    </row>
    <row r="480" spans="1:4" x14ac:dyDescent="0.3">
      <c r="A480" s="113">
        <v>40112</v>
      </c>
      <c r="B480" s="114">
        <v>101.5</v>
      </c>
      <c r="C480" s="116">
        <f t="shared" si="14"/>
        <v>4.9504950495049506E-3</v>
      </c>
      <c r="D480" s="115">
        <f t="shared" si="15"/>
        <v>9.9009900990099009</v>
      </c>
    </row>
    <row r="481" spans="1:4" x14ac:dyDescent="0.3">
      <c r="A481" s="113">
        <v>40113</v>
      </c>
      <c r="B481" s="114">
        <v>104</v>
      </c>
      <c r="C481" s="116">
        <f t="shared" si="14"/>
        <v>8.3333333333333329E-2</v>
      </c>
      <c r="D481" s="115">
        <f t="shared" si="15"/>
        <v>166.66666666666663</v>
      </c>
    </row>
    <row r="482" spans="1:4" x14ac:dyDescent="0.3">
      <c r="A482" s="113">
        <v>40114</v>
      </c>
      <c r="B482" s="114">
        <v>109</v>
      </c>
      <c r="C482" s="116">
        <f t="shared" si="14"/>
        <v>0.12953367875647667</v>
      </c>
      <c r="D482" s="115">
        <f t="shared" si="15"/>
        <v>259.06735751295332</v>
      </c>
    </row>
    <row r="483" spans="1:4" x14ac:dyDescent="0.3">
      <c r="A483" s="113">
        <v>40115</v>
      </c>
      <c r="B483" s="114">
        <v>103</v>
      </c>
      <c r="C483" s="116">
        <f t="shared" si="14"/>
        <v>5.1020408163265307E-2</v>
      </c>
      <c r="D483" s="115">
        <f t="shared" si="15"/>
        <v>102.0408163265306</v>
      </c>
    </row>
    <row r="484" spans="1:4" x14ac:dyDescent="0.3">
      <c r="A484" s="113">
        <v>40116</v>
      </c>
      <c r="B484" s="114">
        <v>108.5</v>
      </c>
      <c r="C484" s="116">
        <f t="shared" si="14"/>
        <v>0.12435233160621761</v>
      </c>
      <c r="D484" s="115">
        <f t="shared" si="15"/>
        <v>248.70466321243521</v>
      </c>
    </row>
    <row r="485" spans="1:4" x14ac:dyDescent="0.3">
      <c r="A485" s="113">
        <v>40119</v>
      </c>
      <c r="B485" s="114">
        <v>108</v>
      </c>
      <c r="C485" s="116">
        <f t="shared" si="14"/>
        <v>0.10204081632653061</v>
      </c>
      <c r="D485" s="115">
        <f t="shared" si="15"/>
        <v>204.08163265306121</v>
      </c>
    </row>
    <row r="486" spans="1:4" x14ac:dyDescent="0.3">
      <c r="A486" s="113">
        <v>40120</v>
      </c>
      <c r="B486" s="114">
        <v>107</v>
      </c>
      <c r="C486" s="116">
        <f t="shared" si="14"/>
        <v>5.4187192118226604E-2</v>
      </c>
      <c r="D486" s="115">
        <f t="shared" si="15"/>
        <v>108.3743842364532</v>
      </c>
    </row>
    <row r="487" spans="1:4" x14ac:dyDescent="0.3">
      <c r="A487" s="113">
        <v>40121</v>
      </c>
      <c r="B487" s="114">
        <v>105.5</v>
      </c>
      <c r="C487" s="116">
        <f t="shared" si="14"/>
        <v>7.1065989847715741E-2</v>
      </c>
      <c r="D487" s="115">
        <f t="shared" si="15"/>
        <v>142.13197969543148</v>
      </c>
    </row>
    <row r="488" spans="1:4" x14ac:dyDescent="0.3">
      <c r="A488" s="113">
        <v>40122</v>
      </c>
      <c r="B488" s="114">
        <v>104</v>
      </c>
      <c r="C488" s="116">
        <f t="shared" si="14"/>
        <v>4.5226130653266333E-2</v>
      </c>
      <c r="D488" s="115">
        <f t="shared" si="15"/>
        <v>90.452261306532662</v>
      </c>
    </row>
    <row r="489" spans="1:4" x14ac:dyDescent="0.3">
      <c r="A489" s="113">
        <v>40123</v>
      </c>
      <c r="B489" s="114">
        <v>102</v>
      </c>
      <c r="C489" s="116">
        <f t="shared" si="14"/>
        <v>4.9261083743842365E-3</v>
      </c>
      <c r="D489" s="115">
        <f t="shared" si="15"/>
        <v>9.8522167487684733</v>
      </c>
    </row>
    <row r="490" spans="1:4" x14ac:dyDescent="0.3">
      <c r="A490" s="113">
        <v>40126</v>
      </c>
      <c r="B490" s="114">
        <v>98</v>
      </c>
      <c r="C490" s="116">
        <f t="shared" si="14"/>
        <v>-5.7692307692307696E-2</v>
      </c>
      <c r="D490" s="115">
        <f t="shared" si="15"/>
        <v>-115.38461538461537</v>
      </c>
    </row>
    <row r="491" spans="1:4" x14ac:dyDescent="0.3">
      <c r="A491" s="113">
        <v>40127</v>
      </c>
      <c r="B491" s="114">
        <v>98</v>
      </c>
      <c r="C491" s="116">
        <f t="shared" si="14"/>
        <v>-0.10091743119266056</v>
      </c>
      <c r="D491" s="115">
        <f t="shared" si="15"/>
        <v>-201.83486238532112</v>
      </c>
    </row>
    <row r="492" spans="1:4" x14ac:dyDescent="0.3">
      <c r="A492" s="113">
        <v>40129</v>
      </c>
      <c r="B492" s="114">
        <v>99.5</v>
      </c>
      <c r="C492" s="116">
        <f t="shared" si="14"/>
        <v>-3.3980582524271843E-2</v>
      </c>
      <c r="D492" s="115">
        <f t="shared" si="15"/>
        <v>-67.961165048543677</v>
      </c>
    </row>
    <row r="493" spans="1:4" x14ac:dyDescent="0.3">
      <c r="A493" s="113">
        <v>40130</v>
      </c>
      <c r="B493" s="114">
        <v>99</v>
      </c>
      <c r="C493" s="116">
        <f t="shared" si="14"/>
        <v>-8.755760368663594E-2</v>
      </c>
      <c r="D493" s="115">
        <f t="shared" si="15"/>
        <v>-175.11520737327189</v>
      </c>
    </row>
    <row r="494" spans="1:4" x14ac:dyDescent="0.3">
      <c r="A494" s="113">
        <v>40133</v>
      </c>
      <c r="B494" s="114">
        <v>99</v>
      </c>
      <c r="C494" s="116">
        <f t="shared" si="14"/>
        <v>-8.3333333333333329E-2</v>
      </c>
      <c r="D494" s="115">
        <f t="shared" si="15"/>
        <v>-166.66666666666663</v>
      </c>
    </row>
    <row r="495" spans="1:4" x14ac:dyDescent="0.3">
      <c r="A495" s="113">
        <v>40134</v>
      </c>
      <c r="B495" s="114">
        <v>99.5</v>
      </c>
      <c r="C495" s="116">
        <f t="shared" si="14"/>
        <v>-7.0093457943925228E-2</v>
      </c>
      <c r="D495" s="115">
        <f t="shared" si="15"/>
        <v>-140.18691588785046</v>
      </c>
    </row>
    <row r="496" spans="1:4" x14ac:dyDescent="0.3">
      <c r="A496" s="113">
        <v>40135</v>
      </c>
      <c r="B496" s="114">
        <v>99.5</v>
      </c>
      <c r="C496" s="116">
        <f t="shared" si="14"/>
        <v>-5.6872037914691941E-2</v>
      </c>
      <c r="D496" s="115">
        <f t="shared" si="15"/>
        <v>-113.74407582938389</v>
      </c>
    </row>
    <row r="497" spans="1:4" x14ac:dyDescent="0.3">
      <c r="A497" s="113">
        <v>40136</v>
      </c>
      <c r="B497" s="114">
        <v>102</v>
      </c>
      <c r="C497" s="116">
        <f t="shared" si="14"/>
        <v>-1.9230769230769232E-2</v>
      </c>
      <c r="D497" s="115">
        <f t="shared" si="15"/>
        <v>-38.46153846153846</v>
      </c>
    </row>
    <row r="498" spans="1:4" x14ac:dyDescent="0.3">
      <c r="A498" s="113">
        <v>40137</v>
      </c>
      <c r="B498" s="114">
        <v>102.4988</v>
      </c>
      <c r="C498" s="116">
        <f t="shared" si="14"/>
        <v>4.8901960784313997E-3</v>
      </c>
      <c r="D498" s="115">
        <f t="shared" si="15"/>
        <v>9.7803921568627992</v>
      </c>
    </row>
    <row r="499" spans="1:4" x14ac:dyDescent="0.3">
      <c r="A499" s="113">
        <v>40140</v>
      </c>
      <c r="B499" s="114">
        <v>101.99890000000001</v>
      </c>
      <c r="C499" s="116">
        <f t="shared" si="14"/>
        <v>4.0805102040816388E-2</v>
      </c>
      <c r="D499" s="115">
        <f t="shared" si="15"/>
        <v>81.610204081632773</v>
      </c>
    </row>
    <row r="500" spans="1:4" x14ac:dyDescent="0.3">
      <c r="A500" s="113">
        <v>40141</v>
      </c>
      <c r="B500" s="114">
        <v>102.49890000000001</v>
      </c>
      <c r="C500" s="116">
        <f t="shared" si="14"/>
        <v>4.5907142857142917E-2</v>
      </c>
      <c r="D500" s="115">
        <f t="shared" si="15"/>
        <v>91.81428571428583</v>
      </c>
    </row>
    <row r="501" spans="1:4" x14ac:dyDescent="0.3">
      <c r="A501" s="113">
        <v>40142</v>
      </c>
      <c r="B501" s="114">
        <v>101.999</v>
      </c>
      <c r="C501" s="116">
        <f t="shared" si="14"/>
        <v>2.511557788944719E-2</v>
      </c>
      <c r="D501" s="115">
        <f t="shared" si="15"/>
        <v>50.231155778894383</v>
      </c>
    </row>
    <row r="502" spans="1:4" x14ac:dyDescent="0.3">
      <c r="A502" s="113">
        <v>40144</v>
      </c>
      <c r="B502" s="114">
        <v>105.99890000000001</v>
      </c>
      <c r="C502" s="116">
        <f t="shared" si="14"/>
        <v>7.0695959595959659E-2</v>
      </c>
      <c r="D502" s="115">
        <f t="shared" si="15"/>
        <v>141.3919191919193</v>
      </c>
    </row>
    <row r="503" spans="1:4" x14ac:dyDescent="0.3">
      <c r="A503" s="113">
        <v>40147</v>
      </c>
      <c r="B503" s="114">
        <v>105.9991</v>
      </c>
      <c r="C503" s="116">
        <f t="shared" si="14"/>
        <v>7.0697979797979787E-2</v>
      </c>
      <c r="D503" s="115">
        <f t="shared" si="15"/>
        <v>141.39595959595957</v>
      </c>
    </row>
    <row r="504" spans="1:4" x14ac:dyDescent="0.3">
      <c r="A504" s="113">
        <v>40148</v>
      </c>
      <c r="B504" s="114">
        <v>102.4992</v>
      </c>
      <c r="C504" s="116">
        <f t="shared" si="14"/>
        <v>3.0142713567839215E-2</v>
      </c>
      <c r="D504" s="115">
        <f t="shared" si="15"/>
        <v>60.285427135678425</v>
      </c>
    </row>
    <row r="505" spans="1:4" x14ac:dyDescent="0.3">
      <c r="A505" s="113">
        <v>40149</v>
      </c>
      <c r="B505" s="114">
        <v>101.49930000000001</v>
      </c>
      <c r="C505" s="116">
        <f t="shared" si="14"/>
        <v>2.009346733668347E-2</v>
      </c>
      <c r="D505" s="115">
        <f t="shared" si="15"/>
        <v>40.186934673366935</v>
      </c>
    </row>
    <row r="506" spans="1:4" x14ac:dyDescent="0.3">
      <c r="A506" s="113">
        <v>40150</v>
      </c>
      <c r="B506" s="114">
        <v>101.24930000000001</v>
      </c>
      <c r="C506" s="116">
        <f t="shared" si="14"/>
        <v>-7.3598039215685765E-3</v>
      </c>
      <c r="D506" s="115">
        <f t="shared" si="15"/>
        <v>-14.719607843137151</v>
      </c>
    </row>
    <row r="507" spans="1:4" x14ac:dyDescent="0.3">
      <c r="A507" s="113">
        <v>40151</v>
      </c>
      <c r="B507" s="114">
        <v>99.499300000000005</v>
      </c>
      <c r="C507" s="116">
        <f t="shared" si="14"/>
        <v>-2.9263757234231011E-2</v>
      </c>
      <c r="D507" s="115">
        <f t="shared" si="15"/>
        <v>-58.527514468462023</v>
      </c>
    </row>
    <row r="508" spans="1:4" x14ac:dyDescent="0.3">
      <c r="A508" s="113">
        <v>40154</v>
      </c>
      <c r="B508" s="114">
        <v>97.249499999999998</v>
      </c>
      <c r="C508" s="116">
        <f t="shared" si="14"/>
        <v>-4.6563247250705722E-2</v>
      </c>
      <c r="D508" s="115">
        <f t="shared" si="15"/>
        <v>-93.126494501411443</v>
      </c>
    </row>
    <row r="509" spans="1:4" x14ac:dyDescent="0.3">
      <c r="A509" s="113">
        <v>40155</v>
      </c>
      <c r="B509" s="114">
        <v>97.749499999999998</v>
      </c>
      <c r="C509" s="116">
        <f t="shared" si="14"/>
        <v>-4.6336107021636409E-2</v>
      </c>
      <c r="D509" s="115">
        <f t="shared" si="15"/>
        <v>-92.672214043272817</v>
      </c>
    </row>
    <row r="510" spans="1:4" x14ac:dyDescent="0.3">
      <c r="A510" s="113">
        <v>40156</v>
      </c>
      <c r="B510" s="114">
        <v>97.499600000000001</v>
      </c>
      <c r="C510" s="116">
        <f t="shared" si="14"/>
        <v>-4.4112197178403659E-2</v>
      </c>
      <c r="D510" s="115">
        <f t="shared" si="15"/>
        <v>-88.224394356807309</v>
      </c>
    </row>
    <row r="511" spans="1:4" x14ac:dyDescent="0.3">
      <c r="A511" s="113">
        <v>40157</v>
      </c>
      <c r="B511" s="114">
        <v>95.999600000000001</v>
      </c>
      <c r="C511" s="116">
        <f t="shared" si="14"/>
        <v>-9.4333997805637643E-2</v>
      </c>
      <c r="D511" s="115">
        <f t="shared" si="15"/>
        <v>-188.66799561127527</v>
      </c>
    </row>
    <row r="512" spans="1:4" x14ac:dyDescent="0.3">
      <c r="A512" s="113">
        <v>40158</v>
      </c>
      <c r="B512" s="114">
        <v>93.999700000000004</v>
      </c>
      <c r="C512" s="116">
        <f t="shared" si="14"/>
        <v>-0.11320284794870894</v>
      </c>
      <c r="D512" s="115">
        <f t="shared" si="15"/>
        <v>-226.40569589741787</v>
      </c>
    </row>
    <row r="513" spans="1:4" x14ac:dyDescent="0.3">
      <c r="A513" s="113">
        <v>40161</v>
      </c>
      <c r="B513" s="114">
        <v>91.499799999999993</v>
      </c>
      <c r="C513" s="116">
        <f t="shared" si="14"/>
        <v>-0.10731205706971379</v>
      </c>
      <c r="D513" s="115">
        <f t="shared" si="15"/>
        <v>-214.62411413942755</v>
      </c>
    </row>
    <row r="514" spans="1:4" x14ac:dyDescent="0.3">
      <c r="A514" s="113">
        <v>40162</v>
      </c>
      <c r="B514" s="114">
        <v>91.999799999999993</v>
      </c>
      <c r="C514" s="116">
        <f t="shared" si="14"/>
        <v>-9.359177846546736E-2</v>
      </c>
      <c r="D514" s="115">
        <f t="shared" si="15"/>
        <v>-187.18355693093471</v>
      </c>
    </row>
    <row r="515" spans="1:4" x14ac:dyDescent="0.3">
      <c r="A515" s="113">
        <v>40163</v>
      </c>
      <c r="B515" s="114">
        <v>89.999899999999997</v>
      </c>
      <c r="C515" s="116">
        <f t="shared" si="14"/>
        <v>-0.11110595332510949</v>
      </c>
      <c r="D515" s="115">
        <f t="shared" si="15"/>
        <v>-222.21190665021896</v>
      </c>
    </row>
    <row r="516" spans="1:4" x14ac:dyDescent="0.3">
      <c r="A516" s="113">
        <v>40164</v>
      </c>
      <c r="B516" s="114">
        <v>90.999899999999997</v>
      </c>
      <c r="C516" s="116">
        <f t="shared" si="14"/>
        <v>-8.542170648436731E-2</v>
      </c>
      <c r="D516" s="115">
        <f t="shared" si="15"/>
        <v>-170.84341296873461</v>
      </c>
    </row>
    <row r="517" spans="1:4" x14ac:dyDescent="0.3">
      <c r="A517" s="113">
        <v>40165</v>
      </c>
      <c r="B517" s="114">
        <v>88.999899999999997</v>
      </c>
      <c r="C517" s="116">
        <f t="shared" si="14"/>
        <v>-8.4829227913768207E-2</v>
      </c>
      <c r="D517" s="115">
        <f t="shared" si="15"/>
        <v>-169.65845582753639</v>
      </c>
    </row>
    <row r="518" spans="1:4" x14ac:dyDescent="0.3">
      <c r="A518" s="113">
        <v>40168</v>
      </c>
      <c r="B518" s="114">
        <v>85.501400000000004</v>
      </c>
      <c r="C518" s="116">
        <f t="shared" si="14"/>
        <v>-0.12530089667977834</v>
      </c>
      <c r="D518" s="115">
        <f t="shared" si="15"/>
        <v>-250.60179335955667</v>
      </c>
    </row>
    <row r="519" spans="1:4" x14ac:dyDescent="0.3">
      <c r="A519" s="113">
        <v>40169</v>
      </c>
      <c r="B519" s="114">
        <v>84.001300000000001</v>
      </c>
      <c r="C519" s="116">
        <f t="shared" si="14"/>
        <v>-0.13844467054223814</v>
      </c>
      <c r="D519" s="115">
        <f t="shared" si="15"/>
        <v>-276.88934108447626</v>
      </c>
    </row>
    <row r="520" spans="1:4" x14ac:dyDescent="0.3">
      <c r="A520" s="113">
        <v>40170</v>
      </c>
      <c r="B520" s="114">
        <v>83.501400000000004</v>
      </c>
      <c r="C520" s="116">
        <f t="shared" si="14"/>
        <v>-0.13019012579219078</v>
      </c>
      <c r="D520" s="115">
        <f t="shared" si="15"/>
        <v>-260.38025158438154</v>
      </c>
    </row>
    <row r="521" spans="1:4" x14ac:dyDescent="0.3">
      <c r="A521" s="113">
        <v>40171</v>
      </c>
      <c r="B521" s="114">
        <v>82.501300000000001</v>
      </c>
      <c r="C521" s="116">
        <f t="shared" si="14"/>
        <v>-0.12232379465040849</v>
      </c>
      <c r="D521" s="115">
        <f t="shared" si="15"/>
        <v>-244.64758930081695</v>
      </c>
    </row>
    <row r="522" spans="1:4" x14ac:dyDescent="0.3">
      <c r="A522" s="113">
        <v>40175</v>
      </c>
      <c r="B522" s="114">
        <v>82.501400000000004</v>
      </c>
      <c r="C522" s="116">
        <f t="shared" si="14"/>
        <v>-9.8343384357124169E-2</v>
      </c>
      <c r="D522" s="115">
        <f t="shared" si="15"/>
        <v>-196.6867687142483</v>
      </c>
    </row>
    <row r="523" spans="1:4" x14ac:dyDescent="0.3">
      <c r="A523" s="113">
        <v>40176</v>
      </c>
      <c r="B523" s="114">
        <v>82.501300000000001</v>
      </c>
      <c r="C523" s="116">
        <f t="shared" si="14"/>
        <v>-0.10324478966258616</v>
      </c>
      <c r="D523" s="115">
        <f t="shared" si="15"/>
        <v>-206.48957932517229</v>
      </c>
    </row>
    <row r="524" spans="1:4" x14ac:dyDescent="0.3">
      <c r="A524" s="113">
        <v>40177</v>
      </c>
      <c r="B524" s="114">
        <v>84.501300000000001</v>
      </c>
      <c r="C524" s="116">
        <f t="shared" si="14"/>
        <v>-6.109562343958156E-2</v>
      </c>
      <c r="D524" s="115">
        <f t="shared" si="15"/>
        <v>-122.1912468791631</v>
      </c>
    </row>
    <row r="525" spans="1:4" x14ac:dyDescent="0.3">
      <c r="A525" s="113">
        <v>40178</v>
      </c>
      <c r="B525" s="114">
        <v>86.001300000000001</v>
      </c>
      <c r="C525" s="116">
        <f t="shared" si="14"/>
        <v>-5.4929730692011708E-2</v>
      </c>
      <c r="D525" s="115">
        <f t="shared" si="15"/>
        <v>-109.85946138402342</v>
      </c>
    </row>
    <row r="526" spans="1:4" x14ac:dyDescent="0.3">
      <c r="A526" s="113">
        <v>40182</v>
      </c>
      <c r="B526" s="114">
        <v>82.001300000000001</v>
      </c>
      <c r="C526" s="116">
        <f t="shared" si="14"/>
        <v>-7.863604341128469E-2</v>
      </c>
      <c r="D526" s="115">
        <f t="shared" si="15"/>
        <v>-157.27208682256938</v>
      </c>
    </row>
    <row r="527" spans="1:4" x14ac:dyDescent="0.3">
      <c r="A527" s="113">
        <v>40183</v>
      </c>
      <c r="B527" s="114">
        <v>80.501199999999997</v>
      </c>
      <c r="C527" s="116">
        <f t="shared" ref="C527:C590" si="16">(B527-B518)/B518</f>
        <v>-5.8480913762815653E-2</v>
      </c>
      <c r="D527" s="115">
        <f t="shared" ref="D527:D590" si="17">C527*$D$2/$D$1</f>
        <v>-116.96182752563129</v>
      </c>
    </row>
    <row r="528" spans="1:4" x14ac:dyDescent="0.3">
      <c r="A528" s="113">
        <v>40184</v>
      </c>
      <c r="B528" s="114">
        <v>77.001099999999994</v>
      </c>
      <c r="C528" s="116">
        <f t="shared" si="16"/>
        <v>-8.3334424586286246E-2</v>
      </c>
      <c r="D528" s="115">
        <f t="shared" si="17"/>
        <v>-166.66884917257249</v>
      </c>
    </row>
    <row r="529" spans="1:4" x14ac:dyDescent="0.3">
      <c r="A529" s="113">
        <v>40185</v>
      </c>
      <c r="B529" s="114">
        <v>79.001199999999997</v>
      </c>
      <c r="C529" s="116">
        <f t="shared" si="16"/>
        <v>-5.3893707171376842E-2</v>
      </c>
      <c r="D529" s="115">
        <f t="shared" si="17"/>
        <v>-107.78741434275368</v>
      </c>
    </row>
    <row r="530" spans="1:4" x14ac:dyDescent="0.3">
      <c r="A530" s="113">
        <v>40186</v>
      </c>
      <c r="B530" s="114">
        <v>78.001199999999997</v>
      </c>
      <c r="C530" s="116">
        <f t="shared" si="16"/>
        <v>-5.4545807156978175E-2</v>
      </c>
      <c r="D530" s="115">
        <f t="shared" si="17"/>
        <v>-109.09161431395634</v>
      </c>
    </row>
    <row r="531" spans="1:4" x14ac:dyDescent="0.3">
      <c r="A531" s="113">
        <v>40189</v>
      </c>
      <c r="B531" s="114">
        <v>76.001199999999997</v>
      </c>
      <c r="C531" s="116">
        <f t="shared" si="16"/>
        <v>-7.878896600542544E-2</v>
      </c>
      <c r="D531" s="115">
        <f t="shared" si="17"/>
        <v>-157.57793201085087</v>
      </c>
    </row>
    <row r="532" spans="1:4" x14ac:dyDescent="0.3">
      <c r="A532" s="113">
        <v>40190</v>
      </c>
      <c r="B532" s="114">
        <v>79.001199999999997</v>
      </c>
      <c r="C532" s="116">
        <f t="shared" si="16"/>
        <v>-4.2424786033674659E-2</v>
      </c>
      <c r="D532" s="115">
        <f t="shared" si="17"/>
        <v>-84.8495720673493</v>
      </c>
    </row>
    <row r="533" spans="1:4" x14ac:dyDescent="0.3">
      <c r="A533" s="113">
        <v>40191</v>
      </c>
      <c r="B533" s="114">
        <v>79.501099999999994</v>
      </c>
      <c r="C533" s="116">
        <f t="shared" si="16"/>
        <v>-5.9173054142362388E-2</v>
      </c>
      <c r="D533" s="115">
        <f t="shared" si="17"/>
        <v>-118.34610828472478</v>
      </c>
    </row>
    <row r="534" spans="1:4" x14ac:dyDescent="0.3">
      <c r="A534" s="113">
        <v>40192</v>
      </c>
      <c r="B534" s="114">
        <v>79.501099999999994</v>
      </c>
      <c r="C534" s="116">
        <f t="shared" si="16"/>
        <v>-7.5582578402884681E-2</v>
      </c>
      <c r="D534" s="115">
        <f t="shared" si="17"/>
        <v>-151.16515680576936</v>
      </c>
    </row>
    <row r="535" spans="1:4" x14ac:dyDescent="0.3">
      <c r="A535" s="113">
        <v>40193</v>
      </c>
      <c r="B535" s="114">
        <v>83.501099999999994</v>
      </c>
      <c r="C535" s="116">
        <f t="shared" si="16"/>
        <v>1.8289953939754532E-2</v>
      </c>
      <c r="D535" s="115">
        <f t="shared" si="17"/>
        <v>36.579907879509065</v>
      </c>
    </row>
    <row r="536" spans="1:4" x14ac:dyDescent="0.3">
      <c r="A536" s="113">
        <v>40197</v>
      </c>
      <c r="B536" s="114">
        <v>84.501199999999997</v>
      </c>
      <c r="C536" s="116">
        <f t="shared" si="16"/>
        <v>4.9688700292666449E-2</v>
      </c>
      <c r="D536" s="115">
        <f t="shared" si="17"/>
        <v>99.377400585332893</v>
      </c>
    </row>
    <row r="537" spans="1:4" x14ac:dyDescent="0.3">
      <c r="A537" s="113">
        <v>40198</v>
      </c>
      <c r="B537" s="114">
        <v>85.001099999999994</v>
      </c>
      <c r="C537" s="116">
        <f t="shared" si="16"/>
        <v>0.10389461968725124</v>
      </c>
      <c r="D537" s="115">
        <f t="shared" si="17"/>
        <v>207.78923937450247</v>
      </c>
    </row>
    <row r="538" spans="1:4" x14ac:dyDescent="0.3">
      <c r="A538" s="113">
        <v>40199</v>
      </c>
      <c r="B538" s="114">
        <v>90.001000000000005</v>
      </c>
      <c r="C538" s="116">
        <f t="shared" si="16"/>
        <v>0.13923585970846022</v>
      </c>
      <c r="D538" s="115">
        <f t="shared" si="17"/>
        <v>278.47171941692045</v>
      </c>
    </row>
    <row r="539" spans="1:4" x14ac:dyDescent="0.3">
      <c r="A539" s="113">
        <v>40200</v>
      </c>
      <c r="B539" s="114">
        <v>96.001199999999997</v>
      </c>
      <c r="C539" s="116">
        <f t="shared" si="16"/>
        <v>0.23076568052799187</v>
      </c>
      <c r="D539" s="115">
        <f t="shared" si="17"/>
        <v>461.53136105598378</v>
      </c>
    </row>
    <row r="540" spans="1:4" x14ac:dyDescent="0.3">
      <c r="A540" s="113">
        <v>40203</v>
      </c>
      <c r="B540" s="114">
        <v>95.001099999999994</v>
      </c>
      <c r="C540" s="116">
        <f t="shared" si="16"/>
        <v>0.24999473692520641</v>
      </c>
      <c r="D540" s="115">
        <f t="shared" si="17"/>
        <v>499.98947385041282</v>
      </c>
    </row>
    <row r="541" spans="1:4" x14ac:dyDescent="0.3">
      <c r="A541" s="113">
        <v>40204</v>
      </c>
      <c r="B541" s="114">
        <v>94.001099999999994</v>
      </c>
      <c r="C541" s="116">
        <f t="shared" si="16"/>
        <v>0.1898692678085902</v>
      </c>
      <c r="D541" s="115">
        <f t="shared" si="17"/>
        <v>379.73853561718033</v>
      </c>
    </row>
    <row r="542" spans="1:4" x14ac:dyDescent="0.3">
      <c r="A542" s="113">
        <v>40205</v>
      </c>
      <c r="B542" s="114">
        <v>95.501099999999994</v>
      </c>
      <c r="C542" s="116">
        <f t="shared" si="16"/>
        <v>0.20125507697377773</v>
      </c>
      <c r="D542" s="115">
        <f t="shared" si="17"/>
        <v>402.51015394755547</v>
      </c>
    </row>
    <row r="543" spans="1:4" x14ac:dyDescent="0.3">
      <c r="A543" s="113">
        <v>40206</v>
      </c>
      <c r="B543" s="114">
        <v>95.001000000000005</v>
      </c>
      <c r="C543" s="116">
        <f t="shared" si="16"/>
        <v>0.19496459797411622</v>
      </c>
      <c r="D543" s="115">
        <f t="shared" si="17"/>
        <v>389.9291959482324</v>
      </c>
    </row>
    <row r="544" spans="1:4" x14ac:dyDescent="0.3">
      <c r="A544" s="113">
        <v>40207</v>
      </c>
      <c r="B544" s="114">
        <v>96.500900000000001</v>
      </c>
      <c r="C544" s="116">
        <f t="shared" si="16"/>
        <v>0.15568417661563749</v>
      </c>
      <c r="D544" s="115">
        <f t="shared" si="17"/>
        <v>311.36835323127497</v>
      </c>
    </row>
    <row r="545" spans="1:4" x14ac:dyDescent="0.3">
      <c r="A545" s="113">
        <v>40210</v>
      </c>
      <c r="B545" s="114">
        <v>95.000900000000001</v>
      </c>
      <c r="C545" s="116">
        <f t="shared" si="16"/>
        <v>0.12425504016511013</v>
      </c>
      <c r="D545" s="115">
        <f t="shared" si="17"/>
        <v>248.51008033022026</v>
      </c>
    </row>
    <row r="546" spans="1:4" x14ac:dyDescent="0.3">
      <c r="A546" s="113">
        <v>40211</v>
      </c>
      <c r="B546" s="114">
        <v>92.500900000000001</v>
      </c>
      <c r="C546" s="116">
        <f t="shared" si="16"/>
        <v>8.8231799353184939E-2</v>
      </c>
      <c r="D546" s="115">
        <f t="shared" si="17"/>
        <v>176.46359870636988</v>
      </c>
    </row>
    <row r="547" spans="1:4" x14ac:dyDescent="0.3">
      <c r="A547" s="113">
        <v>40212</v>
      </c>
      <c r="B547" s="114">
        <v>92.000900000000001</v>
      </c>
      <c r="C547" s="116">
        <f t="shared" si="16"/>
        <v>2.2220864212619821E-2</v>
      </c>
      <c r="D547" s="115">
        <f t="shared" si="17"/>
        <v>44.441728425239639</v>
      </c>
    </row>
    <row r="548" spans="1:4" x14ac:dyDescent="0.3">
      <c r="A548" s="113">
        <v>40214</v>
      </c>
      <c r="B548" s="114">
        <v>101.5008</v>
      </c>
      <c r="C548" s="116">
        <f t="shared" si="16"/>
        <v>5.7286783915201069E-2</v>
      </c>
      <c r="D548" s="115">
        <f t="shared" si="17"/>
        <v>114.57356783040213</v>
      </c>
    </row>
    <row r="549" spans="1:4" x14ac:dyDescent="0.3">
      <c r="A549" s="113">
        <v>40217</v>
      </c>
      <c r="B549" s="114">
        <v>106.0009</v>
      </c>
      <c r="C549" s="116">
        <f t="shared" si="16"/>
        <v>0.1157860277407315</v>
      </c>
      <c r="D549" s="115">
        <f t="shared" si="17"/>
        <v>231.572055481463</v>
      </c>
    </row>
    <row r="550" spans="1:4" x14ac:dyDescent="0.3">
      <c r="A550" s="113">
        <v>40218</v>
      </c>
      <c r="B550" s="114">
        <v>102.0008</v>
      </c>
      <c r="C550" s="116">
        <f t="shared" si="16"/>
        <v>8.5102195612604584E-2</v>
      </c>
      <c r="D550" s="115">
        <f t="shared" si="17"/>
        <v>170.20439122520915</v>
      </c>
    </row>
    <row r="551" spans="1:4" x14ac:dyDescent="0.3">
      <c r="A551" s="113">
        <v>40219</v>
      </c>
      <c r="B551" s="114">
        <v>101.5008</v>
      </c>
      <c r="C551" s="116">
        <f t="shared" si="16"/>
        <v>6.2823360149778434E-2</v>
      </c>
      <c r="D551" s="115">
        <f t="shared" si="17"/>
        <v>125.64672029955688</v>
      </c>
    </row>
    <row r="552" spans="1:4" x14ac:dyDescent="0.3">
      <c r="A552" s="113">
        <v>40220</v>
      </c>
      <c r="B552" s="114">
        <v>98.000600000000006</v>
      </c>
      <c r="C552" s="116">
        <f t="shared" si="16"/>
        <v>3.1574404479952849E-2</v>
      </c>
      <c r="D552" s="115">
        <f t="shared" si="17"/>
        <v>63.148808959905693</v>
      </c>
    </row>
    <row r="553" spans="1:4" x14ac:dyDescent="0.3">
      <c r="A553" s="113">
        <v>40221</v>
      </c>
      <c r="B553" s="114">
        <v>99.000699999999995</v>
      </c>
      <c r="C553" s="116">
        <f t="shared" si="16"/>
        <v>2.5904421616793141E-2</v>
      </c>
      <c r="D553" s="115">
        <f t="shared" si="17"/>
        <v>51.808843233586281</v>
      </c>
    </row>
    <row r="554" spans="1:4" x14ac:dyDescent="0.3">
      <c r="A554" s="113">
        <v>40225</v>
      </c>
      <c r="B554" s="114">
        <v>98.000600000000006</v>
      </c>
      <c r="C554" s="116">
        <f t="shared" si="16"/>
        <v>3.1575490337460002E-2</v>
      </c>
      <c r="D554" s="115">
        <f t="shared" si="17"/>
        <v>63.15098067492</v>
      </c>
    </row>
    <row r="555" spans="1:4" x14ac:dyDescent="0.3">
      <c r="A555" s="113">
        <v>40226</v>
      </c>
      <c r="B555" s="114">
        <v>96.000600000000006</v>
      </c>
      <c r="C555" s="116">
        <f t="shared" si="16"/>
        <v>3.7834226477796475E-2</v>
      </c>
      <c r="D555" s="115">
        <f t="shared" si="17"/>
        <v>75.66845295559294</v>
      </c>
    </row>
    <row r="556" spans="1:4" x14ac:dyDescent="0.3">
      <c r="A556" s="113">
        <v>40227</v>
      </c>
      <c r="B556" s="114">
        <v>94.500500000000002</v>
      </c>
      <c r="C556" s="116">
        <f t="shared" si="16"/>
        <v>2.7169299430766448E-2</v>
      </c>
      <c r="D556" s="115">
        <f t="shared" si="17"/>
        <v>54.338598861532894</v>
      </c>
    </row>
    <row r="557" spans="1:4" x14ac:dyDescent="0.3">
      <c r="A557" s="113">
        <v>40228</v>
      </c>
      <c r="B557" s="114">
        <v>91.000600000000006</v>
      </c>
      <c r="C557" s="116">
        <f t="shared" si="16"/>
        <v>-0.10344943094044572</v>
      </c>
      <c r="D557" s="115">
        <f t="shared" si="17"/>
        <v>-206.89886188089142</v>
      </c>
    </row>
    <row r="558" spans="1:4" x14ac:dyDescent="0.3">
      <c r="A558" s="113">
        <v>40231</v>
      </c>
      <c r="B558" s="114">
        <v>90.999399999999994</v>
      </c>
      <c r="C558" s="116">
        <f t="shared" si="16"/>
        <v>-0.14152238330051922</v>
      </c>
      <c r="D558" s="115">
        <f t="shared" si="17"/>
        <v>-283.04476660103842</v>
      </c>
    </row>
    <row r="559" spans="1:4" x14ac:dyDescent="0.3">
      <c r="A559" s="113">
        <v>40232</v>
      </c>
      <c r="B559" s="114">
        <v>93.999399999999994</v>
      </c>
      <c r="C559" s="116">
        <f t="shared" si="16"/>
        <v>-7.8444482788370323E-2</v>
      </c>
      <c r="D559" s="115">
        <f t="shared" si="17"/>
        <v>-156.88896557674065</v>
      </c>
    </row>
    <row r="560" spans="1:4" x14ac:dyDescent="0.3">
      <c r="A560" s="113">
        <v>40233</v>
      </c>
      <c r="B560" s="114">
        <v>93.499499999999998</v>
      </c>
      <c r="C560" s="116">
        <f t="shared" si="16"/>
        <v>-7.882992055235033E-2</v>
      </c>
      <c r="D560" s="115">
        <f t="shared" si="17"/>
        <v>-157.65984110470066</v>
      </c>
    </row>
    <row r="561" spans="1:4" x14ac:dyDescent="0.3">
      <c r="A561" s="113">
        <v>40234</v>
      </c>
      <c r="B561" s="114">
        <v>93.999200000000002</v>
      </c>
      <c r="C561" s="116">
        <f t="shared" si="16"/>
        <v>-4.083036226308822E-2</v>
      </c>
      <c r="D561" s="115">
        <f t="shared" si="17"/>
        <v>-81.660724526176438</v>
      </c>
    </row>
    <row r="562" spans="1:4" x14ac:dyDescent="0.3">
      <c r="A562" s="113">
        <v>40235</v>
      </c>
      <c r="B562" s="114">
        <v>91.999300000000005</v>
      </c>
      <c r="C562" s="116">
        <f t="shared" si="16"/>
        <v>-7.0720712075773101E-2</v>
      </c>
      <c r="D562" s="115">
        <f t="shared" si="17"/>
        <v>-141.44142415154619</v>
      </c>
    </row>
    <row r="563" spans="1:4" x14ac:dyDescent="0.3">
      <c r="A563" s="113">
        <v>40238</v>
      </c>
      <c r="B563" s="114">
        <v>88.499300000000005</v>
      </c>
      <c r="C563" s="116">
        <f t="shared" si="16"/>
        <v>-9.6951447236037325E-2</v>
      </c>
      <c r="D563" s="115">
        <f t="shared" si="17"/>
        <v>-193.90289447207465</v>
      </c>
    </row>
    <row r="564" spans="1:4" x14ac:dyDescent="0.3">
      <c r="A564" s="113">
        <v>40239</v>
      </c>
      <c r="B564" s="114">
        <v>89.499300000000005</v>
      </c>
      <c r="C564" s="116">
        <f t="shared" si="16"/>
        <v>-6.7721451740926628E-2</v>
      </c>
      <c r="D564" s="115">
        <f t="shared" si="17"/>
        <v>-135.44290348185325</v>
      </c>
    </row>
    <row r="565" spans="1:4" x14ac:dyDescent="0.3">
      <c r="A565" s="113">
        <v>40240</v>
      </c>
      <c r="B565" s="114">
        <v>88.499300000000005</v>
      </c>
      <c r="C565" s="116">
        <f t="shared" si="16"/>
        <v>-6.3504425902508418E-2</v>
      </c>
      <c r="D565" s="115">
        <f t="shared" si="17"/>
        <v>-127.00885180501683</v>
      </c>
    </row>
    <row r="566" spans="1:4" x14ac:dyDescent="0.3">
      <c r="A566" s="113">
        <v>40241</v>
      </c>
      <c r="B566" s="114">
        <v>88.499200000000002</v>
      </c>
      <c r="C566" s="116">
        <f t="shared" si="16"/>
        <v>-2.7487730850126305E-2</v>
      </c>
      <c r="D566" s="115">
        <f t="shared" si="17"/>
        <v>-54.975461700252609</v>
      </c>
    </row>
    <row r="567" spans="1:4" x14ac:dyDescent="0.3">
      <c r="A567" s="113">
        <v>40242</v>
      </c>
      <c r="B567" s="114">
        <v>85.499300000000005</v>
      </c>
      <c r="C567" s="116">
        <f t="shared" si="16"/>
        <v>-6.0441057853128588E-2</v>
      </c>
      <c r="D567" s="115">
        <f t="shared" si="17"/>
        <v>-120.88211570625717</v>
      </c>
    </row>
    <row r="568" spans="1:4" x14ac:dyDescent="0.3">
      <c r="A568" s="113">
        <v>40245</v>
      </c>
      <c r="B568" s="114">
        <v>82.499399999999994</v>
      </c>
      <c r="C568" s="116">
        <f t="shared" si="16"/>
        <v>-0.12234120643323255</v>
      </c>
      <c r="D568" s="115">
        <f t="shared" si="17"/>
        <v>-244.68241286646509</v>
      </c>
    </row>
    <row r="569" spans="1:4" x14ac:dyDescent="0.3">
      <c r="A569" s="113">
        <v>40246</v>
      </c>
      <c r="B569" s="114">
        <v>83.499399999999994</v>
      </c>
      <c r="C569" s="116">
        <f t="shared" si="16"/>
        <v>-0.10695351312039106</v>
      </c>
      <c r="D569" s="115">
        <f t="shared" si="17"/>
        <v>-213.9070262407821</v>
      </c>
    </row>
    <row r="570" spans="1:4" x14ac:dyDescent="0.3">
      <c r="A570" s="113">
        <v>40247</v>
      </c>
      <c r="B570" s="114">
        <v>82.999399999999994</v>
      </c>
      <c r="C570" s="116">
        <f t="shared" si="16"/>
        <v>-0.1170201448522967</v>
      </c>
      <c r="D570" s="115">
        <f t="shared" si="17"/>
        <v>-234.04028970459339</v>
      </c>
    </row>
    <row r="571" spans="1:4" x14ac:dyDescent="0.3">
      <c r="A571" s="113">
        <v>40248</v>
      </c>
      <c r="B571" s="114">
        <v>83.499300000000005</v>
      </c>
      <c r="C571" s="116">
        <f t="shared" si="16"/>
        <v>-9.239200733049055E-2</v>
      </c>
      <c r="D571" s="115">
        <f t="shared" si="17"/>
        <v>-184.78401466098109</v>
      </c>
    </row>
    <row r="572" spans="1:4" x14ac:dyDescent="0.3">
      <c r="A572" s="113">
        <v>40249</v>
      </c>
      <c r="B572" s="114">
        <v>82.999300000000005</v>
      </c>
      <c r="C572" s="116">
        <f t="shared" si="16"/>
        <v>-6.2147384216598323E-2</v>
      </c>
      <c r="D572" s="115">
        <f t="shared" si="17"/>
        <v>-124.29476843319664</v>
      </c>
    </row>
    <row r="573" spans="1:4" x14ac:dyDescent="0.3">
      <c r="A573" s="113">
        <v>40252</v>
      </c>
      <c r="B573" s="114">
        <v>83.999399999999994</v>
      </c>
      <c r="C573" s="116">
        <f t="shared" si="16"/>
        <v>-6.1451877277252563E-2</v>
      </c>
      <c r="D573" s="115">
        <f t="shared" si="17"/>
        <v>-122.90375455450511</v>
      </c>
    </row>
    <row r="574" spans="1:4" x14ac:dyDescent="0.3">
      <c r="A574" s="113">
        <v>40253</v>
      </c>
      <c r="B574" s="114">
        <v>82.999399999999994</v>
      </c>
      <c r="C574" s="116">
        <f t="shared" si="16"/>
        <v>-6.2146254264158138E-2</v>
      </c>
      <c r="D574" s="115">
        <f t="shared" si="17"/>
        <v>-124.29250852831626</v>
      </c>
    </row>
    <row r="575" spans="1:4" x14ac:dyDescent="0.3">
      <c r="A575" s="113">
        <v>40254</v>
      </c>
      <c r="B575" s="114">
        <v>82.499399999999994</v>
      </c>
      <c r="C575" s="116">
        <f t="shared" si="16"/>
        <v>-6.7794963118310764E-2</v>
      </c>
      <c r="D575" s="115">
        <f t="shared" si="17"/>
        <v>-135.58992623662152</v>
      </c>
    </row>
    <row r="576" spans="1:4" x14ac:dyDescent="0.3">
      <c r="A576" s="113">
        <v>40255</v>
      </c>
      <c r="B576" s="114">
        <v>83.999399999999994</v>
      </c>
      <c r="C576" s="116">
        <f t="shared" si="16"/>
        <v>-1.7542833684018592E-2</v>
      </c>
      <c r="D576" s="115">
        <f t="shared" si="17"/>
        <v>-35.085667368037186</v>
      </c>
    </row>
    <row r="577" spans="1:4" x14ac:dyDescent="0.3">
      <c r="A577" s="113">
        <v>40256</v>
      </c>
      <c r="B577" s="114">
        <v>86.749399999999994</v>
      </c>
      <c r="C577" s="116">
        <f t="shared" si="16"/>
        <v>5.1515526173523687E-2</v>
      </c>
      <c r="D577" s="115">
        <f t="shared" si="17"/>
        <v>103.03105234704738</v>
      </c>
    </row>
    <row r="578" spans="1:4" x14ac:dyDescent="0.3">
      <c r="A578" s="113">
        <v>40259</v>
      </c>
      <c r="B578" s="114">
        <v>84.999600000000001</v>
      </c>
      <c r="C578" s="116">
        <f t="shared" si="16"/>
        <v>1.7966596167158167E-2</v>
      </c>
      <c r="D578" s="115">
        <f t="shared" si="17"/>
        <v>35.933192334316331</v>
      </c>
    </row>
    <row r="579" spans="1:4" x14ac:dyDescent="0.3">
      <c r="A579" s="113">
        <v>40260</v>
      </c>
      <c r="B579" s="114">
        <v>86</v>
      </c>
      <c r="C579" s="116">
        <f t="shared" si="16"/>
        <v>3.6152068569170449E-2</v>
      </c>
      <c r="D579" s="115">
        <f t="shared" si="17"/>
        <v>72.304137138340892</v>
      </c>
    </row>
    <row r="580" spans="1:4" x14ac:dyDescent="0.3">
      <c r="A580" s="113">
        <v>40261</v>
      </c>
      <c r="B580" s="114">
        <v>88.25</v>
      </c>
      <c r="C580" s="116">
        <f t="shared" si="16"/>
        <v>5.6895087743250479E-2</v>
      </c>
      <c r="D580" s="115">
        <f t="shared" si="17"/>
        <v>113.79017548650094</v>
      </c>
    </row>
    <row r="581" spans="1:4" x14ac:dyDescent="0.3">
      <c r="A581" s="113">
        <v>40262</v>
      </c>
      <c r="B581" s="114">
        <v>88.25</v>
      </c>
      <c r="C581" s="116">
        <f t="shared" si="16"/>
        <v>6.3261979317897801E-2</v>
      </c>
      <c r="D581" s="115">
        <f t="shared" si="17"/>
        <v>126.52395863579559</v>
      </c>
    </row>
    <row r="582" spans="1:4" x14ac:dyDescent="0.3">
      <c r="A582" s="113">
        <v>40263</v>
      </c>
      <c r="B582" s="114">
        <v>87.25</v>
      </c>
      <c r="C582" s="116">
        <f t="shared" si="16"/>
        <v>3.8697895461158129E-2</v>
      </c>
      <c r="D582" s="115">
        <f t="shared" si="17"/>
        <v>77.395790922316252</v>
      </c>
    </row>
    <row r="583" spans="1:4" x14ac:dyDescent="0.3">
      <c r="A583" s="113">
        <v>40266</v>
      </c>
      <c r="B583" s="114">
        <v>85.25</v>
      </c>
      <c r="C583" s="116">
        <f t="shared" si="16"/>
        <v>2.7115858668857917E-2</v>
      </c>
      <c r="D583" s="115">
        <f t="shared" si="17"/>
        <v>54.231717337715828</v>
      </c>
    </row>
    <row r="584" spans="1:4" x14ac:dyDescent="0.3">
      <c r="A584" s="113">
        <v>40267</v>
      </c>
      <c r="B584" s="114">
        <v>86.25</v>
      </c>
      <c r="C584" s="116">
        <f t="shared" si="16"/>
        <v>4.5462148815627823E-2</v>
      </c>
      <c r="D584" s="115">
        <f t="shared" si="17"/>
        <v>90.924297631255655</v>
      </c>
    </row>
    <row r="585" spans="1:4" x14ac:dyDescent="0.3">
      <c r="A585" s="113">
        <v>40268</v>
      </c>
      <c r="B585" s="114">
        <v>88</v>
      </c>
      <c r="C585" s="116">
        <f t="shared" si="16"/>
        <v>4.7626530665695305E-2</v>
      </c>
      <c r="D585" s="115">
        <f t="shared" si="17"/>
        <v>95.253061331390612</v>
      </c>
    </row>
    <row r="586" spans="1:4" x14ac:dyDescent="0.3">
      <c r="A586" s="113">
        <v>40269</v>
      </c>
      <c r="B586" s="114">
        <v>86.5</v>
      </c>
      <c r="C586" s="116">
        <f t="shared" si="16"/>
        <v>-2.8749478382558763E-3</v>
      </c>
      <c r="D586" s="115">
        <f t="shared" si="17"/>
        <v>-5.7498956765117519</v>
      </c>
    </row>
    <row r="587" spans="1:4" x14ac:dyDescent="0.3">
      <c r="A587" s="113">
        <v>40270</v>
      </c>
      <c r="B587" s="114">
        <v>86.5</v>
      </c>
      <c r="C587" s="116">
        <f t="shared" si="16"/>
        <v>1.7651847773401275E-2</v>
      </c>
      <c r="D587" s="115">
        <f t="shared" si="17"/>
        <v>35.303695546802544</v>
      </c>
    </row>
    <row r="588" spans="1:4" x14ac:dyDescent="0.3">
      <c r="A588" s="113">
        <v>40273</v>
      </c>
      <c r="B588" s="114">
        <v>83.5</v>
      </c>
      <c r="C588" s="116">
        <f t="shared" si="16"/>
        <v>-2.9069767441860465E-2</v>
      </c>
      <c r="D588" s="115">
        <f t="shared" si="17"/>
        <v>-58.139534883720927</v>
      </c>
    </row>
    <row r="589" spans="1:4" x14ac:dyDescent="0.3">
      <c r="A589" s="113">
        <v>40274</v>
      </c>
      <c r="B589" s="114">
        <v>84</v>
      </c>
      <c r="C589" s="116">
        <f t="shared" si="16"/>
        <v>-4.8158640226628892E-2</v>
      </c>
      <c r="D589" s="115">
        <f t="shared" si="17"/>
        <v>-96.317280453257766</v>
      </c>
    </row>
    <row r="590" spans="1:4" x14ac:dyDescent="0.3">
      <c r="A590" s="113">
        <v>40275</v>
      </c>
      <c r="B590" s="114">
        <v>87.5</v>
      </c>
      <c r="C590" s="116">
        <f t="shared" si="16"/>
        <v>-8.4985835694051E-3</v>
      </c>
      <c r="D590" s="115">
        <f t="shared" si="17"/>
        <v>-16.997167138810198</v>
      </c>
    </row>
    <row r="591" spans="1:4" x14ac:dyDescent="0.3">
      <c r="A591" s="113">
        <v>40276</v>
      </c>
      <c r="B591" s="114">
        <v>87</v>
      </c>
      <c r="C591" s="116">
        <f t="shared" ref="C591:C654" si="18">(B591-B582)/B582</f>
        <v>-2.8653295128939827E-3</v>
      </c>
      <c r="D591" s="115">
        <f t="shared" ref="D591:D654" si="19">C591*$D$2/$D$1</f>
        <v>-5.7306590257879648</v>
      </c>
    </row>
    <row r="592" spans="1:4" x14ac:dyDescent="0.3">
      <c r="A592" s="113">
        <v>40277</v>
      </c>
      <c r="B592" s="114">
        <v>85.75</v>
      </c>
      <c r="C592" s="116">
        <f t="shared" si="18"/>
        <v>5.8651026392961877E-3</v>
      </c>
      <c r="D592" s="115">
        <f t="shared" si="19"/>
        <v>11.730205278592376</v>
      </c>
    </row>
    <row r="593" spans="1:4" x14ac:dyDescent="0.3">
      <c r="A593" s="113">
        <v>40280</v>
      </c>
      <c r="B593" s="114">
        <v>84.5</v>
      </c>
      <c r="C593" s="116">
        <f t="shared" si="18"/>
        <v>-2.0289855072463767E-2</v>
      </c>
      <c r="D593" s="115">
        <f t="shared" si="19"/>
        <v>-40.579710144927525</v>
      </c>
    </row>
    <row r="594" spans="1:4" x14ac:dyDescent="0.3">
      <c r="A594" s="113">
        <v>40281</v>
      </c>
      <c r="B594" s="114">
        <v>84</v>
      </c>
      <c r="C594" s="116">
        <f t="shared" si="18"/>
        <v>-4.5454545454545456E-2</v>
      </c>
      <c r="D594" s="115">
        <f t="shared" si="19"/>
        <v>-90.909090909090907</v>
      </c>
    </row>
    <row r="595" spans="1:4" x14ac:dyDescent="0.3">
      <c r="A595" s="113">
        <v>40282</v>
      </c>
      <c r="B595" s="114">
        <v>82.75</v>
      </c>
      <c r="C595" s="116">
        <f t="shared" si="18"/>
        <v>-4.3352601156069363E-2</v>
      </c>
      <c r="D595" s="115">
        <f t="shared" si="19"/>
        <v>-86.705202312138724</v>
      </c>
    </row>
    <row r="596" spans="1:4" x14ac:dyDescent="0.3">
      <c r="A596" s="113">
        <v>40283</v>
      </c>
      <c r="B596" s="114">
        <v>82</v>
      </c>
      <c r="C596" s="116">
        <f t="shared" si="18"/>
        <v>-5.2023121387283239E-2</v>
      </c>
      <c r="D596" s="115">
        <f t="shared" si="19"/>
        <v>-104.04624277456648</v>
      </c>
    </row>
    <row r="597" spans="1:4" x14ac:dyDescent="0.3">
      <c r="A597" s="113">
        <v>40284</v>
      </c>
      <c r="B597" s="114">
        <v>87</v>
      </c>
      <c r="C597" s="116">
        <f t="shared" si="18"/>
        <v>4.1916167664670656E-2</v>
      </c>
      <c r="D597" s="115">
        <f t="shared" si="19"/>
        <v>83.832335329341305</v>
      </c>
    </row>
    <row r="598" spans="1:4" x14ac:dyDescent="0.3">
      <c r="A598" s="113">
        <v>40287</v>
      </c>
      <c r="B598" s="114">
        <v>88.5</v>
      </c>
      <c r="C598" s="116">
        <f t="shared" si="18"/>
        <v>5.3571428571428568E-2</v>
      </c>
      <c r="D598" s="115">
        <f t="shared" si="19"/>
        <v>107.14285714285712</v>
      </c>
    </row>
    <row r="599" spans="1:4" x14ac:dyDescent="0.3">
      <c r="A599" s="113">
        <v>40288</v>
      </c>
      <c r="B599" s="114">
        <v>86</v>
      </c>
      <c r="C599" s="116">
        <f t="shared" si="18"/>
        <v>-1.7142857142857144E-2</v>
      </c>
      <c r="D599" s="115">
        <f t="shared" si="19"/>
        <v>-34.285714285714285</v>
      </c>
    </row>
    <row r="600" spans="1:4" x14ac:dyDescent="0.3">
      <c r="A600" s="113">
        <v>40289</v>
      </c>
      <c r="B600" s="114">
        <v>88</v>
      </c>
      <c r="C600" s="116">
        <f t="shared" si="18"/>
        <v>1.1494252873563218E-2</v>
      </c>
      <c r="D600" s="115">
        <f t="shared" si="19"/>
        <v>22.988505747126435</v>
      </c>
    </row>
    <row r="601" spans="1:4" x14ac:dyDescent="0.3">
      <c r="A601" s="113">
        <v>40290</v>
      </c>
      <c r="B601" s="114">
        <v>89</v>
      </c>
      <c r="C601" s="116">
        <f t="shared" si="18"/>
        <v>3.7900874635568516E-2</v>
      </c>
      <c r="D601" s="115">
        <f t="shared" si="19"/>
        <v>75.801749271137027</v>
      </c>
    </row>
    <row r="602" spans="1:4" x14ac:dyDescent="0.3">
      <c r="A602" s="113">
        <v>40291</v>
      </c>
      <c r="B602" s="114">
        <v>89</v>
      </c>
      <c r="C602" s="116">
        <f t="shared" si="18"/>
        <v>5.3254437869822487E-2</v>
      </c>
      <c r="D602" s="115">
        <f t="shared" si="19"/>
        <v>106.50887573964498</v>
      </c>
    </row>
    <row r="603" spans="1:4" x14ac:dyDescent="0.3">
      <c r="A603" s="113">
        <v>40294</v>
      </c>
      <c r="B603" s="114">
        <v>91</v>
      </c>
      <c r="C603" s="116">
        <f t="shared" si="18"/>
        <v>8.3333333333333329E-2</v>
      </c>
      <c r="D603" s="115">
        <f t="shared" si="19"/>
        <v>166.66666666666663</v>
      </c>
    </row>
    <row r="604" spans="1:4" x14ac:dyDescent="0.3">
      <c r="A604" s="113">
        <v>40295</v>
      </c>
      <c r="B604" s="114">
        <v>98</v>
      </c>
      <c r="C604" s="116">
        <f t="shared" si="18"/>
        <v>0.18429003021148035</v>
      </c>
      <c r="D604" s="115">
        <f t="shared" si="19"/>
        <v>368.58006042296068</v>
      </c>
    </row>
    <row r="605" spans="1:4" x14ac:dyDescent="0.3">
      <c r="A605" s="113">
        <v>40296</v>
      </c>
      <c r="B605" s="114">
        <v>94</v>
      </c>
      <c r="C605" s="116">
        <f t="shared" si="18"/>
        <v>0.14634146341463414</v>
      </c>
      <c r="D605" s="115">
        <f t="shared" si="19"/>
        <v>292.68292682926824</v>
      </c>
    </row>
    <row r="606" spans="1:4" x14ac:dyDescent="0.3">
      <c r="A606" s="113">
        <v>40297</v>
      </c>
      <c r="B606" s="114">
        <v>89.5</v>
      </c>
      <c r="C606" s="116">
        <f t="shared" si="18"/>
        <v>2.8735632183908046E-2</v>
      </c>
      <c r="D606" s="115">
        <f t="shared" si="19"/>
        <v>57.471264367816083</v>
      </c>
    </row>
    <row r="607" spans="1:4" x14ac:dyDescent="0.3">
      <c r="A607" s="113">
        <v>40298</v>
      </c>
      <c r="B607" s="114">
        <v>91.5</v>
      </c>
      <c r="C607" s="116">
        <f t="shared" si="18"/>
        <v>3.3898305084745763E-2</v>
      </c>
      <c r="D607" s="115">
        <f t="shared" si="19"/>
        <v>67.796610169491515</v>
      </c>
    </row>
    <row r="608" spans="1:4" x14ac:dyDescent="0.3">
      <c r="A608" s="113">
        <v>40301</v>
      </c>
      <c r="B608" s="114">
        <v>90.5</v>
      </c>
      <c r="C608" s="116">
        <f t="shared" si="18"/>
        <v>5.232558139534884E-2</v>
      </c>
      <c r="D608" s="115">
        <f t="shared" si="19"/>
        <v>104.65116279069768</v>
      </c>
    </row>
    <row r="609" spans="1:4" x14ac:dyDescent="0.3">
      <c r="A609" s="113">
        <v>40302</v>
      </c>
      <c r="B609" s="114">
        <v>97.5</v>
      </c>
      <c r="C609" s="116">
        <f t="shared" si="18"/>
        <v>0.10795454545454546</v>
      </c>
      <c r="D609" s="115">
        <f t="shared" si="19"/>
        <v>215.90909090909088</v>
      </c>
    </row>
    <row r="610" spans="1:4" x14ac:dyDescent="0.3">
      <c r="A610" s="113">
        <v>40303</v>
      </c>
      <c r="B610" s="114">
        <v>104</v>
      </c>
      <c r="C610" s="116">
        <f t="shared" si="18"/>
        <v>0.16853932584269662</v>
      </c>
      <c r="D610" s="115">
        <f t="shared" si="19"/>
        <v>337.07865168539325</v>
      </c>
    </row>
    <row r="611" spans="1:4" x14ac:dyDescent="0.3">
      <c r="A611" s="113">
        <v>40304</v>
      </c>
      <c r="B611" s="114">
        <v>127</v>
      </c>
      <c r="C611" s="116">
        <f t="shared" si="18"/>
        <v>0.42696629213483145</v>
      </c>
      <c r="D611" s="115">
        <f t="shared" si="19"/>
        <v>853.93258426966281</v>
      </c>
    </row>
    <row r="612" spans="1:4" x14ac:dyDescent="0.3">
      <c r="A612" s="113">
        <v>40305</v>
      </c>
      <c r="B612" s="114">
        <v>119</v>
      </c>
      <c r="C612" s="116">
        <f t="shared" si="18"/>
        <v>0.30769230769230771</v>
      </c>
      <c r="D612" s="115">
        <f t="shared" si="19"/>
        <v>615.38461538461536</v>
      </c>
    </row>
    <row r="613" spans="1:4" x14ac:dyDescent="0.3">
      <c r="A613" s="113">
        <v>40308</v>
      </c>
      <c r="B613" s="114">
        <v>100</v>
      </c>
      <c r="C613" s="116">
        <f t="shared" si="18"/>
        <v>2.0408163265306121E-2</v>
      </c>
      <c r="D613" s="115">
        <f t="shared" si="19"/>
        <v>40.816326530612244</v>
      </c>
    </row>
    <row r="614" spans="1:4" x14ac:dyDescent="0.3">
      <c r="A614" s="113">
        <v>40309</v>
      </c>
      <c r="B614" s="114">
        <v>100</v>
      </c>
      <c r="C614" s="116">
        <f t="shared" si="18"/>
        <v>6.3829787234042548E-2</v>
      </c>
      <c r="D614" s="115">
        <f t="shared" si="19"/>
        <v>127.6595744680851</v>
      </c>
    </row>
    <row r="615" spans="1:4" x14ac:dyDescent="0.3">
      <c r="A615" s="113">
        <v>40310</v>
      </c>
      <c r="B615" s="114">
        <v>98</v>
      </c>
      <c r="C615" s="116">
        <f t="shared" si="18"/>
        <v>9.4972067039106142E-2</v>
      </c>
      <c r="D615" s="115">
        <f t="shared" si="19"/>
        <v>189.94413407821227</v>
      </c>
    </row>
    <row r="616" spans="1:4" x14ac:dyDescent="0.3">
      <c r="A616" s="113">
        <v>40311</v>
      </c>
      <c r="B616" s="114">
        <v>100.5</v>
      </c>
      <c r="C616" s="116">
        <f t="shared" si="18"/>
        <v>9.8360655737704916E-2</v>
      </c>
      <c r="D616" s="115">
        <f t="shared" si="19"/>
        <v>196.72131147540983</v>
      </c>
    </row>
    <row r="617" spans="1:4" x14ac:dyDescent="0.3">
      <c r="A617" s="113">
        <v>40312</v>
      </c>
      <c r="B617" s="114">
        <v>108.5</v>
      </c>
      <c r="C617" s="116">
        <f t="shared" si="18"/>
        <v>0.19889502762430938</v>
      </c>
      <c r="D617" s="115">
        <f t="shared" si="19"/>
        <v>397.79005524861878</v>
      </c>
    </row>
    <row r="618" spans="1:4" x14ac:dyDescent="0.3">
      <c r="A618" s="113">
        <v>40315</v>
      </c>
      <c r="B618" s="114">
        <v>108.5</v>
      </c>
      <c r="C618" s="116">
        <f t="shared" si="18"/>
        <v>0.11282051282051282</v>
      </c>
      <c r="D618" s="115">
        <f t="shared" si="19"/>
        <v>225.64102564102564</v>
      </c>
    </row>
    <row r="619" spans="1:4" x14ac:dyDescent="0.3">
      <c r="A619" s="113">
        <v>40316</v>
      </c>
      <c r="B619" s="114">
        <v>118</v>
      </c>
      <c r="C619" s="116">
        <f t="shared" si="18"/>
        <v>0.13461538461538461</v>
      </c>
      <c r="D619" s="115">
        <f t="shared" si="19"/>
        <v>269.23076923076923</v>
      </c>
    </row>
    <row r="620" spans="1:4" x14ac:dyDescent="0.3">
      <c r="A620" s="113">
        <v>40317</v>
      </c>
      <c r="B620" s="114">
        <v>114</v>
      </c>
      <c r="C620" s="116">
        <f t="shared" si="18"/>
        <v>-0.10236220472440945</v>
      </c>
      <c r="D620" s="115">
        <f t="shared" si="19"/>
        <v>-204.72440944881888</v>
      </c>
    </row>
    <row r="621" spans="1:4" x14ac:dyDescent="0.3">
      <c r="A621" s="113">
        <v>40318</v>
      </c>
      <c r="B621" s="114">
        <v>123.99639999999999</v>
      </c>
      <c r="C621" s="116">
        <f t="shared" si="18"/>
        <v>4.1986554621848693E-2</v>
      </c>
      <c r="D621" s="115">
        <f t="shared" si="19"/>
        <v>83.97310924369738</v>
      </c>
    </row>
    <row r="622" spans="1:4" x14ac:dyDescent="0.3">
      <c r="A622" s="113">
        <v>40319</v>
      </c>
      <c r="B622" s="114">
        <v>119.99639999999999</v>
      </c>
      <c r="C622" s="116">
        <f t="shared" si="18"/>
        <v>0.19996399999999995</v>
      </c>
      <c r="D622" s="115">
        <f t="shared" si="19"/>
        <v>399.92799999999988</v>
      </c>
    </row>
    <row r="623" spans="1:4" x14ac:dyDescent="0.3">
      <c r="A623" s="113">
        <v>40322</v>
      </c>
      <c r="B623" s="114">
        <v>122.99630000000001</v>
      </c>
      <c r="C623" s="116">
        <f t="shared" si="18"/>
        <v>0.22996300000000006</v>
      </c>
      <c r="D623" s="115">
        <f t="shared" si="19"/>
        <v>459.9260000000001</v>
      </c>
    </row>
    <row r="624" spans="1:4" x14ac:dyDescent="0.3">
      <c r="A624" s="113">
        <v>40323</v>
      </c>
      <c r="B624" s="114">
        <v>121.99639999999999</v>
      </c>
      <c r="C624" s="116">
        <f t="shared" si="18"/>
        <v>0.24486122448979586</v>
      </c>
      <c r="D624" s="115">
        <f t="shared" si="19"/>
        <v>489.72244897959172</v>
      </c>
    </row>
    <row r="625" spans="1:4" x14ac:dyDescent="0.3">
      <c r="A625" s="113">
        <v>40324</v>
      </c>
      <c r="B625" s="114">
        <v>124.9967</v>
      </c>
      <c r="C625" s="116">
        <f t="shared" si="18"/>
        <v>0.24374825870646771</v>
      </c>
      <c r="D625" s="115">
        <f t="shared" si="19"/>
        <v>487.49651741293536</v>
      </c>
    </row>
    <row r="626" spans="1:4" x14ac:dyDescent="0.3">
      <c r="A626" s="113">
        <v>40325</v>
      </c>
      <c r="B626" s="114">
        <v>115.9974</v>
      </c>
      <c r="C626" s="116">
        <f t="shared" si="18"/>
        <v>6.9100460829493074E-2</v>
      </c>
      <c r="D626" s="115">
        <f t="shared" si="19"/>
        <v>138.20092165898615</v>
      </c>
    </row>
    <row r="627" spans="1:4" x14ac:dyDescent="0.3">
      <c r="A627" s="113">
        <v>40326</v>
      </c>
      <c r="B627" s="114">
        <v>117.4978</v>
      </c>
      <c r="C627" s="116">
        <f t="shared" si="18"/>
        <v>8.29290322580645E-2</v>
      </c>
      <c r="D627" s="115">
        <f t="shared" si="19"/>
        <v>165.85806451612899</v>
      </c>
    </row>
    <row r="628" spans="1:4" x14ac:dyDescent="0.3">
      <c r="A628" s="113">
        <v>40330</v>
      </c>
      <c r="B628" s="114">
        <v>121.9979</v>
      </c>
      <c r="C628" s="116">
        <f t="shared" si="18"/>
        <v>3.3880508474576285E-2</v>
      </c>
      <c r="D628" s="115">
        <f t="shared" si="19"/>
        <v>67.761016949152562</v>
      </c>
    </row>
    <row r="629" spans="1:4" x14ac:dyDescent="0.3">
      <c r="A629" s="113">
        <v>40331</v>
      </c>
      <c r="B629" s="114">
        <v>117.99809999999999</v>
      </c>
      <c r="C629" s="116">
        <f t="shared" si="18"/>
        <v>3.5071052631578892E-2</v>
      </c>
      <c r="D629" s="115">
        <f t="shared" si="19"/>
        <v>70.142105263157788</v>
      </c>
    </row>
    <row r="630" spans="1:4" x14ac:dyDescent="0.3">
      <c r="A630" s="113">
        <v>40332</v>
      </c>
      <c r="B630" s="114">
        <v>116.9983</v>
      </c>
      <c r="C630" s="116">
        <f t="shared" si="18"/>
        <v>-5.6437928843095397E-2</v>
      </c>
      <c r="D630" s="115">
        <f t="shared" si="19"/>
        <v>-112.87585768619078</v>
      </c>
    </row>
    <row r="631" spans="1:4" x14ac:dyDescent="0.3">
      <c r="A631" s="113">
        <v>40333</v>
      </c>
      <c r="B631" s="114">
        <v>125.9982</v>
      </c>
      <c r="C631" s="116">
        <f t="shared" si="18"/>
        <v>5.0016500495014875E-2</v>
      </c>
      <c r="D631" s="115">
        <f t="shared" si="19"/>
        <v>100.03300099002973</v>
      </c>
    </row>
    <row r="632" spans="1:4" x14ac:dyDescent="0.3">
      <c r="A632" s="113">
        <v>40336</v>
      </c>
      <c r="B632" s="114">
        <v>129.99850000000001</v>
      </c>
      <c r="C632" s="116">
        <f t="shared" si="18"/>
        <v>5.6930167818056328E-2</v>
      </c>
      <c r="D632" s="115">
        <f t="shared" si="19"/>
        <v>113.86033563611265</v>
      </c>
    </row>
    <row r="633" spans="1:4" x14ac:dyDescent="0.3">
      <c r="A633" s="113">
        <v>40337</v>
      </c>
      <c r="B633" s="114">
        <v>129.99870000000001</v>
      </c>
      <c r="C633" s="116">
        <f t="shared" si="18"/>
        <v>6.5594558527956731E-2</v>
      </c>
      <c r="D633" s="115">
        <f t="shared" si="19"/>
        <v>131.18911705591344</v>
      </c>
    </row>
    <row r="634" spans="1:4" x14ac:dyDescent="0.3">
      <c r="A634" s="113">
        <v>40338</v>
      </c>
      <c r="B634" s="114">
        <v>130.99879999999999</v>
      </c>
      <c r="C634" s="116">
        <f t="shared" si="18"/>
        <v>4.8018067676986548E-2</v>
      </c>
      <c r="D634" s="115">
        <f t="shared" si="19"/>
        <v>96.036135353973094</v>
      </c>
    </row>
    <row r="635" spans="1:4" x14ac:dyDescent="0.3">
      <c r="A635" s="113">
        <v>40339</v>
      </c>
      <c r="B635" s="114">
        <v>125.99890000000001</v>
      </c>
      <c r="C635" s="116">
        <f t="shared" si="18"/>
        <v>8.6221760142899811E-2</v>
      </c>
      <c r="D635" s="115">
        <f t="shared" si="19"/>
        <v>172.44352028579959</v>
      </c>
    </row>
    <row r="636" spans="1:4" x14ac:dyDescent="0.3">
      <c r="A636" s="113">
        <v>40340</v>
      </c>
      <c r="B636" s="114">
        <v>125.9991</v>
      </c>
      <c r="C636" s="116">
        <f t="shared" si="18"/>
        <v>7.2352844053250362E-2</v>
      </c>
      <c r="D636" s="115">
        <f t="shared" si="19"/>
        <v>144.7056881065007</v>
      </c>
    </row>
    <row r="637" spans="1:4" x14ac:dyDescent="0.3">
      <c r="A637" s="113">
        <v>40343</v>
      </c>
      <c r="B637" s="114">
        <v>122.49939999999999</v>
      </c>
      <c r="C637" s="116">
        <f t="shared" si="18"/>
        <v>4.1107264961117605E-3</v>
      </c>
      <c r="D637" s="115">
        <f t="shared" si="19"/>
        <v>8.2214529922235204</v>
      </c>
    </row>
    <row r="638" spans="1:4" x14ac:dyDescent="0.3">
      <c r="A638" s="113">
        <v>40344</v>
      </c>
      <c r="B638" s="114">
        <v>118.9995</v>
      </c>
      <c r="C638" s="116">
        <f t="shared" si="18"/>
        <v>8.4865773262451163E-3</v>
      </c>
      <c r="D638" s="115">
        <f t="shared" si="19"/>
        <v>16.97315465249023</v>
      </c>
    </row>
    <row r="639" spans="1:4" x14ac:dyDescent="0.3">
      <c r="A639" s="113">
        <v>40345</v>
      </c>
      <c r="B639" s="114">
        <v>117.9996</v>
      </c>
      <c r="C639" s="116">
        <f t="shared" si="18"/>
        <v>8.5582440086736343E-3</v>
      </c>
      <c r="D639" s="115">
        <f t="shared" si="19"/>
        <v>17.116488017347269</v>
      </c>
    </row>
    <row r="640" spans="1:4" x14ac:dyDescent="0.3">
      <c r="A640" s="113">
        <v>40346</v>
      </c>
      <c r="B640" s="114">
        <v>113.9997</v>
      </c>
      <c r="C640" s="116">
        <f t="shared" si="18"/>
        <v>-9.5227550869774275E-2</v>
      </c>
      <c r="D640" s="115">
        <f t="shared" si="19"/>
        <v>-190.45510173954855</v>
      </c>
    </row>
    <row r="641" spans="1:4" x14ac:dyDescent="0.3">
      <c r="A641" s="113">
        <v>40347</v>
      </c>
      <c r="B641" s="114">
        <v>110.99979999999999</v>
      </c>
      <c r="C641" s="116">
        <f t="shared" si="18"/>
        <v>-0.14614553244845144</v>
      </c>
      <c r="D641" s="115">
        <f t="shared" si="19"/>
        <v>-292.29106489690287</v>
      </c>
    </row>
    <row r="642" spans="1:4" x14ac:dyDescent="0.3">
      <c r="A642" s="113">
        <v>40350</v>
      </c>
      <c r="B642" s="114">
        <v>108.00020000000001</v>
      </c>
      <c r="C642" s="116">
        <f t="shared" si="18"/>
        <v>-0.16922092297846059</v>
      </c>
      <c r="D642" s="115">
        <f t="shared" si="19"/>
        <v>-338.44184595692116</v>
      </c>
    </row>
    <row r="643" spans="1:4" x14ac:dyDescent="0.3">
      <c r="A643" s="113">
        <v>40351</v>
      </c>
      <c r="B643" s="114">
        <v>114.5003</v>
      </c>
      <c r="C643" s="116">
        <f t="shared" si="18"/>
        <v>-0.12594390177619944</v>
      </c>
      <c r="D643" s="115">
        <f t="shared" si="19"/>
        <v>-251.88780355239888</v>
      </c>
    </row>
    <row r="644" spans="1:4" x14ac:dyDescent="0.3">
      <c r="A644" s="113">
        <v>40352</v>
      </c>
      <c r="B644" s="114">
        <v>115.50020000000001</v>
      </c>
      <c r="C644" s="116">
        <f t="shared" si="18"/>
        <v>-8.3323743302520889E-2</v>
      </c>
      <c r="D644" s="115">
        <f t="shared" si="19"/>
        <v>-166.64748660504176</v>
      </c>
    </row>
    <row r="645" spans="1:4" x14ac:dyDescent="0.3">
      <c r="A645" s="113">
        <v>40353</v>
      </c>
      <c r="B645" s="114">
        <v>119.50020000000001</v>
      </c>
      <c r="C645" s="116">
        <f t="shared" si="18"/>
        <v>-5.1578939849570293E-2</v>
      </c>
      <c r="D645" s="115">
        <f t="shared" si="19"/>
        <v>-103.15787969914058</v>
      </c>
    </row>
    <row r="646" spans="1:4" x14ac:dyDescent="0.3">
      <c r="A646" s="113">
        <v>40354</v>
      </c>
      <c r="B646" s="114">
        <v>115.0001</v>
      </c>
      <c r="C646" s="116">
        <f t="shared" si="18"/>
        <v>-6.1219075358736379E-2</v>
      </c>
      <c r="D646" s="115">
        <f t="shared" si="19"/>
        <v>-122.43815071747275</v>
      </c>
    </row>
    <row r="647" spans="1:4" x14ac:dyDescent="0.3">
      <c r="A647" s="113">
        <v>40357</v>
      </c>
      <c r="B647" s="114">
        <v>116</v>
      </c>
      <c r="C647" s="116">
        <f t="shared" si="18"/>
        <v>-2.5205988260454858E-2</v>
      </c>
      <c r="D647" s="115">
        <f t="shared" si="19"/>
        <v>-50.411976520909718</v>
      </c>
    </row>
    <row r="648" spans="1:4" x14ac:dyDescent="0.3">
      <c r="A648" s="113">
        <v>40358</v>
      </c>
      <c r="B648" s="114">
        <v>122.00020000000001</v>
      </c>
      <c r="C648" s="116">
        <f t="shared" si="18"/>
        <v>3.3903504757643296E-2</v>
      </c>
      <c r="D648" s="115">
        <f t="shared" si="19"/>
        <v>67.80700951528658</v>
      </c>
    </row>
    <row r="649" spans="1:4" x14ac:dyDescent="0.3">
      <c r="A649" s="113">
        <v>40359</v>
      </c>
      <c r="B649" s="114">
        <v>123.0001</v>
      </c>
      <c r="C649" s="116">
        <f t="shared" si="18"/>
        <v>7.8951084958995499E-2</v>
      </c>
      <c r="D649" s="115">
        <f t="shared" si="19"/>
        <v>157.90216991799099</v>
      </c>
    </row>
    <row r="650" spans="1:4" x14ac:dyDescent="0.3">
      <c r="A650" s="113">
        <v>40360</v>
      </c>
      <c r="B650" s="114">
        <v>122.0001</v>
      </c>
      <c r="C650" s="116">
        <f t="shared" si="18"/>
        <v>9.9101980363928685E-2</v>
      </c>
      <c r="D650" s="115">
        <f t="shared" si="19"/>
        <v>198.20396072785735</v>
      </c>
    </row>
    <row r="651" spans="1:4" x14ac:dyDescent="0.3">
      <c r="A651" s="113">
        <v>40361</v>
      </c>
      <c r="B651" s="114">
        <v>122</v>
      </c>
      <c r="C651" s="116">
        <f t="shared" si="18"/>
        <v>0.12962753772678193</v>
      </c>
      <c r="D651" s="115">
        <f t="shared" si="19"/>
        <v>259.25507545356385</v>
      </c>
    </row>
    <row r="652" spans="1:4" x14ac:dyDescent="0.3">
      <c r="A652" s="113">
        <v>40365</v>
      </c>
      <c r="B652" s="114">
        <v>121.9999</v>
      </c>
      <c r="C652" s="116">
        <f t="shared" si="18"/>
        <v>6.5498518344493425E-2</v>
      </c>
      <c r="D652" s="115">
        <f t="shared" si="19"/>
        <v>130.99703668898684</v>
      </c>
    </row>
    <row r="653" spans="1:4" x14ac:dyDescent="0.3">
      <c r="A653" s="113">
        <v>40366</v>
      </c>
      <c r="B653" s="114">
        <v>116.5</v>
      </c>
      <c r="C653" s="116">
        <f t="shared" si="18"/>
        <v>8.6562620670786131E-3</v>
      </c>
      <c r="D653" s="115">
        <f t="shared" si="19"/>
        <v>17.312524134157226</v>
      </c>
    </row>
    <row r="654" spans="1:4" x14ac:dyDescent="0.3">
      <c r="A654" s="113">
        <v>40367</v>
      </c>
      <c r="B654" s="114">
        <v>114</v>
      </c>
      <c r="C654" s="116">
        <f t="shared" si="18"/>
        <v>-4.6026701210541962E-2</v>
      </c>
      <c r="D654" s="115">
        <f t="shared" si="19"/>
        <v>-92.053402421083916</v>
      </c>
    </row>
    <row r="655" spans="1:4" x14ac:dyDescent="0.3">
      <c r="A655" s="113">
        <v>40368</v>
      </c>
      <c r="B655" s="114">
        <v>111.0001</v>
      </c>
      <c r="C655" s="116">
        <f t="shared" ref="C655:C718" si="20">(B655-B646)/B646</f>
        <v>-3.4782578449931781E-2</v>
      </c>
      <c r="D655" s="115">
        <f t="shared" ref="D655:D718" si="21">C655*$D$2/$D$1</f>
        <v>-69.565156899863567</v>
      </c>
    </row>
    <row r="656" spans="1:4" x14ac:dyDescent="0.3">
      <c r="A656" s="113">
        <v>40371</v>
      </c>
      <c r="B656" s="114">
        <v>112</v>
      </c>
      <c r="C656" s="116">
        <f t="shared" si="20"/>
        <v>-3.4482758620689655E-2</v>
      </c>
      <c r="D656" s="115">
        <f t="shared" si="21"/>
        <v>-68.965517241379303</v>
      </c>
    </row>
    <row r="657" spans="1:4" x14ac:dyDescent="0.3">
      <c r="A657" s="113">
        <v>40372</v>
      </c>
      <c r="B657" s="114">
        <v>107.0001</v>
      </c>
      <c r="C657" s="116">
        <f t="shared" si="20"/>
        <v>-0.12295143778452824</v>
      </c>
      <c r="D657" s="115">
        <f t="shared" si="21"/>
        <v>-245.9028755690565</v>
      </c>
    </row>
    <row r="658" spans="1:4" x14ac:dyDescent="0.3">
      <c r="A658" s="113">
        <v>40373</v>
      </c>
      <c r="B658" s="114">
        <v>108.5</v>
      </c>
      <c r="C658" s="116">
        <f t="shared" si="20"/>
        <v>-0.11788689602691382</v>
      </c>
      <c r="D658" s="115">
        <f t="shared" si="21"/>
        <v>-235.77379205382763</v>
      </c>
    </row>
    <row r="659" spans="1:4" x14ac:dyDescent="0.3">
      <c r="A659" s="113">
        <v>40374</v>
      </c>
      <c r="B659" s="114">
        <v>107.9997</v>
      </c>
      <c r="C659" s="116">
        <f t="shared" si="20"/>
        <v>-0.11475728298583361</v>
      </c>
      <c r="D659" s="115">
        <f t="shared" si="21"/>
        <v>-229.5145659716672</v>
      </c>
    </row>
    <row r="660" spans="1:4" x14ac:dyDescent="0.3">
      <c r="A660" s="113">
        <v>40375</v>
      </c>
      <c r="B660" s="114">
        <v>112.9996</v>
      </c>
      <c r="C660" s="116">
        <f t="shared" si="20"/>
        <v>-7.3773770491803267E-2</v>
      </c>
      <c r="D660" s="115">
        <f t="shared" si="21"/>
        <v>-147.54754098360652</v>
      </c>
    </row>
    <row r="661" spans="1:4" x14ac:dyDescent="0.3">
      <c r="A661" s="113">
        <v>40378</v>
      </c>
      <c r="B661" s="114">
        <v>112.9997</v>
      </c>
      <c r="C661" s="116">
        <f t="shared" si="20"/>
        <v>-7.377219161655045E-2</v>
      </c>
      <c r="D661" s="115">
        <f t="shared" si="21"/>
        <v>-147.54438323310089</v>
      </c>
    </row>
    <row r="662" spans="1:4" x14ac:dyDescent="0.3">
      <c r="A662" s="113">
        <v>40379</v>
      </c>
      <c r="B662" s="114">
        <v>109.9997</v>
      </c>
      <c r="C662" s="116">
        <f t="shared" si="20"/>
        <v>-5.5796566523605116E-2</v>
      </c>
      <c r="D662" s="115">
        <f t="shared" si="21"/>
        <v>-111.59313304721022</v>
      </c>
    </row>
    <row r="663" spans="1:4" x14ac:dyDescent="0.3">
      <c r="A663" s="113">
        <v>40380</v>
      </c>
      <c r="B663" s="114">
        <v>111.4996</v>
      </c>
      <c r="C663" s="116">
        <f t="shared" si="20"/>
        <v>-2.1933333333333326E-2</v>
      </c>
      <c r="D663" s="115">
        <f t="shared" si="21"/>
        <v>-43.866666666666646</v>
      </c>
    </row>
    <row r="664" spans="1:4" x14ac:dyDescent="0.3">
      <c r="A664" s="113">
        <v>40381</v>
      </c>
      <c r="B664" s="114">
        <v>108.4995</v>
      </c>
      <c r="C664" s="116">
        <f t="shared" si="20"/>
        <v>-2.2527907632515696E-2</v>
      </c>
      <c r="D664" s="115">
        <f t="shared" si="21"/>
        <v>-45.055815265031391</v>
      </c>
    </row>
    <row r="665" spans="1:4" x14ac:dyDescent="0.3">
      <c r="A665" s="113">
        <v>40382</v>
      </c>
      <c r="B665" s="114">
        <v>106.4996</v>
      </c>
      <c r="C665" s="116">
        <f t="shared" si="20"/>
        <v>-4.9110714285714278E-2</v>
      </c>
      <c r="D665" s="115">
        <f t="shared" si="21"/>
        <v>-98.221428571428547</v>
      </c>
    </row>
    <row r="666" spans="1:4" x14ac:dyDescent="0.3">
      <c r="A666" s="113">
        <v>40385</v>
      </c>
      <c r="B666" s="114">
        <v>102.9996</v>
      </c>
      <c r="C666" s="116">
        <f t="shared" si="20"/>
        <v>-3.7387815525406071E-2</v>
      </c>
      <c r="D666" s="115">
        <f t="shared" si="21"/>
        <v>-74.775631050812137</v>
      </c>
    </row>
    <row r="667" spans="1:4" x14ac:dyDescent="0.3">
      <c r="A667" s="113">
        <v>40386</v>
      </c>
      <c r="B667" s="114">
        <v>102.4996</v>
      </c>
      <c r="C667" s="116">
        <f t="shared" si="20"/>
        <v>-5.5303225806451604E-2</v>
      </c>
      <c r="D667" s="115">
        <f t="shared" si="21"/>
        <v>-110.6064516129032</v>
      </c>
    </row>
    <row r="668" spans="1:4" x14ac:dyDescent="0.3">
      <c r="A668" s="113">
        <v>40387</v>
      </c>
      <c r="B668" s="114">
        <v>104.9995</v>
      </c>
      <c r="C668" s="116">
        <f t="shared" si="20"/>
        <v>-2.77797067954819E-2</v>
      </c>
      <c r="D668" s="115">
        <f t="shared" si="21"/>
        <v>-55.5594135909638</v>
      </c>
    </row>
    <row r="669" spans="1:4" x14ac:dyDescent="0.3">
      <c r="A669" s="113">
        <v>40388</v>
      </c>
      <c r="B669" s="114">
        <v>103.49930000000001</v>
      </c>
      <c r="C669" s="116">
        <f t="shared" si="20"/>
        <v>-8.4073748933624501E-2</v>
      </c>
      <c r="D669" s="115">
        <f t="shared" si="21"/>
        <v>-168.14749786724897</v>
      </c>
    </row>
    <row r="670" spans="1:4" x14ac:dyDescent="0.3">
      <c r="A670" s="113">
        <v>40389</v>
      </c>
      <c r="B670" s="114">
        <v>104.9992</v>
      </c>
      <c r="C670" s="116">
        <f t="shared" si="20"/>
        <v>-7.0801072923202465E-2</v>
      </c>
      <c r="D670" s="115">
        <f t="shared" si="21"/>
        <v>-141.60214584640491</v>
      </c>
    </row>
    <row r="671" spans="1:4" x14ac:dyDescent="0.3">
      <c r="A671" s="113">
        <v>40392</v>
      </c>
      <c r="B671" s="114">
        <v>98.999200000000002</v>
      </c>
      <c r="C671" s="116">
        <f t="shared" si="20"/>
        <v>-0.10000481819495873</v>
      </c>
      <c r="D671" s="115">
        <f t="shared" si="21"/>
        <v>-200.00963638991743</v>
      </c>
    </row>
    <row r="672" spans="1:4" x14ac:dyDescent="0.3">
      <c r="A672" s="113">
        <v>40393</v>
      </c>
      <c r="B672" s="114">
        <v>99.998999999999995</v>
      </c>
      <c r="C672" s="116">
        <f t="shared" si="20"/>
        <v>-0.10314476464489564</v>
      </c>
      <c r="D672" s="115">
        <f t="shared" si="21"/>
        <v>-206.28952928979126</v>
      </c>
    </row>
    <row r="673" spans="1:4" x14ac:dyDescent="0.3">
      <c r="A673" s="113">
        <v>40394</v>
      </c>
      <c r="B673" s="114">
        <v>99.499200000000002</v>
      </c>
      <c r="C673" s="116">
        <f t="shared" si="20"/>
        <v>-8.2952456002101355E-2</v>
      </c>
      <c r="D673" s="115">
        <f t="shared" si="21"/>
        <v>-165.90491200420269</v>
      </c>
    </row>
    <row r="674" spans="1:4" x14ac:dyDescent="0.3">
      <c r="A674" s="113">
        <v>40395</v>
      </c>
      <c r="B674" s="114">
        <v>101.4991</v>
      </c>
      <c r="C674" s="116">
        <f t="shared" si="20"/>
        <v>-4.6953227993344601E-2</v>
      </c>
      <c r="D674" s="115">
        <f t="shared" si="21"/>
        <v>-93.906455986689195</v>
      </c>
    </row>
    <row r="675" spans="1:4" x14ac:dyDescent="0.3">
      <c r="A675" s="113">
        <v>40396</v>
      </c>
      <c r="B675" s="114">
        <v>103.9991</v>
      </c>
      <c r="C675" s="116">
        <f t="shared" si="20"/>
        <v>9.7039211802764057E-3</v>
      </c>
      <c r="D675" s="115">
        <f t="shared" si="21"/>
        <v>19.407842360552809</v>
      </c>
    </row>
    <row r="676" spans="1:4" x14ac:dyDescent="0.3">
      <c r="A676" s="113">
        <v>40399</v>
      </c>
      <c r="B676" s="114">
        <v>101.9991</v>
      </c>
      <c r="C676" s="116">
        <f t="shared" si="20"/>
        <v>-4.8829458846668906E-3</v>
      </c>
      <c r="D676" s="115">
        <f t="shared" si="21"/>
        <v>-9.7658917693337806</v>
      </c>
    </row>
    <row r="677" spans="1:4" x14ac:dyDescent="0.3">
      <c r="A677" s="113">
        <v>40400</v>
      </c>
      <c r="B677" s="114">
        <v>104.499</v>
      </c>
      <c r="C677" s="116">
        <f t="shared" si="20"/>
        <v>-4.7666893651874759E-3</v>
      </c>
      <c r="D677" s="115">
        <f t="shared" si="21"/>
        <v>-9.5333787303749506</v>
      </c>
    </row>
    <row r="678" spans="1:4" x14ac:dyDescent="0.3">
      <c r="A678" s="113">
        <v>40401</v>
      </c>
      <c r="B678" s="114">
        <v>109.49890000000001</v>
      </c>
      <c r="C678" s="116">
        <f t="shared" si="20"/>
        <v>5.7967541809461516E-2</v>
      </c>
      <c r="D678" s="115">
        <f t="shared" si="21"/>
        <v>115.93508361892302</v>
      </c>
    </row>
    <row r="679" spans="1:4" x14ac:dyDescent="0.3">
      <c r="A679" s="113">
        <v>40402</v>
      </c>
      <c r="B679" s="114">
        <v>109.499</v>
      </c>
      <c r="C679" s="116">
        <f t="shared" si="20"/>
        <v>4.2855564613825566E-2</v>
      </c>
      <c r="D679" s="115">
        <f t="shared" si="21"/>
        <v>85.711129227651128</v>
      </c>
    </row>
    <row r="680" spans="1:4" x14ac:dyDescent="0.3">
      <c r="A680" s="113">
        <v>40403</v>
      </c>
      <c r="B680" s="114">
        <v>108.4991</v>
      </c>
      <c r="C680" s="116">
        <f t="shared" si="20"/>
        <v>9.5959361287767941E-2</v>
      </c>
      <c r="D680" s="115">
        <f t="shared" si="21"/>
        <v>191.91872257553587</v>
      </c>
    </row>
    <row r="681" spans="1:4" x14ac:dyDescent="0.3">
      <c r="A681" s="113">
        <v>40406</v>
      </c>
      <c r="B681" s="114">
        <v>110.4991</v>
      </c>
      <c r="C681" s="116">
        <f t="shared" si="20"/>
        <v>0.10500205002050024</v>
      </c>
      <c r="D681" s="115">
        <f t="shared" si="21"/>
        <v>210.00410004100047</v>
      </c>
    </row>
    <row r="682" spans="1:4" x14ac:dyDescent="0.3">
      <c r="A682" s="113">
        <v>40407</v>
      </c>
      <c r="B682" s="114">
        <v>106.9991</v>
      </c>
      <c r="C682" s="116">
        <f t="shared" si="20"/>
        <v>7.5376485439078877E-2</v>
      </c>
      <c r="D682" s="115">
        <f t="shared" si="21"/>
        <v>150.75297087815775</v>
      </c>
    </row>
    <row r="683" spans="1:4" x14ac:dyDescent="0.3">
      <c r="A683" s="113">
        <v>40408</v>
      </c>
      <c r="B683" s="114">
        <v>105.4992</v>
      </c>
      <c r="C683" s="116">
        <f t="shared" si="20"/>
        <v>3.941020166681284E-2</v>
      </c>
      <c r="D683" s="115">
        <f t="shared" si="21"/>
        <v>78.820403333625677</v>
      </c>
    </row>
    <row r="684" spans="1:4" x14ac:dyDescent="0.3">
      <c r="A684" s="113">
        <v>40409</v>
      </c>
      <c r="B684" s="114">
        <v>108.499</v>
      </c>
      <c r="C684" s="116">
        <f t="shared" si="20"/>
        <v>4.3268643670954815E-2</v>
      </c>
      <c r="D684" s="115">
        <f t="shared" si="21"/>
        <v>86.537287341909632</v>
      </c>
    </row>
    <row r="685" spans="1:4" x14ac:dyDescent="0.3">
      <c r="A685" s="113">
        <v>40410</v>
      </c>
      <c r="B685" s="114">
        <v>108.9975</v>
      </c>
      <c r="C685" s="116">
        <f t="shared" si="20"/>
        <v>6.8612370109148058E-2</v>
      </c>
      <c r="D685" s="115">
        <f t="shared" si="21"/>
        <v>137.22474021829612</v>
      </c>
    </row>
    <row r="686" spans="1:4" x14ac:dyDescent="0.3">
      <c r="A686" s="113">
        <v>40413</v>
      </c>
      <c r="B686" s="114">
        <v>109.49760000000001</v>
      </c>
      <c r="C686" s="116">
        <f t="shared" si="20"/>
        <v>4.7833950564120334E-2</v>
      </c>
      <c r="D686" s="115">
        <f t="shared" si="21"/>
        <v>95.667901128240672</v>
      </c>
    </row>
    <row r="687" spans="1:4" x14ac:dyDescent="0.3">
      <c r="A687" s="113">
        <v>40414</v>
      </c>
      <c r="B687" s="114">
        <v>112.4975</v>
      </c>
      <c r="C687" s="116">
        <f t="shared" si="20"/>
        <v>2.7384749983789754E-2</v>
      </c>
      <c r="D687" s="115">
        <f t="shared" si="21"/>
        <v>54.769499967579506</v>
      </c>
    </row>
    <row r="688" spans="1:4" x14ac:dyDescent="0.3">
      <c r="A688" s="113">
        <v>40415</v>
      </c>
      <c r="B688" s="114">
        <v>112.9975</v>
      </c>
      <c r="C688" s="116">
        <f t="shared" si="20"/>
        <v>3.1950063470899341E-2</v>
      </c>
      <c r="D688" s="115">
        <f t="shared" si="21"/>
        <v>63.900126941798675</v>
      </c>
    </row>
    <row r="689" spans="1:4" x14ac:dyDescent="0.3">
      <c r="A689" s="113">
        <v>40416</v>
      </c>
      <c r="B689" s="114">
        <v>114.4975</v>
      </c>
      <c r="C689" s="116">
        <f t="shared" si="20"/>
        <v>5.5285251214065405E-2</v>
      </c>
      <c r="D689" s="115">
        <f t="shared" si="21"/>
        <v>110.57050242813079</v>
      </c>
    </row>
    <row r="690" spans="1:4" x14ac:dyDescent="0.3">
      <c r="A690" s="113">
        <v>40417</v>
      </c>
      <c r="B690" s="114">
        <v>111.49760000000001</v>
      </c>
      <c r="C690" s="116">
        <f t="shared" si="20"/>
        <v>9.0362726936238126E-3</v>
      </c>
      <c r="D690" s="115">
        <f t="shared" si="21"/>
        <v>18.072545387247622</v>
      </c>
    </row>
    <row r="691" spans="1:4" x14ac:dyDescent="0.3">
      <c r="A691" s="113">
        <v>40420</v>
      </c>
      <c r="B691" s="114">
        <v>113.4979</v>
      </c>
      <c r="C691" s="116">
        <f t="shared" si="20"/>
        <v>6.0736959469752577E-2</v>
      </c>
      <c r="D691" s="115">
        <f t="shared" si="21"/>
        <v>121.47391893950515</v>
      </c>
    </row>
    <row r="692" spans="1:4" x14ac:dyDescent="0.3">
      <c r="A692" s="113">
        <v>40421</v>
      </c>
      <c r="B692" s="114">
        <v>114.4979</v>
      </c>
      <c r="C692" s="116">
        <f t="shared" si="20"/>
        <v>8.5296381394361284E-2</v>
      </c>
      <c r="D692" s="115">
        <f t="shared" si="21"/>
        <v>170.59276278872255</v>
      </c>
    </row>
    <row r="693" spans="1:4" x14ac:dyDescent="0.3">
      <c r="A693" s="113">
        <v>40422</v>
      </c>
      <c r="B693" s="114">
        <v>108.998</v>
      </c>
      <c r="C693" s="116">
        <f t="shared" si="20"/>
        <v>4.5991207292233978E-3</v>
      </c>
      <c r="D693" s="115">
        <f t="shared" si="21"/>
        <v>9.1982414584467946</v>
      </c>
    </row>
    <row r="694" spans="1:4" x14ac:dyDescent="0.3">
      <c r="A694" s="113">
        <v>40423</v>
      </c>
      <c r="B694" s="114">
        <v>106.498</v>
      </c>
      <c r="C694" s="116">
        <f t="shared" si="20"/>
        <v>-2.2931718617399458E-2</v>
      </c>
      <c r="D694" s="115">
        <f t="shared" si="21"/>
        <v>-45.863437234798909</v>
      </c>
    </row>
    <row r="695" spans="1:4" x14ac:dyDescent="0.3">
      <c r="A695" s="113">
        <v>40424</v>
      </c>
      <c r="B695" s="114">
        <v>103.99809999999999</v>
      </c>
      <c r="C695" s="116">
        <f t="shared" si="20"/>
        <v>-5.0224845110760523E-2</v>
      </c>
      <c r="D695" s="115">
        <f t="shared" si="21"/>
        <v>-100.44969022152104</v>
      </c>
    </row>
    <row r="696" spans="1:4" x14ac:dyDescent="0.3">
      <c r="A696" s="113">
        <v>40428</v>
      </c>
      <c r="B696" s="114">
        <v>106.9983</v>
      </c>
      <c r="C696" s="116">
        <f t="shared" si="20"/>
        <v>-4.8882864063645871E-2</v>
      </c>
      <c r="D696" s="115">
        <f t="shared" si="21"/>
        <v>-97.765728127291737</v>
      </c>
    </row>
    <row r="697" spans="1:4" x14ac:dyDescent="0.3">
      <c r="A697" s="113">
        <v>40429</v>
      </c>
      <c r="B697" s="114">
        <v>105.4983</v>
      </c>
      <c r="C697" s="116">
        <f t="shared" si="20"/>
        <v>-6.636607004579749E-2</v>
      </c>
      <c r="D697" s="115">
        <f t="shared" si="21"/>
        <v>-132.73214009159497</v>
      </c>
    </row>
    <row r="698" spans="1:4" x14ac:dyDescent="0.3">
      <c r="A698" s="113">
        <v>40430</v>
      </c>
      <c r="B698" s="114">
        <v>104.4984</v>
      </c>
      <c r="C698" s="116">
        <f t="shared" si="20"/>
        <v>-8.7330291054389816E-2</v>
      </c>
      <c r="D698" s="115">
        <f t="shared" si="21"/>
        <v>-174.66058210877964</v>
      </c>
    </row>
    <row r="699" spans="1:4" x14ac:dyDescent="0.3">
      <c r="A699" s="113">
        <v>40431</v>
      </c>
      <c r="B699" s="114">
        <v>102.4984</v>
      </c>
      <c r="C699" s="116">
        <f t="shared" si="20"/>
        <v>-8.07120512011021E-2</v>
      </c>
      <c r="D699" s="115">
        <f t="shared" si="21"/>
        <v>-161.4241024022042</v>
      </c>
    </row>
    <row r="700" spans="1:4" x14ac:dyDescent="0.3">
      <c r="A700" s="113">
        <v>40434</v>
      </c>
      <c r="B700" s="114">
        <v>102.49850000000001</v>
      </c>
      <c r="C700" s="116">
        <f t="shared" si="20"/>
        <v>-9.6912806316240163E-2</v>
      </c>
      <c r="D700" s="115">
        <f t="shared" si="21"/>
        <v>-193.8256126324803</v>
      </c>
    </row>
    <row r="701" spans="1:4" x14ac:dyDescent="0.3">
      <c r="A701" s="113">
        <v>40435</v>
      </c>
      <c r="B701" s="114">
        <v>103.9986</v>
      </c>
      <c r="C701" s="116">
        <f t="shared" si="20"/>
        <v>-9.1698625040284629E-2</v>
      </c>
      <c r="D701" s="115">
        <f t="shared" si="21"/>
        <v>-183.39725008056925</v>
      </c>
    </row>
    <row r="702" spans="1:4" x14ac:dyDescent="0.3">
      <c r="A702" s="113">
        <v>40436</v>
      </c>
      <c r="B702" s="114">
        <v>103.4986</v>
      </c>
      <c r="C702" s="116">
        <f t="shared" si="20"/>
        <v>-5.0454136773151879E-2</v>
      </c>
      <c r="D702" s="115">
        <f t="shared" si="21"/>
        <v>-100.90827354630375</v>
      </c>
    </row>
    <row r="703" spans="1:4" x14ac:dyDescent="0.3">
      <c r="A703" s="113">
        <v>40437</v>
      </c>
      <c r="B703" s="114">
        <v>103.49850000000001</v>
      </c>
      <c r="C703" s="116">
        <f t="shared" si="20"/>
        <v>-2.8164848166162722E-2</v>
      </c>
      <c r="D703" s="115">
        <f t="shared" si="21"/>
        <v>-56.329696332325447</v>
      </c>
    </row>
    <row r="704" spans="1:4" x14ac:dyDescent="0.3">
      <c r="A704" s="113">
        <v>40438</v>
      </c>
      <c r="B704" s="114">
        <v>103.9986</v>
      </c>
      <c r="C704" s="116">
        <f t="shared" si="20"/>
        <v>4.807780142160169E-6</v>
      </c>
      <c r="D704" s="115">
        <f t="shared" si="21"/>
        <v>9.6155602843203368E-3</v>
      </c>
    </row>
    <row r="705" spans="1:4" x14ac:dyDescent="0.3">
      <c r="A705" s="113">
        <v>40441</v>
      </c>
      <c r="B705" s="114">
        <v>101.2486</v>
      </c>
      <c r="C705" s="116">
        <f t="shared" si="20"/>
        <v>-5.3736367774067477E-2</v>
      </c>
      <c r="D705" s="115">
        <f t="shared" si="21"/>
        <v>-107.47273554813493</v>
      </c>
    </row>
    <row r="706" spans="1:4" x14ac:dyDescent="0.3">
      <c r="A706" s="113">
        <v>40442</v>
      </c>
      <c r="B706" s="114">
        <v>108.25</v>
      </c>
      <c r="C706" s="116">
        <f t="shared" si="20"/>
        <v>2.6082884747905887E-2</v>
      </c>
      <c r="D706" s="115">
        <f t="shared" si="21"/>
        <v>52.165769495811766</v>
      </c>
    </row>
    <row r="707" spans="1:4" x14ac:dyDescent="0.3">
      <c r="A707" s="113">
        <v>40443</v>
      </c>
      <c r="B707" s="114">
        <v>111.5</v>
      </c>
      <c r="C707" s="116">
        <f t="shared" si="20"/>
        <v>6.7001982805478325E-2</v>
      </c>
      <c r="D707" s="115">
        <f t="shared" si="21"/>
        <v>134.00396561095664</v>
      </c>
    </row>
    <row r="708" spans="1:4" x14ac:dyDescent="0.3">
      <c r="A708" s="113">
        <v>40444</v>
      </c>
      <c r="B708" s="114">
        <v>114.5</v>
      </c>
      <c r="C708" s="116">
        <f t="shared" si="20"/>
        <v>0.11709060824364084</v>
      </c>
      <c r="D708" s="115">
        <f t="shared" si="21"/>
        <v>234.18121648728166</v>
      </c>
    </row>
    <row r="709" spans="1:4" x14ac:dyDescent="0.3">
      <c r="A709" s="113">
        <v>40445</v>
      </c>
      <c r="B709" s="114">
        <v>108.5</v>
      </c>
      <c r="C709" s="116">
        <f t="shared" si="20"/>
        <v>5.8552076371849268E-2</v>
      </c>
      <c r="D709" s="115">
        <f t="shared" si="21"/>
        <v>117.10415274369853</v>
      </c>
    </row>
    <row r="710" spans="1:4" x14ac:dyDescent="0.3">
      <c r="A710" s="113">
        <v>40448</v>
      </c>
      <c r="B710" s="114">
        <v>109.75</v>
      </c>
      <c r="C710" s="116">
        <f t="shared" si="20"/>
        <v>5.5302667535909178E-2</v>
      </c>
      <c r="D710" s="115">
        <f t="shared" si="21"/>
        <v>110.60533507181835</v>
      </c>
    </row>
    <row r="711" spans="1:4" x14ac:dyDescent="0.3">
      <c r="A711" s="113">
        <v>40449</v>
      </c>
      <c r="B711" s="114">
        <v>108.75</v>
      </c>
      <c r="C711" s="116">
        <f t="shared" si="20"/>
        <v>5.0738850573824226E-2</v>
      </c>
      <c r="D711" s="115">
        <f t="shared" si="21"/>
        <v>101.47770114764846</v>
      </c>
    </row>
    <row r="712" spans="1:4" x14ac:dyDescent="0.3">
      <c r="A712" s="113">
        <v>40450</v>
      </c>
      <c r="B712" s="114">
        <v>107.5</v>
      </c>
      <c r="C712" s="116">
        <f t="shared" si="20"/>
        <v>3.8662396073372976E-2</v>
      </c>
      <c r="D712" s="115">
        <f t="shared" si="21"/>
        <v>77.324792146745949</v>
      </c>
    </row>
    <row r="713" spans="1:4" x14ac:dyDescent="0.3">
      <c r="A713" s="113">
        <v>40451</v>
      </c>
      <c r="B713" s="114">
        <v>106.5</v>
      </c>
      <c r="C713" s="116">
        <f t="shared" si="20"/>
        <v>2.4052246857169269E-2</v>
      </c>
      <c r="D713" s="115">
        <f t="shared" si="21"/>
        <v>48.104493714338531</v>
      </c>
    </row>
    <row r="714" spans="1:4" x14ac:dyDescent="0.3">
      <c r="A714" s="113">
        <v>40452</v>
      </c>
      <c r="B714" s="114">
        <v>104</v>
      </c>
      <c r="C714" s="116">
        <f t="shared" si="20"/>
        <v>2.7174696736547509E-2</v>
      </c>
      <c r="D714" s="115">
        <f t="shared" si="21"/>
        <v>54.34939347309502</v>
      </c>
    </row>
    <row r="715" spans="1:4" x14ac:dyDescent="0.3">
      <c r="A715" s="113">
        <v>40455</v>
      </c>
      <c r="B715" s="114">
        <v>105</v>
      </c>
      <c r="C715" s="116">
        <f t="shared" si="20"/>
        <v>-3.0023094688221709E-2</v>
      </c>
      <c r="D715" s="115">
        <f t="shared" si="21"/>
        <v>-60.046189376443415</v>
      </c>
    </row>
    <row r="716" spans="1:4" x14ac:dyDescent="0.3">
      <c r="A716" s="113">
        <v>40456</v>
      </c>
      <c r="B716" s="114">
        <v>98.5</v>
      </c>
      <c r="C716" s="116">
        <f t="shared" si="20"/>
        <v>-0.11659192825112108</v>
      </c>
      <c r="D716" s="115">
        <f t="shared" si="21"/>
        <v>-233.18385650224215</v>
      </c>
    </row>
    <row r="717" spans="1:4" x14ac:dyDescent="0.3">
      <c r="A717" s="113">
        <v>40457</v>
      </c>
      <c r="B717" s="114">
        <v>98.5</v>
      </c>
      <c r="C717" s="116">
        <f t="shared" si="20"/>
        <v>-0.13973799126637554</v>
      </c>
      <c r="D717" s="115">
        <f t="shared" si="21"/>
        <v>-279.47598253275106</v>
      </c>
    </row>
    <row r="718" spans="1:4" x14ac:dyDescent="0.3">
      <c r="A718" s="113">
        <v>40458</v>
      </c>
      <c r="B718" s="114">
        <v>98.5</v>
      </c>
      <c r="C718" s="116">
        <f t="shared" si="20"/>
        <v>-9.2165898617511524E-2</v>
      </c>
      <c r="D718" s="115">
        <f t="shared" si="21"/>
        <v>-184.33179723502306</v>
      </c>
    </row>
    <row r="719" spans="1:4" x14ac:dyDescent="0.3">
      <c r="A719" s="113">
        <v>40459</v>
      </c>
      <c r="B719" s="114">
        <v>97</v>
      </c>
      <c r="C719" s="116">
        <f t="shared" ref="C719:C782" si="22">(B719-B710)/B710</f>
        <v>-0.11617312072892938</v>
      </c>
      <c r="D719" s="115">
        <f t="shared" ref="D719:D782" si="23">C719*$D$2/$D$1</f>
        <v>-232.34624145785875</v>
      </c>
    </row>
    <row r="720" spans="1:4" x14ac:dyDescent="0.3">
      <c r="A720" s="113">
        <v>40463</v>
      </c>
      <c r="B720" s="114">
        <v>97</v>
      </c>
      <c r="C720" s="116">
        <f t="shared" si="22"/>
        <v>-0.10804597701149425</v>
      </c>
      <c r="D720" s="115">
        <f t="shared" si="23"/>
        <v>-216.09195402298852</v>
      </c>
    </row>
    <row r="721" spans="1:4" x14ac:dyDescent="0.3">
      <c r="A721" s="113">
        <v>40464</v>
      </c>
      <c r="B721" s="114">
        <v>95</v>
      </c>
      <c r="C721" s="116">
        <f t="shared" si="22"/>
        <v>-0.11627906976744186</v>
      </c>
      <c r="D721" s="115">
        <f t="shared" si="23"/>
        <v>-232.55813953488371</v>
      </c>
    </row>
    <row r="722" spans="1:4" x14ac:dyDescent="0.3">
      <c r="A722" s="113">
        <v>40465</v>
      </c>
      <c r="B722" s="114">
        <v>98.5</v>
      </c>
      <c r="C722" s="116">
        <f t="shared" si="22"/>
        <v>-7.5117370892018781E-2</v>
      </c>
      <c r="D722" s="115">
        <f t="shared" si="23"/>
        <v>-150.23474178403754</v>
      </c>
    </row>
    <row r="723" spans="1:4" x14ac:dyDescent="0.3">
      <c r="A723" s="113">
        <v>40466</v>
      </c>
      <c r="B723" s="114">
        <v>98.75</v>
      </c>
      <c r="C723" s="116">
        <f t="shared" si="22"/>
        <v>-5.0480769230769232E-2</v>
      </c>
      <c r="D723" s="115">
        <f t="shared" si="23"/>
        <v>-100.96153846153847</v>
      </c>
    </row>
    <row r="724" spans="1:4" x14ac:dyDescent="0.3">
      <c r="A724" s="113">
        <v>40469</v>
      </c>
      <c r="B724" s="114">
        <v>97</v>
      </c>
      <c r="C724" s="116">
        <f t="shared" si="22"/>
        <v>-7.6190476190476197E-2</v>
      </c>
      <c r="D724" s="115">
        <f t="shared" si="23"/>
        <v>-152.38095238095238</v>
      </c>
    </row>
    <row r="725" spans="1:4" x14ac:dyDescent="0.3">
      <c r="A725" s="113">
        <v>40470</v>
      </c>
      <c r="B725" s="114">
        <v>100.5</v>
      </c>
      <c r="C725" s="116">
        <f t="shared" si="22"/>
        <v>2.030456852791878E-2</v>
      </c>
      <c r="D725" s="115">
        <f t="shared" si="23"/>
        <v>40.609137055837557</v>
      </c>
    </row>
    <row r="726" spans="1:4" x14ac:dyDescent="0.3">
      <c r="A726" s="113">
        <v>40471</v>
      </c>
      <c r="B726" s="114">
        <v>98</v>
      </c>
      <c r="C726" s="116">
        <f t="shared" si="22"/>
        <v>-5.076142131979695E-3</v>
      </c>
      <c r="D726" s="115">
        <f t="shared" si="23"/>
        <v>-10.152284263959389</v>
      </c>
    </row>
    <row r="727" spans="1:4" x14ac:dyDescent="0.3">
      <c r="A727" s="113">
        <v>40472</v>
      </c>
      <c r="B727" s="114">
        <v>97</v>
      </c>
      <c r="C727" s="116">
        <f t="shared" si="22"/>
        <v>-1.5228426395939087E-2</v>
      </c>
      <c r="D727" s="115">
        <f t="shared" si="23"/>
        <v>-30.456852791878173</v>
      </c>
    </row>
    <row r="728" spans="1:4" x14ac:dyDescent="0.3">
      <c r="A728" s="113">
        <v>40473</v>
      </c>
      <c r="B728" s="114">
        <v>96.5</v>
      </c>
      <c r="C728" s="116">
        <f t="shared" si="22"/>
        <v>-5.1546391752577319E-3</v>
      </c>
      <c r="D728" s="115">
        <f t="shared" si="23"/>
        <v>-10.309278350515463</v>
      </c>
    </row>
    <row r="729" spans="1:4" x14ac:dyDescent="0.3">
      <c r="A729" s="113">
        <v>40476</v>
      </c>
      <c r="B729" s="114">
        <v>93.5</v>
      </c>
      <c r="C729" s="116">
        <f t="shared" si="22"/>
        <v>-3.608247422680412E-2</v>
      </c>
      <c r="D729" s="115">
        <f t="shared" si="23"/>
        <v>-72.164948453608233</v>
      </c>
    </row>
    <row r="730" spans="1:4" x14ac:dyDescent="0.3">
      <c r="A730" s="113">
        <v>40477</v>
      </c>
      <c r="B730" s="114">
        <v>92.5</v>
      </c>
      <c r="C730" s="116">
        <f t="shared" si="22"/>
        <v>-2.6315789473684209E-2</v>
      </c>
      <c r="D730" s="115">
        <f t="shared" si="23"/>
        <v>-52.631578947368411</v>
      </c>
    </row>
    <row r="731" spans="1:4" x14ac:dyDescent="0.3">
      <c r="A731" s="113">
        <v>40478</v>
      </c>
      <c r="B731" s="114">
        <v>94</v>
      </c>
      <c r="C731" s="116">
        <f t="shared" si="22"/>
        <v>-4.5685279187817257E-2</v>
      </c>
      <c r="D731" s="115">
        <f t="shared" si="23"/>
        <v>-91.370558375634516</v>
      </c>
    </row>
    <row r="732" spans="1:4" x14ac:dyDescent="0.3">
      <c r="A732" s="113">
        <v>40479</v>
      </c>
      <c r="B732" s="114">
        <v>94</v>
      </c>
      <c r="C732" s="116">
        <f t="shared" si="22"/>
        <v>-4.810126582278481E-2</v>
      </c>
      <c r="D732" s="115">
        <f t="shared" si="23"/>
        <v>-96.202531645569607</v>
      </c>
    </row>
    <row r="733" spans="1:4" x14ac:dyDescent="0.3">
      <c r="A733" s="113">
        <v>40480</v>
      </c>
      <c r="B733" s="114">
        <v>94.25</v>
      </c>
      <c r="C733" s="116">
        <f t="shared" si="22"/>
        <v>-2.8350515463917526E-2</v>
      </c>
      <c r="D733" s="115">
        <f t="shared" si="23"/>
        <v>-56.701030927835049</v>
      </c>
    </row>
    <row r="734" spans="1:4" x14ac:dyDescent="0.3">
      <c r="A734" s="113">
        <v>40483</v>
      </c>
      <c r="B734" s="114">
        <v>94.5</v>
      </c>
      <c r="C734" s="116">
        <f t="shared" si="22"/>
        <v>-5.9701492537313432E-2</v>
      </c>
      <c r="D734" s="115">
        <f t="shared" si="23"/>
        <v>-119.40298507462686</v>
      </c>
    </row>
    <row r="735" spans="1:4" x14ac:dyDescent="0.3">
      <c r="A735" s="113">
        <v>40484</v>
      </c>
      <c r="B735" s="114">
        <v>92.5</v>
      </c>
      <c r="C735" s="116">
        <f t="shared" si="22"/>
        <v>-5.6122448979591837E-2</v>
      </c>
      <c r="D735" s="115">
        <f t="shared" si="23"/>
        <v>-112.24489795918367</v>
      </c>
    </row>
    <row r="736" spans="1:4" x14ac:dyDescent="0.3">
      <c r="A736" s="113">
        <v>40485</v>
      </c>
      <c r="B736" s="114">
        <v>91.5</v>
      </c>
      <c r="C736" s="116">
        <f t="shared" si="22"/>
        <v>-5.6701030927835051E-2</v>
      </c>
      <c r="D736" s="115">
        <f t="shared" si="23"/>
        <v>-113.4020618556701</v>
      </c>
    </row>
    <row r="737" spans="1:4" x14ac:dyDescent="0.3">
      <c r="A737" s="113">
        <v>40486</v>
      </c>
      <c r="B737" s="114">
        <v>86.5</v>
      </c>
      <c r="C737" s="116">
        <f t="shared" si="22"/>
        <v>-0.10362694300518134</v>
      </c>
      <c r="D737" s="115">
        <f t="shared" si="23"/>
        <v>-207.25388601036266</v>
      </c>
    </row>
    <row r="738" spans="1:4" x14ac:dyDescent="0.3">
      <c r="A738" s="113">
        <v>40487</v>
      </c>
      <c r="B738" s="114">
        <v>85.5</v>
      </c>
      <c r="C738" s="116">
        <f t="shared" si="22"/>
        <v>-8.5561497326203204E-2</v>
      </c>
      <c r="D738" s="115">
        <f t="shared" si="23"/>
        <v>-171.12299465240639</v>
      </c>
    </row>
    <row r="739" spans="1:4" x14ac:dyDescent="0.3">
      <c r="A739" s="113">
        <v>40490</v>
      </c>
      <c r="B739" s="114">
        <v>87.5</v>
      </c>
      <c r="C739" s="116">
        <f t="shared" si="22"/>
        <v>-5.4054054054054057E-2</v>
      </c>
      <c r="D739" s="115">
        <f t="shared" si="23"/>
        <v>-108.1081081081081</v>
      </c>
    </row>
    <row r="740" spans="1:4" x14ac:dyDescent="0.3">
      <c r="A740" s="113">
        <v>40491</v>
      </c>
      <c r="B740" s="114">
        <v>90.5</v>
      </c>
      <c r="C740" s="116">
        <f t="shared" si="22"/>
        <v>-3.7234042553191488E-2</v>
      </c>
      <c r="D740" s="115">
        <f t="shared" si="23"/>
        <v>-74.468085106382972</v>
      </c>
    </row>
    <row r="741" spans="1:4" x14ac:dyDescent="0.3">
      <c r="A741" s="113">
        <v>40492</v>
      </c>
      <c r="B741" s="114">
        <v>90.5</v>
      </c>
      <c r="C741" s="116">
        <f t="shared" si="22"/>
        <v>-3.7234042553191488E-2</v>
      </c>
      <c r="D741" s="115">
        <f t="shared" si="23"/>
        <v>-74.468085106382972</v>
      </c>
    </row>
    <row r="742" spans="1:4" x14ac:dyDescent="0.3">
      <c r="A742" s="113">
        <v>40494</v>
      </c>
      <c r="B742" s="114">
        <v>93</v>
      </c>
      <c r="C742" s="116">
        <f t="shared" si="22"/>
        <v>-1.3262599469496022E-2</v>
      </c>
      <c r="D742" s="115">
        <f t="shared" si="23"/>
        <v>-26.525198938992041</v>
      </c>
    </row>
    <row r="743" spans="1:4" x14ac:dyDescent="0.3">
      <c r="A743" s="113">
        <v>40497</v>
      </c>
      <c r="B743" s="114">
        <v>93.5</v>
      </c>
      <c r="C743" s="116">
        <f t="shared" si="22"/>
        <v>-1.0582010582010581E-2</v>
      </c>
      <c r="D743" s="115">
        <f t="shared" si="23"/>
        <v>-21.164021164021161</v>
      </c>
    </row>
    <row r="744" spans="1:4" x14ac:dyDescent="0.3">
      <c r="A744" s="113">
        <v>40498</v>
      </c>
      <c r="B744" s="114">
        <v>94.5</v>
      </c>
      <c r="C744" s="116">
        <f t="shared" si="22"/>
        <v>2.1621621621621623E-2</v>
      </c>
      <c r="D744" s="115">
        <f t="shared" si="23"/>
        <v>43.243243243243242</v>
      </c>
    </row>
    <row r="745" spans="1:4" x14ac:dyDescent="0.3">
      <c r="A745" s="113">
        <v>40499</v>
      </c>
      <c r="B745" s="114">
        <v>92.5</v>
      </c>
      <c r="C745" s="116">
        <f t="shared" si="22"/>
        <v>1.092896174863388E-2</v>
      </c>
      <c r="D745" s="115">
        <f t="shared" si="23"/>
        <v>21.857923497267759</v>
      </c>
    </row>
    <row r="746" spans="1:4" x14ac:dyDescent="0.3">
      <c r="A746" s="113">
        <v>40500</v>
      </c>
      <c r="B746" s="114">
        <v>90.5</v>
      </c>
      <c r="C746" s="116">
        <f t="shared" si="22"/>
        <v>4.6242774566473986E-2</v>
      </c>
      <c r="D746" s="115">
        <f t="shared" si="23"/>
        <v>92.485549132947966</v>
      </c>
    </row>
    <row r="747" spans="1:4" x14ac:dyDescent="0.3">
      <c r="A747" s="113">
        <v>40501</v>
      </c>
      <c r="B747" s="114">
        <v>90</v>
      </c>
      <c r="C747" s="116">
        <f t="shared" si="22"/>
        <v>5.2631578947368418E-2</v>
      </c>
      <c r="D747" s="115">
        <f t="shared" si="23"/>
        <v>105.26315789473682</v>
      </c>
    </row>
    <row r="748" spans="1:4" x14ac:dyDescent="0.3">
      <c r="A748" s="113">
        <v>40504</v>
      </c>
      <c r="B748" s="114">
        <v>90.998900000000006</v>
      </c>
      <c r="C748" s="116">
        <f t="shared" si="22"/>
        <v>3.9987428571428639E-2</v>
      </c>
      <c r="D748" s="115">
        <f t="shared" si="23"/>
        <v>79.974857142857275</v>
      </c>
    </row>
    <row r="749" spans="1:4" x14ac:dyDescent="0.3">
      <c r="A749" s="113">
        <v>40505</v>
      </c>
      <c r="B749" s="114">
        <v>94.998800000000003</v>
      </c>
      <c r="C749" s="116">
        <f t="shared" si="22"/>
        <v>4.9710497237569089E-2</v>
      </c>
      <c r="D749" s="115">
        <f t="shared" si="23"/>
        <v>99.420994475138158</v>
      </c>
    </row>
    <row r="750" spans="1:4" x14ac:dyDescent="0.3">
      <c r="A750" s="113">
        <v>40506</v>
      </c>
      <c r="B750" s="114">
        <v>93.498699999999999</v>
      </c>
      <c r="C750" s="116">
        <f t="shared" si="22"/>
        <v>3.313480662983425E-2</v>
      </c>
      <c r="D750" s="115">
        <f t="shared" si="23"/>
        <v>66.269613259668489</v>
      </c>
    </row>
    <row r="751" spans="1:4" x14ac:dyDescent="0.3">
      <c r="A751" s="113">
        <v>40508</v>
      </c>
      <c r="B751" s="114">
        <v>94.998699999999999</v>
      </c>
      <c r="C751" s="116">
        <f t="shared" si="22"/>
        <v>2.149139784946236E-2</v>
      </c>
      <c r="D751" s="115">
        <f t="shared" si="23"/>
        <v>42.982795698924718</v>
      </c>
    </row>
    <row r="752" spans="1:4" x14ac:dyDescent="0.3">
      <c r="A752" s="113">
        <v>40511</v>
      </c>
      <c r="B752" s="114">
        <v>96.998999999999995</v>
      </c>
      <c r="C752" s="116">
        <f t="shared" si="22"/>
        <v>3.7422459893048078E-2</v>
      </c>
      <c r="D752" s="115">
        <f t="shared" si="23"/>
        <v>74.844919786096156</v>
      </c>
    </row>
    <row r="753" spans="1:4" x14ac:dyDescent="0.3">
      <c r="A753" s="113">
        <v>40512</v>
      </c>
      <c r="B753" s="114">
        <v>98.748900000000006</v>
      </c>
      <c r="C753" s="116">
        <f t="shared" si="22"/>
        <v>4.4961904761904828E-2</v>
      </c>
      <c r="D753" s="115">
        <f t="shared" si="23"/>
        <v>89.923809523809652</v>
      </c>
    </row>
    <row r="754" spans="1:4" x14ac:dyDescent="0.3">
      <c r="A754" s="113">
        <v>40513</v>
      </c>
      <c r="B754" s="114">
        <v>95.749099999999999</v>
      </c>
      <c r="C754" s="116">
        <f t="shared" si="22"/>
        <v>3.5125405405405388E-2</v>
      </c>
      <c r="D754" s="115">
        <f t="shared" si="23"/>
        <v>70.250810810810776</v>
      </c>
    </row>
    <row r="755" spans="1:4" x14ac:dyDescent="0.3">
      <c r="A755" s="113">
        <v>40514</v>
      </c>
      <c r="B755" s="114">
        <v>92.499200000000002</v>
      </c>
      <c r="C755" s="116">
        <f t="shared" si="22"/>
        <v>2.2090607734806651E-2</v>
      </c>
      <c r="D755" s="115">
        <f t="shared" si="23"/>
        <v>44.181215469613306</v>
      </c>
    </row>
    <row r="756" spans="1:4" x14ac:dyDescent="0.3">
      <c r="A756" s="113">
        <v>40515</v>
      </c>
      <c r="B756" s="114">
        <v>91.499300000000005</v>
      </c>
      <c r="C756" s="116">
        <f t="shared" si="22"/>
        <v>1.6658888888888945E-2</v>
      </c>
      <c r="D756" s="115">
        <f t="shared" si="23"/>
        <v>33.317777777777891</v>
      </c>
    </row>
    <row r="757" spans="1:4" x14ac:dyDescent="0.3">
      <c r="A757" s="113">
        <v>40518</v>
      </c>
      <c r="B757" s="114">
        <v>90.749399999999994</v>
      </c>
      <c r="C757" s="116">
        <f t="shared" si="22"/>
        <v>-2.7417913842915881E-3</v>
      </c>
      <c r="D757" s="115">
        <f t="shared" si="23"/>
        <v>-5.4835827685831759</v>
      </c>
    </row>
    <row r="758" spans="1:4" x14ac:dyDescent="0.3">
      <c r="A758" s="113">
        <v>40519</v>
      </c>
      <c r="B758" s="114">
        <v>89.999499999999998</v>
      </c>
      <c r="C758" s="116">
        <f t="shared" si="22"/>
        <v>-5.2624875261582306E-2</v>
      </c>
      <c r="D758" s="115">
        <f t="shared" si="23"/>
        <v>-105.24975052316461</v>
      </c>
    </row>
    <row r="759" spans="1:4" x14ac:dyDescent="0.3">
      <c r="A759" s="113">
        <v>40520</v>
      </c>
      <c r="B759" s="114">
        <v>88.499499999999998</v>
      </c>
      <c r="C759" s="116">
        <f t="shared" si="22"/>
        <v>-5.3468123086203356E-2</v>
      </c>
      <c r="D759" s="115">
        <f t="shared" si="23"/>
        <v>-106.9362461724067</v>
      </c>
    </row>
    <row r="760" spans="1:4" x14ac:dyDescent="0.3">
      <c r="A760" s="113">
        <v>40521</v>
      </c>
      <c r="B760" s="114">
        <v>87.499600000000001</v>
      </c>
      <c r="C760" s="116">
        <f t="shared" si="22"/>
        <v>-7.8938974954394101E-2</v>
      </c>
      <c r="D760" s="115">
        <f t="shared" si="23"/>
        <v>-157.8779499087882</v>
      </c>
    </row>
    <row r="761" spans="1:4" x14ac:dyDescent="0.3">
      <c r="A761" s="113">
        <v>40522</v>
      </c>
      <c r="B761" s="114">
        <v>86.999600000000001</v>
      </c>
      <c r="C761" s="116">
        <f t="shared" si="22"/>
        <v>-0.1030876606975329</v>
      </c>
      <c r="D761" s="115">
        <f t="shared" si="23"/>
        <v>-206.17532139506579</v>
      </c>
    </row>
    <row r="762" spans="1:4" x14ac:dyDescent="0.3">
      <c r="A762" s="113">
        <v>40525</v>
      </c>
      <c r="B762" s="114">
        <v>86.499799999999993</v>
      </c>
      <c r="C762" s="116">
        <f t="shared" si="22"/>
        <v>-0.12404290073104624</v>
      </c>
      <c r="D762" s="115">
        <f t="shared" si="23"/>
        <v>-248.08580146209246</v>
      </c>
    </row>
    <row r="763" spans="1:4" x14ac:dyDescent="0.3">
      <c r="A763" s="113">
        <v>40526</v>
      </c>
      <c r="B763" s="114">
        <v>85.999799999999993</v>
      </c>
      <c r="C763" s="116">
        <f t="shared" si="22"/>
        <v>-0.10182132260251016</v>
      </c>
      <c r="D763" s="115">
        <f t="shared" si="23"/>
        <v>-203.64264520502033</v>
      </c>
    </row>
    <row r="764" spans="1:4" x14ac:dyDescent="0.3">
      <c r="A764" s="113">
        <v>40527</v>
      </c>
      <c r="B764" s="114">
        <v>86.999799999999993</v>
      </c>
      <c r="C764" s="116">
        <f t="shared" si="22"/>
        <v>-5.9453487165294493E-2</v>
      </c>
      <c r="D764" s="115">
        <f t="shared" si="23"/>
        <v>-118.90697433058898</v>
      </c>
    </row>
    <row r="765" spans="1:4" x14ac:dyDescent="0.3">
      <c r="A765" s="113">
        <v>40528</v>
      </c>
      <c r="B765" s="114">
        <v>85.999899999999997</v>
      </c>
      <c r="C765" s="116">
        <f t="shared" si="22"/>
        <v>-6.0103192046278037E-2</v>
      </c>
      <c r="D765" s="115">
        <f t="shared" si="23"/>
        <v>-120.20638409255606</v>
      </c>
    </row>
    <row r="766" spans="1:4" x14ac:dyDescent="0.3">
      <c r="A766" s="113">
        <v>40529</v>
      </c>
      <c r="B766" s="114">
        <v>86.499899999999997</v>
      </c>
      <c r="C766" s="116">
        <f t="shared" si="22"/>
        <v>-4.6826755879377693E-2</v>
      </c>
      <c r="D766" s="115">
        <f t="shared" si="23"/>
        <v>-93.653511758755386</v>
      </c>
    </row>
    <row r="767" spans="1:4" x14ac:dyDescent="0.3">
      <c r="A767" s="113">
        <v>40532</v>
      </c>
      <c r="B767" s="114">
        <v>85.499700000000004</v>
      </c>
      <c r="C767" s="116">
        <f t="shared" si="22"/>
        <v>-4.9998055544752951E-2</v>
      </c>
      <c r="D767" s="115">
        <f t="shared" si="23"/>
        <v>-99.996111089505902</v>
      </c>
    </row>
    <row r="768" spans="1:4" x14ac:dyDescent="0.3">
      <c r="A768" s="113">
        <v>40533</v>
      </c>
      <c r="B768" s="114">
        <v>84.749799999999993</v>
      </c>
      <c r="C768" s="116">
        <f t="shared" si="22"/>
        <v>-4.2369730902434524E-2</v>
      </c>
      <c r="D768" s="115">
        <f t="shared" si="23"/>
        <v>-84.739461804869052</v>
      </c>
    </row>
    <row r="769" spans="1:4" x14ac:dyDescent="0.3">
      <c r="A769" s="113">
        <v>40534</v>
      </c>
      <c r="B769" s="114">
        <v>84.749700000000004</v>
      </c>
      <c r="C769" s="116">
        <f t="shared" si="22"/>
        <v>-3.1427572240330201E-2</v>
      </c>
      <c r="D769" s="115">
        <f t="shared" si="23"/>
        <v>-62.8551444806604</v>
      </c>
    </row>
    <row r="770" spans="1:4" x14ac:dyDescent="0.3">
      <c r="A770" s="113">
        <v>40535</v>
      </c>
      <c r="B770" s="114">
        <v>85.499799999999993</v>
      </c>
      <c r="C770" s="116">
        <f t="shared" si="22"/>
        <v>-1.7239159720274663E-2</v>
      </c>
      <c r="D770" s="115">
        <f t="shared" si="23"/>
        <v>-34.478319440549328</v>
      </c>
    </row>
    <row r="771" spans="1:4" x14ac:dyDescent="0.3">
      <c r="A771" s="113">
        <v>40539</v>
      </c>
      <c r="B771" s="114">
        <v>85.999899999999997</v>
      </c>
      <c r="C771" s="116">
        <f t="shared" si="22"/>
        <v>-5.7792041137666988E-3</v>
      </c>
      <c r="D771" s="115">
        <f t="shared" si="23"/>
        <v>-11.558408227533397</v>
      </c>
    </row>
    <row r="772" spans="1:4" x14ac:dyDescent="0.3">
      <c r="A772" s="113">
        <v>40540</v>
      </c>
      <c r="B772" s="114">
        <v>85.5</v>
      </c>
      <c r="C772" s="116">
        <f t="shared" si="22"/>
        <v>-5.8116414224218356E-3</v>
      </c>
      <c r="D772" s="115">
        <f t="shared" si="23"/>
        <v>-11.623282844843672</v>
      </c>
    </row>
    <row r="773" spans="1:4" x14ac:dyDescent="0.3">
      <c r="A773" s="113">
        <v>40541</v>
      </c>
      <c r="B773" s="114">
        <v>84.999799999999993</v>
      </c>
      <c r="C773" s="116">
        <f t="shared" si="22"/>
        <v>-2.2988558594387577E-2</v>
      </c>
      <c r="D773" s="115">
        <f t="shared" si="23"/>
        <v>-45.977117188775146</v>
      </c>
    </row>
    <row r="774" spans="1:4" x14ac:dyDescent="0.3">
      <c r="A774" s="113">
        <v>40542</v>
      </c>
      <c r="B774" s="114">
        <v>84.999799999999993</v>
      </c>
      <c r="C774" s="116">
        <f t="shared" si="22"/>
        <v>-1.1629083289631772E-2</v>
      </c>
      <c r="D774" s="115">
        <f t="shared" si="23"/>
        <v>-23.258166579263541</v>
      </c>
    </row>
    <row r="775" spans="1:4" x14ac:dyDescent="0.3">
      <c r="A775" s="113">
        <v>40543</v>
      </c>
      <c r="B775" s="114">
        <v>84.999799999999993</v>
      </c>
      <c r="C775" s="116">
        <f t="shared" si="22"/>
        <v>-1.7342216580597241E-2</v>
      </c>
      <c r="D775" s="115">
        <f t="shared" si="23"/>
        <v>-34.684433161194477</v>
      </c>
    </row>
    <row r="776" spans="1:4" x14ac:dyDescent="0.3">
      <c r="A776" s="113">
        <v>40546</v>
      </c>
      <c r="B776" s="114">
        <v>83.249700000000004</v>
      </c>
      <c r="C776" s="116">
        <f t="shared" si="22"/>
        <v>-2.6315881810111613E-2</v>
      </c>
      <c r="D776" s="115">
        <f t="shared" si="23"/>
        <v>-52.631763620223225</v>
      </c>
    </row>
    <row r="777" spans="1:4" x14ac:dyDescent="0.3">
      <c r="A777" s="113">
        <v>40547</v>
      </c>
      <c r="B777" s="114">
        <v>82.249700000000004</v>
      </c>
      <c r="C777" s="116">
        <f t="shared" si="22"/>
        <v>-2.9499774630736466E-2</v>
      </c>
      <c r="D777" s="115">
        <f t="shared" si="23"/>
        <v>-58.999549261472929</v>
      </c>
    </row>
    <row r="778" spans="1:4" x14ac:dyDescent="0.3">
      <c r="A778" s="113">
        <v>40548</v>
      </c>
      <c r="B778" s="114">
        <v>82.999700000000004</v>
      </c>
      <c r="C778" s="116">
        <f t="shared" si="22"/>
        <v>-2.0649040645571607E-2</v>
      </c>
      <c r="D778" s="115">
        <f t="shared" si="23"/>
        <v>-41.298081291143212</v>
      </c>
    </row>
    <row r="779" spans="1:4" x14ac:dyDescent="0.3">
      <c r="A779" s="113">
        <v>40549</v>
      </c>
      <c r="B779" s="114">
        <v>86.749600000000001</v>
      </c>
      <c r="C779" s="116">
        <f t="shared" si="22"/>
        <v>1.4617578052814249E-2</v>
      </c>
      <c r="D779" s="115">
        <f t="shared" si="23"/>
        <v>29.235156105628494</v>
      </c>
    </row>
    <row r="780" spans="1:4" x14ac:dyDescent="0.3">
      <c r="A780" s="113">
        <v>40550</v>
      </c>
      <c r="B780" s="114">
        <v>88.499600000000001</v>
      </c>
      <c r="C780" s="116">
        <f t="shared" si="22"/>
        <v>2.906631286780571E-2</v>
      </c>
      <c r="D780" s="115">
        <f t="shared" si="23"/>
        <v>58.132625735611413</v>
      </c>
    </row>
    <row r="781" spans="1:4" x14ac:dyDescent="0.3">
      <c r="A781" s="113">
        <v>40553</v>
      </c>
      <c r="B781" s="114">
        <v>88.999600000000001</v>
      </c>
      <c r="C781" s="116">
        <f t="shared" si="22"/>
        <v>4.0930994152046797E-2</v>
      </c>
      <c r="D781" s="115">
        <f t="shared" si="23"/>
        <v>81.8619883040936</v>
      </c>
    </row>
    <row r="782" spans="1:4" x14ac:dyDescent="0.3">
      <c r="A782" s="113">
        <v>40554</v>
      </c>
      <c r="B782" s="114">
        <v>85.999600000000001</v>
      </c>
      <c r="C782" s="116">
        <f t="shared" si="22"/>
        <v>1.1762380617366248E-2</v>
      </c>
      <c r="D782" s="115">
        <f t="shared" si="23"/>
        <v>23.524761234732495</v>
      </c>
    </row>
    <row r="783" spans="1:4" x14ac:dyDescent="0.3">
      <c r="A783" s="113">
        <v>40555</v>
      </c>
      <c r="B783" s="114">
        <v>83.999600000000001</v>
      </c>
      <c r="C783" s="116">
        <f t="shared" ref="C783:C846" si="24">(B783-B774)/B774</f>
        <v>-1.1767086510791702E-2</v>
      </c>
      <c r="D783" s="115">
        <f t="shared" ref="D783:D846" si="25">C783*$D$2/$D$1</f>
        <v>-23.534173021583403</v>
      </c>
    </row>
    <row r="784" spans="1:4" x14ac:dyDescent="0.3">
      <c r="A784" s="113">
        <v>40556</v>
      </c>
      <c r="B784" s="114">
        <v>84.749499999999998</v>
      </c>
      <c r="C784" s="116">
        <f t="shared" si="24"/>
        <v>-2.9447128110889173E-3</v>
      </c>
      <c r="D784" s="115">
        <f t="shared" si="25"/>
        <v>-5.8894256221778347</v>
      </c>
    </row>
    <row r="785" spans="1:4" x14ac:dyDescent="0.3">
      <c r="A785" s="113">
        <v>40557</v>
      </c>
      <c r="B785" s="114">
        <v>83.499499999999998</v>
      </c>
      <c r="C785" s="116">
        <f t="shared" si="24"/>
        <v>3.0006114136146237E-3</v>
      </c>
      <c r="D785" s="115">
        <f t="shared" si="25"/>
        <v>6.0012228272292472</v>
      </c>
    </row>
    <row r="786" spans="1:4" x14ac:dyDescent="0.3">
      <c r="A786" s="113">
        <v>40561</v>
      </c>
      <c r="B786" s="114">
        <v>82.499499999999998</v>
      </c>
      <c r="C786" s="116">
        <f t="shared" si="24"/>
        <v>3.0370931444126041E-3</v>
      </c>
      <c r="D786" s="115">
        <f t="shared" si="25"/>
        <v>6.0741862888252083</v>
      </c>
    </row>
    <row r="787" spans="1:4" x14ac:dyDescent="0.3">
      <c r="A787" s="113">
        <v>40562</v>
      </c>
      <c r="B787" s="114">
        <v>83.999499999999998</v>
      </c>
      <c r="C787" s="116">
        <f t="shared" si="24"/>
        <v>1.2045826671662587E-2</v>
      </c>
      <c r="D787" s="115">
        <f t="shared" si="25"/>
        <v>24.091653343325174</v>
      </c>
    </row>
    <row r="788" spans="1:4" x14ac:dyDescent="0.3">
      <c r="A788" s="113">
        <v>40563</v>
      </c>
      <c r="B788" s="114">
        <v>84.499600000000001</v>
      </c>
      <c r="C788" s="116">
        <f t="shared" si="24"/>
        <v>-2.5936719016571835E-2</v>
      </c>
      <c r="D788" s="115">
        <f t="shared" si="25"/>
        <v>-51.873438033143671</v>
      </c>
    </row>
    <row r="789" spans="1:4" x14ac:dyDescent="0.3">
      <c r="A789" s="113">
        <v>40564</v>
      </c>
      <c r="B789" s="114">
        <v>82.999600000000001</v>
      </c>
      <c r="C789" s="116">
        <f t="shared" si="24"/>
        <v>-6.2147173546547099E-2</v>
      </c>
      <c r="D789" s="115">
        <f t="shared" si="25"/>
        <v>-124.2943470930942</v>
      </c>
    </row>
    <row r="790" spans="1:4" x14ac:dyDescent="0.3">
      <c r="A790" s="113">
        <v>40567</v>
      </c>
      <c r="B790" s="114">
        <v>81.499600000000001</v>
      </c>
      <c r="C790" s="116">
        <f t="shared" si="24"/>
        <v>-8.42700416631086E-2</v>
      </c>
      <c r="D790" s="115">
        <f t="shared" si="25"/>
        <v>-168.5400833262172</v>
      </c>
    </row>
    <row r="791" spans="1:4" x14ac:dyDescent="0.3">
      <c r="A791" s="113">
        <v>40568</v>
      </c>
      <c r="B791" s="114">
        <v>82.499499999999998</v>
      </c>
      <c r="C791" s="116">
        <f t="shared" si="24"/>
        <v>-4.069902650710007E-2</v>
      </c>
      <c r="D791" s="115">
        <f t="shared" si="25"/>
        <v>-81.39805301420013</v>
      </c>
    </row>
    <row r="792" spans="1:4" x14ac:dyDescent="0.3">
      <c r="A792" s="113">
        <v>40569</v>
      </c>
      <c r="B792" s="114">
        <v>82.499499999999998</v>
      </c>
      <c r="C792" s="116">
        <f t="shared" si="24"/>
        <v>-1.7858418373420865E-2</v>
      </c>
      <c r="D792" s="115">
        <f t="shared" si="25"/>
        <v>-35.716836746841722</v>
      </c>
    </row>
    <row r="793" spans="1:4" x14ac:dyDescent="0.3">
      <c r="A793" s="113">
        <v>40570</v>
      </c>
      <c r="B793" s="114">
        <v>82.999499999999998</v>
      </c>
      <c r="C793" s="116">
        <f t="shared" si="24"/>
        <v>-2.0649089375158556E-2</v>
      </c>
      <c r="D793" s="115">
        <f t="shared" si="25"/>
        <v>-41.298178750317106</v>
      </c>
    </row>
    <row r="794" spans="1:4" x14ac:dyDescent="0.3">
      <c r="A794" s="113">
        <v>40571</v>
      </c>
      <c r="B794" s="114">
        <v>85.999399999999994</v>
      </c>
      <c r="C794" s="116">
        <f t="shared" si="24"/>
        <v>2.9939101431745063E-2</v>
      </c>
      <c r="D794" s="115">
        <f t="shared" si="25"/>
        <v>59.878202863490117</v>
      </c>
    </row>
    <row r="795" spans="1:4" x14ac:dyDescent="0.3">
      <c r="A795" s="113">
        <v>40574</v>
      </c>
      <c r="B795" s="114">
        <v>84.249399999999994</v>
      </c>
      <c r="C795" s="116">
        <f t="shared" si="24"/>
        <v>2.121103764265234E-2</v>
      </c>
      <c r="D795" s="115">
        <f t="shared" si="25"/>
        <v>42.422075285304679</v>
      </c>
    </row>
    <row r="796" spans="1:4" x14ac:dyDescent="0.3">
      <c r="A796" s="113">
        <v>40575</v>
      </c>
      <c r="B796" s="114">
        <v>82.749399999999994</v>
      </c>
      <c r="C796" s="116">
        <f t="shared" si="24"/>
        <v>-1.488223144185386E-2</v>
      </c>
      <c r="D796" s="115">
        <f t="shared" si="25"/>
        <v>-29.764462883707719</v>
      </c>
    </row>
    <row r="797" spans="1:4" x14ac:dyDescent="0.3">
      <c r="A797" s="113">
        <v>40576</v>
      </c>
      <c r="B797" s="114">
        <v>82.749499999999998</v>
      </c>
      <c r="C797" s="116">
        <f t="shared" si="24"/>
        <v>-2.0711340645399545E-2</v>
      </c>
      <c r="D797" s="115">
        <f t="shared" si="25"/>
        <v>-41.42268129079909</v>
      </c>
    </row>
    <row r="798" spans="1:4" x14ac:dyDescent="0.3">
      <c r="A798" s="113">
        <v>40577</v>
      </c>
      <c r="B798" s="114">
        <v>81.999399999999994</v>
      </c>
      <c r="C798" s="116">
        <f t="shared" si="24"/>
        <v>-1.2050660485110852E-2</v>
      </c>
      <c r="D798" s="115">
        <f t="shared" si="25"/>
        <v>-24.1013209702217</v>
      </c>
    </row>
    <row r="799" spans="1:4" x14ac:dyDescent="0.3">
      <c r="A799" s="113">
        <v>40578</v>
      </c>
      <c r="B799" s="114">
        <v>81.499499999999998</v>
      </c>
      <c r="C799" s="116">
        <f t="shared" si="24"/>
        <v>-1.2269998871567426E-6</v>
      </c>
      <c r="D799" s="115">
        <f t="shared" si="25"/>
        <v>-2.453999774313485E-3</v>
      </c>
    </row>
    <row r="800" spans="1:4" x14ac:dyDescent="0.3">
      <c r="A800" s="113">
        <v>40581</v>
      </c>
      <c r="B800" s="114">
        <v>79.999399999999994</v>
      </c>
      <c r="C800" s="116">
        <f t="shared" si="24"/>
        <v>-3.0304426087430874E-2</v>
      </c>
      <c r="D800" s="115">
        <f t="shared" si="25"/>
        <v>-60.608852174861745</v>
      </c>
    </row>
    <row r="801" spans="1:4" x14ac:dyDescent="0.3">
      <c r="A801" s="113">
        <v>40582</v>
      </c>
      <c r="B801" s="114">
        <v>79.249499999999998</v>
      </c>
      <c r="C801" s="116">
        <f t="shared" si="24"/>
        <v>-3.9394178146534224E-2</v>
      </c>
      <c r="D801" s="115">
        <f t="shared" si="25"/>
        <v>-78.788356293068446</v>
      </c>
    </row>
    <row r="802" spans="1:4" x14ac:dyDescent="0.3">
      <c r="A802" s="113">
        <v>40583</v>
      </c>
      <c r="B802" s="114">
        <v>81.499499999999998</v>
      </c>
      <c r="C802" s="116">
        <f t="shared" si="24"/>
        <v>-1.8072398026494137E-2</v>
      </c>
      <c r="D802" s="115">
        <f t="shared" si="25"/>
        <v>-36.144796052988269</v>
      </c>
    </row>
    <row r="803" spans="1:4" x14ac:dyDescent="0.3">
      <c r="A803" s="113">
        <v>40584</v>
      </c>
      <c r="B803" s="114">
        <v>82.499499999999998</v>
      </c>
      <c r="C803" s="116">
        <f t="shared" si="24"/>
        <v>-4.0696795559038747E-2</v>
      </c>
      <c r="D803" s="115">
        <f t="shared" si="25"/>
        <v>-81.393591118077495</v>
      </c>
    </row>
    <row r="804" spans="1:4" x14ac:dyDescent="0.3">
      <c r="A804" s="113">
        <v>40585</v>
      </c>
      <c r="B804" s="114">
        <v>79.999499999999998</v>
      </c>
      <c r="C804" s="116">
        <f t="shared" si="24"/>
        <v>-5.0444276161017133E-2</v>
      </c>
      <c r="D804" s="115">
        <f t="shared" si="25"/>
        <v>-100.88855232203426</v>
      </c>
    </row>
    <row r="805" spans="1:4" x14ac:dyDescent="0.3">
      <c r="A805" s="113">
        <v>40588</v>
      </c>
      <c r="B805" s="114">
        <v>80.499499999999998</v>
      </c>
      <c r="C805" s="116">
        <f t="shared" si="24"/>
        <v>-2.7189321010182513E-2</v>
      </c>
      <c r="D805" s="115">
        <f t="shared" si="25"/>
        <v>-54.378642020365021</v>
      </c>
    </row>
    <row r="806" spans="1:4" x14ac:dyDescent="0.3">
      <c r="A806" s="113">
        <v>40589</v>
      </c>
      <c r="B806" s="114">
        <v>80.999499999999998</v>
      </c>
      <c r="C806" s="116">
        <f t="shared" si="24"/>
        <v>-2.114816403724494E-2</v>
      </c>
      <c r="D806" s="115">
        <f t="shared" si="25"/>
        <v>-42.296328074489878</v>
      </c>
    </row>
    <row r="807" spans="1:4" x14ac:dyDescent="0.3">
      <c r="A807" s="113">
        <v>40590</v>
      </c>
      <c r="B807" s="114">
        <v>80.499399999999994</v>
      </c>
      <c r="C807" s="116">
        <f t="shared" si="24"/>
        <v>-1.8292816776708125E-2</v>
      </c>
      <c r="D807" s="115">
        <f t="shared" si="25"/>
        <v>-36.585633553416251</v>
      </c>
    </row>
    <row r="808" spans="1:4" x14ac:dyDescent="0.3">
      <c r="A808" s="113">
        <v>40591</v>
      </c>
      <c r="B808" s="114">
        <v>79.499300000000005</v>
      </c>
      <c r="C808" s="116">
        <f t="shared" si="24"/>
        <v>-2.4542481855716815E-2</v>
      </c>
      <c r="D808" s="115">
        <f t="shared" si="25"/>
        <v>-49.084963711433623</v>
      </c>
    </row>
    <row r="809" spans="1:4" x14ac:dyDescent="0.3">
      <c r="A809" s="113">
        <v>40592</v>
      </c>
      <c r="B809" s="114">
        <v>79.499399999999994</v>
      </c>
      <c r="C809" s="116">
        <f t="shared" si="24"/>
        <v>-6.250046875351566E-3</v>
      </c>
      <c r="D809" s="115">
        <f t="shared" si="25"/>
        <v>-12.500093750703131</v>
      </c>
    </row>
    <row r="810" spans="1:4" x14ac:dyDescent="0.3">
      <c r="A810" s="113">
        <v>40596</v>
      </c>
      <c r="B810" s="114">
        <v>83.748099999999994</v>
      </c>
      <c r="C810" s="116">
        <f t="shared" si="24"/>
        <v>5.6765026908687073E-2</v>
      </c>
      <c r="D810" s="115">
        <f t="shared" si="25"/>
        <v>113.53005381737414</v>
      </c>
    </row>
    <row r="811" spans="1:4" x14ac:dyDescent="0.3">
      <c r="A811" s="113">
        <v>40597</v>
      </c>
      <c r="B811" s="114">
        <v>86.248099999999994</v>
      </c>
      <c r="C811" s="116">
        <f t="shared" si="24"/>
        <v>5.8265388131215484E-2</v>
      </c>
      <c r="D811" s="115">
        <f t="shared" si="25"/>
        <v>116.53077626243096</v>
      </c>
    </row>
    <row r="812" spans="1:4" x14ac:dyDescent="0.3">
      <c r="A812" s="113">
        <v>40598</v>
      </c>
      <c r="B812" s="114">
        <v>85.498199999999997</v>
      </c>
      <c r="C812" s="116">
        <f t="shared" si="24"/>
        <v>3.6348099079388352E-2</v>
      </c>
      <c r="D812" s="115">
        <f t="shared" si="25"/>
        <v>72.696198158776696</v>
      </c>
    </row>
    <row r="813" spans="1:4" x14ac:dyDescent="0.3">
      <c r="A813" s="113">
        <v>40599</v>
      </c>
      <c r="B813" s="114">
        <v>82.998099999999994</v>
      </c>
      <c r="C813" s="116">
        <f t="shared" si="24"/>
        <v>3.7482734267089125E-2</v>
      </c>
      <c r="D813" s="115">
        <f t="shared" si="25"/>
        <v>74.965468534178243</v>
      </c>
    </row>
    <row r="814" spans="1:4" x14ac:dyDescent="0.3">
      <c r="A814" s="113">
        <v>40602</v>
      </c>
      <c r="B814" s="114">
        <v>81.998199999999997</v>
      </c>
      <c r="C814" s="116">
        <f t="shared" si="24"/>
        <v>1.8617506941036893E-2</v>
      </c>
      <c r="D814" s="115">
        <f t="shared" si="25"/>
        <v>37.235013882073787</v>
      </c>
    </row>
    <row r="815" spans="1:4" x14ac:dyDescent="0.3">
      <c r="A815" s="113">
        <v>40603</v>
      </c>
      <c r="B815" s="114">
        <v>84.498199999999997</v>
      </c>
      <c r="C815" s="116">
        <f t="shared" si="24"/>
        <v>4.3194093790702409E-2</v>
      </c>
      <c r="D815" s="115">
        <f t="shared" si="25"/>
        <v>86.388187581404821</v>
      </c>
    </row>
    <row r="816" spans="1:4" x14ac:dyDescent="0.3">
      <c r="A816" s="113">
        <v>40604</v>
      </c>
      <c r="B816" s="114">
        <v>84.998199999999997</v>
      </c>
      <c r="C816" s="116">
        <f t="shared" si="24"/>
        <v>5.5886130828304348E-2</v>
      </c>
      <c r="D816" s="115">
        <f t="shared" si="25"/>
        <v>111.77226165660869</v>
      </c>
    </row>
    <row r="817" spans="1:4" x14ac:dyDescent="0.3">
      <c r="A817" s="113">
        <v>40605</v>
      </c>
      <c r="B817" s="114">
        <v>82.498199999999997</v>
      </c>
      <c r="C817" s="116">
        <f t="shared" si="24"/>
        <v>3.7722344725047791E-2</v>
      </c>
      <c r="D817" s="115">
        <f t="shared" si="25"/>
        <v>75.444689450095581</v>
      </c>
    </row>
    <row r="818" spans="1:4" x14ac:dyDescent="0.3">
      <c r="A818" s="113">
        <v>40606</v>
      </c>
      <c r="B818" s="114">
        <v>83.498099999999994</v>
      </c>
      <c r="C818" s="116">
        <f t="shared" si="24"/>
        <v>5.0298492818813725E-2</v>
      </c>
      <c r="D818" s="115">
        <f t="shared" si="25"/>
        <v>100.59698563762745</v>
      </c>
    </row>
    <row r="819" spans="1:4" x14ac:dyDescent="0.3">
      <c r="A819" s="113">
        <v>40609</v>
      </c>
      <c r="B819" s="114">
        <v>84.248199999999997</v>
      </c>
      <c r="C819" s="116">
        <f t="shared" si="24"/>
        <v>5.9714787559359958E-3</v>
      </c>
      <c r="D819" s="115">
        <f t="shared" si="25"/>
        <v>11.942957511871992</v>
      </c>
    </row>
    <row r="820" spans="1:4" x14ac:dyDescent="0.3">
      <c r="A820" s="113">
        <v>40610</v>
      </c>
      <c r="B820" s="114">
        <v>83.748199999999997</v>
      </c>
      <c r="C820" s="116">
        <f t="shared" si="24"/>
        <v>-2.8984986335930843E-2</v>
      </c>
      <c r="D820" s="115">
        <f t="shared" si="25"/>
        <v>-57.969972671861683</v>
      </c>
    </row>
    <row r="821" spans="1:4" x14ac:dyDescent="0.3">
      <c r="A821" s="113">
        <v>40611</v>
      </c>
      <c r="B821" s="114">
        <v>84.748199999999997</v>
      </c>
      <c r="C821" s="116">
        <f t="shared" si="24"/>
        <v>-8.7721145006561547E-3</v>
      </c>
      <c r="D821" s="115">
        <f t="shared" si="25"/>
        <v>-17.54422900131231</v>
      </c>
    </row>
    <row r="822" spans="1:4" x14ac:dyDescent="0.3">
      <c r="A822" s="113">
        <v>40612</v>
      </c>
      <c r="B822" s="114">
        <v>87.248099999999994</v>
      </c>
      <c r="C822" s="116">
        <f t="shared" si="24"/>
        <v>5.1205991462455171E-2</v>
      </c>
      <c r="D822" s="115">
        <f t="shared" si="25"/>
        <v>102.41198292491035</v>
      </c>
    </row>
    <row r="823" spans="1:4" x14ac:dyDescent="0.3">
      <c r="A823" s="113">
        <v>40613</v>
      </c>
      <c r="B823" s="114">
        <v>86.248099999999994</v>
      </c>
      <c r="C823" s="116">
        <f t="shared" si="24"/>
        <v>5.182918649433764E-2</v>
      </c>
      <c r="D823" s="115">
        <f t="shared" si="25"/>
        <v>103.65837298867527</v>
      </c>
    </row>
    <row r="824" spans="1:4" x14ac:dyDescent="0.3">
      <c r="A824" s="113">
        <v>40616</v>
      </c>
      <c r="B824" s="114">
        <v>86.998199999999997</v>
      </c>
      <c r="C824" s="116">
        <f t="shared" si="24"/>
        <v>2.9586429060027314E-2</v>
      </c>
      <c r="D824" s="115">
        <f t="shared" si="25"/>
        <v>59.17285812005462</v>
      </c>
    </row>
    <row r="825" spans="1:4" x14ac:dyDescent="0.3">
      <c r="A825" s="113">
        <v>40618</v>
      </c>
      <c r="B825" s="114">
        <v>91.998199999999997</v>
      </c>
      <c r="C825" s="116">
        <f t="shared" si="24"/>
        <v>8.2354685158038649E-2</v>
      </c>
      <c r="D825" s="115">
        <f t="shared" si="25"/>
        <v>164.70937031607727</v>
      </c>
    </row>
    <row r="826" spans="1:4" x14ac:dyDescent="0.3">
      <c r="A826" s="113">
        <v>40619</v>
      </c>
      <c r="B826" s="114">
        <v>89.498199999999997</v>
      </c>
      <c r="C826" s="116">
        <f t="shared" si="24"/>
        <v>8.4850336128545839E-2</v>
      </c>
      <c r="D826" s="115">
        <f t="shared" si="25"/>
        <v>169.70067225709167</v>
      </c>
    </row>
    <row r="827" spans="1:4" x14ac:dyDescent="0.3">
      <c r="A827" s="113">
        <v>40620</v>
      </c>
      <c r="B827" s="114">
        <v>86.498199999999997</v>
      </c>
      <c r="C827" s="116">
        <f t="shared" si="24"/>
        <v>3.5930158889843043E-2</v>
      </c>
      <c r="D827" s="115">
        <f t="shared" si="25"/>
        <v>71.860317779686085</v>
      </c>
    </row>
    <row r="828" spans="1:4" x14ac:dyDescent="0.3">
      <c r="A828" s="113">
        <v>40623</v>
      </c>
      <c r="B828" s="114">
        <v>84.998699999999999</v>
      </c>
      <c r="C828" s="116">
        <f t="shared" si="24"/>
        <v>8.9082021930439164E-3</v>
      </c>
      <c r="D828" s="115">
        <f t="shared" si="25"/>
        <v>17.816404386087832</v>
      </c>
    </row>
    <row r="829" spans="1:4" x14ac:dyDescent="0.3">
      <c r="A829" s="113">
        <v>40624</v>
      </c>
      <c r="B829" s="114">
        <v>96.75</v>
      </c>
      <c r="C829" s="116">
        <f t="shared" si="24"/>
        <v>0.15524870982301714</v>
      </c>
      <c r="D829" s="115">
        <f t="shared" si="25"/>
        <v>310.49741964603425</v>
      </c>
    </row>
    <row r="830" spans="1:4" x14ac:dyDescent="0.3">
      <c r="A830" s="113">
        <v>40625</v>
      </c>
      <c r="B830" s="114">
        <v>96.75</v>
      </c>
      <c r="C830" s="116">
        <f t="shared" si="24"/>
        <v>0.14161716709027453</v>
      </c>
      <c r="D830" s="115">
        <f t="shared" si="25"/>
        <v>283.23433418054901</v>
      </c>
    </row>
    <row r="831" spans="1:4" x14ac:dyDescent="0.3">
      <c r="A831" s="113">
        <v>40626</v>
      </c>
      <c r="B831" s="114">
        <v>94.5</v>
      </c>
      <c r="C831" s="116">
        <f t="shared" si="24"/>
        <v>8.3118142400808809E-2</v>
      </c>
      <c r="D831" s="115">
        <f t="shared" si="25"/>
        <v>166.23628480161761</v>
      </c>
    </row>
    <row r="832" spans="1:4" x14ac:dyDescent="0.3">
      <c r="A832" s="113">
        <v>40627</v>
      </c>
      <c r="B832" s="114">
        <v>95</v>
      </c>
      <c r="C832" s="116">
        <f t="shared" si="24"/>
        <v>0.10147353970696174</v>
      </c>
      <c r="D832" s="115">
        <f t="shared" si="25"/>
        <v>202.94707941392349</v>
      </c>
    </row>
    <row r="833" spans="1:4" x14ac:dyDescent="0.3">
      <c r="A833" s="113">
        <v>40630</v>
      </c>
      <c r="B833" s="114">
        <v>96</v>
      </c>
      <c r="C833" s="116">
        <f t="shared" si="24"/>
        <v>0.10347110629875104</v>
      </c>
      <c r="D833" s="115">
        <f t="shared" si="25"/>
        <v>206.94221259750208</v>
      </c>
    </row>
    <row r="834" spans="1:4" x14ac:dyDescent="0.3">
      <c r="A834" s="113">
        <v>40631</v>
      </c>
      <c r="B834" s="114">
        <v>96.25</v>
      </c>
      <c r="C834" s="116">
        <f t="shared" si="24"/>
        <v>4.6216121619770852E-2</v>
      </c>
      <c r="D834" s="115">
        <f t="shared" si="25"/>
        <v>92.432243239541691</v>
      </c>
    </row>
    <row r="835" spans="1:4" x14ac:dyDescent="0.3">
      <c r="A835" s="113">
        <v>40632</v>
      </c>
      <c r="B835" s="114">
        <v>95</v>
      </c>
      <c r="C835" s="116">
        <f t="shared" si="24"/>
        <v>6.147386204415288E-2</v>
      </c>
      <c r="D835" s="115">
        <f t="shared" si="25"/>
        <v>122.94772408830576</v>
      </c>
    </row>
    <row r="836" spans="1:4" x14ac:dyDescent="0.3">
      <c r="A836" s="113">
        <v>40633</v>
      </c>
      <c r="B836" s="114">
        <v>95.5</v>
      </c>
      <c r="C836" s="116">
        <f t="shared" si="24"/>
        <v>0.10406921762533791</v>
      </c>
      <c r="D836" s="115">
        <f t="shared" si="25"/>
        <v>208.13843525067583</v>
      </c>
    </row>
    <row r="837" spans="1:4" x14ac:dyDescent="0.3">
      <c r="A837" s="113">
        <v>40634</v>
      </c>
      <c r="B837" s="114">
        <v>94</v>
      </c>
      <c r="C837" s="116">
        <f t="shared" si="24"/>
        <v>0.10589926669466711</v>
      </c>
      <c r="D837" s="115">
        <f t="shared" si="25"/>
        <v>211.79853338933421</v>
      </c>
    </row>
    <row r="838" spans="1:4" x14ac:dyDescent="0.3">
      <c r="A838" s="113">
        <v>40637</v>
      </c>
      <c r="B838" s="114">
        <v>93.25</v>
      </c>
      <c r="C838" s="116">
        <f t="shared" si="24"/>
        <v>-3.6175710594315243E-2</v>
      </c>
      <c r="D838" s="115">
        <f t="shared" si="25"/>
        <v>-72.351421188630482</v>
      </c>
    </row>
    <row r="839" spans="1:4" x14ac:dyDescent="0.3">
      <c r="A839" s="113">
        <v>40638</v>
      </c>
      <c r="B839" s="114">
        <v>93.75</v>
      </c>
      <c r="C839" s="116">
        <f t="shared" si="24"/>
        <v>-3.1007751937984496E-2</v>
      </c>
      <c r="D839" s="115">
        <f t="shared" si="25"/>
        <v>-62.015503875968996</v>
      </c>
    </row>
    <row r="840" spans="1:4" x14ac:dyDescent="0.3">
      <c r="A840" s="113">
        <v>40639</v>
      </c>
      <c r="B840" s="114">
        <v>92.75</v>
      </c>
      <c r="C840" s="116">
        <f t="shared" si="24"/>
        <v>-1.8518518518518517E-2</v>
      </c>
      <c r="D840" s="115">
        <f t="shared" si="25"/>
        <v>-37.037037037037031</v>
      </c>
    </row>
    <row r="841" spans="1:4" x14ac:dyDescent="0.3">
      <c r="A841" s="113">
        <v>40640</v>
      </c>
      <c r="B841" s="114">
        <v>93.5</v>
      </c>
      <c r="C841" s="116">
        <f t="shared" si="24"/>
        <v>-1.5789473684210527E-2</v>
      </c>
      <c r="D841" s="115">
        <f t="shared" si="25"/>
        <v>-31.578947368421051</v>
      </c>
    </row>
    <row r="842" spans="1:4" x14ac:dyDescent="0.3">
      <c r="A842" s="113">
        <v>40641</v>
      </c>
      <c r="B842" s="114">
        <v>93.5</v>
      </c>
      <c r="C842" s="116">
        <f t="shared" si="24"/>
        <v>-2.6041666666666668E-2</v>
      </c>
      <c r="D842" s="115">
        <f t="shared" si="25"/>
        <v>-52.083333333333336</v>
      </c>
    </row>
    <row r="843" spans="1:4" x14ac:dyDescent="0.3">
      <c r="A843" s="113">
        <v>40644</v>
      </c>
      <c r="B843" s="114">
        <v>93.75</v>
      </c>
      <c r="C843" s="116">
        <f t="shared" si="24"/>
        <v>-2.5974025974025976E-2</v>
      </c>
      <c r="D843" s="115">
        <f t="shared" si="25"/>
        <v>-51.948051948051948</v>
      </c>
    </row>
    <row r="844" spans="1:4" x14ac:dyDescent="0.3">
      <c r="A844" s="113">
        <v>40645</v>
      </c>
      <c r="B844" s="114">
        <v>94.75</v>
      </c>
      <c r="C844" s="116">
        <f t="shared" si="24"/>
        <v>-2.631578947368421E-3</v>
      </c>
      <c r="D844" s="115">
        <f t="shared" si="25"/>
        <v>-5.2631578947368416</v>
      </c>
    </row>
    <row r="845" spans="1:4" x14ac:dyDescent="0.3">
      <c r="A845" s="113">
        <v>40646</v>
      </c>
      <c r="B845" s="114">
        <v>95</v>
      </c>
      <c r="C845" s="116">
        <f t="shared" si="24"/>
        <v>-5.235602094240838E-3</v>
      </c>
      <c r="D845" s="115">
        <f t="shared" si="25"/>
        <v>-10.471204188481675</v>
      </c>
    </row>
    <row r="846" spans="1:4" x14ac:dyDescent="0.3">
      <c r="A846" s="113">
        <v>40647</v>
      </c>
      <c r="B846" s="114">
        <v>94.75</v>
      </c>
      <c r="C846" s="116">
        <f t="shared" si="24"/>
        <v>7.9787234042553185E-3</v>
      </c>
      <c r="D846" s="115">
        <f t="shared" si="25"/>
        <v>15.957446808510637</v>
      </c>
    </row>
    <row r="847" spans="1:4" x14ac:dyDescent="0.3">
      <c r="A847" s="113">
        <v>40648</v>
      </c>
      <c r="B847" s="114">
        <v>94</v>
      </c>
      <c r="C847" s="116">
        <f t="shared" ref="C847:C910" si="26">(B847-B838)/B838</f>
        <v>8.0428954423592495E-3</v>
      </c>
      <c r="D847" s="115">
        <f t="shared" ref="D847:D910" si="27">C847*$D$2/$D$1</f>
        <v>16.085790884718499</v>
      </c>
    </row>
    <row r="848" spans="1:4" x14ac:dyDescent="0.3">
      <c r="A848" s="113">
        <v>40651</v>
      </c>
      <c r="B848" s="114">
        <v>95.75</v>
      </c>
      <c r="C848" s="116">
        <f t="shared" si="26"/>
        <v>2.1333333333333333E-2</v>
      </c>
      <c r="D848" s="115">
        <f t="shared" si="27"/>
        <v>42.666666666666664</v>
      </c>
    </row>
    <row r="849" spans="1:4" x14ac:dyDescent="0.3">
      <c r="A849" s="113">
        <v>40652</v>
      </c>
      <c r="B849" s="114">
        <v>94.5</v>
      </c>
      <c r="C849" s="116">
        <f t="shared" si="26"/>
        <v>1.8867924528301886E-2</v>
      </c>
      <c r="D849" s="115">
        <f t="shared" si="27"/>
        <v>37.735849056603769</v>
      </c>
    </row>
    <row r="850" spans="1:4" x14ac:dyDescent="0.3">
      <c r="A850" s="113">
        <v>40653</v>
      </c>
      <c r="B850" s="114">
        <v>92.5</v>
      </c>
      <c r="C850" s="116">
        <f t="shared" si="26"/>
        <v>-1.06951871657754E-2</v>
      </c>
      <c r="D850" s="115">
        <f t="shared" si="27"/>
        <v>-21.390374331550799</v>
      </c>
    </row>
    <row r="851" spans="1:4" x14ac:dyDescent="0.3">
      <c r="A851" s="113">
        <v>40654</v>
      </c>
      <c r="B851" s="114">
        <v>93.25</v>
      </c>
      <c r="C851" s="116">
        <f t="shared" si="26"/>
        <v>-2.6737967914438501E-3</v>
      </c>
      <c r="D851" s="115">
        <f t="shared" si="27"/>
        <v>-5.3475935828876997</v>
      </c>
    </row>
    <row r="852" spans="1:4" x14ac:dyDescent="0.3">
      <c r="A852" s="113">
        <v>40658</v>
      </c>
      <c r="B852" s="114">
        <v>93.5</v>
      </c>
      <c r="C852" s="116">
        <f t="shared" si="26"/>
        <v>-2.6666666666666666E-3</v>
      </c>
      <c r="D852" s="115">
        <f t="shared" si="27"/>
        <v>-5.333333333333333</v>
      </c>
    </row>
    <row r="853" spans="1:4" x14ac:dyDescent="0.3">
      <c r="A853" s="113">
        <v>40659</v>
      </c>
      <c r="B853" s="114">
        <v>92.75</v>
      </c>
      <c r="C853" s="116">
        <f t="shared" si="26"/>
        <v>-2.1108179419525065E-2</v>
      </c>
      <c r="D853" s="115">
        <f t="shared" si="27"/>
        <v>-42.21635883905013</v>
      </c>
    </row>
    <row r="854" spans="1:4" x14ac:dyDescent="0.3">
      <c r="A854" s="113">
        <v>40660</v>
      </c>
      <c r="B854" s="114">
        <v>91.75</v>
      </c>
      <c r="C854" s="116">
        <f t="shared" si="26"/>
        <v>-3.4210526315789476E-2</v>
      </c>
      <c r="D854" s="115">
        <f t="shared" si="27"/>
        <v>-68.421052631578945</v>
      </c>
    </row>
    <row r="855" spans="1:4" x14ac:dyDescent="0.3">
      <c r="A855" s="113">
        <v>40661</v>
      </c>
      <c r="B855" s="114">
        <v>89.5</v>
      </c>
      <c r="C855" s="116">
        <f t="shared" si="26"/>
        <v>-5.5408970976253295E-2</v>
      </c>
      <c r="D855" s="115">
        <f t="shared" si="27"/>
        <v>-110.81794195250659</v>
      </c>
    </row>
    <row r="856" spans="1:4" x14ac:dyDescent="0.3">
      <c r="A856" s="113">
        <v>40662</v>
      </c>
      <c r="B856" s="114">
        <v>87.75</v>
      </c>
      <c r="C856" s="116">
        <f t="shared" si="26"/>
        <v>-6.6489361702127658E-2</v>
      </c>
      <c r="D856" s="115">
        <f t="shared" si="27"/>
        <v>-132.97872340425531</v>
      </c>
    </row>
    <row r="857" spans="1:4" x14ac:dyDescent="0.3">
      <c r="A857" s="113">
        <v>40665</v>
      </c>
      <c r="B857" s="114">
        <v>88.5</v>
      </c>
      <c r="C857" s="116">
        <f t="shared" si="26"/>
        <v>-7.5718015665796348E-2</v>
      </c>
      <c r="D857" s="115">
        <f t="shared" si="27"/>
        <v>-151.43603133159269</v>
      </c>
    </row>
    <row r="858" spans="1:4" x14ac:dyDescent="0.3">
      <c r="A858" s="113">
        <v>40666</v>
      </c>
      <c r="B858" s="114">
        <v>89</v>
      </c>
      <c r="C858" s="116">
        <f t="shared" si="26"/>
        <v>-5.8201058201058198E-2</v>
      </c>
      <c r="D858" s="115">
        <f t="shared" si="27"/>
        <v>-116.40211640211639</v>
      </c>
    </row>
    <row r="859" spans="1:4" x14ac:dyDescent="0.3">
      <c r="A859" s="113">
        <v>40667</v>
      </c>
      <c r="B859" s="114">
        <v>89.75</v>
      </c>
      <c r="C859" s="116">
        <f t="shared" si="26"/>
        <v>-2.9729729729729731E-2</v>
      </c>
      <c r="D859" s="115">
        <f t="shared" si="27"/>
        <v>-59.45945945945946</v>
      </c>
    </row>
    <row r="860" spans="1:4" x14ac:dyDescent="0.3">
      <c r="A860" s="113">
        <v>40668</v>
      </c>
      <c r="B860" s="114">
        <v>90.5</v>
      </c>
      <c r="C860" s="116">
        <f t="shared" si="26"/>
        <v>-2.9490616621983913E-2</v>
      </c>
      <c r="D860" s="115">
        <f t="shared" si="27"/>
        <v>-58.981233243967822</v>
      </c>
    </row>
    <row r="861" spans="1:4" x14ac:dyDescent="0.3">
      <c r="A861" s="113">
        <v>40669</v>
      </c>
      <c r="B861" s="114">
        <v>90.5</v>
      </c>
      <c r="C861" s="116">
        <f t="shared" si="26"/>
        <v>-3.2085561497326207E-2</v>
      </c>
      <c r="D861" s="115">
        <f t="shared" si="27"/>
        <v>-64.171122994652407</v>
      </c>
    </row>
    <row r="862" spans="1:4" x14ac:dyDescent="0.3">
      <c r="A862" s="113">
        <v>40672</v>
      </c>
      <c r="B862" s="114">
        <v>89.5</v>
      </c>
      <c r="C862" s="116">
        <f t="shared" si="26"/>
        <v>-3.5040431266846361E-2</v>
      </c>
      <c r="D862" s="115">
        <f t="shared" si="27"/>
        <v>-70.080862533692724</v>
      </c>
    </row>
    <row r="863" spans="1:4" x14ac:dyDescent="0.3">
      <c r="A863" s="113">
        <v>40673</v>
      </c>
      <c r="B863" s="114">
        <v>88.5</v>
      </c>
      <c r="C863" s="116">
        <f t="shared" si="26"/>
        <v>-3.5422343324250684E-2</v>
      </c>
      <c r="D863" s="115">
        <f t="shared" si="27"/>
        <v>-70.844686648501366</v>
      </c>
    </row>
    <row r="864" spans="1:4" x14ac:dyDescent="0.3">
      <c r="A864" s="113">
        <v>40674</v>
      </c>
      <c r="B864" s="114">
        <v>89.25</v>
      </c>
      <c r="C864" s="116">
        <f t="shared" si="26"/>
        <v>-2.7932960893854749E-3</v>
      </c>
      <c r="D864" s="115">
        <f t="shared" si="27"/>
        <v>-5.5865921787709487</v>
      </c>
    </row>
    <row r="865" spans="1:4" x14ac:dyDescent="0.3">
      <c r="A865" s="113">
        <v>40675</v>
      </c>
      <c r="B865" s="114">
        <v>88.5</v>
      </c>
      <c r="C865" s="116">
        <f t="shared" si="26"/>
        <v>8.5470085470085479E-3</v>
      </c>
      <c r="D865" s="115">
        <f t="shared" si="27"/>
        <v>17.094017094017094</v>
      </c>
    </row>
    <row r="866" spans="1:4" x14ac:dyDescent="0.3">
      <c r="A866" s="113">
        <v>40676</v>
      </c>
      <c r="B866" s="114">
        <v>89.5</v>
      </c>
      <c r="C866" s="116">
        <f t="shared" si="26"/>
        <v>1.1299435028248588E-2</v>
      </c>
      <c r="D866" s="115">
        <f t="shared" si="27"/>
        <v>22.598870056497173</v>
      </c>
    </row>
    <row r="867" spans="1:4" x14ac:dyDescent="0.3">
      <c r="A867" s="113">
        <v>40679</v>
      </c>
      <c r="B867" s="114">
        <v>90</v>
      </c>
      <c r="C867" s="116">
        <f t="shared" si="26"/>
        <v>1.1235955056179775E-2</v>
      </c>
      <c r="D867" s="115">
        <f t="shared" si="27"/>
        <v>22.471910112359552</v>
      </c>
    </row>
    <row r="868" spans="1:4" x14ac:dyDescent="0.3">
      <c r="A868" s="113">
        <v>40680</v>
      </c>
      <c r="B868" s="114">
        <v>90.25</v>
      </c>
      <c r="C868" s="116">
        <f t="shared" si="26"/>
        <v>5.5710306406685237E-3</v>
      </c>
      <c r="D868" s="115">
        <f t="shared" si="27"/>
        <v>11.142061281337048</v>
      </c>
    </row>
    <row r="869" spans="1:4" x14ac:dyDescent="0.3">
      <c r="A869" s="113">
        <v>40681</v>
      </c>
      <c r="B869" s="114">
        <v>88.75</v>
      </c>
      <c r="C869" s="116">
        <f t="shared" si="26"/>
        <v>-1.9337016574585635E-2</v>
      </c>
      <c r="D869" s="115">
        <f t="shared" si="27"/>
        <v>-38.674033149171265</v>
      </c>
    </row>
    <row r="870" spans="1:4" x14ac:dyDescent="0.3">
      <c r="A870" s="113">
        <v>40682</v>
      </c>
      <c r="B870" s="114">
        <v>88.75</v>
      </c>
      <c r="C870" s="116">
        <f t="shared" si="26"/>
        <v>-1.9337016574585635E-2</v>
      </c>
      <c r="D870" s="115">
        <f t="shared" si="27"/>
        <v>-38.674033149171265</v>
      </c>
    </row>
    <row r="871" spans="1:4" x14ac:dyDescent="0.3">
      <c r="A871" s="113">
        <v>40683</v>
      </c>
      <c r="B871" s="114">
        <v>89.998900000000006</v>
      </c>
      <c r="C871" s="116">
        <f t="shared" si="26"/>
        <v>5.574301675977722E-3</v>
      </c>
      <c r="D871" s="115">
        <f t="shared" si="27"/>
        <v>11.148603351955444</v>
      </c>
    </row>
    <row r="872" spans="1:4" x14ac:dyDescent="0.3">
      <c r="A872" s="113">
        <v>40686</v>
      </c>
      <c r="B872" s="114">
        <v>91.748999999999995</v>
      </c>
      <c r="C872" s="116">
        <f t="shared" si="26"/>
        <v>3.6711864406779607E-2</v>
      </c>
      <c r="D872" s="115">
        <f t="shared" si="27"/>
        <v>73.423728813559208</v>
      </c>
    </row>
    <row r="873" spans="1:4" x14ac:dyDescent="0.3">
      <c r="A873" s="113">
        <v>40687</v>
      </c>
      <c r="B873" s="114">
        <v>91.248999999999995</v>
      </c>
      <c r="C873" s="116">
        <f t="shared" si="26"/>
        <v>2.2397759103641404E-2</v>
      </c>
      <c r="D873" s="115">
        <f t="shared" si="27"/>
        <v>44.795518207282804</v>
      </c>
    </row>
    <row r="874" spans="1:4" x14ac:dyDescent="0.3">
      <c r="A874" s="113">
        <v>40688</v>
      </c>
      <c r="B874" s="114">
        <v>90.999099999999999</v>
      </c>
      <c r="C874" s="116">
        <f t="shared" si="26"/>
        <v>2.823841807909603E-2</v>
      </c>
      <c r="D874" s="115">
        <f t="shared" si="27"/>
        <v>56.476836158192057</v>
      </c>
    </row>
    <row r="875" spans="1:4" x14ac:dyDescent="0.3">
      <c r="A875" s="113">
        <v>40689</v>
      </c>
      <c r="B875" s="114">
        <v>90.499099999999999</v>
      </c>
      <c r="C875" s="116">
        <f t="shared" si="26"/>
        <v>1.1163128491620095E-2</v>
      </c>
      <c r="D875" s="115">
        <f t="shared" si="27"/>
        <v>22.326256983240189</v>
      </c>
    </row>
    <row r="876" spans="1:4" x14ac:dyDescent="0.3">
      <c r="A876" s="113">
        <v>40690</v>
      </c>
      <c r="B876" s="114">
        <v>90.499200000000002</v>
      </c>
      <c r="C876" s="116">
        <f t="shared" si="26"/>
        <v>5.5466666666666876E-3</v>
      </c>
      <c r="D876" s="115">
        <f t="shared" si="27"/>
        <v>11.093333333333375</v>
      </c>
    </row>
    <row r="877" spans="1:4" x14ac:dyDescent="0.3">
      <c r="A877" s="113">
        <v>40694</v>
      </c>
      <c r="B877" s="114">
        <v>89.499300000000005</v>
      </c>
      <c r="C877" s="116">
        <f t="shared" si="26"/>
        <v>-8.3180055401661478E-3</v>
      </c>
      <c r="D877" s="115">
        <f t="shared" si="27"/>
        <v>-16.636011080332295</v>
      </c>
    </row>
    <row r="878" spans="1:4" x14ac:dyDescent="0.3">
      <c r="A878" s="113">
        <v>40695</v>
      </c>
      <c r="B878" s="114">
        <v>91.999399999999994</v>
      </c>
      <c r="C878" s="116">
        <f t="shared" si="26"/>
        <v>3.6612957746478811E-2</v>
      </c>
      <c r="D878" s="115">
        <f t="shared" si="27"/>
        <v>73.225915492957611</v>
      </c>
    </row>
    <row r="879" spans="1:4" x14ac:dyDescent="0.3">
      <c r="A879" s="113">
        <v>40696</v>
      </c>
      <c r="B879" s="114">
        <v>92.999399999999994</v>
      </c>
      <c r="C879" s="116">
        <f t="shared" si="26"/>
        <v>4.7880563380281627E-2</v>
      </c>
      <c r="D879" s="115">
        <f t="shared" si="27"/>
        <v>95.761126760563258</v>
      </c>
    </row>
    <row r="880" spans="1:4" x14ac:dyDescent="0.3">
      <c r="A880" s="113">
        <v>40697</v>
      </c>
      <c r="B880" s="114">
        <v>94.499399999999994</v>
      </c>
      <c r="C880" s="116">
        <f t="shared" si="26"/>
        <v>5.0006166742037825E-2</v>
      </c>
      <c r="D880" s="115">
        <f t="shared" si="27"/>
        <v>100.01233348407564</v>
      </c>
    </row>
    <row r="881" spans="1:4" x14ac:dyDescent="0.3">
      <c r="A881" s="113">
        <v>40700</v>
      </c>
      <c r="B881" s="114">
        <v>95.999499999999998</v>
      </c>
      <c r="C881" s="116">
        <f t="shared" si="26"/>
        <v>4.6327480408505844E-2</v>
      </c>
      <c r="D881" s="115">
        <f t="shared" si="27"/>
        <v>92.654960817011684</v>
      </c>
    </row>
    <row r="882" spans="1:4" x14ac:dyDescent="0.3">
      <c r="A882" s="113">
        <v>40701</v>
      </c>
      <c r="B882" s="114">
        <v>95.749600000000001</v>
      </c>
      <c r="C882" s="116">
        <f t="shared" si="26"/>
        <v>4.9322184352705301E-2</v>
      </c>
      <c r="D882" s="115">
        <f t="shared" si="27"/>
        <v>98.644368705410585</v>
      </c>
    </row>
    <row r="883" spans="1:4" x14ac:dyDescent="0.3">
      <c r="A883" s="113">
        <v>40702</v>
      </c>
      <c r="B883" s="114">
        <v>97.999600000000001</v>
      </c>
      <c r="C883" s="116">
        <f t="shared" si="26"/>
        <v>7.6929332268121361E-2</v>
      </c>
      <c r="D883" s="115">
        <f t="shared" si="27"/>
        <v>153.85866453624271</v>
      </c>
    </row>
    <row r="884" spans="1:4" x14ac:dyDescent="0.3">
      <c r="A884" s="113">
        <v>40703</v>
      </c>
      <c r="B884" s="114">
        <v>97.999600000000001</v>
      </c>
      <c r="C884" s="116">
        <f t="shared" si="26"/>
        <v>8.2879277252480996E-2</v>
      </c>
      <c r="D884" s="115">
        <f t="shared" si="27"/>
        <v>165.75855450496198</v>
      </c>
    </row>
    <row r="885" spans="1:4" x14ac:dyDescent="0.3">
      <c r="A885" s="113">
        <v>40704</v>
      </c>
      <c r="B885" s="114">
        <v>98.999700000000004</v>
      </c>
      <c r="C885" s="116">
        <f t="shared" si="26"/>
        <v>9.3929007107245166E-2</v>
      </c>
      <c r="D885" s="115">
        <f t="shared" si="27"/>
        <v>187.85801421449031</v>
      </c>
    </row>
    <row r="886" spans="1:4" x14ac:dyDescent="0.3">
      <c r="A886" s="113">
        <v>40707</v>
      </c>
      <c r="B886" s="114">
        <v>99.499799999999993</v>
      </c>
      <c r="C886" s="116">
        <f t="shared" si="26"/>
        <v>0.11173830409846768</v>
      </c>
      <c r="D886" s="115">
        <f t="shared" si="27"/>
        <v>223.47660819693533</v>
      </c>
    </row>
    <row r="887" spans="1:4" x14ac:dyDescent="0.3">
      <c r="A887" s="113">
        <v>40708</v>
      </c>
      <c r="B887" s="114">
        <v>96.749799999999993</v>
      </c>
      <c r="C887" s="116">
        <f t="shared" si="26"/>
        <v>5.1635119359474076E-2</v>
      </c>
      <c r="D887" s="115">
        <f t="shared" si="27"/>
        <v>103.27023871894814</v>
      </c>
    </row>
    <row r="888" spans="1:4" x14ac:dyDescent="0.3">
      <c r="A888" s="113">
        <v>40709</v>
      </c>
      <c r="B888" s="114">
        <v>99.749899999999997</v>
      </c>
      <c r="C888" s="116">
        <f t="shared" si="26"/>
        <v>7.25864898053106E-2</v>
      </c>
      <c r="D888" s="115">
        <f t="shared" si="27"/>
        <v>145.17297961062118</v>
      </c>
    </row>
    <row r="889" spans="1:4" x14ac:dyDescent="0.3">
      <c r="A889" s="113">
        <v>40710</v>
      </c>
      <c r="B889" s="114">
        <v>100.4999</v>
      </c>
      <c r="C889" s="116">
        <f t="shared" si="26"/>
        <v>6.3497757657720602E-2</v>
      </c>
      <c r="D889" s="115">
        <f t="shared" si="27"/>
        <v>126.9955153154412</v>
      </c>
    </row>
    <row r="890" spans="1:4" x14ac:dyDescent="0.3">
      <c r="A890" s="113">
        <v>40711</v>
      </c>
      <c r="B890" s="114">
        <v>99.499899999999997</v>
      </c>
      <c r="C890" s="116">
        <f t="shared" si="26"/>
        <v>3.646268990984327E-2</v>
      </c>
      <c r="D890" s="115">
        <f t="shared" si="27"/>
        <v>72.92537981968654</v>
      </c>
    </row>
    <row r="891" spans="1:4" x14ac:dyDescent="0.3">
      <c r="A891" s="113">
        <v>40714</v>
      </c>
      <c r="B891" s="114">
        <v>99.499099999999999</v>
      </c>
      <c r="C891" s="116">
        <f t="shared" si="26"/>
        <v>3.9159432519822512E-2</v>
      </c>
      <c r="D891" s="115">
        <f t="shared" si="27"/>
        <v>78.318865039645019</v>
      </c>
    </row>
    <row r="892" spans="1:4" x14ac:dyDescent="0.3">
      <c r="A892" s="113">
        <v>40715</v>
      </c>
      <c r="B892" s="114">
        <v>96.499200000000002</v>
      </c>
      <c r="C892" s="116">
        <f t="shared" si="26"/>
        <v>-1.5310266572516613E-2</v>
      </c>
      <c r="D892" s="115">
        <f t="shared" si="27"/>
        <v>-30.620533145033225</v>
      </c>
    </row>
    <row r="893" spans="1:4" x14ac:dyDescent="0.3">
      <c r="A893" s="113">
        <v>40716</v>
      </c>
      <c r="B893" s="114">
        <v>97.499200000000002</v>
      </c>
      <c r="C893" s="116">
        <f t="shared" si="26"/>
        <v>-5.1061432903807677E-3</v>
      </c>
      <c r="D893" s="115">
        <f t="shared" si="27"/>
        <v>-10.212286580761536</v>
      </c>
    </row>
    <row r="894" spans="1:4" x14ac:dyDescent="0.3">
      <c r="A894" s="113">
        <v>40717</v>
      </c>
      <c r="B894" s="114">
        <v>98.499099999999999</v>
      </c>
      <c r="C894" s="116">
        <f t="shared" si="26"/>
        <v>-5.056580979538379E-3</v>
      </c>
      <c r="D894" s="115">
        <f t="shared" si="27"/>
        <v>-10.113161959076757</v>
      </c>
    </row>
    <row r="895" spans="1:4" x14ac:dyDescent="0.3">
      <c r="A895" s="113">
        <v>40718</v>
      </c>
      <c r="B895" s="114">
        <v>100.999</v>
      </c>
      <c r="C895" s="116">
        <f t="shared" si="26"/>
        <v>1.5067366969581868E-2</v>
      </c>
      <c r="D895" s="115">
        <f t="shared" si="27"/>
        <v>30.134733939163734</v>
      </c>
    </row>
    <row r="896" spans="1:4" x14ac:dyDescent="0.3">
      <c r="A896" s="113">
        <v>40721</v>
      </c>
      <c r="B896" s="114">
        <v>99.998999999999995</v>
      </c>
      <c r="C896" s="116">
        <f t="shared" si="26"/>
        <v>3.3583531955621637E-2</v>
      </c>
      <c r="D896" s="115">
        <f t="shared" si="27"/>
        <v>67.167063911243275</v>
      </c>
    </row>
    <row r="897" spans="1:4" x14ac:dyDescent="0.3">
      <c r="A897" s="113">
        <v>40722</v>
      </c>
      <c r="B897" s="114">
        <v>97.999200000000002</v>
      </c>
      <c r="C897" s="116">
        <f t="shared" si="26"/>
        <v>-1.7550894787864396E-2</v>
      </c>
      <c r="D897" s="115">
        <f t="shared" si="27"/>
        <v>-35.101789575728795</v>
      </c>
    </row>
    <row r="898" spans="1:4" x14ac:dyDescent="0.3">
      <c r="A898" s="113">
        <v>40723</v>
      </c>
      <c r="B898" s="114">
        <v>94.749300000000005</v>
      </c>
      <c r="C898" s="116">
        <f t="shared" si="26"/>
        <v>-5.7219957432793379E-2</v>
      </c>
      <c r="D898" s="115">
        <f t="shared" si="27"/>
        <v>-114.43991486558676</v>
      </c>
    </row>
    <row r="899" spans="1:4" x14ac:dyDescent="0.3">
      <c r="A899" s="113">
        <v>40724</v>
      </c>
      <c r="B899" s="114">
        <v>90.249499999999998</v>
      </c>
      <c r="C899" s="116">
        <f t="shared" si="26"/>
        <v>-9.2968937657223763E-2</v>
      </c>
      <c r="D899" s="115">
        <f t="shared" si="27"/>
        <v>-185.93787531444752</v>
      </c>
    </row>
    <row r="900" spans="1:4" x14ac:dyDescent="0.3">
      <c r="A900" s="113">
        <v>40725</v>
      </c>
      <c r="B900" s="114">
        <v>89.999399999999994</v>
      </c>
      <c r="C900" s="116">
        <f t="shared" si="26"/>
        <v>-9.5475235454391086E-2</v>
      </c>
      <c r="D900" s="115">
        <f t="shared" si="27"/>
        <v>-190.95047090878217</v>
      </c>
    </row>
    <row r="901" spans="1:4" x14ac:dyDescent="0.3">
      <c r="A901" s="113">
        <v>40729</v>
      </c>
      <c r="B901" s="114">
        <v>91.499300000000005</v>
      </c>
      <c r="C901" s="116">
        <f t="shared" si="26"/>
        <v>-5.181286476986334E-2</v>
      </c>
      <c r="D901" s="115">
        <f t="shared" si="27"/>
        <v>-103.62572953972668</v>
      </c>
    </row>
    <row r="902" spans="1:4" x14ac:dyDescent="0.3">
      <c r="A902" s="113">
        <v>40730</v>
      </c>
      <c r="B902" s="114">
        <v>92.249300000000005</v>
      </c>
      <c r="C902" s="116">
        <f t="shared" si="26"/>
        <v>-5.3845570014933418E-2</v>
      </c>
      <c r="D902" s="115">
        <f t="shared" si="27"/>
        <v>-107.69114002986683</v>
      </c>
    </row>
    <row r="903" spans="1:4" x14ac:dyDescent="0.3">
      <c r="A903" s="113">
        <v>40731</v>
      </c>
      <c r="B903" s="114">
        <v>90.499300000000005</v>
      </c>
      <c r="C903" s="116">
        <f t="shared" si="26"/>
        <v>-8.121698573895593E-2</v>
      </c>
      <c r="D903" s="115">
        <f t="shared" si="27"/>
        <v>-162.43397147791185</v>
      </c>
    </row>
    <row r="904" spans="1:4" x14ac:dyDescent="0.3">
      <c r="A904" s="113">
        <v>40732</v>
      </c>
      <c r="B904" s="114">
        <v>92.749200000000002</v>
      </c>
      <c r="C904" s="116">
        <f t="shared" si="26"/>
        <v>-8.1681996851453914E-2</v>
      </c>
      <c r="D904" s="115">
        <f t="shared" si="27"/>
        <v>-163.36399370290781</v>
      </c>
    </row>
    <row r="905" spans="1:4" x14ac:dyDescent="0.3">
      <c r="A905" s="113">
        <v>40735</v>
      </c>
      <c r="B905" s="114">
        <v>96.499200000000002</v>
      </c>
      <c r="C905" s="116">
        <f t="shared" si="26"/>
        <v>-3.4998349983499773E-2</v>
      </c>
      <c r="D905" s="115">
        <f t="shared" si="27"/>
        <v>-69.996699966999543</v>
      </c>
    </row>
    <row r="906" spans="1:4" x14ac:dyDescent="0.3">
      <c r="A906" s="113">
        <v>40736</v>
      </c>
      <c r="B906" s="114">
        <v>97.999099999999999</v>
      </c>
      <c r="C906" s="116">
        <f t="shared" si="26"/>
        <v>-1.0204164932297372E-6</v>
      </c>
      <c r="D906" s="115">
        <f t="shared" si="27"/>
        <v>-2.0408329864594742E-3</v>
      </c>
    </row>
    <row r="907" spans="1:4" x14ac:dyDescent="0.3">
      <c r="A907" s="113">
        <v>40737</v>
      </c>
      <c r="B907" s="114">
        <v>96.999099999999999</v>
      </c>
      <c r="C907" s="116">
        <f t="shared" si="26"/>
        <v>2.3744766452100368E-2</v>
      </c>
      <c r="D907" s="115">
        <f t="shared" si="27"/>
        <v>47.489532904200736</v>
      </c>
    </row>
    <row r="908" spans="1:4" x14ac:dyDescent="0.3">
      <c r="A908" s="113">
        <v>40738</v>
      </c>
      <c r="B908" s="114">
        <v>96.499099999999999</v>
      </c>
      <c r="C908" s="116">
        <f t="shared" si="26"/>
        <v>6.9248029074953338E-2</v>
      </c>
      <c r="D908" s="115">
        <f t="shared" si="27"/>
        <v>138.49605814990667</v>
      </c>
    </row>
    <row r="909" spans="1:4" x14ac:dyDescent="0.3">
      <c r="A909" s="113">
        <v>40739</v>
      </c>
      <c r="B909" s="114">
        <v>96.998999999999995</v>
      </c>
      <c r="C909" s="116">
        <f t="shared" si="26"/>
        <v>7.777385182567885E-2</v>
      </c>
      <c r="D909" s="115">
        <f t="shared" si="27"/>
        <v>155.54770365135769</v>
      </c>
    </row>
    <row r="910" spans="1:4" x14ac:dyDescent="0.3">
      <c r="A910" s="113">
        <v>40742</v>
      </c>
      <c r="B910" s="114">
        <v>98.998900000000006</v>
      </c>
      <c r="C910" s="116">
        <f t="shared" si="26"/>
        <v>8.196346857298363E-2</v>
      </c>
      <c r="D910" s="115">
        <f t="shared" si="27"/>
        <v>163.92693714596723</v>
      </c>
    </row>
    <row r="911" spans="1:4" x14ac:dyDescent="0.3">
      <c r="A911" s="113">
        <v>40743</v>
      </c>
      <c r="B911" s="114">
        <v>96.498999999999995</v>
      </c>
      <c r="C911" s="116">
        <f t="shared" ref="C911:C974" si="28">(B911-B902)/B902</f>
        <v>4.6067558236214147E-2</v>
      </c>
      <c r="D911" s="115">
        <f t="shared" ref="D911:D974" si="29">C911*$D$2/$D$1</f>
        <v>92.13511647242828</v>
      </c>
    </row>
    <row r="912" spans="1:4" x14ac:dyDescent="0.3">
      <c r="A912" s="113">
        <v>40744</v>
      </c>
      <c r="B912" s="114">
        <v>94.248999999999995</v>
      </c>
      <c r="C912" s="116">
        <f t="shared" si="28"/>
        <v>4.143346965114636E-2</v>
      </c>
      <c r="D912" s="115">
        <f t="shared" si="29"/>
        <v>82.866939302292721</v>
      </c>
    </row>
    <row r="913" spans="1:4" x14ac:dyDescent="0.3">
      <c r="A913" s="113">
        <v>40745</v>
      </c>
      <c r="B913" s="114">
        <v>92.498999999999995</v>
      </c>
      <c r="C913" s="116">
        <f t="shared" si="28"/>
        <v>-2.697597391675687E-3</v>
      </c>
      <c r="D913" s="115">
        <f t="shared" si="29"/>
        <v>-5.3951947833513731</v>
      </c>
    </row>
    <row r="914" spans="1:4" x14ac:dyDescent="0.3">
      <c r="A914" s="113">
        <v>40746</v>
      </c>
      <c r="B914" s="114">
        <v>92.498999999999995</v>
      </c>
      <c r="C914" s="116">
        <f t="shared" si="28"/>
        <v>-4.1453193394349448E-2</v>
      </c>
      <c r="D914" s="115">
        <f t="shared" si="29"/>
        <v>-82.906386788698896</v>
      </c>
    </row>
    <row r="915" spans="1:4" x14ac:dyDescent="0.3">
      <c r="A915" s="113">
        <v>40749</v>
      </c>
      <c r="B915" s="114">
        <v>94.498900000000006</v>
      </c>
      <c r="C915" s="116">
        <f t="shared" si="28"/>
        <v>-3.5716654540704891E-2</v>
      </c>
      <c r="D915" s="115">
        <f t="shared" si="29"/>
        <v>-71.433309081409774</v>
      </c>
    </row>
    <row r="916" spans="1:4" x14ac:dyDescent="0.3">
      <c r="A916" s="113">
        <v>40750</v>
      </c>
      <c r="B916" s="114">
        <v>94.498900000000006</v>
      </c>
      <c r="C916" s="116">
        <f t="shared" si="28"/>
        <v>-2.5775496886053503E-2</v>
      </c>
      <c r="D916" s="115">
        <f t="shared" si="29"/>
        <v>-51.550993772107006</v>
      </c>
    </row>
    <row r="917" spans="1:4" x14ac:dyDescent="0.3">
      <c r="A917" s="113">
        <v>40751</v>
      </c>
      <c r="B917" s="114">
        <v>96.248900000000006</v>
      </c>
      <c r="C917" s="116">
        <f t="shared" si="28"/>
        <v>-2.5927702952669241E-3</v>
      </c>
      <c r="D917" s="115">
        <f t="shared" si="29"/>
        <v>-5.1855405905338481</v>
      </c>
    </row>
    <row r="918" spans="1:4" x14ac:dyDescent="0.3">
      <c r="A918" s="113">
        <v>40752</v>
      </c>
      <c r="B918" s="114">
        <v>95.748800000000003</v>
      </c>
      <c r="C918" s="116">
        <f t="shared" si="28"/>
        <v>-1.2888792667965571E-2</v>
      </c>
      <c r="D918" s="115">
        <f t="shared" si="29"/>
        <v>-25.777585335931143</v>
      </c>
    </row>
    <row r="919" spans="1:4" x14ac:dyDescent="0.3">
      <c r="A919" s="113">
        <v>40753</v>
      </c>
      <c r="B919" s="114">
        <v>95.748699999999999</v>
      </c>
      <c r="C919" s="116">
        <f t="shared" si="28"/>
        <v>-3.2830667815501043E-2</v>
      </c>
      <c r="D919" s="115">
        <f t="shared" si="29"/>
        <v>-65.661335631002089</v>
      </c>
    </row>
    <row r="920" spans="1:4" x14ac:dyDescent="0.3">
      <c r="A920" s="113">
        <v>40756</v>
      </c>
      <c r="B920" s="114">
        <v>95.748599999999996</v>
      </c>
      <c r="C920" s="116">
        <f t="shared" si="28"/>
        <v>-7.7762463859729026E-3</v>
      </c>
      <c r="D920" s="115">
        <f t="shared" si="29"/>
        <v>-15.552492771945804</v>
      </c>
    </row>
    <row r="921" spans="1:4" x14ac:dyDescent="0.3">
      <c r="A921" s="113">
        <v>40757</v>
      </c>
      <c r="B921" s="114">
        <v>98.498599999999996</v>
      </c>
      <c r="C921" s="116">
        <f t="shared" si="28"/>
        <v>4.5089072563104127E-2</v>
      </c>
      <c r="D921" s="115">
        <f t="shared" si="29"/>
        <v>90.17814512620825</v>
      </c>
    </row>
    <row r="922" spans="1:4" x14ac:dyDescent="0.3">
      <c r="A922" s="113">
        <v>40758</v>
      </c>
      <c r="B922" s="114">
        <v>97.498699999999999</v>
      </c>
      <c r="C922" s="116">
        <f t="shared" si="28"/>
        <v>5.4051395150217889E-2</v>
      </c>
      <c r="D922" s="115">
        <f t="shared" si="29"/>
        <v>108.10279030043577</v>
      </c>
    </row>
    <row r="923" spans="1:4" x14ac:dyDescent="0.3">
      <c r="A923" s="113">
        <v>40759</v>
      </c>
      <c r="B923" s="114">
        <v>103.99850000000001</v>
      </c>
      <c r="C923" s="116">
        <f t="shared" si="28"/>
        <v>0.12432026292176145</v>
      </c>
      <c r="D923" s="115">
        <f t="shared" si="29"/>
        <v>248.64052584352288</v>
      </c>
    </row>
    <row r="924" spans="1:4" x14ac:dyDescent="0.3">
      <c r="A924" s="113">
        <v>40760</v>
      </c>
      <c r="B924" s="114">
        <v>102.9987</v>
      </c>
      <c r="C924" s="116">
        <f t="shared" si="28"/>
        <v>8.9946020535688703E-2</v>
      </c>
      <c r="D924" s="115">
        <f t="shared" si="29"/>
        <v>179.89204107137741</v>
      </c>
    </row>
    <row r="925" spans="1:4" x14ac:dyDescent="0.3">
      <c r="A925" s="113">
        <v>40763</v>
      </c>
      <c r="B925" s="114">
        <v>114.9986</v>
      </c>
      <c r="C925" s="116">
        <f t="shared" si="28"/>
        <v>0.2169305674457585</v>
      </c>
      <c r="D925" s="115">
        <f t="shared" si="29"/>
        <v>433.861134891517</v>
      </c>
    </row>
    <row r="926" spans="1:4" x14ac:dyDescent="0.3">
      <c r="A926" s="113">
        <v>40764</v>
      </c>
      <c r="B926" s="114">
        <v>108.9986</v>
      </c>
      <c r="C926" s="116">
        <f t="shared" si="28"/>
        <v>0.13246592948075239</v>
      </c>
      <c r="D926" s="115">
        <f t="shared" si="29"/>
        <v>264.93185896150476</v>
      </c>
    </row>
    <row r="927" spans="1:4" x14ac:dyDescent="0.3">
      <c r="A927" s="113">
        <v>40765</v>
      </c>
      <c r="B927" s="114">
        <v>115.49850000000001</v>
      </c>
      <c r="C927" s="116">
        <f t="shared" si="28"/>
        <v>0.20626577043263208</v>
      </c>
      <c r="D927" s="115">
        <f t="shared" si="29"/>
        <v>412.53154086526411</v>
      </c>
    </row>
    <row r="928" spans="1:4" x14ac:dyDescent="0.3">
      <c r="A928" s="113">
        <v>40766</v>
      </c>
      <c r="B928" s="114">
        <v>116.49809999999999</v>
      </c>
      <c r="C928" s="116">
        <f t="shared" si="28"/>
        <v>0.21670685868319878</v>
      </c>
      <c r="D928" s="115">
        <f t="shared" si="29"/>
        <v>433.41371736639758</v>
      </c>
    </row>
    <row r="929" spans="1:4" x14ac:dyDescent="0.3">
      <c r="A929" s="113">
        <v>40767</v>
      </c>
      <c r="B929" s="114">
        <v>115.4983</v>
      </c>
      <c r="C929" s="116">
        <f t="shared" si="28"/>
        <v>0.20626620128127204</v>
      </c>
      <c r="D929" s="115">
        <f t="shared" si="29"/>
        <v>412.53240256254406</v>
      </c>
    </row>
    <row r="930" spans="1:4" x14ac:dyDescent="0.3">
      <c r="A930" s="113">
        <v>40770</v>
      </c>
      <c r="B930" s="114">
        <v>109.4984</v>
      </c>
      <c r="C930" s="116">
        <f t="shared" si="28"/>
        <v>0.11167468370108821</v>
      </c>
      <c r="D930" s="115">
        <f t="shared" si="29"/>
        <v>223.34936740217643</v>
      </c>
    </row>
    <row r="931" spans="1:4" x14ac:dyDescent="0.3">
      <c r="A931" s="113">
        <v>40771</v>
      </c>
      <c r="B931" s="114">
        <v>112.4983</v>
      </c>
      <c r="C931" s="116">
        <f t="shared" si="28"/>
        <v>0.15384410253675179</v>
      </c>
      <c r="D931" s="115">
        <f t="shared" si="29"/>
        <v>307.68820507350358</v>
      </c>
    </row>
    <row r="932" spans="1:4" x14ac:dyDescent="0.3">
      <c r="A932" s="113">
        <v>40772</v>
      </c>
      <c r="B932" s="114">
        <v>109.49850000000001</v>
      </c>
      <c r="C932" s="116">
        <f t="shared" si="28"/>
        <v>5.288537815449261E-2</v>
      </c>
      <c r="D932" s="115">
        <f t="shared" si="29"/>
        <v>105.77075630898521</v>
      </c>
    </row>
    <row r="933" spans="1:4" x14ac:dyDescent="0.3">
      <c r="A933" s="113">
        <v>40773</v>
      </c>
      <c r="B933" s="114">
        <v>116.49850000000001</v>
      </c>
      <c r="C933" s="116">
        <f t="shared" si="28"/>
        <v>0.13106767366966776</v>
      </c>
      <c r="D933" s="115">
        <f t="shared" si="29"/>
        <v>262.13534733933551</v>
      </c>
    </row>
    <row r="934" spans="1:4" x14ac:dyDescent="0.3">
      <c r="A934" s="113">
        <v>40774</v>
      </c>
      <c r="B934" s="114">
        <v>122.2484</v>
      </c>
      <c r="C934" s="116">
        <f t="shared" si="28"/>
        <v>6.3042506604428297E-2</v>
      </c>
      <c r="D934" s="115">
        <f t="shared" si="29"/>
        <v>126.08501320885659</v>
      </c>
    </row>
    <row r="935" spans="1:4" x14ac:dyDescent="0.3">
      <c r="A935" s="113">
        <v>40777</v>
      </c>
      <c r="B935" s="114">
        <v>126.4962</v>
      </c>
      <c r="C935" s="116">
        <f t="shared" si="28"/>
        <v>0.16053050222663415</v>
      </c>
      <c r="D935" s="115">
        <f t="shared" si="29"/>
        <v>321.06100445326831</v>
      </c>
    </row>
    <row r="936" spans="1:4" x14ac:dyDescent="0.3">
      <c r="A936" s="113">
        <v>40778</v>
      </c>
      <c r="B936" s="114">
        <v>125.9962</v>
      </c>
      <c r="C936" s="116">
        <f t="shared" si="28"/>
        <v>9.0890357883435663E-2</v>
      </c>
      <c r="D936" s="115">
        <f t="shared" si="29"/>
        <v>181.78071576687131</v>
      </c>
    </row>
    <row r="937" spans="1:4" x14ac:dyDescent="0.3">
      <c r="A937" s="113">
        <v>40779</v>
      </c>
      <c r="B937" s="114">
        <v>124.49639999999999</v>
      </c>
      <c r="C937" s="116">
        <f t="shared" si="28"/>
        <v>6.8656055334808036E-2</v>
      </c>
      <c r="D937" s="115">
        <f t="shared" si="29"/>
        <v>137.31211066961606</v>
      </c>
    </row>
    <row r="938" spans="1:4" x14ac:dyDescent="0.3">
      <c r="A938" s="113">
        <v>40780</v>
      </c>
      <c r="B938" s="114">
        <v>125.49639999999999</v>
      </c>
      <c r="C938" s="116">
        <f t="shared" si="28"/>
        <v>8.6564910479201798E-2</v>
      </c>
      <c r="D938" s="115">
        <f t="shared" si="29"/>
        <v>173.1298209584036</v>
      </c>
    </row>
    <row r="939" spans="1:4" x14ac:dyDescent="0.3">
      <c r="A939" s="113">
        <v>40781</v>
      </c>
      <c r="B939" s="114">
        <v>125.49639999999999</v>
      </c>
      <c r="C939" s="116">
        <f t="shared" si="28"/>
        <v>0.146102591453391</v>
      </c>
      <c r="D939" s="115">
        <f t="shared" si="29"/>
        <v>292.205182906782</v>
      </c>
    </row>
    <row r="940" spans="1:4" x14ac:dyDescent="0.3">
      <c r="A940" s="113">
        <v>40784</v>
      </c>
      <c r="B940" s="114">
        <v>120.4967</v>
      </c>
      <c r="C940" s="116">
        <f t="shared" si="28"/>
        <v>7.1097963258111491E-2</v>
      </c>
      <c r="D940" s="115">
        <f t="shared" si="29"/>
        <v>142.19592651622298</v>
      </c>
    </row>
    <row r="941" spans="1:4" x14ac:dyDescent="0.3">
      <c r="A941" s="113">
        <v>40785</v>
      </c>
      <c r="B941" s="114">
        <v>117.9969</v>
      </c>
      <c r="C941" s="116">
        <f t="shared" si="28"/>
        <v>7.7612022082494181E-2</v>
      </c>
      <c r="D941" s="115">
        <f t="shared" si="29"/>
        <v>155.22404416498836</v>
      </c>
    </row>
    <row r="942" spans="1:4" x14ac:dyDescent="0.3">
      <c r="A942" s="113">
        <v>40786</v>
      </c>
      <c r="B942" s="114">
        <v>113.997</v>
      </c>
      <c r="C942" s="116">
        <f t="shared" si="28"/>
        <v>-2.1472379472697135E-2</v>
      </c>
      <c r="D942" s="115">
        <f t="shared" si="29"/>
        <v>-42.944758945394263</v>
      </c>
    </row>
    <row r="943" spans="1:4" x14ac:dyDescent="0.3">
      <c r="A943" s="113">
        <v>40787</v>
      </c>
      <c r="B943" s="114">
        <v>116.997</v>
      </c>
      <c r="C943" s="116">
        <f t="shared" si="28"/>
        <v>-4.2956799434593858E-2</v>
      </c>
      <c r="D943" s="115">
        <f t="shared" si="29"/>
        <v>-85.913598869187709</v>
      </c>
    </row>
    <row r="944" spans="1:4" x14ac:dyDescent="0.3">
      <c r="A944" s="113">
        <v>40788</v>
      </c>
      <c r="B944" s="114">
        <v>120.4971</v>
      </c>
      <c r="C944" s="116">
        <f t="shared" si="28"/>
        <v>-4.7425140043732529E-2</v>
      </c>
      <c r="D944" s="115">
        <f t="shared" si="29"/>
        <v>-94.850280087465052</v>
      </c>
    </row>
    <row r="945" spans="1:4" x14ac:dyDescent="0.3">
      <c r="A945" s="113">
        <v>40792</v>
      </c>
      <c r="B945" s="114">
        <v>126.4973</v>
      </c>
      <c r="C945" s="116">
        <f t="shared" si="28"/>
        <v>3.9771040713925806E-3</v>
      </c>
      <c r="D945" s="115">
        <f t="shared" si="29"/>
        <v>7.9542081427851601</v>
      </c>
    </row>
    <row r="946" spans="1:4" x14ac:dyDescent="0.3">
      <c r="A946" s="113">
        <v>40793</v>
      </c>
      <c r="B946" s="114">
        <v>121.4974</v>
      </c>
      <c r="C946" s="116">
        <f t="shared" si="28"/>
        <v>-2.4089049964496928E-2</v>
      </c>
      <c r="D946" s="115">
        <f t="shared" si="29"/>
        <v>-48.178099928993852</v>
      </c>
    </row>
    <row r="947" spans="1:4" x14ac:dyDescent="0.3">
      <c r="A947" s="113">
        <v>40794</v>
      </c>
      <c r="B947" s="114">
        <v>124.4975</v>
      </c>
      <c r="C947" s="116">
        <f t="shared" si="28"/>
        <v>-7.9595908727261647E-3</v>
      </c>
      <c r="D947" s="115">
        <f t="shared" si="29"/>
        <v>-15.919181745452327</v>
      </c>
    </row>
    <row r="948" spans="1:4" x14ac:dyDescent="0.3">
      <c r="A948" s="117">
        <v>40795</v>
      </c>
      <c r="B948" s="115">
        <v>132.25</v>
      </c>
      <c r="C948" s="116">
        <f t="shared" si="28"/>
        <v>5.381508951651208E-2</v>
      </c>
      <c r="D948" s="115">
        <f t="shared" si="29"/>
        <v>107.63017903302415</v>
      </c>
    </row>
    <row r="949" spans="1:4" x14ac:dyDescent="0.3">
      <c r="A949" s="117">
        <v>40798</v>
      </c>
      <c r="B949" s="115">
        <v>135.75</v>
      </c>
      <c r="C949" s="116">
        <f t="shared" si="28"/>
        <v>0.1265868691839693</v>
      </c>
      <c r="D949" s="115">
        <f t="shared" si="29"/>
        <v>253.17373836793857</v>
      </c>
    </row>
    <row r="950" spans="1:4" x14ac:dyDescent="0.3">
      <c r="A950" s="117">
        <v>40799</v>
      </c>
      <c r="B950" s="115">
        <v>132.25</v>
      </c>
      <c r="C950" s="116">
        <f t="shared" si="28"/>
        <v>0.12079215640410895</v>
      </c>
      <c r="D950" s="115">
        <f t="shared" si="29"/>
        <v>241.5843128082179</v>
      </c>
    </row>
    <row r="951" spans="1:4" x14ac:dyDescent="0.3">
      <c r="A951" s="117">
        <v>40800</v>
      </c>
      <c r="B951" s="115">
        <v>129.75</v>
      </c>
      <c r="C951" s="116">
        <f t="shared" si="28"/>
        <v>0.13818784704860654</v>
      </c>
      <c r="D951" s="115">
        <f t="shared" si="29"/>
        <v>276.37569409721306</v>
      </c>
    </row>
    <row r="952" spans="1:4" x14ac:dyDescent="0.3">
      <c r="A952" s="117">
        <v>40801</v>
      </c>
      <c r="B952" s="115">
        <v>125.75</v>
      </c>
      <c r="C952" s="116">
        <f t="shared" si="28"/>
        <v>7.4813884116686755E-2</v>
      </c>
      <c r="D952" s="115">
        <f t="shared" si="29"/>
        <v>149.6277682333735</v>
      </c>
    </row>
    <row r="953" spans="1:4" x14ac:dyDescent="0.3">
      <c r="A953" s="117">
        <v>40802</v>
      </c>
      <c r="B953" s="115">
        <v>126.5</v>
      </c>
      <c r="C953" s="116">
        <f t="shared" si="28"/>
        <v>4.9817796444893668E-2</v>
      </c>
      <c r="D953" s="115">
        <f t="shared" si="29"/>
        <v>99.635592889787333</v>
      </c>
    </row>
    <row r="954" spans="1:4" x14ac:dyDescent="0.3">
      <c r="A954" s="117">
        <v>40805</v>
      </c>
      <c r="B954" s="115">
        <v>128.125</v>
      </c>
      <c r="C954" s="116">
        <f t="shared" si="28"/>
        <v>1.2867468317505626E-2</v>
      </c>
      <c r="D954" s="115">
        <f t="shared" si="29"/>
        <v>25.734936635011252</v>
      </c>
    </row>
    <row r="955" spans="1:4" x14ac:dyDescent="0.3">
      <c r="A955" s="117">
        <v>40806</v>
      </c>
      <c r="B955" s="115">
        <v>134.5</v>
      </c>
      <c r="C955" s="116">
        <f t="shared" si="28"/>
        <v>0.10701957408142068</v>
      </c>
      <c r="D955" s="115">
        <f t="shared" si="29"/>
        <v>214.03914816284134</v>
      </c>
    </row>
    <row r="956" spans="1:4" x14ac:dyDescent="0.3">
      <c r="A956" s="117">
        <v>40807</v>
      </c>
      <c r="B956" s="115">
        <v>141.75</v>
      </c>
      <c r="C956" s="116">
        <f t="shared" si="28"/>
        <v>0.13857707986104137</v>
      </c>
      <c r="D956" s="115">
        <f t="shared" si="29"/>
        <v>277.15415972208274</v>
      </c>
    </row>
    <row r="957" spans="1:4" x14ac:dyDescent="0.3">
      <c r="A957" s="117">
        <v>40808</v>
      </c>
      <c r="B957" s="115">
        <v>145.5</v>
      </c>
      <c r="C957" s="116">
        <f t="shared" si="28"/>
        <v>0.1001890359168242</v>
      </c>
      <c r="D957" s="115">
        <f t="shared" si="29"/>
        <v>200.37807183364839</v>
      </c>
    </row>
    <row r="958" spans="1:4" x14ac:dyDescent="0.3">
      <c r="A958" s="117">
        <v>40809</v>
      </c>
      <c r="B958" s="115">
        <v>142.5</v>
      </c>
      <c r="C958" s="116">
        <f t="shared" si="28"/>
        <v>4.9723756906077346E-2</v>
      </c>
      <c r="D958" s="115">
        <f t="shared" si="29"/>
        <v>99.447513812154696</v>
      </c>
    </row>
    <row r="959" spans="1:4" x14ac:dyDescent="0.3">
      <c r="A959" s="117">
        <v>40812</v>
      </c>
      <c r="B959" s="115">
        <v>137.125</v>
      </c>
      <c r="C959" s="116">
        <f t="shared" si="28"/>
        <v>3.6862003780718335E-2</v>
      </c>
      <c r="D959" s="115">
        <f t="shared" si="29"/>
        <v>73.724007561436665</v>
      </c>
    </row>
    <row r="960" spans="1:4" x14ac:dyDescent="0.3">
      <c r="A960" s="117">
        <v>40813</v>
      </c>
      <c r="B960" s="115">
        <v>136.75</v>
      </c>
      <c r="C960" s="116">
        <f t="shared" si="28"/>
        <v>5.3949903660886318E-2</v>
      </c>
      <c r="D960" s="115">
        <f t="shared" si="29"/>
        <v>107.89980732177264</v>
      </c>
    </row>
    <row r="961" spans="1:4" x14ac:dyDescent="0.3">
      <c r="A961" s="117">
        <v>40814</v>
      </c>
      <c r="B961" s="115">
        <v>142</v>
      </c>
      <c r="C961" s="116">
        <f t="shared" si="28"/>
        <v>0.12922465208747516</v>
      </c>
      <c r="D961" s="115">
        <f t="shared" si="29"/>
        <v>258.44930417495033</v>
      </c>
    </row>
    <row r="962" spans="1:4" x14ac:dyDescent="0.3">
      <c r="A962" s="117">
        <v>40815</v>
      </c>
      <c r="B962" s="115">
        <v>139.75</v>
      </c>
      <c r="C962" s="116">
        <f t="shared" si="28"/>
        <v>0.10474308300395258</v>
      </c>
      <c r="D962" s="115">
        <f t="shared" si="29"/>
        <v>209.48616600790515</v>
      </c>
    </row>
    <row r="963" spans="1:4" x14ac:dyDescent="0.3">
      <c r="A963" s="117">
        <v>40816</v>
      </c>
      <c r="B963" s="115">
        <v>145.25</v>
      </c>
      <c r="C963" s="116">
        <f t="shared" si="28"/>
        <v>0.13365853658536586</v>
      </c>
      <c r="D963" s="115">
        <f t="shared" si="29"/>
        <v>267.3170731707317</v>
      </c>
    </row>
    <row r="964" spans="1:4" x14ac:dyDescent="0.3">
      <c r="A964" s="117">
        <v>40819</v>
      </c>
      <c r="B964" s="115">
        <v>151.5</v>
      </c>
      <c r="C964" s="116">
        <f t="shared" si="28"/>
        <v>0.12639405204460966</v>
      </c>
      <c r="D964" s="115">
        <f t="shared" si="29"/>
        <v>252.7881040892193</v>
      </c>
    </row>
    <row r="965" spans="1:4" x14ac:dyDescent="0.3">
      <c r="A965" s="117">
        <v>40820</v>
      </c>
      <c r="B965" s="115">
        <v>149.5</v>
      </c>
      <c r="C965" s="116">
        <f t="shared" si="28"/>
        <v>5.4673721340388004E-2</v>
      </c>
      <c r="D965" s="115">
        <f t="shared" si="29"/>
        <v>109.34744268077601</v>
      </c>
    </row>
    <row r="966" spans="1:4" x14ac:dyDescent="0.3">
      <c r="A966" s="117">
        <v>40821</v>
      </c>
      <c r="B966" s="115">
        <v>145.5</v>
      </c>
      <c r="C966" s="116">
        <f t="shared" si="28"/>
        <v>0</v>
      </c>
      <c r="D966" s="115">
        <f t="shared" si="29"/>
        <v>0</v>
      </c>
    </row>
    <row r="967" spans="1:4" x14ac:dyDescent="0.3">
      <c r="A967" s="117">
        <v>40822</v>
      </c>
      <c r="B967" s="115">
        <v>139.75</v>
      </c>
      <c r="C967" s="116">
        <f t="shared" si="28"/>
        <v>-1.9298245614035089E-2</v>
      </c>
      <c r="D967" s="115">
        <f t="shared" si="29"/>
        <v>-38.596491228070171</v>
      </c>
    </row>
    <row r="968" spans="1:4" x14ac:dyDescent="0.3">
      <c r="A968" s="117">
        <v>40823</v>
      </c>
      <c r="B968" s="115">
        <v>139.75</v>
      </c>
      <c r="C968" s="116">
        <f t="shared" si="28"/>
        <v>1.9143117593436645E-2</v>
      </c>
      <c r="D968" s="115">
        <f t="shared" si="29"/>
        <v>38.286235186873284</v>
      </c>
    </row>
    <row r="969" spans="1:4" x14ac:dyDescent="0.3">
      <c r="A969" s="117">
        <v>40827</v>
      </c>
      <c r="B969" s="115">
        <v>136</v>
      </c>
      <c r="C969" s="116">
        <f t="shared" si="28"/>
        <v>-5.4844606946983544E-3</v>
      </c>
      <c r="D969" s="115">
        <f t="shared" si="29"/>
        <v>-10.968921389396709</v>
      </c>
    </row>
    <row r="970" spans="1:4" x14ac:dyDescent="0.3">
      <c r="A970" s="117">
        <v>40828</v>
      </c>
      <c r="B970" s="115">
        <v>131</v>
      </c>
      <c r="C970" s="116">
        <f t="shared" si="28"/>
        <v>-7.746478873239436E-2</v>
      </c>
      <c r="D970" s="115">
        <f t="shared" si="29"/>
        <v>-154.92957746478871</v>
      </c>
    </row>
    <row r="971" spans="1:4" x14ac:dyDescent="0.3">
      <c r="A971" s="117">
        <v>40829</v>
      </c>
      <c r="B971" s="115">
        <v>132.994</v>
      </c>
      <c r="C971" s="116">
        <f t="shared" si="28"/>
        <v>-4.8343470483005371E-2</v>
      </c>
      <c r="D971" s="115">
        <f t="shared" si="29"/>
        <v>-96.686940966010738</v>
      </c>
    </row>
    <row r="972" spans="1:4" x14ac:dyDescent="0.3">
      <c r="A972" s="117">
        <v>40830</v>
      </c>
      <c r="B972" s="115">
        <v>130.5</v>
      </c>
      <c r="C972" s="116">
        <f t="shared" si="28"/>
        <v>-0.10154905335628227</v>
      </c>
      <c r="D972" s="115">
        <f t="shared" si="29"/>
        <v>-203.09810671256452</v>
      </c>
    </row>
    <row r="973" spans="1:4" x14ac:dyDescent="0.3">
      <c r="A973" s="117">
        <v>40833</v>
      </c>
      <c r="B973" s="115">
        <v>135.5</v>
      </c>
      <c r="C973" s="116">
        <f t="shared" si="28"/>
        <v>-0.10561056105610561</v>
      </c>
      <c r="D973" s="115">
        <f t="shared" si="29"/>
        <v>-211.22112211221122</v>
      </c>
    </row>
    <row r="974" spans="1:4" x14ac:dyDescent="0.3">
      <c r="A974" s="117">
        <v>40834</v>
      </c>
      <c r="B974" s="115">
        <v>133</v>
      </c>
      <c r="C974" s="116">
        <f t="shared" si="28"/>
        <v>-0.11036789297658862</v>
      </c>
      <c r="D974" s="115">
        <f t="shared" si="29"/>
        <v>-220.73578595317721</v>
      </c>
    </row>
    <row r="975" spans="1:4" x14ac:dyDescent="0.3">
      <c r="A975" s="117">
        <v>40835</v>
      </c>
      <c r="B975" s="115">
        <v>135</v>
      </c>
      <c r="C975" s="116">
        <f t="shared" ref="C975:C1038" si="30">(B975-B966)/B966</f>
        <v>-7.2164948453608241E-2</v>
      </c>
      <c r="D975" s="115">
        <f t="shared" ref="D975:D1038" si="31">C975*$D$2/$D$1</f>
        <v>-144.32989690721647</v>
      </c>
    </row>
    <row r="976" spans="1:4" x14ac:dyDescent="0.3">
      <c r="A976" s="117">
        <v>40836</v>
      </c>
      <c r="B976" s="115">
        <v>134.25</v>
      </c>
      <c r="C976" s="116">
        <f t="shared" si="30"/>
        <v>-3.9355992844364938E-2</v>
      </c>
      <c r="D976" s="115">
        <f t="shared" si="31"/>
        <v>-78.711985688729868</v>
      </c>
    </row>
    <row r="977" spans="1:4" x14ac:dyDescent="0.3">
      <c r="A977" s="117">
        <v>40837</v>
      </c>
      <c r="B977" s="115">
        <v>131.75</v>
      </c>
      <c r="C977" s="116">
        <f t="shared" si="30"/>
        <v>-5.7245080500894455E-2</v>
      </c>
      <c r="D977" s="115">
        <f t="shared" si="31"/>
        <v>-114.49016100178891</v>
      </c>
    </row>
    <row r="978" spans="1:4" x14ac:dyDescent="0.3">
      <c r="A978" s="117">
        <v>40840</v>
      </c>
      <c r="B978" s="115">
        <v>126.584</v>
      </c>
      <c r="C978" s="116">
        <f t="shared" si="30"/>
        <v>-6.9235294117647034E-2</v>
      </c>
      <c r="D978" s="115">
        <f t="shared" si="31"/>
        <v>-138.47058823529406</v>
      </c>
    </row>
    <row r="979" spans="1:4" x14ac:dyDescent="0.3">
      <c r="A979" s="117">
        <v>40841</v>
      </c>
      <c r="B979" s="115">
        <v>130.084</v>
      </c>
      <c r="C979" s="116">
        <f t="shared" si="30"/>
        <v>-6.9923664122137161E-3</v>
      </c>
      <c r="D979" s="115">
        <f t="shared" si="31"/>
        <v>-13.984732824427432</v>
      </c>
    </row>
    <row r="980" spans="1:4" x14ac:dyDescent="0.3">
      <c r="A980" s="117">
        <v>40842</v>
      </c>
      <c r="B980" s="115">
        <v>126.334</v>
      </c>
      <c r="C980" s="116">
        <f t="shared" si="30"/>
        <v>-5.0077447102876795E-2</v>
      </c>
      <c r="D980" s="115">
        <f t="shared" si="31"/>
        <v>-100.15489420575358</v>
      </c>
    </row>
    <row r="981" spans="1:4" x14ac:dyDescent="0.3">
      <c r="A981" s="117">
        <v>40843</v>
      </c>
      <c r="B981" s="115">
        <v>114.084</v>
      </c>
      <c r="C981" s="116">
        <f t="shared" si="30"/>
        <v>-0.12579310344827585</v>
      </c>
      <c r="D981" s="115">
        <f t="shared" si="31"/>
        <v>-251.58620689655169</v>
      </c>
    </row>
    <row r="982" spans="1:4" x14ac:dyDescent="0.3">
      <c r="A982" s="117">
        <v>40844</v>
      </c>
      <c r="B982" s="115">
        <v>114.25</v>
      </c>
      <c r="C982" s="116">
        <f t="shared" si="30"/>
        <v>-0.15682656826568267</v>
      </c>
      <c r="D982" s="115">
        <f t="shared" si="31"/>
        <v>-313.65313653136536</v>
      </c>
    </row>
    <row r="983" spans="1:4" x14ac:dyDescent="0.3">
      <c r="A983" s="117">
        <v>40847</v>
      </c>
      <c r="B983" s="115">
        <v>122</v>
      </c>
      <c r="C983" s="116">
        <f t="shared" si="30"/>
        <v>-8.2706766917293228E-2</v>
      </c>
      <c r="D983" s="115">
        <f t="shared" si="31"/>
        <v>-165.41353383458645</v>
      </c>
    </row>
    <row r="984" spans="1:4" x14ac:dyDescent="0.3">
      <c r="A984" s="117">
        <v>40848</v>
      </c>
      <c r="B984" s="115">
        <v>127.25</v>
      </c>
      <c r="C984" s="116">
        <f t="shared" si="30"/>
        <v>-5.7407407407407407E-2</v>
      </c>
      <c r="D984" s="115">
        <f t="shared" si="31"/>
        <v>-114.81481481481481</v>
      </c>
    </row>
    <row r="985" spans="1:4" x14ac:dyDescent="0.3">
      <c r="A985" s="117">
        <v>40849</v>
      </c>
      <c r="B985" s="115">
        <v>125.834</v>
      </c>
      <c r="C985" s="116">
        <f t="shared" si="30"/>
        <v>-6.2689013035381727E-2</v>
      </c>
      <c r="D985" s="115">
        <f t="shared" si="31"/>
        <v>-125.37802607076345</v>
      </c>
    </row>
    <row r="986" spans="1:4" x14ac:dyDescent="0.3">
      <c r="A986" s="117">
        <v>40850</v>
      </c>
      <c r="B986" s="115">
        <v>120.908</v>
      </c>
      <c r="C986" s="116">
        <f t="shared" si="30"/>
        <v>-8.2292220113851983E-2</v>
      </c>
      <c r="D986" s="115">
        <f t="shared" si="31"/>
        <v>-164.58444022770396</v>
      </c>
    </row>
    <row r="987" spans="1:4" x14ac:dyDescent="0.3">
      <c r="A987" s="117">
        <v>40851</v>
      </c>
      <c r="B987" s="115">
        <v>123.75</v>
      </c>
      <c r="C987" s="116">
        <f t="shared" si="30"/>
        <v>-2.2388295519180965E-2</v>
      </c>
      <c r="D987" s="115">
        <f t="shared" si="31"/>
        <v>-44.776591038361929</v>
      </c>
    </row>
    <row r="988" spans="1:4" x14ac:dyDescent="0.3">
      <c r="A988" s="117">
        <v>40854</v>
      </c>
      <c r="B988" s="115">
        <v>123.626</v>
      </c>
      <c r="C988" s="116">
        <f t="shared" si="30"/>
        <v>-4.9644844869468942E-2</v>
      </c>
      <c r="D988" s="115">
        <f t="shared" si="31"/>
        <v>-99.289689738937881</v>
      </c>
    </row>
    <row r="989" spans="1:4" x14ac:dyDescent="0.3">
      <c r="A989" s="117">
        <v>40855</v>
      </c>
      <c r="B989" s="115">
        <v>121.251</v>
      </c>
      <c r="C989" s="116">
        <f t="shared" si="30"/>
        <v>-4.0234616176167921E-2</v>
      </c>
      <c r="D989" s="115">
        <f t="shared" si="31"/>
        <v>-80.469232352335851</v>
      </c>
    </row>
    <row r="990" spans="1:4" x14ac:dyDescent="0.3">
      <c r="A990" s="117">
        <v>40856</v>
      </c>
      <c r="B990" s="115">
        <v>130.125</v>
      </c>
      <c r="C990" s="116">
        <f t="shared" si="30"/>
        <v>0.14060692121594612</v>
      </c>
      <c r="D990" s="115">
        <f t="shared" si="31"/>
        <v>281.2138424318922</v>
      </c>
    </row>
    <row r="991" spans="1:4" x14ac:dyDescent="0.3">
      <c r="A991" s="117">
        <v>40857</v>
      </c>
      <c r="B991" s="115">
        <v>129.75</v>
      </c>
      <c r="C991" s="116">
        <f t="shared" si="30"/>
        <v>0.13566739606126915</v>
      </c>
      <c r="D991" s="115">
        <f t="shared" si="31"/>
        <v>271.33479212253832</v>
      </c>
    </row>
    <row r="992" spans="1:4" x14ac:dyDescent="0.3">
      <c r="A992" s="117">
        <v>40861</v>
      </c>
      <c r="B992" s="115">
        <v>129.625</v>
      </c>
      <c r="C992" s="116">
        <f t="shared" si="30"/>
        <v>6.25E-2</v>
      </c>
      <c r="D992" s="115">
        <f t="shared" si="31"/>
        <v>125</v>
      </c>
    </row>
    <row r="993" spans="1:4" x14ac:dyDescent="0.3">
      <c r="A993" s="117">
        <v>40862</v>
      </c>
      <c r="B993" s="115">
        <v>132.501</v>
      </c>
      <c r="C993" s="116">
        <f t="shared" si="30"/>
        <v>4.1265225933202393E-2</v>
      </c>
      <c r="D993" s="115">
        <f t="shared" si="31"/>
        <v>82.530451866404789</v>
      </c>
    </row>
    <row r="994" spans="1:4" x14ac:dyDescent="0.3">
      <c r="A994" s="117">
        <v>40863</v>
      </c>
      <c r="B994" s="115">
        <v>134.875</v>
      </c>
      <c r="C994" s="116">
        <f t="shared" si="30"/>
        <v>7.1848625967544516E-2</v>
      </c>
      <c r="D994" s="115">
        <f t="shared" si="31"/>
        <v>143.69725193508904</v>
      </c>
    </row>
    <row r="995" spans="1:4" x14ac:dyDescent="0.3">
      <c r="A995" s="117">
        <v>40864</v>
      </c>
      <c r="B995" s="115">
        <v>136.626</v>
      </c>
      <c r="C995" s="116">
        <f t="shared" si="30"/>
        <v>0.12999966916994743</v>
      </c>
      <c r="D995" s="115">
        <f t="shared" si="31"/>
        <v>259.99933833989485</v>
      </c>
    </row>
    <row r="996" spans="1:4" x14ac:dyDescent="0.3">
      <c r="A996" s="117">
        <v>40865</v>
      </c>
      <c r="B996" s="115">
        <v>136</v>
      </c>
      <c r="C996" s="116">
        <f t="shared" si="30"/>
        <v>9.8989898989898989E-2</v>
      </c>
      <c r="D996" s="115">
        <f t="shared" si="31"/>
        <v>197.97979797979798</v>
      </c>
    </row>
    <row r="997" spans="1:4" x14ac:dyDescent="0.3">
      <c r="A997" s="117">
        <v>40868</v>
      </c>
      <c r="B997" s="115">
        <v>140.75</v>
      </c>
      <c r="C997" s="116">
        <f t="shared" si="30"/>
        <v>0.1385145519550903</v>
      </c>
      <c r="D997" s="115">
        <f t="shared" si="31"/>
        <v>277.02910391018054</v>
      </c>
    </row>
    <row r="998" spans="1:4" x14ac:dyDescent="0.3">
      <c r="A998" s="117">
        <v>40869</v>
      </c>
      <c r="B998" s="115">
        <v>140.75</v>
      </c>
      <c r="C998" s="116">
        <f t="shared" si="30"/>
        <v>0.16081516853469247</v>
      </c>
      <c r="D998" s="115">
        <f t="shared" si="31"/>
        <v>321.63033706938489</v>
      </c>
    </row>
    <row r="999" spans="1:4" x14ac:dyDescent="0.3">
      <c r="A999" s="117">
        <v>40870</v>
      </c>
      <c r="B999" s="115">
        <v>146.125</v>
      </c>
      <c r="C999" s="116">
        <f t="shared" si="30"/>
        <v>0.12295869356388088</v>
      </c>
      <c r="D999" s="115">
        <f t="shared" si="31"/>
        <v>245.91738712776177</v>
      </c>
    </row>
    <row r="1000" spans="1:4" x14ac:dyDescent="0.3">
      <c r="A1000" s="117">
        <v>40872</v>
      </c>
      <c r="B1000" s="115">
        <v>147.5</v>
      </c>
      <c r="C1000" s="116">
        <f t="shared" si="30"/>
        <v>0.13680154142581888</v>
      </c>
      <c r="D1000" s="115">
        <f t="shared" si="31"/>
        <v>273.60308285163774</v>
      </c>
    </row>
    <row r="1001" spans="1:4" x14ac:dyDescent="0.3">
      <c r="A1001" s="117">
        <v>40875</v>
      </c>
      <c r="B1001" s="115">
        <v>141</v>
      </c>
      <c r="C1001" s="116">
        <f t="shared" si="30"/>
        <v>8.7753134040501446E-2</v>
      </c>
      <c r="D1001" s="115">
        <f t="shared" si="31"/>
        <v>175.5062680810029</v>
      </c>
    </row>
    <row r="1002" spans="1:4" x14ac:dyDescent="0.3">
      <c r="A1002" s="117">
        <v>40876</v>
      </c>
      <c r="B1002" s="115">
        <v>140.167</v>
      </c>
      <c r="C1002" s="116">
        <f t="shared" si="30"/>
        <v>5.7856167123266966E-2</v>
      </c>
      <c r="D1002" s="115">
        <f t="shared" si="31"/>
        <v>115.71233424653393</v>
      </c>
    </row>
    <row r="1003" spans="1:4" x14ac:dyDescent="0.3">
      <c r="A1003" s="117">
        <v>40877</v>
      </c>
      <c r="B1003" s="115">
        <v>127.75</v>
      </c>
      <c r="C1003" s="116">
        <f t="shared" si="30"/>
        <v>-5.2826691380908251E-2</v>
      </c>
      <c r="D1003" s="115">
        <f t="shared" si="31"/>
        <v>-105.6533827618165</v>
      </c>
    </row>
    <row r="1004" spans="1:4" x14ac:dyDescent="0.3">
      <c r="A1004" s="117">
        <v>40878</v>
      </c>
      <c r="B1004" s="115">
        <v>126.5</v>
      </c>
      <c r="C1004" s="116">
        <f t="shared" si="30"/>
        <v>-7.4114736580153148E-2</v>
      </c>
      <c r="D1004" s="115">
        <f t="shared" si="31"/>
        <v>-148.2294731603063</v>
      </c>
    </row>
    <row r="1005" spans="1:4" x14ac:dyDescent="0.3">
      <c r="A1005" s="117">
        <v>40879</v>
      </c>
      <c r="B1005" s="115">
        <v>125.75</v>
      </c>
      <c r="C1005" s="116">
        <f t="shared" si="30"/>
        <v>-7.5367647058823525E-2</v>
      </c>
      <c r="D1005" s="115">
        <f t="shared" si="31"/>
        <v>-150.73529411764704</v>
      </c>
    </row>
    <row r="1006" spans="1:4" x14ac:dyDescent="0.3">
      <c r="A1006" s="117">
        <v>40882</v>
      </c>
      <c r="B1006" s="115">
        <v>123.126</v>
      </c>
      <c r="C1006" s="116">
        <f t="shared" si="30"/>
        <v>-0.12521492007104792</v>
      </c>
      <c r="D1006" s="115">
        <f t="shared" si="31"/>
        <v>-250.42984014209583</v>
      </c>
    </row>
    <row r="1007" spans="1:4" x14ac:dyDescent="0.3">
      <c r="A1007" s="117">
        <v>40883</v>
      </c>
      <c r="B1007" s="115">
        <v>122.125</v>
      </c>
      <c r="C1007" s="116">
        <f t="shared" si="30"/>
        <v>-0.13232682060390763</v>
      </c>
      <c r="D1007" s="115">
        <f t="shared" si="31"/>
        <v>-264.65364120781527</v>
      </c>
    </row>
    <row r="1008" spans="1:4" x14ac:dyDescent="0.3">
      <c r="A1008" s="117">
        <v>40884</v>
      </c>
      <c r="B1008" s="115">
        <v>119.875</v>
      </c>
      <c r="C1008" s="116">
        <f t="shared" si="30"/>
        <v>-0.17964071856287425</v>
      </c>
      <c r="D1008" s="115">
        <f t="shared" si="31"/>
        <v>-359.28143712574848</v>
      </c>
    </row>
    <row r="1009" spans="1:4" x14ac:dyDescent="0.3">
      <c r="A1009" s="117">
        <v>40885</v>
      </c>
      <c r="B1009" s="115">
        <v>125.625</v>
      </c>
      <c r="C1009" s="116">
        <f t="shared" si="30"/>
        <v>-0.14830508474576271</v>
      </c>
      <c r="D1009" s="115">
        <f t="shared" si="31"/>
        <v>-296.61016949152537</v>
      </c>
    </row>
    <row r="1010" spans="1:4" x14ac:dyDescent="0.3">
      <c r="A1010" s="117">
        <v>40886</v>
      </c>
      <c r="B1010" s="115">
        <v>122.25</v>
      </c>
      <c r="C1010" s="116">
        <f t="shared" si="30"/>
        <v>-0.13297872340425532</v>
      </c>
      <c r="D1010" s="115">
        <f t="shared" si="31"/>
        <v>-265.95744680851061</v>
      </c>
    </row>
    <row r="1011" spans="1:4" x14ac:dyDescent="0.3">
      <c r="A1011" s="117">
        <v>40889</v>
      </c>
      <c r="B1011" s="115">
        <v>125.85</v>
      </c>
      <c r="C1011" s="116">
        <f t="shared" si="30"/>
        <v>-0.10214244436993021</v>
      </c>
      <c r="D1011" s="115">
        <f t="shared" si="31"/>
        <v>-204.28488873986041</v>
      </c>
    </row>
    <row r="1012" spans="1:4" x14ac:dyDescent="0.3">
      <c r="A1012" s="117">
        <v>40890</v>
      </c>
      <c r="B1012" s="115">
        <v>127.375</v>
      </c>
      <c r="C1012" s="116">
        <f t="shared" si="30"/>
        <v>-2.9354207436399216E-3</v>
      </c>
      <c r="D1012" s="115">
        <f t="shared" si="31"/>
        <v>-5.8708414872798427</v>
      </c>
    </row>
    <row r="1013" spans="1:4" x14ac:dyDescent="0.3">
      <c r="A1013" s="117">
        <v>40891</v>
      </c>
      <c r="B1013" s="115">
        <v>129.85</v>
      </c>
      <c r="C1013" s="116">
        <f t="shared" si="30"/>
        <v>2.6482213438735133E-2</v>
      </c>
      <c r="D1013" s="115">
        <f t="shared" si="31"/>
        <v>52.96442687747026</v>
      </c>
    </row>
    <row r="1014" spans="1:4" x14ac:dyDescent="0.3">
      <c r="A1014" s="117">
        <v>40892</v>
      </c>
      <c r="B1014" s="115">
        <v>129.625</v>
      </c>
      <c r="C1014" s="116">
        <f t="shared" si="30"/>
        <v>3.0815109343936383E-2</v>
      </c>
      <c r="D1014" s="115">
        <f t="shared" si="31"/>
        <v>61.630218687872762</v>
      </c>
    </row>
    <row r="1015" spans="1:4" x14ac:dyDescent="0.3">
      <c r="A1015" s="117">
        <v>40893</v>
      </c>
      <c r="B1015" s="115">
        <v>132</v>
      </c>
      <c r="C1015" s="116">
        <f t="shared" si="30"/>
        <v>7.2072511086204341E-2</v>
      </c>
      <c r="D1015" s="115">
        <f t="shared" si="31"/>
        <v>144.14502217240866</v>
      </c>
    </row>
    <row r="1016" spans="1:4" x14ac:dyDescent="0.3">
      <c r="A1016" s="117">
        <v>40896</v>
      </c>
      <c r="B1016" s="115">
        <v>132.375</v>
      </c>
      <c r="C1016" s="116">
        <f t="shared" si="30"/>
        <v>8.3930399181166834E-2</v>
      </c>
      <c r="D1016" s="115">
        <f t="shared" si="31"/>
        <v>167.86079836233364</v>
      </c>
    </row>
    <row r="1017" spans="1:4" x14ac:dyDescent="0.3">
      <c r="A1017" s="117">
        <v>40897</v>
      </c>
      <c r="B1017" s="115">
        <v>126.625</v>
      </c>
      <c r="C1017" s="116">
        <f t="shared" si="30"/>
        <v>5.6308654848800835E-2</v>
      </c>
      <c r="D1017" s="115">
        <f t="shared" si="31"/>
        <v>112.61730969760167</v>
      </c>
    </row>
    <row r="1018" spans="1:4" x14ac:dyDescent="0.3">
      <c r="A1018" s="117">
        <v>40898</v>
      </c>
      <c r="B1018" s="115">
        <v>124.375</v>
      </c>
      <c r="C1018" s="116">
        <f t="shared" si="30"/>
        <v>-9.9502487562189053E-3</v>
      </c>
      <c r="D1018" s="115">
        <f t="shared" si="31"/>
        <v>-19.900497512437809</v>
      </c>
    </row>
    <row r="1019" spans="1:4" x14ac:dyDescent="0.3">
      <c r="A1019" s="117">
        <v>40899</v>
      </c>
      <c r="B1019" s="115">
        <v>121.5</v>
      </c>
      <c r="C1019" s="116">
        <f t="shared" si="30"/>
        <v>-6.1349693251533744E-3</v>
      </c>
      <c r="D1019" s="115">
        <f t="shared" si="31"/>
        <v>-12.269938650306749</v>
      </c>
    </row>
    <row r="1020" spans="1:4" x14ac:dyDescent="0.3">
      <c r="A1020" s="117">
        <v>40900</v>
      </c>
      <c r="B1020" s="115">
        <v>121.75</v>
      </c>
      <c r="C1020" s="116">
        <f t="shared" si="30"/>
        <v>-3.25784664282876E-2</v>
      </c>
      <c r="D1020" s="115">
        <f t="shared" si="31"/>
        <v>-65.156932856575196</v>
      </c>
    </row>
    <row r="1021" spans="1:4" x14ac:dyDescent="0.3">
      <c r="A1021" s="117">
        <v>40904</v>
      </c>
      <c r="B1021" s="115">
        <v>120.5</v>
      </c>
      <c r="C1021" s="116">
        <f t="shared" si="30"/>
        <v>-5.3974484789008834E-2</v>
      </c>
      <c r="D1021" s="115">
        <f t="shared" si="31"/>
        <v>-107.94896957801765</v>
      </c>
    </row>
    <row r="1022" spans="1:4" x14ac:dyDescent="0.3">
      <c r="A1022" s="117">
        <v>40905</v>
      </c>
      <c r="B1022" s="115">
        <v>121.875</v>
      </c>
      <c r="C1022" s="116">
        <f t="shared" si="30"/>
        <v>-6.1417019638043857E-2</v>
      </c>
      <c r="D1022" s="115">
        <f t="shared" si="31"/>
        <v>-122.83403927608771</v>
      </c>
    </row>
    <row r="1023" spans="1:4" x14ac:dyDescent="0.3">
      <c r="A1023" s="117">
        <v>40906</v>
      </c>
      <c r="B1023" s="115">
        <v>120</v>
      </c>
      <c r="C1023" s="116">
        <f t="shared" si="30"/>
        <v>-7.4252651880424306E-2</v>
      </c>
      <c r="D1023" s="115">
        <f t="shared" si="31"/>
        <v>-148.50530376084862</v>
      </c>
    </row>
    <row r="1024" spans="1:4" x14ac:dyDescent="0.3">
      <c r="A1024" s="117">
        <v>40907</v>
      </c>
      <c r="B1024" s="115">
        <v>120</v>
      </c>
      <c r="C1024" s="116">
        <f t="shared" si="30"/>
        <v>-9.0909090909090912E-2</v>
      </c>
      <c r="D1024" s="115">
        <f t="shared" si="31"/>
        <v>-181.81818181818181</v>
      </c>
    </row>
    <row r="1025" spans="1:4" x14ac:dyDescent="0.3">
      <c r="A1025" s="117">
        <v>40911</v>
      </c>
      <c r="B1025" s="115">
        <v>118</v>
      </c>
      <c r="C1025" s="116">
        <f t="shared" si="30"/>
        <v>-0.10859301227573183</v>
      </c>
      <c r="D1025" s="115">
        <f t="shared" si="31"/>
        <v>-217.18602455146367</v>
      </c>
    </row>
    <row r="1026" spans="1:4" x14ac:dyDescent="0.3">
      <c r="A1026" s="117">
        <v>40912</v>
      </c>
      <c r="B1026" s="115">
        <v>118.75</v>
      </c>
      <c r="C1026" s="116">
        <f t="shared" si="30"/>
        <v>-6.219151036525173E-2</v>
      </c>
      <c r="D1026" s="115">
        <f t="shared" si="31"/>
        <v>-124.38302073050346</v>
      </c>
    </row>
    <row r="1027" spans="1:4" x14ac:dyDescent="0.3">
      <c r="A1027" s="117">
        <v>40913</v>
      </c>
      <c r="B1027" s="115">
        <v>120.001</v>
      </c>
      <c r="C1027" s="116">
        <f t="shared" si="30"/>
        <v>-3.5167839195979864E-2</v>
      </c>
      <c r="D1027" s="115">
        <f t="shared" si="31"/>
        <v>-70.335678391959718</v>
      </c>
    </row>
    <row r="1028" spans="1:4" x14ac:dyDescent="0.3">
      <c r="A1028" s="117">
        <v>40914</v>
      </c>
      <c r="B1028" s="115">
        <v>120</v>
      </c>
      <c r="C1028" s="116">
        <f t="shared" si="30"/>
        <v>-1.2345679012345678E-2</v>
      </c>
      <c r="D1028" s="115">
        <f t="shared" si="31"/>
        <v>-24.691358024691354</v>
      </c>
    </row>
    <row r="1029" spans="1:4" x14ac:dyDescent="0.3">
      <c r="A1029" s="117">
        <v>40917</v>
      </c>
      <c r="B1029" s="115">
        <v>119.417</v>
      </c>
      <c r="C1029" s="116">
        <f t="shared" si="30"/>
        <v>-1.9162217659137563E-2</v>
      </c>
      <c r="D1029" s="115">
        <f t="shared" si="31"/>
        <v>-38.324435318275128</v>
      </c>
    </row>
    <row r="1030" spans="1:4" x14ac:dyDescent="0.3">
      <c r="A1030" s="117">
        <v>40918</v>
      </c>
      <c r="B1030" s="115">
        <v>116.25</v>
      </c>
      <c r="C1030" s="116">
        <f t="shared" si="30"/>
        <v>-3.5269709543568464E-2</v>
      </c>
      <c r="D1030" s="115">
        <f t="shared" si="31"/>
        <v>-70.53941908713692</v>
      </c>
    </row>
    <row r="1031" spans="1:4" x14ac:dyDescent="0.3">
      <c r="A1031" s="117">
        <v>40919</v>
      </c>
      <c r="B1031" s="115">
        <v>116.125</v>
      </c>
      <c r="C1031" s="116">
        <f t="shared" si="30"/>
        <v>-4.7179487179487181E-2</v>
      </c>
      <c r="D1031" s="115">
        <f t="shared" si="31"/>
        <v>-94.358974358974351</v>
      </c>
    </row>
    <row r="1032" spans="1:4" x14ac:dyDescent="0.3">
      <c r="A1032" s="117">
        <v>40920</v>
      </c>
      <c r="B1032" s="115">
        <v>114.5</v>
      </c>
      <c r="C1032" s="116">
        <f t="shared" si="30"/>
        <v>-4.583333333333333E-2</v>
      </c>
      <c r="D1032" s="115">
        <f t="shared" si="31"/>
        <v>-91.666666666666657</v>
      </c>
    </row>
    <row r="1033" spans="1:4" x14ac:dyDescent="0.3">
      <c r="A1033" s="117">
        <v>40921</v>
      </c>
      <c r="B1033" s="115">
        <v>116.125</v>
      </c>
      <c r="C1033" s="116">
        <f t="shared" si="30"/>
        <v>-3.229166666666667E-2</v>
      </c>
      <c r="D1033" s="115">
        <f t="shared" si="31"/>
        <v>-64.583333333333329</v>
      </c>
    </row>
    <row r="1034" spans="1:4" x14ac:dyDescent="0.3">
      <c r="A1034" s="117">
        <v>40925</v>
      </c>
      <c r="B1034" s="115">
        <v>113.25</v>
      </c>
      <c r="C1034" s="116">
        <f t="shared" si="30"/>
        <v>-4.025423728813559E-2</v>
      </c>
      <c r="D1034" s="115">
        <f t="shared" si="31"/>
        <v>-80.508474576271169</v>
      </c>
    </row>
    <row r="1035" spans="1:4" x14ac:dyDescent="0.3">
      <c r="A1035" s="117">
        <v>40926</v>
      </c>
      <c r="B1035" s="115">
        <v>109.75</v>
      </c>
      <c r="C1035" s="116">
        <f t="shared" si="30"/>
        <v>-7.5789473684210532E-2</v>
      </c>
      <c r="D1035" s="115">
        <f t="shared" si="31"/>
        <v>-151.57894736842104</v>
      </c>
    </row>
    <row r="1036" spans="1:4" x14ac:dyDescent="0.3">
      <c r="A1036" s="117">
        <v>40927</v>
      </c>
      <c r="B1036" s="115">
        <v>108.25</v>
      </c>
      <c r="C1036" s="116">
        <f t="shared" si="30"/>
        <v>-9.7924183965133665E-2</v>
      </c>
      <c r="D1036" s="115">
        <f t="shared" si="31"/>
        <v>-195.8483679302673</v>
      </c>
    </row>
    <row r="1037" spans="1:4" x14ac:dyDescent="0.3">
      <c r="A1037" s="117">
        <v>40928</v>
      </c>
      <c r="B1037" s="115">
        <v>106.25</v>
      </c>
      <c r="C1037" s="116">
        <f t="shared" si="30"/>
        <v>-0.11458333333333333</v>
      </c>
      <c r="D1037" s="115">
        <f t="shared" si="31"/>
        <v>-229.16666666666663</v>
      </c>
    </row>
    <row r="1038" spans="1:4" x14ac:dyDescent="0.3">
      <c r="A1038" s="117">
        <v>40931</v>
      </c>
      <c r="B1038" s="115">
        <v>103</v>
      </c>
      <c r="C1038" s="116">
        <f t="shared" si="30"/>
        <v>-0.13747623872647949</v>
      </c>
      <c r="D1038" s="115">
        <f t="shared" si="31"/>
        <v>-274.95247745295899</v>
      </c>
    </row>
    <row r="1039" spans="1:4" x14ac:dyDescent="0.3">
      <c r="A1039" s="117">
        <v>40932</v>
      </c>
      <c r="B1039" s="115">
        <v>103.375</v>
      </c>
      <c r="C1039" s="116">
        <f t="shared" ref="C1039:C1102" si="32">(B1039-B1030)/B1030</f>
        <v>-0.11075268817204301</v>
      </c>
      <c r="D1039" s="115">
        <f t="shared" ref="D1039:D1102" si="33">C1039*$D$2/$D$1</f>
        <v>-221.50537634408599</v>
      </c>
    </row>
    <row r="1040" spans="1:4" x14ac:dyDescent="0.3">
      <c r="A1040" s="117">
        <v>40933</v>
      </c>
      <c r="B1040" s="115">
        <v>101.875</v>
      </c>
      <c r="C1040" s="116">
        <f t="shared" si="32"/>
        <v>-0.12271259418729817</v>
      </c>
      <c r="D1040" s="115">
        <f t="shared" si="33"/>
        <v>-245.42518837459633</v>
      </c>
    </row>
    <row r="1041" spans="1:4" x14ac:dyDescent="0.3">
      <c r="A1041" s="117">
        <v>40934</v>
      </c>
      <c r="B1041" s="115">
        <v>101.375</v>
      </c>
      <c r="C1041" s="116">
        <f t="shared" si="32"/>
        <v>-0.11462882096069869</v>
      </c>
      <c r="D1041" s="115">
        <f t="shared" si="33"/>
        <v>-229.25764192139738</v>
      </c>
    </row>
    <row r="1042" spans="1:4" x14ac:dyDescent="0.3">
      <c r="A1042" s="117">
        <v>40935</v>
      </c>
      <c r="B1042" s="115">
        <v>100.5</v>
      </c>
      <c r="C1042" s="116">
        <f t="shared" si="32"/>
        <v>-0.13455328310010764</v>
      </c>
      <c r="D1042" s="115">
        <f t="shared" si="33"/>
        <v>-269.10656620021524</v>
      </c>
    </row>
    <row r="1043" spans="1:4" x14ac:dyDescent="0.3">
      <c r="A1043" s="117">
        <v>40938</v>
      </c>
      <c r="B1043" s="115">
        <v>102.501</v>
      </c>
      <c r="C1043" s="116">
        <f t="shared" si="32"/>
        <v>-9.4913907284768173E-2</v>
      </c>
      <c r="D1043" s="115">
        <f t="shared" si="33"/>
        <v>-189.82781456953634</v>
      </c>
    </row>
    <row r="1044" spans="1:4" x14ac:dyDescent="0.3">
      <c r="A1044" s="117">
        <v>40939</v>
      </c>
      <c r="B1044" s="115">
        <v>101.125</v>
      </c>
      <c r="C1044" s="116">
        <f t="shared" si="32"/>
        <v>-7.8587699316628706E-2</v>
      </c>
      <c r="D1044" s="115">
        <f t="shared" si="33"/>
        <v>-157.1753986332574</v>
      </c>
    </row>
    <row r="1045" spans="1:4" x14ac:dyDescent="0.3">
      <c r="A1045" s="117">
        <v>40940</v>
      </c>
      <c r="B1045" s="115">
        <v>100.25</v>
      </c>
      <c r="C1045" s="116">
        <f t="shared" si="32"/>
        <v>-7.3903002309468821E-2</v>
      </c>
      <c r="D1045" s="115">
        <f t="shared" si="33"/>
        <v>-147.80600461893764</v>
      </c>
    </row>
    <row r="1046" spans="1:4" x14ac:dyDescent="0.3">
      <c r="A1046" s="117">
        <v>40941</v>
      </c>
      <c r="B1046" s="115">
        <v>99.188000000000002</v>
      </c>
      <c r="C1046" s="116">
        <f t="shared" si="32"/>
        <v>-6.6465882352941152E-2</v>
      </c>
      <c r="D1046" s="115">
        <f t="shared" si="33"/>
        <v>-132.9317647058823</v>
      </c>
    </row>
    <row r="1047" spans="1:4" x14ac:dyDescent="0.3">
      <c r="A1047" s="117">
        <v>40942</v>
      </c>
      <c r="B1047" s="115">
        <v>94.375</v>
      </c>
      <c r="C1047" s="116">
        <f t="shared" si="32"/>
        <v>-8.3737864077669907E-2</v>
      </c>
      <c r="D1047" s="115">
        <f t="shared" si="33"/>
        <v>-167.47572815533979</v>
      </c>
    </row>
    <row r="1048" spans="1:4" x14ac:dyDescent="0.3">
      <c r="A1048" s="117">
        <v>40945</v>
      </c>
      <c r="B1048" s="115">
        <v>94.875</v>
      </c>
      <c r="C1048" s="116">
        <f t="shared" si="32"/>
        <v>-8.222490931076179E-2</v>
      </c>
      <c r="D1048" s="115">
        <f t="shared" si="33"/>
        <v>-164.44981862152355</v>
      </c>
    </row>
    <row r="1049" spans="1:4" x14ac:dyDescent="0.3">
      <c r="A1049" s="117">
        <v>40946</v>
      </c>
      <c r="B1049" s="115">
        <v>95</v>
      </c>
      <c r="C1049" s="116">
        <f t="shared" si="32"/>
        <v>-6.7484662576687116E-2</v>
      </c>
      <c r="D1049" s="115">
        <f t="shared" si="33"/>
        <v>-134.96932515337423</v>
      </c>
    </row>
    <row r="1050" spans="1:4" x14ac:dyDescent="0.3">
      <c r="A1050" s="117">
        <v>40947</v>
      </c>
      <c r="B1050" s="115">
        <v>94.501000000000005</v>
      </c>
      <c r="C1050" s="116">
        <f t="shared" si="32"/>
        <v>-6.7807644882860618E-2</v>
      </c>
      <c r="D1050" s="115">
        <f t="shared" si="33"/>
        <v>-135.61528976572123</v>
      </c>
    </row>
    <row r="1051" spans="1:4" x14ac:dyDescent="0.3">
      <c r="A1051" s="117">
        <v>40948</v>
      </c>
      <c r="B1051" s="115">
        <v>97</v>
      </c>
      <c r="C1051" s="116">
        <f t="shared" si="32"/>
        <v>-3.482587064676617E-2</v>
      </c>
      <c r="D1051" s="115">
        <f t="shared" si="33"/>
        <v>-69.651741293532339</v>
      </c>
    </row>
    <row r="1052" spans="1:4" x14ac:dyDescent="0.3">
      <c r="A1052" s="117">
        <v>40949</v>
      </c>
      <c r="B1052" s="115">
        <v>98.625</v>
      </c>
      <c r="C1052" s="116">
        <f t="shared" si="32"/>
        <v>-3.7814265226680757E-2</v>
      </c>
      <c r="D1052" s="115">
        <f t="shared" si="33"/>
        <v>-75.628530453361506</v>
      </c>
    </row>
    <row r="1053" spans="1:4" x14ac:dyDescent="0.3">
      <c r="A1053" s="117">
        <v>40952</v>
      </c>
      <c r="B1053" s="115">
        <v>96.625</v>
      </c>
      <c r="C1053" s="116">
        <f t="shared" si="32"/>
        <v>-4.4499381953028432E-2</v>
      </c>
      <c r="D1053" s="115">
        <f t="shared" si="33"/>
        <v>-88.998763906056851</v>
      </c>
    </row>
    <row r="1054" spans="1:4" x14ac:dyDescent="0.3">
      <c r="A1054" s="117">
        <v>40953</v>
      </c>
      <c r="B1054" s="115">
        <v>98.375</v>
      </c>
      <c r="C1054" s="116">
        <f t="shared" si="32"/>
        <v>-1.8703241895261846E-2</v>
      </c>
      <c r="D1054" s="115">
        <f t="shared" si="33"/>
        <v>-37.406483790523687</v>
      </c>
    </row>
    <row r="1055" spans="1:4" x14ac:dyDescent="0.3">
      <c r="A1055" s="117">
        <v>40954</v>
      </c>
      <c r="B1055" s="115">
        <v>101.083</v>
      </c>
      <c r="C1055" s="116">
        <f t="shared" si="32"/>
        <v>1.9105133685526434E-2</v>
      </c>
      <c r="D1055" s="115">
        <f t="shared" si="33"/>
        <v>38.210267371052865</v>
      </c>
    </row>
    <row r="1056" spans="1:4" x14ac:dyDescent="0.3">
      <c r="A1056" s="117">
        <v>40955</v>
      </c>
      <c r="B1056" s="115">
        <v>98.75</v>
      </c>
      <c r="C1056" s="116">
        <f t="shared" si="32"/>
        <v>4.6357615894039736E-2</v>
      </c>
      <c r="D1056" s="115">
        <f t="shared" si="33"/>
        <v>92.715231788079464</v>
      </c>
    </row>
    <row r="1057" spans="1:4" x14ac:dyDescent="0.3">
      <c r="A1057" s="117">
        <v>40956</v>
      </c>
      <c r="B1057" s="115">
        <v>98.625</v>
      </c>
      <c r="C1057" s="116">
        <f t="shared" si="32"/>
        <v>3.9525691699604744E-2</v>
      </c>
      <c r="D1057" s="115">
        <f t="shared" si="33"/>
        <v>79.051383399209485</v>
      </c>
    </row>
    <row r="1058" spans="1:4" x14ac:dyDescent="0.3">
      <c r="A1058" s="117">
        <v>40960</v>
      </c>
      <c r="B1058" s="115">
        <v>97.563000000000002</v>
      </c>
      <c r="C1058" s="116">
        <f t="shared" si="32"/>
        <v>2.6978947368421078E-2</v>
      </c>
      <c r="D1058" s="115">
        <f t="shared" si="33"/>
        <v>53.957894736842157</v>
      </c>
    </row>
    <row r="1059" spans="1:4" x14ac:dyDescent="0.3">
      <c r="A1059" s="117">
        <v>40961</v>
      </c>
      <c r="B1059" s="115">
        <v>97.813000000000002</v>
      </c>
      <c r="C1059" s="116">
        <f t="shared" si="32"/>
        <v>3.504724817726794E-2</v>
      </c>
      <c r="D1059" s="115">
        <f t="shared" si="33"/>
        <v>70.094496354535877</v>
      </c>
    </row>
    <row r="1060" spans="1:4" x14ac:dyDescent="0.3">
      <c r="A1060" s="117">
        <v>40962</v>
      </c>
      <c r="B1060" s="115">
        <v>96.375</v>
      </c>
      <c r="C1060" s="116">
        <f t="shared" si="32"/>
        <v>-6.4432989690721646E-3</v>
      </c>
      <c r="D1060" s="115">
        <f t="shared" si="33"/>
        <v>-12.886597938144329</v>
      </c>
    </row>
    <row r="1061" spans="1:4" x14ac:dyDescent="0.3">
      <c r="A1061" s="117">
        <v>40963</v>
      </c>
      <c r="B1061" s="115">
        <v>95.875</v>
      </c>
      <c r="C1061" s="116">
        <f t="shared" si="32"/>
        <v>-2.7883396704689482E-2</v>
      </c>
      <c r="D1061" s="115">
        <f t="shared" si="33"/>
        <v>-55.766793409378955</v>
      </c>
    </row>
    <row r="1062" spans="1:4" x14ac:dyDescent="0.3">
      <c r="A1062" s="117">
        <v>40966</v>
      </c>
      <c r="B1062" s="115">
        <v>95.375</v>
      </c>
      <c r="C1062" s="116">
        <f t="shared" si="32"/>
        <v>-1.2936610608020699E-2</v>
      </c>
      <c r="D1062" s="115">
        <f t="shared" si="33"/>
        <v>-25.873221216041397</v>
      </c>
    </row>
    <row r="1063" spans="1:4" x14ac:dyDescent="0.3">
      <c r="A1063" s="117">
        <v>40967</v>
      </c>
      <c r="B1063" s="115">
        <v>93.625</v>
      </c>
      <c r="C1063" s="116">
        <f t="shared" si="32"/>
        <v>-4.8284625158831002E-2</v>
      </c>
      <c r="D1063" s="115">
        <f t="shared" si="33"/>
        <v>-96.569250317661997</v>
      </c>
    </row>
    <row r="1064" spans="1:4" x14ac:dyDescent="0.3">
      <c r="A1064" s="117">
        <v>40968</v>
      </c>
      <c r="B1064" s="115">
        <v>94.125</v>
      </c>
      <c r="C1064" s="116">
        <f t="shared" si="32"/>
        <v>-6.8834522125382103E-2</v>
      </c>
      <c r="D1064" s="115">
        <f t="shared" si="33"/>
        <v>-137.66904425076419</v>
      </c>
    </row>
    <row r="1065" spans="1:4" x14ac:dyDescent="0.3">
      <c r="A1065" s="117">
        <v>40969</v>
      </c>
      <c r="B1065" s="115">
        <v>92.875</v>
      </c>
      <c r="C1065" s="116">
        <f t="shared" si="32"/>
        <v>-5.9493670886075947E-2</v>
      </c>
      <c r="D1065" s="115">
        <f t="shared" si="33"/>
        <v>-118.98734177215189</v>
      </c>
    </row>
    <row r="1066" spans="1:4" x14ac:dyDescent="0.3">
      <c r="A1066" s="117">
        <v>40970</v>
      </c>
      <c r="B1066" s="115">
        <v>94</v>
      </c>
      <c r="C1066" s="116">
        <f t="shared" si="32"/>
        <v>-4.6894803548795945E-2</v>
      </c>
      <c r="D1066" s="115">
        <f t="shared" si="33"/>
        <v>-93.789607097591883</v>
      </c>
    </row>
    <row r="1067" spans="1:4" x14ac:dyDescent="0.3">
      <c r="A1067" s="117">
        <v>40973</v>
      </c>
      <c r="B1067" s="115">
        <v>95.25</v>
      </c>
      <c r="C1067" s="116">
        <f t="shared" si="32"/>
        <v>-2.3707758064020194E-2</v>
      </c>
      <c r="D1067" s="115">
        <f t="shared" si="33"/>
        <v>-47.415516128040387</v>
      </c>
    </row>
    <row r="1068" spans="1:4" x14ac:dyDescent="0.3">
      <c r="A1068" s="117">
        <v>40974</v>
      </c>
      <c r="B1068" s="115">
        <v>97.75</v>
      </c>
      <c r="C1068" s="116">
        <f t="shared" si="32"/>
        <v>-6.4408616441579737E-4</v>
      </c>
      <c r="D1068" s="115">
        <f t="shared" si="33"/>
        <v>-1.2881723288315945</v>
      </c>
    </row>
    <row r="1069" spans="1:4" x14ac:dyDescent="0.3">
      <c r="A1069" s="117">
        <v>40975</v>
      </c>
      <c r="B1069" s="115">
        <v>97.25</v>
      </c>
      <c r="C1069" s="116">
        <f t="shared" si="32"/>
        <v>9.0791180285343717E-3</v>
      </c>
      <c r="D1069" s="115">
        <f t="shared" si="33"/>
        <v>18.158236057068741</v>
      </c>
    </row>
    <row r="1070" spans="1:4" x14ac:dyDescent="0.3">
      <c r="A1070" s="117">
        <v>40976</v>
      </c>
      <c r="B1070" s="115">
        <v>95.75</v>
      </c>
      <c r="C1070" s="116">
        <f t="shared" si="32"/>
        <v>-1.3037809647979139E-3</v>
      </c>
      <c r="D1070" s="115">
        <f t="shared" si="33"/>
        <v>-2.6075619295958279</v>
      </c>
    </row>
    <row r="1071" spans="1:4" x14ac:dyDescent="0.3">
      <c r="A1071" s="117">
        <v>40977</v>
      </c>
      <c r="B1071" s="115">
        <v>95.75</v>
      </c>
      <c r="C1071" s="116">
        <f t="shared" si="32"/>
        <v>3.9318479685452159E-3</v>
      </c>
      <c r="D1071" s="115">
        <f t="shared" si="33"/>
        <v>7.8636959370904309</v>
      </c>
    </row>
    <row r="1072" spans="1:4" x14ac:dyDescent="0.3">
      <c r="A1072" s="117">
        <v>40980</v>
      </c>
      <c r="B1072" s="115">
        <v>95.25</v>
      </c>
      <c r="C1072" s="116">
        <f t="shared" si="32"/>
        <v>1.7356475300400534E-2</v>
      </c>
      <c r="D1072" s="115">
        <f t="shared" si="33"/>
        <v>34.712950600801065</v>
      </c>
    </row>
    <row r="1073" spans="1:4" x14ac:dyDescent="0.3">
      <c r="A1073" s="117">
        <v>40981</v>
      </c>
      <c r="B1073" s="115">
        <v>91.531000000000006</v>
      </c>
      <c r="C1073" s="116">
        <f t="shared" si="32"/>
        <v>-2.7559096945551066E-2</v>
      </c>
      <c r="D1073" s="115">
        <f t="shared" si="33"/>
        <v>-55.118193891102131</v>
      </c>
    </row>
    <row r="1074" spans="1:4" x14ac:dyDescent="0.3">
      <c r="A1074" s="117">
        <v>40982</v>
      </c>
      <c r="B1074" s="115">
        <v>90.641000000000005</v>
      </c>
      <c r="C1074" s="116">
        <f t="shared" si="32"/>
        <v>-2.4053835800807478E-2</v>
      </c>
      <c r="D1074" s="115">
        <f t="shared" si="33"/>
        <v>-48.107671601614953</v>
      </c>
    </row>
    <row r="1075" spans="1:4" x14ac:dyDescent="0.3">
      <c r="A1075" s="117">
        <v>40983</v>
      </c>
      <c r="B1075" s="115">
        <v>90.033000000000001</v>
      </c>
      <c r="C1075" s="116">
        <f t="shared" si="32"/>
        <v>-4.2202127659574457E-2</v>
      </c>
      <c r="D1075" s="115">
        <f t="shared" si="33"/>
        <v>-84.404255319148916</v>
      </c>
    </row>
    <row r="1076" spans="1:4" x14ac:dyDescent="0.3">
      <c r="A1076" s="117">
        <v>40984</v>
      </c>
      <c r="B1076" s="115">
        <v>88.625</v>
      </c>
      <c r="C1076" s="116">
        <f t="shared" si="32"/>
        <v>-6.9553805774278221E-2</v>
      </c>
      <c r="D1076" s="115">
        <f t="shared" si="33"/>
        <v>-139.10761154855643</v>
      </c>
    </row>
    <row r="1077" spans="1:4" x14ac:dyDescent="0.3">
      <c r="A1077" s="117">
        <v>40987</v>
      </c>
      <c r="B1077" s="115">
        <v>85.457999999999998</v>
      </c>
      <c r="C1077" s="116">
        <f t="shared" si="32"/>
        <v>-0.12574936061381076</v>
      </c>
      <c r="D1077" s="115">
        <f t="shared" si="33"/>
        <v>-251.4987212276215</v>
      </c>
    </row>
    <row r="1078" spans="1:4" x14ac:dyDescent="0.3">
      <c r="A1078" s="117">
        <v>40988</v>
      </c>
      <c r="B1078" s="115">
        <v>87.751000000000005</v>
      </c>
      <c r="C1078" s="116">
        <f t="shared" si="32"/>
        <v>-9.7676092544987103E-2</v>
      </c>
      <c r="D1078" s="115">
        <f t="shared" si="33"/>
        <v>-195.3521850899742</v>
      </c>
    </row>
    <row r="1079" spans="1:4" x14ac:dyDescent="0.3">
      <c r="A1079" s="117">
        <v>40989</v>
      </c>
      <c r="B1079" s="115">
        <v>87.013000000000005</v>
      </c>
      <c r="C1079" s="116">
        <f t="shared" si="32"/>
        <v>-9.1248041775456867E-2</v>
      </c>
      <c r="D1079" s="115">
        <f t="shared" si="33"/>
        <v>-182.49608355091374</v>
      </c>
    </row>
    <row r="1080" spans="1:4" x14ac:dyDescent="0.3">
      <c r="A1080" s="117">
        <v>40990</v>
      </c>
      <c r="B1080" s="115">
        <v>90.56</v>
      </c>
      <c r="C1080" s="116">
        <f t="shared" si="32"/>
        <v>-5.4203655352480395E-2</v>
      </c>
      <c r="D1080" s="115">
        <f t="shared" si="33"/>
        <v>-108.40731070496079</v>
      </c>
    </row>
    <row r="1081" spans="1:4" x14ac:dyDescent="0.3">
      <c r="A1081" s="117">
        <v>40991</v>
      </c>
      <c r="B1081" s="115">
        <v>91.25</v>
      </c>
      <c r="C1081" s="116">
        <f t="shared" si="32"/>
        <v>-4.1994750656167978E-2</v>
      </c>
      <c r="D1081" s="115">
        <f t="shared" si="33"/>
        <v>-83.989501312335946</v>
      </c>
    </row>
    <row r="1082" spans="1:4" x14ac:dyDescent="0.3">
      <c r="A1082" s="117">
        <v>40994</v>
      </c>
      <c r="B1082" s="115">
        <v>88.75</v>
      </c>
      <c r="C1082" s="116">
        <f t="shared" si="32"/>
        <v>-3.0383148878522094E-2</v>
      </c>
      <c r="D1082" s="115">
        <f t="shared" si="33"/>
        <v>-60.766297757044185</v>
      </c>
    </row>
    <row r="1083" spans="1:4" x14ac:dyDescent="0.3">
      <c r="A1083" s="117">
        <v>40995</v>
      </c>
      <c r="B1083" s="115">
        <v>89.5</v>
      </c>
      <c r="C1083" s="116">
        <f t="shared" si="32"/>
        <v>-1.2588122372877675E-2</v>
      </c>
      <c r="D1083" s="115">
        <f t="shared" si="33"/>
        <v>-25.176244745755348</v>
      </c>
    </row>
    <row r="1084" spans="1:4" x14ac:dyDescent="0.3">
      <c r="A1084" s="117">
        <v>40996</v>
      </c>
      <c r="B1084" s="115">
        <v>90.75</v>
      </c>
      <c r="C1084" s="116">
        <f t="shared" si="32"/>
        <v>7.9637466262370317E-3</v>
      </c>
      <c r="D1084" s="115">
        <f t="shared" si="33"/>
        <v>15.927493252474063</v>
      </c>
    </row>
    <row r="1085" spans="1:4" x14ac:dyDescent="0.3">
      <c r="A1085" s="117">
        <v>40997</v>
      </c>
      <c r="B1085" s="115">
        <v>92.843999999999994</v>
      </c>
      <c r="C1085" s="116">
        <f t="shared" si="32"/>
        <v>4.7605077574047888E-2</v>
      </c>
      <c r="D1085" s="115">
        <f t="shared" si="33"/>
        <v>95.21015514809578</v>
      </c>
    </row>
    <row r="1086" spans="1:4" x14ac:dyDescent="0.3">
      <c r="A1086" s="117">
        <v>40998</v>
      </c>
      <c r="B1086" s="115">
        <v>91.29</v>
      </c>
      <c r="C1086" s="116">
        <f t="shared" si="32"/>
        <v>6.8244049708628893E-2</v>
      </c>
      <c r="D1086" s="115">
        <f t="shared" si="33"/>
        <v>136.48809941725779</v>
      </c>
    </row>
    <row r="1087" spans="1:4" x14ac:dyDescent="0.3">
      <c r="A1087" s="117">
        <v>41001</v>
      </c>
      <c r="B1087" s="115">
        <v>90.25</v>
      </c>
      <c r="C1087" s="116">
        <f t="shared" si="32"/>
        <v>2.8478307939510606E-2</v>
      </c>
      <c r="D1087" s="115">
        <f t="shared" si="33"/>
        <v>56.956615879021207</v>
      </c>
    </row>
    <row r="1088" spans="1:4" x14ac:dyDescent="0.3">
      <c r="A1088" s="117">
        <v>41002</v>
      </c>
      <c r="B1088" s="115">
        <v>90.5</v>
      </c>
      <c r="C1088" s="116">
        <f t="shared" si="32"/>
        <v>4.0074471630675811E-2</v>
      </c>
      <c r="D1088" s="115">
        <f t="shared" si="33"/>
        <v>80.148943261351604</v>
      </c>
    </row>
    <row r="1089" spans="1:4" x14ac:dyDescent="0.3">
      <c r="A1089" s="117">
        <v>41003</v>
      </c>
      <c r="B1089" s="115">
        <v>92.75</v>
      </c>
      <c r="C1089" s="116">
        <f t="shared" si="32"/>
        <v>2.4182862190812695E-2</v>
      </c>
      <c r="D1089" s="115">
        <f t="shared" si="33"/>
        <v>48.365724381625384</v>
      </c>
    </row>
    <row r="1090" spans="1:4" x14ac:dyDescent="0.3">
      <c r="A1090" s="117">
        <v>41004</v>
      </c>
      <c r="B1090" s="115">
        <v>96.876000000000005</v>
      </c>
      <c r="C1090" s="116">
        <f t="shared" si="32"/>
        <v>6.1654794520547999E-2</v>
      </c>
      <c r="D1090" s="115">
        <f t="shared" si="33"/>
        <v>123.309589041096</v>
      </c>
    </row>
    <row r="1091" spans="1:4" x14ac:dyDescent="0.3">
      <c r="A1091" s="117">
        <v>41005</v>
      </c>
      <c r="B1091" s="115">
        <v>96.626000000000005</v>
      </c>
      <c r="C1091" s="116">
        <f t="shared" si="32"/>
        <v>8.8743661971831034E-2</v>
      </c>
      <c r="D1091" s="115">
        <f t="shared" si="33"/>
        <v>177.48732394366206</v>
      </c>
    </row>
    <row r="1092" spans="1:4" x14ac:dyDescent="0.3">
      <c r="A1092" s="117">
        <v>41008</v>
      </c>
      <c r="B1092" s="115">
        <v>101.75</v>
      </c>
      <c r="C1092" s="116">
        <f t="shared" si="32"/>
        <v>0.13687150837988826</v>
      </c>
      <c r="D1092" s="115">
        <f t="shared" si="33"/>
        <v>273.74301675977648</v>
      </c>
    </row>
    <row r="1093" spans="1:4" x14ac:dyDescent="0.3">
      <c r="A1093" s="117">
        <v>41009</v>
      </c>
      <c r="B1093" s="115">
        <v>104.245</v>
      </c>
      <c r="C1093" s="116">
        <f t="shared" si="32"/>
        <v>0.14870523415977965</v>
      </c>
      <c r="D1093" s="115">
        <f t="shared" si="33"/>
        <v>297.4104683195593</v>
      </c>
    </row>
    <row r="1094" spans="1:4" x14ac:dyDescent="0.3">
      <c r="A1094" s="117">
        <v>41010</v>
      </c>
      <c r="B1094" s="115">
        <v>102</v>
      </c>
      <c r="C1094" s="116">
        <f t="shared" si="32"/>
        <v>9.861703502649613E-2</v>
      </c>
      <c r="D1094" s="115">
        <f t="shared" si="33"/>
        <v>197.23407005299225</v>
      </c>
    </row>
    <row r="1095" spans="1:4" x14ac:dyDescent="0.3">
      <c r="A1095" s="117">
        <v>41011</v>
      </c>
      <c r="B1095" s="115">
        <v>96.784000000000006</v>
      </c>
      <c r="C1095" s="116">
        <f t="shared" si="32"/>
        <v>6.0181838098367829E-2</v>
      </c>
      <c r="D1095" s="115">
        <f t="shared" si="33"/>
        <v>120.36367619673565</v>
      </c>
    </row>
    <row r="1096" spans="1:4" x14ac:dyDescent="0.3">
      <c r="A1096" s="117">
        <v>41012</v>
      </c>
      <c r="B1096" s="115">
        <v>101.626</v>
      </c>
      <c r="C1096" s="116">
        <f t="shared" si="32"/>
        <v>0.12604986149584493</v>
      </c>
      <c r="D1096" s="115">
        <f t="shared" si="33"/>
        <v>252.09972299168984</v>
      </c>
    </row>
    <row r="1097" spans="1:4" x14ac:dyDescent="0.3">
      <c r="A1097" s="117">
        <v>41015</v>
      </c>
      <c r="B1097" s="115">
        <v>101.5</v>
      </c>
      <c r="C1097" s="116">
        <f t="shared" si="32"/>
        <v>0.12154696132596685</v>
      </c>
      <c r="D1097" s="115">
        <f t="shared" si="33"/>
        <v>243.0939226519337</v>
      </c>
    </row>
    <row r="1098" spans="1:4" x14ac:dyDescent="0.3">
      <c r="A1098" s="117">
        <v>41016</v>
      </c>
      <c r="B1098" s="115">
        <v>98.5</v>
      </c>
      <c r="C1098" s="116">
        <f t="shared" si="32"/>
        <v>6.1994609164420483E-2</v>
      </c>
      <c r="D1098" s="115">
        <f t="shared" si="33"/>
        <v>123.98921832884096</v>
      </c>
    </row>
    <row r="1099" spans="1:4" x14ac:dyDescent="0.3">
      <c r="A1099" s="117">
        <v>41017</v>
      </c>
      <c r="B1099" s="115">
        <v>99.450999999999993</v>
      </c>
      <c r="C1099" s="116">
        <f t="shared" si="32"/>
        <v>2.6580370783269216E-2</v>
      </c>
      <c r="D1099" s="115">
        <f t="shared" si="33"/>
        <v>53.160741566538427</v>
      </c>
    </row>
    <row r="1100" spans="1:4" x14ac:dyDescent="0.3">
      <c r="A1100" s="117">
        <v>41018</v>
      </c>
      <c r="B1100" s="115">
        <v>100</v>
      </c>
      <c r="C1100" s="116">
        <f t="shared" si="32"/>
        <v>3.4918137975286104E-2</v>
      </c>
      <c r="D1100" s="115">
        <f t="shared" si="33"/>
        <v>69.836275950572201</v>
      </c>
    </row>
    <row r="1101" spans="1:4" x14ac:dyDescent="0.3">
      <c r="A1101" s="117">
        <v>41019</v>
      </c>
      <c r="B1101" s="115">
        <v>99.88</v>
      </c>
      <c r="C1101" s="116">
        <f t="shared" si="32"/>
        <v>-1.8378378378378423E-2</v>
      </c>
      <c r="D1101" s="115">
        <f t="shared" si="33"/>
        <v>-36.756756756756843</v>
      </c>
    </row>
    <row r="1102" spans="1:4" x14ac:dyDescent="0.3">
      <c r="A1102" s="117">
        <v>41022</v>
      </c>
      <c r="B1102" s="115">
        <v>100.875</v>
      </c>
      <c r="C1102" s="116">
        <f t="shared" si="32"/>
        <v>-3.2327689577437806E-2</v>
      </c>
      <c r="D1102" s="115">
        <f t="shared" si="33"/>
        <v>-64.655379154875604</v>
      </c>
    </row>
    <row r="1103" spans="1:4" x14ac:dyDescent="0.3">
      <c r="A1103" s="117">
        <v>41023</v>
      </c>
      <c r="B1103" s="115">
        <v>99.75</v>
      </c>
      <c r="C1103" s="116">
        <f t="shared" ref="C1103:C1166" si="34">(B1103-B1094)/B1094</f>
        <v>-2.2058823529411766E-2</v>
      </c>
      <c r="D1103" s="115">
        <f t="shared" ref="D1103:D1166" si="35">C1103*$D$2/$D$1</f>
        <v>-44.117647058823529</v>
      </c>
    </row>
    <row r="1104" spans="1:4" x14ac:dyDescent="0.3">
      <c r="A1104" s="117">
        <v>41024</v>
      </c>
      <c r="B1104" s="115">
        <v>97.625</v>
      </c>
      <c r="C1104" s="116">
        <f t="shared" si="34"/>
        <v>8.6894528021159902E-3</v>
      </c>
      <c r="D1104" s="115">
        <f t="shared" si="35"/>
        <v>17.378905604231978</v>
      </c>
    </row>
    <row r="1105" spans="1:4" x14ac:dyDescent="0.3">
      <c r="A1105" s="117">
        <v>41025</v>
      </c>
      <c r="B1105" s="115">
        <v>95.875</v>
      </c>
      <c r="C1105" s="116">
        <f t="shared" si="34"/>
        <v>-5.658984905437589E-2</v>
      </c>
      <c r="D1105" s="115">
        <f t="shared" si="35"/>
        <v>-113.17969810875178</v>
      </c>
    </row>
    <row r="1106" spans="1:4" x14ac:dyDescent="0.3">
      <c r="A1106" s="117">
        <v>41026</v>
      </c>
      <c r="B1106" s="115">
        <v>94.25</v>
      </c>
      <c r="C1106" s="116">
        <f t="shared" si="34"/>
        <v>-7.1428571428571425E-2</v>
      </c>
      <c r="D1106" s="115">
        <f t="shared" si="35"/>
        <v>-142.85714285714283</v>
      </c>
    </row>
    <row r="1107" spans="1:4" x14ac:dyDescent="0.3">
      <c r="A1107" s="117">
        <v>41029</v>
      </c>
      <c r="B1107" s="115">
        <v>94.75</v>
      </c>
      <c r="C1107" s="116">
        <f t="shared" si="34"/>
        <v>-3.8071065989847719E-2</v>
      </c>
      <c r="D1107" s="115">
        <f t="shared" si="35"/>
        <v>-76.142131979695435</v>
      </c>
    </row>
    <row r="1108" spans="1:4" x14ac:dyDescent="0.3">
      <c r="A1108" s="117">
        <v>41030</v>
      </c>
      <c r="B1108" s="115">
        <v>93.875</v>
      </c>
      <c r="C1108" s="116">
        <f t="shared" si="34"/>
        <v>-5.6067812289469124E-2</v>
      </c>
      <c r="D1108" s="115">
        <f t="shared" si="35"/>
        <v>-112.13562457893825</v>
      </c>
    </row>
    <row r="1109" spans="1:4" x14ac:dyDescent="0.3">
      <c r="A1109" s="117">
        <v>41031</v>
      </c>
      <c r="B1109" s="115">
        <v>94.313000000000002</v>
      </c>
      <c r="C1109" s="116">
        <f t="shared" si="34"/>
        <v>-5.6869999999999976E-2</v>
      </c>
      <c r="D1109" s="115">
        <f t="shared" si="35"/>
        <v>-113.73999999999995</v>
      </c>
    </row>
    <row r="1110" spans="1:4" x14ac:dyDescent="0.3">
      <c r="A1110" s="117">
        <v>41032</v>
      </c>
      <c r="B1110" s="115">
        <v>96.376000000000005</v>
      </c>
      <c r="C1110" s="116">
        <f t="shared" si="34"/>
        <v>-3.5082098518221777E-2</v>
      </c>
      <c r="D1110" s="115">
        <f t="shared" si="35"/>
        <v>-70.164197036443554</v>
      </c>
    </row>
    <row r="1111" spans="1:4" x14ac:dyDescent="0.3">
      <c r="A1111" s="117">
        <v>41033</v>
      </c>
      <c r="B1111" s="115">
        <v>98.875</v>
      </c>
      <c r="C1111" s="116">
        <f t="shared" si="34"/>
        <v>-1.9826517967781909E-2</v>
      </c>
      <c r="D1111" s="115">
        <f t="shared" si="35"/>
        <v>-39.653035935563814</v>
      </c>
    </row>
    <row r="1112" spans="1:4" x14ac:dyDescent="0.3">
      <c r="A1112" s="117">
        <v>41036</v>
      </c>
      <c r="B1112" s="115">
        <v>100.249</v>
      </c>
      <c r="C1112" s="116">
        <f t="shared" si="34"/>
        <v>5.0025062656641126E-3</v>
      </c>
      <c r="D1112" s="115">
        <f t="shared" si="35"/>
        <v>10.005012531328225</v>
      </c>
    </row>
    <row r="1113" spans="1:4" x14ac:dyDescent="0.3">
      <c r="A1113" s="117">
        <v>41037</v>
      </c>
      <c r="B1113" s="115">
        <v>100.876</v>
      </c>
      <c r="C1113" s="116">
        <f t="shared" si="34"/>
        <v>3.3300896286811828E-2</v>
      </c>
      <c r="D1113" s="115">
        <f t="shared" si="35"/>
        <v>66.601792573623655</v>
      </c>
    </row>
    <row r="1114" spans="1:4" x14ac:dyDescent="0.3">
      <c r="A1114" s="117">
        <v>41038</v>
      </c>
      <c r="B1114" s="115">
        <v>103</v>
      </c>
      <c r="C1114" s="116">
        <f t="shared" si="34"/>
        <v>7.4315514993481088E-2</v>
      </c>
      <c r="D1114" s="115">
        <f t="shared" si="35"/>
        <v>148.63102998696215</v>
      </c>
    </row>
    <row r="1115" spans="1:4" x14ac:dyDescent="0.3">
      <c r="A1115" s="117">
        <v>41039</v>
      </c>
      <c r="B1115" s="115">
        <v>102.875</v>
      </c>
      <c r="C1115" s="116">
        <f t="shared" si="34"/>
        <v>9.1511936339522551E-2</v>
      </c>
      <c r="D1115" s="115">
        <f t="shared" si="35"/>
        <v>183.0238726790451</v>
      </c>
    </row>
    <row r="1116" spans="1:4" x14ac:dyDescent="0.3">
      <c r="A1116" s="117">
        <v>41040</v>
      </c>
      <c r="B1116" s="115">
        <v>108.501</v>
      </c>
      <c r="C1116" s="116">
        <f t="shared" si="34"/>
        <v>0.14512928759894464</v>
      </c>
      <c r="D1116" s="115">
        <f t="shared" si="35"/>
        <v>290.25857519788929</v>
      </c>
    </row>
    <row r="1117" spans="1:4" x14ac:dyDescent="0.3">
      <c r="A1117" s="117">
        <v>41043</v>
      </c>
      <c r="B1117" s="115">
        <v>114.625</v>
      </c>
      <c r="C1117" s="116">
        <f t="shared" si="34"/>
        <v>0.22103861517976031</v>
      </c>
      <c r="D1117" s="115">
        <f t="shared" si="35"/>
        <v>442.07723035952063</v>
      </c>
    </row>
    <row r="1118" spans="1:4" x14ac:dyDescent="0.3">
      <c r="A1118" s="117">
        <v>41044</v>
      </c>
      <c r="B1118" s="115">
        <v>117.167</v>
      </c>
      <c r="C1118" s="116">
        <f t="shared" si="34"/>
        <v>0.24232078292494141</v>
      </c>
      <c r="D1118" s="115">
        <f t="shared" si="35"/>
        <v>484.6415658498828</v>
      </c>
    </row>
    <row r="1119" spans="1:4" x14ac:dyDescent="0.3">
      <c r="A1119" s="117">
        <v>41045</v>
      </c>
      <c r="B1119" s="115">
        <v>118.876</v>
      </c>
      <c r="C1119" s="116">
        <f t="shared" si="34"/>
        <v>0.23346061260064746</v>
      </c>
      <c r="D1119" s="115">
        <f t="shared" si="35"/>
        <v>466.92122520129493</v>
      </c>
    </row>
    <row r="1120" spans="1:4" x14ac:dyDescent="0.3">
      <c r="A1120" s="117">
        <v>41046</v>
      </c>
      <c r="B1120" s="115">
        <v>123.25</v>
      </c>
      <c r="C1120" s="116">
        <f t="shared" si="34"/>
        <v>0.24652338811630847</v>
      </c>
      <c r="D1120" s="115">
        <f t="shared" si="35"/>
        <v>493.04677623261693</v>
      </c>
    </row>
    <row r="1121" spans="1:4" x14ac:dyDescent="0.3">
      <c r="A1121" s="117">
        <v>41047</v>
      </c>
      <c r="B1121" s="115">
        <v>123.75</v>
      </c>
      <c r="C1121" s="116">
        <f t="shared" si="34"/>
        <v>0.2344262785663698</v>
      </c>
      <c r="D1121" s="115">
        <f t="shared" si="35"/>
        <v>468.85255713273961</v>
      </c>
    </row>
    <row r="1122" spans="1:4" x14ac:dyDescent="0.3">
      <c r="A1122" s="117">
        <v>41050</v>
      </c>
      <c r="B1122" s="115">
        <v>117.875</v>
      </c>
      <c r="C1122" s="116">
        <f t="shared" si="34"/>
        <v>0.16851381894603271</v>
      </c>
      <c r="D1122" s="115">
        <f t="shared" si="35"/>
        <v>337.0276378920654</v>
      </c>
    </row>
    <row r="1123" spans="1:4" x14ac:dyDescent="0.3">
      <c r="A1123" s="117">
        <v>41051</v>
      </c>
      <c r="B1123" s="115">
        <v>118.32299999999999</v>
      </c>
      <c r="C1123" s="116">
        <f t="shared" si="34"/>
        <v>0.14876699029126206</v>
      </c>
      <c r="D1123" s="115">
        <f t="shared" si="35"/>
        <v>297.53398058252412</v>
      </c>
    </row>
    <row r="1124" spans="1:4" x14ac:dyDescent="0.3">
      <c r="A1124" s="117">
        <v>41052</v>
      </c>
      <c r="B1124" s="115">
        <v>118.251</v>
      </c>
      <c r="C1124" s="116">
        <f t="shared" si="34"/>
        <v>0.14946294046172545</v>
      </c>
      <c r="D1124" s="115">
        <f t="shared" si="35"/>
        <v>298.9258809234509</v>
      </c>
    </row>
    <row r="1125" spans="1:4" x14ac:dyDescent="0.3">
      <c r="A1125" s="117">
        <v>41053</v>
      </c>
      <c r="B1125" s="115">
        <v>117.125</v>
      </c>
      <c r="C1125" s="116">
        <f t="shared" si="34"/>
        <v>7.9483138404254292E-2</v>
      </c>
      <c r="D1125" s="115">
        <f t="shared" si="35"/>
        <v>158.96627680850858</v>
      </c>
    </row>
    <row r="1126" spans="1:4" x14ac:dyDescent="0.3">
      <c r="A1126" s="117">
        <v>41054</v>
      </c>
      <c r="B1126" s="115">
        <v>117.626</v>
      </c>
      <c r="C1126" s="116">
        <f t="shared" si="34"/>
        <v>2.6181025081788482E-2</v>
      </c>
      <c r="D1126" s="115">
        <f t="shared" si="35"/>
        <v>52.36205016357696</v>
      </c>
    </row>
    <row r="1127" spans="1:4" x14ac:dyDescent="0.3">
      <c r="A1127" s="117">
        <v>41058</v>
      </c>
      <c r="B1127" s="115">
        <v>116.68899999999999</v>
      </c>
      <c r="C1127" s="116">
        <f t="shared" si="34"/>
        <v>-4.0796469995818671E-3</v>
      </c>
      <c r="D1127" s="115">
        <f t="shared" si="35"/>
        <v>-8.159293999163733</v>
      </c>
    </row>
    <row r="1128" spans="1:4" x14ac:dyDescent="0.3">
      <c r="A1128" s="117">
        <v>41059</v>
      </c>
      <c r="B1128" s="115">
        <v>122.375</v>
      </c>
      <c r="C1128" s="116">
        <f t="shared" si="34"/>
        <v>2.9434032100676293E-2</v>
      </c>
      <c r="D1128" s="115">
        <f t="shared" si="35"/>
        <v>58.868064201352581</v>
      </c>
    </row>
    <row r="1129" spans="1:4" x14ac:dyDescent="0.3">
      <c r="A1129" s="117">
        <v>41060</v>
      </c>
      <c r="B1129" s="115">
        <v>123.563</v>
      </c>
      <c r="C1129" s="116">
        <f t="shared" si="34"/>
        <v>2.5395537525355165E-3</v>
      </c>
      <c r="D1129" s="115">
        <f t="shared" si="35"/>
        <v>5.0791075050710326</v>
      </c>
    </row>
    <row r="1130" spans="1:4" x14ac:dyDescent="0.3">
      <c r="A1130" s="117">
        <v>41061</v>
      </c>
      <c r="B1130" s="115">
        <v>126</v>
      </c>
      <c r="C1130" s="116">
        <f t="shared" si="34"/>
        <v>1.8181818181818181E-2</v>
      </c>
      <c r="D1130" s="115">
        <f t="shared" si="35"/>
        <v>36.36363636363636</v>
      </c>
    </row>
    <row r="1131" spans="1:4" x14ac:dyDescent="0.3">
      <c r="A1131" s="117">
        <v>41064</v>
      </c>
      <c r="B1131" s="115">
        <v>127.501</v>
      </c>
      <c r="C1131" s="116">
        <f t="shared" si="34"/>
        <v>8.1662778366914143E-2</v>
      </c>
      <c r="D1131" s="115">
        <f t="shared" si="35"/>
        <v>163.32555673382828</v>
      </c>
    </row>
    <row r="1132" spans="1:4" x14ac:dyDescent="0.3">
      <c r="A1132" s="117">
        <v>41065</v>
      </c>
      <c r="B1132" s="115">
        <v>125.625</v>
      </c>
      <c r="C1132" s="116">
        <f t="shared" si="34"/>
        <v>6.1712431226388843E-2</v>
      </c>
      <c r="D1132" s="115">
        <f t="shared" si="35"/>
        <v>123.42486245277769</v>
      </c>
    </row>
    <row r="1133" spans="1:4" x14ac:dyDescent="0.3">
      <c r="A1133" s="117">
        <v>41066</v>
      </c>
      <c r="B1133" s="115">
        <v>121.875</v>
      </c>
      <c r="C1133" s="116">
        <f t="shared" si="34"/>
        <v>3.0646675292386492E-2</v>
      </c>
      <c r="D1133" s="115">
        <f t="shared" si="35"/>
        <v>61.293350584772988</v>
      </c>
    </row>
    <row r="1134" spans="1:4" x14ac:dyDescent="0.3">
      <c r="A1134" s="117">
        <v>41067</v>
      </c>
      <c r="B1134" s="115">
        <v>121.938</v>
      </c>
      <c r="C1134" s="116">
        <f t="shared" si="34"/>
        <v>4.1092849519743881E-2</v>
      </c>
      <c r="D1134" s="115">
        <f t="shared" si="35"/>
        <v>82.185699039487758</v>
      </c>
    </row>
    <row r="1135" spans="1:4" x14ac:dyDescent="0.3">
      <c r="A1135" s="117">
        <v>41068</v>
      </c>
      <c r="B1135" s="115">
        <v>121.125</v>
      </c>
      <c r="C1135" s="116">
        <f t="shared" si="34"/>
        <v>2.9746824681617968E-2</v>
      </c>
      <c r="D1135" s="115">
        <f t="shared" si="35"/>
        <v>59.493649363235939</v>
      </c>
    </row>
    <row r="1136" spans="1:4" x14ac:dyDescent="0.3">
      <c r="A1136" s="117">
        <v>41071</v>
      </c>
      <c r="B1136" s="115">
        <v>124.5</v>
      </c>
      <c r="C1136" s="116">
        <f t="shared" si="34"/>
        <v>6.6938614608060804E-2</v>
      </c>
      <c r="D1136" s="115">
        <f t="shared" si="35"/>
        <v>133.87722921612161</v>
      </c>
    </row>
    <row r="1137" spans="1:4" x14ac:dyDescent="0.3">
      <c r="A1137" s="117">
        <v>41072</v>
      </c>
      <c r="B1137" s="115">
        <v>123.5</v>
      </c>
      <c r="C1137" s="116">
        <f t="shared" si="34"/>
        <v>9.1930541368743617E-3</v>
      </c>
      <c r="D1137" s="115">
        <f t="shared" si="35"/>
        <v>18.386108273748722</v>
      </c>
    </row>
    <row r="1138" spans="1:4" x14ac:dyDescent="0.3">
      <c r="A1138" s="117">
        <v>41073</v>
      </c>
      <c r="B1138" s="115">
        <v>125.375</v>
      </c>
      <c r="C1138" s="116">
        <f t="shared" si="34"/>
        <v>1.4664584058334595E-2</v>
      </c>
      <c r="D1138" s="115">
        <f t="shared" si="35"/>
        <v>29.329168116669191</v>
      </c>
    </row>
    <row r="1139" spans="1:4" x14ac:dyDescent="0.3">
      <c r="A1139" s="117">
        <v>41074</v>
      </c>
      <c r="B1139" s="115">
        <v>120.626</v>
      </c>
      <c r="C1139" s="116">
        <f t="shared" si="34"/>
        <v>-4.2650793650793613E-2</v>
      </c>
      <c r="D1139" s="115">
        <f t="shared" si="35"/>
        <v>-85.301587301587219</v>
      </c>
    </row>
    <row r="1140" spans="1:4" x14ac:dyDescent="0.3">
      <c r="A1140" s="117">
        <v>41075</v>
      </c>
      <c r="B1140" s="115">
        <v>117.625</v>
      </c>
      <c r="C1140" s="116">
        <f t="shared" si="34"/>
        <v>-7.7458216013992082E-2</v>
      </c>
      <c r="D1140" s="115">
        <f t="shared" si="35"/>
        <v>-154.91643202798414</v>
      </c>
    </row>
    <row r="1141" spans="1:4" x14ac:dyDescent="0.3">
      <c r="A1141" s="117">
        <v>41078</v>
      </c>
      <c r="B1141" s="115">
        <v>119.411</v>
      </c>
      <c r="C1141" s="116">
        <f t="shared" si="34"/>
        <v>-4.9464676616915414E-2</v>
      </c>
      <c r="D1141" s="115">
        <f t="shared" si="35"/>
        <v>-98.929353233830824</v>
      </c>
    </row>
    <row r="1142" spans="1:4" x14ac:dyDescent="0.3">
      <c r="A1142" s="117">
        <v>41079</v>
      </c>
      <c r="B1142" s="115">
        <v>115.42700000000001</v>
      </c>
      <c r="C1142" s="116">
        <f t="shared" si="34"/>
        <v>-5.2906666666666609E-2</v>
      </c>
      <c r="D1142" s="115">
        <f t="shared" si="35"/>
        <v>-105.81333333333322</v>
      </c>
    </row>
    <row r="1143" spans="1:4" x14ac:dyDescent="0.3">
      <c r="A1143" s="117">
        <v>41080</v>
      </c>
      <c r="B1143" s="115">
        <v>113.90600000000001</v>
      </c>
      <c r="C1143" s="116">
        <f t="shared" si="34"/>
        <v>-6.5869540258163953E-2</v>
      </c>
      <c r="D1143" s="115">
        <f t="shared" si="35"/>
        <v>-131.7390805163279</v>
      </c>
    </row>
    <row r="1144" spans="1:4" x14ac:dyDescent="0.3">
      <c r="A1144" s="117">
        <v>41081</v>
      </c>
      <c r="B1144" s="115">
        <v>117.917</v>
      </c>
      <c r="C1144" s="116">
        <f t="shared" si="34"/>
        <v>-2.6485036119711029E-2</v>
      </c>
      <c r="D1144" s="115">
        <f t="shared" si="35"/>
        <v>-52.970072239422059</v>
      </c>
    </row>
    <row r="1145" spans="1:4" x14ac:dyDescent="0.3">
      <c r="A1145" s="117">
        <v>41082</v>
      </c>
      <c r="B1145" s="115">
        <v>115.375</v>
      </c>
      <c r="C1145" s="116">
        <f t="shared" si="34"/>
        <v>-7.3293172690763048E-2</v>
      </c>
      <c r="D1145" s="115">
        <f t="shared" si="35"/>
        <v>-146.58634538152609</v>
      </c>
    </row>
    <row r="1146" spans="1:4" x14ac:dyDescent="0.3">
      <c r="A1146" s="117">
        <v>41085</v>
      </c>
      <c r="B1146" s="115">
        <v>119.625</v>
      </c>
      <c r="C1146" s="116">
        <f t="shared" si="34"/>
        <v>-3.137651821862348E-2</v>
      </c>
      <c r="D1146" s="115">
        <f t="shared" si="35"/>
        <v>-62.753036437246955</v>
      </c>
    </row>
    <row r="1147" spans="1:4" x14ac:dyDescent="0.3">
      <c r="A1147" s="117">
        <v>41086</v>
      </c>
      <c r="B1147" s="115">
        <v>119</v>
      </c>
      <c r="C1147" s="116">
        <f t="shared" si="34"/>
        <v>-5.0847457627118647E-2</v>
      </c>
      <c r="D1147" s="115">
        <f t="shared" si="35"/>
        <v>-101.6949152542373</v>
      </c>
    </row>
    <row r="1148" spans="1:4" x14ac:dyDescent="0.3">
      <c r="A1148" s="117">
        <v>41087</v>
      </c>
      <c r="B1148" s="115">
        <v>117.5</v>
      </c>
      <c r="C1148" s="116">
        <f t="shared" si="34"/>
        <v>-2.5914811068923821E-2</v>
      </c>
      <c r="D1148" s="115">
        <f t="shared" si="35"/>
        <v>-51.829622137847636</v>
      </c>
    </row>
    <row r="1149" spans="1:4" x14ac:dyDescent="0.3">
      <c r="A1149" s="117">
        <v>41088</v>
      </c>
      <c r="B1149" s="115">
        <v>118.125</v>
      </c>
      <c r="C1149" s="116">
        <f t="shared" si="34"/>
        <v>4.2507970244420826E-3</v>
      </c>
      <c r="D1149" s="115">
        <f t="shared" si="35"/>
        <v>8.501594048884165</v>
      </c>
    </row>
    <row r="1150" spans="1:4" x14ac:dyDescent="0.3">
      <c r="A1150" s="117">
        <v>41089</v>
      </c>
      <c r="B1150" s="115">
        <v>112.438</v>
      </c>
      <c r="C1150" s="116">
        <f t="shared" si="34"/>
        <v>-5.8394955238629601E-2</v>
      </c>
      <c r="D1150" s="115">
        <f t="shared" si="35"/>
        <v>-116.7899104772592</v>
      </c>
    </row>
    <row r="1151" spans="1:4" x14ac:dyDescent="0.3">
      <c r="A1151" s="117">
        <v>41092</v>
      </c>
      <c r="B1151" s="115">
        <v>109.125</v>
      </c>
      <c r="C1151" s="116">
        <f t="shared" si="34"/>
        <v>-5.4597277933239242E-2</v>
      </c>
      <c r="D1151" s="115">
        <f t="shared" si="35"/>
        <v>-109.19455586647847</v>
      </c>
    </row>
    <row r="1152" spans="1:4" x14ac:dyDescent="0.3">
      <c r="A1152" s="117">
        <v>41093</v>
      </c>
      <c r="B1152" s="115">
        <v>106.5</v>
      </c>
      <c r="C1152" s="116">
        <f t="shared" si="34"/>
        <v>-6.5018524046143361E-2</v>
      </c>
      <c r="D1152" s="115">
        <f t="shared" si="35"/>
        <v>-130.03704809228671</v>
      </c>
    </row>
    <row r="1153" spans="1:4" x14ac:dyDescent="0.3">
      <c r="A1153" s="117">
        <v>41095</v>
      </c>
      <c r="B1153" s="115">
        <v>108.875</v>
      </c>
      <c r="C1153" s="116">
        <f t="shared" si="34"/>
        <v>-7.6681055318571556E-2</v>
      </c>
      <c r="D1153" s="115">
        <f t="shared" si="35"/>
        <v>-153.3621106371431</v>
      </c>
    </row>
    <row r="1154" spans="1:4" x14ac:dyDescent="0.3">
      <c r="A1154" s="117">
        <v>41096</v>
      </c>
      <c r="B1154" s="115">
        <v>112.625</v>
      </c>
      <c r="C1154" s="116">
        <f t="shared" si="34"/>
        <v>-2.3835319609967497E-2</v>
      </c>
      <c r="D1154" s="115">
        <f t="shared" si="35"/>
        <v>-47.670639219934991</v>
      </c>
    </row>
    <row r="1155" spans="1:4" x14ac:dyDescent="0.3">
      <c r="A1155" s="117">
        <v>41099</v>
      </c>
      <c r="B1155" s="115">
        <v>111.03100000000001</v>
      </c>
      <c r="C1155" s="116">
        <f t="shared" si="34"/>
        <v>-7.1841170323928893E-2</v>
      </c>
      <c r="D1155" s="115">
        <f t="shared" si="35"/>
        <v>-143.68234064785776</v>
      </c>
    </row>
    <row r="1156" spans="1:4" x14ac:dyDescent="0.3">
      <c r="A1156" s="117">
        <v>41100</v>
      </c>
      <c r="B1156" s="115">
        <v>111.375</v>
      </c>
      <c r="C1156" s="116">
        <f t="shared" si="34"/>
        <v>-6.4075630252100835E-2</v>
      </c>
      <c r="D1156" s="115">
        <f t="shared" si="35"/>
        <v>-128.15126050420167</v>
      </c>
    </row>
    <row r="1157" spans="1:4" x14ac:dyDescent="0.3">
      <c r="A1157" s="117">
        <v>41101</v>
      </c>
      <c r="B1157" s="115">
        <v>111.625</v>
      </c>
      <c r="C1157" s="116">
        <f t="shared" si="34"/>
        <v>-0.05</v>
      </c>
      <c r="D1157" s="115">
        <f t="shared" si="35"/>
        <v>-100</v>
      </c>
    </row>
    <row r="1158" spans="1:4" x14ac:dyDescent="0.3">
      <c r="A1158" s="117">
        <v>41102</v>
      </c>
      <c r="B1158" s="115">
        <v>113.25</v>
      </c>
      <c r="C1158" s="116">
        <f t="shared" si="34"/>
        <v>-4.1269841269841269E-2</v>
      </c>
      <c r="D1158" s="115">
        <f t="shared" si="35"/>
        <v>-82.539682539682531</v>
      </c>
    </row>
    <row r="1159" spans="1:4" x14ac:dyDescent="0.3">
      <c r="A1159" s="117">
        <v>41103</v>
      </c>
      <c r="B1159" s="115">
        <v>111.751</v>
      </c>
      <c r="C1159" s="116">
        <f t="shared" si="34"/>
        <v>-6.1100339742791374E-3</v>
      </c>
      <c r="D1159" s="115">
        <f t="shared" si="35"/>
        <v>-12.220067948558274</v>
      </c>
    </row>
    <row r="1160" spans="1:4" x14ac:dyDescent="0.3">
      <c r="A1160" s="117">
        <v>41106</v>
      </c>
      <c r="B1160" s="115">
        <v>112.75</v>
      </c>
      <c r="C1160" s="116">
        <f t="shared" si="34"/>
        <v>3.3218785796105384E-2</v>
      </c>
      <c r="D1160" s="115">
        <f t="shared" si="35"/>
        <v>66.437571592210773</v>
      </c>
    </row>
    <row r="1161" spans="1:4" x14ac:dyDescent="0.3">
      <c r="A1161" s="117">
        <v>41107</v>
      </c>
      <c r="B1161" s="115">
        <v>111.125</v>
      </c>
      <c r="C1161" s="116">
        <f t="shared" si="34"/>
        <v>4.3427230046948359E-2</v>
      </c>
      <c r="D1161" s="115">
        <f t="shared" si="35"/>
        <v>86.854460093896719</v>
      </c>
    </row>
    <row r="1162" spans="1:4" x14ac:dyDescent="0.3">
      <c r="A1162" s="117">
        <v>41108</v>
      </c>
      <c r="B1162" s="115">
        <v>108.125</v>
      </c>
      <c r="C1162" s="116">
        <f t="shared" si="34"/>
        <v>-6.8886337543053958E-3</v>
      </c>
      <c r="D1162" s="115">
        <f t="shared" si="35"/>
        <v>-13.777267508610791</v>
      </c>
    </row>
    <row r="1163" spans="1:4" x14ac:dyDescent="0.3">
      <c r="A1163" s="117">
        <v>41109</v>
      </c>
      <c r="B1163" s="115">
        <v>108.125</v>
      </c>
      <c r="C1163" s="116">
        <f t="shared" si="34"/>
        <v>-3.9955604883462822E-2</v>
      </c>
      <c r="D1163" s="115">
        <f t="shared" si="35"/>
        <v>-79.911209766925637</v>
      </c>
    </row>
    <row r="1164" spans="1:4" x14ac:dyDescent="0.3">
      <c r="A1164" s="117">
        <v>41110</v>
      </c>
      <c r="B1164" s="115">
        <v>111.75</v>
      </c>
      <c r="C1164" s="116">
        <f t="shared" si="34"/>
        <v>6.475668957318173E-3</v>
      </c>
      <c r="D1164" s="115">
        <f t="shared" si="35"/>
        <v>12.951337914636344</v>
      </c>
    </row>
    <row r="1165" spans="1:4" x14ac:dyDescent="0.3">
      <c r="A1165" s="117">
        <v>41113</v>
      </c>
      <c r="B1165" s="115">
        <v>113.25</v>
      </c>
      <c r="C1165" s="116">
        <f t="shared" si="34"/>
        <v>1.6835016835016835E-2</v>
      </c>
      <c r="D1165" s="115">
        <f t="shared" si="35"/>
        <v>33.670033670033668</v>
      </c>
    </row>
    <row r="1166" spans="1:4" x14ac:dyDescent="0.3">
      <c r="A1166" s="117">
        <v>41114</v>
      </c>
      <c r="B1166" s="115">
        <v>117.251</v>
      </c>
      <c r="C1166" s="116">
        <f t="shared" si="34"/>
        <v>5.0400895856662978E-2</v>
      </c>
      <c r="D1166" s="115">
        <f t="shared" si="35"/>
        <v>100.80179171332595</v>
      </c>
    </row>
    <row r="1167" spans="1:4" x14ac:dyDescent="0.3">
      <c r="A1167" s="117">
        <v>41115</v>
      </c>
      <c r="B1167" s="115">
        <v>115.43600000000001</v>
      </c>
      <c r="C1167" s="116">
        <f t="shared" ref="C1167:C1230" si="36">(B1167-B1158)/B1158</f>
        <v>1.9302428256070703E-2</v>
      </c>
      <c r="D1167" s="115">
        <f t="shared" ref="D1167:D1230" si="37">C1167*$D$2/$D$1</f>
        <v>38.604856512141403</v>
      </c>
    </row>
    <row r="1168" spans="1:4" x14ac:dyDescent="0.3">
      <c r="A1168" s="117">
        <v>41116</v>
      </c>
      <c r="B1168" s="115">
        <v>111.25</v>
      </c>
      <c r="C1168" s="116">
        <f t="shared" si="36"/>
        <v>-4.4831813585561181E-3</v>
      </c>
      <c r="D1168" s="115">
        <f t="shared" si="37"/>
        <v>-8.9663627171122364</v>
      </c>
    </row>
    <row r="1169" spans="1:4" x14ac:dyDescent="0.3">
      <c r="A1169" s="117">
        <v>41117</v>
      </c>
      <c r="B1169" s="115">
        <v>105</v>
      </c>
      <c r="C1169" s="116">
        <f t="shared" si="36"/>
        <v>-6.8736141906873618E-2</v>
      </c>
      <c r="D1169" s="115">
        <f t="shared" si="37"/>
        <v>-137.47228381374723</v>
      </c>
    </row>
    <row r="1170" spans="1:4" x14ac:dyDescent="0.3">
      <c r="A1170" s="117">
        <v>41120</v>
      </c>
      <c r="B1170" s="115">
        <v>106.25</v>
      </c>
      <c r="C1170" s="116">
        <f t="shared" si="36"/>
        <v>-4.3869516310461196E-2</v>
      </c>
      <c r="D1170" s="115">
        <f t="shared" si="37"/>
        <v>-87.739032620922373</v>
      </c>
    </row>
    <row r="1171" spans="1:4" x14ac:dyDescent="0.3">
      <c r="A1171" s="117">
        <v>41121</v>
      </c>
      <c r="B1171" s="115">
        <v>107.375</v>
      </c>
      <c r="C1171" s="116">
        <f t="shared" si="36"/>
        <v>-6.9364161849710983E-3</v>
      </c>
      <c r="D1171" s="115">
        <f t="shared" si="37"/>
        <v>-13.872832369942195</v>
      </c>
    </row>
    <row r="1172" spans="1:4" x14ac:dyDescent="0.3">
      <c r="A1172" s="117">
        <v>41122</v>
      </c>
      <c r="B1172" s="115">
        <v>105.5</v>
      </c>
      <c r="C1172" s="116">
        <f t="shared" si="36"/>
        <v>-2.4277456647398842E-2</v>
      </c>
      <c r="D1172" s="115">
        <f t="shared" si="37"/>
        <v>-48.554913294797686</v>
      </c>
    </row>
    <row r="1173" spans="1:4" x14ac:dyDescent="0.3">
      <c r="A1173" s="117">
        <v>41123</v>
      </c>
      <c r="B1173" s="115">
        <v>109</v>
      </c>
      <c r="C1173" s="116">
        <f t="shared" si="36"/>
        <v>-2.4608501118568233E-2</v>
      </c>
      <c r="D1173" s="115">
        <f t="shared" si="37"/>
        <v>-49.217002237136462</v>
      </c>
    </row>
    <row r="1174" spans="1:4" x14ac:dyDescent="0.3">
      <c r="A1174" s="117">
        <v>41124</v>
      </c>
      <c r="B1174" s="115">
        <v>103.75</v>
      </c>
      <c r="C1174" s="116">
        <f t="shared" si="36"/>
        <v>-8.3885209713024281E-2</v>
      </c>
      <c r="D1174" s="115">
        <f t="shared" si="37"/>
        <v>-167.77041942604856</v>
      </c>
    </row>
    <row r="1175" spans="1:4" x14ac:dyDescent="0.3">
      <c r="A1175" s="117">
        <v>41127</v>
      </c>
      <c r="B1175" s="115">
        <v>102.749</v>
      </c>
      <c r="C1175" s="116">
        <f t="shared" si="36"/>
        <v>-0.12368338009910371</v>
      </c>
      <c r="D1175" s="115">
        <f t="shared" si="37"/>
        <v>-247.3667601982074</v>
      </c>
    </row>
    <row r="1176" spans="1:4" x14ac:dyDescent="0.3">
      <c r="A1176" s="117">
        <v>41128</v>
      </c>
      <c r="B1176" s="115">
        <v>103.25</v>
      </c>
      <c r="C1176" s="116">
        <f t="shared" si="36"/>
        <v>-0.10556498839183623</v>
      </c>
      <c r="D1176" s="115">
        <f t="shared" si="37"/>
        <v>-211.12997678367245</v>
      </c>
    </row>
    <row r="1177" spans="1:4" x14ac:dyDescent="0.3">
      <c r="A1177" s="117">
        <v>41129</v>
      </c>
      <c r="B1177" s="115">
        <v>102.75</v>
      </c>
      <c r="C1177" s="116">
        <f t="shared" si="36"/>
        <v>-7.6404494382022473E-2</v>
      </c>
      <c r="D1177" s="115">
        <f t="shared" si="37"/>
        <v>-152.80898876404493</v>
      </c>
    </row>
    <row r="1178" spans="1:4" x14ac:dyDescent="0.3">
      <c r="A1178" s="117">
        <v>41130</v>
      </c>
      <c r="B1178" s="115">
        <v>103</v>
      </c>
      <c r="C1178" s="116">
        <f t="shared" si="36"/>
        <v>-1.9047619047619049E-2</v>
      </c>
      <c r="D1178" s="115">
        <f t="shared" si="37"/>
        <v>-38.095238095238095</v>
      </c>
    </row>
    <row r="1179" spans="1:4" x14ac:dyDescent="0.3">
      <c r="A1179" s="117">
        <v>41131</v>
      </c>
      <c r="B1179" s="115">
        <v>102.751</v>
      </c>
      <c r="C1179" s="116">
        <f t="shared" si="36"/>
        <v>-3.2931764705882306E-2</v>
      </c>
      <c r="D1179" s="115">
        <f t="shared" si="37"/>
        <v>-65.863529411764603</v>
      </c>
    </row>
    <row r="1180" spans="1:4" x14ac:dyDescent="0.3">
      <c r="A1180" s="117">
        <v>41134</v>
      </c>
      <c r="B1180" s="115">
        <v>102.75</v>
      </c>
      <c r="C1180" s="116">
        <f t="shared" si="36"/>
        <v>-4.307334109429569E-2</v>
      </c>
      <c r="D1180" s="115">
        <f t="shared" si="37"/>
        <v>-86.146682188591384</v>
      </c>
    </row>
    <row r="1181" spans="1:4" x14ac:dyDescent="0.3">
      <c r="A1181" s="117">
        <v>41135</v>
      </c>
      <c r="B1181" s="115">
        <v>103</v>
      </c>
      <c r="C1181" s="116">
        <f t="shared" si="36"/>
        <v>-2.3696682464454975E-2</v>
      </c>
      <c r="D1181" s="115">
        <f t="shared" si="37"/>
        <v>-47.393364928909953</v>
      </c>
    </row>
    <row r="1182" spans="1:4" x14ac:dyDescent="0.3">
      <c r="A1182" s="117">
        <v>41136</v>
      </c>
      <c r="B1182" s="115">
        <v>103.152</v>
      </c>
      <c r="C1182" s="116">
        <f t="shared" si="36"/>
        <v>-5.3651376146788984E-2</v>
      </c>
      <c r="D1182" s="115">
        <f t="shared" si="37"/>
        <v>-107.30275229357797</v>
      </c>
    </row>
    <row r="1183" spans="1:4" x14ac:dyDescent="0.3">
      <c r="A1183" s="117">
        <v>41137</v>
      </c>
      <c r="B1183" s="115">
        <v>101.125</v>
      </c>
      <c r="C1183" s="116">
        <f t="shared" si="36"/>
        <v>-2.5301204819277109E-2</v>
      </c>
      <c r="D1183" s="115">
        <f t="shared" si="37"/>
        <v>-50.602409638554214</v>
      </c>
    </row>
    <row r="1184" spans="1:4" x14ac:dyDescent="0.3">
      <c r="A1184" s="117">
        <v>41138</v>
      </c>
      <c r="B1184" s="115">
        <v>99.75</v>
      </c>
      <c r="C1184" s="116">
        <f t="shared" si="36"/>
        <v>-2.9187631996418412E-2</v>
      </c>
      <c r="D1184" s="115">
        <f t="shared" si="37"/>
        <v>-58.375263992836821</v>
      </c>
    </row>
    <row r="1185" spans="1:4" x14ac:dyDescent="0.3">
      <c r="A1185" s="117">
        <v>41141</v>
      </c>
      <c r="B1185" s="115">
        <v>98.5</v>
      </c>
      <c r="C1185" s="116">
        <f t="shared" si="36"/>
        <v>-4.6004842615012108E-2</v>
      </c>
      <c r="D1185" s="115">
        <f t="shared" si="37"/>
        <v>-92.009685230024203</v>
      </c>
    </row>
    <row r="1186" spans="1:4" x14ac:dyDescent="0.3">
      <c r="A1186" s="117">
        <v>41142</v>
      </c>
      <c r="B1186" s="115">
        <v>98.625</v>
      </c>
      <c r="C1186" s="116">
        <f t="shared" si="36"/>
        <v>-4.0145985401459854E-2</v>
      </c>
      <c r="D1186" s="115">
        <f t="shared" si="37"/>
        <v>-80.291970802919693</v>
      </c>
    </row>
    <row r="1187" spans="1:4" x14ac:dyDescent="0.3">
      <c r="A1187" s="117">
        <v>41143</v>
      </c>
      <c r="B1187" s="115">
        <v>99.375</v>
      </c>
      <c r="C1187" s="116">
        <f t="shared" si="36"/>
        <v>-3.5194174757281552E-2</v>
      </c>
      <c r="D1187" s="115">
        <f t="shared" si="37"/>
        <v>-70.388349514563103</v>
      </c>
    </row>
    <row r="1188" spans="1:4" x14ac:dyDescent="0.3">
      <c r="A1188" s="117">
        <v>41144</v>
      </c>
      <c r="B1188" s="115">
        <v>101.625</v>
      </c>
      <c r="C1188" s="116">
        <f t="shared" si="36"/>
        <v>-1.095853081721837E-2</v>
      </c>
      <c r="D1188" s="115">
        <f t="shared" si="37"/>
        <v>-21.917061634436738</v>
      </c>
    </row>
    <row r="1189" spans="1:4" x14ac:dyDescent="0.3">
      <c r="A1189" s="117">
        <v>41145</v>
      </c>
      <c r="B1189" s="115">
        <v>100.75</v>
      </c>
      <c r="C1189" s="116">
        <f t="shared" si="36"/>
        <v>-1.9464720194647202E-2</v>
      </c>
      <c r="D1189" s="115">
        <f t="shared" si="37"/>
        <v>-38.929440389294406</v>
      </c>
    </row>
    <row r="1190" spans="1:4" x14ac:dyDescent="0.3">
      <c r="A1190" s="117">
        <v>41148</v>
      </c>
      <c r="B1190" s="115">
        <v>100.25</v>
      </c>
      <c r="C1190" s="116">
        <f t="shared" si="36"/>
        <v>-2.6699029126213591E-2</v>
      </c>
      <c r="D1190" s="115">
        <f t="shared" si="37"/>
        <v>-53.398058252427177</v>
      </c>
    </row>
    <row r="1191" spans="1:4" x14ac:dyDescent="0.3">
      <c r="A1191" s="117">
        <v>41149</v>
      </c>
      <c r="B1191" s="115">
        <v>101</v>
      </c>
      <c r="C1191" s="116">
        <f t="shared" si="36"/>
        <v>-2.0862416627888951E-2</v>
      </c>
      <c r="D1191" s="115">
        <f t="shared" si="37"/>
        <v>-41.724833255777902</v>
      </c>
    </row>
    <row r="1192" spans="1:4" x14ac:dyDescent="0.3">
      <c r="A1192" s="117">
        <v>41150</v>
      </c>
      <c r="B1192" s="115">
        <v>100.876</v>
      </c>
      <c r="C1192" s="116">
        <f t="shared" si="36"/>
        <v>-2.4622991347341924E-3</v>
      </c>
      <c r="D1192" s="115">
        <f t="shared" si="37"/>
        <v>-4.924598269468385</v>
      </c>
    </row>
    <row r="1193" spans="1:4" x14ac:dyDescent="0.3">
      <c r="A1193" s="117">
        <v>41151</v>
      </c>
      <c r="B1193" s="115">
        <v>103</v>
      </c>
      <c r="C1193" s="116">
        <f t="shared" si="36"/>
        <v>3.2581453634085211E-2</v>
      </c>
      <c r="D1193" s="115">
        <f t="shared" si="37"/>
        <v>65.162907268170414</v>
      </c>
    </row>
    <row r="1194" spans="1:4" x14ac:dyDescent="0.3">
      <c r="A1194" s="117">
        <v>41152</v>
      </c>
      <c r="B1194" s="115">
        <v>101.813</v>
      </c>
      <c r="C1194" s="116">
        <f t="shared" si="36"/>
        <v>3.3634517766497486E-2</v>
      </c>
      <c r="D1194" s="115">
        <f t="shared" si="37"/>
        <v>67.269035532994963</v>
      </c>
    </row>
    <row r="1195" spans="1:4" x14ac:dyDescent="0.3">
      <c r="A1195" s="117">
        <v>41156</v>
      </c>
      <c r="B1195" s="115">
        <v>101</v>
      </c>
      <c r="C1195" s="116">
        <f t="shared" si="36"/>
        <v>2.4081115335868188E-2</v>
      </c>
      <c r="D1195" s="115">
        <f t="shared" si="37"/>
        <v>48.162230671736367</v>
      </c>
    </row>
    <row r="1196" spans="1:4" x14ac:dyDescent="0.3">
      <c r="A1196" s="117">
        <v>41157</v>
      </c>
      <c r="B1196" s="115">
        <v>100.5</v>
      </c>
      <c r="C1196" s="116">
        <f t="shared" si="36"/>
        <v>1.1320754716981131E-2</v>
      </c>
      <c r="D1196" s="115">
        <f t="shared" si="37"/>
        <v>22.641509433962263</v>
      </c>
    </row>
    <row r="1197" spans="1:4" x14ac:dyDescent="0.3">
      <c r="A1197" s="117">
        <v>41158</v>
      </c>
      <c r="B1197" s="115">
        <v>95.191000000000003</v>
      </c>
      <c r="C1197" s="116">
        <f t="shared" si="36"/>
        <v>-6.3311193111931091E-2</v>
      </c>
      <c r="D1197" s="115">
        <f t="shared" si="37"/>
        <v>-126.62238622386216</v>
      </c>
    </row>
    <row r="1198" spans="1:4" x14ac:dyDescent="0.3">
      <c r="A1198" s="117">
        <v>41159</v>
      </c>
      <c r="B1198" s="115">
        <v>93</v>
      </c>
      <c r="C1198" s="116">
        <f t="shared" si="36"/>
        <v>-7.6923076923076927E-2</v>
      </c>
      <c r="D1198" s="115">
        <f t="shared" si="37"/>
        <v>-153.84615384615384</v>
      </c>
    </row>
    <row r="1199" spans="1:4" x14ac:dyDescent="0.3">
      <c r="A1199" s="117">
        <v>41162</v>
      </c>
      <c r="B1199" s="115">
        <v>95.438000000000002</v>
      </c>
      <c r="C1199" s="116">
        <f t="shared" si="36"/>
        <v>-4.7999999999999973E-2</v>
      </c>
      <c r="D1199" s="115">
        <f t="shared" si="37"/>
        <v>-95.999999999999943</v>
      </c>
    </row>
    <row r="1200" spans="1:4" x14ac:dyDescent="0.3">
      <c r="A1200" s="117">
        <v>41163</v>
      </c>
      <c r="B1200" s="115">
        <v>93.343999999999994</v>
      </c>
      <c r="C1200" s="116">
        <f t="shared" si="36"/>
        <v>-7.5801980198019855E-2</v>
      </c>
      <c r="D1200" s="115">
        <f t="shared" si="37"/>
        <v>-151.6039603960397</v>
      </c>
    </row>
    <row r="1201" spans="1:4" x14ac:dyDescent="0.3">
      <c r="A1201" s="117">
        <v>41164</v>
      </c>
      <c r="B1201" s="115">
        <v>90.906000000000006</v>
      </c>
      <c r="C1201" s="116">
        <f t="shared" si="36"/>
        <v>-9.8834212300249802E-2</v>
      </c>
      <c r="D1201" s="115">
        <f t="shared" si="37"/>
        <v>-197.66842460049961</v>
      </c>
    </row>
    <row r="1202" spans="1:4" x14ac:dyDescent="0.3">
      <c r="A1202" s="117">
        <v>41165</v>
      </c>
      <c r="B1202" s="115">
        <v>85.625</v>
      </c>
      <c r="C1202" s="116">
        <f t="shared" si="36"/>
        <v>-0.16868932038834952</v>
      </c>
      <c r="D1202" s="115">
        <f t="shared" si="37"/>
        <v>-337.378640776699</v>
      </c>
    </row>
    <row r="1203" spans="1:4" x14ac:dyDescent="0.3">
      <c r="A1203" s="117">
        <v>41166</v>
      </c>
      <c r="B1203" s="115">
        <v>83</v>
      </c>
      <c r="C1203" s="116">
        <f t="shared" si="36"/>
        <v>-0.1847799396933594</v>
      </c>
      <c r="D1203" s="115">
        <f t="shared" si="37"/>
        <v>-369.55987938671882</v>
      </c>
    </row>
    <row r="1204" spans="1:4" x14ac:dyDescent="0.3">
      <c r="A1204" s="117">
        <v>41169</v>
      </c>
      <c r="B1204" s="115">
        <v>85.332999999999998</v>
      </c>
      <c r="C1204" s="116">
        <f t="shared" si="36"/>
        <v>-0.15511881188118815</v>
      </c>
      <c r="D1204" s="115">
        <f t="shared" si="37"/>
        <v>-310.23762376237624</v>
      </c>
    </row>
    <row r="1205" spans="1:4" x14ac:dyDescent="0.3">
      <c r="A1205" s="117">
        <v>41170</v>
      </c>
      <c r="B1205" s="115">
        <v>85.376000000000005</v>
      </c>
      <c r="C1205" s="116">
        <f t="shared" si="36"/>
        <v>-0.15048756218905468</v>
      </c>
      <c r="D1205" s="115">
        <f t="shared" si="37"/>
        <v>-300.97512437810934</v>
      </c>
    </row>
    <row r="1206" spans="1:4" x14ac:dyDescent="0.3">
      <c r="A1206" s="117">
        <v>41171</v>
      </c>
      <c r="B1206" s="115">
        <v>85.5</v>
      </c>
      <c r="C1206" s="116">
        <f t="shared" si="36"/>
        <v>-0.10180584298935826</v>
      </c>
      <c r="D1206" s="115">
        <f t="shared" si="37"/>
        <v>-203.61168597871648</v>
      </c>
    </row>
    <row r="1207" spans="1:4" x14ac:dyDescent="0.3">
      <c r="A1207" s="117">
        <v>41172</v>
      </c>
      <c r="B1207" s="115">
        <v>96.125</v>
      </c>
      <c r="C1207" s="116">
        <f t="shared" si="36"/>
        <v>3.3602150537634407E-2</v>
      </c>
      <c r="D1207" s="115">
        <f t="shared" si="37"/>
        <v>67.204301075268802</v>
      </c>
    </row>
    <row r="1208" spans="1:4" x14ac:dyDescent="0.3">
      <c r="A1208" s="117">
        <v>41173</v>
      </c>
      <c r="B1208" s="115">
        <v>96.375</v>
      </c>
      <c r="C1208" s="116">
        <f t="shared" si="36"/>
        <v>9.8178922441794422E-3</v>
      </c>
      <c r="D1208" s="115">
        <f t="shared" si="37"/>
        <v>19.635784488358883</v>
      </c>
    </row>
    <row r="1209" spans="1:4" x14ac:dyDescent="0.3">
      <c r="A1209" s="117">
        <v>41176</v>
      </c>
      <c r="B1209" s="115">
        <v>98.5</v>
      </c>
      <c r="C1209" s="116">
        <f t="shared" si="36"/>
        <v>5.5236544394926361E-2</v>
      </c>
      <c r="D1209" s="115">
        <f t="shared" si="37"/>
        <v>110.47308878985271</v>
      </c>
    </row>
    <row r="1210" spans="1:4" x14ac:dyDescent="0.3">
      <c r="A1210" s="117">
        <v>41177</v>
      </c>
      <c r="B1210" s="115">
        <v>102.625</v>
      </c>
      <c r="C1210" s="116">
        <f t="shared" si="36"/>
        <v>0.12891338305502378</v>
      </c>
      <c r="D1210" s="115">
        <f t="shared" si="37"/>
        <v>257.82676611004757</v>
      </c>
    </row>
    <row r="1211" spans="1:4" x14ac:dyDescent="0.3">
      <c r="A1211" s="117">
        <v>41178</v>
      </c>
      <c r="B1211" s="115">
        <v>102.188</v>
      </c>
      <c r="C1211" s="116">
        <f t="shared" si="36"/>
        <v>0.193436496350365</v>
      </c>
      <c r="D1211" s="115">
        <f t="shared" si="37"/>
        <v>386.87299270072998</v>
      </c>
    </row>
    <row r="1212" spans="1:4" x14ac:dyDescent="0.3">
      <c r="A1212" s="117">
        <v>41179</v>
      </c>
      <c r="B1212" s="115">
        <v>98.501000000000005</v>
      </c>
      <c r="C1212" s="116">
        <f t="shared" si="36"/>
        <v>0.18675903614457837</v>
      </c>
      <c r="D1212" s="115">
        <f t="shared" si="37"/>
        <v>373.51807228915675</v>
      </c>
    </row>
    <row r="1213" spans="1:4" x14ac:dyDescent="0.3">
      <c r="A1213" s="117">
        <v>41180</v>
      </c>
      <c r="B1213" s="115">
        <v>99</v>
      </c>
      <c r="C1213" s="116">
        <f t="shared" si="36"/>
        <v>0.16016078187805424</v>
      </c>
      <c r="D1213" s="115">
        <f t="shared" si="37"/>
        <v>320.32156375610845</v>
      </c>
    </row>
    <row r="1214" spans="1:4" x14ac:dyDescent="0.3">
      <c r="A1214" s="117">
        <v>41183</v>
      </c>
      <c r="B1214" s="115">
        <v>98.25</v>
      </c>
      <c r="C1214" s="116">
        <f t="shared" si="36"/>
        <v>0.15079179160419784</v>
      </c>
      <c r="D1214" s="115">
        <f t="shared" si="37"/>
        <v>301.58358320839568</v>
      </c>
    </row>
    <row r="1215" spans="1:4" x14ac:dyDescent="0.3">
      <c r="A1215" s="117">
        <v>41184</v>
      </c>
      <c r="B1215" s="115">
        <v>98.25</v>
      </c>
      <c r="C1215" s="116">
        <f t="shared" si="36"/>
        <v>0.14912280701754385</v>
      </c>
      <c r="D1215" s="115">
        <f t="shared" si="37"/>
        <v>298.24561403508767</v>
      </c>
    </row>
    <row r="1216" spans="1:4" x14ac:dyDescent="0.3">
      <c r="A1216" s="117">
        <v>41185</v>
      </c>
      <c r="B1216" s="115">
        <v>96.125</v>
      </c>
      <c r="C1216" s="116">
        <f t="shared" si="36"/>
        <v>0</v>
      </c>
      <c r="D1216" s="115">
        <f t="shared" si="37"/>
        <v>0</v>
      </c>
    </row>
    <row r="1217" spans="1:4" x14ac:dyDescent="0.3">
      <c r="A1217" s="117">
        <v>41186</v>
      </c>
      <c r="B1217" s="115">
        <v>95.063000000000002</v>
      </c>
      <c r="C1217" s="116">
        <f t="shared" si="36"/>
        <v>-1.3613488975356655E-2</v>
      </c>
      <c r="D1217" s="115">
        <f t="shared" si="37"/>
        <v>-27.226977950713309</v>
      </c>
    </row>
    <row r="1218" spans="1:4" x14ac:dyDescent="0.3">
      <c r="A1218" s="117">
        <v>41187</v>
      </c>
      <c r="B1218" s="115">
        <v>95</v>
      </c>
      <c r="C1218" s="116">
        <f t="shared" si="36"/>
        <v>-3.553299492385787E-2</v>
      </c>
      <c r="D1218" s="115">
        <f t="shared" si="37"/>
        <v>-71.065989847715741</v>
      </c>
    </row>
    <row r="1219" spans="1:4" x14ac:dyDescent="0.3">
      <c r="A1219" s="117">
        <v>41191</v>
      </c>
      <c r="B1219" s="115">
        <v>97.875</v>
      </c>
      <c r="C1219" s="116">
        <f t="shared" si="36"/>
        <v>-4.6285018270401948E-2</v>
      </c>
      <c r="D1219" s="115">
        <f t="shared" si="37"/>
        <v>-92.570036540803883</v>
      </c>
    </row>
    <row r="1220" spans="1:4" x14ac:dyDescent="0.3">
      <c r="A1220" s="117">
        <v>41192</v>
      </c>
      <c r="B1220" s="115">
        <v>99</v>
      </c>
      <c r="C1220" s="116">
        <f t="shared" si="36"/>
        <v>-3.1197400868986598E-2</v>
      </c>
      <c r="D1220" s="115">
        <f t="shared" si="37"/>
        <v>-62.394801737973197</v>
      </c>
    </row>
    <row r="1221" spans="1:4" x14ac:dyDescent="0.3">
      <c r="A1221" s="117">
        <v>41193</v>
      </c>
      <c r="B1221" s="115">
        <v>97.25</v>
      </c>
      <c r="C1221" s="116">
        <f t="shared" si="36"/>
        <v>-1.2700378676358664E-2</v>
      </c>
      <c r="D1221" s="115">
        <f t="shared" si="37"/>
        <v>-25.400757352717324</v>
      </c>
    </row>
    <row r="1222" spans="1:4" x14ac:dyDescent="0.3">
      <c r="A1222" s="117">
        <v>41194</v>
      </c>
      <c r="B1222" s="115">
        <v>97</v>
      </c>
      <c r="C1222" s="116">
        <f t="shared" si="36"/>
        <v>-2.0202020202020204E-2</v>
      </c>
      <c r="D1222" s="115">
        <f t="shared" si="37"/>
        <v>-40.404040404040401</v>
      </c>
    </row>
    <row r="1223" spans="1:4" x14ac:dyDescent="0.3">
      <c r="A1223" s="117">
        <v>41197</v>
      </c>
      <c r="B1223" s="115">
        <v>95.625</v>
      </c>
      <c r="C1223" s="116">
        <f t="shared" si="36"/>
        <v>-2.6717557251908396E-2</v>
      </c>
      <c r="D1223" s="115">
        <f t="shared" si="37"/>
        <v>-53.435114503816784</v>
      </c>
    </row>
    <row r="1224" spans="1:4" x14ac:dyDescent="0.3">
      <c r="A1224" s="117">
        <v>41198</v>
      </c>
      <c r="B1224" s="115">
        <v>92.5</v>
      </c>
      <c r="C1224" s="116">
        <f t="shared" si="36"/>
        <v>-5.8524173027989825E-2</v>
      </c>
      <c r="D1224" s="115">
        <f t="shared" si="37"/>
        <v>-117.04834605597964</v>
      </c>
    </row>
    <row r="1225" spans="1:4" x14ac:dyDescent="0.3">
      <c r="A1225" s="117">
        <v>41199</v>
      </c>
      <c r="B1225" s="115">
        <v>89.875</v>
      </c>
      <c r="C1225" s="116">
        <f t="shared" si="36"/>
        <v>-6.5019505851755532E-2</v>
      </c>
      <c r="D1225" s="115">
        <f t="shared" si="37"/>
        <v>-130.03901170351105</v>
      </c>
    </row>
    <row r="1226" spans="1:4" x14ac:dyDescent="0.3">
      <c r="A1226" s="117">
        <v>41200</v>
      </c>
      <c r="B1226" s="115">
        <v>90.938000000000002</v>
      </c>
      <c r="C1226" s="116">
        <f t="shared" si="36"/>
        <v>-4.3392276700714265E-2</v>
      </c>
      <c r="D1226" s="115">
        <f t="shared" si="37"/>
        <v>-86.784553401428511</v>
      </c>
    </row>
    <row r="1227" spans="1:4" x14ac:dyDescent="0.3">
      <c r="A1227" s="117">
        <v>41201</v>
      </c>
      <c r="B1227" s="115">
        <v>93.75</v>
      </c>
      <c r="C1227" s="116">
        <f t="shared" si="36"/>
        <v>-1.3157894736842105E-2</v>
      </c>
      <c r="D1227" s="115">
        <f t="shared" si="37"/>
        <v>-26.315789473684205</v>
      </c>
    </row>
    <row r="1228" spans="1:4" x14ac:dyDescent="0.3">
      <c r="A1228" s="117">
        <v>41204</v>
      </c>
      <c r="B1228" s="115">
        <v>94</v>
      </c>
      <c r="C1228" s="116">
        <f t="shared" si="36"/>
        <v>-3.9591315453384422E-2</v>
      </c>
      <c r="D1228" s="115">
        <f t="shared" si="37"/>
        <v>-79.182630906768836</v>
      </c>
    </row>
    <row r="1229" spans="1:4" x14ac:dyDescent="0.3">
      <c r="A1229" s="117">
        <v>41205</v>
      </c>
      <c r="B1229" s="115">
        <v>96.875</v>
      </c>
      <c r="C1229" s="116">
        <f t="shared" si="36"/>
        <v>-2.1464646464646464E-2</v>
      </c>
      <c r="D1229" s="115">
        <f t="shared" si="37"/>
        <v>-42.92929292929292</v>
      </c>
    </row>
    <row r="1230" spans="1:4" x14ac:dyDescent="0.3">
      <c r="A1230" s="117">
        <v>41206</v>
      </c>
      <c r="B1230" s="115">
        <v>98.552000000000007</v>
      </c>
      <c r="C1230" s="116">
        <f t="shared" si="36"/>
        <v>1.3388174807198013E-2</v>
      </c>
      <c r="D1230" s="115">
        <f t="shared" si="37"/>
        <v>26.776349614396022</v>
      </c>
    </row>
    <row r="1231" spans="1:4" x14ac:dyDescent="0.3">
      <c r="A1231" s="117">
        <v>41207</v>
      </c>
      <c r="B1231" s="115">
        <v>98.25</v>
      </c>
      <c r="C1231" s="116">
        <f t="shared" ref="C1231:C1294" si="38">(B1231-B1222)/B1222</f>
        <v>1.2886597938144329E-2</v>
      </c>
      <c r="D1231" s="115">
        <f t="shared" ref="D1231:D1294" si="39">C1231*$D$2/$D$1</f>
        <v>25.773195876288657</v>
      </c>
    </row>
    <row r="1232" spans="1:4" x14ac:dyDescent="0.3">
      <c r="A1232" s="117">
        <v>41208</v>
      </c>
      <c r="B1232" s="115">
        <v>98.067999999999998</v>
      </c>
      <c r="C1232" s="116">
        <f t="shared" si="38"/>
        <v>2.554771241830063E-2</v>
      </c>
      <c r="D1232" s="115">
        <f t="shared" si="39"/>
        <v>51.095424836601261</v>
      </c>
    </row>
    <row r="1233" spans="1:4" x14ac:dyDescent="0.3">
      <c r="A1233" s="117">
        <v>41211</v>
      </c>
      <c r="B1233" s="115">
        <v>100.75</v>
      </c>
      <c r="C1233" s="116">
        <f t="shared" si="38"/>
        <v>8.9189189189189194E-2</v>
      </c>
      <c r="D1233" s="115">
        <f t="shared" si="39"/>
        <v>178.37837837837839</v>
      </c>
    </row>
    <row r="1234" spans="1:4" x14ac:dyDescent="0.3">
      <c r="A1234" s="117">
        <v>41213</v>
      </c>
      <c r="B1234" s="115">
        <v>99.688000000000002</v>
      </c>
      <c r="C1234" s="116">
        <f t="shared" si="38"/>
        <v>0.10918497913769126</v>
      </c>
      <c r="D1234" s="115">
        <f t="shared" si="39"/>
        <v>218.36995827538252</v>
      </c>
    </row>
    <row r="1235" spans="1:4" x14ac:dyDescent="0.3">
      <c r="A1235" s="117">
        <v>41214</v>
      </c>
      <c r="B1235" s="115">
        <v>96.25</v>
      </c>
      <c r="C1235" s="116">
        <f t="shared" si="38"/>
        <v>5.8413424530999111E-2</v>
      </c>
      <c r="D1235" s="115">
        <f t="shared" si="39"/>
        <v>116.82684906199822</v>
      </c>
    </row>
    <row r="1236" spans="1:4" x14ac:dyDescent="0.3">
      <c r="A1236" s="117">
        <v>41215</v>
      </c>
      <c r="B1236" s="115">
        <v>97.375</v>
      </c>
      <c r="C1236" s="116">
        <f t="shared" si="38"/>
        <v>3.8666666666666669E-2</v>
      </c>
      <c r="D1236" s="115">
        <f t="shared" si="39"/>
        <v>77.333333333333329</v>
      </c>
    </row>
    <row r="1237" spans="1:4" x14ac:dyDescent="0.3">
      <c r="A1237" s="117">
        <v>41218</v>
      </c>
      <c r="B1237" s="115">
        <v>96.86</v>
      </c>
      <c r="C1237" s="116">
        <f t="shared" si="38"/>
        <v>3.0425531914893611E-2</v>
      </c>
      <c r="D1237" s="115">
        <f t="shared" si="39"/>
        <v>60.851063829787222</v>
      </c>
    </row>
    <row r="1238" spans="1:4" x14ac:dyDescent="0.3">
      <c r="A1238" s="117">
        <v>41219</v>
      </c>
      <c r="B1238" s="115">
        <v>96.128</v>
      </c>
      <c r="C1238" s="116">
        <f t="shared" si="38"/>
        <v>-7.7109677419354827E-3</v>
      </c>
      <c r="D1238" s="115">
        <f t="shared" si="39"/>
        <v>-15.421935483870964</v>
      </c>
    </row>
    <row r="1239" spans="1:4" x14ac:dyDescent="0.3">
      <c r="A1239" s="117">
        <v>41220</v>
      </c>
      <c r="B1239" s="115">
        <v>100.21899999999999</v>
      </c>
      <c r="C1239" s="116">
        <f t="shared" si="38"/>
        <v>1.6914928159753099E-2</v>
      </c>
      <c r="D1239" s="115">
        <f t="shared" si="39"/>
        <v>33.829856319506199</v>
      </c>
    </row>
    <row r="1240" spans="1:4" x14ac:dyDescent="0.3">
      <c r="A1240" s="117">
        <v>41221</v>
      </c>
      <c r="B1240" s="115">
        <v>104.312</v>
      </c>
      <c r="C1240" s="116">
        <f t="shared" si="38"/>
        <v>6.1699745547073769E-2</v>
      </c>
      <c r="D1240" s="115">
        <f t="shared" si="39"/>
        <v>123.39949109414754</v>
      </c>
    </row>
    <row r="1241" spans="1:4" x14ac:dyDescent="0.3">
      <c r="A1241" s="117">
        <v>41222</v>
      </c>
      <c r="B1241" s="115">
        <v>106.727</v>
      </c>
      <c r="C1241" s="116">
        <f t="shared" si="38"/>
        <v>8.8295876330709372E-2</v>
      </c>
      <c r="D1241" s="115">
        <f t="shared" si="39"/>
        <v>176.59175266141875</v>
      </c>
    </row>
    <row r="1242" spans="1:4" x14ac:dyDescent="0.3">
      <c r="A1242" s="117">
        <v>41226</v>
      </c>
      <c r="B1242" s="115">
        <v>106.875</v>
      </c>
      <c r="C1242" s="116">
        <f t="shared" si="38"/>
        <v>6.0794044665012405E-2</v>
      </c>
      <c r="D1242" s="115">
        <f t="shared" si="39"/>
        <v>121.5880893300248</v>
      </c>
    </row>
    <row r="1243" spans="1:4" x14ac:dyDescent="0.3">
      <c r="A1243" s="117">
        <v>41227</v>
      </c>
      <c r="B1243" s="115">
        <v>108.5</v>
      </c>
      <c r="C1243" s="116">
        <f t="shared" si="38"/>
        <v>8.8395794880025649E-2</v>
      </c>
      <c r="D1243" s="115">
        <f t="shared" si="39"/>
        <v>176.79158976005129</v>
      </c>
    </row>
    <row r="1244" spans="1:4" x14ac:dyDescent="0.3">
      <c r="A1244" s="117">
        <v>41228</v>
      </c>
      <c r="B1244" s="115">
        <v>111.15600000000001</v>
      </c>
      <c r="C1244" s="116">
        <f t="shared" si="38"/>
        <v>0.15486753246753254</v>
      </c>
      <c r="D1244" s="115">
        <f t="shared" si="39"/>
        <v>309.73506493506505</v>
      </c>
    </row>
    <row r="1245" spans="1:4" x14ac:dyDescent="0.3">
      <c r="A1245" s="117">
        <v>41229</v>
      </c>
      <c r="B1245" s="115">
        <v>109.75</v>
      </c>
      <c r="C1245" s="116">
        <f t="shared" si="38"/>
        <v>0.12708600770218229</v>
      </c>
      <c r="D1245" s="115">
        <f t="shared" si="39"/>
        <v>254.17201540436457</v>
      </c>
    </row>
    <row r="1246" spans="1:4" x14ac:dyDescent="0.3">
      <c r="A1246" s="117">
        <v>41232</v>
      </c>
      <c r="B1246" s="115">
        <v>103</v>
      </c>
      <c r="C1246" s="116">
        <f t="shared" si="38"/>
        <v>6.3390460458393569E-2</v>
      </c>
      <c r="D1246" s="115">
        <f t="shared" si="39"/>
        <v>126.78092091678714</v>
      </c>
    </row>
    <row r="1247" spans="1:4" x14ac:dyDescent="0.3">
      <c r="A1247" s="117">
        <v>41233</v>
      </c>
      <c r="B1247" s="115">
        <v>101.5</v>
      </c>
      <c r="C1247" s="116">
        <f t="shared" si="38"/>
        <v>5.5883821571238348E-2</v>
      </c>
      <c r="D1247" s="115">
        <f t="shared" si="39"/>
        <v>111.7676431424767</v>
      </c>
    </row>
    <row r="1248" spans="1:4" x14ac:dyDescent="0.3">
      <c r="A1248" s="117">
        <v>41234</v>
      </c>
      <c r="B1248" s="115">
        <v>100.5</v>
      </c>
      <c r="C1248" s="116">
        <f t="shared" si="38"/>
        <v>2.8038595475908352E-3</v>
      </c>
      <c r="D1248" s="115">
        <f t="shared" si="39"/>
        <v>5.60771909518167</v>
      </c>
    </row>
    <row r="1249" spans="1:4" x14ac:dyDescent="0.3">
      <c r="A1249" s="117">
        <v>41236</v>
      </c>
      <c r="B1249" s="115">
        <v>99.125</v>
      </c>
      <c r="C1249" s="116">
        <f t="shared" si="38"/>
        <v>-4.9725822532402771E-2</v>
      </c>
      <c r="D1249" s="115">
        <f t="shared" si="39"/>
        <v>-99.451645064805533</v>
      </c>
    </row>
    <row r="1250" spans="1:4" x14ac:dyDescent="0.3">
      <c r="A1250" s="117">
        <v>41239</v>
      </c>
      <c r="B1250" s="115">
        <v>100.75</v>
      </c>
      <c r="C1250" s="116">
        <f t="shared" si="38"/>
        <v>-5.6002698473675859E-2</v>
      </c>
      <c r="D1250" s="115">
        <f t="shared" si="39"/>
        <v>-112.00539694735171</v>
      </c>
    </row>
    <row r="1251" spans="1:4" x14ac:dyDescent="0.3">
      <c r="A1251" s="117">
        <v>41240</v>
      </c>
      <c r="B1251" s="115">
        <v>102.25</v>
      </c>
      <c r="C1251" s="116">
        <f t="shared" si="38"/>
        <v>-4.3274853801169591E-2</v>
      </c>
      <c r="D1251" s="115">
        <f t="shared" si="39"/>
        <v>-86.549707602339183</v>
      </c>
    </row>
    <row r="1252" spans="1:4" x14ac:dyDescent="0.3">
      <c r="A1252" s="117">
        <v>41241</v>
      </c>
      <c r="B1252" s="115">
        <v>100.875</v>
      </c>
      <c r="C1252" s="116">
        <f t="shared" si="38"/>
        <v>-7.0276497695852536E-2</v>
      </c>
      <c r="D1252" s="115">
        <f t="shared" si="39"/>
        <v>-140.55299539170505</v>
      </c>
    </row>
    <row r="1253" spans="1:4" x14ac:dyDescent="0.3">
      <c r="A1253" s="117">
        <v>41242</v>
      </c>
      <c r="B1253" s="115">
        <v>99.25</v>
      </c>
      <c r="C1253" s="116">
        <f t="shared" si="38"/>
        <v>-0.10711072726618451</v>
      </c>
      <c r="D1253" s="115">
        <f t="shared" si="39"/>
        <v>-214.22145453236899</v>
      </c>
    </row>
    <row r="1254" spans="1:4" x14ac:dyDescent="0.3">
      <c r="A1254" s="117">
        <v>41243</v>
      </c>
      <c r="B1254" s="115">
        <v>98.563000000000002</v>
      </c>
      <c r="C1254" s="116">
        <f t="shared" si="38"/>
        <v>-0.10193166287015944</v>
      </c>
      <c r="D1254" s="115">
        <f t="shared" si="39"/>
        <v>-203.86332574031886</v>
      </c>
    </row>
    <row r="1255" spans="1:4" x14ac:dyDescent="0.3">
      <c r="A1255" s="117">
        <v>41246</v>
      </c>
      <c r="B1255" s="115">
        <v>99.875</v>
      </c>
      <c r="C1255" s="116">
        <f t="shared" si="38"/>
        <v>-3.0339805825242719E-2</v>
      </c>
      <c r="D1255" s="115">
        <f t="shared" si="39"/>
        <v>-60.679611650485441</v>
      </c>
    </row>
    <row r="1256" spans="1:4" x14ac:dyDescent="0.3">
      <c r="A1256" s="117">
        <v>41247</v>
      </c>
      <c r="B1256" s="115">
        <v>100.438</v>
      </c>
      <c r="C1256" s="116">
        <f t="shared" si="38"/>
        <v>-1.0463054187192095E-2</v>
      </c>
      <c r="D1256" s="115">
        <f t="shared" si="39"/>
        <v>-20.926108374384185</v>
      </c>
    </row>
    <row r="1257" spans="1:4" x14ac:dyDescent="0.3">
      <c r="A1257" s="117">
        <v>41248</v>
      </c>
      <c r="B1257" s="115">
        <v>97.813000000000002</v>
      </c>
      <c r="C1257" s="116">
        <f t="shared" si="38"/>
        <v>-2.6736318407960175E-2</v>
      </c>
      <c r="D1257" s="115">
        <f t="shared" si="39"/>
        <v>-53.472636815920346</v>
      </c>
    </row>
    <row r="1258" spans="1:4" x14ac:dyDescent="0.3">
      <c r="A1258" s="117">
        <v>41249</v>
      </c>
      <c r="B1258" s="115">
        <v>97.474999999999994</v>
      </c>
      <c r="C1258" s="116">
        <f t="shared" si="38"/>
        <v>-1.6645649432534736E-2</v>
      </c>
      <c r="D1258" s="115">
        <f t="shared" si="39"/>
        <v>-33.291298865069464</v>
      </c>
    </row>
    <row r="1259" spans="1:4" x14ac:dyDescent="0.3">
      <c r="A1259" s="117">
        <v>41250</v>
      </c>
      <c r="B1259" s="115">
        <v>96.875</v>
      </c>
      <c r="C1259" s="116">
        <f t="shared" si="38"/>
        <v>-3.8461538461538464E-2</v>
      </c>
      <c r="D1259" s="115">
        <f t="shared" si="39"/>
        <v>-76.92307692307692</v>
      </c>
    </row>
    <row r="1260" spans="1:4" x14ac:dyDescent="0.3">
      <c r="A1260" s="117">
        <v>41253</v>
      </c>
      <c r="B1260" s="115">
        <v>95.417000000000002</v>
      </c>
      <c r="C1260" s="116">
        <f t="shared" si="38"/>
        <v>-6.6826405867970645E-2</v>
      </c>
      <c r="D1260" s="115">
        <f t="shared" si="39"/>
        <v>-133.65281173594127</v>
      </c>
    </row>
    <row r="1261" spans="1:4" x14ac:dyDescent="0.3">
      <c r="A1261" s="117">
        <v>41254</v>
      </c>
      <c r="B1261" s="115">
        <v>93.582999999999998</v>
      </c>
      <c r="C1261" s="116">
        <f t="shared" si="38"/>
        <v>-7.2287484510532851E-2</v>
      </c>
      <c r="D1261" s="115">
        <f t="shared" si="39"/>
        <v>-144.5749690210657</v>
      </c>
    </row>
    <row r="1262" spans="1:4" x14ac:dyDescent="0.3">
      <c r="A1262" s="117">
        <v>41255</v>
      </c>
      <c r="B1262" s="115">
        <v>93.375</v>
      </c>
      <c r="C1262" s="116">
        <f t="shared" si="38"/>
        <v>-5.9193954659949623E-2</v>
      </c>
      <c r="D1262" s="115">
        <f t="shared" si="39"/>
        <v>-118.38790931989924</v>
      </c>
    </row>
    <row r="1263" spans="1:4" x14ac:dyDescent="0.3">
      <c r="A1263" s="117">
        <v>41256</v>
      </c>
      <c r="B1263" s="115">
        <v>94.438000000000002</v>
      </c>
      <c r="C1263" s="116">
        <f t="shared" si="38"/>
        <v>-4.1851404685328164E-2</v>
      </c>
      <c r="D1263" s="115">
        <f t="shared" si="39"/>
        <v>-83.702809370656325</v>
      </c>
    </row>
    <row r="1264" spans="1:4" x14ac:dyDescent="0.3">
      <c r="A1264" s="117">
        <v>41257</v>
      </c>
      <c r="B1264" s="115">
        <v>95.031999999999996</v>
      </c>
      <c r="C1264" s="116">
        <f t="shared" si="38"/>
        <v>-4.8490613266583264E-2</v>
      </c>
      <c r="D1264" s="115">
        <f t="shared" si="39"/>
        <v>-96.98122653316652</v>
      </c>
    </row>
    <row r="1265" spans="1:4" x14ac:dyDescent="0.3">
      <c r="A1265" s="117">
        <v>41260</v>
      </c>
      <c r="B1265" s="115">
        <v>91.875</v>
      </c>
      <c r="C1265" s="116">
        <f t="shared" si="38"/>
        <v>-8.5256576196260397E-2</v>
      </c>
      <c r="D1265" s="115">
        <f t="shared" si="39"/>
        <v>-170.51315239252079</v>
      </c>
    </row>
    <row r="1266" spans="1:4" x14ac:dyDescent="0.3">
      <c r="A1266" s="117">
        <v>41261</v>
      </c>
      <c r="B1266" s="115">
        <v>89.125</v>
      </c>
      <c r="C1266" s="116">
        <f t="shared" si="38"/>
        <v>-8.8822549149908517E-2</v>
      </c>
      <c r="D1266" s="115">
        <f t="shared" si="39"/>
        <v>-177.64509829981705</v>
      </c>
    </row>
    <row r="1267" spans="1:4" x14ac:dyDescent="0.3">
      <c r="A1267" s="117">
        <v>41262</v>
      </c>
      <c r="B1267" s="115">
        <v>89.813000000000002</v>
      </c>
      <c r="C1267" s="116">
        <f t="shared" si="38"/>
        <v>-7.8604770453962483E-2</v>
      </c>
      <c r="D1267" s="115">
        <f t="shared" si="39"/>
        <v>-157.20954090792495</v>
      </c>
    </row>
    <row r="1268" spans="1:4" x14ac:dyDescent="0.3">
      <c r="A1268" s="117">
        <v>41263</v>
      </c>
      <c r="B1268" s="115">
        <v>88.625</v>
      </c>
      <c r="C1268" s="116">
        <f t="shared" si="38"/>
        <v>-8.5161290322580643E-2</v>
      </c>
      <c r="D1268" s="115">
        <f t="shared" si="39"/>
        <v>-170.32258064516128</v>
      </c>
    </row>
    <row r="1269" spans="1:4" x14ac:dyDescent="0.3">
      <c r="A1269" s="117">
        <v>41264</v>
      </c>
      <c r="B1269" s="115">
        <v>92.625</v>
      </c>
      <c r="C1269" s="116">
        <f t="shared" si="38"/>
        <v>-2.926103314922919E-2</v>
      </c>
      <c r="D1269" s="115">
        <f t="shared" si="39"/>
        <v>-58.522066298458384</v>
      </c>
    </row>
    <row r="1270" spans="1:4" x14ac:dyDescent="0.3">
      <c r="A1270" s="117">
        <v>41267</v>
      </c>
      <c r="B1270" s="115">
        <v>93.56</v>
      </c>
      <c r="C1270" s="116">
        <f t="shared" si="38"/>
        <v>-2.4577113364602691E-4</v>
      </c>
      <c r="D1270" s="115">
        <f t="shared" si="39"/>
        <v>-0.49154226729205375</v>
      </c>
    </row>
    <row r="1271" spans="1:4" x14ac:dyDescent="0.3">
      <c r="A1271" s="117">
        <v>41269</v>
      </c>
      <c r="B1271" s="115">
        <v>95</v>
      </c>
      <c r="C1271" s="116">
        <f t="shared" si="38"/>
        <v>1.7402945113788489E-2</v>
      </c>
      <c r="D1271" s="115">
        <f t="shared" si="39"/>
        <v>34.805890227576974</v>
      </c>
    </row>
    <row r="1272" spans="1:4" x14ac:dyDescent="0.3">
      <c r="A1272" s="117">
        <v>41270</v>
      </c>
      <c r="B1272" s="115">
        <v>94.75</v>
      </c>
      <c r="C1272" s="116">
        <f t="shared" si="38"/>
        <v>3.303754844448184E-3</v>
      </c>
      <c r="D1272" s="115">
        <f t="shared" si="39"/>
        <v>6.6075096888963678</v>
      </c>
    </row>
    <row r="1273" spans="1:4" x14ac:dyDescent="0.3">
      <c r="A1273" s="117">
        <v>41271</v>
      </c>
      <c r="B1273" s="115">
        <v>100.75</v>
      </c>
      <c r="C1273" s="116">
        <f t="shared" si="38"/>
        <v>6.0169206162134899E-2</v>
      </c>
      <c r="D1273" s="115">
        <f t="shared" si="39"/>
        <v>120.3384123242698</v>
      </c>
    </row>
    <row r="1274" spans="1:4" x14ac:dyDescent="0.3">
      <c r="A1274" s="117">
        <v>41274</v>
      </c>
      <c r="B1274" s="115">
        <v>94.125</v>
      </c>
      <c r="C1274" s="116">
        <f t="shared" si="38"/>
        <v>2.4489795918367346E-2</v>
      </c>
      <c r="D1274" s="115">
        <f t="shared" si="39"/>
        <v>48.979591836734691</v>
      </c>
    </row>
    <row r="1275" spans="1:4" x14ac:dyDescent="0.3">
      <c r="A1275" s="117">
        <v>41276</v>
      </c>
      <c r="B1275" s="115">
        <v>85</v>
      </c>
      <c r="C1275" s="116">
        <f t="shared" si="38"/>
        <v>-4.6283309957924262E-2</v>
      </c>
      <c r="D1275" s="115">
        <f t="shared" si="39"/>
        <v>-92.56661991584852</v>
      </c>
    </row>
    <row r="1276" spans="1:4" x14ac:dyDescent="0.3">
      <c r="A1276" s="117">
        <v>41277</v>
      </c>
      <c r="B1276" s="115">
        <v>85.625</v>
      </c>
      <c r="C1276" s="116">
        <f t="shared" si="38"/>
        <v>-4.6630220569405342E-2</v>
      </c>
      <c r="D1276" s="115">
        <f t="shared" si="39"/>
        <v>-93.260441138810677</v>
      </c>
    </row>
    <row r="1277" spans="1:4" x14ac:dyDescent="0.3">
      <c r="A1277" s="117">
        <v>41278</v>
      </c>
      <c r="B1277" s="115">
        <v>85.625</v>
      </c>
      <c r="C1277" s="116">
        <f t="shared" si="38"/>
        <v>-3.3850493653032443E-2</v>
      </c>
      <c r="D1277" s="115">
        <f t="shared" si="39"/>
        <v>-67.700987306064874</v>
      </c>
    </row>
    <row r="1278" spans="1:4" x14ac:dyDescent="0.3">
      <c r="A1278" s="117">
        <v>41281</v>
      </c>
      <c r="B1278" s="115">
        <v>84.966999999999999</v>
      </c>
      <c r="C1278" s="116">
        <f t="shared" si="38"/>
        <v>-8.2677462887989217E-2</v>
      </c>
      <c r="D1278" s="115">
        <f t="shared" si="39"/>
        <v>-165.35492577597842</v>
      </c>
    </row>
    <row r="1279" spans="1:4" x14ac:dyDescent="0.3">
      <c r="A1279" s="117">
        <v>41282</v>
      </c>
      <c r="B1279" s="115">
        <v>85.625</v>
      </c>
      <c r="C1279" s="116">
        <f t="shared" si="38"/>
        <v>-8.4811885421120156E-2</v>
      </c>
      <c r="D1279" s="115">
        <f t="shared" si="39"/>
        <v>-169.6237708422403</v>
      </c>
    </row>
    <row r="1280" spans="1:4" x14ac:dyDescent="0.3">
      <c r="A1280" s="117">
        <v>41283</v>
      </c>
      <c r="B1280" s="115">
        <v>86.733000000000004</v>
      </c>
      <c r="C1280" s="116">
        <f t="shared" si="38"/>
        <v>-8.7021052631578902E-2</v>
      </c>
      <c r="D1280" s="115">
        <f t="shared" si="39"/>
        <v>-174.04210526315779</v>
      </c>
    </row>
    <row r="1281" spans="1:4" x14ac:dyDescent="0.3">
      <c r="A1281" s="117">
        <v>41284</v>
      </c>
      <c r="B1281" s="115">
        <v>86.125</v>
      </c>
      <c r="C1281" s="116">
        <f t="shared" si="38"/>
        <v>-9.1029023746701854E-2</v>
      </c>
      <c r="D1281" s="115">
        <f t="shared" si="39"/>
        <v>-182.05804749340368</v>
      </c>
    </row>
    <row r="1282" spans="1:4" x14ac:dyDescent="0.3">
      <c r="A1282" s="117">
        <v>41285</v>
      </c>
      <c r="B1282" s="115">
        <v>87.218999999999994</v>
      </c>
      <c r="C1282" s="116">
        <f t="shared" si="38"/>
        <v>-0.13430272952853603</v>
      </c>
      <c r="D1282" s="115">
        <f t="shared" si="39"/>
        <v>-268.60545905707204</v>
      </c>
    </row>
    <row r="1283" spans="1:4" x14ac:dyDescent="0.3">
      <c r="A1283" s="117">
        <v>41288</v>
      </c>
      <c r="B1283" s="115">
        <v>89.563000000000002</v>
      </c>
      <c r="C1283" s="116">
        <f t="shared" si="38"/>
        <v>-4.8467463479415648E-2</v>
      </c>
      <c r="D1283" s="115">
        <f t="shared" si="39"/>
        <v>-96.934926958831298</v>
      </c>
    </row>
    <row r="1284" spans="1:4" x14ac:dyDescent="0.3">
      <c r="A1284" s="117">
        <v>41289</v>
      </c>
      <c r="B1284" s="115">
        <v>88.625</v>
      </c>
      <c r="C1284" s="116">
        <f t="shared" si="38"/>
        <v>4.2647058823529413E-2</v>
      </c>
      <c r="D1284" s="115">
        <f t="shared" si="39"/>
        <v>85.294117647058812</v>
      </c>
    </row>
    <row r="1285" spans="1:4" x14ac:dyDescent="0.3">
      <c r="A1285" s="117">
        <v>41290</v>
      </c>
      <c r="B1285" s="115">
        <v>88.75</v>
      </c>
      <c r="C1285" s="116">
        <f t="shared" si="38"/>
        <v>3.6496350364963501E-2</v>
      </c>
      <c r="D1285" s="115">
        <f t="shared" si="39"/>
        <v>72.992700729926995</v>
      </c>
    </row>
    <row r="1286" spans="1:4" x14ac:dyDescent="0.3">
      <c r="A1286" s="117">
        <v>41291</v>
      </c>
      <c r="B1286" s="115">
        <v>87.5</v>
      </c>
      <c r="C1286" s="116">
        <f t="shared" si="38"/>
        <v>2.1897810218978103E-2</v>
      </c>
      <c r="D1286" s="115">
        <f t="shared" si="39"/>
        <v>43.795620437956202</v>
      </c>
    </row>
    <row r="1287" spans="1:4" x14ac:dyDescent="0.3">
      <c r="A1287" s="117">
        <v>41292</v>
      </c>
      <c r="B1287" s="115">
        <v>87.192999999999998</v>
      </c>
      <c r="C1287" s="116">
        <f t="shared" si="38"/>
        <v>2.6198406440147343E-2</v>
      </c>
      <c r="D1287" s="115">
        <f t="shared" si="39"/>
        <v>52.396812880294682</v>
      </c>
    </row>
    <row r="1288" spans="1:4" x14ac:dyDescent="0.3">
      <c r="A1288" s="117">
        <v>41296</v>
      </c>
      <c r="B1288" s="115">
        <v>86.25</v>
      </c>
      <c r="C1288" s="116">
        <f t="shared" si="38"/>
        <v>7.2992700729927005E-3</v>
      </c>
      <c r="D1288" s="115">
        <f t="shared" si="39"/>
        <v>14.598540145985401</v>
      </c>
    </row>
    <row r="1289" spans="1:4" x14ac:dyDescent="0.3">
      <c r="A1289" s="117">
        <v>41297</v>
      </c>
      <c r="B1289" s="115">
        <v>86.625</v>
      </c>
      <c r="C1289" s="116">
        <f t="shared" si="38"/>
        <v>-1.2452007886272134E-3</v>
      </c>
      <c r="D1289" s="115">
        <f t="shared" si="39"/>
        <v>-2.4904015772544263</v>
      </c>
    </row>
    <row r="1290" spans="1:4" x14ac:dyDescent="0.3">
      <c r="A1290" s="117">
        <v>41298</v>
      </c>
      <c r="B1290" s="115">
        <v>86.468999999999994</v>
      </c>
      <c r="C1290" s="116">
        <f t="shared" si="38"/>
        <v>3.9941944847604535E-3</v>
      </c>
      <c r="D1290" s="115">
        <f t="shared" si="39"/>
        <v>7.9883889695209076</v>
      </c>
    </row>
    <row r="1291" spans="1:4" x14ac:dyDescent="0.3">
      <c r="A1291" s="117">
        <v>41299</v>
      </c>
      <c r="B1291" s="115">
        <v>84.881</v>
      </c>
      <c r="C1291" s="116">
        <f t="shared" si="38"/>
        <v>-2.6806085829922312E-2</v>
      </c>
      <c r="D1291" s="115">
        <f t="shared" si="39"/>
        <v>-53.61217165984462</v>
      </c>
    </row>
    <row r="1292" spans="1:4" x14ac:dyDescent="0.3">
      <c r="A1292" s="117">
        <v>41302</v>
      </c>
      <c r="B1292" s="115">
        <v>85.796000000000006</v>
      </c>
      <c r="C1292" s="116">
        <f t="shared" si="38"/>
        <v>-4.2059779149872113E-2</v>
      </c>
      <c r="D1292" s="115">
        <f t="shared" si="39"/>
        <v>-84.119558299744213</v>
      </c>
    </row>
    <row r="1293" spans="1:4" x14ac:dyDescent="0.3">
      <c r="A1293" s="117">
        <v>41303</v>
      </c>
      <c r="B1293" s="115">
        <v>86.125</v>
      </c>
      <c r="C1293" s="116">
        <f t="shared" si="38"/>
        <v>-2.8208744710860368E-2</v>
      </c>
      <c r="D1293" s="115">
        <f t="shared" si="39"/>
        <v>-56.417489421720731</v>
      </c>
    </row>
    <row r="1294" spans="1:4" x14ac:dyDescent="0.3">
      <c r="A1294" s="117">
        <v>41304</v>
      </c>
      <c r="B1294" s="115">
        <v>90.375</v>
      </c>
      <c r="C1294" s="116">
        <f t="shared" si="38"/>
        <v>1.8309859154929577E-2</v>
      </c>
      <c r="D1294" s="115">
        <f t="shared" si="39"/>
        <v>36.619718309859152</v>
      </c>
    </row>
    <row r="1295" spans="1:4" x14ac:dyDescent="0.3">
      <c r="A1295" s="117">
        <v>41305</v>
      </c>
      <c r="B1295" s="115">
        <v>88.781000000000006</v>
      </c>
      <c r="C1295" s="116">
        <f t="shared" ref="C1295:C1358" si="40">(B1295-B1286)/B1286</f>
        <v>1.4640000000000068E-2</v>
      </c>
      <c r="D1295" s="115">
        <f t="shared" ref="D1295:D1358" si="41">C1295*$D$2/$D$1</f>
        <v>29.280000000000136</v>
      </c>
    </row>
    <row r="1296" spans="1:4" x14ac:dyDescent="0.3">
      <c r="A1296" s="117">
        <v>41306</v>
      </c>
      <c r="B1296" s="115">
        <v>86.125</v>
      </c>
      <c r="C1296" s="116">
        <f t="shared" si="40"/>
        <v>-1.2248689688392392E-2</v>
      </c>
      <c r="D1296" s="115">
        <f t="shared" si="41"/>
        <v>-24.497379376784782</v>
      </c>
    </row>
    <row r="1297" spans="1:4" x14ac:dyDescent="0.3">
      <c r="A1297" s="117">
        <v>41309</v>
      </c>
      <c r="B1297" s="115">
        <v>90.25</v>
      </c>
      <c r="C1297" s="116">
        <f t="shared" si="40"/>
        <v>4.6376811594202899E-2</v>
      </c>
      <c r="D1297" s="115">
        <f t="shared" si="41"/>
        <v>92.753623188405797</v>
      </c>
    </row>
    <row r="1298" spans="1:4" x14ac:dyDescent="0.3">
      <c r="A1298" s="117">
        <v>41310</v>
      </c>
      <c r="B1298" s="115">
        <v>88.5</v>
      </c>
      <c r="C1298" s="116">
        <f t="shared" si="40"/>
        <v>2.1645021645021644E-2</v>
      </c>
      <c r="D1298" s="115">
        <f t="shared" si="41"/>
        <v>43.290043290043286</v>
      </c>
    </row>
    <row r="1299" spans="1:4" x14ac:dyDescent="0.3">
      <c r="A1299" s="117">
        <v>41311</v>
      </c>
      <c r="B1299" s="115">
        <v>89.5</v>
      </c>
      <c r="C1299" s="116">
        <f t="shared" si="40"/>
        <v>3.5053024783448475E-2</v>
      </c>
      <c r="D1299" s="115">
        <f t="shared" si="41"/>
        <v>70.106049566896942</v>
      </c>
    </row>
    <row r="1300" spans="1:4" x14ac:dyDescent="0.3">
      <c r="A1300" s="117">
        <v>41312</v>
      </c>
      <c r="B1300" s="115">
        <v>89.885000000000005</v>
      </c>
      <c r="C1300" s="116">
        <f t="shared" si="40"/>
        <v>5.8953122606943895E-2</v>
      </c>
      <c r="D1300" s="115">
        <f t="shared" si="41"/>
        <v>117.90624521388779</v>
      </c>
    </row>
    <row r="1301" spans="1:4" x14ac:dyDescent="0.3">
      <c r="A1301" s="117">
        <v>41313</v>
      </c>
      <c r="B1301" s="115">
        <v>89.5</v>
      </c>
      <c r="C1301" s="116">
        <f t="shared" si="40"/>
        <v>4.3172175859014325E-2</v>
      </c>
      <c r="D1301" s="115">
        <f t="shared" si="41"/>
        <v>86.344351718028648</v>
      </c>
    </row>
    <row r="1302" spans="1:4" x14ac:dyDescent="0.3">
      <c r="A1302" s="117">
        <v>41316</v>
      </c>
      <c r="B1302" s="115">
        <v>89.563000000000002</v>
      </c>
      <c r="C1302" s="116">
        <f t="shared" si="40"/>
        <v>3.9918722786647341E-2</v>
      </c>
      <c r="D1302" s="115">
        <f t="shared" si="41"/>
        <v>79.837445573294687</v>
      </c>
    </row>
    <row r="1303" spans="1:4" x14ac:dyDescent="0.3">
      <c r="A1303" s="117">
        <v>41317</v>
      </c>
      <c r="B1303" s="115">
        <v>87.25</v>
      </c>
      <c r="C1303" s="116">
        <f t="shared" si="40"/>
        <v>-3.4578146611341634E-2</v>
      </c>
      <c r="D1303" s="115">
        <f t="shared" si="41"/>
        <v>-69.15629322268326</v>
      </c>
    </row>
    <row r="1304" spans="1:4" x14ac:dyDescent="0.3">
      <c r="A1304" s="117">
        <v>41318</v>
      </c>
      <c r="B1304" s="115">
        <v>86</v>
      </c>
      <c r="C1304" s="116">
        <f t="shared" si="40"/>
        <v>-3.1324269832509272E-2</v>
      </c>
      <c r="D1304" s="115">
        <f t="shared" si="41"/>
        <v>-62.648539665018539</v>
      </c>
    </row>
    <row r="1305" spans="1:4" x14ac:dyDescent="0.3">
      <c r="A1305" s="117">
        <v>41319</v>
      </c>
      <c r="B1305" s="115">
        <v>86</v>
      </c>
      <c r="C1305" s="116">
        <f t="shared" si="40"/>
        <v>-1.4513788098693759E-3</v>
      </c>
      <c r="D1305" s="115">
        <f t="shared" si="41"/>
        <v>-2.9027576197387517</v>
      </c>
    </row>
    <row r="1306" spans="1:4" x14ac:dyDescent="0.3">
      <c r="A1306" s="117">
        <v>41320</v>
      </c>
      <c r="B1306" s="115">
        <v>86.41</v>
      </c>
      <c r="C1306" s="116">
        <f t="shared" si="40"/>
        <v>-4.2548476454293667E-2</v>
      </c>
      <c r="D1306" s="115">
        <f t="shared" si="41"/>
        <v>-85.096952908587326</v>
      </c>
    </row>
    <row r="1307" spans="1:4" x14ac:dyDescent="0.3">
      <c r="A1307" s="117">
        <v>41324</v>
      </c>
      <c r="B1307" s="115">
        <v>85.313000000000002</v>
      </c>
      <c r="C1307" s="116">
        <f t="shared" si="40"/>
        <v>-3.6011299435028218E-2</v>
      </c>
      <c r="D1307" s="115">
        <f t="shared" si="41"/>
        <v>-72.022598870056427</v>
      </c>
    </row>
    <row r="1308" spans="1:4" x14ac:dyDescent="0.3">
      <c r="A1308" s="117">
        <v>41325</v>
      </c>
      <c r="B1308" s="115">
        <v>87.5</v>
      </c>
      <c r="C1308" s="116">
        <f t="shared" si="40"/>
        <v>-2.23463687150838E-2</v>
      </c>
      <c r="D1308" s="115">
        <f t="shared" si="41"/>
        <v>-44.69273743016759</v>
      </c>
    </row>
    <row r="1309" spans="1:4" x14ac:dyDescent="0.3">
      <c r="A1309" s="117">
        <v>41326</v>
      </c>
      <c r="B1309" s="115">
        <v>88.415000000000006</v>
      </c>
      <c r="C1309" s="116">
        <f t="shared" si="40"/>
        <v>-1.6354230405518148E-2</v>
      </c>
      <c r="D1309" s="115">
        <f t="shared" si="41"/>
        <v>-32.708460811036296</v>
      </c>
    </row>
    <row r="1310" spans="1:4" x14ac:dyDescent="0.3">
      <c r="A1310" s="117">
        <v>41327</v>
      </c>
      <c r="B1310" s="115">
        <v>86.281000000000006</v>
      </c>
      <c r="C1310" s="116">
        <f t="shared" si="40"/>
        <v>-3.596648044692731E-2</v>
      </c>
      <c r="D1310" s="115">
        <f t="shared" si="41"/>
        <v>-71.932960893854613</v>
      </c>
    </row>
    <row r="1311" spans="1:4" x14ac:dyDescent="0.3">
      <c r="A1311" s="117">
        <v>41330</v>
      </c>
      <c r="B1311" s="115">
        <v>90.25</v>
      </c>
      <c r="C1311" s="116">
        <f t="shared" si="40"/>
        <v>7.6705782521800025E-3</v>
      </c>
      <c r="D1311" s="115">
        <f t="shared" si="41"/>
        <v>15.341156504360004</v>
      </c>
    </row>
    <row r="1312" spans="1:4" x14ac:dyDescent="0.3">
      <c r="A1312" s="117">
        <v>41331</v>
      </c>
      <c r="B1312" s="115">
        <v>89.5</v>
      </c>
      <c r="C1312" s="116">
        <f t="shared" si="40"/>
        <v>2.5787965616045846E-2</v>
      </c>
      <c r="D1312" s="115">
        <f t="shared" si="41"/>
        <v>51.575931232091691</v>
      </c>
    </row>
    <row r="1313" spans="1:4" x14ac:dyDescent="0.3">
      <c r="A1313" s="117">
        <v>41332</v>
      </c>
      <c r="B1313" s="115">
        <v>87.313000000000002</v>
      </c>
      <c r="C1313" s="116">
        <f t="shared" si="40"/>
        <v>1.5267441860465143E-2</v>
      </c>
      <c r="D1313" s="115">
        <f t="shared" si="41"/>
        <v>30.534883720930285</v>
      </c>
    </row>
    <row r="1314" spans="1:4" x14ac:dyDescent="0.3">
      <c r="A1314" s="117">
        <v>41333</v>
      </c>
      <c r="B1314" s="115">
        <v>88</v>
      </c>
      <c r="C1314" s="116">
        <f t="shared" si="40"/>
        <v>2.3255813953488372E-2</v>
      </c>
      <c r="D1314" s="115">
        <f t="shared" si="41"/>
        <v>46.511627906976742</v>
      </c>
    </row>
    <row r="1315" spans="1:4" x14ac:dyDescent="0.3">
      <c r="A1315" s="117">
        <v>41334</v>
      </c>
      <c r="B1315" s="115">
        <v>86.313000000000002</v>
      </c>
      <c r="C1315" s="116">
        <f t="shared" si="40"/>
        <v>-1.1225552598078256E-3</v>
      </c>
      <c r="D1315" s="115">
        <f t="shared" si="41"/>
        <v>-2.2451105196156509</v>
      </c>
    </row>
    <row r="1316" spans="1:4" x14ac:dyDescent="0.3">
      <c r="A1316" s="117">
        <v>41337</v>
      </c>
      <c r="B1316" s="115">
        <v>84.626000000000005</v>
      </c>
      <c r="C1316" s="116">
        <f t="shared" si="40"/>
        <v>-8.0527000574355332E-3</v>
      </c>
      <c r="D1316" s="115">
        <f t="shared" si="41"/>
        <v>-16.105400114871067</v>
      </c>
    </row>
    <row r="1317" spans="1:4" x14ac:dyDescent="0.3">
      <c r="A1317" s="117">
        <v>41338</v>
      </c>
      <c r="B1317" s="115">
        <v>83.25</v>
      </c>
      <c r="C1317" s="116">
        <f t="shared" si="40"/>
        <v>-4.8571428571428571E-2</v>
      </c>
      <c r="D1317" s="115">
        <f t="shared" si="41"/>
        <v>-97.142857142857125</v>
      </c>
    </row>
    <row r="1318" spans="1:4" x14ac:dyDescent="0.3">
      <c r="A1318" s="117">
        <v>41339</v>
      </c>
      <c r="B1318" s="115">
        <v>83.75</v>
      </c>
      <c r="C1318" s="116">
        <f t="shared" si="40"/>
        <v>-5.2762540292936783E-2</v>
      </c>
      <c r="D1318" s="115">
        <f t="shared" si="41"/>
        <v>-105.52508058587357</v>
      </c>
    </row>
    <row r="1319" spans="1:4" x14ac:dyDescent="0.3">
      <c r="A1319" s="117">
        <v>41340</v>
      </c>
      <c r="B1319" s="115">
        <v>82.625</v>
      </c>
      <c r="C1319" s="116">
        <f t="shared" si="40"/>
        <v>-4.237317601789508E-2</v>
      </c>
      <c r="D1319" s="115">
        <f t="shared" si="41"/>
        <v>-84.746352035790153</v>
      </c>
    </row>
    <row r="1320" spans="1:4" x14ac:dyDescent="0.3">
      <c r="A1320" s="117">
        <v>41341</v>
      </c>
      <c r="B1320" s="115">
        <v>80.5</v>
      </c>
      <c r="C1320" s="116">
        <f t="shared" si="40"/>
        <v>-0.10803324099722991</v>
      </c>
      <c r="D1320" s="115">
        <f t="shared" si="41"/>
        <v>-216.06648199445979</v>
      </c>
    </row>
    <row r="1321" spans="1:4" x14ac:dyDescent="0.3">
      <c r="A1321" s="117">
        <v>41344</v>
      </c>
      <c r="B1321" s="115">
        <v>79.25</v>
      </c>
      <c r="C1321" s="116">
        <f t="shared" si="40"/>
        <v>-0.11452513966480447</v>
      </c>
      <c r="D1321" s="115">
        <f t="shared" si="41"/>
        <v>-229.05027932960894</v>
      </c>
    </row>
    <row r="1322" spans="1:4" x14ac:dyDescent="0.3">
      <c r="A1322" s="117">
        <v>41345</v>
      </c>
      <c r="B1322" s="115">
        <v>79.671999999999997</v>
      </c>
      <c r="C1322" s="116">
        <f t="shared" si="40"/>
        <v>-8.7512741516154582E-2</v>
      </c>
      <c r="D1322" s="115">
        <f t="shared" si="41"/>
        <v>-175.02548303230915</v>
      </c>
    </row>
    <row r="1323" spans="1:4" x14ac:dyDescent="0.3">
      <c r="A1323" s="117">
        <v>41346</v>
      </c>
      <c r="B1323" s="115">
        <v>79</v>
      </c>
      <c r="C1323" s="116">
        <f t="shared" si="40"/>
        <v>-0.10227272727272728</v>
      </c>
      <c r="D1323" s="115">
        <f t="shared" si="41"/>
        <v>-204.54545454545456</v>
      </c>
    </row>
    <row r="1324" spans="1:4" x14ac:dyDescent="0.3">
      <c r="A1324" s="117">
        <v>41347</v>
      </c>
      <c r="B1324" s="115">
        <v>78.376000000000005</v>
      </c>
      <c r="C1324" s="116">
        <f t="shared" si="40"/>
        <v>-9.1956020529931723E-2</v>
      </c>
      <c r="D1324" s="115">
        <f t="shared" si="41"/>
        <v>-183.91204105986341</v>
      </c>
    </row>
    <row r="1325" spans="1:4" x14ac:dyDescent="0.3">
      <c r="A1325" s="117">
        <v>41348</v>
      </c>
      <c r="B1325" s="115">
        <v>78.715000000000003</v>
      </c>
      <c r="C1325" s="116">
        <f t="shared" si="40"/>
        <v>-6.984850991421078E-2</v>
      </c>
      <c r="D1325" s="115">
        <f t="shared" si="41"/>
        <v>-139.69701982842156</v>
      </c>
    </row>
    <row r="1326" spans="1:4" x14ac:dyDescent="0.3">
      <c r="A1326" s="117">
        <v>41351</v>
      </c>
      <c r="B1326" s="115">
        <v>80.25</v>
      </c>
      <c r="C1326" s="116">
        <f t="shared" si="40"/>
        <v>-3.6036036036036036E-2</v>
      </c>
      <c r="D1326" s="115">
        <f t="shared" si="41"/>
        <v>-72.072072072072075</v>
      </c>
    </row>
    <row r="1327" spans="1:4" x14ac:dyDescent="0.3">
      <c r="A1327" s="117">
        <v>41352</v>
      </c>
      <c r="B1327" s="115">
        <v>81.754999999999995</v>
      </c>
      <c r="C1327" s="116">
        <f t="shared" si="40"/>
        <v>-2.3820895522388114E-2</v>
      </c>
      <c r="D1327" s="115">
        <f t="shared" si="41"/>
        <v>-47.64179104477622</v>
      </c>
    </row>
    <row r="1328" spans="1:4" x14ac:dyDescent="0.3">
      <c r="A1328" s="117">
        <v>41353</v>
      </c>
      <c r="B1328" s="115">
        <v>89.5</v>
      </c>
      <c r="C1328" s="116">
        <f t="shared" si="40"/>
        <v>8.3207261724659601E-2</v>
      </c>
      <c r="D1328" s="115">
        <f t="shared" si="41"/>
        <v>166.4145234493192</v>
      </c>
    </row>
    <row r="1329" spans="1:4" x14ac:dyDescent="0.3">
      <c r="A1329" s="117">
        <v>41354</v>
      </c>
      <c r="B1329" s="115">
        <v>91.375</v>
      </c>
      <c r="C1329" s="116">
        <f t="shared" si="40"/>
        <v>0.13509316770186336</v>
      </c>
      <c r="D1329" s="115">
        <f t="shared" si="41"/>
        <v>270.18633540372673</v>
      </c>
    </row>
    <row r="1330" spans="1:4" x14ac:dyDescent="0.3">
      <c r="A1330" s="117">
        <v>41355</v>
      </c>
      <c r="B1330" s="115">
        <v>90.183000000000007</v>
      </c>
      <c r="C1330" s="116">
        <f t="shared" si="40"/>
        <v>0.1379558359621452</v>
      </c>
      <c r="D1330" s="115">
        <f t="shared" si="41"/>
        <v>275.91167192429037</v>
      </c>
    </row>
    <row r="1331" spans="1:4" x14ac:dyDescent="0.3">
      <c r="A1331" s="117">
        <v>41358</v>
      </c>
      <c r="B1331" s="115">
        <v>91</v>
      </c>
      <c r="C1331" s="116">
        <f t="shared" si="40"/>
        <v>0.14218295009539114</v>
      </c>
      <c r="D1331" s="115">
        <f t="shared" si="41"/>
        <v>284.36590019078227</v>
      </c>
    </row>
    <row r="1332" spans="1:4" x14ac:dyDescent="0.3">
      <c r="A1332" s="117">
        <v>41359</v>
      </c>
      <c r="B1332" s="115">
        <v>90.5</v>
      </c>
      <c r="C1332" s="116">
        <f t="shared" si="40"/>
        <v>0.14556962025316456</v>
      </c>
      <c r="D1332" s="115">
        <f t="shared" si="41"/>
        <v>291.13924050632909</v>
      </c>
    </row>
    <row r="1333" spans="1:4" x14ac:dyDescent="0.3">
      <c r="A1333" s="117">
        <v>41360</v>
      </c>
      <c r="B1333" s="115">
        <v>92.375</v>
      </c>
      <c r="C1333" s="116">
        <f t="shared" si="40"/>
        <v>0.17861335102582415</v>
      </c>
      <c r="D1333" s="115">
        <f t="shared" si="41"/>
        <v>357.22670205164832</v>
      </c>
    </row>
    <row r="1334" spans="1:4" x14ac:dyDescent="0.3">
      <c r="A1334" s="117">
        <v>41361</v>
      </c>
      <c r="B1334" s="115">
        <v>90.75</v>
      </c>
      <c r="C1334" s="116">
        <f t="shared" si="40"/>
        <v>0.1528933494251413</v>
      </c>
      <c r="D1334" s="115">
        <f t="shared" si="41"/>
        <v>305.78669885028256</v>
      </c>
    </row>
    <row r="1335" spans="1:4" x14ac:dyDescent="0.3">
      <c r="A1335" s="117">
        <v>41365</v>
      </c>
      <c r="B1335" s="115">
        <v>89.933999999999997</v>
      </c>
      <c r="C1335" s="116">
        <f t="shared" si="40"/>
        <v>0.12067289719626165</v>
      </c>
      <c r="D1335" s="115">
        <f t="shared" si="41"/>
        <v>241.34579439252329</v>
      </c>
    </row>
    <row r="1336" spans="1:4" x14ac:dyDescent="0.3">
      <c r="A1336" s="117">
        <v>41366</v>
      </c>
      <c r="B1336" s="115">
        <v>87.5</v>
      </c>
      <c r="C1336" s="116">
        <f t="shared" si="40"/>
        <v>7.0270931441502107E-2</v>
      </c>
      <c r="D1336" s="115">
        <f t="shared" si="41"/>
        <v>140.5418628830042</v>
      </c>
    </row>
    <row r="1337" spans="1:4" x14ac:dyDescent="0.3">
      <c r="A1337" s="117">
        <v>41367</v>
      </c>
      <c r="B1337" s="115">
        <v>89.218999999999994</v>
      </c>
      <c r="C1337" s="116">
        <f t="shared" si="40"/>
        <v>-3.13966480446934E-3</v>
      </c>
      <c r="D1337" s="115">
        <f t="shared" si="41"/>
        <v>-6.2793296089386796</v>
      </c>
    </row>
    <row r="1338" spans="1:4" x14ac:dyDescent="0.3">
      <c r="A1338" s="117">
        <v>41368</v>
      </c>
      <c r="B1338" s="115">
        <v>87.875</v>
      </c>
      <c r="C1338" s="116">
        <f t="shared" si="40"/>
        <v>-3.8303693570451436E-2</v>
      </c>
      <c r="D1338" s="115">
        <f t="shared" si="41"/>
        <v>-76.607387140902873</v>
      </c>
    </row>
    <row r="1339" spans="1:4" x14ac:dyDescent="0.3">
      <c r="A1339" s="117">
        <v>41369</v>
      </c>
      <c r="B1339" s="115">
        <v>87.125</v>
      </c>
      <c r="C1339" s="116">
        <f t="shared" si="40"/>
        <v>-3.3908829823802784E-2</v>
      </c>
      <c r="D1339" s="115">
        <f t="shared" si="41"/>
        <v>-67.817659647605566</v>
      </c>
    </row>
    <row r="1340" spans="1:4" x14ac:dyDescent="0.3">
      <c r="A1340" s="117">
        <v>41372</v>
      </c>
      <c r="B1340" s="115">
        <v>85.438000000000002</v>
      </c>
      <c r="C1340" s="116">
        <f t="shared" si="40"/>
        <v>-6.1120879120879094E-2</v>
      </c>
      <c r="D1340" s="115">
        <f t="shared" si="41"/>
        <v>-122.24175824175818</v>
      </c>
    </row>
    <row r="1341" spans="1:4" x14ac:dyDescent="0.3">
      <c r="A1341" s="117">
        <v>41373</v>
      </c>
      <c r="B1341" s="115">
        <v>84.75</v>
      </c>
      <c r="C1341" s="116">
        <f t="shared" si="40"/>
        <v>-6.3535911602209949E-2</v>
      </c>
      <c r="D1341" s="115">
        <f t="shared" si="41"/>
        <v>-127.0718232044199</v>
      </c>
    </row>
    <row r="1342" spans="1:4" x14ac:dyDescent="0.3">
      <c r="A1342" s="117">
        <v>41374</v>
      </c>
      <c r="B1342" s="115">
        <v>82</v>
      </c>
      <c r="C1342" s="116">
        <f t="shared" si="40"/>
        <v>-0.11231393775372124</v>
      </c>
      <c r="D1342" s="115">
        <f t="shared" si="41"/>
        <v>-224.62787550744247</v>
      </c>
    </row>
    <row r="1343" spans="1:4" x14ac:dyDescent="0.3">
      <c r="A1343" s="117">
        <v>41375</v>
      </c>
      <c r="B1343" s="115">
        <v>81.501000000000005</v>
      </c>
      <c r="C1343" s="116">
        <f t="shared" si="40"/>
        <v>-0.10191735537190078</v>
      </c>
      <c r="D1343" s="115">
        <f t="shared" si="41"/>
        <v>-203.83471074380154</v>
      </c>
    </row>
    <row r="1344" spans="1:4" x14ac:dyDescent="0.3">
      <c r="A1344" s="117">
        <v>41376</v>
      </c>
      <c r="B1344" s="115">
        <v>82</v>
      </c>
      <c r="C1344" s="116">
        <f t="shared" si="40"/>
        <v>-8.8220250405853157E-2</v>
      </c>
      <c r="D1344" s="115">
        <f t="shared" si="41"/>
        <v>-176.44050081170633</v>
      </c>
    </row>
    <row r="1345" spans="1:4" x14ac:dyDescent="0.3">
      <c r="A1345" s="117">
        <v>41379</v>
      </c>
      <c r="B1345" s="115">
        <v>85.25</v>
      </c>
      <c r="C1345" s="116">
        <f t="shared" si="40"/>
        <v>-2.5714285714285714E-2</v>
      </c>
      <c r="D1345" s="115">
        <f t="shared" si="41"/>
        <v>-51.428571428571423</v>
      </c>
    </row>
    <row r="1346" spans="1:4" x14ac:dyDescent="0.3">
      <c r="A1346" s="117">
        <v>41380</v>
      </c>
      <c r="B1346" s="115">
        <v>81.751000000000005</v>
      </c>
      <c r="C1346" s="116">
        <f t="shared" si="40"/>
        <v>-8.3704143736199568E-2</v>
      </c>
      <c r="D1346" s="115">
        <f t="shared" si="41"/>
        <v>-167.40828747239911</v>
      </c>
    </row>
    <row r="1347" spans="1:4" x14ac:dyDescent="0.3">
      <c r="A1347" s="117">
        <v>41381</v>
      </c>
      <c r="B1347" s="115">
        <v>84</v>
      </c>
      <c r="C1347" s="116">
        <f t="shared" si="40"/>
        <v>-4.4096728307254626E-2</v>
      </c>
      <c r="D1347" s="115">
        <f t="shared" si="41"/>
        <v>-88.193456614509245</v>
      </c>
    </row>
    <row r="1348" spans="1:4" x14ac:dyDescent="0.3">
      <c r="A1348" s="117">
        <v>41382</v>
      </c>
      <c r="B1348" s="115">
        <v>85.25</v>
      </c>
      <c r="C1348" s="116">
        <f t="shared" si="40"/>
        <v>-2.1520803443328552E-2</v>
      </c>
      <c r="D1348" s="115">
        <f t="shared" si="41"/>
        <v>-43.041606886657107</v>
      </c>
    </row>
    <row r="1349" spans="1:4" x14ac:dyDescent="0.3">
      <c r="A1349" s="117">
        <v>41383</v>
      </c>
      <c r="B1349" s="115">
        <v>83.751000000000005</v>
      </c>
      <c r="C1349" s="116">
        <f t="shared" si="40"/>
        <v>-1.9745312390271278E-2</v>
      </c>
      <c r="D1349" s="115">
        <f t="shared" si="41"/>
        <v>-39.490624780542554</v>
      </c>
    </row>
    <row r="1350" spans="1:4" x14ac:dyDescent="0.3">
      <c r="A1350" s="117">
        <v>41386</v>
      </c>
      <c r="B1350" s="115">
        <v>82.093999999999994</v>
      </c>
      <c r="C1350" s="116">
        <f t="shared" si="40"/>
        <v>-3.1339233038348152E-2</v>
      </c>
      <c r="D1350" s="115">
        <f t="shared" si="41"/>
        <v>-62.678466076696303</v>
      </c>
    </row>
    <row r="1351" spans="1:4" x14ac:dyDescent="0.3">
      <c r="A1351" s="117">
        <v>41387</v>
      </c>
      <c r="B1351" s="115">
        <v>80.625</v>
      </c>
      <c r="C1351" s="116">
        <f t="shared" si="40"/>
        <v>-1.676829268292683E-2</v>
      </c>
      <c r="D1351" s="115">
        <f t="shared" si="41"/>
        <v>-33.536585365853661</v>
      </c>
    </row>
    <row r="1352" spans="1:4" x14ac:dyDescent="0.3">
      <c r="A1352" s="117">
        <v>41388</v>
      </c>
      <c r="B1352" s="115">
        <v>80</v>
      </c>
      <c r="C1352" s="116">
        <f t="shared" si="40"/>
        <v>-1.8416951939240069E-2</v>
      </c>
      <c r="D1352" s="115">
        <f t="shared" si="41"/>
        <v>-36.833903878480136</v>
      </c>
    </row>
    <row r="1353" spans="1:4" x14ac:dyDescent="0.3">
      <c r="A1353" s="117">
        <v>41389</v>
      </c>
      <c r="B1353" s="115">
        <v>79</v>
      </c>
      <c r="C1353" s="116">
        <f t="shared" si="40"/>
        <v>-3.6585365853658534E-2</v>
      </c>
      <c r="D1353" s="115">
        <f t="shared" si="41"/>
        <v>-73.17073170731706</v>
      </c>
    </row>
    <row r="1354" spans="1:4" x14ac:dyDescent="0.3">
      <c r="A1354" s="117">
        <v>41390</v>
      </c>
      <c r="B1354" s="115">
        <v>78.188000000000002</v>
      </c>
      <c r="C1354" s="116">
        <f t="shared" si="40"/>
        <v>-8.2838709677419325E-2</v>
      </c>
      <c r="D1354" s="115">
        <f t="shared" si="41"/>
        <v>-165.67741935483866</v>
      </c>
    </row>
    <row r="1355" spans="1:4" x14ac:dyDescent="0.3">
      <c r="A1355" s="117">
        <v>41393</v>
      </c>
      <c r="B1355" s="115">
        <v>76.25</v>
      </c>
      <c r="C1355" s="116">
        <f t="shared" si="40"/>
        <v>-6.7289696762119169E-2</v>
      </c>
      <c r="D1355" s="115">
        <f t="shared" si="41"/>
        <v>-134.57939352423833</v>
      </c>
    </row>
    <row r="1356" spans="1:4" x14ac:dyDescent="0.3">
      <c r="A1356" s="117">
        <v>41394</v>
      </c>
      <c r="B1356" s="115">
        <v>75</v>
      </c>
      <c r="C1356" s="116">
        <f t="shared" si="40"/>
        <v>-0.10714285714285714</v>
      </c>
      <c r="D1356" s="115">
        <f t="shared" si="41"/>
        <v>-214.28571428571425</v>
      </c>
    </row>
    <row r="1357" spans="1:4" x14ac:dyDescent="0.3">
      <c r="A1357" s="117">
        <v>41395</v>
      </c>
      <c r="B1357" s="115">
        <v>77.75</v>
      </c>
      <c r="C1357" s="116">
        <f t="shared" si="40"/>
        <v>-8.797653958944282E-2</v>
      </c>
      <c r="D1357" s="115">
        <f t="shared" si="41"/>
        <v>-175.95307917888564</v>
      </c>
    </row>
    <row r="1358" spans="1:4" x14ac:dyDescent="0.3">
      <c r="A1358" s="117">
        <v>41396</v>
      </c>
      <c r="B1358" s="115">
        <v>74.188000000000002</v>
      </c>
      <c r="C1358" s="116">
        <f t="shared" si="40"/>
        <v>-0.11418371123926881</v>
      </c>
      <c r="D1358" s="115">
        <f t="shared" si="41"/>
        <v>-228.36742247853758</v>
      </c>
    </row>
    <row r="1359" spans="1:4" x14ac:dyDescent="0.3">
      <c r="A1359" s="117">
        <v>41397</v>
      </c>
      <c r="B1359" s="115">
        <v>71.531999999999996</v>
      </c>
      <c r="C1359" s="116">
        <f t="shared" ref="C1359:C1422" si="42">(B1359-B1350)/B1350</f>
        <v>-0.12865739274490218</v>
      </c>
      <c r="D1359" s="115">
        <f t="shared" ref="D1359:D1422" si="43">C1359*$D$2/$D$1</f>
        <v>-257.31478548980431</v>
      </c>
    </row>
    <row r="1360" spans="1:4" x14ac:dyDescent="0.3">
      <c r="A1360" s="117">
        <v>41400</v>
      </c>
      <c r="B1360" s="115">
        <v>70.643000000000001</v>
      </c>
      <c r="C1360" s="116">
        <f t="shared" si="42"/>
        <v>-0.12380775193798449</v>
      </c>
      <c r="D1360" s="115">
        <f t="shared" si="43"/>
        <v>-247.61550387596898</v>
      </c>
    </row>
    <row r="1361" spans="1:4" x14ac:dyDescent="0.3">
      <c r="A1361" s="117">
        <v>41401</v>
      </c>
      <c r="B1361" s="115">
        <v>68.75</v>
      </c>
      <c r="C1361" s="116">
        <f t="shared" si="42"/>
        <v>-0.140625</v>
      </c>
      <c r="D1361" s="115">
        <f t="shared" si="43"/>
        <v>-281.25</v>
      </c>
    </row>
    <row r="1362" spans="1:4" x14ac:dyDescent="0.3">
      <c r="A1362" s="117">
        <v>41402</v>
      </c>
      <c r="B1362" s="115">
        <v>69</v>
      </c>
      <c r="C1362" s="116">
        <f t="shared" si="42"/>
        <v>-0.12658227848101267</v>
      </c>
      <c r="D1362" s="115">
        <f t="shared" si="43"/>
        <v>-253.1645569620253</v>
      </c>
    </row>
    <row r="1363" spans="1:4" x14ac:dyDescent="0.3">
      <c r="A1363" s="117">
        <v>41403</v>
      </c>
      <c r="B1363" s="115">
        <v>70.938000000000002</v>
      </c>
      <c r="C1363" s="116">
        <f t="shared" si="42"/>
        <v>-9.2725226377449219E-2</v>
      </c>
      <c r="D1363" s="115">
        <f t="shared" si="43"/>
        <v>-185.45045275489844</v>
      </c>
    </row>
    <row r="1364" spans="1:4" x14ac:dyDescent="0.3">
      <c r="A1364" s="117">
        <v>41404</v>
      </c>
      <c r="B1364" s="115">
        <v>72</v>
      </c>
      <c r="C1364" s="116">
        <f t="shared" si="42"/>
        <v>-5.5737704918032788E-2</v>
      </c>
      <c r="D1364" s="115">
        <f t="shared" si="43"/>
        <v>-111.47540983606557</v>
      </c>
    </row>
    <row r="1365" spans="1:4" x14ac:dyDescent="0.3">
      <c r="A1365" s="117">
        <v>41407</v>
      </c>
      <c r="B1365" s="115">
        <v>73.375</v>
      </c>
      <c r="C1365" s="116">
        <f t="shared" si="42"/>
        <v>-2.1666666666666667E-2</v>
      </c>
      <c r="D1365" s="115">
        <f t="shared" si="43"/>
        <v>-43.333333333333336</v>
      </c>
    </row>
    <row r="1366" spans="1:4" x14ac:dyDescent="0.3">
      <c r="A1366" s="117">
        <v>41408</v>
      </c>
      <c r="B1366" s="115">
        <v>72.75</v>
      </c>
      <c r="C1366" s="116">
        <f t="shared" si="42"/>
        <v>-6.4308681672025719E-2</v>
      </c>
      <c r="D1366" s="115">
        <f t="shared" si="43"/>
        <v>-128.61736334405143</v>
      </c>
    </row>
    <row r="1367" spans="1:4" x14ac:dyDescent="0.3">
      <c r="A1367" s="117">
        <v>41409</v>
      </c>
      <c r="B1367" s="115">
        <v>71.474999999999994</v>
      </c>
      <c r="C1367" s="116">
        <f t="shared" si="42"/>
        <v>-3.6569256483528441E-2</v>
      </c>
      <c r="D1367" s="115">
        <f t="shared" si="43"/>
        <v>-73.138512967056883</v>
      </c>
    </row>
    <row r="1368" spans="1:4" x14ac:dyDescent="0.3">
      <c r="A1368" s="117">
        <v>41410</v>
      </c>
      <c r="B1368" s="115">
        <v>71.5</v>
      </c>
      <c r="C1368" s="116">
        <f t="shared" si="42"/>
        <v>-4.4735223396516911E-4</v>
      </c>
      <c r="D1368" s="115">
        <f t="shared" si="43"/>
        <v>-0.89470446793033809</v>
      </c>
    </row>
    <row r="1369" spans="1:4" x14ac:dyDescent="0.3">
      <c r="A1369" s="117">
        <v>41411</v>
      </c>
      <c r="B1369" s="115">
        <v>70.415999999999997</v>
      </c>
      <c r="C1369" s="116">
        <f t="shared" si="42"/>
        <v>-3.2133403168042676E-3</v>
      </c>
      <c r="D1369" s="115">
        <f t="shared" si="43"/>
        <v>-6.4266806336085347</v>
      </c>
    </row>
    <row r="1370" spans="1:4" x14ac:dyDescent="0.3">
      <c r="A1370" s="117">
        <v>41414</v>
      </c>
      <c r="B1370" s="115">
        <v>71</v>
      </c>
      <c r="C1370" s="116">
        <f t="shared" si="42"/>
        <v>3.272727272727273E-2</v>
      </c>
      <c r="D1370" s="115">
        <f t="shared" si="43"/>
        <v>65.454545454545453</v>
      </c>
    </row>
    <row r="1371" spans="1:4" x14ac:dyDescent="0.3">
      <c r="A1371" s="117">
        <v>41415</v>
      </c>
      <c r="B1371" s="115">
        <v>70.125</v>
      </c>
      <c r="C1371" s="116">
        <f t="shared" si="42"/>
        <v>1.6304347826086956E-2</v>
      </c>
      <c r="D1371" s="115">
        <f t="shared" si="43"/>
        <v>32.608695652173907</v>
      </c>
    </row>
    <row r="1372" spans="1:4" x14ac:dyDescent="0.3">
      <c r="A1372" s="117">
        <v>41416</v>
      </c>
      <c r="B1372" s="115">
        <v>71.563000000000002</v>
      </c>
      <c r="C1372" s="116">
        <f t="shared" si="42"/>
        <v>8.8105105867095201E-3</v>
      </c>
      <c r="D1372" s="115">
        <f t="shared" si="43"/>
        <v>17.621021173419038</v>
      </c>
    </row>
    <row r="1373" spans="1:4" x14ac:dyDescent="0.3">
      <c r="A1373" s="117">
        <v>41417</v>
      </c>
      <c r="B1373" s="115">
        <v>73.375</v>
      </c>
      <c r="C1373" s="116">
        <f t="shared" si="42"/>
        <v>1.9097222222222224E-2</v>
      </c>
      <c r="D1373" s="115">
        <f t="shared" si="43"/>
        <v>38.194444444444443</v>
      </c>
    </row>
    <row r="1374" spans="1:4" x14ac:dyDescent="0.3">
      <c r="A1374" s="117">
        <v>41418</v>
      </c>
      <c r="B1374" s="115">
        <v>75.813000000000002</v>
      </c>
      <c r="C1374" s="116">
        <f t="shared" si="42"/>
        <v>3.3226575809199348E-2</v>
      </c>
      <c r="D1374" s="115">
        <f t="shared" si="43"/>
        <v>66.453151618398692</v>
      </c>
    </row>
    <row r="1375" spans="1:4" x14ac:dyDescent="0.3">
      <c r="A1375" s="117">
        <v>41422</v>
      </c>
      <c r="B1375" s="115">
        <v>75.75</v>
      </c>
      <c r="C1375" s="116">
        <f t="shared" si="42"/>
        <v>4.1237113402061855E-2</v>
      </c>
      <c r="D1375" s="115">
        <f t="shared" si="43"/>
        <v>82.474226804123703</v>
      </c>
    </row>
    <row r="1376" spans="1:4" x14ac:dyDescent="0.3">
      <c r="A1376" s="117">
        <v>41423</v>
      </c>
      <c r="B1376" s="115">
        <v>77</v>
      </c>
      <c r="C1376" s="116">
        <f t="shared" si="42"/>
        <v>7.7299755159146638E-2</v>
      </c>
      <c r="D1376" s="115">
        <f t="shared" si="43"/>
        <v>154.59951031829326</v>
      </c>
    </row>
    <row r="1377" spans="1:4" x14ac:dyDescent="0.3">
      <c r="A1377" s="117">
        <v>41424</v>
      </c>
      <c r="B1377" s="115">
        <v>76.343999999999994</v>
      </c>
      <c r="C1377" s="116">
        <f t="shared" si="42"/>
        <v>6.7748251748251664E-2</v>
      </c>
      <c r="D1377" s="115">
        <f t="shared" si="43"/>
        <v>135.49650349650332</v>
      </c>
    </row>
    <row r="1378" spans="1:4" x14ac:dyDescent="0.3">
      <c r="A1378" s="117">
        <v>41425</v>
      </c>
      <c r="B1378" s="115">
        <v>79.25</v>
      </c>
      <c r="C1378" s="116">
        <f t="shared" si="42"/>
        <v>0.12545444217223364</v>
      </c>
      <c r="D1378" s="115">
        <f t="shared" si="43"/>
        <v>250.90888434446728</v>
      </c>
    </row>
    <row r="1379" spans="1:4" x14ac:dyDescent="0.3">
      <c r="A1379" s="117">
        <v>41428</v>
      </c>
      <c r="B1379" s="115">
        <v>78.771000000000001</v>
      </c>
      <c r="C1379" s="116">
        <f t="shared" si="42"/>
        <v>0.10945070422535212</v>
      </c>
      <c r="D1379" s="115">
        <f t="shared" si="43"/>
        <v>218.90140845070422</v>
      </c>
    </row>
    <row r="1380" spans="1:4" x14ac:dyDescent="0.3">
      <c r="A1380" s="117">
        <v>41429</v>
      </c>
      <c r="B1380" s="115">
        <v>81.75</v>
      </c>
      <c r="C1380" s="116">
        <f t="shared" si="42"/>
        <v>0.16577540106951871</v>
      </c>
      <c r="D1380" s="115">
        <f t="shared" si="43"/>
        <v>331.55080213903744</v>
      </c>
    </row>
    <row r="1381" spans="1:4" x14ac:dyDescent="0.3">
      <c r="A1381" s="117">
        <v>41430</v>
      </c>
      <c r="B1381" s="115">
        <v>86.001000000000005</v>
      </c>
      <c r="C1381" s="116">
        <f t="shared" si="42"/>
        <v>0.20175230216732112</v>
      </c>
      <c r="D1381" s="115">
        <f t="shared" si="43"/>
        <v>403.50460433464224</v>
      </c>
    </row>
    <row r="1382" spans="1:4" x14ac:dyDescent="0.3">
      <c r="A1382" s="117">
        <v>41431</v>
      </c>
      <c r="B1382" s="115">
        <v>83.3</v>
      </c>
      <c r="C1382" s="116">
        <f t="shared" si="42"/>
        <v>0.13526405451448037</v>
      </c>
      <c r="D1382" s="115">
        <f t="shared" si="43"/>
        <v>270.52810902896073</v>
      </c>
    </row>
    <row r="1383" spans="1:4" x14ac:dyDescent="0.3">
      <c r="A1383" s="117">
        <v>41432</v>
      </c>
      <c r="B1383" s="115">
        <v>81.001000000000005</v>
      </c>
      <c r="C1383" s="116">
        <f t="shared" si="42"/>
        <v>6.843153548863655E-2</v>
      </c>
      <c r="D1383" s="115">
        <f t="shared" si="43"/>
        <v>136.86307097727308</v>
      </c>
    </row>
    <row r="1384" spans="1:4" x14ac:dyDescent="0.3">
      <c r="A1384" s="117">
        <v>41435</v>
      </c>
      <c r="B1384" s="115">
        <v>83.751000000000005</v>
      </c>
      <c r="C1384" s="116">
        <f t="shared" si="42"/>
        <v>0.10562376237623769</v>
      </c>
      <c r="D1384" s="115">
        <f t="shared" si="43"/>
        <v>211.24752475247536</v>
      </c>
    </row>
    <row r="1385" spans="1:4" x14ac:dyDescent="0.3">
      <c r="A1385" s="117">
        <v>41436</v>
      </c>
      <c r="B1385" s="115">
        <v>85.5</v>
      </c>
      <c r="C1385" s="116">
        <f t="shared" si="42"/>
        <v>0.11038961038961038</v>
      </c>
      <c r="D1385" s="115">
        <f t="shared" si="43"/>
        <v>220.77922077922076</v>
      </c>
    </row>
    <row r="1386" spans="1:4" x14ac:dyDescent="0.3">
      <c r="A1386" s="117">
        <v>41437</v>
      </c>
      <c r="B1386" s="115">
        <v>87.375</v>
      </c>
      <c r="C1386" s="116">
        <f t="shared" si="42"/>
        <v>0.14449072618673381</v>
      </c>
      <c r="D1386" s="115">
        <f t="shared" si="43"/>
        <v>288.98145237346756</v>
      </c>
    </row>
    <row r="1387" spans="1:4" x14ac:dyDescent="0.3">
      <c r="A1387" s="117">
        <v>41438</v>
      </c>
      <c r="B1387" s="115">
        <v>81.957999999999998</v>
      </c>
      <c r="C1387" s="116">
        <f t="shared" si="42"/>
        <v>3.4170347003154557E-2</v>
      </c>
      <c r="D1387" s="115">
        <f t="shared" si="43"/>
        <v>68.340694006309107</v>
      </c>
    </row>
    <row r="1388" spans="1:4" x14ac:dyDescent="0.3">
      <c r="A1388" s="117">
        <v>41439</v>
      </c>
      <c r="B1388" s="115">
        <v>84.063000000000002</v>
      </c>
      <c r="C1388" s="116">
        <f t="shared" si="42"/>
        <v>6.7182084777392709E-2</v>
      </c>
      <c r="D1388" s="115">
        <f t="shared" si="43"/>
        <v>134.36416955478541</v>
      </c>
    </row>
    <row r="1389" spans="1:4" x14ac:dyDescent="0.3">
      <c r="A1389" s="117">
        <v>41442</v>
      </c>
      <c r="B1389" s="115">
        <v>82.001000000000005</v>
      </c>
      <c r="C1389" s="116">
        <f t="shared" si="42"/>
        <v>3.0703363914373672E-3</v>
      </c>
      <c r="D1389" s="115">
        <f t="shared" si="43"/>
        <v>6.1406727828747343</v>
      </c>
    </row>
    <row r="1390" spans="1:4" x14ac:dyDescent="0.3">
      <c r="A1390" s="117">
        <v>41443</v>
      </c>
      <c r="B1390" s="115">
        <v>81.983999999999995</v>
      </c>
      <c r="C1390" s="116">
        <f t="shared" si="42"/>
        <v>-4.6708759200474528E-2</v>
      </c>
      <c r="D1390" s="115">
        <f t="shared" si="43"/>
        <v>-93.417518400949049</v>
      </c>
    </row>
    <row r="1391" spans="1:4" x14ac:dyDescent="0.3">
      <c r="A1391" s="117">
        <v>41444</v>
      </c>
      <c r="B1391" s="115">
        <v>87.936999999999998</v>
      </c>
      <c r="C1391" s="116">
        <f t="shared" si="42"/>
        <v>5.5666266506602648E-2</v>
      </c>
      <c r="D1391" s="115">
        <f t="shared" si="43"/>
        <v>111.33253301320529</v>
      </c>
    </row>
    <row r="1392" spans="1:4" x14ac:dyDescent="0.3">
      <c r="A1392" s="117">
        <v>41445</v>
      </c>
      <c r="B1392" s="115">
        <v>93.343000000000004</v>
      </c>
      <c r="C1392" s="116">
        <f t="shared" si="42"/>
        <v>0.15236848927791014</v>
      </c>
      <c r="D1392" s="115">
        <f t="shared" si="43"/>
        <v>304.73697855582026</v>
      </c>
    </row>
    <row r="1393" spans="1:4" x14ac:dyDescent="0.3">
      <c r="A1393" s="117">
        <v>41446</v>
      </c>
      <c r="B1393" s="115">
        <v>94.001000000000005</v>
      </c>
      <c r="C1393" s="116">
        <f t="shared" si="42"/>
        <v>0.1223865983689747</v>
      </c>
      <c r="D1393" s="115">
        <f t="shared" si="43"/>
        <v>244.77319673794938</v>
      </c>
    </row>
    <row r="1394" spans="1:4" x14ac:dyDescent="0.3">
      <c r="A1394" s="117">
        <v>41449</v>
      </c>
      <c r="B1394" s="115">
        <v>97.563000000000002</v>
      </c>
      <c r="C1394" s="116">
        <f t="shared" si="42"/>
        <v>0.14108771929824565</v>
      </c>
      <c r="D1394" s="115">
        <f t="shared" si="43"/>
        <v>282.17543859649129</v>
      </c>
    </row>
    <row r="1395" spans="1:4" x14ac:dyDescent="0.3">
      <c r="A1395" s="117">
        <v>41450</v>
      </c>
      <c r="B1395" s="115">
        <v>92.063000000000002</v>
      </c>
      <c r="C1395" s="116">
        <f t="shared" si="42"/>
        <v>5.3653791130186007E-2</v>
      </c>
      <c r="D1395" s="115">
        <f t="shared" si="43"/>
        <v>107.307582260372</v>
      </c>
    </row>
    <row r="1396" spans="1:4" x14ac:dyDescent="0.3">
      <c r="A1396" s="117">
        <v>41451</v>
      </c>
      <c r="B1396" s="115">
        <v>88</v>
      </c>
      <c r="C1396" s="116">
        <f t="shared" si="42"/>
        <v>7.3720686205129476E-2</v>
      </c>
      <c r="D1396" s="115">
        <f t="shared" si="43"/>
        <v>147.44137241025894</v>
      </c>
    </row>
    <row r="1397" spans="1:4" x14ac:dyDescent="0.3">
      <c r="A1397" s="117">
        <v>41452</v>
      </c>
      <c r="B1397" s="115">
        <v>86.001000000000005</v>
      </c>
      <c r="C1397" s="116">
        <f t="shared" si="42"/>
        <v>2.3054137967952634E-2</v>
      </c>
      <c r="D1397" s="115">
        <f t="shared" si="43"/>
        <v>46.108275935905262</v>
      </c>
    </row>
    <row r="1398" spans="1:4" x14ac:dyDescent="0.3">
      <c r="A1398" s="117">
        <v>41453</v>
      </c>
      <c r="B1398" s="115">
        <v>86.75</v>
      </c>
      <c r="C1398" s="116">
        <f t="shared" si="42"/>
        <v>5.7913927878928247E-2</v>
      </c>
      <c r="D1398" s="115">
        <f t="shared" si="43"/>
        <v>115.8278557578565</v>
      </c>
    </row>
    <row r="1399" spans="1:4" x14ac:dyDescent="0.3">
      <c r="A1399" s="117">
        <v>41456</v>
      </c>
      <c r="B1399" s="115">
        <v>84.5</v>
      </c>
      <c r="C1399" s="116">
        <f t="shared" si="42"/>
        <v>3.0688914910226454E-2</v>
      </c>
      <c r="D1399" s="115">
        <f t="shared" si="43"/>
        <v>61.377829820452909</v>
      </c>
    </row>
    <row r="1400" spans="1:4" x14ac:dyDescent="0.3">
      <c r="A1400" s="117">
        <v>41457</v>
      </c>
      <c r="B1400" s="115">
        <v>86</v>
      </c>
      <c r="C1400" s="116">
        <f t="shared" si="42"/>
        <v>-2.2027133061168765E-2</v>
      </c>
      <c r="D1400" s="115">
        <f t="shared" si="43"/>
        <v>-44.054266122337523</v>
      </c>
    </row>
    <row r="1401" spans="1:4" x14ac:dyDescent="0.3">
      <c r="A1401" s="117">
        <v>41458</v>
      </c>
      <c r="B1401" s="115">
        <v>85.125</v>
      </c>
      <c r="C1401" s="116">
        <f t="shared" si="42"/>
        <v>-8.8040881480132449E-2</v>
      </c>
      <c r="D1401" s="115">
        <f t="shared" si="43"/>
        <v>-176.08176296026488</v>
      </c>
    </row>
    <row r="1402" spans="1:4" x14ac:dyDescent="0.3">
      <c r="A1402" s="117">
        <v>41460</v>
      </c>
      <c r="B1402" s="115">
        <v>86.5</v>
      </c>
      <c r="C1402" s="116">
        <f t="shared" si="42"/>
        <v>-7.9797023435920947E-2</v>
      </c>
      <c r="D1402" s="115">
        <f t="shared" si="43"/>
        <v>-159.5940468718419</v>
      </c>
    </row>
    <row r="1403" spans="1:4" x14ac:dyDescent="0.3">
      <c r="A1403" s="117">
        <v>41463</v>
      </c>
      <c r="B1403" s="115">
        <v>82.688000000000002</v>
      </c>
      <c r="C1403" s="116">
        <f t="shared" si="42"/>
        <v>-0.15246558633908347</v>
      </c>
      <c r="D1403" s="115">
        <f t="shared" si="43"/>
        <v>-304.93117267816689</v>
      </c>
    </row>
    <row r="1404" spans="1:4" x14ac:dyDescent="0.3">
      <c r="A1404" s="117">
        <v>41464</v>
      </c>
      <c r="B1404" s="115">
        <v>81.625</v>
      </c>
      <c r="C1404" s="116">
        <f t="shared" si="42"/>
        <v>-0.11337888185264441</v>
      </c>
      <c r="D1404" s="115">
        <f t="shared" si="43"/>
        <v>-226.75776370528882</v>
      </c>
    </row>
    <row r="1405" spans="1:4" x14ac:dyDescent="0.3">
      <c r="A1405" s="117">
        <v>41465</v>
      </c>
      <c r="B1405" s="115">
        <v>81.328000000000003</v>
      </c>
      <c r="C1405" s="116">
        <f t="shared" si="42"/>
        <v>-7.5818181818181785E-2</v>
      </c>
      <c r="D1405" s="115">
        <f t="shared" si="43"/>
        <v>-151.63636363636357</v>
      </c>
    </row>
    <row r="1406" spans="1:4" x14ac:dyDescent="0.3">
      <c r="A1406" s="117">
        <v>41466</v>
      </c>
      <c r="B1406" s="115">
        <v>78.25</v>
      </c>
      <c r="C1406" s="116">
        <f t="shared" si="42"/>
        <v>-9.0126858990011799E-2</v>
      </c>
      <c r="D1406" s="115">
        <f t="shared" si="43"/>
        <v>-180.25371798002359</v>
      </c>
    </row>
    <row r="1407" spans="1:4" x14ac:dyDescent="0.3">
      <c r="A1407" s="117">
        <v>41467</v>
      </c>
      <c r="B1407" s="115">
        <v>78.031999999999996</v>
      </c>
      <c r="C1407" s="116">
        <f t="shared" si="42"/>
        <v>-0.10049567723342943</v>
      </c>
      <c r="D1407" s="115">
        <f t="shared" si="43"/>
        <v>-200.99135446685884</v>
      </c>
    </row>
    <row r="1408" spans="1:4" x14ac:dyDescent="0.3">
      <c r="A1408" s="117">
        <v>41470</v>
      </c>
      <c r="B1408" s="115">
        <v>77.001000000000005</v>
      </c>
      <c r="C1408" s="116">
        <f t="shared" si="42"/>
        <v>-8.8745562130177452E-2</v>
      </c>
      <c r="D1408" s="115">
        <f t="shared" si="43"/>
        <v>-177.49112426035489</v>
      </c>
    </row>
    <row r="1409" spans="1:4" x14ac:dyDescent="0.3">
      <c r="A1409" s="117">
        <v>41471</v>
      </c>
      <c r="B1409" s="115">
        <v>78.001000000000005</v>
      </c>
      <c r="C1409" s="116">
        <f t="shared" si="42"/>
        <v>-9.3011627906976688E-2</v>
      </c>
      <c r="D1409" s="115">
        <f t="shared" si="43"/>
        <v>-186.02325581395337</v>
      </c>
    </row>
    <row r="1410" spans="1:4" x14ac:dyDescent="0.3">
      <c r="A1410" s="117">
        <v>41472</v>
      </c>
      <c r="B1410" s="115">
        <v>76.188000000000002</v>
      </c>
      <c r="C1410" s="116">
        <f t="shared" si="42"/>
        <v>-0.10498678414096914</v>
      </c>
      <c r="D1410" s="115">
        <f t="shared" si="43"/>
        <v>-209.97356828193824</v>
      </c>
    </row>
    <row r="1411" spans="1:4" x14ac:dyDescent="0.3">
      <c r="A1411" s="117">
        <v>41473</v>
      </c>
      <c r="B1411" s="115">
        <v>74.501000000000005</v>
      </c>
      <c r="C1411" s="116">
        <f t="shared" si="42"/>
        <v>-0.13871676300578029</v>
      </c>
      <c r="D1411" s="115">
        <f t="shared" si="43"/>
        <v>-277.43352601156056</v>
      </c>
    </row>
    <row r="1412" spans="1:4" x14ac:dyDescent="0.3">
      <c r="A1412" s="117">
        <v>41474</v>
      </c>
      <c r="B1412" s="115">
        <v>72.593000000000004</v>
      </c>
      <c r="C1412" s="116">
        <f t="shared" si="42"/>
        <v>-0.12208542956656344</v>
      </c>
      <c r="D1412" s="115">
        <f t="shared" si="43"/>
        <v>-244.1708591331269</v>
      </c>
    </row>
    <row r="1413" spans="1:4" x14ac:dyDescent="0.3">
      <c r="A1413" s="117">
        <v>41477</v>
      </c>
      <c r="B1413" s="115">
        <v>72.781999999999996</v>
      </c>
      <c r="C1413" s="116">
        <f t="shared" si="42"/>
        <v>-0.10833690658499238</v>
      </c>
      <c r="D1413" s="115">
        <f t="shared" si="43"/>
        <v>-216.67381316998475</v>
      </c>
    </row>
    <row r="1414" spans="1:4" x14ac:dyDescent="0.3">
      <c r="A1414" s="117">
        <v>41478</v>
      </c>
      <c r="B1414" s="115">
        <v>75.001000000000005</v>
      </c>
      <c r="C1414" s="116">
        <f t="shared" si="42"/>
        <v>-7.7796084989179587E-2</v>
      </c>
      <c r="D1414" s="115">
        <f t="shared" si="43"/>
        <v>-155.59216997835918</v>
      </c>
    </row>
    <row r="1415" spans="1:4" x14ac:dyDescent="0.3">
      <c r="A1415" s="117">
        <v>41479</v>
      </c>
      <c r="B1415" s="115">
        <v>76.281999999999996</v>
      </c>
      <c r="C1415" s="116">
        <f t="shared" si="42"/>
        <v>-2.5150159744408991E-2</v>
      </c>
      <c r="D1415" s="115">
        <f t="shared" si="43"/>
        <v>-50.300319488817976</v>
      </c>
    </row>
    <row r="1416" spans="1:4" x14ac:dyDescent="0.3">
      <c r="A1416" s="117">
        <v>41480</v>
      </c>
      <c r="B1416" s="115">
        <v>76.375</v>
      </c>
      <c r="C1416" s="116">
        <f t="shared" si="42"/>
        <v>-2.1234877998769691E-2</v>
      </c>
      <c r="D1416" s="115">
        <f t="shared" si="43"/>
        <v>-42.46975599753938</v>
      </c>
    </row>
    <row r="1417" spans="1:4" x14ac:dyDescent="0.3">
      <c r="A1417" s="117">
        <v>41481</v>
      </c>
      <c r="B1417" s="115">
        <v>74.438000000000002</v>
      </c>
      <c r="C1417" s="116">
        <f t="shared" si="42"/>
        <v>-3.3285282009324582E-2</v>
      </c>
      <c r="D1417" s="115">
        <f t="shared" si="43"/>
        <v>-66.570564018649165</v>
      </c>
    </row>
    <row r="1418" spans="1:4" x14ac:dyDescent="0.3">
      <c r="A1418" s="117">
        <v>41484</v>
      </c>
      <c r="B1418" s="115">
        <v>75.906000000000006</v>
      </c>
      <c r="C1418" s="116">
        <f t="shared" si="42"/>
        <v>-2.6858630017563861E-2</v>
      </c>
      <c r="D1418" s="115">
        <f t="shared" si="43"/>
        <v>-53.717260035127715</v>
      </c>
    </row>
    <row r="1419" spans="1:4" x14ac:dyDescent="0.3">
      <c r="A1419" s="117">
        <v>41485</v>
      </c>
      <c r="B1419" s="115">
        <v>75.531000000000006</v>
      </c>
      <c r="C1419" s="116">
        <f t="shared" si="42"/>
        <v>-8.6234052606709247E-3</v>
      </c>
      <c r="D1419" s="115">
        <f t="shared" si="43"/>
        <v>-17.246810521341846</v>
      </c>
    </row>
    <row r="1420" spans="1:4" x14ac:dyDescent="0.3">
      <c r="A1420" s="117">
        <v>41486</v>
      </c>
      <c r="B1420" s="115">
        <v>74.938000000000002</v>
      </c>
      <c r="C1420" s="116">
        <f t="shared" si="42"/>
        <v>5.8656930779452301E-3</v>
      </c>
      <c r="D1420" s="115">
        <f t="shared" si="43"/>
        <v>11.731386155890458</v>
      </c>
    </row>
    <row r="1421" spans="1:4" x14ac:dyDescent="0.3">
      <c r="A1421" s="117">
        <v>41487</v>
      </c>
      <c r="B1421" s="115">
        <v>74.375</v>
      </c>
      <c r="C1421" s="116">
        <f t="shared" si="42"/>
        <v>2.4547821415287926E-2</v>
      </c>
      <c r="D1421" s="115">
        <f t="shared" si="43"/>
        <v>49.095642830575848</v>
      </c>
    </row>
    <row r="1422" spans="1:4" x14ac:dyDescent="0.3">
      <c r="A1422" s="117">
        <v>41488</v>
      </c>
      <c r="B1422" s="115">
        <v>72.75</v>
      </c>
      <c r="C1422" s="116">
        <f t="shared" si="42"/>
        <v>-4.3966914896535514E-4</v>
      </c>
      <c r="D1422" s="115">
        <f t="shared" si="43"/>
        <v>-0.87933829793071028</v>
      </c>
    </row>
    <row r="1423" spans="1:4" x14ac:dyDescent="0.3">
      <c r="A1423" s="117">
        <v>41491</v>
      </c>
      <c r="B1423" s="115">
        <v>72.837999999999994</v>
      </c>
      <c r="C1423" s="116">
        <f t="shared" ref="C1423:C1486" si="44">(B1423-B1414)/B1414</f>
        <v>-2.8839615471793853E-2</v>
      </c>
      <c r="D1423" s="115">
        <f t="shared" ref="D1423:D1486" si="45">C1423*$D$2/$D$1</f>
        <v>-57.679230943587697</v>
      </c>
    </row>
    <row r="1424" spans="1:4" x14ac:dyDescent="0.3">
      <c r="A1424" s="117">
        <v>41492</v>
      </c>
      <c r="B1424" s="115">
        <v>74.5</v>
      </c>
      <c r="C1424" s="116">
        <f t="shared" si="44"/>
        <v>-2.33606879735717E-2</v>
      </c>
      <c r="D1424" s="115">
        <f t="shared" si="45"/>
        <v>-46.7213759471434</v>
      </c>
    </row>
    <row r="1425" spans="1:4" x14ac:dyDescent="0.3">
      <c r="A1425" s="117">
        <v>41493</v>
      </c>
      <c r="B1425" s="115">
        <v>76.251000000000005</v>
      </c>
      <c r="C1425" s="116">
        <f t="shared" si="44"/>
        <v>-1.6235679214401993E-3</v>
      </c>
      <c r="D1425" s="115">
        <f t="shared" si="45"/>
        <v>-3.2471358428803985</v>
      </c>
    </row>
    <row r="1426" spans="1:4" x14ac:dyDescent="0.3">
      <c r="A1426" s="117">
        <v>41494</v>
      </c>
      <c r="B1426" s="115">
        <v>75.188000000000002</v>
      </c>
      <c r="C1426" s="116">
        <f t="shared" si="44"/>
        <v>1.0075499073054085E-2</v>
      </c>
      <c r="D1426" s="115">
        <f t="shared" si="45"/>
        <v>20.150998146108172</v>
      </c>
    </row>
    <row r="1427" spans="1:4" x14ac:dyDescent="0.3">
      <c r="A1427" s="117">
        <v>41495</v>
      </c>
      <c r="B1427" s="115">
        <v>75.376000000000005</v>
      </c>
      <c r="C1427" s="116">
        <f t="shared" si="44"/>
        <v>-6.9823202381893539E-3</v>
      </c>
      <c r="D1427" s="115">
        <f t="shared" si="45"/>
        <v>-13.964640476378706</v>
      </c>
    </row>
    <row r="1428" spans="1:4" x14ac:dyDescent="0.3">
      <c r="A1428" s="117">
        <v>41498</v>
      </c>
      <c r="B1428" s="115">
        <v>75.688000000000002</v>
      </c>
      <c r="C1428" s="116">
        <f t="shared" si="44"/>
        <v>2.0786167269067862E-3</v>
      </c>
      <c r="D1428" s="115">
        <f t="shared" si="45"/>
        <v>4.1572334538135722</v>
      </c>
    </row>
    <row r="1429" spans="1:4" x14ac:dyDescent="0.3">
      <c r="A1429" s="117">
        <v>41499</v>
      </c>
      <c r="B1429" s="115">
        <v>75.25</v>
      </c>
      <c r="C1429" s="116">
        <f t="shared" si="44"/>
        <v>4.1634417785368916E-3</v>
      </c>
      <c r="D1429" s="115">
        <f t="shared" si="45"/>
        <v>8.3268835570737831</v>
      </c>
    </row>
    <row r="1430" spans="1:4" x14ac:dyDescent="0.3">
      <c r="A1430" s="117">
        <v>41500</v>
      </c>
      <c r="B1430" s="115">
        <v>75.5</v>
      </c>
      <c r="C1430" s="116">
        <f t="shared" si="44"/>
        <v>1.5126050420168067E-2</v>
      </c>
      <c r="D1430" s="115">
        <f t="shared" si="45"/>
        <v>30.252100840336134</v>
      </c>
    </row>
    <row r="1431" spans="1:4" x14ac:dyDescent="0.3">
      <c r="A1431" s="117">
        <v>41501</v>
      </c>
      <c r="B1431" s="115">
        <v>79.625</v>
      </c>
      <c r="C1431" s="116">
        <f t="shared" si="44"/>
        <v>9.4501718213058417E-2</v>
      </c>
      <c r="D1431" s="115">
        <f t="shared" si="45"/>
        <v>189.00343642611682</v>
      </c>
    </row>
    <row r="1432" spans="1:4" x14ac:dyDescent="0.3">
      <c r="A1432" s="117">
        <v>41502</v>
      </c>
      <c r="B1432" s="115">
        <v>81.593999999999994</v>
      </c>
      <c r="C1432" s="116">
        <f t="shared" si="44"/>
        <v>0.12021197726461463</v>
      </c>
      <c r="D1432" s="115">
        <f t="shared" si="45"/>
        <v>240.42395452922923</v>
      </c>
    </row>
    <row r="1433" spans="1:4" x14ac:dyDescent="0.3">
      <c r="A1433" s="117">
        <v>41505</v>
      </c>
      <c r="B1433" s="115">
        <v>84.25</v>
      </c>
      <c r="C1433" s="116">
        <f t="shared" si="44"/>
        <v>0.13087248322147652</v>
      </c>
      <c r="D1433" s="115">
        <f t="shared" si="45"/>
        <v>261.744966442953</v>
      </c>
    </row>
    <row r="1434" spans="1:4" x14ac:dyDescent="0.3">
      <c r="A1434" s="117">
        <v>41506</v>
      </c>
      <c r="B1434" s="115">
        <v>82.25</v>
      </c>
      <c r="C1434" s="116">
        <f t="shared" si="44"/>
        <v>7.8674378040943654E-2</v>
      </c>
      <c r="D1434" s="115">
        <f t="shared" si="45"/>
        <v>157.3487560818873</v>
      </c>
    </row>
    <row r="1435" spans="1:4" x14ac:dyDescent="0.3">
      <c r="A1435" s="117">
        <v>41507</v>
      </c>
      <c r="B1435" s="115">
        <v>84.375</v>
      </c>
      <c r="C1435" s="116">
        <f t="shared" si="44"/>
        <v>0.12218705112517951</v>
      </c>
      <c r="D1435" s="115">
        <f t="shared" si="45"/>
        <v>244.37410225035899</v>
      </c>
    </row>
    <row r="1436" spans="1:4" x14ac:dyDescent="0.3">
      <c r="A1436" s="117">
        <v>41508</v>
      </c>
      <c r="B1436" s="115">
        <v>80.75</v>
      </c>
      <c r="C1436" s="116">
        <f t="shared" si="44"/>
        <v>7.1295903205264202E-2</v>
      </c>
      <c r="D1436" s="115">
        <f t="shared" si="45"/>
        <v>142.59180641052839</v>
      </c>
    </row>
    <row r="1437" spans="1:4" x14ac:dyDescent="0.3">
      <c r="A1437" s="117">
        <v>41509</v>
      </c>
      <c r="B1437" s="115">
        <v>78.875</v>
      </c>
      <c r="C1437" s="116">
        <f t="shared" si="44"/>
        <v>4.2107071134129551E-2</v>
      </c>
      <c r="D1437" s="115">
        <f t="shared" si="45"/>
        <v>84.214142268259096</v>
      </c>
    </row>
    <row r="1438" spans="1:4" x14ac:dyDescent="0.3">
      <c r="A1438" s="117">
        <v>41512</v>
      </c>
      <c r="B1438" s="115">
        <v>79.626000000000005</v>
      </c>
      <c r="C1438" s="116">
        <f t="shared" si="44"/>
        <v>5.8152823920265842E-2</v>
      </c>
      <c r="D1438" s="115">
        <f t="shared" si="45"/>
        <v>116.30564784053168</v>
      </c>
    </row>
    <row r="1439" spans="1:4" x14ac:dyDescent="0.3">
      <c r="A1439" s="117">
        <v>41513</v>
      </c>
      <c r="B1439" s="115">
        <v>84</v>
      </c>
      <c r="C1439" s="116">
        <f t="shared" si="44"/>
        <v>0.11258278145695365</v>
      </c>
      <c r="D1439" s="115">
        <f t="shared" si="45"/>
        <v>225.16556291390728</v>
      </c>
    </row>
    <row r="1440" spans="1:4" x14ac:dyDescent="0.3">
      <c r="A1440" s="117">
        <v>41514</v>
      </c>
      <c r="B1440" s="115">
        <v>83.438000000000002</v>
      </c>
      <c r="C1440" s="116">
        <f t="shared" si="44"/>
        <v>4.7886970172684486E-2</v>
      </c>
      <c r="D1440" s="115">
        <f t="shared" si="45"/>
        <v>95.77394034536897</v>
      </c>
    </row>
    <row r="1441" spans="1:4" x14ac:dyDescent="0.3">
      <c r="A1441" s="117">
        <v>41515</v>
      </c>
      <c r="B1441" s="115">
        <v>82.563000000000002</v>
      </c>
      <c r="C1441" s="116">
        <f t="shared" si="44"/>
        <v>1.18758732259726E-2</v>
      </c>
      <c r="D1441" s="115">
        <f t="shared" si="45"/>
        <v>23.751746451945198</v>
      </c>
    </row>
    <row r="1442" spans="1:4" x14ac:dyDescent="0.3">
      <c r="A1442" s="117">
        <v>41516</v>
      </c>
      <c r="B1442" s="115">
        <v>84.001000000000005</v>
      </c>
      <c r="C1442" s="116">
        <f t="shared" si="44"/>
        <v>-2.9554896142432669E-3</v>
      </c>
      <c r="D1442" s="115">
        <f t="shared" si="45"/>
        <v>-5.910979228486533</v>
      </c>
    </row>
    <row r="1443" spans="1:4" x14ac:dyDescent="0.3">
      <c r="A1443" s="117">
        <v>41520</v>
      </c>
      <c r="B1443" s="115">
        <v>83.563000000000002</v>
      </c>
      <c r="C1443" s="116">
        <f t="shared" si="44"/>
        <v>1.5963525835866292E-2</v>
      </c>
      <c r="D1443" s="115">
        <f t="shared" si="45"/>
        <v>31.927051671732585</v>
      </c>
    </row>
    <row r="1444" spans="1:4" x14ac:dyDescent="0.3">
      <c r="A1444" s="117">
        <v>41521</v>
      </c>
      <c r="B1444" s="115">
        <v>82.75</v>
      </c>
      <c r="C1444" s="116">
        <f t="shared" si="44"/>
        <v>-1.9259259259259261E-2</v>
      </c>
      <c r="D1444" s="115">
        <f t="shared" si="45"/>
        <v>-38.518518518518519</v>
      </c>
    </row>
    <row r="1445" spans="1:4" x14ac:dyDescent="0.3">
      <c r="A1445" s="117">
        <v>41522</v>
      </c>
      <c r="B1445" s="115">
        <v>83.625</v>
      </c>
      <c r="C1445" s="116">
        <f t="shared" si="44"/>
        <v>3.5603715170278639E-2</v>
      </c>
      <c r="D1445" s="115">
        <f t="shared" si="45"/>
        <v>71.207430340557281</v>
      </c>
    </row>
    <row r="1446" spans="1:4" x14ac:dyDescent="0.3">
      <c r="A1446" s="117">
        <v>41523</v>
      </c>
      <c r="B1446" s="115">
        <v>82</v>
      </c>
      <c r="C1446" s="116">
        <f t="shared" si="44"/>
        <v>3.9619651347068144E-2</v>
      </c>
      <c r="D1446" s="115">
        <f t="shared" si="45"/>
        <v>79.239302694136285</v>
      </c>
    </row>
    <row r="1447" spans="1:4" x14ac:dyDescent="0.3">
      <c r="A1447" s="117">
        <v>41526</v>
      </c>
      <c r="B1447" s="115">
        <v>78.875</v>
      </c>
      <c r="C1447" s="116">
        <f t="shared" si="44"/>
        <v>-9.4315926958531728E-3</v>
      </c>
      <c r="D1447" s="115">
        <f t="shared" si="45"/>
        <v>-18.863185391706345</v>
      </c>
    </row>
    <row r="1448" spans="1:4" x14ac:dyDescent="0.3">
      <c r="A1448" s="117">
        <v>41527</v>
      </c>
      <c r="B1448" s="115">
        <v>78</v>
      </c>
      <c r="C1448" s="116">
        <f t="shared" si="44"/>
        <v>-7.1428571428571425E-2</v>
      </c>
      <c r="D1448" s="115">
        <f t="shared" si="45"/>
        <v>-142.85714285714283</v>
      </c>
    </row>
    <row r="1449" spans="1:4" x14ac:dyDescent="0.3">
      <c r="A1449" s="117">
        <v>41528</v>
      </c>
      <c r="B1449" s="115">
        <v>76.126000000000005</v>
      </c>
      <c r="C1449" s="116">
        <f t="shared" si="44"/>
        <v>-8.7633931781682176E-2</v>
      </c>
      <c r="D1449" s="115">
        <f t="shared" si="45"/>
        <v>-175.26786356336433</v>
      </c>
    </row>
    <row r="1450" spans="1:4" x14ac:dyDescent="0.3">
      <c r="A1450" s="117">
        <v>41529</v>
      </c>
      <c r="B1450" s="115">
        <v>77.688000000000002</v>
      </c>
      <c r="C1450" s="116">
        <f t="shared" si="44"/>
        <v>-5.9045819555975439E-2</v>
      </c>
      <c r="D1450" s="115">
        <f t="shared" si="45"/>
        <v>-118.09163911195087</v>
      </c>
    </row>
    <row r="1451" spans="1:4" x14ac:dyDescent="0.3">
      <c r="A1451" s="117">
        <v>41530</v>
      </c>
      <c r="B1451" s="115">
        <v>77.125</v>
      </c>
      <c r="C1451" s="116">
        <f t="shared" si="44"/>
        <v>-8.1856168378947922E-2</v>
      </c>
      <c r="D1451" s="115">
        <f t="shared" si="45"/>
        <v>-163.71233675789583</v>
      </c>
    </row>
    <row r="1452" spans="1:4" x14ac:dyDescent="0.3">
      <c r="A1452" s="117">
        <v>41533</v>
      </c>
      <c r="B1452" s="115">
        <v>74.376000000000005</v>
      </c>
      <c r="C1452" s="116">
        <f t="shared" si="44"/>
        <v>-0.10994100259684307</v>
      </c>
      <c r="D1452" s="115">
        <f t="shared" si="45"/>
        <v>-219.88200519368613</v>
      </c>
    </row>
    <row r="1453" spans="1:4" x14ac:dyDescent="0.3">
      <c r="A1453" s="117">
        <v>41534</v>
      </c>
      <c r="B1453" s="115">
        <v>72.938000000000002</v>
      </c>
      <c r="C1453" s="116">
        <f t="shared" si="44"/>
        <v>-0.11857401812688818</v>
      </c>
      <c r="D1453" s="115">
        <f t="shared" si="45"/>
        <v>-237.14803625377635</v>
      </c>
    </row>
    <row r="1454" spans="1:4" x14ac:dyDescent="0.3">
      <c r="A1454" s="117">
        <v>41535</v>
      </c>
      <c r="B1454" s="115">
        <v>69.760000000000005</v>
      </c>
      <c r="C1454" s="116">
        <f t="shared" si="44"/>
        <v>-0.16579970104633776</v>
      </c>
      <c r="D1454" s="115">
        <f t="shared" si="45"/>
        <v>-331.59940209267552</v>
      </c>
    </row>
    <row r="1455" spans="1:4" x14ac:dyDescent="0.3">
      <c r="A1455" s="117">
        <v>41536</v>
      </c>
      <c r="B1455" s="115">
        <v>69.875</v>
      </c>
      <c r="C1455" s="116">
        <f t="shared" si="44"/>
        <v>-0.14786585365853658</v>
      </c>
      <c r="D1455" s="115">
        <f t="shared" si="45"/>
        <v>-295.73170731707313</v>
      </c>
    </row>
    <row r="1456" spans="1:4" x14ac:dyDescent="0.3">
      <c r="A1456" s="117">
        <v>41537</v>
      </c>
      <c r="B1456" s="115">
        <v>79.938000000000002</v>
      </c>
      <c r="C1456" s="116">
        <f t="shared" si="44"/>
        <v>1.3477020602218731E-2</v>
      </c>
      <c r="D1456" s="115">
        <f t="shared" si="45"/>
        <v>26.954041204437459</v>
      </c>
    </row>
    <row r="1457" spans="1:4" x14ac:dyDescent="0.3">
      <c r="A1457" s="117">
        <v>41540</v>
      </c>
      <c r="B1457" s="115">
        <v>80.188000000000002</v>
      </c>
      <c r="C1457" s="116">
        <f t="shared" si="44"/>
        <v>2.8051282051282083E-2</v>
      </c>
      <c r="D1457" s="115">
        <f t="shared" si="45"/>
        <v>56.102564102564166</v>
      </c>
    </row>
    <row r="1458" spans="1:4" x14ac:dyDescent="0.3">
      <c r="A1458" s="117">
        <v>41541</v>
      </c>
      <c r="B1458" s="115">
        <v>78.875</v>
      </c>
      <c r="C1458" s="116">
        <f t="shared" si="44"/>
        <v>3.6111184089535703E-2</v>
      </c>
      <c r="D1458" s="115">
        <f t="shared" si="45"/>
        <v>72.22236817907141</v>
      </c>
    </row>
    <row r="1459" spans="1:4" x14ac:dyDescent="0.3">
      <c r="A1459" s="117">
        <v>41542</v>
      </c>
      <c r="B1459" s="115">
        <v>79.751000000000005</v>
      </c>
      <c r="C1459" s="116">
        <f t="shared" si="44"/>
        <v>2.6554937699516043E-2</v>
      </c>
      <c r="D1459" s="115">
        <f t="shared" si="45"/>
        <v>53.109875399032077</v>
      </c>
    </row>
    <row r="1460" spans="1:4" x14ac:dyDescent="0.3">
      <c r="A1460" s="117">
        <v>41543</v>
      </c>
      <c r="B1460" s="115">
        <v>79.751000000000005</v>
      </c>
      <c r="C1460" s="116">
        <f t="shared" si="44"/>
        <v>3.4048622366288556E-2</v>
      </c>
      <c r="D1460" s="115">
        <f t="shared" si="45"/>
        <v>68.09724473257711</v>
      </c>
    </row>
    <row r="1461" spans="1:4" x14ac:dyDescent="0.3">
      <c r="A1461" s="117">
        <v>41544</v>
      </c>
      <c r="B1461" s="115">
        <v>80.915000000000006</v>
      </c>
      <c r="C1461" s="116">
        <f t="shared" si="44"/>
        <v>8.7918145638377992E-2</v>
      </c>
      <c r="D1461" s="115">
        <f t="shared" si="45"/>
        <v>175.83629127675599</v>
      </c>
    </row>
    <row r="1462" spans="1:4" x14ac:dyDescent="0.3">
      <c r="A1462" s="117">
        <v>41547</v>
      </c>
      <c r="B1462" s="115">
        <v>82.001000000000005</v>
      </c>
      <c r="C1462" s="116">
        <f t="shared" si="44"/>
        <v>0.12425621760947657</v>
      </c>
      <c r="D1462" s="115">
        <f t="shared" si="45"/>
        <v>248.51243521895313</v>
      </c>
    </row>
    <row r="1463" spans="1:4" x14ac:dyDescent="0.3">
      <c r="A1463" s="117">
        <v>41548</v>
      </c>
      <c r="B1463" s="115">
        <v>79.748999999999995</v>
      </c>
      <c r="C1463" s="116">
        <f t="shared" si="44"/>
        <v>0.14319094036697233</v>
      </c>
      <c r="D1463" s="115">
        <f t="shared" si="45"/>
        <v>286.38188073394463</v>
      </c>
    </row>
    <row r="1464" spans="1:4" x14ac:dyDescent="0.3">
      <c r="A1464" s="117">
        <v>41549</v>
      </c>
      <c r="B1464" s="115">
        <v>79.603999999999999</v>
      </c>
      <c r="C1464" s="116">
        <f t="shared" si="44"/>
        <v>0.13923434704830054</v>
      </c>
      <c r="D1464" s="115">
        <f t="shared" si="45"/>
        <v>278.46869409660104</v>
      </c>
    </row>
    <row r="1465" spans="1:4" x14ac:dyDescent="0.3">
      <c r="A1465" s="117">
        <v>41550</v>
      </c>
      <c r="B1465" s="115">
        <v>81</v>
      </c>
      <c r="C1465" s="116">
        <f t="shared" si="44"/>
        <v>1.3285296104480943E-2</v>
      </c>
      <c r="D1465" s="115">
        <f t="shared" si="45"/>
        <v>26.570592208961887</v>
      </c>
    </row>
    <row r="1466" spans="1:4" x14ac:dyDescent="0.3">
      <c r="A1466" s="117">
        <v>41551</v>
      </c>
      <c r="B1466" s="115">
        <v>79.438000000000002</v>
      </c>
      <c r="C1466" s="116">
        <f t="shared" si="44"/>
        <v>-9.3530204020551705E-3</v>
      </c>
      <c r="D1466" s="115">
        <f t="shared" si="45"/>
        <v>-18.706040804110337</v>
      </c>
    </row>
    <row r="1467" spans="1:4" x14ac:dyDescent="0.3">
      <c r="A1467" s="117">
        <v>41554</v>
      </c>
      <c r="B1467" s="115">
        <v>82.5</v>
      </c>
      <c r="C1467" s="116">
        <f t="shared" si="44"/>
        <v>4.5958795562599047E-2</v>
      </c>
      <c r="D1467" s="115">
        <f t="shared" si="45"/>
        <v>91.917591125198086</v>
      </c>
    </row>
    <row r="1468" spans="1:4" x14ac:dyDescent="0.3">
      <c r="A1468" s="117">
        <v>41555</v>
      </c>
      <c r="B1468" s="115">
        <v>84.5</v>
      </c>
      <c r="C1468" s="116">
        <f t="shared" si="44"/>
        <v>5.9547842660280056E-2</v>
      </c>
      <c r="D1468" s="115">
        <f t="shared" si="45"/>
        <v>119.09568532056011</v>
      </c>
    </row>
    <row r="1469" spans="1:4" x14ac:dyDescent="0.3">
      <c r="A1469" s="117">
        <v>41556</v>
      </c>
      <c r="B1469" s="115">
        <v>83.376000000000005</v>
      </c>
      <c r="C1469" s="116">
        <f t="shared" si="44"/>
        <v>4.5453975498739828E-2</v>
      </c>
      <c r="D1469" s="115">
        <f t="shared" si="45"/>
        <v>90.907950997479659</v>
      </c>
    </row>
    <row r="1470" spans="1:4" x14ac:dyDescent="0.3">
      <c r="A1470" s="117">
        <v>41557</v>
      </c>
      <c r="B1470" s="115">
        <v>78.688000000000002</v>
      </c>
      <c r="C1470" s="116">
        <f t="shared" si="44"/>
        <v>-2.7522709015633737E-2</v>
      </c>
      <c r="D1470" s="115">
        <f t="shared" si="45"/>
        <v>-55.045418031267467</v>
      </c>
    </row>
    <row r="1471" spans="1:4" x14ac:dyDescent="0.3">
      <c r="A1471" s="117">
        <v>41558</v>
      </c>
      <c r="B1471" s="115">
        <v>76.875</v>
      </c>
      <c r="C1471" s="116">
        <f t="shared" si="44"/>
        <v>-6.2511432787405091E-2</v>
      </c>
      <c r="D1471" s="115">
        <f t="shared" si="45"/>
        <v>-125.02286557481017</v>
      </c>
    </row>
    <row r="1472" spans="1:4" x14ac:dyDescent="0.3">
      <c r="A1472" s="117">
        <v>41562</v>
      </c>
      <c r="B1472" s="115">
        <v>76.813000000000002</v>
      </c>
      <c r="C1472" s="116">
        <f t="shared" si="44"/>
        <v>-3.6815508658415694E-2</v>
      </c>
      <c r="D1472" s="115">
        <f t="shared" si="45"/>
        <v>-73.631017316831375</v>
      </c>
    </row>
    <row r="1473" spans="1:4" x14ac:dyDescent="0.3">
      <c r="A1473" s="117">
        <v>41563</v>
      </c>
      <c r="B1473" s="115">
        <v>73.75</v>
      </c>
      <c r="C1473" s="116">
        <f t="shared" si="44"/>
        <v>-7.3539018139791967E-2</v>
      </c>
      <c r="D1473" s="115">
        <f t="shared" si="45"/>
        <v>-147.07803627958393</v>
      </c>
    </row>
    <row r="1474" spans="1:4" x14ac:dyDescent="0.3">
      <c r="A1474" s="117">
        <v>41564</v>
      </c>
      <c r="B1474" s="115">
        <v>71.501000000000005</v>
      </c>
      <c r="C1474" s="116">
        <f t="shared" si="44"/>
        <v>-0.11727160493827155</v>
      </c>
      <c r="D1474" s="115">
        <f t="shared" si="45"/>
        <v>-234.54320987654307</v>
      </c>
    </row>
    <row r="1475" spans="1:4" x14ac:dyDescent="0.3">
      <c r="A1475" s="117">
        <v>41565</v>
      </c>
      <c r="B1475" s="115">
        <v>71.375</v>
      </c>
      <c r="C1475" s="116">
        <f t="shared" si="44"/>
        <v>-0.10150054130265115</v>
      </c>
      <c r="D1475" s="115">
        <f t="shared" si="45"/>
        <v>-203.00108260530229</v>
      </c>
    </row>
    <row r="1476" spans="1:4" x14ac:dyDescent="0.3">
      <c r="A1476" s="117">
        <v>41568</v>
      </c>
      <c r="B1476" s="115">
        <v>72.266000000000005</v>
      </c>
      <c r="C1476" s="116">
        <f t="shared" si="44"/>
        <v>-0.12404848484848478</v>
      </c>
      <c r="D1476" s="115">
        <f t="shared" si="45"/>
        <v>-248.09696969696958</v>
      </c>
    </row>
    <row r="1477" spans="1:4" x14ac:dyDescent="0.3">
      <c r="A1477" s="117">
        <v>41569</v>
      </c>
      <c r="B1477" s="115">
        <v>69.923000000000002</v>
      </c>
      <c r="C1477" s="116">
        <f t="shared" si="44"/>
        <v>-0.17250887573964496</v>
      </c>
      <c r="D1477" s="115">
        <f t="shared" si="45"/>
        <v>-345.01775147928993</v>
      </c>
    </row>
    <row r="1478" spans="1:4" x14ac:dyDescent="0.3">
      <c r="A1478" s="117">
        <v>41570</v>
      </c>
      <c r="B1478" s="115">
        <v>72.001000000000005</v>
      </c>
      <c r="C1478" s="116">
        <f t="shared" si="44"/>
        <v>-0.13643014776434464</v>
      </c>
      <c r="D1478" s="115">
        <f t="shared" si="45"/>
        <v>-272.86029552868928</v>
      </c>
    </row>
    <row r="1479" spans="1:4" x14ac:dyDescent="0.3">
      <c r="A1479" s="117">
        <v>41571</v>
      </c>
      <c r="B1479" s="115">
        <v>72.25</v>
      </c>
      <c r="C1479" s="116">
        <f t="shared" si="44"/>
        <v>-8.1816795445303001E-2</v>
      </c>
      <c r="D1479" s="115">
        <f t="shared" si="45"/>
        <v>-163.633590890606</v>
      </c>
    </row>
    <row r="1480" spans="1:4" x14ac:dyDescent="0.3">
      <c r="A1480" s="117">
        <v>41572</v>
      </c>
      <c r="B1480" s="115">
        <v>71.625</v>
      </c>
      <c r="C1480" s="116">
        <f t="shared" si="44"/>
        <v>-6.8292682926829273E-2</v>
      </c>
      <c r="D1480" s="115">
        <f t="shared" si="45"/>
        <v>-136.58536585365854</v>
      </c>
    </row>
    <row r="1481" spans="1:4" x14ac:dyDescent="0.3">
      <c r="A1481" s="117">
        <v>41575</v>
      </c>
      <c r="B1481" s="115">
        <v>71.608999999999995</v>
      </c>
      <c r="C1481" s="116">
        <f t="shared" si="44"/>
        <v>-6.7748948745655124E-2</v>
      </c>
      <c r="D1481" s="115">
        <f t="shared" si="45"/>
        <v>-135.49789749131023</v>
      </c>
    </row>
    <row r="1482" spans="1:4" x14ac:dyDescent="0.3">
      <c r="A1482" s="117">
        <v>41576</v>
      </c>
      <c r="B1482" s="115">
        <v>71.125</v>
      </c>
      <c r="C1482" s="116">
        <f t="shared" si="44"/>
        <v>-3.5593220338983052E-2</v>
      </c>
      <c r="D1482" s="115">
        <f t="shared" si="45"/>
        <v>-71.186440677966104</v>
      </c>
    </row>
    <row r="1483" spans="1:4" x14ac:dyDescent="0.3">
      <c r="A1483" s="117">
        <v>41577</v>
      </c>
      <c r="B1483" s="115">
        <v>73.125</v>
      </c>
      <c r="C1483" s="116">
        <f t="shared" si="44"/>
        <v>2.2712969049383858E-2</v>
      </c>
      <c r="D1483" s="115">
        <f t="shared" si="45"/>
        <v>45.425938098767716</v>
      </c>
    </row>
    <row r="1484" spans="1:4" x14ac:dyDescent="0.3">
      <c r="A1484" s="117">
        <v>41578</v>
      </c>
      <c r="B1484" s="115">
        <v>72.843000000000004</v>
      </c>
      <c r="C1484" s="116">
        <f t="shared" si="44"/>
        <v>2.0567425569176932E-2</v>
      </c>
      <c r="D1484" s="115">
        <f t="shared" si="45"/>
        <v>41.134851138353859</v>
      </c>
    </row>
    <row r="1485" spans="1:4" x14ac:dyDescent="0.3">
      <c r="A1485" s="117">
        <v>41579</v>
      </c>
      <c r="B1485" s="115">
        <v>73.438000000000002</v>
      </c>
      <c r="C1485" s="116">
        <f t="shared" si="44"/>
        <v>1.6217861788392841E-2</v>
      </c>
      <c r="D1485" s="115">
        <f t="shared" si="45"/>
        <v>32.435723576785676</v>
      </c>
    </row>
    <row r="1486" spans="1:4" x14ac:dyDescent="0.3">
      <c r="A1486" s="117">
        <v>41582</v>
      </c>
      <c r="B1486" s="115">
        <v>73.126000000000005</v>
      </c>
      <c r="C1486" s="116">
        <f t="shared" si="44"/>
        <v>4.5807531141398433E-2</v>
      </c>
      <c r="D1486" s="115">
        <f t="shared" si="45"/>
        <v>91.615062282796856</v>
      </c>
    </row>
    <row r="1487" spans="1:4" x14ac:dyDescent="0.3">
      <c r="A1487" s="117">
        <v>41583</v>
      </c>
      <c r="B1487" s="115">
        <v>74.558000000000007</v>
      </c>
      <c r="C1487" s="116">
        <f t="shared" ref="C1487:C1550" si="46">(B1487-B1478)/B1478</f>
        <v>3.5513395647282703E-2</v>
      </c>
      <c r="D1487" s="115">
        <f t="shared" ref="D1487:D1550" si="47">C1487*$D$2/$D$1</f>
        <v>71.026791294565399</v>
      </c>
    </row>
    <row r="1488" spans="1:4" x14ac:dyDescent="0.3">
      <c r="A1488" s="117">
        <v>41584</v>
      </c>
      <c r="B1488" s="115">
        <v>72.563000000000002</v>
      </c>
      <c r="C1488" s="116">
        <f t="shared" si="46"/>
        <v>4.3321799307958807E-3</v>
      </c>
      <c r="D1488" s="115">
        <f t="shared" si="47"/>
        <v>8.6643598615917607</v>
      </c>
    </row>
    <row r="1489" spans="1:4" x14ac:dyDescent="0.3">
      <c r="A1489" s="117">
        <v>41585</v>
      </c>
      <c r="B1489" s="115">
        <v>74.063000000000002</v>
      </c>
      <c r="C1489" s="116">
        <f t="shared" si="46"/>
        <v>3.4038394415357796E-2</v>
      </c>
      <c r="D1489" s="115">
        <f t="shared" si="47"/>
        <v>68.076788830715586</v>
      </c>
    </row>
    <row r="1490" spans="1:4" x14ac:dyDescent="0.3">
      <c r="A1490" s="117">
        <v>41586</v>
      </c>
      <c r="B1490" s="115">
        <v>71.625</v>
      </c>
      <c r="C1490" s="116">
        <f t="shared" si="46"/>
        <v>2.2343560167025576E-4</v>
      </c>
      <c r="D1490" s="115">
        <f t="shared" si="47"/>
        <v>0.4468712033405115</v>
      </c>
    </row>
    <row r="1491" spans="1:4" x14ac:dyDescent="0.3">
      <c r="A1491" s="117">
        <v>41590</v>
      </c>
      <c r="B1491" s="115">
        <v>73.281000000000006</v>
      </c>
      <c r="C1491" s="116">
        <f t="shared" si="46"/>
        <v>3.0312829525483385E-2</v>
      </c>
      <c r="D1491" s="115">
        <f t="shared" si="47"/>
        <v>60.625659050966767</v>
      </c>
    </row>
    <row r="1492" spans="1:4" x14ac:dyDescent="0.3">
      <c r="A1492" s="117">
        <v>41591</v>
      </c>
      <c r="B1492" s="115">
        <v>72.332999999999998</v>
      </c>
      <c r="C1492" s="116">
        <f t="shared" si="46"/>
        <v>-1.0830769230769253E-2</v>
      </c>
      <c r="D1492" s="115">
        <f t="shared" si="47"/>
        <v>-21.661538461538505</v>
      </c>
    </row>
    <row r="1493" spans="1:4" x14ac:dyDescent="0.3">
      <c r="A1493" s="117">
        <v>41592</v>
      </c>
      <c r="B1493" s="115">
        <v>71.671000000000006</v>
      </c>
      <c r="C1493" s="116">
        <f t="shared" si="46"/>
        <v>-1.6089397745836894E-2</v>
      </c>
      <c r="D1493" s="115">
        <f t="shared" si="47"/>
        <v>-32.178795491673782</v>
      </c>
    </row>
    <row r="1494" spans="1:4" x14ac:dyDescent="0.3">
      <c r="A1494" s="117">
        <v>41593</v>
      </c>
      <c r="B1494" s="115">
        <v>70.25</v>
      </c>
      <c r="C1494" s="116">
        <f t="shared" si="46"/>
        <v>-4.3410768267109705E-2</v>
      </c>
      <c r="D1494" s="115">
        <f t="shared" si="47"/>
        <v>-86.821536534219391</v>
      </c>
    </row>
    <row r="1495" spans="1:4" x14ac:dyDescent="0.3">
      <c r="A1495" s="117">
        <v>41596</v>
      </c>
      <c r="B1495" s="115">
        <v>71.501000000000005</v>
      </c>
      <c r="C1495" s="116">
        <f t="shared" si="46"/>
        <v>-2.2221918332740748E-2</v>
      </c>
      <c r="D1495" s="115">
        <f t="shared" si="47"/>
        <v>-44.443836665481491</v>
      </c>
    </row>
    <row r="1496" spans="1:4" x14ac:dyDescent="0.3">
      <c r="A1496" s="117">
        <v>41597</v>
      </c>
      <c r="B1496" s="115">
        <v>72.625</v>
      </c>
      <c r="C1496" s="116">
        <f t="shared" si="46"/>
        <v>-2.5926124627806631E-2</v>
      </c>
      <c r="D1496" s="115">
        <f t="shared" si="47"/>
        <v>-51.852249255613259</v>
      </c>
    </row>
    <row r="1497" spans="1:4" x14ac:dyDescent="0.3">
      <c r="A1497" s="117">
        <v>41598</v>
      </c>
      <c r="B1497" s="115">
        <v>72.5</v>
      </c>
      <c r="C1497" s="116">
        <f t="shared" si="46"/>
        <v>-8.6821107175836696E-4</v>
      </c>
      <c r="D1497" s="115">
        <f t="shared" si="47"/>
        <v>-1.736422143516734</v>
      </c>
    </row>
    <row r="1498" spans="1:4" x14ac:dyDescent="0.3">
      <c r="A1498" s="117">
        <v>41599</v>
      </c>
      <c r="B1498" s="115">
        <v>70.697000000000003</v>
      </c>
      <c r="C1498" s="116">
        <f t="shared" si="46"/>
        <v>-4.5447794445269564E-2</v>
      </c>
      <c r="D1498" s="115">
        <f t="shared" si="47"/>
        <v>-90.89558889053913</v>
      </c>
    </row>
    <row r="1499" spans="1:4" x14ac:dyDescent="0.3">
      <c r="A1499" s="117">
        <v>41600</v>
      </c>
      <c r="B1499" s="115">
        <v>68.563000000000002</v>
      </c>
      <c r="C1499" s="116">
        <f t="shared" si="46"/>
        <v>-4.2750436300174485E-2</v>
      </c>
      <c r="D1499" s="115">
        <f t="shared" si="47"/>
        <v>-85.500872600348956</v>
      </c>
    </row>
    <row r="1500" spans="1:4" x14ac:dyDescent="0.3">
      <c r="A1500" s="117">
        <v>41603</v>
      </c>
      <c r="B1500" s="115">
        <v>67.875</v>
      </c>
      <c r="C1500" s="116">
        <f t="shared" si="46"/>
        <v>-7.3770827363163788E-2</v>
      </c>
      <c r="D1500" s="115">
        <f t="shared" si="47"/>
        <v>-147.54165472632758</v>
      </c>
    </row>
    <row r="1501" spans="1:4" x14ac:dyDescent="0.3">
      <c r="A1501" s="117">
        <v>41604</v>
      </c>
      <c r="B1501" s="115">
        <v>68.563000000000002</v>
      </c>
      <c r="C1501" s="116">
        <f t="shared" si="46"/>
        <v>-5.2120055852791891E-2</v>
      </c>
      <c r="D1501" s="115">
        <f t="shared" si="47"/>
        <v>-104.24011170558377</v>
      </c>
    </row>
    <row r="1502" spans="1:4" x14ac:dyDescent="0.3">
      <c r="A1502" s="117">
        <v>41605</v>
      </c>
      <c r="B1502" s="115">
        <v>68.968999999999994</v>
      </c>
      <c r="C1502" s="116">
        <f t="shared" si="46"/>
        <v>-3.7700046043727758E-2</v>
      </c>
      <c r="D1502" s="115">
        <f t="shared" si="47"/>
        <v>-75.400092087455519</v>
      </c>
    </row>
    <row r="1503" spans="1:4" x14ac:dyDescent="0.3">
      <c r="A1503" s="117">
        <v>41607</v>
      </c>
      <c r="B1503" s="115">
        <v>69.625</v>
      </c>
      <c r="C1503" s="116">
        <f t="shared" si="46"/>
        <v>-8.8967971530249119E-3</v>
      </c>
      <c r="D1503" s="115">
        <f t="shared" si="47"/>
        <v>-17.793594306049823</v>
      </c>
    </row>
    <row r="1504" spans="1:4" x14ac:dyDescent="0.3">
      <c r="A1504" s="117">
        <v>41610</v>
      </c>
      <c r="B1504" s="115">
        <v>69.63</v>
      </c>
      <c r="C1504" s="116">
        <f t="shared" si="46"/>
        <v>-2.6167466189284196E-2</v>
      </c>
      <c r="D1504" s="115">
        <f t="shared" si="47"/>
        <v>-52.334932378568389</v>
      </c>
    </row>
    <row r="1505" spans="1:4" x14ac:dyDescent="0.3">
      <c r="A1505" s="117">
        <v>41611</v>
      </c>
      <c r="B1505" s="115">
        <v>70.557000000000002</v>
      </c>
      <c r="C1505" s="116">
        <f t="shared" si="46"/>
        <v>-2.8475043029259867E-2</v>
      </c>
      <c r="D1505" s="115">
        <f t="shared" si="47"/>
        <v>-56.95008605851973</v>
      </c>
    </row>
    <row r="1506" spans="1:4" x14ac:dyDescent="0.3">
      <c r="A1506" s="117">
        <v>41612</v>
      </c>
      <c r="B1506" s="115">
        <v>70.75</v>
      </c>
      <c r="C1506" s="116">
        <f t="shared" si="46"/>
        <v>-2.4137931034482758E-2</v>
      </c>
      <c r="D1506" s="115">
        <f t="shared" si="47"/>
        <v>-48.275862068965516</v>
      </c>
    </row>
    <row r="1507" spans="1:4" x14ac:dyDescent="0.3">
      <c r="A1507" s="117">
        <v>41613</v>
      </c>
      <c r="B1507" s="115">
        <v>72.501000000000005</v>
      </c>
      <c r="C1507" s="116">
        <f t="shared" si="46"/>
        <v>2.5517348685234198E-2</v>
      </c>
      <c r="D1507" s="115">
        <f t="shared" si="47"/>
        <v>51.0346973704684</v>
      </c>
    </row>
    <row r="1508" spans="1:4" x14ac:dyDescent="0.3">
      <c r="A1508" s="117">
        <v>41614</v>
      </c>
      <c r="B1508" s="115">
        <v>69.25</v>
      </c>
      <c r="C1508" s="116">
        <f t="shared" si="46"/>
        <v>1.0019981622741094E-2</v>
      </c>
      <c r="D1508" s="115">
        <f t="shared" si="47"/>
        <v>20.039963245482188</v>
      </c>
    </row>
    <row r="1509" spans="1:4" x14ac:dyDescent="0.3">
      <c r="A1509" s="117">
        <v>41617</v>
      </c>
      <c r="B1509" s="115">
        <v>67.239999999999995</v>
      </c>
      <c r="C1509" s="116">
        <f t="shared" si="46"/>
        <v>-9.3554327808472205E-3</v>
      </c>
      <c r="D1509" s="115">
        <f t="shared" si="47"/>
        <v>-18.71086556169444</v>
      </c>
    </row>
    <row r="1510" spans="1:4" x14ac:dyDescent="0.3">
      <c r="A1510" s="117">
        <v>41618</v>
      </c>
      <c r="B1510" s="115">
        <v>67.875</v>
      </c>
      <c r="C1510" s="116">
        <f t="shared" si="46"/>
        <v>-1.0034566748829578E-2</v>
      </c>
      <c r="D1510" s="115">
        <f t="shared" si="47"/>
        <v>-20.069133497659156</v>
      </c>
    </row>
    <row r="1511" spans="1:4" x14ac:dyDescent="0.3">
      <c r="A1511" s="117">
        <v>41619</v>
      </c>
      <c r="B1511" s="115">
        <v>70.25</v>
      </c>
      <c r="C1511" s="116">
        <f t="shared" si="46"/>
        <v>1.8573562035117314E-2</v>
      </c>
      <c r="D1511" s="115">
        <f t="shared" si="47"/>
        <v>37.147124070234625</v>
      </c>
    </row>
    <row r="1512" spans="1:4" x14ac:dyDescent="0.3">
      <c r="A1512" s="117">
        <v>41620</v>
      </c>
      <c r="B1512" s="115">
        <v>70.25</v>
      </c>
      <c r="C1512" s="116">
        <f t="shared" si="46"/>
        <v>8.9766606822262122E-3</v>
      </c>
      <c r="D1512" s="115">
        <f t="shared" si="47"/>
        <v>17.953321364452421</v>
      </c>
    </row>
    <row r="1513" spans="1:4" x14ac:dyDescent="0.3">
      <c r="A1513" s="117">
        <v>41621</v>
      </c>
      <c r="B1513" s="115">
        <v>70.004000000000005</v>
      </c>
      <c r="C1513" s="116">
        <f t="shared" si="46"/>
        <v>5.3712480252765971E-3</v>
      </c>
      <c r="D1513" s="115">
        <f t="shared" si="47"/>
        <v>10.742496050553193</v>
      </c>
    </row>
    <row r="1514" spans="1:4" x14ac:dyDescent="0.3">
      <c r="A1514" s="117">
        <v>41624</v>
      </c>
      <c r="B1514" s="115">
        <v>69.313000000000002</v>
      </c>
      <c r="C1514" s="116">
        <f t="shared" si="46"/>
        <v>-1.763113511061978E-2</v>
      </c>
      <c r="D1514" s="115">
        <f t="shared" si="47"/>
        <v>-35.262270221239561</v>
      </c>
    </row>
    <row r="1515" spans="1:4" x14ac:dyDescent="0.3">
      <c r="A1515" s="117">
        <v>41625</v>
      </c>
      <c r="B1515" s="115">
        <v>70</v>
      </c>
      <c r="C1515" s="116">
        <f t="shared" si="46"/>
        <v>-1.0600706713780919E-2</v>
      </c>
      <c r="D1515" s="115">
        <f t="shared" si="47"/>
        <v>-21.201413427561835</v>
      </c>
    </row>
    <row r="1516" spans="1:4" x14ac:dyDescent="0.3">
      <c r="A1516" s="117">
        <v>41626</v>
      </c>
      <c r="B1516" s="115">
        <v>67.5</v>
      </c>
      <c r="C1516" s="116">
        <f t="shared" si="46"/>
        <v>-6.8978358919187382E-2</v>
      </c>
      <c r="D1516" s="115">
        <f t="shared" si="47"/>
        <v>-137.95671783837477</v>
      </c>
    </row>
    <row r="1517" spans="1:4" x14ac:dyDescent="0.3">
      <c r="A1517" s="117">
        <v>41627</v>
      </c>
      <c r="B1517" s="115">
        <v>66.088999999999999</v>
      </c>
      <c r="C1517" s="116">
        <f t="shared" si="46"/>
        <v>-4.5646209386281611E-2</v>
      </c>
      <c r="D1517" s="115">
        <f t="shared" si="47"/>
        <v>-91.292418772563224</v>
      </c>
    </row>
    <row r="1518" spans="1:4" x14ac:dyDescent="0.3">
      <c r="A1518" s="117">
        <v>41628</v>
      </c>
      <c r="B1518" s="115">
        <v>64.75</v>
      </c>
      <c r="C1518" s="116">
        <f t="shared" si="46"/>
        <v>-3.7031528851873809E-2</v>
      </c>
      <c r="D1518" s="115">
        <f t="shared" si="47"/>
        <v>-74.063057703747617</v>
      </c>
    </row>
    <row r="1519" spans="1:4" x14ac:dyDescent="0.3">
      <c r="A1519" s="117">
        <v>41631</v>
      </c>
      <c r="B1519" s="115">
        <v>62.875</v>
      </c>
      <c r="C1519" s="116">
        <f t="shared" si="46"/>
        <v>-7.3664825046040522E-2</v>
      </c>
      <c r="D1519" s="115">
        <f t="shared" si="47"/>
        <v>-147.32965009208104</v>
      </c>
    </row>
    <row r="1520" spans="1:4" x14ac:dyDescent="0.3">
      <c r="A1520" s="117">
        <v>41632</v>
      </c>
      <c r="B1520" s="115">
        <v>62.313000000000002</v>
      </c>
      <c r="C1520" s="116">
        <f t="shared" si="46"/>
        <v>-0.11298220640569391</v>
      </c>
      <c r="D1520" s="115">
        <f t="shared" si="47"/>
        <v>-225.96441281138783</v>
      </c>
    </row>
    <row r="1521" spans="1:4" x14ac:dyDescent="0.3">
      <c r="A1521" s="117">
        <v>41634</v>
      </c>
      <c r="B1521" s="115">
        <v>61.938000000000002</v>
      </c>
      <c r="C1521" s="116">
        <f t="shared" si="46"/>
        <v>-0.11832028469750887</v>
      </c>
      <c r="D1521" s="115">
        <f t="shared" si="47"/>
        <v>-236.64056939501771</v>
      </c>
    </row>
    <row r="1522" spans="1:4" x14ac:dyDescent="0.3">
      <c r="A1522" s="117">
        <v>41635</v>
      </c>
      <c r="B1522" s="115">
        <v>63.25</v>
      </c>
      <c r="C1522" s="116">
        <f t="shared" si="46"/>
        <v>-9.6480201131363991E-2</v>
      </c>
      <c r="D1522" s="115">
        <f t="shared" si="47"/>
        <v>-192.96040226272797</v>
      </c>
    </row>
    <row r="1523" spans="1:4" x14ac:dyDescent="0.3">
      <c r="A1523" s="117">
        <v>41638</v>
      </c>
      <c r="B1523" s="115">
        <v>63.75</v>
      </c>
      <c r="C1523" s="116">
        <f t="shared" si="46"/>
        <v>-8.0259114451834465E-2</v>
      </c>
      <c r="D1523" s="115">
        <f t="shared" si="47"/>
        <v>-160.51822890366893</v>
      </c>
    </row>
    <row r="1524" spans="1:4" x14ac:dyDescent="0.3">
      <c r="A1524" s="117">
        <v>41639</v>
      </c>
      <c r="B1524" s="115">
        <v>62.25</v>
      </c>
      <c r="C1524" s="116">
        <f t="shared" si="46"/>
        <v>-0.11071428571428571</v>
      </c>
      <c r="D1524" s="115">
        <f t="shared" si="47"/>
        <v>-221.42857142857142</v>
      </c>
    </row>
    <row r="1525" spans="1:4" x14ac:dyDescent="0.3">
      <c r="A1525" s="117">
        <v>41641</v>
      </c>
      <c r="B1525" s="115">
        <v>63.344000000000001</v>
      </c>
      <c r="C1525" s="116">
        <f t="shared" si="46"/>
        <v>-6.1570370370370352E-2</v>
      </c>
      <c r="D1525" s="115">
        <f t="shared" si="47"/>
        <v>-123.14074074074071</v>
      </c>
    </row>
    <row r="1526" spans="1:4" x14ac:dyDescent="0.3">
      <c r="A1526" s="117">
        <v>41642</v>
      </c>
      <c r="B1526" s="115">
        <v>62.851999999999997</v>
      </c>
      <c r="C1526" s="116">
        <f t="shared" si="46"/>
        <v>-4.8979406557823568E-2</v>
      </c>
      <c r="D1526" s="115">
        <f t="shared" si="47"/>
        <v>-97.958813115647132</v>
      </c>
    </row>
    <row r="1527" spans="1:4" x14ac:dyDescent="0.3">
      <c r="A1527" s="117">
        <v>41645</v>
      </c>
      <c r="B1527" s="115">
        <v>63</v>
      </c>
      <c r="C1527" s="116">
        <f t="shared" si="46"/>
        <v>-2.7027027027027029E-2</v>
      </c>
      <c r="D1527" s="115">
        <f t="shared" si="47"/>
        <v>-54.054054054054049</v>
      </c>
    </row>
    <row r="1528" spans="1:4" x14ac:dyDescent="0.3">
      <c r="A1528" s="117">
        <v>41646</v>
      </c>
      <c r="B1528" s="115">
        <v>64.25</v>
      </c>
      <c r="C1528" s="116">
        <f t="shared" si="46"/>
        <v>2.186878727634195E-2</v>
      </c>
      <c r="D1528" s="115">
        <f t="shared" si="47"/>
        <v>43.737574552683895</v>
      </c>
    </row>
    <row r="1529" spans="1:4" x14ac:dyDescent="0.3">
      <c r="A1529" s="117">
        <v>41647</v>
      </c>
      <c r="B1529" s="115">
        <v>65.010000000000005</v>
      </c>
      <c r="C1529" s="116">
        <f t="shared" si="46"/>
        <v>4.3281498242742328E-2</v>
      </c>
      <c r="D1529" s="115">
        <f t="shared" si="47"/>
        <v>86.562996485484646</v>
      </c>
    </row>
    <row r="1530" spans="1:4" x14ac:dyDescent="0.3">
      <c r="A1530" s="117">
        <v>41648</v>
      </c>
      <c r="B1530" s="115">
        <v>65</v>
      </c>
      <c r="C1530" s="116">
        <f t="shared" si="46"/>
        <v>4.9436533307501009E-2</v>
      </c>
      <c r="D1530" s="115">
        <f t="shared" si="47"/>
        <v>98.873066615002003</v>
      </c>
    </row>
    <row r="1531" spans="1:4" x14ac:dyDescent="0.3">
      <c r="A1531" s="117">
        <v>41649</v>
      </c>
      <c r="B1531" s="115">
        <v>63.813000000000002</v>
      </c>
      <c r="C1531" s="116">
        <f t="shared" si="46"/>
        <v>8.9011857707510262E-3</v>
      </c>
      <c r="D1531" s="115">
        <f t="shared" si="47"/>
        <v>17.802371541502051</v>
      </c>
    </row>
    <row r="1532" spans="1:4" x14ac:dyDescent="0.3">
      <c r="A1532" s="117">
        <v>41652</v>
      </c>
      <c r="B1532" s="115">
        <v>66.125</v>
      </c>
      <c r="C1532" s="116">
        <f t="shared" si="46"/>
        <v>3.7254901960784313E-2</v>
      </c>
      <c r="D1532" s="115">
        <f t="shared" si="47"/>
        <v>74.509803921568619</v>
      </c>
    </row>
    <row r="1533" spans="1:4" x14ac:dyDescent="0.3">
      <c r="A1533" s="117">
        <v>41653</v>
      </c>
      <c r="B1533" s="115">
        <v>64.75</v>
      </c>
      <c r="C1533" s="116">
        <f t="shared" si="46"/>
        <v>4.0160642570281124E-2</v>
      </c>
      <c r="D1533" s="115">
        <f t="shared" si="47"/>
        <v>80.321285140562253</v>
      </c>
    </row>
    <row r="1534" spans="1:4" x14ac:dyDescent="0.3">
      <c r="A1534" s="117">
        <v>41654</v>
      </c>
      <c r="B1534" s="115">
        <v>63.438000000000002</v>
      </c>
      <c r="C1534" s="116">
        <f t="shared" si="46"/>
        <v>1.4839605961101477E-3</v>
      </c>
      <c r="D1534" s="115">
        <f t="shared" si="47"/>
        <v>2.9679211922202953</v>
      </c>
    </row>
    <row r="1535" spans="1:4" x14ac:dyDescent="0.3">
      <c r="A1535" s="117">
        <v>41655</v>
      </c>
      <c r="B1535" s="115">
        <v>65</v>
      </c>
      <c r="C1535" s="116">
        <f t="shared" si="46"/>
        <v>3.4175523451918849E-2</v>
      </c>
      <c r="D1535" s="115">
        <f t="shared" si="47"/>
        <v>68.351046903837698</v>
      </c>
    </row>
    <row r="1536" spans="1:4" x14ac:dyDescent="0.3">
      <c r="A1536" s="117">
        <v>41656</v>
      </c>
      <c r="B1536" s="115">
        <v>65.296999999999997</v>
      </c>
      <c r="C1536" s="116">
        <f t="shared" si="46"/>
        <v>3.6460317460317415E-2</v>
      </c>
      <c r="D1536" s="115">
        <f t="shared" si="47"/>
        <v>72.920634920634825</v>
      </c>
    </row>
    <row r="1537" spans="1:4" x14ac:dyDescent="0.3">
      <c r="A1537" s="117">
        <v>41660</v>
      </c>
      <c r="B1537" s="115">
        <v>65.626000000000005</v>
      </c>
      <c r="C1537" s="116">
        <f t="shared" si="46"/>
        <v>2.1416342412451436E-2</v>
      </c>
      <c r="D1537" s="115">
        <f t="shared" si="47"/>
        <v>42.83268482490287</v>
      </c>
    </row>
    <row r="1538" spans="1:4" x14ac:dyDescent="0.3">
      <c r="A1538" s="117">
        <v>41661</v>
      </c>
      <c r="B1538" s="115">
        <v>65.625</v>
      </c>
      <c r="C1538" s="116">
        <f t="shared" si="46"/>
        <v>9.4600830641438979E-3</v>
      </c>
      <c r="D1538" s="115">
        <f t="shared" si="47"/>
        <v>18.920166128287796</v>
      </c>
    </row>
    <row r="1539" spans="1:4" x14ac:dyDescent="0.3">
      <c r="A1539" s="117">
        <v>41662</v>
      </c>
      <c r="B1539" s="115">
        <v>67.75</v>
      </c>
      <c r="C1539" s="116">
        <f t="shared" si="46"/>
        <v>4.230769230769231E-2</v>
      </c>
      <c r="D1539" s="115">
        <f t="shared" si="47"/>
        <v>84.615384615384613</v>
      </c>
    </row>
    <row r="1540" spans="1:4" x14ac:dyDescent="0.3">
      <c r="A1540" s="117">
        <v>41663</v>
      </c>
      <c r="B1540" s="115">
        <v>72.75</v>
      </c>
      <c r="C1540" s="116">
        <f t="shared" si="46"/>
        <v>0.14004983310610686</v>
      </c>
      <c r="D1540" s="115">
        <f t="shared" si="47"/>
        <v>280.09966621221372</v>
      </c>
    </row>
    <row r="1541" spans="1:4" x14ac:dyDescent="0.3">
      <c r="A1541" s="117">
        <v>41666</v>
      </c>
      <c r="B1541" s="115">
        <v>72.75</v>
      </c>
      <c r="C1541" s="116">
        <f t="shared" si="46"/>
        <v>0.1001890359168242</v>
      </c>
      <c r="D1541" s="115">
        <f t="shared" si="47"/>
        <v>200.37807183364839</v>
      </c>
    </row>
    <row r="1542" spans="1:4" x14ac:dyDescent="0.3">
      <c r="A1542" s="117">
        <v>41667</v>
      </c>
      <c r="B1542" s="115">
        <v>69.906999999999996</v>
      </c>
      <c r="C1542" s="116">
        <f t="shared" si="46"/>
        <v>7.9644787644787593E-2</v>
      </c>
      <c r="D1542" s="115">
        <f t="shared" si="47"/>
        <v>159.28957528957517</v>
      </c>
    </row>
    <row r="1543" spans="1:4" x14ac:dyDescent="0.3">
      <c r="A1543" s="117">
        <v>41668</v>
      </c>
      <c r="B1543" s="115">
        <v>72.519000000000005</v>
      </c>
      <c r="C1543" s="116">
        <f t="shared" si="46"/>
        <v>0.14314764021564366</v>
      </c>
      <c r="D1543" s="115">
        <f t="shared" si="47"/>
        <v>286.29528043128732</v>
      </c>
    </row>
    <row r="1544" spans="1:4" x14ac:dyDescent="0.3">
      <c r="A1544" s="117">
        <v>41669</v>
      </c>
      <c r="B1544" s="115">
        <v>71.611000000000004</v>
      </c>
      <c r="C1544" s="116">
        <f t="shared" si="46"/>
        <v>0.10170769230769237</v>
      </c>
      <c r="D1544" s="115">
        <f t="shared" si="47"/>
        <v>203.41538461538471</v>
      </c>
    </row>
    <row r="1545" spans="1:4" x14ac:dyDescent="0.3">
      <c r="A1545" s="117">
        <v>41670</v>
      </c>
      <c r="B1545" s="115">
        <v>71.557000000000002</v>
      </c>
      <c r="C1545" s="116">
        <f t="shared" si="46"/>
        <v>9.5869641790587712E-2</v>
      </c>
      <c r="D1545" s="115">
        <f t="shared" si="47"/>
        <v>191.73928358117541</v>
      </c>
    </row>
    <row r="1546" spans="1:4" x14ac:dyDescent="0.3">
      <c r="A1546" s="117">
        <v>41673</v>
      </c>
      <c r="B1546" s="115">
        <v>74.563000000000002</v>
      </c>
      <c r="C1546" s="116">
        <f t="shared" si="46"/>
        <v>0.13618078200713127</v>
      </c>
      <c r="D1546" s="115">
        <f t="shared" si="47"/>
        <v>272.36156401426251</v>
      </c>
    </row>
    <row r="1547" spans="1:4" x14ac:dyDescent="0.3">
      <c r="A1547" s="117">
        <v>41674</v>
      </c>
      <c r="B1547" s="115">
        <v>73.033000000000001</v>
      </c>
      <c r="C1547" s="116">
        <f t="shared" si="46"/>
        <v>0.11288380952380954</v>
      </c>
      <c r="D1547" s="115">
        <f t="shared" si="47"/>
        <v>225.76761904761909</v>
      </c>
    </row>
    <row r="1548" spans="1:4" x14ac:dyDescent="0.3">
      <c r="A1548" s="117">
        <v>41675</v>
      </c>
      <c r="B1548" s="115">
        <v>72.962000000000003</v>
      </c>
      <c r="C1548" s="116">
        <f t="shared" si="46"/>
        <v>7.6929889298893037E-2</v>
      </c>
      <c r="D1548" s="115">
        <f t="shared" si="47"/>
        <v>153.85977859778606</v>
      </c>
    </row>
    <row r="1549" spans="1:4" x14ac:dyDescent="0.3">
      <c r="A1549" s="117">
        <v>41676</v>
      </c>
      <c r="B1549" s="115">
        <v>69.8</v>
      </c>
      <c r="C1549" s="116">
        <f t="shared" si="46"/>
        <v>-4.0549828178694194E-2</v>
      </c>
      <c r="D1549" s="115">
        <f t="shared" si="47"/>
        <v>-81.099656357388383</v>
      </c>
    </row>
    <row r="1550" spans="1:4" x14ac:dyDescent="0.3">
      <c r="A1550" s="117">
        <v>41677</v>
      </c>
      <c r="B1550" s="115">
        <v>67.551000000000002</v>
      </c>
      <c r="C1550" s="116">
        <f t="shared" si="46"/>
        <v>-7.1463917525773163E-2</v>
      </c>
      <c r="D1550" s="115">
        <f t="shared" si="47"/>
        <v>-142.92783505154631</v>
      </c>
    </row>
    <row r="1551" spans="1:4" x14ac:dyDescent="0.3">
      <c r="A1551" s="117">
        <v>41680</v>
      </c>
      <c r="B1551" s="115">
        <v>67.75</v>
      </c>
      <c r="C1551" s="116">
        <f t="shared" ref="C1551:C1614" si="48">(B1551-B1542)/B1542</f>
        <v>-3.0855279156593713E-2</v>
      </c>
      <c r="D1551" s="115">
        <f t="shared" ref="D1551:D1614" si="49">C1551*$D$2/$D$1</f>
        <v>-61.710558313187427</v>
      </c>
    </row>
    <row r="1552" spans="1:4" x14ac:dyDescent="0.3">
      <c r="A1552" s="117">
        <v>41681</v>
      </c>
      <c r="B1552" s="115">
        <v>65.5</v>
      </c>
      <c r="C1552" s="116">
        <f t="shared" si="48"/>
        <v>-9.6788427860284965E-2</v>
      </c>
      <c r="D1552" s="115">
        <f t="shared" si="49"/>
        <v>-193.57685572056994</v>
      </c>
    </row>
    <row r="1553" spans="1:4" x14ac:dyDescent="0.3">
      <c r="A1553" s="117">
        <v>41682</v>
      </c>
      <c r="B1553" s="115">
        <v>65.141000000000005</v>
      </c>
      <c r="C1553" s="116">
        <f t="shared" si="48"/>
        <v>-9.0349248020555481E-2</v>
      </c>
      <c r="D1553" s="115">
        <f t="shared" si="49"/>
        <v>-180.69849604111093</v>
      </c>
    </row>
    <row r="1554" spans="1:4" x14ac:dyDescent="0.3">
      <c r="A1554" s="117">
        <v>41683</v>
      </c>
      <c r="B1554" s="115">
        <v>64.75</v>
      </c>
      <c r="C1554" s="116">
        <f t="shared" si="48"/>
        <v>-9.5126961722822395E-2</v>
      </c>
      <c r="D1554" s="115">
        <f t="shared" si="49"/>
        <v>-190.2539234456448</v>
      </c>
    </row>
    <row r="1555" spans="1:4" x14ac:dyDescent="0.3">
      <c r="A1555" s="117">
        <v>41684</v>
      </c>
      <c r="B1555" s="115">
        <v>63.906999999999996</v>
      </c>
      <c r="C1555" s="116">
        <f t="shared" si="48"/>
        <v>-0.14291270469267606</v>
      </c>
      <c r="D1555" s="115">
        <f t="shared" si="49"/>
        <v>-285.82540938535209</v>
      </c>
    </row>
    <row r="1556" spans="1:4" x14ac:dyDescent="0.3">
      <c r="A1556" s="117">
        <v>41688</v>
      </c>
      <c r="B1556" s="115">
        <v>64</v>
      </c>
      <c r="C1556" s="116">
        <f t="shared" si="48"/>
        <v>-0.12368381416619886</v>
      </c>
      <c r="D1556" s="115">
        <f t="shared" si="49"/>
        <v>-247.36762833239771</v>
      </c>
    </row>
    <row r="1557" spans="1:4" x14ac:dyDescent="0.3">
      <c r="A1557" s="117">
        <v>41689</v>
      </c>
      <c r="B1557" s="115">
        <v>66</v>
      </c>
      <c r="C1557" s="116">
        <f t="shared" si="48"/>
        <v>-9.5419533455771532E-2</v>
      </c>
      <c r="D1557" s="115">
        <f t="shared" si="49"/>
        <v>-190.83906691154306</v>
      </c>
    </row>
    <row r="1558" spans="1:4" x14ac:dyDescent="0.3">
      <c r="A1558" s="117">
        <v>41690</v>
      </c>
      <c r="B1558" s="115">
        <v>64.75</v>
      </c>
      <c r="C1558" s="116">
        <f t="shared" si="48"/>
        <v>-7.2349570200573032E-2</v>
      </c>
      <c r="D1558" s="115">
        <f t="shared" si="49"/>
        <v>-144.69914040114605</v>
      </c>
    </row>
    <row r="1559" spans="1:4" x14ac:dyDescent="0.3">
      <c r="A1559" s="117">
        <v>41691</v>
      </c>
      <c r="B1559" s="115">
        <v>65.125</v>
      </c>
      <c r="C1559" s="116">
        <f t="shared" si="48"/>
        <v>-3.5913606016195199E-2</v>
      </c>
      <c r="D1559" s="115">
        <f t="shared" si="49"/>
        <v>-71.827212032390392</v>
      </c>
    </row>
    <row r="1560" spans="1:4" x14ac:dyDescent="0.3">
      <c r="A1560" s="117">
        <v>41694</v>
      </c>
      <c r="B1560" s="115">
        <v>63.936999999999998</v>
      </c>
      <c r="C1560" s="116">
        <f t="shared" si="48"/>
        <v>-5.628044280442808E-2</v>
      </c>
      <c r="D1560" s="115">
        <f t="shared" si="49"/>
        <v>-112.56088560885615</v>
      </c>
    </row>
    <row r="1561" spans="1:4" x14ac:dyDescent="0.3">
      <c r="A1561" s="117">
        <v>41695</v>
      </c>
      <c r="B1561" s="115">
        <v>64.349999999999994</v>
      </c>
      <c r="C1561" s="116">
        <f t="shared" si="48"/>
        <v>-1.7557251908397034E-2</v>
      </c>
      <c r="D1561" s="115">
        <f t="shared" si="49"/>
        <v>-35.114503816794063</v>
      </c>
    </row>
    <row r="1562" spans="1:4" x14ac:dyDescent="0.3">
      <c r="A1562" s="117">
        <v>41696</v>
      </c>
      <c r="B1562" s="115">
        <v>64.688000000000002</v>
      </c>
      <c r="C1562" s="116">
        <f t="shared" si="48"/>
        <v>-6.9541456225726186E-3</v>
      </c>
      <c r="D1562" s="115">
        <f t="shared" si="49"/>
        <v>-13.908291245145236</v>
      </c>
    </row>
    <row r="1563" spans="1:4" x14ac:dyDescent="0.3">
      <c r="A1563" s="117">
        <v>41697</v>
      </c>
      <c r="B1563" s="115">
        <v>63.777000000000001</v>
      </c>
      <c r="C1563" s="116">
        <f t="shared" si="48"/>
        <v>-1.5027027027027011E-2</v>
      </c>
      <c r="D1563" s="115">
        <f t="shared" si="49"/>
        <v>-30.054054054054021</v>
      </c>
    </row>
    <row r="1564" spans="1:4" x14ac:dyDescent="0.3">
      <c r="A1564" s="117">
        <v>41698</v>
      </c>
      <c r="B1564" s="115">
        <v>63.5</v>
      </c>
      <c r="C1564" s="116">
        <f t="shared" si="48"/>
        <v>-6.3686294146180619E-3</v>
      </c>
      <c r="D1564" s="115">
        <f t="shared" si="49"/>
        <v>-12.737258829236124</v>
      </c>
    </row>
    <row r="1565" spans="1:4" x14ac:dyDescent="0.3">
      <c r="A1565" s="117">
        <v>41701</v>
      </c>
      <c r="B1565" s="115">
        <v>65.313000000000002</v>
      </c>
      <c r="C1565" s="116">
        <f t="shared" si="48"/>
        <v>2.0515625000000037E-2</v>
      </c>
      <c r="D1565" s="115">
        <f t="shared" si="49"/>
        <v>41.031250000000071</v>
      </c>
    </row>
    <row r="1566" spans="1:4" x14ac:dyDescent="0.3">
      <c r="A1566" s="117">
        <v>41702</v>
      </c>
      <c r="B1566" s="115">
        <v>62.375</v>
      </c>
      <c r="C1566" s="116">
        <f t="shared" si="48"/>
        <v>-5.4924242424242424E-2</v>
      </c>
      <c r="D1566" s="115">
        <f t="shared" si="49"/>
        <v>-109.84848484848484</v>
      </c>
    </row>
    <row r="1567" spans="1:4" x14ac:dyDescent="0.3">
      <c r="A1567" s="117">
        <v>41703</v>
      </c>
      <c r="B1567" s="115">
        <v>62.442</v>
      </c>
      <c r="C1567" s="116">
        <f t="shared" si="48"/>
        <v>-3.5644787644787644E-2</v>
      </c>
      <c r="D1567" s="115">
        <f t="shared" si="49"/>
        <v>-71.289575289575282</v>
      </c>
    </row>
    <row r="1568" spans="1:4" x14ac:dyDescent="0.3">
      <c r="A1568" s="117">
        <v>41704</v>
      </c>
      <c r="B1568" s="115">
        <v>62.75</v>
      </c>
      <c r="C1568" s="116">
        <f t="shared" si="48"/>
        <v>-3.6468330134357005E-2</v>
      </c>
      <c r="D1568" s="115">
        <f t="shared" si="49"/>
        <v>-72.936660268714007</v>
      </c>
    </row>
    <row r="1569" spans="1:4" x14ac:dyDescent="0.3">
      <c r="A1569" s="117">
        <v>41705</v>
      </c>
      <c r="B1569" s="115">
        <v>63.4</v>
      </c>
      <c r="C1569" s="116">
        <f t="shared" si="48"/>
        <v>-8.3988926599621351E-3</v>
      </c>
      <c r="D1569" s="115">
        <f t="shared" si="49"/>
        <v>-16.797785319924269</v>
      </c>
    </row>
    <row r="1570" spans="1:4" x14ac:dyDescent="0.3">
      <c r="A1570" s="117">
        <v>41708</v>
      </c>
      <c r="B1570" s="115">
        <v>63.250999999999998</v>
      </c>
      <c r="C1570" s="116">
        <f t="shared" si="48"/>
        <v>-1.7078477078477029E-2</v>
      </c>
      <c r="D1570" s="115">
        <f t="shared" si="49"/>
        <v>-34.15695415695405</v>
      </c>
    </row>
    <row r="1571" spans="1:4" x14ac:dyDescent="0.3">
      <c r="A1571" s="117">
        <v>41709</v>
      </c>
      <c r="B1571" s="115">
        <v>64.001000000000005</v>
      </c>
      <c r="C1571" s="116">
        <f t="shared" si="48"/>
        <v>-1.062020776650998E-2</v>
      </c>
      <c r="D1571" s="115">
        <f t="shared" si="49"/>
        <v>-21.240415533019956</v>
      </c>
    </row>
    <row r="1572" spans="1:4" x14ac:dyDescent="0.3">
      <c r="A1572" s="117">
        <v>41710</v>
      </c>
      <c r="B1572" s="115">
        <v>65.156000000000006</v>
      </c>
      <c r="C1572" s="116">
        <f t="shared" si="48"/>
        <v>2.1622214905059896E-2</v>
      </c>
      <c r="D1572" s="115">
        <f t="shared" si="49"/>
        <v>43.24442981011979</v>
      </c>
    </row>
    <row r="1573" spans="1:4" x14ac:dyDescent="0.3">
      <c r="A1573" s="117">
        <v>41711</v>
      </c>
      <c r="B1573" s="115">
        <v>67.680999999999997</v>
      </c>
      <c r="C1573" s="116">
        <f t="shared" si="48"/>
        <v>6.5842519685039333E-2</v>
      </c>
      <c r="D1573" s="115">
        <f t="shared" si="49"/>
        <v>131.68503937007864</v>
      </c>
    </row>
    <row r="1574" spans="1:4" x14ac:dyDescent="0.3">
      <c r="A1574" s="117">
        <v>41712</v>
      </c>
      <c r="B1574" s="115">
        <v>67.468999999999994</v>
      </c>
      <c r="C1574" s="116">
        <f t="shared" si="48"/>
        <v>3.3010273605560789E-2</v>
      </c>
      <c r="D1574" s="115">
        <f t="shared" si="49"/>
        <v>66.020547211121567</v>
      </c>
    </row>
    <row r="1575" spans="1:4" x14ac:dyDescent="0.3">
      <c r="A1575" s="117">
        <v>41715</v>
      </c>
      <c r="B1575" s="115">
        <v>65</v>
      </c>
      <c r="C1575" s="116">
        <f t="shared" si="48"/>
        <v>4.2084168336673347E-2</v>
      </c>
      <c r="D1575" s="115">
        <f t="shared" si="49"/>
        <v>84.168336673346687</v>
      </c>
    </row>
    <row r="1576" spans="1:4" x14ac:dyDescent="0.3">
      <c r="A1576" s="117">
        <v>41716</v>
      </c>
      <c r="B1576" s="115">
        <v>63.13</v>
      </c>
      <c r="C1576" s="116">
        <f t="shared" si="48"/>
        <v>1.1018224912719041E-2</v>
      </c>
      <c r="D1576" s="115">
        <f t="shared" si="49"/>
        <v>22.03644982543808</v>
      </c>
    </row>
    <row r="1577" spans="1:4" x14ac:dyDescent="0.3">
      <c r="A1577" s="117">
        <v>41717</v>
      </c>
      <c r="B1577" s="115">
        <v>64.673000000000002</v>
      </c>
      <c r="C1577" s="116">
        <f t="shared" si="48"/>
        <v>3.0645418326693256E-2</v>
      </c>
      <c r="D1577" s="115">
        <f t="shared" si="49"/>
        <v>61.290836653386513</v>
      </c>
    </row>
    <row r="1578" spans="1:4" x14ac:dyDescent="0.3">
      <c r="A1578" s="117">
        <v>41718</v>
      </c>
      <c r="B1578" s="115">
        <v>71.375</v>
      </c>
      <c r="C1578" s="116">
        <f t="shared" si="48"/>
        <v>0.12578864353312305</v>
      </c>
      <c r="D1578" s="115">
        <f t="shared" si="49"/>
        <v>251.5772870662461</v>
      </c>
    </row>
    <row r="1579" spans="1:4" x14ac:dyDescent="0.3">
      <c r="A1579" s="117">
        <v>41719</v>
      </c>
      <c r="B1579" s="115">
        <v>70.751000000000005</v>
      </c>
      <c r="C1579" s="116">
        <f t="shared" si="48"/>
        <v>0.11857520039208878</v>
      </c>
      <c r="D1579" s="115">
        <f t="shared" si="49"/>
        <v>237.15040078417758</v>
      </c>
    </row>
    <row r="1580" spans="1:4" x14ac:dyDescent="0.3">
      <c r="A1580" s="117">
        <v>41722</v>
      </c>
      <c r="B1580" s="115">
        <v>71.816999999999993</v>
      </c>
      <c r="C1580" s="116">
        <f t="shared" si="48"/>
        <v>0.12212309182669001</v>
      </c>
      <c r="D1580" s="115">
        <f t="shared" si="49"/>
        <v>244.24618365338</v>
      </c>
    </row>
    <row r="1581" spans="1:4" x14ac:dyDescent="0.3">
      <c r="A1581" s="117">
        <v>41723</v>
      </c>
      <c r="B1581" s="115">
        <v>71.313000000000002</v>
      </c>
      <c r="C1581" s="116">
        <f t="shared" si="48"/>
        <v>9.44962858370679E-2</v>
      </c>
      <c r="D1581" s="115">
        <f t="shared" si="49"/>
        <v>188.9925716741358</v>
      </c>
    </row>
    <row r="1582" spans="1:4" x14ac:dyDescent="0.3">
      <c r="A1582" s="117">
        <v>41724</v>
      </c>
      <c r="B1582" s="115">
        <v>72</v>
      </c>
      <c r="C1582" s="116">
        <f t="shared" si="48"/>
        <v>6.3814068941061786E-2</v>
      </c>
      <c r="D1582" s="115">
        <f t="shared" si="49"/>
        <v>127.62813788212357</v>
      </c>
    </row>
    <row r="1583" spans="1:4" x14ac:dyDescent="0.3">
      <c r="A1583" s="117">
        <v>41725</v>
      </c>
      <c r="B1583" s="115">
        <v>71.135000000000005</v>
      </c>
      <c r="C1583" s="116">
        <f t="shared" si="48"/>
        <v>5.4336065452281958E-2</v>
      </c>
      <c r="D1583" s="115">
        <f t="shared" si="49"/>
        <v>108.67213090456391</v>
      </c>
    </row>
    <row r="1584" spans="1:4" x14ac:dyDescent="0.3">
      <c r="A1584" s="117">
        <v>41726</v>
      </c>
      <c r="B1584" s="115">
        <v>70.400000000000006</v>
      </c>
      <c r="C1584" s="116">
        <f t="shared" si="48"/>
        <v>8.3076923076923159E-2</v>
      </c>
      <c r="D1584" s="115">
        <f t="shared" si="49"/>
        <v>166.1538461538463</v>
      </c>
    </row>
    <row r="1585" spans="1:4" x14ac:dyDescent="0.3">
      <c r="A1585" s="117">
        <v>41729</v>
      </c>
      <c r="B1585" s="115">
        <v>69.093999999999994</v>
      </c>
      <c r="C1585" s="116">
        <f t="shared" si="48"/>
        <v>9.4471725011880114E-2</v>
      </c>
      <c r="D1585" s="115">
        <f t="shared" si="49"/>
        <v>188.94345002376022</v>
      </c>
    </row>
    <row r="1586" spans="1:4" x14ac:dyDescent="0.3">
      <c r="A1586" s="117">
        <v>41730</v>
      </c>
      <c r="B1586" s="115">
        <v>67.501000000000005</v>
      </c>
      <c r="C1586" s="116">
        <f t="shared" si="48"/>
        <v>4.3727676155428122E-2</v>
      </c>
      <c r="D1586" s="115">
        <f t="shared" si="49"/>
        <v>87.455352310856227</v>
      </c>
    </row>
    <row r="1587" spans="1:4" x14ac:dyDescent="0.3">
      <c r="A1587" s="117">
        <v>41731</v>
      </c>
      <c r="B1587" s="115">
        <v>67.406000000000006</v>
      </c>
      <c r="C1587" s="116">
        <f t="shared" si="48"/>
        <v>-5.5607705779334417E-2</v>
      </c>
      <c r="D1587" s="115">
        <f t="shared" si="49"/>
        <v>-111.21541155866882</v>
      </c>
    </row>
    <row r="1588" spans="1:4" x14ac:dyDescent="0.3">
      <c r="A1588" s="117">
        <v>41732</v>
      </c>
      <c r="B1588" s="115">
        <v>66.941999999999993</v>
      </c>
      <c r="C1588" s="116">
        <f t="shared" si="48"/>
        <v>-5.3836694887704928E-2</v>
      </c>
      <c r="D1588" s="115">
        <f t="shared" si="49"/>
        <v>-107.67338977540985</v>
      </c>
    </row>
    <row r="1589" spans="1:4" x14ac:dyDescent="0.3">
      <c r="A1589" s="117">
        <v>41733</v>
      </c>
      <c r="B1589" s="115">
        <v>67.188999999999993</v>
      </c>
      <c r="C1589" s="116">
        <f t="shared" si="48"/>
        <v>-6.4441566759959351E-2</v>
      </c>
      <c r="D1589" s="115">
        <f t="shared" si="49"/>
        <v>-128.88313351991869</v>
      </c>
    </row>
    <row r="1590" spans="1:4" x14ac:dyDescent="0.3">
      <c r="A1590" s="117">
        <v>41736</v>
      </c>
      <c r="B1590" s="115">
        <v>67.968999999999994</v>
      </c>
      <c r="C1590" s="116">
        <f t="shared" si="48"/>
        <v>-4.6891871047354733E-2</v>
      </c>
      <c r="D1590" s="115">
        <f t="shared" si="49"/>
        <v>-93.783742094709453</v>
      </c>
    </row>
    <row r="1591" spans="1:4" x14ac:dyDescent="0.3">
      <c r="A1591" s="117">
        <v>41737</v>
      </c>
      <c r="B1591" s="115">
        <v>67.643000000000001</v>
      </c>
      <c r="C1591" s="116">
        <f t="shared" si="48"/>
        <v>-6.0513888888888881E-2</v>
      </c>
      <c r="D1591" s="115">
        <f t="shared" si="49"/>
        <v>-121.02777777777776</v>
      </c>
    </row>
    <row r="1592" spans="1:4" x14ac:dyDescent="0.3">
      <c r="A1592" s="117">
        <v>41738</v>
      </c>
      <c r="B1592" s="115">
        <v>65.125</v>
      </c>
      <c r="C1592" s="116">
        <f t="shared" si="48"/>
        <v>-8.4487242566950227E-2</v>
      </c>
      <c r="D1592" s="115">
        <f t="shared" si="49"/>
        <v>-168.97448513390046</v>
      </c>
    </row>
    <row r="1593" spans="1:4" x14ac:dyDescent="0.3">
      <c r="A1593" s="117">
        <v>41739</v>
      </c>
      <c r="B1593" s="115">
        <v>67.724999999999994</v>
      </c>
      <c r="C1593" s="116">
        <f t="shared" si="48"/>
        <v>-3.7997159090909248E-2</v>
      </c>
      <c r="D1593" s="115">
        <f t="shared" si="49"/>
        <v>-75.994318181818485</v>
      </c>
    </row>
    <row r="1594" spans="1:4" x14ac:dyDescent="0.3">
      <c r="A1594" s="117">
        <v>41740</v>
      </c>
      <c r="B1594" s="115">
        <v>69.5</v>
      </c>
      <c r="C1594" s="116">
        <f t="shared" si="48"/>
        <v>5.8760529134223799E-3</v>
      </c>
      <c r="D1594" s="115">
        <f t="shared" si="49"/>
        <v>11.75210582684476</v>
      </c>
    </row>
    <row r="1595" spans="1:4" x14ac:dyDescent="0.3">
      <c r="A1595" s="117">
        <v>41743</v>
      </c>
      <c r="B1595" s="115">
        <v>68.314999999999998</v>
      </c>
      <c r="C1595" s="116">
        <f t="shared" si="48"/>
        <v>1.2059080606213137E-2</v>
      </c>
      <c r="D1595" s="115">
        <f t="shared" si="49"/>
        <v>24.118161212426273</v>
      </c>
    </row>
    <row r="1596" spans="1:4" x14ac:dyDescent="0.3">
      <c r="A1596" s="117">
        <v>41744</v>
      </c>
      <c r="B1596" s="115">
        <v>68.875</v>
      </c>
      <c r="C1596" s="116">
        <f t="shared" si="48"/>
        <v>2.1793312168056165E-2</v>
      </c>
      <c r="D1596" s="115">
        <f t="shared" si="49"/>
        <v>43.58662433611233</v>
      </c>
    </row>
    <row r="1597" spans="1:4" x14ac:dyDescent="0.3">
      <c r="A1597" s="117">
        <v>41745</v>
      </c>
      <c r="B1597" s="115">
        <v>68.25</v>
      </c>
      <c r="C1597" s="116">
        <f t="shared" si="48"/>
        <v>1.9539302679931987E-2</v>
      </c>
      <c r="D1597" s="115">
        <f t="shared" si="49"/>
        <v>39.078605359863971</v>
      </c>
    </row>
    <row r="1598" spans="1:4" x14ac:dyDescent="0.3">
      <c r="A1598" s="117">
        <v>41746</v>
      </c>
      <c r="B1598" s="115">
        <v>67.688000000000002</v>
      </c>
      <c r="C1598" s="116">
        <f t="shared" si="48"/>
        <v>7.4268109363141216E-3</v>
      </c>
      <c r="D1598" s="115">
        <f t="shared" si="49"/>
        <v>14.853621872628242</v>
      </c>
    </row>
    <row r="1599" spans="1:4" x14ac:dyDescent="0.3">
      <c r="A1599" s="117">
        <v>41750</v>
      </c>
      <c r="B1599" s="115">
        <v>66.849999999999994</v>
      </c>
      <c r="C1599" s="116">
        <f t="shared" si="48"/>
        <v>-1.646338772087275E-2</v>
      </c>
      <c r="D1599" s="115">
        <f t="shared" si="49"/>
        <v>-32.926775441745498</v>
      </c>
    </row>
    <row r="1600" spans="1:4" x14ac:dyDescent="0.3">
      <c r="A1600" s="117">
        <v>41751</v>
      </c>
      <c r="B1600" s="115">
        <v>65.438000000000002</v>
      </c>
      <c r="C1600" s="116">
        <f t="shared" si="48"/>
        <v>-3.259760803039484E-2</v>
      </c>
      <c r="D1600" s="115">
        <f t="shared" si="49"/>
        <v>-65.195216060789676</v>
      </c>
    </row>
    <row r="1601" spans="1:4" x14ac:dyDescent="0.3">
      <c r="A1601" s="117">
        <v>41752</v>
      </c>
      <c r="B1601" s="115">
        <v>65.5</v>
      </c>
      <c r="C1601" s="116">
        <f t="shared" si="48"/>
        <v>5.7581573896353169E-3</v>
      </c>
      <c r="D1601" s="115">
        <f t="shared" si="49"/>
        <v>11.516314779270633</v>
      </c>
    </row>
    <row r="1602" spans="1:4" x14ac:dyDescent="0.3">
      <c r="A1602" s="117">
        <v>41753</v>
      </c>
      <c r="B1602" s="115">
        <v>66.072999999999993</v>
      </c>
      <c r="C1602" s="116">
        <f t="shared" si="48"/>
        <v>-2.4392764857881156E-2</v>
      </c>
      <c r="D1602" s="115">
        <f t="shared" si="49"/>
        <v>-48.785529715762308</v>
      </c>
    </row>
    <row r="1603" spans="1:4" x14ac:dyDescent="0.3">
      <c r="A1603" s="117">
        <v>41754</v>
      </c>
      <c r="B1603" s="115">
        <v>67.2</v>
      </c>
      <c r="C1603" s="116">
        <f t="shared" si="48"/>
        <v>-3.3093525179856073E-2</v>
      </c>
      <c r="D1603" s="115">
        <f t="shared" si="49"/>
        <v>-66.187050359712146</v>
      </c>
    </row>
    <row r="1604" spans="1:4" x14ac:dyDescent="0.3">
      <c r="A1604" s="117">
        <v>41757</v>
      </c>
      <c r="B1604" s="115">
        <v>65.75</v>
      </c>
      <c r="C1604" s="116">
        <f t="shared" si="48"/>
        <v>-3.7546658859694035E-2</v>
      </c>
      <c r="D1604" s="115">
        <f t="shared" si="49"/>
        <v>-75.093317719388068</v>
      </c>
    </row>
    <row r="1605" spans="1:4" x14ac:dyDescent="0.3">
      <c r="A1605" s="117">
        <v>41758</v>
      </c>
      <c r="B1605" s="115">
        <v>65.688000000000002</v>
      </c>
      <c r="C1605" s="116">
        <f t="shared" si="48"/>
        <v>-4.627223230490015E-2</v>
      </c>
      <c r="D1605" s="115">
        <f t="shared" si="49"/>
        <v>-92.544464609800301</v>
      </c>
    </row>
    <row r="1606" spans="1:4" x14ac:dyDescent="0.3">
      <c r="A1606" s="117">
        <v>41759</v>
      </c>
      <c r="B1606" s="115">
        <v>64.290000000000006</v>
      </c>
      <c r="C1606" s="116">
        <f t="shared" si="48"/>
        <v>-5.8021978021977928E-2</v>
      </c>
      <c r="D1606" s="115">
        <f t="shared" si="49"/>
        <v>-116.04395604395586</v>
      </c>
    </row>
    <row r="1607" spans="1:4" x14ac:dyDescent="0.3">
      <c r="A1607" s="117">
        <v>41760</v>
      </c>
      <c r="B1607" s="115">
        <v>64.049000000000007</v>
      </c>
      <c r="C1607" s="116">
        <f t="shared" si="48"/>
        <v>-5.3761375723909641E-2</v>
      </c>
      <c r="D1607" s="115">
        <f t="shared" si="49"/>
        <v>-107.52275144781927</v>
      </c>
    </row>
    <row r="1608" spans="1:4" x14ac:dyDescent="0.3">
      <c r="A1608" s="117">
        <v>41761</v>
      </c>
      <c r="B1608" s="115">
        <v>64.28</v>
      </c>
      <c r="C1608" s="116">
        <f t="shared" si="48"/>
        <v>-3.8444278234854051E-2</v>
      </c>
      <c r="D1608" s="115">
        <f t="shared" si="49"/>
        <v>-76.888556469708107</v>
      </c>
    </row>
    <row r="1609" spans="1:4" x14ac:dyDescent="0.3">
      <c r="A1609" s="117">
        <v>41764</v>
      </c>
      <c r="B1609" s="115">
        <v>64.626000000000005</v>
      </c>
      <c r="C1609" s="116">
        <f t="shared" si="48"/>
        <v>-1.2408692197194255E-2</v>
      </c>
      <c r="D1609" s="115">
        <f t="shared" si="49"/>
        <v>-24.817384394388508</v>
      </c>
    </row>
    <row r="1610" spans="1:4" x14ac:dyDescent="0.3">
      <c r="A1610" s="117">
        <v>41765</v>
      </c>
      <c r="B1610" s="115">
        <v>65.7</v>
      </c>
      <c r="C1610" s="116">
        <f t="shared" si="48"/>
        <v>3.0534351145038601E-3</v>
      </c>
      <c r="D1610" s="115">
        <f t="shared" si="49"/>
        <v>6.1068702290077201</v>
      </c>
    </row>
    <row r="1611" spans="1:4" x14ac:dyDescent="0.3">
      <c r="A1611" s="117">
        <v>41766</v>
      </c>
      <c r="B1611" s="115">
        <v>64.680000000000007</v>
      </c>
      <c r="C1611" s="116">
        <f t="shared" si="48"/>
        <v>-2.1082741815870124E-2</v>
      </c>
      <c r="D1611" s="115">
        <f t="shared" si="49"/>
        <v>-42.165483631740244</v>
      </c>
    </row>
    <row r="1612" spans="1:4" x14ac:dyDescent="0.3">
      <c r="A1612" s="117">
        <v>41767</v>
      </c>
      <c r="B1612" s="115">
        <v>64.141999999999996</v>
      </c>
      <c r="C1612" s="116">
        <f t="shared" si="48"/>
        <v>-4.550595238095248E-2</v>
      </c>
      <c r="D1612" s="115">
        <f t="shared" si="49"/>
        <v>-91.011904761904958</v>
      </c>
    </row>
    <row r="1613" spans="1:4" x14ac:dyDescent="0.3">
      <c r="A1613" s="117">
        <v>41768</v>
      </c>
      <c r="B1613" s="115">
        <v>63.768000000000001</v>
      </c>
      <c r="C1613" s="116">
        <f t="shared" si="48"/>
        <v>-3.01444866920152E-2</v>
      </c>
      <c r="D1613" s="115">
        <f t="shared" si="49"/>
        <v>-60.288973384030399</v>
      </c>
    </row>
    <row r="1614" spans="1:4" x14ac:dyDescent="0.3">
      <c r="A1614" s="117">
        <v>41771</v>
      </c>
      <c r="B1614" s="115">
        <v>62.529000000000003</v>
      </c>
      <c r="C1614" s="116">
        <f t="shared" si="48"/>
        <v>-4.8090975520643023E-2</v>
      </c>
      <c r="D1614" s="115">
        <f t="shared" si="49"/>
        <v>-96.181951041286041</v>
      </c>
    </row>
    <row r="1615" spans="1:4" x14ac:dyDescent="0.3">
      <c r="A1615" s="117">
        <v>41772</v>
      </c>
      <c r="B1615" s="115">
        <v>62.290999999999997</v>
      </c>
      <c r="C1615" s="116">
        <f t="shared" ref="C1615:C1678" si="50">(B1615-B1606)/B1606</f>
        <v>-3.109348265671192E-2</v>
      </c>
      <c r="D1615" s="115">
        <f t="shared" ref="D1615:D1678" si="51">C1615*$D$2/$D$1</f>
        <v>-62.186965313423833</v>
      </c>
    </row>
    <row r="1616" spans="1:4" x14ac:dyDescent="0.3">
      <c r="A1616" s="117">
        <v>41773</v>
      </c>
      <c r="B1616" s="115">
        <v>63.283999999999999</v>
      </c>
      <c r="C1616" s="116">
        <f t="shared" si="50"/>
        <v>-1.1943980390014014E-2</v>
      </c>
      <c r="D1616" s="115">
        <f t="shared" si="51"/>
        <v>-23.887960780028024</v>
      </c>
    </row>
    <row r="1617" spans="1:4" x14ac:dyDescent="0.3">
      <c r="A1617" s="117">
        <v>41774</v>
      </c>
      <c r="B1617" s="115">
        <v>65.245000000000005</v>
      </c>
      <c r="C1617" s="116">
        <f t="shared" si="50"/>
        <v>1.5012445550715672E-2</v>
      </c>
      <c r="D1617" s="115">
        <f t="shared" si="51"/>
        <v>30.024891101431344</v>
      </c>
    </row>
    <row r="1618" spans="1:4" x14ac:dyDescent="0.3">
      <c r="A1618" s="117">
        <v>41775</v>
      </c>
      <c r="B1618" s="115">
        <v>64.75</v>
      </c>
      <c r="C1618" s="116">
        <f t="shared" si="50"/>
        <v>1.9187323987248973E-3</v>
      </c>
      <c r="D1618" s="115">
        <f t="shared" si="51"/>
        <v>3.8374647974497944</v>
      </c>
    </row>
    <row r="1619" spans="1:4" x14ac:dyDescent="0.3">
      <c r="A1619" s="117">
        <v>41778</v>
      </c>
      <c r="B1619" s="115">
        <v>64.995000000000005</v>
      </c>
      <c r="C1619" s="116">
        <f t="shared" si="50"/>
        <v>-1.073059360730591E-2</v>
      </c>
      <c r="D1619" s="115">
        <f t="shared" si="51"/>
        <v>-21.461187214611819</v>
      </c>
    </row>
    <row r="1620" spans="1:4" x14ac:dyDescent="0.3">
      <c r="A1620" s="117">
        <v>41779</v>
      </c>
      <c r="B1620" s="115">
        <v>66.174999999999997</v>
      </c>
      <c r="C1620" s="116">
        <f t="shared" si="50"/>
        <v>2.3113790970933676E-2</v>
      </c>
      <c r="D1620" s="115">
        <f t="shared" si="51"/>
        <v>46.227581941867349</v>
      </c>
    </row>
    <row r="1621" spans="1:4" x14ac:dyDescent="0.3">
      <c r="A1621" s="117">
        <v>41780</v>
      </c>
      <c r="B1621" s="115">
        <v>65.25</v>
      </c>
      <c r="C1621" s="116">
        <f t="shared" si="50"/>
        <v>1.7274172928814259E-2</v>
      </c>
      <c r="D1621" s="115">
        <f t="shared" si="51"/>
        <v>34.548345857628519</v>
      </c>
    </row>
    <row r="1622" spans="1:4" x14ac:dyDescent="0.3">
      <c r="A1622" s="117">
        <v>41781</v>
      </c>
      <c r="B1622" s="115">
        <v>63.750999999999998</v>
      </c>
      <c r="C1622" s="116">
        <f t="shared" si="50"/>
        <v>-2.6659139380258141E-4</v>
      </c>
      <c r="D1622" s="115">
        <f t="shared" si="51"/>
        <v>-0.5331827876051628</v>
      </c>
    </row>
    <row r="1623" spans="1:4" x14ac:dyDescent="0.3">
      <c r="A1623" s="117">
        <v>41782</v>
      </c>
      <c r="B1623" s="115">
        <v>63.25</v>
      </c>
      <c r="C1623" s="116">
        <f t="shared" si="50"/>
        <v>1.1530649778502719E-2</v>
      </c>
      <c r="D1623" s="115">
        <f t="shared" si="51"/>
        <v>23.061299557005437</v>
      </c>
    </row>
    <row r="1624" spans="1:4" x14ac:dyDescent="0.3">
      <c r="A1624" s="117">
        <v>41786</v>
      </c>
      <c r="B1624" s="115">
        <v>62.347000000000001</v>
      </c>
      <c r="C1624" s="116">
        <f t="shared" si="50"/>
        <v>8.9900627699032753E-4</v>
      </c>
      <c r="D1624" s="115">
        <f t="shared" si="51"/>
        <v>1.7980125539806551</v>
      </c>
    </row>
    <row r="1625" spans="1:4" x14ac:dyDescent="0.3">
      <c r="A1625" s="117">
        <v>41787</v>
      </c>
      <c r="B1625" s="115">
        <v>62.725000000000001</v>
      </c>
      <c r="C1625" s="116">
        <f t="shared" si="50"/>
        <v>-8.8331963845521382E-3</v>
      </c>
      <c r="D1625" s="115">
        <f t="shared" si="51"/>
        <v>-17.666392769104274</v>
      </c>
    </row>
    <row r="1626" spans="1:4" x14ac:dyDescent="0.3">
      <c r="A1626" s="117">
        <v>41788</v>
      </c>
      <c r="B1626" s="115">
        <v>62.325000000000003</v>
      </c>
      <c r="C1626" s="116">
        <f t="shared" si="50"/>
        <v>-4.4754387309372388E-2</v>
      </c>
      <c r="D1626" s="115">
        <f t="shared" si="51"/>
        <v>-89.508774618744781</v>
      </c>
    </row>
    <row r="1627" spans="1:4" x14ac:dyDescent="0.3">
      <c r="A1627" s="117">
        <v>41789</v>
      </c>
      <c r="B1627" s="115">
        <v>62.25</v>
      </c>
      <c r="C1627" s="116">
        <f t="shared" si="50"/>
        <v>-3.8610038610038609E-2</v>
      </c>
      <c r="D1627" s="115">
        <f t="shared" si="51"/>
        <v>-77.220077220077215</v>
      </c>
    </row>
    <row r="1628" spans="1:4" x14ac:dyDescent="0.3">
      <c r="A1628" s="117">
        <v>41792</v>
      </c>
      <c r="B1628" s="115">
        <v>62.5</v>
      </c>
      <c r="C1628" s="116">
        <f t="shared" si="50"/>
        <v>-3.8387568274482718E-2</v>
      </c>
      <c r="D1628" s="115">
        <f t="shared" si="51"/>
        <v>-76.775136548965435</v>
      </c>
    </row>
    <row r="1629" spans="1:4" x14ac:dyDescent="0.3">
      <c r="A1629" s="117">
        <v>41793</v>
      </c>
      <c r="B1629" s="115">
        <v>62.103000000000002</v>
      </c>
      <c r="C1629" s="116">
        <f t="shared" si="50"/>
        <v>-6.1533811862485771E-2</v>
      </c>
      <c r="D1629" s="115">
        <f t="shared" si="51"/>
        <v>-123.06762372497154</v>
      </c>
    </row>
    <row r="1630" spans="1:4" x14ac:dyDescent="0.3">
      <c r="A1630" s="117">
        <v>41794</v>
      </c>
      <c r="B1630" s="115">
        <v>61.95</v>
      </c>
      <c r="C1630" s="116">
        <f t="shared" si="50"/>
        <v>-5.0574712643678119E-2</v>
      </c>
      <c r="D1630" s="115">
        <f t="shared" si="51"/>
        <v>-101.14942528735622</v>
      </c>
    </row>
    <row r="1631" spans="1:4" x14ac:dyDescent="0.3">
      <c r="A1631" s="117">
        <v>41795</v>
      </c>
      <c r="B1631" s="115">
        <v>60.02</v>
      </c>
      <c r="C1631" s="116">
        <f t="shared" si="50"/>
        <v>-5.8524572163573818E-2</v>
      </c>
      <c r="D1631" s="115">
        <f t="shared" si="51"/>
        <v>-117.04914432714763</v>
      </c>
    </row>
    <row r="1632" spans="1:4" x14ac:dyDescent="0.3">
      <c r="A1632" s="117">
        <v>41796</v>
      </c>
      <c r="B1632" s="115">
        <v>57.063000000000002</v>
      </c>
      <c r="C1632" s="116">
        <f t="shared" si="50"/>
        <v>-9.7818181818181776E-2</v>
      </c>
      <c r="D1632" s="115">
        <f t="shared" si="51"/>
        <v>-195.63636363636354</v>
      </c>
    </row>
    <row r="1633" spans="1:4" x14ac:dyDescent="0.3">
      <c r="A1633" s="117">
        <v>41799</v>
      </c>
      <c r="B1633" s="115">
        <v>57.186</v>
      </c>
      <c r="C1633" s="116">
        <f t="shared" si="50"/>
        <v>-8.2778642115899748E-2</v>
      </c>
      <c r="D1633" s="115">
        <f t="shared" si="51"/>
        <v>-165.55728423179949</v>
      </c>
    </row>
    <row r="1634" spans="1:4" x14ac:dyDescent="0.3">
      <c r="A1634" s="117">
        <v>41800</v>
      </c>
      <c r="B1634" s="115">
        <v>57.283000000000001</v>
      </c>
      <c r="C1634" s="116">
        <f t="shared" si="50"/>
        <v>-8.6759665205261058E-2</v>
      </c>
      <c r="D1634" s="115">
        <f t="shared" si="51"/>
        <v>-173.51933041052212</v>
      </c>
    </row>
    <row r="1635" spans="1:4" x14ac:dyDescent="0.3">
      <c r="A1635" s="117">
        <v>41801</v>
      </c>
      <c r="B1635" s="115">
        <v>58.476999999999997</v>
      </c>
      <c r="C1635" s="116">
        <f t="shared" si="50"/>
        <v>-6.1740874448455774E-2</v>
      </c>
      <c r="D1635" s="115">
        <f t="shared" si="51"/>
        <v>-123.48174889691154</v>
      </c>
    </row>
    <row r="1636" spans="1:4" x14ac:dyDescent="0.3">
      <c r="A1636" s="117">
        <v>41802</v>
      </c>
      <c r="B1636" s="115">
        <v>60.25</v>
      </c>
      <c r="C1636" s="116">
        <f t="shared" si="50"/>
        <v>-3.2128514056224897E-2</v>
      </c>
      <c r="D1636" s="115">
        <f t="shared" si="51"/>
        <v>-64.257028112449788</v>
      </c>
    </row>
    <row r="1637" spans="1:4" x14ac:dyDescent="0.3">
      <c r="A1637" s="117">
        <v>41803</v>
      </c>
      <c r="B1637" s="115">
        <v>59.813000000000002</v>
      </c>
      <c r="C1637" s="116">
        <f t="shared" si="50"/>
        <v>-4.2991999999999961E-2</v>
      </c>
      <c r="D1637" s="115">
        <f t="shared" si="51"/>
        <v>-85.983999999999924</v>
      </c>
    </row>
    <row r="1638" spans="1:4" x14ac:dyDescent="0.3">
      <c r="A1638" s="117">
        <v>41806</v>
      </c>
      <c r="B1638" s="115">
        <v>60.359000000000002</v>
      </c>
      <c r="C1638" s="116">
        <f t="shared" si="50"/>
        <v>-2.8082379273142999E-2</v>
      </c>
      <c r="D1638" s="115">
        <f t="shared" si="51"/>
        <v>-56.164758546286002</v>
      </c>
    </row>
    <row r="1639" spans="1:4" x14ac:dyDescent="0.3">
      <c r="A1639" s="117">
        <v>41807</v>
      </c>
      <c r="B1639" s="115">
        <v>59.92</v>
      </c>
      <c r="C1639" s="116">
        <f t="shared" si="50"/>
        <v>-3.2768361581920924E-2</v>
      </c>
      <c r="D1639" s="115">
        <f t="shared" si="51"/>
        <v>-65.536723163841842</v>
      </c>
    </row>
    <row r="1640" spans="1:4" x14ac:dyDescent="0.3">
      <c r="A1640" s="117">
        <v>41808</v>
      </c>
      <c r="B1640" s="115">
        <v>56.75</v>
      </c>
      <c r="C1640" s="116">
        <f t="shared" si="50"/>
        <v>-5.4481839386871095E-2</v>
      </c>
      <c r="D1640" s="115">
        <f t="shared" si="51"/>
        <v>-108.96367877374219</v>
      </c>
    </row>
    <row r="1641" spans="1:4" x14ac:dyDescent="0.3">
      <c r="A1641" s="117">
        <v>41809</v>
      </c>
      <c r="B1641" s="115">
        <v>56.25</v>
      </c>
      <c r="C1641" s="116">
        <f t="shared" si="50"/>
        <v>-1.4247410756532295E-2</v>
      </c>
      <c r="D1641" s="115">
        <f t="shared" si="51"/>
        <v>-28.49482151306459</v>
      </c>
    </row>
    <row r="1642" spans="1:4" x14ac:dyDescent="0.3">
      <c r="A1642" s="117">
        <v>41810</v>
      </c>
      <c r="B1642" s="115">
        <v>56.813000000000002</v>
      </c>
      <c r="C1642" s="116">
        <f t="shared" si="50"/>
        <v>-6.5225754555310314E-3</v>
      </c>
      <c r="D1642" s="115">
        <f t="shared" si="51"/>
        <v>-13.045150911062061</v>
      </c>
    </row>
    <row r="1643" spans="1:4" x14ac:dyDescent="0.3">
      <c r="A1643" s="117">
        <v>41813</v>
      </c>
      <c r="B1643" s="115">
        <v>55.881</v>
      </c>
      <c r="C1643" s="116">
        <f t="shared" si="50"/>
        <v>-2.4474975123509612E-2</v>
      </c>
      <c r="D1643" s="115">
        <f t="shared" si="51"/>
        <v>-48.949950247019217</v>
      </c>
    </row>
    <row r="1644" spans="1:4" x14ac:dyDescent="0.3">
      <c r="A1644" s="117">
        <v>41814</v>
      </c>
      <c r="B1644" s="115">
        <v>56.25</v>
      </c>
      <c r="C1644" s="116">
        <f t="shared" si="50"/>
        <v>-3.8083349009012037E-2</v>
      </c>
      <c r="D1644" s="115">
        <f t="shared" si="51"/>
        <v>-76.166698018024064</v>
      </c>
    </row>
    <row r="1645" spans="1:4" x14ac:dyDescent="0.3">
      <c r="A1645" s="117">
        <v>41815</v>
      </c>
      <c r="B1645" s="115">
        <v>56.225000000000001</v>
      </c>
      <c r="C1645" s="116">
        <f t="shared" si="50"/>
        <v>-6.6804979253112004E-2</v>
      </c>
      <c r="D1645" s="115">
        <f t="shared" si="51"/>
        <v>-133.60995850622399</v>
      </c>
    </row>
    <row r="1646" spans="1:4" x14ac:dyDescent="0.3">
      <c r="A1646" s="117">
        <v>41816</v>
      </c>
      <c r="B1646" s="115">
        <v>56.784999999999997</v>
      </c>
      <c r="C1646" s="116">
        <f t="shared" si="50"/>
        <v>-5.0624446190627552E-2</v>
      </c>
      <c r="D1646" s="115">
        <f t="shared" si="51"/>
        <v>-101.24889238125509</v>
      </c>
    </row>
    <row r="1647" spans="1:4" x14ac:dyDescent="0.3">
      <c r="A1647" s="117">
        <v>41817</v>
      </c>
      <c r="B1647" s="115">
        <v>57.35</v>
      </c>
      <c r="C1647" s="116">
        <f t="shared" si="50"/>
        <v>-4.9851720538776324E-2</v>
      </c>
      <c r="D1647" s="115">
        <f t="shared" si="51"/>
        <v>-99.70344107755264</v>
      </c>
    </row>
    <row r="1648" spans="1:4" x14ac:dyDescent="0.3">
      <c r="A1648" s="117">
        <v>41820</v>
      </c>
      <c r="B1648" s="115">
        <v>58.734999999999999</v>
      </c>
      <c r="C1648" s="116">
        <f t="shared" si="50"/>
        <v>-1.9776368491321798E-2</v>
      </c>
      <c r="D1648" s="115">
        <f t="shared" si="51"/>
        <v>-39.552736982643594</v>
      </c>
    </row>
    <row r="1649" spans="1:4" x14ac:dyDescent="0.3">
      <c r="A1649" s="117">
        <v>41821</v>
      </c>
      <c r="B1649" s="115">
        <v>56.576000000000001</v>
      </c>
      <c r="C1649" s="116">
        <f t="shared" si="50"/>
        <v>-3.066079295154176E-3</v>
      </c>
      <c r="D1649" s="115">
        <f t="shared" si="51"/>
        <v>-6.132158590308352</v>
      </c>
    </row>
    <row r="1650" spans="1:4" x14ac:dyDescent="0.3">
      <c r="A1650" s="117">
        <v>41822</v>
      </c>
      <c r="B1650" s="115">
        <v>56.930999999999997</v>
      </c>
      <c r="C1650" s="116">
        <f t="shared" si="50"/>
        <v>1.210666666666662E-2</v>
      </c>
      <c r="D1650" s="115">
        <f t="shared" si="51"/>
        <v>24.213333333333235</v>
      </c>
    </row>
    <row r="1651" spans="1:4" x14ac:dyDescent="0.3">
      <c r="A1651" s="117">
        <v>41823</v>
      </c>
      <c r="B1651" s="115">
        <v>54.968000000000004</v>
      </c>
      <c r="C1651" s="116">
        <f t="shared" si="50"/>
        <v>-3.2474961716508523E-2</v>
      </c>
      <c r="D1651" s="115">
        <f t="shared" si="51"/>
        <v>-64.949923433017034</v>
      </c>
    </row>
    <row r="1652" spans="1:4" x14ac:dyDescent="0.3">
      <c r="A1652" s="117">
        <v>41827</v>
      </c>
      <c r="B1652" s="115">
        <v>55.98</v>
      </c>
      <c r="C1652" s="116">
        <f t="shared" si="50"/>
        <v>1.7716218392655222E-3</v>
      </c>
      <c r="D1652" s="115">
        <f t="shared" si="51"/>
        <v>3.5432436785310442</v>
      </c>
    </row>
    <row r="1653" spans="1:4" x14ac:dyDescent="0.3">
      <c r="A1653" s="117">
        <v>41828</v>
      </c>
      <c r="B1653" s="115">
        <v>57.707999999999998</v>
      </c>
      <c r="C1653" s="116">
        <f t="shared" si="50"/>
        <v>2.5919999999999971E-2</v>
      </c>
      <c r="D1653" s="115">
        <f t="shared" si="51"/>
        <v>51.839999999999939</v>
      </c>
    </row>
    <row r="1654" spans="1:4" x14ac:dyDescent="0.3">
      <c r="A1654" s="117">
        <v>41829</v>
      </c>
      <c r="B1654" s="115">
        <v>57.155000000000001</v>
      </c>
      <c r="C1654" s="116">
        <f t="shared" si="50"/>
        <v>1.6540684748777228E-2</v>
      </c>
      <c r="D1654" s="115">
        <f t="shared" si="51"/>
        <v>33.081369497554455</v>
      </c>
    </row>
    <row r="1655" spans="1:4" x14ac:dyDescent="0.3">
      <c r="A1655" s="117">
        <v>41830</v>
      </c>
      <c r="B1655" s="115">
        <v>57.783000000000001</v>
      </c>
      <c r="C1655" s="116">
        <f t="shared" si="50"/>
        <v>1.7575063837281055E-2</v>
      </c>
      <c r="D1655" s="115">
        <f t="shared" si="51"/>
        <v>35.150127674562107</v>
      </c>
    </row>
    <row r="1656" spans="1:4" x14ac:dyDescent="0.3">
      <c r="A1656" s="117">
        <v>41831</v>
      </c>
      <c r="B1656" s="115">
        <v>58.35</v>
      </c>
      <c r="C1656" s="116">
        <f t="shared" si="50"/>
        <v>1.7436791630340016E-2</v>
      </c>
      <c r="D1656" s="115">
        <f t="shared" si="51"/>
        <v>34.873583260680029</v>
      </c>
    </row>
    <row r="1657" spans="1:4" x14ac:dyDescent="0.3">
      <c r="A1657" s="117">
        <v>41834</v>
      </c>
      <c r="B1657" s="115">
        <v>57.155999999999999</v>
      </c>
      <c r="C1657" s="116">
        <f t="shared" si="50"/>
        <v>-2.6883459606708106E-2</v>
      </c>
      <c r="D1657" s="115">
        <f t="shared" si="51"/>
        <v>-53.766919213416209</v>
      </c>
    </row>
    <row r="1658" spans="1:4" x14ac:dyDescent="0.3">
      <c r="A1658" s="117">
        <v>41835</v>
      </c>
      <c r="B1658" s="115">
        <v>57.5</v>
      </c>
      <c r="C1658" s="116">
        <f t="shared" si="50"/>
        <v>1.6332013574660624E-2</v>
      </c>
      <c r="D1658" s="115">
        <f t="shared" si="51"/>
        <v>32.66402714932125</v>
      </c>
    </row>
    <row r="1659" spans="1:4" x14ac:dyDescent="0.3">
      <c r="A1659" s="117">
        <v>41836</v>
      </c>
      <c r="B1659" s="115">
        <v>57.014000000000003</v>
      </c>
      <c r="C1659" s="116">
        <f t="shared" si="50"/>
        <v>1.4579051834678035E-3</v>
      </c>
      <c r="D1659" s="115">
        <f t="shared" si="51"/>
        <v>2.9158103669356064</v>
      </c>
    </row>
    <row r="1660" spans="1:4" x14ac:dyDescent="0.3">
      <c r="A1660" s="117">
        <v>41837</v>
      </c>
      <c r="B1660" s="115">
        <v>60.518999999999998</v>
      </c>
      <c r="C1660" s="116">
        <f t="shared" si="50"/>
        <v>0.10098602823460913</v>
      </c>
      <c r="D1660" s="115">
        <f t="shared" si="51"/>
        <v>201.97205646921824</v>
      </c>
    </row>
    <row r="1661" spans="1:4" x14ac:dyDescent="0.3">
      <c r="A1661" s="117">
        <v>41838</v>
      </c>
      <c r="B1661" s="115">
        <v>58.545000000000002</v>
      </c>
      <c r="C1661" s="116">
        <f t="shared" si="50"/>
        <v>4.5819935691318418E-2</v>
      </c>
      <c r="D1661" s="115">
        <f t="shared" si="51"/>
        <v>91.639871382636827</v>
      </c>
    </row>
    <row r="1662" spans="1:4" x14ac:dyDescent="0.3">
      <c r="A1662" s="117">
        <v>41841</v>
      </c>
      <c r="B1662" s="115">
        <v>59.497999999999998</v>
      </c>
      <c r="C1662" s="116">
        <f t="shared" si="50"/>
        <v>3.1018229708186025E-2</v>
      </c>
      <c r="D1662" s="115">
        <f t="shared" si="51"/>
        <v>62.036459416372054</v>
      </c>
    </row>
    <row r="1663" spans="1:4" x14ac:dyDescent="0.3">
      <c r="A1663" s="117">
        <v>41842</v>
      </c>
      <c r="B1663" s="115">
        <v>58.65</v>
      </c>
      <c r="C1663" s="116">
        <f t="shared" si="50"/>
        <v>2.6156941649899353E-2</v>
      </c>
      <c r="D1663" s="115">
        <f t="shared" si="51"/>
        <v>52.313883299798704</v>
      </c>
    </row>
    <row r="1664" spans="1:4" x14ac:dyDescent="0.3">
      <c r="A1664" s="117">
        <v>41843</v>
      </c>
      <c r="B1664" s="115">
        <v>58.548999999999999</v>
      </c>
      <c r="C1664" s="116">
        <f t="shared" si="50"/>
        <v>1.3256494124569479E-2</v>
      </c>
      <c r="D1664" s="115">
        <f t="shared" si="51"/>
        <v>26.512988249138953</v>
      </c>
    </row>
    <row r="1665" spans="1:4" x14ac:dyDescent="0.3">
      <c r="A1665" s="117">
        <v>41844</v>
      </c>
      <c r="B1665" s="115">
        <v>58.97</v>
      </c>
      <c r="C1665" s="116">
        <f t="shared" si="50"/>
        <v>1.0625535561268166E-2</v>
      </c>
      <c r="D1665" s="115">
        <f t="shared" si="51"/>
        <v>21.251071122536331</v>
      </c>
    </row>
    <row r="1666" spans="1:4" x14ac:dyDescent="0.3">
      <c r="A1666" s="117">
        <v>41845</v>
      </c>
      <c r="B1666" s="115">
        <v>59.436999999999998</v>
      </c>
      <c r="C1666" s="116">
        <f t="shared" si="50"/>
        <v>3.9908321086150167E-2</v>
      </c>
      <c r="D1666" s="115">
        <f t="shared" si="51"/>
        <v>79.816642172300334</v>
      </c>
    </row>
    <row r="1667" spans="1:4" x14ac:dyDescent="0.3">
      <c r="A1667" s="117">
        <v>41848</v>
      </c>
      <c r="B1667" s="115">
        <v>59.558999999999997</v>
      </c>
      <c r="C1667" s="116">
        <f t="shared" si="50"/>
        <v>3.5808695652173872E-2</v>
      </c>
      <c r="D1667" s="115">
        <f t="shared" si="51"/>
        <v>71.617391304347748</v>
      </c>
    </row>
    <row r="1668" spans="1:4" x14ac:dyDescent="0.3">
      <c r="A1668" s="117">
        <v>41849</v>
      </c>
      <c r="B1668" s="115">
        <v>60.325000000000003</v>
      </c>
      <c r="C1668" s="116">
        <f t="shared" si="50"/>
        <v>5.8073455642473772E-2</v>
      </c>
      <c r="D1668" s="115">
        <f t="shared" si="51"/>
        <v>116.14691128494755</v>
      </c>
    </row>
    <row r="1669" spans="1:4" x14ac:dyDescent="0.3">
      <c r="A1669" s="117">
        <v>41850</v>
      </c>
      <c r="B1669" s="115">
        <v>60.375</v>
      </c>
      <c r="C1669" s="116">
        <f t="shared" si="50"/>
        <v>-2.3794180340058224E-3</v>
      </c>
      <c r="D1669" s="115">
        <f t="shared" si="51"/>
        <v>-4.7588360680116448</v>
      </c>
    </row>
    <row r="1670" spans="1:4" x14ac:dyDescent="0.3">
      <c r="A1670" s="117">
        <v>41851</v>
      </c>
      <c r="B1670" s="115">
        <v>64</v>
      </c>
      <c r="C1670" s="116">
        <f t="shared" si="50"/>
        <v>9.3176189256127737E-2</v>
      </c>
      <c r="D1670" s="115">
        <f t="shared" si="51"/>
        <v>186.35237851225546</v>
      </c>
    </row>
    <row r="1671" spans="1:4" x14ac:dyDescent="0.3">
      <c r="A1671" s="117">
        <v>41852</v>
      </c>
      <c r="B1671" s="115">
        <v>66.757000000000005</v>
      </c>
      <c r="C1671" s="116">
        <f t="shared" si="50"/>
        <v>0.12200410097818427</v>
      </c>
      <c r="D1671" s="115">
        <f t="shared" si="51"/>
        <v>244.00820195636854</v>
      </c>
    </row>
    <row r="1672" spans="1:4" x14ac:dyDescent="0.3">
      <c r="A1672" s="117">
        <v>41855</v>
      </c>
      <c r="B1672" s="115">
        <v>63.759</v>
      </c>
      <c r="C1672" s="116">
        <f t="shared" si="50"/>
        <v>8.7109974424552455E-2</v>
      </c>
      <c r="D1672" s="115">
        <f t="shared" si="51"/>
        <v>174.2199488491049</v>
      </c>
    </row>
    <row r="1673" spans="1:4" x14ac:dyDescent="0.3">
      <c r="A1673" s="117">
        <v>41856</v>
      </c>
      <c r="B1673" s="115">
        <v>65.75</v>
      </c>
      <c r="C1673" s="116">
        <f t="shared" si="50"/>
        <v>0.12299099899229705</v>
      </c>
      <c r="D1673" s="115">
        <f t="shared" si="51"/>
        <v>245.9819979845941</v>
      </c>
    </row>
    <row r="1674" spans="1:4" x14ac:dyDescent="0.3">
      <c r="A1674" s="117">
        <v>41857</v>
      </c>
      <c r="B1674" s="115">
        <v>65.852999999999994</v>
      </c>
      <c r="C1674" s="116">
        <f t="shared" si="50"/>
        <v>0.11672036628794295</v>
      </c>
      <c r="D1674" s="115">
        <f t="shared" si="51"/>
        <v>233.4407325758859</v>
      </c>
    </row>
    <row r="1675" spans="1:4" x14ac:dyDescent="0.3">
      <c r="A1675" s="117">
        <v>41858</v>
      </c>
      <c r="B1675" s="115">
        <v>67.650000000000006</v>
      </c>
      <c r="C1675" s="116">
        <f t="shared" si="50"/>
        <v>0.13817992159765816</v>
      </c>
      <c r="D1675" s="115">
        <f t="shared" si="51"/>
        <v>276.35984319531627</v>
      </c>
    </row>
    <row r="1676" spans="1:4" x14ac:dyDescent="0.3">
      <c r="A1676" s="117">
        <v>41859</v>
      </c>
      <c r="B1676" s="115">
        <v>64.650000000000006</v>
      </c>
      <c r="C1676" s="116">
        <f t="shared" si="50"/>
        <v>8.5478265249584587E-2</v>
      </c>
      <c r="D1676" s="115">
        <f t="shared" si="51"/>
        <v>170.95653049916919</v>
      </c>
    </row>
    <row r="1677" spans="1:4" x14ac:dyDescent="0.3">
      <c r="A1677" s="117">
        <v>41862</v>
      </c>
      <c r="B1677" s="115">
        <v>63.194000000000003</v>
      </c>
      <c r="C1677" s="116">
        <f t="shared" si="50"/>
        <v>4.7559055118110233E-2</v>
      </c>
      <c r="D1677" s="115">
        <f t="shared" si="51"/>
        <v>95.11811023622046</v>
      </c>
    </row>
    <row r="1678" spans="1:4" x14ac:dyDescent="0.3">
      <c r="A1678" s="117">
        <v>41863</v>
      </c>
      <c r="B1678" s="115">
        <v>63.05</v>
      </c>
      <c r="C1678" s="116">
        <f t="shared" si="50"/>
        <v>4.430641821946165E-2</v>
      </c>
      <c r="D1678" s="115">
        <f t="shared" si="51"/>
        <v>88.612836438923296</v>
      </c>
    </row>
    <row r="1679" spans="1:4" x14ac:dyDescent="0.3">
      <c r="A1679" s="117">
        <v>41864</v>
      </c>
      <c r="B1679" s="115">
        <v>60.65</v>
      </c>
      <c r="C1679" s="116">
        <f t="shared" ref="C1679:C1742" si="52">(B1679-B1670)/B1670</f>
        <v>-5.2343750000000022E-2</v>
      </c>
      <c r="D1679" s="115">
        <f t="shared" ref="D1679:D1742" si="53">C1679*$D$2/$D$1</f>
        <v>-104.68750000000003</v>
      </c>
    </row>
    <row r="1680" spans="1:4" x14ac:dyDescent="0.3">
      <c r="A1680" s="117">
        <v>41865</v>
      </c>
      <c r="B1680" s="115">
        <v>59.213000000000001</v>
      </c>
      <c r="C1680" s="116">
        <f t="shared" si="52"/>
        <v>-0.11300687568344898</v>
      </c>
      <c r="D1680" s="115">
        <f t="shared" si="53"/>
        <v>-226.01375136689796</v>
      </c>
    </row>
    <row r="1681" spans="1:4" x14ac:dyDescent="0.3">
      <c r="A1681" s="117">
        <v>41866</v>
      </c>
      <c r="B1681" s="115">
        <v>59.625</v>
      </c>
      <c r="C1681" s="116">
        <f t="shared" si="52"/>
        <v>-6.4837905236907731E-2</v>
      </c>
      <c r="D1681" s="115">
        <f t="shared" si="53"/>
        <v>-129.67581047381546</v>
      </c>
    </row>
    <row r="1682" spans="1:4" x14ac:dyDescent="0.3">
      <c r="A1682" s="117">
        <v>41869</v>
      </c>
      <c r="B1682" s="115">
        <v>56.951000000000001</v>
      </c>
      <c r="C1682" s="116">
        <f t="shared" si="52"/>
        <v>-0.13382509505703422</v>
      </c>
      <c r="D1682" s="115">
        <f t="shared" si="53"/>
        <v>-267.65019011406838</v>
      </c>
    </row>
    <row r="1683" spans="1:4" x14ac:dyDescent="0.3">
      <c r="A1683" s="117">
        <v>41870</v>
      </c>
      <c r="B1683" s="115">
        <v>57.4</v>
      </c>
      <c r="C1683" s="116">
        <f t="shared" si="52"/>
        <v>-0.12836165398691018</v>
      </c>
      <c r="D1683" s="115">
        <f t="shared" si="53"/>
        <v>-256.72330797382034</v>
      </c>
    </row>
    <row r="1684" spans="1:4" x14ac:dyDescent="0.3">
      <c r="A1684" s="117">
        <v>41871</v>
      </c>
      <c r="B1684" s="115">
        <v>57.674999999999997</v>
      </c>
      <c r="C1684" s="116">
        <f t="shared" si="52"/>
        <v>-0.14745011086474513</v>
      </c>
      <c r="D1684" s="115">
        <f t="shared" si="53"/>
        <v>-294.90022172949023</v>
      </c>
    </row>
    <row r="1685" spans="1:4" x14ac:dyDescent="0.3">
      <c r="A1685" s="117">
        <v>41872</v>
      </c>
      <c r="B1685" s="115">
        <v>56</v>
      </c>
      <c r="C1685" s="116">
        <f t="shared" si="52"/>
        <v>-0.13379737045630324</v>
      </c>
      <c r="D1685" s="115">
        <f t="shared" si="53"/>
        <v>-267.59474091260648</v>
      </c>
    </row>
    <row r="1686" spans="1:4" x14ac:dyDescent="0.3">
      <c r="A1686" s="117">
        <v>41873</v>
      </c>
      <c r="B1686" s="115">
        <v>57.798999999999999</v>
      </c>
      <c r="C1686" s="116">
        <f t="shared" si="52"/>
        <v>-8.5372028990094037E-2</v>
      </c>
      <c r="D1686" s="115">
        <f t="shared" si="53"/>
        <v>-170.74405798018807</v>
      </c>
    </row>
    <row r="1687" spans="1:4" x14ac:dyDescent="0.3">
      <c r="A1687" s="117">
        <v>41876</v>
      </c>
      <c r="B1687" s="115">
        <v>55.85</v>
      </c>
      <c r="C1687" s="116">
        <f t="shared" si="52"/>
        <v>-0.11419508326724816</v>
      </c>
      <c r="D1687" s="115">
        <f t="shared" si="53"/>
        <v>-228.39016653449633</v>
      </c>
    </row>
    <row r="1688" spans="1:4" x14ac:dyDescent="0.3">
      <c r="A1688" s="117">
        <v>41877</v>
      </c>
      <c r="B1688" s="115">
        <v>55.892000000000003</v>
      </c>
      <c r="C1688" s="116">
        <f t="shared" si="52"/>
        <v>-7.8450123660346177E-2</v>
      </c>
      <c r="D1688" s="115">
        <f t="shared" si="53"/>
        <v>-156.90024732069233</v>
      </c>
    </row>
    <row r="1689" spans="1:4" x14ac:dyDescent="0.3">
      <c r="A1689" s="117">
        <v>41878</v>
      </c>
      <c r="B1689" s="115">
        <v>56.1</v>
      </c>
      <c r="C1689" s="116">
        <f t="shared" si="52"/>
        <v>-5.2572914731562316E-2</v>
      </c>
      <c r="D1689" s="115">
        <f t="shared" si="53"/>
        <v>-105.14582946312463</v>
      </c>
    </row>
    <row r="1690" spans="1:4" x14ac:dyDescent="0.3">
      <c r="A1690" s="117">
        <v>41879</v>
      </c>
      <c r="B1690" s="115">
        <v>56.4</v>
      </c>
      <c r="C1690" s="116">
        <f t="shared" si="52"/>
        <v>-5.4088050314465431E-2</v>
      </c>
      <c r="D1690" s="115">
        <f t="shared" si="53"/>
        <v>-108.17610062893085</v>
      </c>
    </row>
    <row r="1691" spans="1:4" x14ac:dyDescent="0.3">
      <c r="A1691" s="117">
        <v>41880</v>
      </c>
      <c r="B1691" s="115">
        <v>56.55</v>
      </c>
      <c r="C1691" s="116">
        <f t="shared" si="52"/>
        <v>-7.0411406296641563E-3</v>
      </c>
      <c r="D1691" s="115">
        <f t="shared" si="53"/>
        <v>-14.082281259328312</v>
      </c>
    </row>
    <row r="1692" spans="1:4" x14ac:dyDescent="0.3">
      <c r="A1692" s="117">
        <v>41884</v>
      </c>
      <c r="B1692" s="115">
        <v>56.75</v>
      </c>
      <c r="C1692" s="116">
        <f t="shared" si="52"/>
        <v>-1.1324041811846666E-2</v>
      </c>
      <c r="D1692" s="115">
        <f t="shared" si="53"/>
        <v>-22.648083623693331</v>
      </c>
    </row>
    <row r="1693" spans="1:4" x14ac:dyDescent="0.3">
      <c r="A1693" s="117">
        <v>41885</v>
      </c>
      <c r="B1693" s="115">
        <v>56.841999999999999</v>
      </c>
      <c r="C1693" s="116">
        <f t="shared" si="52"/>
        <v>-1.44429995665366E-2</v>
      </c>
      <c r="D1693" s="115">
        <f t="shared" si="53"/>
        <v>-28.885999133073199</v>
      </c>
    </row>
    <row r="1694" spans="1:4" x14ac:dyDescent="0.3">
      <c r="A1694" s="117">
        <v>41886</v>
      </c>
      <c r="B1694" s="115">
        <v>56.85</v>
      </c>
      <c r="C1694" s="116">
        <f t="shared" si="52"/>
        <v>1.5178571428571454E-2</v>
      </c>
      <c r="D1694" s="115">
        <f t="shared" si="53"/>
        <v>30.357142857142907</v>
      </c>
    </row>
    <row r="1695" spans="1:4" x14ac:dyDescent="0.3">
      <c r="A1695" s="117">
        <v>41887</v>
      </c>
      <c r="B1695" s="115">
        <v>56.064</v>
      </c>
      <c r="C1695" s="116">
        <f t="shared" si="52"/>
        <v>-3.0017820377515173E-2</v>
      </c>
      <c r="D1695" s="115">
        <f t="shared" si="53"/>
        <v>-60.035640755030343</v>
      </c>
    </row>
    <row r="1696" spans="1:4" x14ac:dyDescent="0.3">
      <c r="A1696" s="117">
        <v>41890</v>
      </c>
      <c r="B1696" s="115">
        <v>56.738</v>
      </c>
      <c r="C1696" s="116">
        <f t="shared" si="52"/>
        <v>1.5899731423455649E-2</v>
      </c>
      <c r="D1696" s="115">
        <f t="shared" si="53"/>
        <v>31.799462846911297</v>
      </c>
    </row>
    <row r="1697" spans="1:4" x14ac:dyDescent="0.3">
      <c r="A1697" s="117">
        <v>41891</v>
      </c>
      <c r="B1697" s="115">
        <v>59.5</v>
      </c>
      <c r="C1697" s="116">
        <f t="shared" si="52"/>
        <v>6.455306662849776E-2</v>
      </c>
      <c r="D1697" s="115">
        <f t="shared" si="53"/>
        <v>129.10613325699552</v>
      </c>
    </row>
    <row r="1698" spans="1:4" x14ac:dyDescent="0.3">
      <c r="A1698" s="117">
        <v>41892</v>
      </c>
      <c r="B1698" s="115">
        <v>58.4</v>
      </c>
      <c r="C1698" s="116">
        <f t="shared" si="52"/>
        <v>4.0998217468805651E-2</v>
      </c>
      <c r="D1698" s="115">
        <f t="shared" si="53"/>
        <v>81.996434937611298</v>
      </c>
    </row>
    <row r="1699" spans="1:4" x14ac:dyDescent="0.3">
      <c r="A1699" s="117">
        <v>41893</v>
      </c>
      <c r="B1699" s="115">
        <v>59.151000000000003</v>
      </c>
      <c r="C1699" s="116">
        <f t="shared" si="52"/>
        <v>4.8776595744680934E-2</v>
      </c>
      <c r="D1699" s="115">
        <f t="shared" si="53"/>
        <v>97.553191489361851</v>
      </c>
    </row>
    <row r="1700" spans="1:4" x14ac:dyDescent="0.3">
      <c r="A1700" s="117">
        <v>41894</v>
      </c>
      <c r="B1700" s="115">
        <v>59.893999999999998</v>
      </c>
      <c r="C1700" s="116">
        <f t="shared" si="52"/>
        <v>5.9133510167992953E-2</v>
      </c>
      <c r="D1700" s="115">
        <f t="shared" si="53"/>
        <v>118.26702033598589</v>
      </c>
    </row>
    <row r="1701" spans="1:4" x14ac:dyDescent="0.3">
      <c r="A1701" s="117">
        <v>41897</v>
      </c>
      <c r="B1701" s="115">
        <v>61.353000000000002</v>
      </c>
      <c r="C1701" s="116">
        <f t="shared" si="52"/>
        <v>8.1110132158590337E-2</v>
      </c>
      <c r="D1701" s="115">
        <f t="shared" si="53"/>
        <v>162.22026431718066</v>
      </c>
    </row>
    <row r="1702" spans="1:4" x14ac:dyDescent="0.3">
      <c r="A1702" s="117">
        <v>41898</v>
      </c>
      <c r="B1702" s="115">
        <v>60.204000000000001</v>
      </c>
      <c r="C1702" s="116">
        <f t="shared" si="52"/>
        <v>5.9146405826677489E-2</v>
      </c>
      <c r="D1702" s="115">
        <f t="shared" si="53"/>
        <v>118.29281165335497</v>
      </c>
    </row>
    <row r="1703" spans="1:4" x14ac:dyDescent="0.3">
      <c r="A1703" s="117">
        <v>41899</v>
      </c>
      <c r="B1703" s="115">
        <v>58.75</v>
      </c>
      <c r="C1703" s="116">
        <f t="shared" si="52"/>
        <v>3.3421284080914659E-2</v>
      </c>
      <c r="D1703" s="115">
        <f t="shared" si="53"/>
        <v>66.84256816182932</v>
      </c>
    </row>
    <row r="1704" spans="1:4" x14ac:dyDescent="0.3">
      <c r="A1704" s="117">
        <v>41900</v>
      </c>
      <c r="B1704" s="115">
        <v>57.2</v>
      </c>
      <c r="C1704" s="116">
        <f t="shared" si="52"/>
        <v>2.0262557077625622E-2</v>
      </c>
      <c r="D1704" s="115">
        <f t="shared" si="53"/>
        <v>40.525114155251245</v>
      </c>
    </row>
    <row r="1705" spans="1:4" x14ac:dyDescent="0.3">
      <c r="A1705" s="117">
        <v>41901</v>
      </c>
      <c r="B1705" s="115">
        <v>56.311999999999998</v>
      </c>
      <c r="C1705" s="116">
        <f t="shared" si="52"/>
        <v>-7.508195565582184E-3</v>
      </c>
      <c r="D1705" s="115">
        <f t="shared" si="53"/>
        <v>-15.016391131164367</v>
      </c>
    </row>
    <row r="1706" spans="1:4" x14ac:dyDescent="0.3">
      <c r="A1706" s="117">
        <v>41904</v>
      </c>
      <c r="B1706" s="115">
        <v>58.701000000000001</v>
      </c>
      <c r="C1706" s="116">
        <f t="shared" si="52"/>
        <v>-1.342857142857142E-2</v>
      </c>
      <c r="D1706" s="115">
        <f t="shared" si="53"/>
        <v>-26.85714285714284</v>
      </c>
    </row>
    <row r="1707" spans="1:4" x14ac:dyDescent="0.3">
      <c r="A1707" s="117">
        <v>41905</v>
      </c>
      <c r="B1707" s="115">
        <v>60.607999999999997</v>
      </c>
      <c r="C1707" s="116">
        <f t="shared" si="52"/>
        <v>3.7808219178082164E-2</v>
      </c>
      <c r="D1707" s="115">
        <f t="shared" si="53"/>
        <v>75.616438356164323</v>
      </c>
    </row>
    <row r="1708" spans="1:4" x14ac:dyDescent="0.3">
      <c r="A1708" s="117">
        <v>41906</v>
      </c>
      <c r="B1708" s="115">
        <v>59.444000000000003</v>
      </c>
      <c r="C1708" s="116">
        <f t="shared" si="52"/>
        <v>4.95342428699429E-3</v>
      </c>
      <c r="D1708" s="115">
        <f t="shared" si="53"/>
        <v>9.9068485739885794</v>
      </c>
    </row>
    <row r="1709" spans="1:4" x14ac:dyDescent="0.3">
      <c r="A1709" s="117">
        <v>41907</v>
      </c>
      <c r="B1709" s="115">
        <v>61.65</v>
      </c>
      <c r="C1709" s="116">
        <f t="shared" si="52"/>
        <v>2.9318462617290552E-2</v>
      </c>
      <c r="D1709" s="115">
        <f t="shared" si="53"/>
        <v>58.636925234581099</v>
      </c>
    </row>
    <row r="1710" spans="1:4" x14ac:dyDescent="0.3">
      <c r="A1710" s="117">
        <v>41908</v>
      </c>
      <c r="B1710" s="115">
        <v>64.075000000000003</v>
      </c>
      <c r="C1710" s="116">
        <f t="shared" si="52"/>
        <v>4.4366208661353171E-2</v>
      </c>
      <c r="D1710" s="115">
        <f t="shared" si="53"/>
        <v>88.732417322706326</v>
      </c>
    </row>
    <row r="1711" spans="1:4" x14ac:dyDescent="0.3">
      <c r="A1711" s="117">
        <v>41911</v>
      </c>
      <c r="B1711" s="115">
        <v>66.828999999999994</v>
      </c>
      <c r="C1711" s="116">
        <f t="shared" si="52"/>
        <v>0.11004252209155525</v>
      </c>
      <c r="D1711" s="115">
        <f t="shared" si="53"/>
        <v>220.08504418311051</v>
      </c>
    </row>
    <row r="1712" spans="1:4" x14ac:dyDescent="0.3">
      <c r="A1712" s="117">
        <v>41912</v>
      </c>
      <c r="B1712" s="115">
        <v>64.388999999999996</v>
      </c>
      <c r="C1712" s="116">
        <f t="shared" si="52"/>
        <v>9.598297872340418E-2</v>
      </c>
      <c r="D1712" s="115">
        <f t="shared" si="53"/>
        <v>191.96595744680835</v>
      </c>
    </row>
    <row r="1713" spans="1:4" x14ac:dyDescent="0.3">
      <c r="A1713" s="117">
        <v>41913</v>
      </c>
      <c r="B1713" s="115">
        <v>65</v>
      </c>
      <c r="C1713" s="116">
        <f t="shared" si="52"/>
        <v>0.1363636363636363</v>
      </c>
      <c r="D1713" s="115">
        <f t="shared" si="53"/>
        <v>272.72727272727258</v>
      </c>
    </row>
    <row r="1714" spans="1:4" x14ac:dyDescent="0.3">
      <c r="A1714" s="117">
        <v>41914</v>
      </c>
      <c r="B1714" s="115">
        <v>62.674999999999997</v>
      </c>
      <c r="C1714" s="116">
        <f t="shared" si="52"/>
        <v>0.11299545389970166</v>
      </c>
      <c r="D1714" s="115">
        <f t="shared" si="53"/>
        <v>225.99090779940329</v>
      </c>
    </row>
    <row r="1715" spans="1:4" x14ac:dyDescent="0.3">
      <c r="A1715" s="117">
        <v>41915</v>
      </c>
      <c r="B1715" s="115">
        <v>58.55</v>
      </c>
      <c r="C1715" s="116">
        <f t="shared" si="52"/>
        <v>-2.5723582221768514E-3</v>
      </c>
      <c r="D1715" s="115">
        <f t="shared" si="53"/>
        <v>-5.144716444353703</v>
      </c>
    </row>
    <row r="1716" spans="1:4" x14ac:dyDescent="0.3">
      <c r="A1716" s="117">
        <v>41918</v>
      </c>
      <c r="B1716" s="115">
        <v>67.852000000000004</v>
      </c>
      <c r="C1716" s="116">
        <f t="shared" si="52"/>
        <v>0.11952217529039083</v>
      </c>
      <c r="D1716" s="115">
        <f t="shared" si="53"/>
        <v>239.04435058078167</v>
      </c>
    </row>
    <row r="1717" spans="1:4" x14ac:dyDescent="0.3">
      <c r="A1717" s="117">
        <v>41919</v>
      </c>
      <c r="B1717" s="115">
        <v>69.778000000000006</v>
      </c>
      <c r="C1717" s="116">
        <f t="shared" si="52"/>
        <v>0.17384429042460134</v>
      </c>
      <c r="D1717" s="115">
        <f t="shared" si="53"/>
        <v>347.68858084920265</v>
      </c>
    </row>
    <row r="1718" spans="1:4" x14ac:dyDescent="0.3">
      <c r="A1718" s="117">
        <v>41920</v>
      </c>
      <c r="B1718" s="115">
        <v>66.95</v>
      </c>
      <c r="C1718" s="116">
        <f t="shared" si="52"/>
        <v>8.5969180859691879E-2</v>
      </c>
      <c r="D1718" s="115">
        <f t="shared" si="53"/>
        <v>171.93836171938375</v>
      </c>
    </row>
    <row r="1719" spans="1:4" x14ac:dyDescent="0.3">
      <c r="A1719" s="117">
        <v>41921</v>
      </c>
      <c r="B1719" s="115">
        <v>70.155000000000001</v>
      </c>
      <c r="C1719" s="116">
        <f t="shared" si="52"/>
        <v>9.4888802184939489E-2</v>
      </c>
      <c r="D1719" s="115">
        <f t="shared" si="53"/>
        <v>189.77760436987896</v>
      </c>
    </row>
    <row r="1720" spans="1:4" x14ac:dyDescent="0.3">
      <c r="A1720" s="117">
        <v>41922</v>
      </c>
      <c r="B1720" s="115">
        <v>71.75</v>
      </c>
      <c r="C1720" s="116">
        <f t="shared" si="52"/>
        <v>7.3635697077616108E-2</v>
      </c>
      <c r="D1720" s="115">
        <f t="shared" si="53"/>
        <v>147.2713941552322</v>
      </c>
    </row>
    <row r="1721" spans="1:4" x14ac:dyDescent="0.3">
      <c r="A1721" s="117">
        <v>41926</v>
      </c>
      <c r="B1721" s="115">
        <v>72.75</v>
      </c>
      <c r="C1721" s="116">
        <f t="shared" si="52"/>
        <v>0.12985137212877984</v>
      </c>
      <c r="D1721" s="115">
        <f t="shared" si="53"/>
        <v>259.70274425755963</v>
      </c>
    </row>
    <row r="1722" spans="1:4" x14ac:dyDescent="0.3">
      <c r="A1722" s="117">
        <v>41927</v>
      </c>
      <c r="B1722" s="115">
        <v>74</v>
      </c>
      <c r="C1722" s="116">
        <f t="shared" si="52"/>
        <v>0.13846153846153847</v>
      </c>
      <c r="D1722" s="115">
        <f t="shared" si="53"/>
        <v>276.92307692307691</v>
      </c>
    </row>
    <row r="1723" spans="1:4" x14ac:dyDescent="0.3">
      <c r="A1723" s="117">
        <v>41928</v>
      </c>
      <c r="B1723" s="115">
        <v>73.650000000000006</v>
      </c>
      <c r="C1723" s="116">
        <f t="shared" si="52"/>
        <v>0.17510969285999217</v>
      </c>
      <c r="D1723" s="115">
        <f t="shared" si="53"/>
        <v>350.2193857199843</v>
      </c>
    </row>
    <row r="1724" spans="1:4" x14ac:dyDescent="0.3">
      <c r="A1724" s="117">
        <v>41929</v>
      </c>
      <c r="B1724" s="115">
        <v>70.400000000000006</v>
      </c>
      <c r="C1724" s="116">
        <f t="shared" si="52"/>
        <v>0.2023911187019643</v>
      </c>
      <c r="D1724" s="115">
        <f t="shared" si="53"/>
        <v>404.7822374039286</v>
      </c>
    </row>
    <row r="1725" spans="1:4" x14ac:dyDescent="0.3">
      <c r="A1725" s="117">
        <v>41932</v>
      </c>
      <c r="B1725" s="115">
        <v>69.251000000000005</v>
      </c>
      <c r="C1725" s="116">
        <f t="shared" si="52"/>
        <v>2.0618404763308389E-2</v>
      </c>
      <c r="D1725" s="115">
        <f t="shared" si="53"/>
        <v>41.236809526616774</v>
      </c>
    </row>
    <row r="1726" spans="1:4" x14ac:dyDescent="0.3">
      <c r="A1726" s="117">
        <v>41933</v>
      </c>
      <c r="B1726" s="115">
        <v>66.025000000000006</v>
      </c>
      <c r="C1726" s="116">
        <f t="shared" si="52"/>
        <v>-5.3784860557768918E-2</v>
      </c>
      <c r="D1726" s="115">
        <f t="shared" si="53"/>
        <v>-107.56972111553783</v>
      </c>
    </row>
    <row r="1727" spans="1:4" x14ac:dyDescent="0.3">
      <c r="A1727" s="117">
        <v>41934</v>
      </c>
      <c r="B1727" s="115">
        <v>68.05</v>
      </c>
      <c r="C1727" s="116">
        <f t="shared" si="52"/>
        <v>1.6430171769977509E-2</v>
      </c>
      <c r="D1727" s="115">
        <f t="shared" si="53"/>
        <v>32.860343539955018</v>
      </c>
    </row>
    <row r="1728" spans="1:4" x14ac:dyDescent="0.3">
      <c r="A1728" s="117">
        <v>41935</v>
      </c>
      <c r="B1728" s="115">
        <v>66.034000000000006</v>
      </c>
      <c r="C1728" s="116">
        <f t="shared" si="52"/>
        <v>-5.874135842063994E-2</v>
      </c>
      <c r="D1728" s="115">
        <f t="shared" si="53"/>
        <v>-117.48271684127988</v>
      </c>
    </row>
    <row r="1729" spans="1:4" x14ac:dyDescent="0.3">
      <c r="A1729" s="117">
        <v>41936</v>
      </c>
      <c r="B1729" s="115">
        <v>64.900000000000006</v>
      </c>
      <c r="C1729" s="116">
        <f t="shared" si="52"/>
        <v>-9.547038327526125E-2</v>
      </c>
      <c r="D1729" s="115">
        <f t="shared" si="53"/>
        <v>-190.94076655052248</v>
      </c>
    </row>
    <row r="1730" spans="1:4" x14ac:dyDescent="0.3">
      <c r="A1730" s="117">
        <v>41939</v>
      </c>
      <c r="B1730" s="115">
        <v>65</v>
      </c>
      <c r="C1730" s="116">
        <f t="shared" si="52"/>
        <v>-0.10652920962199312</v>
      </c>
      <c r="D1730" s="115">
        <f t="shared" si="53"/>
        <v>-213.05841924398624</v>
      </c>
    </row>
    <row r="1731" spans="1:4" x14ac:dyDescent="0.3">
      <c r="A1731" s="117">
        <v>41940</v>
      </c>
      <c r="B1731" s="115">
        <v>64.45</v>
      </c>
      <c r="C1731" s="116">
        <f t="shared" si="52"/>
        <v>-0.12905405405405401</v>
      </c>
      <c r="D1731" s="115">
        <f t="shared" si="53"/>
        <v>-258.10810810810801</v>
      </c>
    </row>
    <row r="1732" spans="1:4" x14ac:dyDescent="0.3">
      <c r="A1732" s="117">
        <v>41941</v>
      </c>
      <c r="B1732" s="115">
        <v>65.75</v>
      </c>
      <c r="C1732" s="116">
        <f t="shared" si="52"/>
        <v>-0.10726408689748819</v>
      </c>
      <c r="D1732" s="115">
        <f t="shared" si="53"/>
        <v>-214.52817379497637</v>
      </c>
    </row>
    <row r="1733" spans="1:4" x14ac:dyDescent="0.3">
      <c r="A1733" s="117">
        <v>41942</v>
      </c>
      <c r="B1733" s="115">
        <v>65.8</v>
      </c>
      <c r="C1733" s="116">
        <f t="shared" si="52"/>
        <v>-6.5340909090909213E-2</v>
      </c>
      <c r="D1733" s="115">
        <f t="shared" si="53"/>
        <v>-130.68181818181841</v>
      </c>
    </row>
    <row r="1734" spans="1:4" x14ac:dyDescent="0.3">
      <c r="A1734" s="117">
        <v>41943</v>
      </c>
      <c r="B1734" s="115">
        <v>63.95</v>
      </c>
      <c r="C1734" s="116">
        <f t="shared" si="52"/>
        <v>-7.6547631081139642E-2</v>
      </c>
      <c r="D1734" s="115">
        <f t="shared" si="53"/>
        <v>-153.09526216227928</v>
      </c>
    </row>
    <row r="1735" spans="1:4" x14ac:dyDescent="0.3">
      <c r="A1735" s="117">
        <v>41946</v>
      </c>
      <c r="B1735" s="115">
        <v>64.200999999999993</v>
      </c>
      <c r="C1735" s="116">
        <f t="shared" si="52"/>
        <v>-2.7625899280575725E-2</v>
      </c>
      <c r="D1735" s="115">
        <f t="shared" si="53"/>
        <v>-55.251798561151446</v>
      </c>
    </row>
    <row r="1736" spans="1:4" x14ac:dyDescent="0.3">
      <c r="A1736" s="117">
        <v>41947</v>
      </c>
      <c r="B1736" s="115">
        <v>65.262</v>
      </c>
      <c r="C1736" s="116">
        <f t="shared" si="52"/>
        <v>-4.0969875091844188E-2</v>
      </c>
      <c r="D1736" s="115">
        <f t="shared" si="53"/>
        <v>-81.939750183688361</v>
      </c>
    </row>
    <row r="1737" spans="1:4" x14ac:dyDescent="0.3">
      <c r="A1737" s="117">
        <v>41948</v>
      </c>
      <c r="B1737" s="115">
        <v>64.75</v>
      </c>
      <c r="C1737" s="116">
        <f t="shared" si="52"/>
        <v>-1.9444528576188114E-2</v>
      </c>
      <c r="D1737" s="115">
        <f t="shared" si="53"/>
        <v>-38.889057152376225</v>
      </c>
    </row>
    <row r="1738" spans="1:4" x14ac:dyDescent="0.3">
      <c r="A1738" s="117">
        <v>41949</v>
      </c>
      <c r="B1738" s="115">
        <v>64.599999999999994</v>
      </c>
      <c r="C1738" s="116">
        <f t="shared" si="52"/>
        <v>-4.6224961479200515E-3</v>
      </c>
      <c r="D1738" s="115">
        <f t="shared" si="53"/>
        <v>-9.2449922958401025</v>
      </c>
    </row>
    <row r="1739" spans="1:4" x14ac:dyDescent="0.3">
      <c r="A1739" s="117">
        <v>41950</v>
      </c>
      <c r="B1739" s="115">
        <v>65.349999999999994</v>
      </c>
      <c r="C1739" s="116">
        <f t="shared" si="52"/>
        <v>5.3846153846152968E-3</v>
      </c>
      <c r="D1739" s="115">
        <f t="shared" si="53"/>
        <v>10.769230769230592</v>
      </c>
    </row>
    <row r="1740" spans="1:4" x14ac:dyDescent="0.3">
      <c r="A1740" s="117">
        <v>41953</v>
      </c>
      <c r="B1740" s="115">
        <v>64.283000000000001</v>
      </c>
      <c r="C1740" s="116">
        <f t="shared" si="52"/>
        <v>-2.5911559348332286E-3</v>
      </c>
      <c r="D1740" s="115">
        <f t="shared" si="53"/>
        <v>-5.1823118696664565</v>
      </c>
    </row>
    <row r="1741" spans="1:4" x14ac:dyDescent="0.3">
      <c r="A1741" s="117">
        <v>41955</v>
      </c>
      <c r="B1741" s="115">
        <v>64.45</v>
      </c>
      <c r="C1741" s="116">
        <f t="shared" si="52"/>
        <v>-1.9771863117870679E-2</v>
      </c>
      <c r="D1741" s="115">
        <f t="shared" si="53"/>
        <v>-39.543726235741353</v>
      </c>
    </row>
    <row r="1742" spans="1:4" x14ac:dyDescent="0.3">
      <c r="A1742" s="117">
        <v>41956</v>
      </c>
      <c r="B1742" s="115">
        <v>65.025000000000006</v>
      </c>
      <c r="C1742" s="116">
        <f t="shared" si="52"/>
        <v>-1.1778115501519628E-2</v>
      </c>
      <c r="D1742" s="115">
        <f t="shared" si="53"/>
        <v>-23.556231003039255</v>
      </c>
    </row>
    <row r="1743" spans="1:4" x14ac:dyDescent="0.3">
      <c r="A1743" s="117">
        <v>41957</v>
      </c>
      <c r="B1743" s="115">
        <v>65.349999999999994</v>
      </c>
      <c r="C1743" s="116">
        <f t="shared" ref="C1743:C1806" si="54">(B1743-B1734)/B1734</f>
        <v>2.1892103205629263E-2</v>
      </c>
      <c r="D1743" s="115">
        <f t="shared" ref="D1743:D1806" si="55">C1743*$D$2/$D$1</f>
        <v>43.784206411258531</v>
      </c>
    </row>
    <row r="1744" spans="1:4" x14ac:dyDescent="0.3">
      <c r="A1744" s="117">
        <v>41960</v>
      </c>
      <c r="B1744" s="115">
        <v>66.478999999999999</v>
      </c>
      <c r="C1744" s="116">
        <f t="shared" si="54"/>
        <v>3.5482313359605083E-2</v>
      </c>
      <c r="D1744" s="115">
        <f t="shared" si="55"/>
        <v>70.964626719210159</v>
      </c>
    </row>
    <row r="1745" spans="1:4" x14ac:dyDescent="0.3">
      <c r="A1745" s="117">
        <v>41961</v>
      </c>
      <c r="B1745" s="115">
        <v>67.105000000000004</v>
      </c>
      <c r="C1745" s="116">
        <f t="shared" si="54"/>
        <v>2.8240017161594855E-2</v>
      </c>
      <c r="D1745" s="115">
        <f t="shared" si="55"/>
        <v>56.480034323189706</v>
      </c>
    </row>
    <row r="1746" spans="1:4" x14ac:dyDescent="0.3">
      <c r="A1746" s="117">
        <v>41962</v>
      </c>
      <c r="B1746" s="115">
        <v>66.625</v>
      </c>
      <c r="C1746" s="116">
        <f t="shared" si="54"/>
        <v>2.8957528957528959E-2</v>
      </c>
      <c r="D1746" s="115">
        <f t="shared" si="55"/>
        <v>57.915057915057915</v>
      </c>
    </row>
    <row r="1747" spans="1:4" x14ac:dyDescent="0.3">
      <c r="A1747" s="117">
        <v>41963</v>
      </c>
      <c r="B1747" s="115">
        <v>65.849999999999994</v>
      </c>
      <c r="C1747" s="116">
        <f t="shared" si="54"/>
        <v>1.9349845201238391E-2</v>
      </c>
      <c r="D1747" s="115">
        <f t="shared" si="55"/>
        <v>38.699690402476783</v>
      </c>
    </row>
    <row r="1748" spans="1:4" x14ac:dyDescent="0.3">
      <c r="A1748" s="117">
        <v>41964</v>
      </c>
      <c r="B1748" s="115">
        <v>63.75</v>
      </c>
      <c r="C1748" s="116">
        <f t="shared" si="54"/>
        <v>-2.4483550114766557E-2</v>
      </c>
      <c r="D1748" s="115">
        <f t="shared" si="55"/>
        <v>-48.967100229533116</v>
      </c>
    </row>
    <row r="1749" spans="1:4" x14ac:dyDescent="0.3">
      <c r="A1749" s="117">
        <v>41967</v>
      </c>
      <c r="B1749" s="115">
        <v>61.185000000000002</v>
      </c>
      <c r="C1749" s="116">
        <f t="shared" si="54"/>
        <v>-4.8193145932828259E-2</v>
      </c>
      <c r="D1749" s="115">
        <f t="shared" si="55"/>
        <v>-96.386291865656517</v>
      </c>
    </row>
    <row r="1750" spans="1:4" x14ac:dyDescent="0.3">
      <c r="A1750" s="117">
        <v>41968</v>
      </c>
      <c r="B1750" s="115">
        <v>60.674999999999997</v>
      </c>
      <c r="C1750" s="116">
        <f t="shared" si="54"/>
        <v>-5.8572536850271611E-2</v>
      </c>
      <c r="D1750" s="115">
        <f t="shared" si="55"/>
        <v>-117.14507370054322</v>
      </c>
    </row>
    <row r="1751" spans="1:4" x14ac:dyDescent="0.3">
      <c r="A1751" s="117">
        <v>41969</v>
      </c>
      <c r="B1751" s="115">
        <v>60.45</v>
      </c>
      <c r="C1751" s="116">
        <f t="shared" si="54"/>
        <v>-7.0357554786620563E-2</v>
      </c>
      <c r="D1751" s="115">
        <f t="shared" si="55"/>
        <v>-140.71510957324114</v>
      </c>
    </row>
    <row r="1752" spans="1:4" x14ac:dyDescent="0.3">
      <c r="A1752" s="117">
        <v>41971</v>
      </c>
      <c r="B1752" s="115">
        <v>60.451000000000001</v>
      </c>
      <c r="C1752" s="116">
        <f t="shared" si="54"/>
        <v>-7.4965570007651028E-2</v>
      </c>
      <c r="D1752" s="115">
        <f t="shared" si="55"/>
        <v>-149.93114001530205</v>
      </c>
    </row>
    <row r="1753" spans="1:4" x14ac:dyDescent="0.3">
      <c r="A1753" s="117">
        <v>41974</v>
      </c>
      <c r="B1753" s="115">
        <v>62.75</v>
      </c>
      <c r="C1753" s="116">
        <f t="shared" si="54"/>
        <v>-5.609290151777252E-2</v>
      </c>
      <c r="D1753" s="115">
        <f t="shared" si="55"/>
        <v>-112.18580303554504</v>
      </c>
    </row>
    <row r="1754" spans="1:4" x14ac:dyDescent="0.3">
      <c r="A1754" s="117">
        <v>41975</v>
      </c>
      <c r="B1754" s="115">
        <v>62.1</v>
      </c>
      <c r="C1754" s="116">
        <f t="shared" si="54"/>
        <v>-7.4584606214142049E-2</v>
      </c>
      <c r="D1754" s="115">
        <f t="shared" si="55"/>
        <v>-149.16921242828408</v>
      </c>
    </row>
    <row r="1755" spans="1:4" x14ac:dyDescent="0.3">
      <c r="A1755" s="117">
        <v>41976</v>
      </c>
      <c r="B1755" s="115">
        <v>61.55</v>
      </c>
      <c r="C1755" s="116">
        <f t="shared" si="54"/>
        <v>-7.6172607879924997E-2</v>
      </c>
      <c r="D1755" s="115">
        <f t="shared" si="55"/>
        <v>-152.34521575984999</v>
      </c>
    </row>
    <row r="1756" spans="1:4" x14ac:dyDescent="0.3">
      <c r="A1756" s="117">
        <v>41977</v>
      </c>
      <c r="B1756" s="115">
        <v>61.8</v>
      </c>
      <c r="C1756" s="116">
        <f t="shared" si="54"/>
        <v>-6.1503416856491987E-2</v>
      </c>
      <c r="D1756" s="115">
        <f t="shared" si="55"/>
        <v>-123.00683371298398</v>
      </c>
    </row>
    <row r="1757" spans="1:4" x14ac:dyDescent="0.3">
      <c r="A1757" s="117">
        <v>41978</v>
      </c>
      <c r="B1757" s="115">
        <v>62.500999999999998</v>
      </c>
      <c r="C1757" s="116">
        <f t="shared" si="54"/>
        <v>-1.9592156862745135E-2</v>
      </c>
      <c r="D1757" s="115">
        <f t="shared" si="55"/>
        <v>-39.18431372549027</v>
      </c>
    </row>
    <row r="1758" spans="1:4" x14ac:dyDescent="0.3">
      <c r="A1758" s="117">
        <v>41981</v>
      </c>
      <c r="B1758" s="115">
        <v>64.537000000000006</v>
      </c>
      <c r="C1758" s="116">
        <f t="shared" si="54"/>
        <v>5.47846694451255E-2</v>
      </c>
      <c r="D1758" s="115">
        <f t="shared" si="55"/>
        <v>109.56933889025099</v>
      </c>
    </row>
    <row r="1759" spans="1:4" x14ac:dyDescent="0.3">
      <c r="A1759" s="117">
        <v>41982</v>
      </c>
      <c r="B1759" s="115">
        <v>64.831000000000003</v>
      </c>
      <c r="C1759" s="116">
        <f t="shared" si="54"/>
        <v>6.849608570251349E-2</v>
      </c>
      <c r="D1759" s="115">
        <f t="shared" si="55"/>
        <v>136.99217140502697</v>
      </c>
    </row>
    <row r="1760" spans="1:4" x14ac:dyDescent="0.3">
      <c r="A1760" s="117">
        <v>41983</v>
      </c>
      <c r="B1760" s="115">
        <v>68.099999999999994</v>
      </c>
      <c r="C1760" s="116">
        <f t="shared" si="54"/>
        <v>0.12655086848635222</v>
      </c>
      <c r="D1760" s="115">
        <f t="shared" si="55"/>
        <v>253.10173697270443</v>
      </c>
    </row>
    <row r="1761" spans="1:4" x14ac:dyDescent="0.3">
      <c r="A1761" s="117">
        <v>41984</v>
      </c>
      <c r="B1761" s="115">
        <v>69.150000000000006</v>
      </c>
      <c r="C1761" s="116">
        <f t="shared" si="54"/>
        <v>0.14390167242890944</v>
      </c>
      <c r="D1761" s="115">
        <f t="shared" si="55"/>
        <v>287.8033448578189</v>
      </c>
    </row>
    <row r="1762" spans="1:4" x14ac:dyDescent="0.3">
      <c r="A1762" s="117">
        <v>41985</v>
      </c>
      <c r="B1762" s="115">
        <v>72.555000000000007</v>
      </c>
      <c r="C1762" s="116">
        <f t="shared" si="54"/>
        <v>0.15625498007968139</v>
      </c>
      <c r="D1762" s="115">
        <f t="shared" si="55"/>
        <v>312.50996015936278</v>
      </c>
    </row>
    <row r="1763" spans="1:4" x14ac:dyDescent="0.3">
      <c r="A1763" s="117">
        <v>41988</v>
      </c>
      <c r="B1763" s="115">
        <v>74.408000000000001</v>
      </c>
      <c r="C1763" s="116">
        <f t="shared" si="54"/>
        <v>0.19819645732689209</v>
      </c>
      <c r="D1763" s="115">
        <f t="shared" si="55"/>
        <v>396.3929146537842</v>
      </c>
    </row>
    <row r="1764" spans="1:4" x14ac:dyDescent="0.3">
      <c r="A1764" s="117">
        <v>41989</v>
      </c>
      <c r="B1764" s="115">
        <v>76.257999999999996</v>
      </c>
      <c r="C1764" s="116">
        <f t="shared" si="54"/>
        <v>0.23896019496344434</v>
      </c>
      <c r="D1764" s="115">
        <f t="shared" si="55"/>
        <v>477.92038992688862</v>
      </c>
    </row>
    <row r="1765" spans="1:4" x14ac:dyDescent="0.3">
      <c r="A1765" s="117">
        <v>41990</v>
      </c>
      <c r="B1765" s="115">
        <v>69.673000000000002</v>
      </c>
      <c r="C1765" s="116">
        <f t="shared" si="54"/>
        <v>0.12739482200647256</v>
      </c>
      <c r="D1765" s="115">
        <f t="shared" si="55"/>
        <v>254.7896440129451</v>
      </c>
    </row>
    <row r="1766" spans="1:4" x14ac:dyDescent="0.3">
      <c r="A1766" s="117">
        <v>41991</v>
      </c>
      <c r="B1766" s="115">
        <v>65.093999999999994</v>
      </c>
      <c r="C1766" s="116">
        <f t="shared" si="54"/>
        <v>4.1487336202620705E-2</v>
      </c>
      <c r="D1766" s="115">
        <f t="shared" si="55"/>
        <v>82.974672405241392</v>
      </c>
    </row>
    <row r="1767" spans="1:4" x14ac:dyDescent="0.3">
      <c r="A1767" s="117">
        <v>41992</v>
      </c>
      <c r="B1767" s="115">
        <v>64.510000000000005</v>
      </c>
      <c r="C1767" s="116">
        <f t="shared" si="54"/>
        <v>-4.1836465903281872E-4</v>
      </c>
      <c r="D1767" s="115">
        <f t="shared" si="55"/>
        <v>-0.83672931806563733</v>
      </c>
    </row>
    <row r="1768" spans="1:4" x14ac:dyDescent="0.3">
      <c r="A1768" s="117">
        <v>41995</v>
      </c>
      <c r="B1768" s="115">
        <v>64.900000000000006</v>
      </c>
      <c r="C1768" s="116">
        <f t="shared" si="54"/>
        <v>1.064305656244738E-3</v>
      </c>
      <c r="D1768" s="115">
        <f t="shared" si="55"/>
        <v>2.1286113124894759</v>
      </c>
    </row>
    <row r="1769" spans="1:4" x14ac:dyDescent="0.3">
      <c r="A1769" s="117">
        <v>41996</v>
      </c>
      <c r="B1769" s="115">
        <v>64.400000000000006</v>
      </c>
      <c r="C1769" s="116">
        <f t="shared" si="54"/>
        <v>-5.4331864904551969E-2</v>
      </c>
      <c r="D1769" s="115">
        <f t="shared" si="55"/>
        <v>-108.66372980910393</v>
      </c>
    </row>
    <row r="1770" spans="1:4" x14ac:dyDescent="0.3">
      <c r="A1770" s="117">
        <v>41997</v>
      </c>
      <c r="B1770" s="115">
        <v>64.501000000000005</v>
      </c>
      <c r="C1770" s="116">
        <f t="shared" si="54"/>
        <v>-6.7230657989877082E-2</v>
      </c>
      <c r="D1770" s="115">
        <f t="shared" si="55"/>
        <v>-134.46131597975415</v>
      </c>
    </row>
    <row r="1771" spans="1:4" x14ac:dyDescent="0.3">
      <c r="A1771" s="117">
        <v>41999</v>
      </c>
      <c r="B1771" s="115">
        <v>64.501000000000005</v>
      </c>
      <c r="C1771" s="116">
        <f t="shared" si="54"/>
        <v>-0.11100544414582043</v>
      </c>
      <c r="D1771" s="115">
        <f t="shared" si="55"/>
        <v>-222.01088829164084</v>
      </c>
    </row>
    <row r="1772" spans="1:4" x14ac:dyDescent="0.3">
      <c r="A1772" s="117">
        <v>42002</v>
      </c>
      <c r="B1772" s="115">
        <v>65.474999999999994</v>
      </c>
      <c r="C1772" s="116">
        <f t="shared" si="54"/>
        <v>-0.12005429523707137</v>
      </c>
      <c r="D1772" s="115">
        <f t="shared" si="55"/>
        <v>-240.10859047414274</v>
      </c>
    </row>
    <row r="1773" spans="1:4" x14ac:dyDescent="0.3">
      <c r="A1773" s="117">
        <v>42003</v>
      </c>
      <c r="B1773" s="115">
        <v>66.349999999999994</v>
      </c>
      <c r="C1773" s="116">
        <f t="shared" si="54"/>
        <v>-0.12992735188439247</v>
      </c>
      <c r="D1773" s="115">
        <f t="shared" si="55"/>
        <v>-259.85470376878493</v>
      </c>
    </row>
    <row r="1774" spans="1:4" x14ac:dyDescent="0.3">
      <c r="A1774" s="117">
        <v>42004</v>
      </c>
      <c r="B1774" s="115">
        <v>66.325999999999993</v>
      </c>
      <c r="C1774" s="116">
        <f t="shared" si="54"/>
        <v>-4.8038695046861889E-2</v>
      </c>
      <c r="D1774" s="115">
        <f t="shared" si="55"/>
        <v>-96.077390093723764</v>
      </c>
    </row>
    <row r="1775" spans="1:4" x14ac:dyDescent="0.3">
      <c r="A1775" s="117">
        <v>42006</v>
      </c>
      <c r="B1775" s="115">
        <v>66.349999999999994</v>
      </c>
      <c r="C1775" s="116">
        <f t="shared" si="54"/>
        <v>1.9295173134236648E-2</v>
      </c>
      <c r="D1775" s="115">
        <f t="shared" si="55"/>
        <v>38.590346268473297</v>
      </c>
    </row>
    <row r="1776" spans="1:4" x14ac:dyDescent="0.3">
      <c r="A1776" s="117">
        <v>42009</v>
      </c>
      <c r="B1776" s="115">
        <v>69.174999999999997</v>
      </c>
      <c r="C1776" s="116">
        <f t="shared" si="54"/>
        <v>7.2314369865137063E-2</v>
      </c>
      <c r="D1776" s="115">
        <f t="shared" si="55"/>
        <v>144.62873973027413</v>
      </c>
    </row>
    <row r="1777" spans="1:4" x14ac:dyDescent="0.3">
      <c r="A1777" s="117">
        <v>42010</v>
      </c>
      <c r="B1777" s="115">
        <v>71.75</v>
      </c>
      <c r="C1777" s="116">
        <f t="shared" si="54"/>
        <v>0.10554699537750376</v>
      </c>
      <c r="D1777" s="115">
        <f t="shared" si="55"/>
        <v>211.0939907550075</v>
      </c>
    </row>
    <row r="1778" spans="1:4" x14ac:dyDescent="0.3">
      <c r="A1778" s="117">
        <v>42011</v>
      </c>
      <c r="B1778" s="115">
        <v>70.036000000000001</v>
      </c>
      <c r="C1778" s="116">
        <f t="shared" si="54"/>
        <v>8.7515527950310479E-2</v>
      </c>
      <c r="D1778" s="115">
        <f t="shared" si="55"/>
        <v>175.03105590062094</v>
      </c>
    </row>
    <row r="1779" spans="1:4" x14ac:dyDescent="0.3">
      <c r="A1779" s="117">
        <v>42012</v>
      </c>
      <c r="B1779" s="115">
        <v>68.459999999999994</v>
      </c>
      <c r="C1779" s="116">
        <f t="shared" si="54"/>
        <v>6.1378893350490515E-2</v>
      </c>
      <c r="D1779" s="115">
        <f t="shared" si="55"/>
        <v>122.75778670098101</v>
      </c>
    </row>
    <row r="1780" spans="1:4" x14ac:dyDescent="0.3">
      <c r="A1780" s="117">
        <v>42013</v>
      </c>
      <c r="B1780" s="115">
        <v>69.78</v>
      </c>
      <c r="C1780" s="116">
        <f t="shared" si="54"/>
        <v>8.1843692345855035E-2</v>
      </c>
      <c r="D1780" s="115">
        <f t="shared" si="55"/>
        <v>163.68738469171006</v>
      </c>
    </row>
    <row r="1781" spans="1:4" x14ac:dyDescent="0.3">
      <c r="A1781" s="117">
        <v>42016</v>
      </c>
      <c r="B1781" s="115">
        <v>71.019000000000005</v>
      </c>
      <c r="C1781" s="116">
        <f t="shared" si="54"/>
        <v>8.4673539518900526E-2</v>
      </c>
      <c r="D1781" s="115">
        <f t="shared" si="55"/>
        <v>169.34707903780102</v>
      </c>
    </row>
    <row r="1782" spans="1:4" x14ac:dyDescent="0.3">
      <c r="A1782" s="117">
        <v>42017</v>
      </c>
      <c r="B1782" s="115">
        <v>71.504999999999995</v>
      </c>
      <c r="C1782" s="116">
        <f t="shared" si="54"/>
        <v>7.7694046721929186E-2</v>
      </c>
      <c r="D1782" s="115">
        <f t="shared" si="55"/>
        <v>155.38809344385837</v>
      </c>
    </row>
    <row r="1783" spans="1:4" x14ac:dyDescent="0.3">
      <c r="A1783" s="117">
        <v>42018</v>
      </c>
      <c r="B1783" s="115">
        <v>71.23</v>
      </c>
      <c r="C1783" s="116">
        <f t="shared" si="54"/>
        <v>7.3937822271809117E-2</v>
      </c>
      <c r="D1783" s="115">
        <f t="shared" si="55"/>
        <v>147.87564454361822</v>
      </c>
    </row>
    <row r="1784" spans="1:4" x14ac:dyDescent="0.3">
      <c r="A1784" s="117">
        <v>42019</v>
      </c>
      <c r="B1784" s="115">
        <v>73.260000000000005</v>
      </c>
      <c r="C1784" s="116">
        <f t="shared" si="54"/>
        <v>0.10414468726450658</v>
      </c>
      <c r="D1784" s="115">
        <f t="shared" si="55"/>
        <v>208.28937452901317</v>
      </c>
    </row>
    <row r="1785" spans="1:4" x14ac:dyDescent="0.3">
      <c r="A1785" s="117">
        <v>42020</v>
      </c>
      <c r="B1785" s="115">
        <v>71.950999999999993</v>
      </c>
      <c r="C1785" s="116">
        <f t="shared" si="54"/>
        <v>4.0130104806649747E-2</v>
      </c>
      <c r="D1785" s="115">
        <f t="shared" si="55"/>
        <v>80.260209613299494</v>
      </c>
    </row>
    <row r="1786" spans="1:4" x14ac:dyDescent="0.3">
      <c r="A1786" s="117">
        <v>42024</v>
      </c>
      <c r="B1786" s="115">
        <v>72.25</v>
      </c>
      <c r="C1786" s="116">
        <f t="shared" si="54"/>
        <v>6.9686411149825784E-3</v>
      </c>
      <c r="D1786" s="115">
        <f t="shared" si="55"/>
        <v>13.937282229965158</v>
      </c>
    </row>
    <row r="1787" spans="1:4" x14ac:dyDescent="0.3">
      <c r="A1787" s="117">
        <v>42025</v>
      </c>
      <c r="B1787" s="115">
        <v>69.849999999999994</v>
      </c>
      <c r="C1787" s="116">
        <f t="shared" si="54"/>
        <v>-2.6557770289566372E-3</v>
      </c>
      <c r="D1787" s="115">
        <f t="shared" si="55"/>
        <v>-5.3115540579132743</v>
      </c>
    </row>
    <row r="1788" spans="1:4" x14ac:dyDescent="0.3">
      <c r="A1788" s="117">
        <v>42026</v>
      </c>
      <c r="B1788" s="115">
        <v>68.150000000000006</v>
      </c>
      <c r="C1788" s="116">
        <f t="shared" si="54"/>
        <v>-4.5281916447558876E-3</v>
      </c>
      <c r="D1788" s="115">
        <f t="shared" si="55"/>
        <v>-9.0563832895117748</v>
      </c>
    </row>
    <row r="1789" spans="1:4" x14ac:dyDescent="0.3">
      <c r="A1789" s="117">
        <v>42027</v>
      </c>
      <c r="B1789" s="115">
        <v>68.05</v>
      </c>
      <c r="C1789" s="116">
        <f t="shared" si="54"/>
        <v>-2.4792204069934137E-2</v>
      </c>
      <c r="D1789" s="115">
        <f t="shared" si="55"/>
        <v>-49.584408139868273</v>
      </c>
    </row>
    <row r="1790" spans="1:4" x14ac:dyDescent="0.3">
      <c r="A1790" s="117">
        <v>42030</v>
      </c>
      <c r="B1790" s="115">
        <v>65.525000000000006</v>
      </c>
      <c r="C1790" s="116">
        <f t="shared" si="54"/>
        <v>-7.7359579830749509E-2</v>
      </c>
      <c r="D1790" s="115">
        <f t="shared" si="55"/>
        <v>-154.71915966149902</v>
      </c>
    </row>
    <row r="1791" spans="1:4" x14ac:dyDescent="0.3">
      <c r="A1791" s="117">
        <v>42031</v>
      </c>
      <c r="B1791" s="115">
        <v>66.903999999999996</v>
      </c>
      <c r="C1791" s="116">
        <f t="shared" si="54"/>
        <v>-6.4345150688763009E-2</v>
      </c>
      <c r="D1791" s="115">
        <f t="shared" si="55"/>
        <v>-128.69030137752603</v>
      </c>
    </row>
    <row r="1792" spans="1:4" x14ac:dyDescent="0.3">
      <c r="A1792" s="117">
        <v>42032</v>
      </c>
      <c r="B1792" s="115">
        <v>69.099999999999994</v>
      </c>
      <c r="C1792" s="116">
        <f t="shared" si="54"/>
        <v>-2.9903130703355461E-2</v>
      </c>
      <c r="D1792" s="115">
        <f t="shared" si="55"/>
        <v>-59.806261406710924</v>
      </c>
    </row>
    <row r="1793" spans="1:4" x14ac:dyDescent="0.3">
      <c r="A1793" s="117">
        <v>42033</v>
      </c>
      <c r="B1793" s="115">
        <v>68.099999999999994</v>
      </c>
      <c r="C1793" s="116">
        <f t="shared" si="54"/>
        <v>-7.0434070434070573E-2</v>
      </c>
      <c r="D1793" s="115">
        <f t="shared" si="55"/>
        <v>-140.86814086814115</v>
      </c>
    </row>
    <row r="1794" spans="1:4" x14ac:dyDescent="0.3">
      <c r="A1794" s="117">
        <v>42034</v>
      </c>
      <c r="B1794" s="115">
        <v>70.58</v>
      </c>
      <c r="C1794" s="116">
        <f t="shared" si="54"/>
        <v>-1.9054634403969303E-2</v>
      </c>
      <c r="D1794" s="115">
        <f t="shared" si="55"/>
        <v>-38.109268807938605</v>
      </c>
    </row>
    <row r="1795" spans="1:4" x14ac:dyDescent="0.3">
      <c r="A1795" s="117">
        <v>42037</v>
      </c>
      <c r="B1795" s="115">
        <v>68.727999999999994</v>
      </c>
      <c r="C1795" s="116">
        <f t="shared" si="54"/>
        <v>-4.8747404844290736E-2</v>
      </c>
      <c r="D1795" s="115">
        <f t="shared" si="55"/>
        <v>-97.494809688581469</v>
      </c>
    </row>
    <row r="1796" spans="1:4" x14ac:dyDescent="0.3">
      <c r="A1796" s="117">
        <v>42038</v>
      </c>
      <c r="B1796" s="115">
        <v>65.25</v>
      </c>
      <c r="C1796" s="116">
        <f t="shared" si="54"/>
        <v>-6.5855404438081522E-2</v>
      </c>
      <c r="D1796" s="115">
        <f t="shared" si="55"/>
        <v>-131.71080887616304</v>
      </c>
    </row>
    <row r="1797" spans="1:4" x14ac:dyDescent="0.3">
      <c r="A1797" s="117">
        <v>42039</v>
      </c>
      <c r="B1797" s="115">
        <v>68.25</v>
      </c>
      <c r="C1797" s="116">
        <f t="shared" si="54"/>
        <v>1.4673514306675613E-3</v>
      </c>
      <c r="D1797" s="115">
        <f t="shared" si="55"/>
        <v>2.9347028613351225</v>
      </c>
    </row>
    <row r="1798" spans="1:4" x14ac:dyDescent="0.3">
      <c r="A1798" s="117">
        <v>42040</v>
      </c>
      <c r="B1798" s="115">
        <v>66.05</v>
      </c>
      <c r="C1798" s="116">
        <f t="shared" si="54"/>
        <v>-2.9390154298310066E-2</v>
      </c>
      <c r="D1798" s="115">
        <f t="shared" si="55"/>
        <v>-58.780308596620131</v>
      </c>
    </row>
    <row r="1799" spans="1:4" x14ac:dyDescent="0.3">
      <c r="A1799" s="117">
        <v>42041</v>
      </c>
      <c r="B1799" s="115">
        <v>65.900000000000006</v>
      </c>
      <c r="C1799" s="116">
        <f t="shared" si="54"/>
        <v>5.7230064860740171E-3</v>
      </c>
      <c r="D1799" s="115">
        <f t="shared" si="55"/>
        <v>11.446012972148033</v>
      </c>
    </row>
    <row r="1800" spans="1:4" x14ac:dyDescent="0.3">
      <c r="A1800" s="117">
        <v>42044</v>
      </c>
      <c r="B1800" s="115">
        <v>66.650000000000006</v>
      </c>
      <c r="C1800" s="116">
        <f t="shared" si="54"/>
        <v>-3.7964845151260119E-3</v>
      </c>
      <c r="D1800" s="115">
        <f t="shared" si="55"/>
        <v>-7.5929690302520232</v>
      </c>
    </row>
    <row r="1801" spans="1:4" x14ac:dyDescent="0.3">
      <c r="A1801" s="117">
        <v>42045</v>
      </c>
      <c r="B1801" s="115">
        <v>66.004999999999995</v>
      </c>
      <c r="C1801" s="116">
        <f t="shared" si="54"/>
        <v>-4.4790159189580306E-2</v>
      </c>
      <c r="D1801" s="115">
        <f t="shared" si="55"/>
        <v>-89.580318379160616</v>
      </c>
    </row>
    <row r="1802" spans="1:4" x14ac:dyDescent="0.3">
      <c r="A1802" s="117">
        <v>42046</v>
      </c>
      <c r="B1802" s="115">
        <v>66.349999999999994</v>
      </c>
      <c r="C1802" s="116">
        <f t="shared" si="54"/>
        <v>-2.5697503671071955E-2</v>
      </c>
      <c r="D1802" s="115">
        <f t="shared" si="55"/>
        <v>-51.395007342143906</v>
      </c>
    </row>
    <row r="1803" spans="1:4" x14ac:dyDescent="0.3">
      <c r="A1803" s="117">
        <v>42047</v>
      </c>
      <c r="B1803" s="115">
        <v>65.426000000000002</v>
      </c>
      <c r="C1803" s="116">
        <f t="shared" si="54"/>
        <v>-7.3023519410597856E-2</v>
      </c>
      <c r="D1803" s="115">
        <f t="shared" si="55"/>
        <v>-146.04703882119571</v>
      </c>
    </row>
    <row r="1804" spans="1:4" x14ac:dyDescent="0.3">
      <c r="A1804" s="117">
        <v>42048</v>
      </c>
      <c r="B1804" s="115">
        <v>64.849999999999994</v>
      </c>
      <c r="C1804" s="116">
        <f t="shared" si="54"/>
        <v>-5.6425328832499136E-2</v>
      </c>
      <c r="D1804" s="115">
        <f t="shared" si="55"/>
        <v>-112.85065766499827</v>
      </c>
    </row>
    <row r="1805" spans="1:4" x14ac:dyDescent="0.3">
      <c r="A1805" s="117">
        <v>42052</v>
      </c>
      <c r="B1805" s="115">
        <v>65.075000000000003</v>
      </c>
      <c r="C1805" s="116">
        <f t="shared" si="54"/>
        <v>-2.6819923371647074E-3</v>
      </c>
      <c r="D1805" s="115">
        <f t="shared" si="55"/>
        <v>-5.3639846743294148</v>
      </c>
    </row>
    <row r="1806" spans="1:4" x14ac:dyDescent="0.3">
      <c r="A1806" s="117">
        <v>42053</v>
      </c>
      <c r="B1806" s="115">
        <v>64.013000000000005</v>
      </c>
      <c r="C1806" s="116">
        <f t="shared" si="54"/>
        <v>-6.2080586080586003E-2</v>
      </c>
      <c r="D1806" s="115">
        <f t="shared" si="55"/>
        <v>-124.161172161172</v>
      </c>
    </row>
    <row r="1807" spans="1:4" x14ac:dyDescent="0.3">
      <c r="A1807" s="117">
        <v>42054</v>
      </c>
      <c r="B1807" s="115">
        <v>64.233999999999995</v>
      </c>
      <c r="C1807" s="116">
        <f t="shared" ref="C1807:C1870" si="56">(B1807-B1798)/B1798</f>
        <v>-2.7494322482967487E-2</v>
      </c>
      <c r="D1807" s="115">
        <f t="shared" ref="D1807:D1870" si="57">C1807*$D$2/$D$1</f>
        <v>-54.988644965934967</v>
      </c>
    </row>
    <row r="1808" spans="1:4" x14ac:dyDescent="0.3">
      <c r="A1808" s="117">
        <v>42055</v>
      </c>
      <c r="B1808" s="115">
        <v>63.35</v>
      </c>
      <c r="C1808" s="116">
        <f t="shared" si="56"/>
        <v>-3.8694992412746647E-2</v>
      </c>
      <c r="D1808" s="115">
        <f t="shared" si="57"/>
        <v>-77.389984825493286</v>
      </c>
    </row>
    <row r="1809" spans="1:4" x14ac:dyDescent="0.3">
      <c r="A1809" s="117">
        <v>42058</v>
      </c>
      <c r="B1809" s="115">
        <v>63.52</v>
      </c>
      <c r="C1809" s="116">
        <f t="shared" si="56"/>
        <v>-4.6961740435108812E-2</v>
      </c>
      <c r="D1809" s="115">
        <f t="shared" si="57"/>
        <v>-93.923480870217617</v>
      </c>
    </row>
    <row r="1810" spans="1:4" x14ac:dyDescent="0.3">
      <c r="A1810" s="117">
        <v>42059</v>
      </c>
      <c r="B1810" s="115">
        <v>62.000999999999998</v>
      </c>
      <c r="C1810" s="116">
        <f t="shared" si="56"/>
        <v>-6.066207105522306E-2</v>
      </c>
      <c r="D1810" s="115">
        <f t="shared" si="57"/>
        <v>-121.32414211044612</v>
      </c>
    </row>
    <row r="1811" spans="1:4" x14ac:dyDescent="0.3">
      <c r="A1811" s="117">
        <v>42060</v>
      </c>
      <c r="B1811" s="115">
        <v>61.7</v>
      </c>
      <c r="C1811" s="116">
        <f t="shared" si="56"/>
        <v>-7.0082893745290004E-2</v>
      </c>
      <c r="D1811" s="115">
        <f t="shared" si="57"/>
        <v>-140.16578749057999</v>
      </c>
    </row>
    <row r="1812" spans="1:4" x14ac:dyDescent="0.3">
      <c r="A1812" s="117">
        <v>42061</v>
      </c>
      <c r="B1812" s="115">
        <v>61.517000000000003</v>
      </c>
      <c r="C1812" s="116">
        <f t="shared" si="56"/>
        <v>-5.9746889615749074E-2</v>
      </c>
      <c r="D1812" s="115">
        <f t="shared" si="57"/>
        <v>-119.49377923149814</v>
      </c>
    </row>
    <row r="1813" spans="1:4" x14ac:dyDescent="0.3">
      <c r="A1813" s="117">
        <v>42062</v>
      </c>
      <c r="B1813" s="115">
        <v>61.226999999999997</v>
      </c>
      <c r="C1813" s="116">
        <f t="shared" si="56"/>
        <v>-5.5867386276021558E-2</v>
      </c>
      <c r="D1813" s="115">
        <f t="shared" si="57"/>
        <v>-111.73477255204311</v>
      </c>
    </row>
    <row r="1814" spans="1:4" x14ac:dyDescent="0.3">
      <c r="A1814" s="117">
        <v>42065</v>
      </c>
      <c r="B1814" s="115">
        <v>60.801000000000002</v>
      </c>
      <c r="C1814" s="116">
        <f t="shared" si="56"/>
        <v>-6.5678063772570128E-2</v>
      </c>
      <c r="D1814" s="115">
        <f t="shared" si="57"/>
        <v>-131.35612754514023</v>
      </c>
    </row>
    <row r="1815" spans="1:4" x14ac:dyDescent="0.3">
      <c r="A1815" s="117">
        <v>42066</v>
      </c>
      <c r="B1815" s="115">
        <v>61.728999999999999</v>
      </c>
      <c r="C1815" s="116">
        <f t="shared" si="56"/>
        <v>-3.5680252448721445E-2</v>
      </c>
      <c r="D1815" s="115">
        <f t="shared" si="57"/>
        <v>-71.36050489744288</v>
      </c>
    </row>
    <row r="1816" spans="1:4" x14ac:dyDescent="0.3">
      <c r="A1816" s="117">
        <v>42067</v>
      </c>
      <c r="B1816" s="115">
        <v>61.593000000000004</v>
      </c>
      <c r="C1816" s="116">
        <f t="shared" si="56"/>
        <v>-4.1115297194631993E-2</v>
      </c>
      <c r="D1816" s="115">
        <f t="shared" si="57"/>
        <v>-82.230594389263985</v>
      </c>
    </row>
    <row r="1817" spans="1:4" x14ac:dyDescent="0.3">
      <c r="A1817" s="117">
        <v>42068</v>
      </c>
      <c r="B1817" s="115">
        <v>60.103000000000002</v>
      </c>
      <c r="C1817" s="116">
        <f t="shared" si="56"/>
        <v>-5.1254932912391471E-2</v>
      </c>
      <c r="D1817" s="115">
        <f t="shared" si="57"/>
        <v>-102.50986582478293</v>
      </c>
    </row>
    <row r="1818" spans="1:4" x14ac:dyDescent="0.3">
      <c r="A1818" s="117">
        <v>42069</v>
      </c>
      <c r="B1818" s="115">
        <v>62.030999999999999</v>
      </c>
      <c r="C1818" s="116">
        <f t="shared" si="56"/>
        <v>-2.344143576826203E-2</v>
      </c>
      <c r="D1818" s="115">
        <f t="shared" si="57"/>
        <v>-46.882871536524057</v>
      </c>
    </row>
    <row r="1819" spans="1:4" x14ac:dyDescent="0.3">
      <c r="A1819" s="117">
        <v>42072</v>
      </c>
      <c r="B1819" s="115">
        <v>63.649000000000001</v>
      </c>
      <c r="C1819" s="116">
        <f t="shared" si="56"/>
        <v>2.6580216448121859E-2</v>
      </c>
      <c r="D1819" s="115">
        <f t="shared" si="57"/>
        <v>53.160432896243719</v>
      </c>
    </row>
    <row r="1820" spans="1:4" x14ac:dyDescent="0.3">
      <c r="A1820" s="117">
        <v>42073</v>
      </c>
      <c r="B1820" s="115">
        <v>65.075000000000003</v>
      </c>
      <c r="C1820" s="116">
        <f t="shared" si="56"/>
        <v>5.470016207455429E-2</v>
      </c>
      <c r="D1820" s="115">
        <f t="shared" si="57"/>
        <v>109.40032414910857</v>
      </c>
    </row>
    <row r="1821" spans="1:4" x14ac:dyDescent="0.3">
      <c r="A1821" s="117">
        <v>42074</v>
      </c>
      <c r="B1821" s="115">
        <v>65.33</v>
      </c>
      <c r="C1821" s="116">
        <f t="shared" si="56"/>
        <v>6.1982866524700413E-2</v>
      </c>
      <c r="D1821" s="115">
        <f t="shared" si="57"/>
        <v>123.96573304940081</v>
      </c>
    </row>
    <row r="1822" spans="1:4" x14ac:dyDescent="0.3">
      <c r="A1822" s="117">
        <v>42075</v>
      </c>
      <c r="B1822" s="115">
        <v>64.125</v>
      </c>
      <c r="C1822" s="116">
        <f t="shared" si="56"/>
        <v>4.7332059385565249E-2</v>
      </c>
      <c r="D1822" s="115">
        <f t="shared" si="57"/>
        <v>94.664118771130489</v>
      </c>
    </row>
    <row r="1823" spans="1:4" x14ac:dyDescent="0.3">
      <c r="A1823" s="117">
        <v>42076</v>
      </c>
      <c r="B1823" s="115">
        <v>65.95</v>
      </c>
      <c r="C1823" s="116">
        <f t="shared" si="56"/>
        <v>8.4686107136395794E-2</v>
      </c>
      <c r="D1823" s="115">
        <f t="shared" si="57"/>
        <v>169.37221427279158</v>
      </c>
    </row>
    <row r="1824" spans="1:4" x14ac:dyDescent="0.3">
      <c r="A1824" s="117">
        <v>42079</v>
      </c>
      <c r="B1824" s="115">
        <v>65.313999999999993</v>
      </c>
      <c r="C1824" s="116">
        <f t="shared" si="56"/>
        <v>5.8076430850977558E-2</v>
      </c>
      <c r="D1824" s="115">
        <f t="shared" si="57"/>
        <v>116.15286170195512</v>
      </c>
    </row>
    <row r="1825" spans="1:4" x14ac:dyDescent="0.3">
      <c r="A1825" s="117">
        <v>42080</v>
      </c>
      <c r="B1825" s="115">
        <v>64.989999999999995</v>
      </c>
      <c r="C1825" s="116">
        <f t="shared" si="56"/>
        <v>5.5152371211014094E-2</v>
      </c>
      <c r="D1825" s="115">
        <f t="shared" si="57"/>
        <v>110.30474242202818</v>
      </c>
    </row>
    <row r="1826" spans="1:4" x14ac:dyDescent="0.3">
      <c r="A1826" s="117">
        <v>42081</v>
      </c>
      <c r="B1826" s="115">
        <v>62.1</v>
      </c>
      <c r="C1826" s="116">
        <f t="shared" si="56"/>
        <v>3.3226294860489489E-2</v>
      </c>
      <c r="D1826" s="115">
        <f t="shared" si="57"/>
        <v>66.452589720978963</v>
      </c>
    </row>
    <row r="1827" spans="1:4" x14ac:dyDescent="0.3">
      <c r="A1827" s="117">
        <v>42082</v>
      </c>
      <c r="B1827" s="115">
        <v>63.609000000000002</v>
      </c>
      <c r="C1827" s="116">
        <f t="shared" si="56"/>
        <v>2.5438893456497604E-2</v>
      </c>
      <c r="D1827" s="115">
        <f t="shared" si="57"/>
        <v>50.877786912995205</v>
      </c>
    </row>
    <row r="1828" spans="1:4" x14ac:dyDescent="0.3">
      <c r="A1828" s="117">
        <v>42083</v>
      </c>
      <c r="B1828" s="115">
        <v>63</v>
      </c>
      <c r="C1828" s="116">
        <f t="shared" si="56"/>
        <v>-1.0196546685729562E-2</v>
      </c>
      <c r="D1828" s="115">
        <f t="shared" si="57"/>
        <v>-20.393093371459123</v>
      </c>
    </row>
    <row r="1829" spans="1:4" x14ac:dyDescent="0.3">
      <c r="A1829" s="117">
        <v>42086</v>
      </c>
      <c r="B1829" s="115">
        <v>62.7</v>
      </c>
      <c r="C1829" s="116">
        <f t="shared" si="56"/>
        <v>-3.6496350364963501E-2</v>
      </c>
      <c r="D1829" s="115">
        <f t="shared" si="57"/>
        <v>-72.992700729926995</v>
      </c>
    </row>
    <row r="1830" spans="1:4" x14ac:dyDescent="0.3">
      <c r="A1830" s="117">
        <v>42087</v>
      </c>
      <c r="B1830" s="115">
        <v>62.811999999999998</v>
      </c>
      <c r="C1830" s="116">
        <f t="shared" si="56"/>
        <v>-3.8542782795040573E-2</v>
      </c>
      <c r="D1830" s="115">
        <f t="shared" si="57"/>
        <v>-77.085565590081131</v>
      </c>
    </row>
    <row r="1831" spans="1:4" x14ac:dyDescent="0.3">
      <c r="A1831" s="117">
        <v>42088</v>
      </c>
      <c r="B1831" s="115">
        <v>64.75</v>
      </c>
      <c r="C1831" s="116">
        <f t="shared" si="56"/>
        <v>9.7465886939571145E-3</v>
      </c>
      <c r="D1831" s="115">
        <f t="shared" si="57"/>
        <v>19.493177387914226</v>
      </c>
    </row>
    <row r="1832" spans="1:4" x14ac:dyDescent="0.3">
      <c r="A1832" s="117">
        <v>42089</v>
      </c>
      <c r="B1832" s="115">
        <v>64.171000000000006</v>
      </c>
      <c r="C1832" s="116">
        <f t="shared" si="56"/>
        <v>-2.6974981046247102E-2</v>
      </c>
      <c r="D1832" s="115">
        <f t="shared" si="57"/>
        <v>-53.949962092494204</v>
      </c>
    </row>
    <row r="1833" spans="1:4" x14ac:dyDescent="0.3">
      <c r="A1833" s="117">
        <v>42090</v>
      </c>
      <c r="B1833" s="115">
        <v>64.7</v>
      </c>
      <c r="C1833" s="116">
        <f t="shared" si="56"/>
        <v>-9.4007410356124286E-3</v>
      </c>
      <c r="D1833" s="115">
        <f t="shared" si="57"/>
        <v>-18.801482071224857</v>
      </c>
    </row>
    <row r="1834" spans="1:4" x14ac:dyDescent="0.3">
      <c r="A1834" s="117">
        <v>42093</v>
      </c>
      <c r="B1834" s="115">
        <v>64.025999999999996</v>
      </c>
      <c r="C1834" s="116">
        <f t="shared" si="56"/>
        <v>-1.4833051238652081E-2</v>
      </c>
      <c r="D1834" s="115">
        <f t="shared" si="57"/>
        <v>-29.666102477304158</v>
      </c>
    </row>
    <row r="1835" spans="1:4" x14ac:dyDescent="0.3">
      <c r="A1835" s="117">
        <v>42094</v>
      </c>
      <c r="B1835" s="115">
        <v>63.65</v>
      </c>
      <c r="C1835" s="116">
        <f t="shared" si="56"/>
        <v>2.4959742351046654E-2</v>
      </c>
      <c r="D1835" s="115">
        <f t="shared" si="57"/>
        <v>49.919484702093307</v>
      </c>
    </row>
    <row r="1836" spans="1:4" x14ac:dyDescent="0.3">
      <c r="A1836" s="117">
        <v>42095</v>
      </c>
      <c r="B1836" s="115">
        <v>63.25</v>
      </c>
      <c r="C1836" s="116">
        <f t="shared" si="56"/>
        <v>-5.643855429263182E-3</v>
      </c>
      <c r="D1836" s="115">
        <f t="shared" si="57"/>
        <v>-11.287710858526362</v>
      </c>
    </row>
    <row r="1837" spans="1:4" x14ac:dyDescent="0.3">
      <c r="A1837" s="117">
        <v>42096</v>
      </c>
      <c r="B1837" s="115">
        <v>62.731000000000002</v>
      </c>
      <c r="C1837" s="116">
        <f t="shared" si="56"/>
        <v>-4.2698412698412439E-3</v>
      </c>
      <c r="D1837" s="115">
        <f t="shared" si="57"/>
        <v>-8.539682539682488</v>
      </c>
    </row>
    <row r="1838" spans="1:4" x14ac:dyDescent="0.3">
      <c r="A1838" s="117">
        <v>42097</v>
      </c>
      <c r="B1838" s="115">
        <v>63.162999999999997</v>
      </c>
      <c r="C1838" s="116">
        <f t="shared" si="56"/>
        <v>7.384370015948865E-3</v>
      </c>
      <c r="D1838" s="115">
        <f t="shared" si="57"/>
        <v>14.768740031897728</v>
      </c>
    </row>
    <row r="1839" spans="1:4" x14ac:dyDescent="0.3">
      <c r="A1839" s="117">
        <v>42100</v>
      </c>
      <c r="B1839" s="115">
        <v>61.1</v>
      </c>
      <c r="C1839" s="116">
        <f t="shared" si="56"/>
        <v>-2.7255938355728145E-2</v>
      </c>
      <c r="D1839" s="115">
        <f t="shared" si="57"/>
        <v>-54.511876711456289</v>
      </c>
    </row>
    <row r="1840" spans="1:4" x14ac:dyDescent="0.3">
      <c r="A1840" s="117">
        <v>42101</v>
      </c>
      <c r="B1840" s="115">
        <v>60.201000000000001</v>
      </c>
      <c r="C1840" s="116">
        <f t="shared" si="56"/>
        <v>-7.025482625482625E-2</v>
      </c>
      <c r="D1840" s="115">
        <f t="shared" si="57"/>
        <v>-140.50965250965248</v>
      </c>
    </row>
    <row r="1841" spans="1:4" x14ac:dyDescent="0.3">
      <c r="A1841" s="117">
        <v>42102</v>
      </c>
      <c r="B1841" s="115">
        <v>60.475999999999999</v>
      </c>
      <c r="C1841" s="116">
        <f t="shared" si="56"/>
        <v>-5.7580527029343583E-2</v>
      </c>
      <c r="D1841" s="115">
        <f t="shared" si="57"/>
        <v>-115.16105405868716</v>
      </c>
    </row>
    <row r="1842" spans="1:4" x14ac:dyDescent="0.3">
      <c r="A1842" s="117">
        <v>42103</v>
      </c>
      <c r="B1842" s="115">
        <v>60.557000000000002</v>
      </c>
      <c r="C1842" s="116">
        <f t="shared" si="56"/>
        <v>-6.4034003091190117E-2</v>
      </c>
      <c r="D1842" s="115">
        <f t="shared" si="57"/>
        <v>-128.06800618238023</v>
      </c>
    </row>
    <row r="1843" spans="1:4" x14ac:dyDescent="0.3">
      <c r="A1843" s="117">
        <v>42104</v>
      </c>
      <c r="B1843" s="115">
        <v>60.744</v>
      </c>
      <c r="C1843" s="116">
        <f t="shared" si="56"/>
        <v>-5.1260425452160009E-2</v>
      </c>
      <c r="D1843" s="115">
        <f t="shared" si="57"/>
        <v>-102.52085090432001</v>
      </c>
    </row>
    <row r="1844" spans="1:4" x14ac:dyDescent="0.3">
      <c r="A1844" s="117">
        <v>42107</v>
      </c>
      <c r="B1844" s="115">
        <v>61.994</v>
      </c>
      <c r="C1844" s="116">
        <f t="shared" si="56"/>
        <v>-2.6017282010997626E-2</v>
      </c>
      <c r="D1844" s="115">
        <f t="shared" si="57"/>
        <v>-52.034564021995251</v>
      </c>
    </row>
    <row r="1845" spans="1:4" x14ac:dyDescent="0.3">
      <c r="A1845" s="117">
        <v>42108</v>
      </c>
      <c r="B1845" s="115">
        <v>61.689</v>
      </c>
      <c r="C1845" s="116">
        <f t="shared" si="56"/>
        <v>-2.4679841897233202E-2</v>
      </c>
      <c r="D1845" s="115">
        <f t="shared" si="57"/>
        <v>-49.359683794466399</v>
      </c>
    </row>
    <row r="1846" spans="1:4" x14ac:dyDescent="0.3">
      <c r="A1846" s="117">
        <v>42109</v>
      </c>
      <c r="B1846" s="115">
        <v>60.625</v>
      </c>
      <c r="C1846" s="116">
        <f t="shared" si="56"/>
        <v>-3.3571918190368422E-2</v>
      </c>
      <c r="D1846" s="115">
        <f t="shared" si="57"/>
        <v>-67.143836380736843</v>
      </c>
    </row>
    <row r="1847" spans="1:4" x14ac:dyDescent="0.3">
      <c r="A1847" s="117">
        <v>42110</v>
      </c>
      <c r="B1847" s="115">
        <v>61.3</v>
      </c>
      <c r="C1847" s="116">
        <f t="shared" si="56"/>
        <v>-2.9495115811471899E-2</v>
      </c>
      <c r="D1847" s="115">
        <f t="shared" si="57"/>
        <v>-58.990231622943789</v>
      </c>
    </row>
    <row r="1848" spans="1:4" x14ac:dyDescent="0.3">
      <c r="A1848" s="117">
        <v>42111</v>
      </c>
      <c r="B1848" s="115">
        <v>63.375</v>
      </c>
      <c r="C1848" s="116">
        <f t="shared" si="56"/>
        <v>3.7234042553191467E-2</v>
      </c>
      <c r="D1848" s="115">
        <f t="shared" si="57"/>
        <v>74.468085106382929</v>
      </c>
    </row>
    <row r="1849" spans="1:4" x14ac:dyDescent="0.3">
      <c r="A1849" s="117">
        <v>42114</v>
      </c>
      <c r="B1849" s="115">
        <v>62.475000000000001</v>
      </c>
      <c r="C1849" s="116">
        <f t="shared" si="56"/>
        <v>3.7773458912642659E-2</v>
      </c>
      <c r="D1849" s="115">
        <f t="shared" si="57"/>
        <v>75.54691782528532</v>
      </c>
    </row>
    <row r="1850" spans="1:4" x14ac:dyDescent="0.3">
      <c r="A1850" s="117">
        <v>42115</v>
      </c>
      <c r="B1850" s="115">
        <v>61.987000000000002</v>
      </c>
      <c r="C1850" s="116">
        <f t="shared" si="56"/>
        <v>2.4985118063364026E-2</v>
      </c>
      <c r="D1850" s="115">
        <f t="shared" si="57"/>
        <v>49.970236126728054</v>
      </c>
    </row>
    <row r="1851" spans="1:4" x14ac:dyDescent="0.3">
      <c r="A1851" s="117">
        <v>42116</v>
      </c>
      <c r="B1851" s="115">
        <v>61.429000000000002</v>
      </c>
      <c r="C1851" s="116">
        <f t="shared" si="56"/>
        <v>1.439965652195452E-2</v>
      </c>
      <c r="D1851" s="115">
        <f t="shared" si="57"/>
        <v>28.799313043909038</v>
      </c>
    </row>
    <row r="1852" spans="1:4" x14ac:dyDescent="0.3">
      <c r="A1852" s="117">
        <v>42117</v>
      </c>
      <c r="B1852" s="115">
        <v>61.2</v>
      </c>
      <c r="C1852" s="116">
        <f t="shared" si="56"/>
        <v>7.5069142631371509E-3</v>
      </c>
      <c r="D1852" s="115">
        <f t="shared" si="57"/>
        <v>15.013828526274301</v>
      </c>
    </row>
    <row r="1853" spans="1:4" x14ac:dyDescent="0.3">
      <c r="A1853" s="117">
        <v>42118</v>
      </c>
      <c r="B1853" s="115">
        <v>61</v>
      </c>
      <c r="C1853" s="116">
        <f t="shared" si="56"/>
        <v>-1.6033809723521628E-2</v>
      </c>
      <c r="D1853" s="115">
        <f t="shared" si="57"/>
        <v>-32.067619447043256</v>
      </c>
    </row>
    <row r="1854" spans="1:4" x14ac:dyDescent="0.3">
      <c r="A1854" s="117">
        <v>42121</v>
      </c>
      <c r="B1854" s="115">
        <v>61.036999999999999</v>
      </c>
      <c r="C1854" s="116">
        <f t="shared" si="56"/>
        <v>-1.0569145228484835E-2</v>
      </c>
      <c r="D1854" s="115">
        <f t="shared" si="57"/>
        <v>-21.138290456969671</v>
      </c>
    </row>
    <row r="1855" spans="1:4" x14ac:dyDescent="0.3">
      <c r="A1855" s="117">
        <v>42122</v>
      </c>
      <c r="B1855" s="115">
        <v>61.140999999999998</v>
      </c>
      <c r="C1855" s="116">
        <f t="shared" si="56"/>
        <v>8.5113402061855383E-3</v>
      </c>
      <c r="D1855" s="115">
        <f t="shared" si="57"/>
        <v>17.022680412371074</v>
      </c>
    </row>
    <row r="1856" spans="1:4" x14ac:dyDescent="0.3">
      <c r="A1856" s="117">
        <v>42123</v>
      </c>
      <c r="B1856" s="115">
        <v>62.673999999999999</v>
      </c>
      <c r="C1856" s="116">
        <f t="shared" si="56"/>
        <v>2.2414355628058765E-2</v>
      </c>
      <c r="D1856" s="115">
        <f t="shared" si="57"/>
        <v>44.828711256117529</v>
      </c>
    </row>
    <row r="1857" spans="1:4" x14ac:dyDescent="0.3">
      <c r="A1857" s="117">
        <v>42124</v>
      </c>
      <c r="B1857" s="115">
        <v>63.457999999999998</v>
      </c>
      <c r="C1857" s="116">
        <f t="shared" si="56"/>
        <v>1.3096646942800537E-3</v>
      </c>
      <c r="D1857" s="115">
        <f t="shared" si="57"/>
        <v>2.6193293885601068</v>
      </c>
    </row>
    <row r="1858" spans="1:4" x14ac:dyDescent="0.3">
      <c r="A1858" s="117">
        <v>42125</v>
      </c>
      <c r="B1858" s="115">
        <v>62.774999999999999</v>
      </c>
      <c r="C1858" s="116">
        <f t="shared" si="56"/>
        <v>4.8019207683072775E-3</v>
      </c>
      <c r="D1858" s="115">
        <f t="shared" si="57"/>
        <v>9.6038415366145546</v>
      </c>
    </row>
    <row r="1859" spans="1:4" x14ac:dyDescent="0.3">
      <c r="A1859" s="117">
        <v>42128</v>
      </c>
      <c r="B1859" s="115">
        <v>62.738</v>
      </c>
      <c r="C1859" s="116">
        <f t="shared" si="56"/>
        <v>1.2115443560746571E-2</v>
      </c>
      <c r="D1859" s="115">
        <f t="shared" si="57"/>
        <v>24.23088712149314</v>
      </c>
    </row>
    <row r="1860" spans="1:4" x14ac:dyDescent="0.3">
      <c r="A1860" s="117">
        <v>42129</v>
      </c>
      <c r="B1860" s="115">
        <v>63.975000000000001</v>
      </c>
      <c r="C1860" s="116">
        <f t="shared" si="56"/>
        <v>4.1446222468215325E-2</v>
      </c>
      <c r="D1860" s="115">
        <f t="shared" si="57"/>
        <v>82.892444936430635</v>
      </c>
    </row>
    <row r="1861" spans="1:4" x14ac:dyDescent="0.3">
      <c r="A1861" s="117">
        <v>42130</v>
      </c>
      <c r="B1861" s="115">
        <v>65.525000000000006</v>
      </c>
      <c r="C1861" s="116">
        <f t="shared" si="56"/>
        <v>7.0669934640522916E-2</v>
      </c>
      <c r="D1861" s="115">
        <f t="shared" si="57"/>
        <v>141.33986928104582</v>
      </c>
    </row>
    <row r="1862" spans="1:4" x14ac:dyDescent="0.3">
      <c r="A1862" s="117">
        <v>42131</v>
      </c>
      <c r="B1862" s="115">
        <v>65.875</v>
      </c>
      <c r="C1862" s="116">
        <f t="shared" si="56"/>
        <v>7.9918032786885251E-2</v>
      </c>
      <c r="D1862" s="115">
        <f t="shared" si="57"/>
        <v>159.8360655737705</v>
      </c>
    </row>
    <row r="1863" spans="1:4" x14ac:dyDescent="0.3">
      <c r="A1863" s="117">
        <v>42132</v>
      </c>
      <c r="B1863" s="115">
        <v>63.006</v>
      </c>
      <c r="C1863" s="116">
        <f t="shared" si="56"/>
        <v>3.2259121516457254E-2</v>
      </c>
      <c r="D1863" s="115">
        <f t="shared" si="57"/>
        <v>64.518243032914498</v>
      </c>
    </row>
    <row r="1864" spans="1:4" x14ac:dyDescent="0.3">
      <c r="A1864" s="117">
        <v>42135</v>
      </c>
      <c r="B1864" s="115">
        <v>64.918000000000006</v>
      </c>
      <c r="C1864" s="116">
        <f t="shared" si="56"/>
        <v>6.1775240836754522E-2</v>
      </c>
      <c r="D1864" s="115">
        <f t="shared" si="57"/>
        <v>123.55048167350904</v>
      </c>
    </row>
    <row r="1865" spans="1:4" x14ac:dyDescent="0.3">
      <c r="A1865" s="117">
        <v>42136</v>
      </c>
      <c r="B1865" s="115">
        <v>65.058999999999997</v>
      </c>
      <c r="C1865" s="116">
        <f t="shared" si="56"/>
        <v>3.8054057503909083E-2</v>
      </c>
      <c r="D1865" s="115">
        <f t="shared" si="57"/>
        <v>76.108115007818171</v>
      </c>
    </row>
    <row r="1866" spans="1:4" x14ac:dyDescent="0.3">
      <c r="A1866" s="117">
        <v>42137</v>
      </c>
      <c r="B1866" s="115">
        <v>65.554000000000002</v>
      </c>
      <c r="C1866" s="116">
        <f t="shared" si="56"/>
        <v>3.3029720445018812E-2</v>
      </c>
      <c r="D1866" s="115">
        <f t="shared" si="57"/>
        <v>66.059440890037621</v>
      </c>
    </row>
    <row r="1867" spans="1:4" x14ac:dyDescent="0.3">
      <c r="A1867" s="117">
        <v>42138</v>
      </c>
      <c r="B1867" s="115">
        <v>63.674999999999997</v>
      </c>
      <c r="C1867" s="116">
        <f t="shared" si="56"/>
        <v>1.4336917562723992E-2</v>
      </c>
      <c r="D1867" s="115">
        <f t="shared" si="57"/>
        <v>28.673835125447983</v>
      </c>
    </row>
    <row r="1868" spans="1:4" x14ac:dyDescent="0.3">
      <c r="A1868" s="117">
        <v>42139</v>
      </c>
      <c r="B1868" s="115">
        <v>62.591000000000001</v>
      </c>
      <c r="C1868" s="116">
        <f t="shared" si="56"/>
        <v>-2.343077560649024E-3</v>
      </c>
      <c r="D1868" s="115">
        <f t="shared" si="57"/>
        <v>-4.6861551212980475</v>
      </c>
    </row>
    <row r="1869" spans="1:4" x14ac:dyDescent="0.3">
      <c r="A1869" s="117">
        <v>42142</v>
      </c>
      <c r="B1869" s="115">
        <v>63.258000000000003</v>
      </c>
      <c r="C1869" s="116">
        <f t="shared" si="56"/>
        <v>-1.1207502930832336E-2</v>
      </c>
      <c r="D1869" s="115">
        <f t="shared" si="57"/>
        <v>-22.415005861664671</v>
      </c>
    </row>
    <row r="1870" spans="1:4" x14ac:dyDescent="0.3">
      <c r="A1870" s="117">
        <v>42143</v>
      </c>
      <c r="B1870" s="115">
        <v>63.975000000000001</v>
      </c>
      <c r="C1870" s="116">
        <f t="shared" si="56"/>
        <v>-2.365509347577267E-2</v>
      </c>
      <c r="D1870" s="115">
        <f t="shared" si="57"/>
        <v>-47.310186951545333</v>
      </c>
    </row>
    <row r="1871" spans="1:4" x14ac:dyDescent="0.3">
      <c r="A1871" s="117">
        <v>42144</v>
      </c>
      <c r="B1871" s="115">
        <v>64.224999999999994</v>
      </c>
      <c r="C1871" s="116">
        <f t="shared" ref="C1871:C1934" si="58">(B1871-B1862)/B1862</f>
        <v>-2.5047438330170865E-2</v>
      </c>
      <c r="D1871" s="115">
        <f t="shared" ref="D1871:D1934" si="59">C1871*$D$2/$D$1</f>
        <v>-50.094876660341725</v>
      </c>
    </row>
    <row r="1872" spans="1:4" x14ac:dyDescent="0.3">
      <c r="A1872" s="117">
        <v>42145</v>
      </c>
      <c r="B1872" s="115">
        <v>63.427</v>
      </c>
      <c r="C1872" s="116">
        <f t="shared" si="58"/>
        <v>6.681903310795787E-3</v>
      </c>
      <c r="D1872" s="115">
        <f t="shared" si="59"/>
        <v>13.363806621591573</v>
      </c>
    </row>
    <row r="1873" spans="1:4" x14ac:dyDescent="0.3">
      <c r="A1873" s="117">
        <v>42146</v>
      </c>
      <c r="B1873" s="115">
        <v>63.85</v>
      </c>
      <c r="C1873" s="116">
        <f t="shared" si="58"/>
        <v>-1.645152346036546E-2</v>
      </c>
      <c r="D1873" s="115">
        <f t="shared" si="59"/>
        <v>-32.903046920730915</v>
      </c>
    </row>
    <row r="1874" spans="1:4" x14ac:dyDescent="0.3">
      <c r="A1874" s="117">
        <v>42150</v>
      </c>
      <c r="B1874" s="115">
        <v>63.906999999999996</v>
      </c>
      <c r="C1874" s="116">
        <f t="shared" si="58"/>
        <v>-1.7707004411380456E-2</v>
      </c>
      <c r="D1874" s="115">
        <f t="shared" si="59"/>
        <v>-35.414008822760913</v>
      </c>
    </row>
    <row r="1875" spans="1:4" x14ac:dyDescent="0.3">
      <c r="A1875" s="117">
        <v>42151</v>
      </c>
      <c r="B1875" s="115">
        <v>62.884999999999998</v>
      </c>
      <c r="C1875" s="116">
        <f t="shared" si="58"/>
        <v>-4.0714525429417031E-2</v>
      </c>
      <c r="D1875" s="115">
        <f t="shared" si="59"/>
        <v>-81.42905085883406</v>
      </c>
    </row>
    <row r="1876" spans="1:4" x14ac:dyDescent="0.3">
      <c r="A1876" s="117">
        <v>42152</v>
      </c>
      <c r="B1876" s="115">
        <v>63.845999999999997</v>
      </c>
      <c r="C1876" s="116">
        <f t="shared" si="58"/>
        <v>2.6855123674911566E-3</v>
      </c>
      <c r="D1876" s="115">
        <f t="shared" si="59"/>
        <v>5.3710247349823126</v>
      </c>
    </row>
    <row r="1877" spans="1:4" x14ac:dyDescent="0.3">
      <c r="A1877" s="117">
        <v>42153</v>
      </c>
      <c r="B1877" s="115">
        <v>63.924999999999997</v>
      </c>
      <c r="C1877" s="116">
        <f t="shared" si="58"/>
        <v>2.131296831812874E-2</v>
      </c>
      <c r="D1877" s="115">
        <f t="shared" si="59"/>
        <v>42.625936636257478</v>
      </c>
    </row>
    <row r="1878" spans="1:4" x14ac:dyDescent="0.3">
      <c r="A1878" s="117">
        <v>42156</v>
      </c>
      <c r="B1878" s="115">
        <v>63.75</v>
      </c>
      <c r="C1878" s="116">
        <f t="shared" si="58"/>
        <v>7.7776723892629754E-3</v>
      </c>
      <c r="D1878" s="115">
        <f t="shared" si="59"/>
        <v>15.555344778525949</v>
      </c>
    </row>
    <row r="1879" spans="1:4" x14ac:dyDescent="0.3">
      <c r="A1879" s="117">
        <v>42157</v>
      </c>
      <c r="B1879" s="115">
        <v>63.99</v>
      </c>
      <c r="C1879" s="116">
        <f t="shared" si="58"/>
        <v>2.3446658851114605E-4</v>
      </c>
      <c r="D1879" s="115">
        <f t="shared" si="59"/>
        <v>0.46893317702229209</v>
      </c>
    </row>
    <row r="1880" spans="1:4" x14ac:dyDescent="0.3">
      <c r="A1880" s="117">
        <v>42158</v>
      </c>
      <c r="B1880" s="115">
        <v>65.186999999999998</v>
      </c>
      <c r="C1880" s="116">
        <f t="shared" si="58"/>
        <v>1.4978590891397484E-2</v>
      </c>
      <c r="D1880" s="115">
        <f t="shared" si="59"/>
        <v>29.957181782794965</v>
      </c>
    </row>
    <row r="1881" spans="1:4" x14ac:dyDescent="0.3">
      <c r="A1881" s="117">
        <v>42159</v>
      </c>
      <c r="B1881" s="115">
        <v>65.959999999999994</v>
      </c>
      <c r="C1881" s="116">
        <f t="shared" si="58"/>
        <v>3.9935674082015454E-2</v>
      </c>
      <c r="D1881" s="115">
        <f t="shared" si="59"/>
        <v>79.871348164030906</v>
      </c>
    </row>
    <row r="1882" spans="1:4" x14ac:dyDescent="0.3">
      <c r="A1882" s="117">
        <v>42160</v>
      </c>
      <c r="B1882" s="115">
        <v>66.893000000000001</v>
      </c>
      <c r="C1882" s="116">
        <f t="shared" si="58"/>
        <v>4.7658574784651513E-2</v>
      </c>
      <c r="D1882" s="115">
        <f t="shared" si="59"/>
        <v>95.317149569303027</v>
      </c>
    </row>
    <row r="1883" spans="1:4" x14ac:dyDescent="0.3">
      <c r="A1883" s="117">
        <v>42163</v>
      </c>
      <c r="B1883" s="115">
        <v>68.298000000000002</v>
      </c>
      <c r="C1883" s="116">
        <f t="shared" si="58"/>
        <v>6.8709218082526252E-2</v>
      </c>
      <c r="D1883" s="115">
        <f t="shared" si="59"/>
        <v>137.4184361650525</v>
      </c>
    </row>
    <row r="1884" spans="1:4" x14ac:dyDescent="0.3">
      <c r="A1884" s="117">
        <v>42164</v>
      </c>
      <c r="B1884" s="115">
        <v>67.768000000000001</v>
      </c>
      <c r="C1884" s="116">
        <f t="shared" si="58"/>
        <v>7.7649677983620935E-2</v>
      </c>
      <c r="D1884" s="115">
        <f t="shared" si="59"/>
        <v>155.29935596724187</v>
      </c>
    </row>
    <row r="1885" spans="1:4" x14ac:dyDescent="0.3">
      <c r="A1885" s="117">
        <v>42165</v>
      </c>
      <c r="B1885" s="115">
        <v>66.3</v>
      </c>
      <c r="C1885" s="116">
        <f t="shared" si="58"/>
        <v>3.8436237195752287E-2</v>
      </c>
      <c r="D1885" s="115">
        <f t="shared" si="59"/>
        <v>76.872474391504568</v>
      </c>
    </row>
    <row r="1886" spans="1:4" x14ac:dyDescent="0.3">
      <c r="A1886" s="117">
        <v>42166</v>
      </c>
      <c r="B1886" s="115">
        <v>65.75</v>
      </c>
      <c r="C1886" s="116">
        <f t="shared" si="58"/>
        <v>2.85490809542433E-2</v>
      </c>
      <c r="D1886" s="115">
        <f t="shared" si="59"/>
        <v>57.098161908486595</v>
      </c>
    </row>
    <row r="1887" spans="1:4" x14ac:dyDescent="0.3">
      <c r="A1887" s="117">
        <v>42167</v>
      </c>
      <c r="B1887" s="115">
        <v>67.400000000000006</v>
      </c>
      <c r="C1887" s="116">
        <f t="shared" si="58"/>
        <v>5.72549019607844E-2</v>
      </c>
      <c r="D1887" s="115">
        <f t="shared" si="59"/>
        <v>114.5098039215688</v>
      </c>
    </row>
    <row r="1888" spans="1:4" x14ac:dyDescent="0.3">
      <c r="A1888" s="117">
        <v>42170</v>
      </c>
      <c r="B1888" s="115">
        <v>70.052999999999997</v>
      </c>
      <c r="C1888" s="116">
        <f t="shared" si="58"/>
        <v>9.4749179559306063E-2</v>
      </c>
      <c r="D1888" s="115">
        <f t="shared" si="59"/>
        <v>189.49835911861214</v>
      </c>
    </row>
    <row r="1889" spans="1:4" x14ac:dyDescent="0.3">
      <c r="A1889" s="117">
        <v>42171</v>
      </c>
      <c r="B1889" s="115">
        <v>68.808000000000007</v>
      </c>
      <c r="C1889" s="116">
        <f t="shared" si="58"/>
        <v>5.5547885314556726E-2</v>
      </c>
      <c r="D1889" s="115">
        <f t="shared" si="59"/>
        <v>111.09577062911345</v>
      </c>
    </row>
    <row r="1890" spans="1:4" x14ac:dyDescent="0.3">
      <c r="A1890" s="117">
        <v>42172</v>
      </c>
      <c r="B1890" s="115">
        <v>70.066000000000003</v>
      </c>
      <c r="C1890" s="116">
        <f t="shared" si="58"/>
        <v>6.2249848392965573E-2</v>
      </c>
      <c r="D1890" s="115">
        <f t="shared" si="59"/>
        <v>124.49969678593115</v>
      </c>
    </row>
    <row r="1891" spans="1:4" x14ac:dyDescent="0.3">
      <c r="A1891" s="117">
        <v>42173</v>
      </c>
      <c r="B1891" s="115">
        <v>68.238</v>
      </c>
      <c r="C1891" s="116">
        <f t="shared" si="58"/>
        <v>2.0106737625760526E-2</v>
      </c>
      <c r="D1891" s="115">
        <f t="shared" si="59"/>
        <v>40.213475251521054</v>
      </c>
    </row>
    <row r="1892" spans="1:4" x14ac:dyDescent="0.3">
      <c r="A1892" s="117">
        <v>42174</v>
      </c>
      <c r="B1892" s="115">
        <v>68.186999999999998</v>
      </c>
      <c r="C1892" s="116">
        <f t="shared" si="58"/>
        <v>-1.6252306070456558E-3</v>
      </c>
      <c r="D1892" s="115">
        <f t="shared" si="59"/>
        <v>-3.2504612140913114</v>
      </c>
    </row>
    <row r="1893" spans="1:4" x14ac:dyDescent="0.3">
      <c r="A1893" s="117">
        <v>42177</v>
      </c>
      <c r="B1893" s="115">
        <v>65.25</v>
      </c>
      <c r="C1893" s="116">
        <f t="shared" si="58"/>
        <v>-3.7156179907921152E-2</v>
      </c>
      <c r="D1893" s="115">
        <f t="shared" si="59"/>
        <v>-74.312359815842299</v>
      </c>
    </row>
    <row r="1894" spans="1:4" x14ac:dyDescent="0.3">
      <c r="A1894" s="117">
        <v>42178</v>
      </c>
      <c r="B1894" s="115">
        <v>65</v>
      </c>
      <c r="C1894" s="116">
        <f t="shared" si="58"/>
        <v>-1.960784313725486E-2</v>
      </c>
      <c r="D1894" s="115">
        <f t="shared" si="59"/>
        <v>-39.215686274509714</v>
      </c>
    </row>
    <row r="1895" spans="1:4" x14ac:dyDescent="0.3">
      <c r="A1895" s="117">
        <v>42179</v>
      </c>
      <c r="B1895" s="115">
        <v>67.25</v>
      </c>
      <c r="C1895" s="116">
        <f t="shared" si="58"/>
        <v>2.2813688212927757E-2</v>
      </c>
      <c r="D1895" s="115">
        <f t="shared" si="59"/>
        <v>45.627376425855509</v>
      </c>
    </row>
    <row r="1896" spans="1:4" x14ac:dyDescent="0.3">
      <c r="A1896" s="117">
        <v>42180</v>
      </c>
      <c r="B1896" s="115">
        <v>67.28</v>
      </c>
      <c r="C1896" s="116">
        <f t="shared" si="58"/>
        <v>-1.7804154302671297E-3</v>
      </c>
      <c r="D1896" s="115">
        <f t="shared" si="59"/>
        <v>-3.5608308605342591</v>
      </c>
    </row>
    <row r="1897" spans="1:4" x14ac:dyDescent="0.3">
      <c r="A1897" s="117">
        <v>42181</v>
      </c>
      <c r="B1897" s="115">
        <v>67.45</v>
      </c>
      <c r="C1897" s="116">
        <f t="shared" si="58"/>
        <v>-3.7157580688906892E-2</v>
      </c>
      <c r="D1897" s="115">
        <f t="shared" si="59"/>
        <v>-74.31516137781378</v>
      </c>
    </row>
    <row r="1898" spans="1:4" x14ac:dyDescent="0.3">
      <c r="A1898" s="117">
        <v>42184</v>
      </c>
      <c r="B1898" s="115">
        <v>71.757000000000005</v>
      </c>
      <c r="C1898" s="116">
        <f t="shared" si="58"/>
        <v>4.2858388559469794E-2</v>
      </c>
      <c r="D1898" s="115">
        <f t="shared" si="59"/>
        <v>85.716777118939575</v>
      </c>
    </row>
    <row r="1899" spans="1:4" x14ac:dyDescent="0.3">
      <c r="A1899" s="117">
        <v>42185</v>
      </c>
      <c r="B1899" s="115">
        <v>69.918000000000006</v>
      </c>
      <c r="C1899" s="116">
        <f t="shared" si="58"/>
        <v>-2.112294122684271E-3</v>
      </c>
      <c r="D1899" s="115">
        <f t="shared" si="59"/>
        <v>-4.2245882453685413</v>
      </c>
    </row>
    <row r="1900" spans="1:4" x14ac:dyDescent="0.3">
      <c r="A1900" s="117">
        <v>42186</v>
      </c>
      <c r="B1900" s="115">
        <v>68.25</v>
      </c>
      <c r="C1900" s="116">
        <f t="shared" si="58"/>
        <v>1.7585509540139592E-4</v>
      </c>
      <c r="D1900" s="115">
        <f t="shared" si="59"/>
        <v>0.35171019080279181</v>
      </c>
    </row>
    <row r="1901" spans="1:4" x14ac:dyDescent="0.3">
      <c r="A1901" s="117">
        <v>42187</v>
      </c>
      <c r="B1901" s="115">
        <v>67.900000000000006</v>
      </c>
      <c r="C1901" s="116">
        <f t="shared" si="58"/>
        <v>-4.2090134483111436E-3</v>
      </c>
      <c r="D1901" s="115">
        <f t="shared" si="59"/>
        <v>-8.4180268966222869</v>
      </c>
    </row>
    <row r="1902" spans="1:4" x14ac:dyDescent="0.3">
      <c r="A1902" s="117">
        <v>42191</v>
      </c>
      <c r="B1902" s="115">
        <v>71.417000000000002</v>
      </c>
      <c r="C1902" s="116">
        <f t="shared" si="58"/>
        <v>9.4513409961685849E-2</v>
      </c>
      <c r="D1902" s="115">
        <f t="shared" si="59"/>
        <v>189.02681992337168</v>
      </c>
    </row>
    <row r="1903" spans="1:4" x14ac:dyDescent="0.3">
      <c r="A1903" s="117">
        <v>42192</v>
      </c>
      <c r="B1903" s="115">
        <v>71.061000000000007</v>
      </c>
      <c r="C1903" s="116">
        <f t="shared" si="58"/>
        <v>9.3246153846153951E-2</v>
      </c>
      <c r="D1903" s="115">
        <f t="shared" si="59"/>
        <v>186.49230769230789</v>
      </c>
    </row>
    <row r="1904" spans="1:4" x14ac:dyDescent="0.3">
      <c r="A1904" s="117">
        <v>42193</v>
      </c>
      <c r="B1904" s="115">
        <v>73.3</v>
      </c>
      <c r="C1904" s="116">
        <f t="shared" si="58"/>
        <v>8.996282527881036E-2</v>
      </c>
      <c r="D1904" s="115">
        <f t="shared" si="59"/>
        <v>179.92565055762071</v>
      </c>
    </row>
    <row r="1905" spans="1:4" x14ac:dyDescent="0.3">
      <c r="A1905" s="117">
        <v>42194</v>
      </c>
      <c r="B1905" s="115">
        <v>72.847999999999999</v>
      </c>
      <c r="C1905" s="116">
        <f t="shared" si="58"/>
        <v>8.2758620689655144E-2</v>
      </c>
      <c r="D1905" s="115">
        <f t="shared" si="59"/>
        <v>165.51724137931026</v>
      </c>
    </row>
    <row r="1906" spans="1:4" x14ac:dyDescent="0.3">
      <c r="A1906" s="117">
        <v>42195</v>
      </c>
      <c r="B1906" s="115">
        <v>69.75</v>
      </c>
      <c r="C1906" s="116">
        <f t="shared" si="58"/>
        <v>3.4099332839140059E-2</v>
      </c>
      <c r="D1906" s="115">
        <f t="shared" si="59"/>
        <v>68.198665678280108</v>
      </c>
    </row>
    <row r="1907" spans="1:4" x14ac:dyDescent="0.3">
      <c r="A1907" s="117">
        <v>42198</v>
      </c>
      <c r="B1907" s="115">
        <v>67.745999999999995</v>
      </c>
      <c r="C1907" s="116">
        <f t="shared" si="58"/>
        <v>-5.5896985659935748E-2</v>
      </c>
      <c r="D1907" s="115">
        <f t="shared" si="59"/>
        <v>-111.79397131987149</v>
      </c>
    </row>
    <row r="1908" spans="1:4" x14ac:dyDescent="0.3">
      <c r="A1908" s="117">
        <v>42199</v>
      </c>
      <c r="B1908" s="115">
        <v>67.31</v>
      </c>
      <c r="C1908" s="116">
        <f t="shared" si="58"/>
        <v>-3.7300838124660368E-2</v>
      </c>
      <c r="D1908" s="115">
        <f t="shared" si="59"/>
        <v>-74.601676249320732</v>
      </c>
    </row>
    <row r="1909" spans="1:4" x14ac:dyDescent="0.3">
      <c r="A1909" s="117">
        <v>42200</v>
      </c>
      <c r="B1909" s="115">
        <v>67.349999999999994</v>
      </c>
      <c r="C1909" s="116">
        <f t="shared" si="58"/>
        <v>-1.318681318681327E-2</v>
      </c>
      <c r="D1909" s="115">
        <f t="shared" si="59"/>
        <v>-26.373626373626539</v>
      </c>
    </row>
    <row r="1910" spans="1:4" x14ac:dyDescent="0.3">
      <c r="A1910" s="117">
        <v>42201</v>
      </c>
      <c r="B1910" s="115">
        <v>64.906000000000006</v>
      </c>
      <c r="C1910" s="116">
        <f t="shared" si="58"/>
        <v>-4.4094256259204705E-2</v>
      </c>
      <c r="D1910" s="115">
        <f t="shared" si="59"/>
        <v>-88.188512518409411</v>
      </c>
    </row>
    <row r="1911" spans="1:4" x14ac:dyDescent="0.3">
      <c r="A1911" s="117">
        <v>42202</v>
      </c>
      <c r="B1911" s="115">
        <v>65.548000000000002</v>
      </c>
      <c r="C1911" s="116">
        <f t="shared" si="58"/>
        <v>-8.2179313048713884E-2</v>
      </c>
      <c r="D1911" s="115">
        <f t="shared" si="59"/>
        <v>-164.35862609742776</v>
      </c>
    </row>
    <row r="1912" spans="1:4" x14ac:dyDescent="0.3">
      <c r="A1912" s="117">
        <v>42205</v>
      </c>
      <c r="B1912" s="115">
        <v>65.900000000000006</v>
      </c>
      <c r="C1912" s="116">
        <f t="shared" si="58"/>
        <v>-7.2627742362195866E-2</v>
      </c>
      <c r="D1912" s="115">
        <f t="shared" si="59"/>
        <v>-145.25548472439172</v>
      </c>
    </row>
    <row r="1913" spans="1:4" x14ac:dyDescent="0.3">
      <c r="A1913" s="117">
        <v>42206</v>
      </c>
      <c r="B1913" s="115">
        <v>67.3</v>
      </c>
      <c r="C1913" s="116">
        <f t="shared" si="58"/>
        <v>-8.1855388813096869E-2</v>
      </c>
      <c r="D1913" s="115">
        <f t="shared" si="59"/>
        <v>-163.71077762619373</v>
      </c>
    </row>
    <row r="1914" spans="1:4" x14ac:dyDescent="0.3">
      <c r="A1914" s="117">
        <v>42207</v>
      </c>
      <c r="B1914" s="115">
        <v>68.45</v>
      </c>
      <c r="C1914" s="116">
        <f t="shared" si="58"/>
        <v>-6.0372282011860262E-2</v>
      </c>
      <c r="D1914" s="115">
        <f t="shared" si="59"/>
        <v>-120.74456402372051</v>
      </c>
    </row>
    <row r="1915" spans="1:4" x14ac:dyDescent="0.3">
      <c r="A1915" s="117">
        <v>42208</v>
      </c>
      <c r="B1915" s="115">
        <v>69.5</v>
      </c>
      <c r="C1915" s="116">
        <f t="shared" si="58"/>
        <v>-3.5842293906810036E-3</v>
      </c>
      <c r="D1915" s="115">
        <f t="shared" si="59"/>
        <v>-7.1684587813620064</v>
      </c>
    </row>
    <row r="1916" spans="1:4" x14ac:dyDescent="0.3">
      <c r="A1916" s="117">
        <v>42209</v>
      </c>
      <c r="B1916" s="115">
        <v>71.650000000000006</v>
      </c>
      <c r="C1916" s="116">
        <f t="shared" si="58"/>
        <v>5.7627018569362191E-2</v>
      </c>
      <c r="D1916" s="115">
        <f t="shared" si="59"/>
        <v>115.25403713872437</v>
      </c>
    </row>
    <row r="1917" spans="1:4" x14ac:dyDescent="0.3">
      <c r="A1917" s="117">
        <v>42212</v>
      </c>
      <c r="B1917" s="115">
        <v>73.174999999999997</v>
      </c>
      <c r="C1917" s="116">
        <f t="shared" si="58"/>
        <v>8.7134155400386187E-2</v>
      </c>
      <c r="D1917" s="115">
        <f t="shared" si="59"/>
        <v>174.26831080077238</v>
      </c>
    </row>
    <row r="1918" spans="1:4" x14ac:dyDescent="0.3">
      <c r="A1918" s="117">
        <v>42213</v>
      </c>
      <c r="B1918" s="115">
        <v>70.900000000000006</v>
      </c>
      <c r="C1918" s="116">
        <f t="shared" si="58"/>
        <v>5.2709725315516133E-2</v>
      </c>
      <c r="D1918" s="115">
        <f t="shared" si="59"/>
        <v>105.41945063103225</v>
      </c>
    </row>
    <row r="1919" spans="1:4" x14ac:dyDescent="0.3">
      <c r="A1919" s="117">
        <v>42214</v>
      </c>
      <c r="B1919" s="115">
        <v>70.150000000000006</v>
      </c>
      <c r="C1919" s="116">
        <f t="shared" si="58"/>
        <v>8.0793763288447895E-2</v>
      </c>
      <c r="D1919" s="115">
        <f t="shared" si="59"/>
        <v>161.58752657689578</v>
      </c>
    </row>
    <row r="1920" spans="1:4" x14ac:dyDescent="0.3">
      <c r="A1920" s="117">
        <v>42215</v>
      </c>
      <c r="B1920" s="115">
        <v>71.3</v>
      </c>
      <c r="C1920" s="116">
        <f t="shared" si="58"/>
        <v>8.7752486727283752E-2</v>
      </c>
      <c r="D1920" s="115">
        <f t="shared" si="59"/>
        <v>175.50497345456751</v>
      </c>
    </row>
    <row r="1921" spans="1:4" x14ac:dyDescent="0.3">
      <c r="A1921" s="117">
        <v>42216</v>
      </c>
      <c r="B1921" s="115">
        <v>70.751000000000005</v>
      </c>
      <c r="C1921" s="116">
        <f t="shared" si="58"/>
        <v>7.3611532625189657E-2</v>
      </c>
      <c r="D1921" s="115">
        <f t="shared" si="59"/>
        <v>147.22306525037931</v>
      </c>
    </row>
    <row r="1922" spans="1:4" x14ac:dyDescent="0.3">
      <c r="A1922" s="117">
        <v>42219</v>
      </c>
      <c r="B1922" s="115">
        <v>71.912999999999997</v>
      </c>
      <c r="C1922" s="116">
        <f t="shared" si="58"/>
        <v>6.8543833580980679E-2</v>
      </c>
      <c r="D1922" s="115">
        <f t="shared" si="59"/>
        <v>137.08766716196135</v>
      </c>
    </row>
    <row r="1923" spans="1:4" x14ac:dyDescent="0.3">
      <c r="A1923" s="117">
        <v>42220</v>
      </c>
      <c r="B1923" s="115">
        <v>72.2</v>
      </c>
      <c r="C1923" s="116">
        <f t="shared" si="58"/>
        <v>5.4784514243973702E-2</v>
      </c>
      <c r="D1923" s="115">
        <f t="shared" si="59"/>
        <v>109.56902848794741</v>
      </c>
    </row>
    <row r="1924" spans="1:4" x14ac:dyDescent="0.3">
      <c r="A1924" s="117">
        <v>42221</v>
      </c>
      <c r="B1924" s="115">
        <v>72.025000000000006</v>
      </c>
      <c r="C1924" s="116">
        <f t="shared" si="58"/>
        <v>3.6330935251798646E-2</v>
      </c>
      <c r="D1924" s="115">
        <f t="shared" si="59"/>
        <v>72.661870503597285</v>
      </c>
    </row>
    <row r="1925" spans="1:4" x14ac:dyDescent="0.3">
      <c r="A1925" s="117">
        <v>42222</v>
      </c>
      <c r="B1925" s="115">
        <v>74.349999999999994</v>
      </c>
      <c r="C1925" s="116">
        <f t="shared" si="58"/>
        <v>3.7683182135380161E-2</v>
      </c>
      <c r="D1925" s="115">
        <f t="shared" si="59"/>
        <v>75.366364270760315</v>
      </c>
    </row>
    <row r="1926" spans="1:4" x14ac:dyDescent="0.3">
      <c r="A1926" s="117">
        <v>42223</v>
      </c>
      <c r="B1926" s="115">
        <v>74.646000000000001</v>
      </c>
      <c r="C1926" s="116">
        <f t="shared" si="58"/>
        <v>2.0102494021182148E-2</v>
      </c>
      <c r="D1926" s="115">
        <f t="shared" si="59"/>
        <v>40.204988042364292</v>
      </c>
    </row>
    <row r="1927" spans="1:4" x14ac:dyDescent="0.3">
      <c r="A1927" s="117">
        <v>42226</v>
      </c>
      <c r="B1927" s="115">
        <v>73.650000000000006</v>
      </c>
      <c r="C1927" s="116">
        <f t="shared" si="58"/>
        <v>3.8787023977432999E-2</v>
      </c>
      <c r="D1927" s="115">
        <f t="shared" si="59"/>
        <v>77.574047954866003</v>
      </c>
    </row>
    <row r="1928" spans="1:4" x14ac:dyDescent="0.3">
      <c r="A1928" s="117">
        <v>42227</v>
      </c>
      <c r="B1928" s="115">
        <v>75.308000000000007</v>
      </c>
      <c r="C1928" s="116">
        <f t="shared" si="58"/>
        <v>7.3528153955808986E-2</v>
      </c>
      <c r="D1928" s="115">
        <f t="shared" si="59"/>
        <v>147.05630791161795</v>
      </c>
    </row>
    <row r="1929" spans="1:4" x14ac:dyDescent="0.3">
      <c r="A1929" s="117">
        <v>42228</v>
      </c>
      <c r="B1929" s="115">
        <v>75.924999999999997</v>
      </c>
      <c r="C1929" s="116">
        <f t="shared" si="58"/>
        <v>6.486676016830295E-2</v>
      </c>
      <c r="D1929" s="115">
        <f t="shared" si="59"/>
        <v>129.73352033660589</v>
      </c>
    </row>
    <row r="1930" spans="1:4" x14ac:dyDescent="0.3">
      <c r="A1930" s="117">
        <v>42229</v>
      </c>
      <c r="B1930" s="115">
        <v>76.75</v>
      </c>
      <c r="C1930" s="116">
        <f t="shared" si="58"/>
        <v>8.4790320984862333E-2</v>
      </c>
      <c r="D1930" s="115">
        <f t="shared" si="59"/>
        <v>169.58064196972464</v>
      </c>
    </row>
    <row r="1931" spans="1:4" x14ac:dyDescent="0.3">
      <c r="A1931" s="117">
        <v>42230</v>
      </c>
      <c r="B1931" s="115">
        <v>76.55</v>
      </c>
      <c r="C1931" s="116">
        <f t="shared" si="58"/>
        <v>6.4480691947214008E-2</v>
      </c>
      <c r="D1931" s="115">
        <f t="shared" si="59"/>
        <v>128.96138389442802</v>
      </c>
    </row>
    <row r="1932" spans="1:4" x14ac:dyDescent="0.3">
      <c r="A1932" s="117">
        <v>42233</v>
      </c>
      <c r="B1932" s="115">
        <v>76.5</v>
      </c>
      <c r="C1932" s="116">
        <f t="shared" si="58"/>
        <v>5.9556786703601067E-2</v>
      </c>
      <c r="D1932" s="115">
        <f t="shared" si="59"/>
        <v>119.11357340720213</v>
      </c>
    </row>
    <row r="1933" spans="1:4" x14ac:dyDescent="0.3">
      <c r="A1933" s="117">
        <v>42234</v>
      </c>
      <c r="B1933" s="115">
        <v>77.888999999999996</v>
      </c>
      <c r="C1933" s="116">
        <f t="shared" si="58"/>
        <v>8.1416174939257055E-2</v>
      </c>
      <c r="D1933" s="115">
        <f t="shared" si="59"/>
        <v>162.83234987851409</v>
      </c>
    </row>
    <row r="1934" spans="1:4" x14ac:dyDescent="0.3">
      <c r="A1934" s="117">
        <v>42235</v>
      </c>
      <c r="B1934" s="115">
        <v>79.501000000000005</v>
      </c>
      <c r="C1934" s="116">
        <f t="shared" si="58"/>
        <v>6.9280430396772175E-2</v>
      </c>
      <c r="D1934" s="115">
        <f t="shared" si="59"/>
        <v>138.56086079354435</v>
      </c>
    </row>
    <row r="1935" spans="1:4" x14ac:dyDescent="0.3">
      <c r="A1935" s="117">
        <v>42236</v>
      </c>
      <c r="B1935" s="115">
        <v>80.875</v>
      </c>
      <c r="C1935" s="116">
        <f t="shared" ref="C1935:C1998" si="60">(B1935-B1926)/B1926</f>
        <v>8.3447204136859299E-2</v>
      </c>
      <c r="D1935" s="115">
        <f t="shared" ref="D1935:D1998" si="61">C1935*$D$2/$D$1</f>
        <v>166.8944082737186</v>
      </c>
    </row>
    <row r="1936" spans="1:4" x14ac:dyDescent="0.3">
      <c r="A1936" s="117">
        <v>42237</v>
      </c>
      <c r="B1936" s="115">
        <v>82.7</v>
      </c>
      <c r="C1936" s="116">
        <f t="shared" si="60"/>
        <v>0.12287847929395786</v>
      </c>
      <c r="D1936" s="115">
        <f t="shared" si="61"/>
        <v>245.7569585879157</v>
      </c>
    </row>
    <row r="1937" spans="1:4" x14ac:dyDescent="0.3">
      <c r="A1937" s="117">
        <v>42240</v>
      </c>
      <c r="B1937" s="115">
        <v>87.875</v>
      </c>
      <c r="C1937" s="116">
        <f t="shared" si="60"/>
        <v>0.16687470122696116</v>
      </c>
      <c r="D1937" s="115">
        <f t="shared" si="61"/>
        <v>333.7494024539223</v>
      </c>
    </row>
    <row r="1938" spans="1:4" x14ac:dyDescent="0.3">
      <c r="A1938" s="117">
        <v>42241</v>
      </c>
      <c r="B1938" s="115">
        <v>87.337999999999994</v>
      </c>
      <c r="C1938" s="116">
        <f t="shared" si="60"/>
        <v>0.15031939413895287</v>
      </c>
      <c r="D1938" s="115">
        <f t="shared" si="61"/>
        <v>300.63878827790575</v>
      </c>
    </row>
    <row r="1939" spans="1:4" x14ac:dyDescent="0.3">
      <c r="A1939" s="117">
        <v>42242</v>
      </c>
      <c r="B1939" s="115">
        <v>82.2</v>
      </c>
      <c r="C1939" s="116">
        <f t="shared" si="60"/>
        <v>7.1009771986970727E-2</v>
      </c>
      <c r="D1939" s="115">
        <f t="shared" si="61"/>
        <v>142.01954397394144</v>
      </c>
    </row>
    <row r="1940" spans="1:4" x14ac:dyDescent="0.3">
      <c r="A1940" s="117">
        <v>42243</v>
      </c>
      <c r="B1940" s="115">
        <v>78.349999999999994</v>
      </c>
      <c r="C1940" s="116">
        <f t="shared" si="60"/>
        <v>2.3514043109078998E-2</v>
      </c>
      <c r="D1940" s="115">
        <f t="shared" si="61"/>
        <v>47.028086218157995</v>
      </c>
    </row>
    <row r="1941" spans="1:4" x14ac:dyDescent="0.3">
      <c r="A1941" s="117">
        <v>42244</v>
      </c>
      <c r="B1941" s="115">
        <v>80.103999999999999</v>
      </c>
      <c r="C1941" s="116">
        <f t="shared" si="60"/>
        <v>4.7111111111111104E-2</v>
      </c>
      <c r="D1941" s="115">
        <f t="shared" si="61"/>
        <v>94.2222222222222</v>
      </c>
    </row>
    <row r="1942" spans="1:4" x14ac:dyDescent="0.3">
      <c r="A1942" s="117">
        <v>42247</v>
      </c>
      <c r="B1942" s="115">
        <v>81.75</v>
      </c>
      <c r="C1942" s="116">
        <f t="shared" si="60"/>
        <v>4.9570542695374246E-2</v>
      </c>
      <c r="D1942" s="115">
        <f t="shared" si="61"/>
        <v>99.141085390748486</v>
      </c>
    </row>
    <row r="1943" spans="1:4" x14ac:dyDescent="0.3">
      <c r="A1943" s="117">
        <v>42248</v>
      </c>
      <c r="B1943" s="115">
        <v>84.55</v>
      </c>
      <c r="C1943" s="116">
        <f t="shared" si="60"/>
        <v>6.3508635111507936E-2</v>
      </c>
      <c r="D1943" s="115">
        <f t="shared" si="61"/>
        <v>127.01727022301586</v>
      </c>
    </row>
    <row r="1944" spans="1:4" x14ac:dyDescent="0.3">
      <c r="A1944" s="117">
        <v>42249</v>
      </c>
      <c r="B1944" s="115">
        <v>82.6</v>
      </c>
      <c r="C1944" s="116">
        <f t="shared" si="60"/>
        <v>2.1329211746522341E-2</v>
      </c>
      <c r="D1944" s="115">
        <f t="shared" si="61"/>
        <v>42.65842349304468</v>
      </c>
    </row>
    <row r="1945" spans="1:4" x14ac:dyDescent="0.3">
      <c r="A1945" s="117">
        <v>42250</v>
      </c>
      <c r="B1945" s="115">
        <v>82</v>
      </c>
      <c r="C1945" s="116">
        <f t="shared" si="60"/>
        <v>-8.4643288996372763E-3</v>
      </c>
      <c r="D1945" s="115">
        <f t="shared" si="61"/>
        <v>-16.928657799274553</v>
      </c>
    </row>
    <row r="1946" spans="1:4" x14ac:dyDescent="0.3">
      <c r="A1946" s="117">
        <v>42251</v>
      </c>
      <c r="B1946" s="115">
        <v>83.501000000000005</v>
      </c>
      <c r="C1946" s="116">
        <f t="shared" si="60"/>
        <v>-4.9775248933143619E-2</v>
      </c>
      <c r="D1946" s="115">
        <f t="shared" si="61"/>
        <v>-99.55049786628723</v>
      </c>
    </row>
    <row r="1947" spans="1:4" x14ac:dyDescent="0.3">
      <c r="A1947" s="117">
        <v>42255</v>
      </c>
      <c r="B1947" s="115">
        <v>79.3</v>
      </c>
      <c r="C1947" s="116">
        <f t="shared" si="60"/>
        <v>-9.2033250131672323E-2</v>
      </c>
      <c r="D1947" s="115">
        <f t="shared" si="61"/>
        <v>-184.06650026334464</v>
      </c>
    </row>
    <row r="1948" spans="1:4" x14ac:dyDescent="0.3">
      <c r="A1948" s="117">
        <v>42256</v>
      </c>
      <c r="B1948" s="115">
        <v>80.950999999999993</v>
      </c>
      <c r="C1948" s="116">
        <f t="shared" si="60"/>
        <v>-1.5194647201946587E-2</v>
      </c>
      <c r="D1948" s="115">
        <f t="shared" si="61"/>
        <v>-30.389294403893174</v>
      </c>
    </row>
    <row r="1949" spans="1:4" x14ac:dyDescent="0.3">
      <c r="A1949" s="117">
        <v>42257</v>
      </c>
      <c r="B1949" s="115">
        <v>79.775000000000006</v>
      </c>
      <c r="C1949" s="116">
        <f t="shared" si="60"/>
        <v>1.8187619655392617E-2</v>
      </c>
      <c r="D1949" s="115">
        <f t="shared" si="61"/>
        <v>36.375239310785233</v>
      </c>
    </row>
    <row r="1950" spans="1:4" x14ac:dyDescent="0.3">
      <c r="A1950" s="117">
        <v>42258</v>
      </c>
      <c r="B1950" s="115">
        <v>79.599999999999994</v>
      </c>
      <c r="C1950" s="116">
        <f t="shared" si="60"/>
        <v>-6.2918206331769311E-3</v>
      </c>
      <c r="D1950" s="115">
        <f t="shared" si="61"/>
        <v>-12.583641266353862</v>
      </c>
    </row>
    <row r="1951" spans="1:4" x14ac:dyDescent="0.3">
      <c r="A1951" s="117">
        <v>42261</v>
      </c>
      <c r="B1951" s="115">
        <v>79.715000000000003</v>
      </c>
      <c r="C1951" s="116">
        <f t="shared" si="60"/>
        <v>-2.4892966360856226E-2</v>
      </c>
      <c r="D1951" s="115">
        <f t="shared" si="61"/>
        <v>-49.785932721712456</v>
      </c>
    </row>
    <row r="1952" spans="1:4" x14ac:dyDescent="0.3">
      <c r="A1952" s="117">
        <v>42262</v>
      </c>
      <c r="B1952" s="115">
        <v>78.849999999999994</v>
      </c>
      <c r="C1952" s="116">
        <f t="shared" si="60"/>
        <v>-6.7415730337078691E-2</v>
      </c>
      <c r="D1952" s="115">
        <f t="shared" si="61"/>
        <v>-134.83146067415737</v>
      </c>
    </row>
    <row r="1953" spans="1:4" x14ac:dyDescent="0.3">
      <c r="A1953" s="117">
        <v>42263</v>
      </c>
      <c r="B1953" s="115">
        <v>77.25</v>
      </c>
      <c r="C1953" s="116">
        <f t="shared" si="60"/>
        <v>-6.476997578692488E-2</v>
      </c>
      <c r="D1953" s="115">
        <f t="shared" si="61"/>
        <v>-129.53995157384975</v>
      </c>
    </row>
    <row r="1954" spans="1:4" x14ac:dyDescent="0.3">
      <c r="A1954" s="117">
        <v>42264</v>
      </c>
      <c r="B1954" s="115">
        <v>76.906000000000006</v>
      </c>
      <c r="C1954" s="116">
        <f t="shared" si="60"/>
        <v>-6.2121951219512125E-2</v>
      </c>
      <c r="D1954" s="115">
        <f t="shared" si="61"/>
        <v>-124.24390243902424</v>
      </c>
    </row>
    <row r="1955" spans="1:4" x14ac:dyDescent="0.3">
      <c r="A1955" s="117">
        <v>42265</v>
      </c>
      <c r="B1955" s="115">
        <v>78.251000000000005</v>
      </c>
      <c r="C1955" s="116">
        <f t="shared" si="60"/>
        <v>-6.287349852097579E-2</v>
      </c>
      <c r="D1955" s="115">
        <f t="shared" si="61"/>
        <v>-125.74699704195157</v>
      </c>
    </row>
    <row r="1956" spans="1:4" x14ac:dyDescent="0.3">
      <c r="A1956" s="117">
        <v>42268</v>
      </c>
      <c r="B1956" s="115">
        <v>81.25</v>
      </c>
      <c r="C1956" s="116">
        <f t="shared" si="60"/>
        <v>2.4590163934426267E-2</v>
      </c>
      <c r="D1956" s="115">
        <f t="shared" si="61"/>
        <v>49.18032786885253</v>
      </c>
    </row>
    <row r="1957" spans="1:4" x14ac:dyDescent="0.3">
      <c r="A1957" s="117">
        <v>42269</v>
      </c>
      <c r="B1957" s="115">
        <v>83.15</v>
      </c>
      <c r="C1957" s="116">
        <f t="shared" si="60"/>
        <v>2.7164581042853238E-2</v>
      </c>
      <c r="D1957" s="115">
        <f t="shared" si="61"/>
        <v>54.329162085706471</v>
      </c>
    </row>
    <row r="1958" spans="1:4" x14ac:dyDescent="0.3">
      <c r="A1958" s="117">
        <v>42270</v>
      </c>
      <c r="B1958" s="115">
        <v>84.308000000000007</v>
      </c>
      <c r="C1958" s="116">
        <f t="shared" si="60"/>
        <v>5.6822312754622385E-2</v>
      </c>
      <c r="D1958" s="115">
        <f t="shared" si="61"/>
        <v>113.64462550924476</v>
      </c>
    </row>
    <row r="1959" spans="1:4" x14ac:dyDescent="0.3">
      <c r="A1959" s="117">
        <v>42271</v>
      </c>
      <c r="B1959" s="115">
        <v>86.078000000000003</v>
      </c>
      <c r="C1959" s="116">
        <f t="shared" si="60"/>
        <v>8.1381909547738801E-2</v>
      </c>
      <c r="D1959" s="115">
        <f t="shared" si="61"/>
        <v>162.76381909547757</v>
      </c>
    </row>
    <row r="1960" spans="1:4" x14ac:dyDescent="0.3">
      <c r="A1960" s="117">
        <v>42272</v>
      </c>
      <c r="B1960" s="115">
        <v>88.375</v>
      </c>
      <c r="C1960" s="116">
        <f t="shared" si="60"/>
        <v>0.10863701938154671</v>
      </c>
      <c r="D1960" s="115">
        <f t="shared" si="61"/>
        <v>217.27403876309342</v>
      </c>
    </row>
    <row r="1961" spans="1:4" x14ac:dyDescent="0.3">
      <c r="A1961" s="117">
        <v>42275</v>
      </c>
      <c r="B1961" s="115">
        <v>92.524000000000001</v>
      </c>
      <c r="C1961" s="116">
        <f t="shared" si="60"/>
        <v>0.17341788205453401</v>
      </c>
      <c r="D1961" s="115">
        <f t="shared" si="61"/>
        <v>346.83576410906801</v>
      </c>
    </row>
    <row r="1962" spans="1:4" x14ac:dyDescent="0.3">
      <c r="A1962" s="117">
        <v>42276</v>
      </c>
      <c r="B1962" s="115">
        <v>92.825999999999993</v>
      </c>
      <c r="C1962" s="116">
        <f t="shared" si="60"/>
        <v>0.20163106796116495</v>
      </c>
      <c r="D1962" s="115">
        <f t="shared" si="61"/>
        <v>403.26213592232989</v>
      </c>
    </row>
    <row r="1963" spans="1:4" x14ac:dyDescent="0.3">
      <c r="A1963" s="117">
        <v>42277</v>
      </c>
      <c r="B1963" s="115">
        <v>93.6</v>
      </c>
      <c r="C1963" s="116">
        <f t="shared" si="60"/>
        <v>0.21707018958208707</v>
      </c>
      <c r="D1963" s="115">
        <f t="shared" si="61"/>
        <v>434.14037916417413</v>
      </c>
    </row>
    <row r="1964" spans="1:4" x14ac:dyDescent="0.3">
      <c r="A1964" s="117">
        <v>42278</v>
      </c>
      <c r="B1964" s="115">
        <v>94.35</v>
      </c>
      <c r="C1964" s="116">
        <f t="shared" si="60"/>
        <v>0.20573538996306742</v>
      </c>
      <c r="D1964" s="115">
        <f t="shared" si="61"/>
        <v>411.47077992613481</v>
      </c>
    </row>
    <row r="1965" spans="1:4" x14ac:dyDescent="0.3">
      <c r="A1965" s="117">
        <v>42279</v>
      </c>
      <c r="B1965" s="115">
        <v>92.501000000000005</v>
      </c>
      <c r="C1965" s="116">
        <f t="shared" si="60"/>
        <v>0.13847384615384623</v>
      </c>
      <c r="D1965" s="115">
        <f t="shared" si="61"/>
        <v>276.94769230769242</v>
      </c>
    </row>
    <row r="1966" spans="1:4" x14ac:dyDescent="0.3">
      <c r="A1966" s="117">
        <v>42282</v>
      </c>
      <c r="B1966" s="115">
        <v>87.25</v>
      </c>
      <c r="C1966" s="116">
        <f t="shared" si="60"/>
        <v>4.9308478653036607E-2</v>
      </c>
      <c r="D1966" s="115">
        <f t="shared" si="61"/>
        <v>98.616957306073203</v>
      </c>
    </row>
    <row r="1967" spans="1:4" x14ac:dyDescent="0.3">
      <c r="A1967" s="117">
        <v>42283</v>
      </c>
      <c r="B1967" s="115">
        <v>88.132999999999996</v>
      </c>
      <c r="C1967" s="116">
        <f t="shared" si="60"/>
        <v>4.53693599658394E-2</v>
      </c>
      <c r="D1967" s="115">
        <f t="shared" si="61"/>
        <v>90.738719931678787</v>
      </c>
    </row>
    <row r="1968" spans="1:4" x14ac:dyDescent="0.3">
      <c r="A1968" s="117">
        <v>42284</v>
      </c>
      <c r="B1968" s="115">
        <v>83.85</v>
      </c>
      <c r="C1968" s="116">
        <f t="shared" si="60"/>
        <v>-2.5883501010711314E-2</v>
      </c>
      <c r="D1968" s="115">
        <f t="shared" si="61"/>
        <v>-51.76700202142262</v>
      </c>
    </row>
    <row r="1969" spans="1:4" x14ac:dyDescent="0.3">
      <c r="A1969" s="117">
        <v>42285</v>
      </c>
      <c r="B1969" s="115">
        <v>81.849999999999994</v>
      </c>
      <c r="C1969" s="116">
        <f t="shared" si="60"/>
        <v>-7.3833097595473893E-2</v>
      </c>
      <c r="D1969" s="115">
        <f t="shared" si="61"/>
        <v>-147.66619519094778</v>
      </c>
    </row>
    <row r="1970" spans="1:4" x14ac:dyDescent="0.3">
      <c r="A1970" s="117">
        <v>42286</v>
      </c>
      <c r="B1970" s="115">
        <v>81.599999999999994</v>
      </c>
      <c r="C1970" s="116">
        <f t="shared" si="60"/>
        <v>-0.11806666378453165</v>
      </c>
      <c r="D1970" s="115">
        <f t="shared" si="61"/>
        <v>-236.13332756906331</v>
      </c>
    </row>
    <row r="1971" spans="1:4" x14ac:dyDescent="0.3">
      <c r="A1971" s="117">
        <v>42290</v>
      </c>
      <c r="B1971" s="115">
        <v>83.966999999999999</v>
      </c>
      <c r="C1971" s="116">
        <f t="shared" si="60"/>
        <v>-9.543662335983448E-2</v>
      </c>
      <c r="D1971" s="115">
        <f t="shared" si="61"/>
        <v>-190.87324671966897</v>
      </c>
    </row>
    <row r="1972" spans="1:4" x14ac:dyDescent="0.3">
      <c r="A1972" s="117">
        <v>42291</v>
      </c>
      <c r="B1972" s="115">
        <v>85.65</v>
      </c>
      <c r="C1972" s="116">
        <f t="shared" si="60"/>
        <v>-8.4935897435897315E-2</v>
      </c>
      <c r="D1972" s="115">
        <f t="shared" si="61"/>
        <v>-169.87179487179463</v>
      </c>
    </row>
    <row r="1973" spans="1:4" x14ac:dyDescent="0.3">
      <c r="A1973" s="117">
        <v>42292</v>
      </c>
      <c r="B1973" s="115">
        <v>82.831999999999994</v>
      </c>
      <c r="C1973" s="116">
        <f t="shared" si="60"/>
        <v>-0.12207737148913621</v>
      </c>
      <c r="D1973" s="115">
        <f t="shared" si="61"/>
        <v>-244.1547429782724</v>
      </c>
    </row>
    <row r="1974" spans="1:4" x14ac:dyDescent="0.3">
      <c r="A1974" s="117">
        <v>42293</v>
      </c>
      <c r="B1974" s="115">
        <v>81.332999999999998</v>
      </c>
      <c r="C1974" s="116">
        <f t="shared" si="60"/>
        <v>-0.12073382990454164</v>
      </c>
      <c r="D1974" s="115">
        <f t="shared" si="61"/>
        <v>-241.46765980908327</v>
      </c>
    </row>
    <row r="1975" spans="1:4" x14ac:dyDescent="0.3">
      <c r="A1975" s="117">
        <v>42296</v>
      </c>
      <c r="B1975" s="115">
        <v>80.05</v>
      </c>
      <c r="C1975" s="116">
        <f t="shared" si="60"/>
        <v>-8.2521489971346743E-2</v>
      </c>
      <c r="D1975" s="115">
        <f t="shared" si="61"/>
        <v>-165.04297994269345</v>
      </c>
    </row>
    <row r="1976" spans="1:4" x14ac:dyDescent="0.3">
      <c r="A1976" s="117">
        <v>42297</v>
      </c>
      <c r="B1976" s="115">
        <v>81.209000000000003</v>
      </c>
      <c r="C1976" s="116">
        <f t="shared" si="60"/>
        <v>-7.8563080798338791E-2</v>
      </c>
      <c r="D1976" s="115">
        <f t="shared" si="61"/>
        <v>-157.12616159667758</v>
      </c>
    </row>
    <row r="1977" spans="1:4" x14ac:dyDescent="0.3">
      <c r="A1977" s="117">
        <v>42298</v>
      </c>
      <c r="B1977" s="115">
        <v>82.363</v>
      </c>
      <c r="C1977" s="116">
        <f t="shared" si="60"/>
        <v>-1.7734048896839532E-2</v>
      </c>
      <c r="D1977" s="115">
        <f t="shared" si="61"/>
        <v>-35.468097793679064</v>
      </c>
    </row>
    <row r="1978" spans="1:4" x14ac:dyDescent="0.3">
      <c r="A1978" s="117">
        <v>42299</v>
      </c>
      <c r="B1978" s="115">
        <v>80.084999999999994</v>
      </c>
      <c r="C1978" s="116">
        <f t="shared" si="60"/>
        <v>-2.1563836285888829E-2</v>
      </c>
      <c r="D1978" s="115">
        <f t="shared" si="61"/>
        <v>-43.127672571777659</v>
      </c>
    </row>
    <row r="1979" spans="1:4" x14ac:dyDescent="0.3">
      <c r="A1979" s="117">
        <v>42300</v>
      </c>
      <c r="B1979" s="115">
        <v>77.268000000000001</v>
      </c>
      <c r="C1979" s="116">
        <f t="shared" si="60"/>
        <v>-5.3088235294117575E-2</v>
      </c>
      <c r="D1979" s="115">
        <f t="shared" si="61"/>
        <v>-106.17647058823515</v>
      </c>
    </row>
    <row r="1980" spans="1:4" x14ac:dyDescent="0.3">
      <c r="A1980" s="117">
        <v>42303</v>
      </c>
      <c r="B1980" s="115">
        <v>77.816000000000003</v>
      </c>
      <c r="C1980" s="116">
        <f t="shared" si="60"/>
        <v>-7.3254969214095966E-2</v>
      </c>
      <c r="D1980" s="115">
        <f t="shared" si="61"/>
        <v>-146.50993842819193</v>
      </c>
    </row>
    <row r="1981" spans="1:4" x14ac:dyDescent="0.3">
      <c r="A1981" s="117">
        <v>42304</v>
      </c>
      <c r="B1981" s="115">
        <v>78.277000000000001</v>
      </c>
      <c r="C1981" s="116">
        <f t="shared" si="60"/>
        <v>-8.6082895504962106E-2</v>
      </c>
      <c r="D1981" s="115">
        <f t="shared" si="61"/>
        <v>-172.16579100992422</v>
      </c>
    </row>
    <row r="1982" spans="1:4" x14ac:dyDescent="0.3">
      <c r="A1982" s="117">
        <v>42305</v>
      </c>
      <c r="B1982" s="115">
        <v>77.316000000000003</v>
      </c>
      <c r="C1982" s="116">
        <f t="shared" si="60"/>
        <v>-6.6592621209194416E-2</v>
      </c>
      <c r="D1982" s="115">
        <f t="shared" si="61"/>
        <v>-133.18524241838881</v>
      </c>
    </row>
    <row r="1983" spans="1:4" x14ac:dyDescent="0.3">
      <c r="A1983" s="117">
        <v>42306</v>
      </c>
      <c r="B1983" s="115">
        <v>78.546999999999997</v>
      </c>
      <c r="C1983" s="116">
        <f t="shared" si="60"/>
        <v>-3.4254238746880127E-2</v>
      </c>
      <c r="D1983" s="115">
        <f t="shared" si="61"/>
        <v>-68.508477493760253</v>
      </c>
    </row>
    <row r="1984" spans="1:4" x14ac:dyDescent="0.3">
      <c r="A1984" s="117">
        <v>42307</v>
      </c>
      <c r="B1984" s="115">
        <v>78.887</v>
      </c>
      <c r="C1984" s="116">
        <f t="shared" si="60"/>
        <v>-1.4528419737663919E-2</v>
      </c>
      <c r="D1984" s="115">
        <f t="shared" si="61"/>
        <v>-29.056839475327834</v>
      </c>
    </row>
    <row r="1985" spans="1:4" x14ac:dyDescent="0.3">
      <c r="A1985" s="117">
        <v>42310</v>
      </c>
      <c r="B1985" s="115">
        <v>76.566000000000003</v>
      </c>
      <c r="C1985" s="116">
        <f t="shared" si="60"/>
        <v>-5.7173465995148325E-2</v>
      </c>
      <c r="D1985" s="115">
        <f t="shared" si="61"/>
        <v>-114.34693199029664</v>
      </c>
    </row>
    <row r="1986" spans="1:4" x14ac:dyDescent="0.3">
      <c r="A1986" s="117">
        <v>42311</v>
      </c>
      <c r="B1986" s="115">
        <v>75.581000000000003</v>
      </c>
      <c r="C1986" s="116">
        <f t="shared" si="60"/>
        <v>-8.2342799558053945E-2</v>
      </c>
      <c r="D1986" s="115">
        <f t="shared" si="61"/>
        <v>-164.68559911610788</v>
      </c>
    </row>
    <row r="1987" spans="1:4" x14ac:dyDescent="0.3">
      <c r="A1987" s="117">
        <v>42312</v>
      </c>
      <c r="B1987" s="115">
        <v>77.599000000000004</v>
      </c>
      <c r="C1987" s="116">
        <f t="shared" si="60"/>
        <v>-3.1042017856027847E-2</v>
      </c>
      <c r="D1987" s="115">
        <f t="shared" si="61"/>
        <v>-62.084035712055694</v>
      </c>
    </row>
    <row r="1988" spans="1:4" x14ac:dyDescent="0.3">
      <c r="A1988" s="117">
        <v>42313</v>
      </c>
      <c r="B1988" s="115">
        <v>78.260000000000005</v>
      </c>
      <c r="C1988" s="116">
        <f t="shared" si="60"/>
        <v>1.2838432468809913E-2</v>
      </c>
      <c r="D1988" s="115">
        <f t="shared" si="61"/>
        <v>25.676864937619825</v>
      </c>
    </row>
    <row r="1989" spans="1:4" x14ac:dyDescent="0.3">
      <c r="A1989" s="117">
        <v>42314</v>
      </c>
      <c r="B1989" s="115">
        <v>79.388000000000005</v>
      </c>
      <c r="C1989" s="116">
        <f t="shared" si="60"/>
        <v>2.0201500976662932E-2</v>
      </c>
      <c r="D1989" s="115">
        <f t="shared" si="61"/>
        <v>40.403001953325862</v>
      </c>
    </row>
    <row r="1990" spans="1:4" x14ac:dyDescent="0.3">
      <c r="A1990" s="117">
        <v>42317</v>
      </c>
      <c r="B1990" s="115">
        <v>81.052000000000007</v>
      </c>
      <c r="C1990" s="116">
        <f t="shared" si="60"/>
        <v>3.5451026482874994E-2</v>
      </c>
      <c r="D1990" s="115">
        <f t="shared" si="61"/>
        <v>70.902052965749974</v>
      </c>
    </row>
    <row r="1991" spans="1:4" x14ac:dyDescent="0.3">
      <c r="A1991" s="117">
        <v>42318</v>
      </c>
      <c r="B1991" s="115">
        <v>81.05</v>
      </c>
      <c r="C1991" s="116">
        <f t="shared" si="60"/>
        <v>4.8295307568937795E-2</v>
      </c>
      <c r="D1991" s="115">
        <f t="shared" si="61"/>
        <v>96.590615137875588</v>
      </c>
    </row>
    <row r="1992" spans="1:4" x14ac:dyDescent="0.3">
      <c r="A1992" s="117">
        <v>42320</v>
      </c>
      <c r="B1992" s="115">
        <v>83.378</v>
      </c>
      <c r="C1992" s="116">
        <f t="shared" si="60"/>
        <v>6.1504576877538332E-2</v>
      </c>
      <c r="D1992" s="115">
        <f t="shared" si="61"/>
        <v>123.00915375507665</v>
      </c>
    </row>
    <row r="1993" spans="1:4" x14ac:dyDescent="0.3">
      <c r="A1993" s="117">
        <v>42321</v>
      </c>
      <c r="B1993" s="115">
        <v>85.655000000000001</v>
      </c>
      <c r="C1993" s="116">
        <f t="shared" si="60"/>
        <v>8.5793603508816416E-2</v>
      </c>
      <c r="D1993" s="115">
        <f t="shared" si="61"/>
        <v>171.58720701763281</v>
      </c>
    </row>
    <row r="1994" spans="1:4" x14ac:dyDescent="0.3">
      <c r="A1994" s="117">
        <v>42324</v>
      </c>
      <c r="B1994" s="115">
        <v>83.016000000000005</v>
      </c>
      <c r="C1994" s="116">
        <f t="shared" si="60"/>
        <v>8.4241046939895023E-2</v>
      </c>
      <c r="D1994" s="115">
        <f t="shared" si="61"/>
        <v>168.48209387979003</v>
      </c>
    </row>
    <row r="1995" spans="1:4" x14ac:dyDescent="0.3">
      <c r="A1995" s="117">
        <v>42325</v>
      </c>
      <c r="B1995" s="115">
        <v>83.393000000000001</v>
      </c>
      <c r="C1995" s="116">
        <f t="shared" si="60"/>
        <v>0.10335930987946702</v>
      </c>
      <c r="D1995" s="115">
        <f t="shared" si="61"/>
        <v>206.71861975893401</v>
      </c>
    </row>
    <row r="1996" spans="1:4" x14ac:dyDescent="0.3">
      <c r="A1996" s="117">
        <v>42326</v>
      </c>
      <c r="B1996" s="115">
        <v>81.888999999999996</v>
      </c>
      <c r="C1996" s="116">
        <f t="shared" si="60"/>
        <v>5.5284217580123349E-2</v>
      </c>
      <c r="D1996" s="115">
        <f t="shared" si="61"/>
        <v>110.56843516024668</v>
      </c>
    </row>
    <row r="1997" spans="1:4" x14ac:dyDescent="0.3">
      <c r="A1997" s="117">
        <v>42327</v>
      </c>
      <c r="B1997" s="115">
        <v>84.893000000000001</v>
      </c>
      <c r="C1997" s="116">
        <f t="shared" si="60"/>
        <v>8.4755941732685858E-2</v>
      </c>
      <c r="D1997" s="115">
        <f t="shared" si="61"/>
        <v>169.51188346537171</v>
      </c>
    </row>
    <row r="1998" spans="1:4" x14ac:dyDescent="0.3">
      <c r="A1998" s="117">
        <v>42328</v>
      </c>
      <c r="B1998" s="115">
        <v>84.557000000000002</v>
      </c>
      <c r="C1998" s="116">
        <f t="shared" si="60"/>
        <v>6.5110596059857875E-2</v>
      </c>
      <c r="D1998" s="115">
        <f t="shared" si="61"/>
        <v>130.22119211971574</v>
      </c>
    </row>
    <row r="1999" spans="1:4" x14ac:dyDescent="0.3">
      <c r="A1999" s="117">
        <v>42331</v>
      </c>
      <c r="B1999" s="115">
        <v>84.941999999999993</v>
      </c>
      <c r="C1999" s="116">
        <f t="shared" ref="C1999:C2062" si="62">(B1999-B1990)/B1990</f>
        <v>4.7993880471795709E-2</v>
      </c>
      <c r="D1999" s="115">
        <f t="shared" ref="D1999:D2062" si="63">C1999*$D$2/$D$1</f>
        <v>95.987760943591411</v>
      </c>
    </row>
    <row r="2000" spans="1:4" x14ac:dyDescent="0.3">
      <c r="A2000" s="117">
        <v>42332</v>
      </c>
      <c r="B2000" s="115">
        <v>85.253</v>
      </c>
      <c r="C2000" s="116">
        <f t="shared" si="62"/>
        <v>5.1856878470080234E-2</v>
      </c>
      <c r="D2000" s="115">
        <f t="shared" si="63"/>
        <v>103.71375694016047</v>
      </c>
    </row>
    <row r="2001" spans="1:4" x14ac:dyDescent="0.3">
      <c r="A2001" s="117">
        <v>42333</v>
      </c>
      <c r="B2001" s="115">
        <v>84.534999999999997</v>
      </c>
      <c r="C2001" s="116">
        <f t="shared" si="62"/>
        <v>1.3876562162680761E-2</v>
      </c>
      <c r="D2001" s="115">
        <f t="shared" si="63"/>
        <v>27.753124325361522</v>
      </c>
    </row>
    <row r="2002" spans="1:4" x14ac:dyDescent="0.3">
      <c r="A2002" s="117">
        <v>42334</v>
      </c>
      <c r="B2002" s="115">
        <v>84.636200000000002</v>
      </c>
      <c r="C2002" s="116">
        <f t="shared" si="62"/>
        <v>-1.1894226840231146E-2</v>
      </c>
      <c r="D2002" s="115">
        <f t="shared" si="63"/>
        <v>-23.78845368046229</v>
      </c>
    </row>
    <row r="2003" spans="1:4" x14ac:dyDescent="0.3">
      <c r="A2003" s="117">
        <v>42335</v>
      </c>
      <c r="B2003" s="115">
        <v>84.537000000000006</v>
      </c>
      <c r="C2003" s="116">
        <f t="shared" si="62"/>
        <v>1.832176929748483E-2</v>
      </c>
      <c r="D2003" s="115">
        <f t="shared" si="63"/>
        <v>36.643538594969662</v>
      </c>
    </row>
    <row r="2004" spans="1:4" x14ac:dyDescent="0.3">
      <c r="A2004" s="117">
        <v>42338</v>
      </c>
      <c r="B2004" s="115">
        <v>83.968999999999994</v>
      </c>
      <c r="C2004" s="116">
        <f t="shared" si="62"/>
        <v>6.9070545489428774E-3</v>
      </c>
      <c r="D2004" s="115">
        <f t="shared" si="63"/>
        <v>13.814109097885753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AB754-A4B3-4B11-AE5E-D54D494B63CC}">
  <dimension ref="A1:D1996"/>
  <sheetViews>
    <sheetView showGridLines="0" workbookViewId="0">
      <selection activeCell="I13" sqref="I13"/>
    </sheetView>
  </sheetViews>
  <sheetFormatPr defaultColWidth="8.81640625" defaultRowHeight="14" x14ac:dyDescent="0.3"/>
  <cols>
    <col min="1" max="1" width="10.453125" style="118" bestFit="1" customWidth="1"/>
    <col min="2" max="2" width="10.453125" style="21" bestFit="1" customWidth="1"/>
    <col min="3" max="3" width="8.90625" style="21" bestFit="1" customWidth="1"/>
    <col min="4" max="4" width="9.7265625" style="21" bestFit="1" customWidth="1"/>
    <col min="5" max="16384" width="8.81640625" style="21"/>
  </cols>
  <sheetData>
    <row r="1" spans="1:4" x14ac:dyDescent="0.3">
      <c r="A1" s="92" t="s">
        <v>28</v>
      </c>
      <c r="B1" s="93">
        <v>39419</v>
      </c>
      <c r="C1" s="118"/>
    </row>
    <row r="2" spans="1:4" x14ac:dyDescent="0.3">
      <c r="A2" s="92" t="s">
        <v>27</v>
      </c>
      <c r="B2" s="93">
        <v>42338</v>
      </c>
      <c r="C2" s="119" t="s">
        <v>55</v>
      </c>
      <c r="D2" s="107">
        <f>-12000</f>
        <v>-12000</v>
      </c>
    </row>
    <row r="3" spans="1:4" x14ac:dyDescent="0.3">
      <c r="A3" s="92" t="s">
        <v>16</v>
      </c>
      <c r="B3" s="92" t="s">
        <v>15</v>
      </c>
      <c r="C3" s="110" t="s">
        <v>54</v>
      </c>
      <c r="D3" s="111">
        <v>0.95</v>
      </c>
    </row>
    <row r="5" spans="1:4" x14ac:dyDescent="0.3">
      <c r="A5" s="120" t="s">
        <v>6</v>
      </c>
      <c r="B5" s="121" t="s">
        <v>3</v>
      </c>
      <c r="C5" s="121" t="s">
        <v>57</v>
      </c>
      <c r="D5" s="121" t="s">
        <v>52</v>
      </c>
    </row>
    <row r="6" spans="1:4" x14ac:dyDescent="0.3">
      <c r="A6" s="122">
        <v>39419</v>
      </c>
      <c r="B6" s="115">
        <v>72.17</v>
      </c>
      <c r="C6" s="115"/>
      <c r="D6" s="115"/>
    </row>
    <row r="7" spans="1:4" x14ac:dyDescent="0.3">
      <c r="A7" s="122">
        <v>39420</v>
      </c>
      <c r="B7" s="115">
        <v>72</v>
      </c>
      <c r="C7" s="115"/>
      <c r="D7" s="115"/>
    </row>
    <row r="8" spans="1:4" x14ac:dyDescent="0.3">
      <c r="A8" s="122">
        <v>39421</v>
      </c>
      <c r="B8" s="115">
        <v>71</v>
      </c>
      <c r="C8" s="115"/>
      <c r="D8" s="115"/>
    </row>
    <row r="9" spans="1:4" x14ac:dyDescent="0.3">
      <c r="A9" s="122">
        <v>39422</v>
      </c>
      <c r="B9" s="115">
        <v>72.5</v>
      </c>
      <c r="C9" s="115"/>
      <c r="D9" s="115"/>
    </row>
    <row r="10" spans="1:4" x14ac:dyDescent="0.3">
      <c r="A10" s="122">
        <v>39423</v>
      </c>
      <c r="B10" s="115">
        <v>72.81</v>
      </c>
      <c r="C10" s="115"/>
      <c r="D10" s="115"/>
    </row>
    <row r="11" spans="1:4" x14ac:dyDescent="0.3">
      <c r="A11" s="122">
        <v>39426</v>
      </c>
      <c r="B11" s="115">
        <v>73.92</v>
      </c>
      <c r="C11" s="115"/>
      <c r="D11" s="115"/>
    </row>
    <row r="12" spans="1:4" x14ac:dyDescent="0.3">
      <c r="A12" s="122">
        <v>39427</v>
      </c>
      <c r="B12" s="115">
        <v>74</v>
      </c>
      <c r="C12" s="115"/>
      <c r="D12" s="115"/>
    </row>
    <row r="13" spans="1:4" x14ac:dyDescent="0.3">
      <c r="A13" s="122">
        <v>39428</v>
      </c>
      <c r="B13" s="115">
        <v>77.89</v>
      </c>
      <c r="C13" s="115"/>
      <c r="D13" s="115"/>
    </row>
    <row r="14" spans="1:4" x14ac:dyDescent="0.3">
      <c r="A14" s="122">
        <v>39429</v>
      </c>
      <c r="B14" s="115">
        <v>77.55</v>
      </c>
      <c r="C14" s="116"/>
      <c r="D14" s="115"/>
    </row>
    <row r="15" spans="1:4" x14ac:dyDescent="0.3">
      <c r="A15" s="122">
        <v>39430</v>
      </c>
      <c r="B15" s="115">
        <v>76.959999999999994</v>
      </c>
      <c r="C15" s="116">
        <f t="shared" ref="C15:C78" si="0">(B15-B6)/B6</f>
        <v>6.637106831093241E-2</v>
      </c>
      <c r="D15" s="115">
        <f t="shared" ref="D15:D78" si="1">C15*$D$2</f>
        <v>-796.45281973118892</v>
      </c>
    </row>
    <row r="16" spans="1:4" x14ac:dyDescent="0.3">
      <c r="A16" s="122">
        <v>39433</v>
      </c>
      <c r="B16" s="115">
        <v>76.709999999999994</v>
      </c>
      <c r="C16" s="116">
        <f t="shared" si="0"/>
        <v>6.5416666666666581E-2</v>
      </c>
      <c r="D16" s="115">
        <f t="shared" si="1"/>
        <v>-784.99999999999898</v>
      </c>
    </row>
    <row r="17" spans="1:4" x14ac:dyDescent="0.3">
      <c r="A17" s="122">
        <v>39434</v>
      </c>
      <c r="B17" s="115">
        <v>75.75</v>
      </c>
      <c r="C17" s="116">
        <f t="shared" si="0"/>
        <v>6.6901408450704219E-2</v>
      </c>
      <c r="D17" s="115">
        <f t="shared" si="1"/>
        <v>-802.81690140845069</v>
      </c>
    </row>
    <row r="18" spans="1:4" x14ac:dyDescent="0.3">
      <c r="A18" s="122">
        <v>39435</v>
      </c>
      <c r="B18" s="115">
        <v>74.5</v>
      </c>
      <c r="C18" s="116">
        <f t="shared" si="0"/>
        <v>2.7586206896551724E-2</v>
      </c>
      <c r="D18" s="115">
        <f t="shared" si="1"/>
        <v>-331.0344827586207</v>
      </c>
    </row>
    <row r="19" spans="1:4" x14ac:dyDescent="0.3">
      <c r="A19" s="122">
        <v>39436</v>
      </c>
      <c r="B19" s="115">
        <v>75.040000000000006</v>
      </c>
      <c r="C19" s="116">
        <f t="shared" si="0"/>
        <v>3.0627661035572091E-2</v>
      </c>
      <c r="D19" s="115">
        <f t="shared" si="1"/>
        <v>-367.53193242686507</v>
      </c>
    </row>
    <row r="20" spans="1:4" x14ac:dyDescent="0.3">
      <c r="A20" s="122">
        <v>39437</v>
      </c>
      <c r="B20" s="115">
        <v>75.03</v>
      </c>
      <c r="C20" s="116">
        <f t="shared" si="0"/>
        <v>1.5016233766233757E-2</v>
      </c>
      <c r="D20" s="115">
        <f t="shared" si="1"/>
        <v>-180.1948051948051</v>
      </c>
    </row>
    <row r="21" spans="1:4" x14ac:dyDescent="0.3">
      <c r="A21" s="122">
        <v>39440</v>
      </c>
      <c r="B21" s="115">
        <v>74.88</v>
      </c>
      <c r="C21" s="116">
        <f t="shared" si="0"/>
        <v>1.1891891891891831E-2</v>
      </c>
      <c r="D21" s="115">
        <f t="shared" si="1"/>
        <v>-142.70270270270197</v>
      </c>
    </row>
    <row r="22" spans="1:4" x14ac:dyDescent="0.3">
      <c r="A22" s="122">
        <v>39442</v>
      </c>
      <c r="B22" s="115">
        <v>74.849999999999994</v>
      </c>
      <c r="C22" s="116">
        <f t="shared" si="0"/>
        <v>-3.9029400436513109E-2</v>
      </c>
      <c r="D22" s="115">
        <f t="shared" si="1"/>
        <v>468.35280523815732</v>
      </c>
    </row>
    <row r="23" spans="1:4" x14ac:dyDescent="0.3">
      <c r="A23" s="122">
        <v>39443</v>
      </c>
      <c r="B23" s="115">
        <v>74.819999999999993</v>
      </c>
      <c r="C23" s="116">
        <f t="shared" si="0"/>
        <v>-3.5203094777562914E-2</v>
      </c>
      <c r="D23" s="115">
        <f t="shared" si="1"/>
        <v>422.43713733075498</v>
      </c>
    </row>
    <row r="24" spans="1:4" x14ac:dyDescent="0.3">
      <c r="A24" s="122">
        <v>39444</v>
      </c>
      <c r="B24" s="115">
        <v>74.69</v>
      </c>
      <c r="C24" s="116">
        <f t="shared" si="0"/>
        <v>-2.9495841995841945E-2</v>
      </c>
      <c r="D24" s="115">
        <f t="shared" si="1"/>
        <v>353.95010395010337</v>
      </c>
    </row>
    <row r="25" spans="1:4" x14ac:dyDescent="0.3">
      <c r="A25" s="122">
        <v>39447</v>
      </c>
      <c r="B25" s="115">
        <v>74.66</v>
      </c>
      <c r="C25" s="116">
        <f t="shared" si="0"/>
        <v>-2.6724025550775615E-2</v>
      </c>
      <c r="D25" s="115">
        <f t="shared" si="1"/>
        <v>320.68830660930735</v>
      </c>
    </row>
    <row r="26" spans="1:4" x14ac:dyDescent="0.3">
      <c r="A26" s="122">
        <v>39449</v>
      </c>
      <c r="B26" s="115">
        <v>74.180000000000007</v>
      </c>
      <c r="C26" s="116">
        <f t="shared" si="0"/>
        <v>-2.0726072607260636E-2</v>
      </c>
      <c r="D26" s="115">
        <f t="shared" si="1"/>
        <v>248.71287128712763</v>
      </c>
    </row>
    <row r="27" spans="1:4" x14ac:dyDescent="0.3">
      <c r="A27" s="122">
        <v>39450</v>
      </c>
      <c r="B27" s="115">
        <v>71.56</v>
      </c>
      <c r="C27" s="116">
        <f t="shared" si="0"/>
        <v>-3.9463087248322114E-2</v>
      </c>
      <c r="D27" s="115">
        <f t="shared" si="1"/>
        <v>473.55704697986539</v>
      </c>
    </row>
    <row r="28" spans="1:4" x14ac:dyDescent="0.3">
      <c r="A28" s="122">
        <v>39451</v>
      </c>
      <c r="B28" s="115">
        <v>68.930000000000007</v>
      </c>
      <c r="C28" s="116">
        <f t="shared" si="0"/>
        <v>-8.1423240938166302E-2</v>
      </c>
      <c r="D28" s="115">
        <f t="shared" si="1"/>
        <v>977.07889125799568</v>
      </c>
    </row>
    <row r="29" spans="1:4" x14ac:dyDescent="0.3">
      <c r="A29" s="122">
        <v>39454</v>
      </c>
      <c r="B29" s="115">
        <v>69.459999999999994</v>
      </c>
      <c r="C29" s="116">
        <f t="shared" si="0"/>
        <v>-7.42369718779156E-2</v>
      </c>
      <c r="D29" s="115">
        <f t="shared" si="1"/>
        <v>890.84366253498717</v>
      </c>
    </row>
    <row r="30" spans="1:4" x14ac:dyDescent="0.3">
      <c r="A30" s="122">
        <v>39455</v>
      </c>
      <c r="B30" s="115">
        <v>68.239999999999995</v>
      </c>
      <c r="C30" s="116">
        <f t="shared" si="0"/>
        <v>-8.8675213675213693E-2</v>
      </c>
      <c r="D30" s="115">
        <f t="shared" si="1"/>
        <v>1064.1025641025644</v>
      </c>
    </row>
    <row r="31" spans="1:4" x14ac:dyDescent="0.3">
      <c r="A31" s="122">
        <v>39456</v>
      </c>
      <c r="B31" s="115">
        <v>68.03</v>
      </c>
      <c r="C31" s="116">
        <f t="shared" si="0"/>
        <v>-9.111556446225777E-2</v>
      </c>
      <c r="D31" s="115">
        <f t="shared" si="1"/>
        <v>1093.3867735470933</v>
      </c>
    </row>
    <row r="32" spans="1:4" x14ac:dyDescent="0.3">
      <c r="A32" s="122">
        <v>39457</v>
      </c>
      <c r="B32" s="115">
        <v>69.069999999999993</v>
      </c>
      <c r="C32" s="116">
        <f t="shared" si="0"/>
        <v>-7.6851109329056408E-2</v>
      </c>
      <c r="D32" s="115">
        <f t="shared" si="1"/>
        <v>922.21331194867685</v>
      </c>
    </row>
    <row r="33" spans="1:4" x14ac:dyDescent="0.3">
      <c r="A33" s="122">
        <v>39458</v>
      </c>
      <c r="B33" s="115">
        <v>70.03</v>
      </c>
      <c r="C33" s="116">
        <f t="shared" si="0"/>
        <v>-6.2391217030392243E-2</v>
      </c>
      <c r="D33" s="115">
        <f t="shared" si="1"/>
        <v>748.69460436470695</v>
      </c>
    </row>
    <row r="34" spans="1:4" x14ac:dyDescent="0.3">
      <c r="A34" s="122">
        <v>39461</v>
      </c>
      <c r="B34" s="115">
        <v>70.36</v>
      </c>
      <c r="C34" s="116">
        <f t="shared" si="0"/>
        <v>-5.7594428073935139E-2</v>
      </c>
      <c r="D34" s="115">
        <f t="shared" si="1"/>
        <v>691.13313688722167</v>
      </c>
    </row>
    <row r="35" spans="1:4" x14ac:dyDescent="0.3">
      <c r="A35" s="122">
        <v>39462</v>
      </c>
      <c r="B35" s="115">
        <v>69.78</v>
      </c>
      <c r="C35" s="116">
        <f t="shared" si="0"/>
        <v>-5.9315179293610208E-2</v>
      </c>
      <c r="D35" s="115">
        <f t="shared" si="1"/>
        <v>711.78215152332245</v>
      </c>
    </row>
    <row r="36" spans="1:4" x14ac:dyDescent="0.3">
      <c r="A36" s="122">
        <v>39463</v>
      </c>
      <c r="B36" s="115">
        <v>68.67</v>
      </c>
      <c r="C36" s="116">
        <f t="shared" si="0"/>
        <v>-4.0385690329793188E-2</v>
      </c>
      <c r="D36" s="115">
        <f t="shared" si="1"/>
        <v>484.62828395751825</v>
      </c>
    </row>
    <row r="37" spans="1:4" x14ac:dyDescent="0.3">
      <c r="A37" s="122">
        <v>39464</v>
      </c>
      <c r="B37" s="115">
        <v>66.55</v>
      </c>
      <c r="C37" s="116">
        <f t="shared" si="0"/>
        <v>-3.4527781807631067E-2</v>
      </c>
      <c r="D37" s="115">
        <f t="shared" si="1"/>
        <v>414.33338169157281</v>
      </c>
    </row>
    <row r="38" spans="1:4" x14ac:dyDescent="0.3">
      <c r="A38" s="122">
        <v>39465</v>
      </c>
      <c r="B38" s="115">
        <v>65.88</v>
      </c>
      <c r="C38" s="116">
        <f t="shared" si="0"/>
        <v>-5.1540454938093845E-2</v>
      </c>
      <c r="D38" s="115">
        <f t="shared" si="1"/>
        <v>618.48545925712619</v>
      </c>
    </row>
    <row r="39" spans="1:4" x14ac:dyDescent="0.3">
      <c r="A39" s="122">
        <v>39469</v>
      </c>
      <c r="B39" s="115">
        <v>65.709999999999994</v>
      </c>
      <c r="C39" s="116">
        <f t="shared" si="0"/>
        <v>-3.7075029308323584E-2</v>
      </c>
      <c r="D39" s="115">
        <f t="shared" si="1"/>
        <v>444.900351699883</v>
      </c>
    </row>
    <row r="40" spans="1:4" x14ac:dyDescent="0.3">
      <c r="A40" s="122">
        <v>39470</v>
      </c>
      <c r="B40" s="115">
        <v>66.22</v>
      </c>
      <c r="C40" s="116">
        <f t="shared" si="0"/>
        <v>-2.6605909157724567E-2</v>
      </c>
      <c r="D40" s="115">
        <f t="shared" si="1"/>
        <v>319.27090989269482</v>
      </c>
    </row>
    <row r="41" spans="1:4" x14ac:dyDescent="0.3">
      <c r="A41" s="122">
        <v>39471</v>
      </c>
      <c r="B41" s="115">
        <v>68.31</v>
      </c>
      <c r="C41" s="116">
        <f t="shared" si="0"/>
        <v>-1.1003329955117866E-2</v>
      </c>
      <c r="D41" s="115">
        <f t="shared" si="1"/>
        <v>132.03995946141438</v>
      </c>
    </row>
    <row r="42" spans="1:4" x14ac:dyDescent="0.3">
      <c r="A42" s="122">
        <v>39472</v>
      </c>
      <c r="B42" s="115">
        <v>68.39</v>
      </c>
      <c r="C42" s="116">
        <f t="shared" si="0"/>
        <v>-2.3418534913608461E-2</v>
      </c>
      <c r="D42" s="115">
        <f t="shared" si="1"/>
        <v>281.0224189633015</v>
      </c>
    </row>
    <row r="43" spans="1:4" x14ac:dyDescent="0.3">
      <c r="A43" s="122">
        <v>39475</v>
      </c>
      <c r="B43" s="115">
        <v>68.86</v>
      </c>
      <c r="C43" s="116">
        <f t="shared" si="0"/>
        <v>-2.1318931210915291E-2</v>
      </c>
      <c r="D43" s="115">
        <f t="shared" si="1"/>
        <v>255.82717453098348</v>
      </c>
    </row>
    <row r="44" spans="1:4" x14ac:dyDescent="0.3">
      <c r="A44" s="122">
        <v>39476</v>
      </c>
      <c r="B44" s="115">
        <v>71.72</v>
      </c>
      <c r="C44" s="116">
        <f t="shared" si="0"/>
        <v>2.7801662367440496E-2</v>
      </c>
      <c r="D44" s="115">
        <f t="shared" si="1"/>
        <v>-333.61994840928594</v>
      </c>
    </row>
    <row r="45" spans="1:4" x14ac:dyDescent="0.3">
      <c r="A45" s="122">
        <v>39477</v>
      </c>
      <c r="B45" s="115">
        <v>71.83</v>
      </c>
      <c r="C45" s="116">
        <f t="shared" si="0"/>
        <v>4.6017183631862482E-2</v>
      </c>
      <c r="D45" s="115">
        <f t="shared" si="1"/>
        <v>-552.20620358234976</v>
      </c>
    </row>
    <row r="46" spans="1:4" x14ac:dyDescent="0.3">
      <c r="A46" s="122">
        <v>39478</v>
      </c>
      <c r="B46" s="115">
        <v>70.599999999999994</v>
      </c>
      <c r="C46" s="116">
        <f t="shared" si="0"/>
        <v>6.0856498873027756E-2</v>
      </c>
      <c r="D46" s="115">
        <f t="shared" si="1"/>
        <v>-730.27798647633313</v>
      </c>
    </row>
    <row r="47" spans="1:4" x14ac:dyDescent="0.3">
      <c r="A47" s="122">
        <v>39479</v>
      </c>
      <c r="B47" s="115">
        <v>70.47</v>
      </c>
      <c r="C47" s="116">
        <f t="shared" si="0"/>
        <v>6.9672131147541047E-2</v>
      </c>
      <c r="D47" s="115">
        <f t="shared" si="1"/>
        <v>-836.06557377049262</v>
      </c>
    </row>
    <row r="48" spans="1:4" x14ac:dyDescent="0.3">
      <c r="A48" s="122">
        <v>39482</v>
      </c>
      <c r="B48" s="115">
        <v>70.38</v>
      </c>
      <c r="C48" s="116">
        <f t="shared" si="0"/>
        <v>7.1069852381677096E-2</v>
      </c>
      <c r="D48" s="115">
        <f t="shared" si="1"/>
        <v>-852.83822858012513</v>
      </c>
    </row>
    <row r="49" spans="1:4" x14ac:dyDescent="0.3">
      <c r="A49" s="122">
        <v>39483</v>
      </c>
      <c r="B49" s="115">
        <v>70.19</v>
      </c>
      <c r="C49" s="116">
        <f t="shared" si="0"/>
        <v>5.995167623074598E-2</v>
      </c>
      <c r="D49" s="115">
        <f t="shared" si="1"/>
        <v>-719.42011476895175</v>
      </c>
    </row>
    <row r="50" spans="1:4" x14ac:dyDescent="0.3">
      <c r="A50" s="122">
        <v>39484</v>
      </c>
      <c r="B50" s="115">
        <v>69.03</v>
      </c>
      <c r="C50" s="116">
        <f t="shared" si="0"/>
        <v>1.0540184453227915E-2</v>
      </c>
      <c r="D50" s="115">
        <f t="shared" si="1"/>
        <v>-126.48221343873497</v>
      </c>
    </row>
    <row r="51" spans="1:4" x14ac:dyDescent="0.3">
      <c r="A51" s="122">
        <v>39485</v>
      </c>
      <c r="B51" s="115">
        <v>67.09</v>
      </c>
      <c r="C51" s="116">
        <f t="shared" si="0"/>
        <v>-1.9008626992250286E-2</v>
      </c>
      <c r="D51" s="115">
        <f t="shared" si="1"/>
        <v>228.10352390700342</v>
      </c>
    </row>
    <row r="52" spans="1:4" x14ac:dyDescent="0.3">
      <c r="A52" s="122">
        <v>39486</v>
      </c>
      <c r="B52" s="115">
        <v>66.72</v>
      </c>
      <c r="C52" s="116">
        <f t="shared" si="0"/>
        <v>-3.1077548649433642E-2</v>
      </c>
      <c r="D52" s="115">
        <f t="shared" si="1"/>
        <v>372.93058379320371</v>
      </c>
    </row>
    <row r="53" spans="1:4" x14ac:dyDescent="0.3">
      <c r="A53" s="122">
        <v>39489</v>
      </c>
      <c r="B53" s="115">
        <v>66.41</v>
      </c>
      <c r="C53" s="116">
        <f t="shared" si="0"/>
        <v>-7.403792526491916E-2</v>
      </c>
      <c r="D53" s="115">
        <f t="shared" si="1"/>
        <v>888.45510317902995</v>
      </c>
    </row>
    <row r="54" spans="1:4" x14ac:dyDescent="0.3">
      <c r="A54" s="122">
        <v>39490</v>
      </c>
      <c r="B54" s="115">
        <v>65.5</v>
      </c>
      <c r="C54" s="116">
        <f t="shared" si="0"/>
        <v>-8.8124738967005414E-2</v>
      </c>
      <c r="D54" s="115">
        <f t="shared" si="1"/>
        <v>1057.4968676040651</v>
      </c>
    </row>
    <row r="55" spans="1:4" x14ac:dyDescent="0.3">
      <c r="A55" s="122">
        <v>39491</v>
      </c>
      <c r="B55" s="115">
        <v>66.08</v>
      </c>
      <c r="C55" s="116">
        <f t="shared" si="0"/>
        <v>-6.4022662889518356E-2</v>
      </c>
      <c r="D55" s="115">
        <f t="shared" si="1"/>
        <v>768.2719546742203</v>
      </c>
    </row>
    <row r="56" spans="1:4" x14ac:dyDescent="0.3">
      <c r="A56" s="122">
        <v>39492</v>
      </c>
      <c r="B56" s="115">
        <v>65.8</v>
      </c>
      <c r="C56" s="116">
        <f t="shared" si="0"/>
        <v>-6.6269334468568211E-2</v>
      </c>
      <c r="D56" s="115">
        <f t="shared" si="1"/>
        <v>795.2320136228185</v>
      </c>
    </row>
    <row r="57" spans="1:4" x14ac:dyDescent="0.3">
      <c r="A57" s="122">
        <v>39493</v>
      </c>
      <c r="B57" s="115">
        <v>64.83</v>
      </c>
      <c r="C57" s="116">
        <f t="shared" si="0"/>
        <v>-7.8857630008525109E-2</v>
      </c>
      <c r="D57" s="115">
        <f t="shared" si="1"/>
        <v>946.29156010230133</v>
      </c>
    </row>
    <row r="58" spans="1:4" x14ac:dyDescent="0.3">
      <c r="A58" s="122">
        <v>39497</v>
      </c>
      <c r="B58" s="115">
        <v>64.31</v>
      </c>
      <c r="C58" s="116">
        <f t="shared" si="0"/>
        <v>-8.3772617181934683E-2</v>
      </c>
      <c r="D58" s="115">
        <f t="shared" si="1"/>
        <v>1005.2714061832162</v>
      </c>
    </row>
    <row r="59" spans="1:4" x14ac:dyDescent="0.3">
      <c r="A59" s="122">
        <v>39498</v>
      </c>
      <c r="B59" s="115">
        <v>63.69</v>
      </c>
      <c r="C59" s="116">
        <f t="shared" si="0"/>
        <v>-7.7357670578009616E-2</v>
      </c>
      <c r="D59" s="115">
        <f t="shared" si="1"/>
        <v>928.29204693611541</v>
      </c>
    </row>
    <row r="60" spans="1:4" x14ac:dyDescent="0.3">
      <c r="A60" s="122">
        <v>39499</v>
      </c>
      <c r="B60" s="115">
        <v>63.53</v>
      </c>
      <c r="C60" s="116">
        <f t="shared" si="0"/>
        <v>-5.3063049634818935E-2</v>
      </c>
      <c r="D60" s="115">
        <f t="shared" si="1"/>
        <v>636.7565956178272</v>
      </c>
    </row>
    <row r="61" spans="1:4" x14ac:dyDescent="0.3">
      <c r="A61" s="122">
        <v>39500</v>
      </c>
      <c r="B61" s="115">
        <v>62.38</v>
      </c>
      <c r="C61" s="116">
        <f t="shared" si="0"/>
        <v>-6.5047961630695386E-2</v>
      </c>
      <c r="D61" s="115">
        <f t="shared" si="1"/>
        <v>780.57553956834465</v>
      </c>
    </row>
    <row r="62" spans="1:4" x14ac:dyDescent="0.3">
      <c r="A62" s="122">
        <v>39503</v>
      </c>
      <c r="B62" s="115">
        <v>62.19</v>
      </c>
      <c r="C62" s="116">
        <f t="shared" si="0"/>
        <v>-6.3544646890528522E-2</v>
      </c>
      <c r="D62" s="115">
        <f t="shared" si="1"/>
        <v>762.53576268634231</v>
      </c>
    </row>
    <row r="63" spans="1:4" x14ac:dyDescent="0.3">
      <c r="A63" s="122">
        <v>39504</v>
      </c>
      <c r="B63" s="115">
        <v>62</v>
      </c>
      <c r="C63" s="116">
        <f t="shared" si="0"/>
        <v>-5.3435114503816793E-2</v>
      </c>
      <c r="D63" s="115">
        <f t="shared" si="1"/>
        <v>641.22137404580155</v>
      </c>
    </row>
    <row r="64" spans="1:4" x14ac:dyDescent="0.3">
      <c r="A64" s="122">
        <v>39505</v>
      </c>
      <c r="B64" s="115">
        <v>60.33</v>
      </c>
      <c r="C64" s="116">
        <f t="shared" si="0"/>
        <v>-8.7015738498789352E-2</v>
      </c>
      <c r="D64" s="115">
        <f t="shared" si="1"/>
        <v>1044.1888619854722</v>
      </c>
    </row>
    <row r="65" spans="1:4" x14ac:dyDescent="0.3">
      <c r="A65" s="122">
        <v>39506</v>
      </c>
      <c r="B65" s="115">
        <v>60.56</v>
      </c>
      <c r="C65" s="116">
        <f t="shared" si="0"/>
        <v>-7.9635258358662545E-2</v>
      </c>
      <c r="D65" s="115">
        <f t="shared" si="1"/>
        <v>955.62310030395054</v>
      </c>
    </row>
    <row r="66" spans="1:4" x14ac:dyDescent="0.3">
      <c r="A66" s="122">
        <v>39507</v>
      </c>
      <c r="B66" s="115">
        <v>60.04</v>
      </c>
      <c r="C66" s="116">
        <f t="shared" si="0"/>
        <v>-7.3885546814746253E-2</v>
      </c>
      <c r="D66" s="115">
        <f t="shared" si="1"/>
        <v>886.62656177695499</v>
      </c>
    </row>
    <row r="67" spans="1:4" x14ac:dyDescent="0.3">
      <c r="A67" s="122">
        <v>39510</v>
      </c>
      <c r="B67" s="115">
        <v>59.43</v>
      </c>
      <c r="C67" s="116">
        <f t="shared" si="0"/>
        <v>-7.5882444409889629E-2</v>
      </c>
      <c r="D67" s="115">
        <f t="shared" si="1"/>
        <v>910.58933291867561</v>
      </c>
    </row>
    <row r="68" spans="1:4" x14ac:dyDescent="0.3">
      <c r="A68" s="122">
        <v>39511</v>
      </c>
      <c r="B68" s="115">
        <v>56.18</v>
      </c>
      <c r="C68" s="116">
        <f t="shared" si="0"/>
        <v>-0.11791490029831996</v>
      </c>
      <c r="D68" s="115">
        <f t="shared" si="1"/>
        <v>1414.9788035798395</v>
      </c>
    </row>
    <row r="69" spans="1:4" x14ac:dyDescent="0.3">
      <c r="A69" s="122">
        <v>39512</v>
      </c>
      <c r="B69" s="115">
        <v>57.19</v>
      </c>
      <c r="C69" s="116">
        <f t="shared" si="0"/>
        <v>-9.9795372265071666E-2</v>
      </c>
      <c r="D69" s="115">
        <f t="shared" si="1"/>
        <v>1197.54446718086</v>
      </c>
    </row>
    <row r="70" spans="1:4" x14ac:dyDescent="0.3">
      <c r="A70" s="122">
        <v>39513</v>
      </c>
      <c r="B70" s="115">
        <v>53.88</v>
      </c>
      <c r="C70" s="116">
        <f t="shared" si="0"/>
        <v>-0.13626162231484448</v>
      </c>
      <c r="D70" s="115">
        <f t="shared" si="1"/>
        <v>1635.1394677781338</v>
      </c>
    </row>
    <row r="71" spans="1:4" x14ac:dyDescent="0.3">
      <c r="A71" s="122">
        <v>39514</v>
      </c>
      <c r="B71" s="115">
        <v>53.42</v>
      </c>
      <c r="C71" s="116">
        <f t="shared" si="0"/>
        <v>-0.14101945650426106</v>
      </c>
      <c r="D71" s="115">
        <f t="shared" si="1"/>
        <v>1692.2334780511328</v>
      </c>
    </row>
    <row r="72" spans="1:4" x14ac:dyDescent="0.3">
      <c r="A72" s="122">
        <v>39517</v>
      </c>
      <c r="B72" s="115">
        <v>52.47</v>
      </c>
      <c r="C72" s="116">
        <f t="shared" si="0"/>
        <v>-0.15370967741935485</v>
      </c>
      <c r="D72" s="115">
        <f t="shared" si="1"/>
        <v>1844.516129032258</v>
      </c>
    </row>
    <row r="73" spans="1:4" x14ac:dyDescent="0.3">
      <c r="A73" s="122">
        <v>39518</v>
      </c>
      <c r="B73" s="115">
        <v>53.08</v>
      </c>
      <c r="C73" s="116">
        <f t="shared" si="0"/>
        <v>-0.12017238521465275</v>
      </c>
      <c r="D73" s="115">
        <f t="shared" si="1"/>
        <v>1442.0686225758329</v>
      </c>
    </row>
    <row r="74" spans="1:4" x14ac:dyDescent="0.3">
      <c r="A74" s="122">
        <v>39519</v>
      </c>
      <c r="B74" s="115">
        <v>52.84</v>
      </c>
      <c r="C74" s="116">
        <f t="shared" si="0"/>
        <v>-0.12747688243064728</v>
      </c>
      <c r="D74" s="115">
        <f t="shared" si="1"/>
        <v>1529.7225891677674</v>
      </c>
    </row>
    <row r="75" spans="1:4" x14ac:dyDescent="0.3">
      <c r="A75" s="122">
        <v>39520</v>
      </c>
      <c r="B75" s="115">
        <v>52.92</v>
      </c>
      <c r="C75" s="116">
        <f t="shared" si="0"/>
        <v>-0.11858760826115919</v>
      </c>
      <c r="D75" s="115">
        <f t="shared" si="1"/>
        <v>1423.0512991339103</v>
      </c>
    </row>
    <row r="76" spans="1:4" x14ac:dyDescent="0.3">
      <c r="A76" s="122">
        <v>39521</v>
      </c>
      <c r="B76" s="115">
        <v>52.09</v>
      </c>
      <c r="C76" s="116">
        <f t="shared" si="0"/>
        <v>-0.12350664647484429</v>
      </c>
      <c r="D76" s="115">
        <f t="shared" si="1"/>
        <v>1482.0797576981315</v>
      </c>
    </row>
    <row r="77" spans="1:4" x14ac:dyDescent="0.3">
      <c r="A77" s="122">
        <v>39524</v>
      </c>
      <c r="B77" s="115">
        <v>50.67</v>
      </c>
      <c r="C77" s="116">
        <f t="shared" si="0"/>
        <v>-9.8077607689569204E-2</v>
      </c>
      <c r="D77" s="115">
        <f t="shared" si="1"/>
        <v>1176.9312922748304</v>
      </c>
    </row>
    <row r="78" spans="1:4" x14ac:dyDescent="0.3">
      <c r="A78" s="122">
        <v>39525</v>
      </c>
      <c r="B78" s="115">
        <v>52.27</v>
      </c>
      <c r="C78" s="116">
        <f t="shared" si="0"/>
        <v>-8.6029026053505764E-2</v>
      </c>
      <c r="D78" s="115">
        <f t="shared" si="1"/>
        <v>1032.3483126420692</v>
      </c>
    </row>
    <row r="79" spans="1:4" x14ac:dyDescent="0.3">
      <c r="A79" s="122">
        <v>39526</v>
      </c>
      <c r="B79" s="115">
        <v>52.38</v>
      </c>
      <c r="C79" s="116">
        <f t="shared" ref="C79:C142" si="2">(B79-B70)/B70</f>
        <v>-2.7839643652561245E-2</v>
      </c>
      <c r="D79" s="115">
        <f t="shared" ref="D79:D142" si="3">C79*$D$2</f>
        <v>334.07572383073494</v>
      </c>
    </row>
    <row r="80" spans="1:4" x14ac:dyDescent="0.3">
      <c r="A80" s="122">
        <v>39527</v>
      </c>
      <c r="B80" s="115">
        <v>52.77</v>
      </c>
      <c r="C80" s="116">
        <f t="shared" si="2"/>
        <v>-1.2167727442905252E-2</v>
      </c>
      <c r="D80" s="115">
        <f t="shared" si="3"/>
        <v>146.01272931486304</v>
      </c>
    </row>
    <row r="81" spans="1:4" x14ac:dyDescent="0.3">
      <c r="A81" s="122">
        <v>39531</v>
      </c>
      <c r="B81" s="115">
        <v>54.36</v>
      </c>
      <c r="C81" s="116">
        <f t="shared" si="2"/>
        <v>3.6020583190394521E-2</v>
      </c>
      <c r="D81" s="115">
        <f t="shared" si="3"/>
        <v>-432.24699828473427</v>
      </c>
    </row>
    <row r="82" spans="1:4" x14ac:dyDescent="0.3">
      <c r="A82" s="122">
        <v>39532</v>
      </c>
      <c r="B82" s="115">
        <v>53.55</v>
      </c>
      <c r="C82" s="116">
        <f t="shared" si="2"/>
        <v>8.8545591559909351E-3</v>
      </c>
      <c r="D82" s="115">
        <f t="shared" si="3"/>
        <v>-106.25470987189122</v>
      </c>
    </row>
    <row r="83" spans="1:4" x14ac:dyDescent="0.3">
      <c r="A83" s="122">
        <v>39533</v>
      </c>
      <c r="B83" s="115">
        <v>52.03</v>
      </c>
      <c r="C83" s="116">
        <f t="shared" si="2"/>
        <v>-1.5329295987888006E-2</v>
      </c>
      <c r="D83" s="115">
        <f t="shared" si="3"/>
        <v>183.95155185465606</v>
      </c>
    </row>
    <row r="84" spans="1:4" x14ac:dyDescent="0.3">
      <c r="A84" s="122">
        <v>39534</v>
      </c>
      <c r="B84" s="115">
        <v>51.84</v>
      </c>
      <c r="C84" s="116">
        <f t="shared" si="2"/>
        <v>-2.040816326530609E-2</v>
      </c>
      <c r="D84" s="115">
        <f t="shared" si="3"/>
        <v>244.89795918367307</v>
      </c>
    </row>
    <row r="85" spans="1:4" x14ac:dyDescent="0.3">
      <c r="A85" s="122">
        <v>39535</v>
      </c>
      <c r="B85" s="115">
        <v>51.93</v>
      </c>
      <c r="C85" s="116">
        <f t="shared" si="2"/>
        <v>-3.071606834325277E-3</v>
      </c>
      <c r="D85" s="115">
        <f t="shared" si="3"/>
        <v>36.859282011903325</v>
      </c>
    </row>
    <row r="86" spans="1:4" x14ac:dyDescent="0.3">
      <c r="A86" s="122">
        <v>39538</v>
      </c>
      <c r="B86" s="115">
        <v>51.73</v>
      </c>
      <c r="C86" s="116">
        <f t="shared" si="2"/>
        <v>2.0919676337082992E-2</v>
      </c>
      <c r="D86" s="115">
        <f t="shared" si="3"/>
        <v>-251.03611604499591</v>
      </c>
    </row>
    <row r="87" spans="1:4" x14ac:dyDescent="0.3">
      <c r="A87" s="122">
        <v>39539</v>
      </c>
      <c r="B87" s="115">
        <v>52.05</v>
      </c>
      <c r="C87" s="116">
        <f t="shared" si="2"/>
        <v>-4.2089152477521709E-3</v>
      </c>
      <c r="D87" s="115">
        <f t="shared" si="3"/>
        <v>50.506982973026048</v>
      </c>
    </row>
    <row r="88" spans="1:4" x14ac:dyDescent="0.3">
      <c r="A88" s="122">
        <v>39540</v>
      </c>
      <c r="B88" s="115">
        <v>53.41</v>
      </c>
      <c r="C88" s="116">
        <f t="shared" si="2"/>
        <v>1.9663993890797898E-2</v>
      </c>
      <c r="D88" s="115">
        <f t="shared" si="3"/>
        <v>-235.96792668957477</v>
      </c>
    </row>
    <row r="89" spans="1:4" x14ac:dyDescent="0.3">
      <c r="A89" s="122">
        <v>39541</v>
      </c>
      <c r="B89" s="115">
        <v>57.14</v>
      </c>
      <c r="C89" s="116">
        <f t="shared" si="2"/>
        <v>8.2812203903733131E-2</v>
      </c>
      <c r="D89" s="115">
        <f t="shared" si="3"/>
        <v>-993.74644684479756</v>
      </c>
    </row>
    <row r="90" spans="1:4" x14ac:dyDescent="0.3">
      <c r="A90" s="122">
        <v>39542</v>
      </c>
      <c r="B90" s="115">
        <v>57.7</v>
      </c>
      <c r="C90" s="116">
        <f t="shared" si="2"/>
        <v>6.1442236938925747E-2</v>
      </c>
      <c r="D90" s="115">
        <f t="shared" si="3"/>
        <v>-737.306843267109</v>
      </c>
    </row>
    <row r="91" spans="1:4" x14ac:dyDescent="0.3">
      <c r="A91" s="122">
        <v>39545</v>
      </c>
      <c r="B91" s="115">
        <v>58.11</v>
      </c>
      <c r="C91" s="116">
        <f t="shared" si="2"/>
        <v>8.5154061624649904E-2</v>
      </c>
      <c r="D91" s="115">
        <f t="shared" si="3"/>
        <v>-1021.8487394957989</v>
      </c>
    </row>
    <row r="92" spans="1:4" x14ac:dyDescent="0.3">
      <c r="A92" s="122">
        <v>39546</v>
      </c>
      <c r="B92" s="115">
        <v>56.95</v>
      </c>
      <c r="C92" s="116">
        <f t="shared" si="2"/>
        <v>9.456083029021721E-2</v>
      </c>
      <c r="D92" s="115">
        <f t="shared" si="3"/>
        <v>-1134.7299634826065</v>
      </c>
    </row>
    <row r="93" spans="1:4" x14ac:dyDescent="0.3">
      <c r="A93" s="122">
        <v>39547</v>
      </c>
      <c r="B93" s="115">
        <v>55.61</v>
      </c>
      <c r="C93" s="116">
        <f t="shared" si="2"/>
        <v>7.2723765432098686E-2</v>
      </c>
      <c r="D93" s="115">
        <f t="shared" si="3"/>
        <v>-872.6851851851842</v>
      </c>
    </row>
    <row r="94" spans="1:4" x14ac:dyDescent="0.3">
      <c r="A94" s="122">
        <v>39548</v>
      </c>
      <c r="B94" s="115">
        <v>55.97</v>
      </c>
      <c r="C94" s="116">
        <f t="shared" si="2"/>
        <v>7.7797034469478124E-2</v>
      </c>
      <c r="D94" s="115">
        <f t="shared" si="3"/>
        <v>-933.56441363373744</v>
      </c>
    </row>
    <row r="95" spans="1:4" x14ac:dyDescent="0.3">
      <c r="A95" s="122">
        <v>39549</v>
      </c>
      <c r="B95" s="115">
        <v>56.15</v>
      </c>
      <c r="C95" s="116">
        <f t="shared" si="2"/>
        <v>8.5443649719698478E-2</v>
      </c>
      <c r="D95" s="115">
        <f t="shared" si="3"/>
        <v>-1025.3237966363818</v>
      </c>
    </row>
    <row r="96" spans="1:4" x14ac:dyDescent="0.3">
      <c r="A96" s="122">
        <v>39552</v>
      </c>
      <c r="B96" s="115">
        <v>56.47</v>
      </c>
      <c r="C96" s="116">
        <f t="shared" si="2"/>
        <v>8.4918347742555272E-2</v>
      </c>
      <c r="D96" s="115">
        <f t="shared" si="3"/>
        <v>-1019.0201729106633</v>
      </c>
    </row>
    <row r="97" spans="1:4" x14ac:dyDescent="0.3">
      <c r="A97" s="122">
        <v>39553</v>
      </c>
      <c r="B97" s="115">
        <v>55.78</v>
      </c>
      <c r="C97" s="116">
        <f t="shared" si="2"/>
        <v>4.4373712787867531E-2</v>
      </c>
      <c r="D97" s="115">
        <f t="shared" si="3"/>
        <v>-532.48455345441039</v>
      </c>
    </row>
    <row r="98" spans="1:4" x14ac:dyDescent="0.3">
      <c r="A98" s="122">
        <v>39554</v>
      </c>
      <c r="B98" s="115">
        <v>56.42</v>
      </c>
      <c r="C98" s="116">
        <f t="shared" si="2"/>
        <v>-1.2600630031501555E-2</v>
      </c>
      <c r="D98" s="115">
        <f t="shared" si="3"/>
        <v>151.20756037801866</v>
      </c>
    </row>
    <row r="99" spans="1:4" x14ac:dyDescent="0.3">
      <c r="A99" s="122">
        <v>39555</v>
      </c>
      <c r="B99" s="115">
        <v>56.88</v>
      </c>
      <c r="C99" s="116">
        <f t="shared" si="2"/>
        <v>-1.4211438474870022E-2</v>
      </c>
      <c r="D99" s="115">
        <f t="shared" si="3"/>
        <v>170.53726169844026</v>
      </c>
    </row>
    <row r="100" spans="1:4" x14ac:dyDescent="0.3">
      <c r="A100" s="122">
        <v>39556</v>
      </c>
      <c r="B100" s="115">
        <v>57.23</v>
      </c>
      <c r="C100" s="116">
        <f t="shared" si="2"/>
        <v>-1.5143692996042034E-2</v>
      </c>
      <c r="D100" s="115">
        <f t="shared" si="3"/>
        <v>181.72431595250441</v>
      </c>
    </row>
    <row r="101" spans="1:4" x14ac:dyDescent="0.3">
      <c r="A101" s="122">
        <v>39559</v>
      </c>
      <c r="B101" s="115">
        <v>57</v>
      </c>
      <c r="C101" s="116">
        <f t="shared" si="2"/>
        <v>8.7796312554867697E-4</v>
      </c>
      <c r="D101" s="115">
        <f t="shared" si="3"/>
        <v>-10.535557506584123</v>
      </c>
    </row>
    <row r="102" spans="1:4" x14ac:dyDescent="0.3">
      <c r="A102" s="122">
        <v>39560</v>
      </c>
      <c r="B102" s="115">
        <v>56.98</v>
      </c>
      <c r="C102" s="116">
        <f t="shared" si="2"/>
        <v>2.4635856860276882E-2</v>
      </c>
      <c r="D102" s="115">
        <f t="shared" si="3"/>
        <v>-295.6302823233226</v>
      </c>
    </row>
    <row r="103" spans="1:4" x14ac:dyDescent="0.3">
      <c r="A103" s="122">
        <v>39561</v>
      </c>
      <c r="B103" s="115">
        <v>57.04</v>
      </c>
      <c r="C103" s="116">
        <f t="shared" si="2"/>
        <v>1.911738431302484E-2</v>
      </c>
      <c r="D103" s="115">
        <f t="shared" si="3"/>
        <v>-229.40861175629809</v>
      </c>
    </row>
    <row r="104" spans="1:4" x14ac:dyDescent="0.3">
      <c r="A104" s="122">
        <v>39562</v>
      </c>
      <c r="B104" s="115">
        <v>56.55</v>
      </c>
      <c r="C104" s="116">
        <f t="shared" si="2"/>
        <v>7.123775601068541E-3</v>
      </c>
      <c r="D104" s="115">
        <f t="shared" si="3"/>
        <v>-85.485307212822491</v>
      </c>
    </row>
    <row r="105" spans="1:4" x14ac:dyDescent="0.3">
      <c r="A105" s="122">
        <v>39563</v>
      </c>
      <c r="B105" s="115">
        <v>56.58</v>
      </c>
      <c r="C105" s="116">
        <f t="shared" si="2"/>
        <v>1.9479369576766324E-3</v>
      </c>
      <c r="D105" s="115">
        <f t="shared" si="3"/>
        <v>-23.375243492119587</v>
      </c>
    </row>
    <row r="106" spans="1:4" x14ac:dyDescent="0.3">
      <c r="A106" s="122">
        <v>39566</v>
      </c>
      <c r="B106" s="115">
        <v>57.36</v>
      </c>
      <c r="C106" s="116">
        <f t="shared" si="2"/>
        <v>2.8325564718537078E-2</v>
      </c>
      <c r="D106" s="115">
        <f t="shared" si="3"/>
        <v>-339.90677662244491</v>
      </c>
    </row>
    <row r="107" spans="1:4" x14ac:dyDescent="0.3">
      <c r="A107" s="122">
        <v>39567</v>
      </c>
      <c r="B107" s="115">
        <v>57.95</v>
      </c>
      <c r="C107" s="116">
        <f t="shared" si="2"/>
        <v>2.7118043247075525E-2</v>
      </c>
      <c r="D107" s="115">
        <f t="shared" si="3"/>
        <v>-325.41651896490629</v>
      </c>
    </row>
    <row r="108" spans="1:4" x14ac:dyDescent="0.3">
      <c r="A108" s="122">
        <v>39568</v>
      </c>
      <c r="B108" s="115">
        <v>58.31</v>
      </c>
      <c r="C108" s="116">
        <f t="shared" si="2"/>
        <v>2.5140646976090007E-2</v>
      </c>
      <c r="D108" s="115">
        <f t="shared" si="3"/>
        <v>-301.68776371308007</v>
      </c>
    </row>
    <row r="109" spans="1:4" x14ac:dyDescent="0.3">
      <c r="A109" s="122">
        <v>39569</v>
      </c>
      <c r="B109" s="115">
        <v>58.11</v>
      </c>
      <c r="C109" s="116">
        <f t="shared" si="2"/>
        <v>1.5376550760090906E-2</v>
      </c>
      <c r="D109" s="115">
        <f t="shared" si="3"/>
        <v>-184.51860912109086</v>
      </c>
    </row>
    <row r="110" spans="1:4" x14ac:dyDescent="0.3">
      <c r="A110" s="122">
        <v>39570</v>
      </c>
      <c r="B110" s="115">
        <v>58.41</v>
      </c>
      <c r="C110" s="116">
        <f t="shared" si="2"/>
        <v>2.4736842105263099E-2</v>
      </c>
      <c r="D110" s="115">
        <f t="shared" si="3"/>
        <v>-296.84210526315718</v>
      </c>
    </row>
    <row r="111" spans="1:4" x14ac:dyDescent="0.3">
      <c r="A111" s="122">
        <v>39573</v>
      </c>
      <c r="B111" s="115">
        <v>58.25</v>
      </c>
      <c r="C111" s="116">
        <f t="shared" si="2"/>
        <v>2.2288522288522343E-2</v>
      </c>
      <c r="D111" s="115">
        <f t="shared" si="3"/>
        <v>-267.46226746226813</v>
      </c>
    </row>
    <row r="112" spans="1:4" x14ac:dyDescent="0.3">
      <c r="A112" s="122">
        <v>39574</v>
      </c>
      <c r="B112" s="115">
        <v>57.39</v>
      </c>
      <c r="C112" s="116">
        <f t="shared" si="2"/>
        <v>6.1360448807854387E-3</v>
      </c>
      <c r="D112" s="115">
        <f t="shared" si="3"/>
        <v>-73.632538569425265</v>
      </c>
    </row>
    <row r="113" spans="1:4" x14ac:dyDescent="0.3">
      <c r="A113" s="122">
        <v>39575</v>
      </c>
      <c r="B113" s="115">
        <v>56.54</v>
      </c>
      <c r="C113" s="116">
        <f t="shared" si="2"/>
        <v>-1.768346595932451E-4</v>
      </c>
      <c r="D113" s="115">
        <f t="shared" si="3"/>
        <v>2.1220159151189413</v>
      </c>
    </row>
    <row r="114" spans="1:4" x14ac:dyDescent="0.3">
      <c r="A114" s="122">
        <v>39576</v>
      </c>
      <c r="B114" s="115">
        <v>55.14</v>
      </c>
      <c r="C114" s="116">
        <f t="shared" si="2"/>
        <v>-2.545068928950155E-2</v>
      </c>
      <c r="D114" s="115">
        <f t="shared" si="3"/>
        <v>305.40827147401859</v>
      </c>
    </row>
    <row r="115" spans="1:4" x14ac:dyDescent="0.3">
      <c r="A115" s="122">
        <v>39577</v>
      </c>
      <c r="B115" s="115">
        <v>55.52</v>
      </c>
      <c r="C115" s="116">
        <f t="shared" si="2"/>
        <v>-3.2078103207810259E-2</v>
      </c>
      <c r="D115" s="115">
        <f t="shared" si="3"/>
        <v>384.9372384937231</v>
      </c>
    </row>
    <row r="116" spans="1:4" x14ac:dyDescent="0.3">
      <c r="A116" s="122">
        <v>39580</v>
      </c>
      <c r="B116" s="115">
        <v>55.87</v>
      </c>
      <c r="C116" s="116">
        <f t="shared" si="2"/>
        <v>-3.5893011216566094E-2</v>
      </c>
      <c r="D116" s="115">
        <f t="shared" si="3"/>
        <v>430.71613459879313</v>
      </c>
    </row>
    <row r="117" spans="1:4" x14ac:dyDescent="0.3">
      <c r="A117" s="122">
        <v>39581</v>
      </c>
      <c r="B117" s="115">
        <v>55.99</v>
      </c>
      <c r="C117" s="116">
        <f t="shared" si="2"/>
        <v>-3.9787343508832104E-2</v>
      </c>
      <c r="D117" s="115">
        <f t="shared" si="3"/>
        <v>477.44812210598525</v>
      </c>
    </row>
    <row r="118" spans="1:4" x14ac:dyDescent="0.3">
      <c r="A118" s="122">
        <v>39582</v>
      </c>
      <c r="B118" s="115">
        <v>56.92</v>
      </c>
      <c r="C118" s="116">
        <f t="shared" si="2"/>
        <v>-2.0478403028738559E-2</v>
      </c>
      <c r="D118" s="115">
        <f t="shared" si="3"/>
        <v>245.74083634486271</v>
      </c>
    </row>
    <row r="119" spans="1:4" x14ac:dyDescent="0.3">
      <c r="A119" s="122">
        <v>39583</v>
      </c>
      <c r="B119" s="115">
        <v>58.33</v>
      </c>
      <c r="C119" s="116">
        <f t="shared" si="2"/>
        <v>-1.3696284882725269E-3</v>
      </c>
      <c r="D119" s="115">
        <f t="shared" si="3"/>
        <v>16.435541859270323</v>
      </c>
    </row>
    <row r="120" spans="1:4" x14ac:dyDescent="0.3">
      <c r="A120" s="122">
        <v>39584</v>
      </c>
      <c r="B120" s="115">
        <v>58.39</v>
      </c>
      <c r="C120" s="116">
        <f t="shared" si="2"/>
        <v>2.4034334763948597E-3</v>
      </c>
      <c r="D120" s="115">
        <f t="shared" si="3"/>
        <v>-28.841201716738318</v>
      </c>
    </row>
    <row r="121" spans="1:4" x14ac:dyDescent="0.3">
      <c r="A121" s="122">
        <v>39587</v>
      </c>
      <c r="B121" s="115">
        <v>59.43</v>
      </c>
      <c r="C121" s="116">
        <f t="shared" si="2"/>
        <v>3.5546262415054874E-2</v>
      </c>
      <c r="D121" s="115">
        <f t="shared" si="3"/>
        <v>-426.55514898065849</v>
      </c>
    </row>
    <row r="122" spans="1:4" x14ac:dyDescent="0.3">
      <c r="A122" s="122">
        <v>39588</v>
      </c>
      <c r="B122" s="115">
        <v>58.34</v>
      </c>
      <c r="C122" s="116">
        <f t="shared" si="2"/>
        <v>3.1835868411743976E-2</v>
      </c>
      <c r="D122" s="115">
        <f t="shared" si="3"/>
        <v>-382.03042094092768</v>
      </c>
    </row>
    <row r="123" spans="1:4" x14ac:dyDescent="0.3">
      <c r="A123" s="122">
        <v>39589</v>
      </c>
      <c r="B123" s="115">
        <v>57.46</v>
      </c>
      <c r="C123" s="116">
        <f t="shared" si="2"/>
        <v>4.2074718897352197E-2</v>
      </c>
      <c r="D123" s="115">
        <f t="shared" si="3"/>
        <v>-504.89662676822638</v>
      </c>
    </row>
    <row r="124" spans="1:4" x14ac:dyDescent="0.3">
      <c r="A124" s="122">
        <v>39590</v>
      </c>
      <c r="B124" s="115">
        <v>56.75</v>
      </c>
      <c r="C124" s="116">
        <f t="shared" si="2"/>
        <v>2.2154178674351526E-2</v>
      </c>
      <c r="D124" s="115">
        <f t="shared" si="3"/>
        <v>-265.85014409221833</v>
      </c>
    </row>
    <row r="125" spans="1:4" x14ac:dyDescent="0.3">
      <c r="A125" s="122">
        <v>39591</v>
      </c>
      <c r="B125" s="115">
        <v>55.9</v>
      </c>
      <c r="C125" s="116">
        <f t="shared" si="2"/>
        <v>5.369608018614845E-4</v>
      </c>
      <c r="D125" s="115">
        <f t="shared" si="3"/>
        <v>-6.443529622337814</v>
      </c>
    </row>
    <row r="126" spans="1:4" x14ac:dyDescent="0.3">
      <c r="A126" s="122">
        <v>39595</v>
      </c>
      <c r="B126" s="115">
        <v>55.54</v>
      </c>
      <c r="C126" s="116">
        <f t="shared" si="2"/>
        <v>-8.037149490980583E-3</v>
      </c>
      <c r="D126" s="115">
        <f t="shared" si="3"/>
        <v>96.445793891766996</v>
      </c>
    </row>
    <row r="127" spans="1:4" x14ac:dyDescent="0.3">
      <c r="A127" s="122">
        <v>39596</v>
      </c>
      <c r="B127" s="115">
        <v>54</v>
      </c>
      <c r="C127" s="116">
        <f t="shared" si="2"/>
        <v>-5.1300070274068896E-2</v>
      </c>
      <c r="D127" s="115">
        <f t="shared" si="3"/>
        <v>615.6008432888267</v>
      </c>
    </row>
    <row r="128" spans="1:4" x14ac:dyDescent="0.3">
      <c r="A128" s="122">
        <v>39597</v>
      </c>
      <c r="B128" s="115">
        <v>53.88</v>
      </c>
      <c r="C128" s="116">
        <f t="shared" si="2"/>
        <v>-7.6290073718498136E-2</v>
      </c>
      <c r="D128" s="115">
        <f t="shared" si="3"/>
        <v>915.48088462197768</v>
      </c>
    </row>
    <row r="129" spans="1:4" x14ac:dyDescent="0.3">
      <c r="A129" s="122">
        <v>39598</v>
      </c>
      <c r="B129" s="115">
        <v>53.73</v>
      </c>
      <c r="C129" s="116">
        <f t="shared" si="2"/>
        <v>-7.9808186333276313E-2</v>
      </c>
      <c r="D129" s="115">
        <f t="shared" si="3"/>
        <v>957.69823599931578</v>
      </c>
    </row>
    <row r="130" spans="1:4" x14ac:dyDescent="0.3">
      <c r="A130" s="122">
        <v>39601</v>
      </c>
      <c r="B130" s="115">
        <v>53.38</v>
      </c>
      <c r="C130" s="116">
        <f t="shared" si="2"/>
        <v>-0.10180043748948338</v>
      </c>
      <c r="D130" s="115">
        <f t="shared" si="3"/>
        <v>1221.6052498738006</v>
      </c>
    </row>
    <row r="131" spans="1:4" x14ac:dyDescent="0.3">
      <c r="A131" s="122">
        <v>39602</v>
      </c>
      <c r="B131" s="115">
        <v>52.66</v>
      </c>
      <c r="C131" s="116">
        <f t="shared" si="2"/>
        <v>-9.7360301679808137E-2</v>
      </c>
      <c r="D131" s="115">
        <f t="shared" si="3"/>
        <v>1168.3236201576976</v>
      </c>
    </row>
    <row r="132" spans="1:4" x14ac:dyDescent="0.3">
      <c r="A132" s="122">
        <v>39603</v>
      </c>
      <c r="B132" s="115">
        <v>52.88</v>
      </c>
      <c r="C132" s="116">
        <f t="shared" si="2"/>
        <v>-7.9707622694048005E-2</v>
      </c>
      <c r="D132" s="115">
        <f t="shared" si="3"/>
        <v>956.49147232857604</v>
      </c>
    </row>
    <row r="133" spans="1:4" x14ac:dyDescent="0.3">
      <c r="A133" s="122">
        <v>39604</v>
      </c>
      <c r="B133" s="115">
        <v>52.33</v>
      </c>
      <c r="C133" s="116">
        <f t="shared" si="2"/>
        <v>-7.7885462555066107E-2</v>
      </c>
      <c r="D133" s="115">
        <f t="shared" si="3"/>
        <v>934.62555066079324</v>
      </c>
    </row>
    <row r="134" spans="1:4" x14ac:dyDescent="0.3">
      <c r="A134" s="122">
        <v>39605</v>
      </c>
      <c r="B134" s="115">
        <v>52.29</v>
      </c>
      <c r="C134" s="116">
        <f t="shared" si="2"/>
        <v>-6.4579606440071546E-2</v>
      </c>
      <c r="D134" s="115">
        <f t="shared" si="3"/>
        <v>774.95527728085858</v>
      </c>
    </row>
    <row r="135" spans="1:4" x14ac:dyDescent="0.3">
      <c r="A135" s="122">
        <v>39608</v>
      </c>
      <c r="B135" s="115">
        <v>51.39</v>
      </c>
      <c r="C135" s="116">
        <f t="shared" si="2"/>
        <v>-7.4720921858120251E-2</v>
      </c>
      <c r="D135" s="115">
        <f t="shared" si="3"/>
        <v>896.65106229744299</v>
      </c>
    </row>
    <row r="136" spans="1:4" x14ac:dyDescent="0.3">
      <c r="A136" s="122">
        <v>39609</v>
      </c>
      <c r="B136" s="115">
        <v>50.55</v>
      </c>
      <c r="C136" s="116">
        <f t="shared" si="2"/>
        <v>-6.3888888888888939E-2</v>
      </c>
      <c r="D136" s="115">
        <f t="shared" si="3"/>
        <v>766.66666666666731</v>
      </c>
    </row>
    <row r="137" spans="1:4" x14ac:dyDescent="0.3">
      <c r="A137" s="122">
        <v>39610</v>
      </c>
      <c r="B137" s="115">
        <v>48.77</v>
      </c>
      <c r="C137" s="116">
        <f t="shared" si="2"/>
        <v>-9.4840386043058639E-2</v>
      </c>
      <c r="D137" s="115">
        <f t="shared" si="3"/>
        <v>1138.0846325167038</v>
      </c>
    </row>
    <row r="138" spans="1:4" x14ac:dyDescent="0.3">
      <c r="A138" s="122">
        <v>39611</v>
      </c>
      <c r="B138" s="115">
        <v>49.54</v>
      </c>
      <c r="C138" s="116">
        <f t="shared" si="2"/>
        <v>-7.7982505118183471E-2</v>
      </c>
      <c r="D138" s="115">
        <f t="shared" si="3"/>
        <v>935.79006141820162</v>
      </c>
    </row>
    <row r="139" spans="1:4" x14ac:dyDescent="0.3">
      <c r="A139" s="122">
        <v>39612</v>
      </c>
      <c r="B139" s="115">
        <v>49.25</v>
      </c>
      <c r="C139" s="116">
        <f t="shared" si="2"/>
        <v>-7.7369801423754256E-2</v>
      </c>
      <c r="D139" s="115">
        <f t="shared" si="3"/>
        <v>928.4376170850511</v>
      </c>
    </row>
    <row r="140" spans="1:4" x14ac:dyDescent="0.3">
      <c r="A140" s="122">
        <v>39615</v>
      </c>
      <c r="B140" s="115">
        <v>49.94</v>
      </c>
      <c r="C140" s="116">
        <f t="shared" si="2"/>
        <v>-5.1652107861754636E-2</v>
      </c>
      <c r="D140" s="115">
        <f t="shared" si="3"/>
        <v>619.82529434105561</v>
      </c>
    </row>
    <row r="141" spans="1:4" x14ac:dyDescent="0.3">
      <c r="A141" s="122">
        <v>39616</v>
      </c>
      <c r="B141" s="115">
        <v>49.64</v>
      </c>
      <c r="C141" s="116">
        <f t="shared" si="2"/>
        <v>-6.1270801815431201E-2</v>
      </c>
      <c r="D141" s="115">
        <f t="shared" si="3"/>
        <v>735.24962178517444</v>
      </c>
    </row>
    <row r="142" spans="1:4" x14ac:dyDescent="0.3">
      <c r="A142" s="122">
        <v>39617</v>
      </c>
      <c r="B142" s="115">
        <v>48.93</v>
      </c>
      <c r="C142" s="116">
        <f t="shared" si="2"/>
        <v>-6.4972291228740653E-2</v>
      </c>
      <c r="D142" s="115">
        <f t="shared" si="3"/>
        <v>779.66749474488779</v>
      </c>
    </row>
    <row r="143" spans="1:4" x14ac:dyDescent="0.3">
      <c r="A143" s="122">
        <v>39618</v>
      </c>
      <c r="B143" s="115">
        <v>48.88</v>
      </c>
      <c r="C143" s="116">
        <f t="shared" ref="C143:C206" si="4">(B143-B134)/B134</f>
        <v>-6.5213233887932626E-2</v>
      </c>
      <c r="D143" s="115">
        <f t="shared" ref="D143:D206" si="5">C143*$D$2</f>
        <v>782.55880665519146</v>
      </c>
    </row>
    <row r="144" spans="1:4" x14ac:dyDescent="0.3">
      <c r="A144" s="122">
        <v>39619</v>
      </c>
      <c r="B144" s="115">
        <v>48.92</v>
      </c>
      <c r="C144" s="116">
        <f t="shared" si="4"/>
        <v>-4.8063825647013017E-2</v>
      </c>
      <c r="D144" s="115">
        <f t="shared" si="5"/>
        <v>576.76590776415617</v>
      </c>
    </row>
    <row r="145" spans="1:4" x14ac:dyDescent="0.3">
      <c r="A145" s="122">
        <v>39622</v>
      </c>
      <c r="B145" s="115">
        <v>48.34</v>
      </c>
      <c r="C145" s="116">
        <f t="shared" si="4"/>
        <v>-4.3719090009891076E-2</v>
      </c>
      <c r="D145" s="115">
        <f t="shared" si="5"/>
        <v>524.62908011869297</v>
      </c>
    </row>
    <row r="146" spans="1:4" x14ac:dyDescent="0.3">
      <c r="A146" s="122">
        <v>39623</v>
      </c>
      <c r="B146" s="115">
        <v>47</v>
      </c>
      <c r="C146" s="116">
        <f t="shared" si="4"/>
        <v>-3.629280295263488E-2</v>
      </c>
      <c r="D146" s="115">
        <f t="shared" si="5"/>
        <v>435.51363543161858</v>
      </c>
    </row>
    <row r="147" spans="1:4" x14ac:dyDescent="0.3">
      <c r="A147" s="122">
        <v>39624</v>
      </c>
      <c r="B147" s="115">
        <v>46.83</v>
      </c>
      <c r="C147" s="116">
        <f t="shared" si="4"/>
        <v>-5.4703270084779994E-2</v>
      </c>
      <c r="D147" s="115">
        <f t="shared" si="5"/>
        <v>656.4392410173599</v>
      </c>
    </row>
    <row r="148" spans="1:4" x14ac:dyDescent="0.3">
      <c r="A148" s="122">
        <v>39625</v>
      </c>
      <c r="B148" s="115">
        <v>45.92</v>
      </c>
      <c r="C148" s="116">
        <f t="shared" si="4"/>
        <v>-6.7614213197969508E-2</v>
      </c>
      <c r="D148" s="115">
        <f t="shared" si="5"/>
        <v>811.37055837563412</v>
      </c>
    </row>
    <row r="149" spans="1:4" x14ac:dyDescent="0.3">
      <c r="A149" s="122">
        <v>39626</v>
      </c>
      <c r="B149" s="115">
        <v>45.89</v>
      </c>
      <c r="C149" s="116">
        <f t="shared" si="4"/>
        <v>-8.1097316780136111E-2</v>
      </c>
      <c r="D149" s="115">
        <f t="shared" si="5"/>
        <v>973.16780136163334</v>
      </c>
    </row>
    <row r="150" spans="1:4" x14ac:dyDescent="0.3">
      <c r="A150" s="122">
        <v>39629</v>
      </c>
      <c r="B150" s="115">
        <v>45.88</v>
      </c>
      <c r="C150" s="116">
        <f t="shared" si="4"/>
        <v>-7.5745366639806563E-2</v>
      </c>
      <c r="D150" s="115">
        <f t="shared" si="5"/>
        <v>908.9443996776788</v>
      </c>
    </row>
    <row r="151" spans="1:4" x14ac:dyDescent="0.3">
      <c r="A151" s="122">
        <v>39630</v>
      </c>
      <c r="B151" s="115">
        <v>45.5</v>
      </c>
      <c r="C151" s="116">
        <f t="shared" si="4"/>
        <v>-7.0100143061516448E-2</v>
      </c>
      <c r="D151" s="115">
        <f t="shared" si="5"/>
        <v>841.20171673819743</v>
      </c>
    </row>
    <row r="152" spans="1:4" x14ac:dyDescent="0.3">
      <c r="A152" s="122">
        <v>39631</v>
      </c>
      <c r="B152" s="115">
        <v>45.88</v>
      </c>
      <c r="C152" s="116">
        <f t="shared" si="4"/>
        <v>-6.1374795417348603E-2</v>
      </c>
      <c r="D152" s="115">
        <f t="shared" si="5"/>
        <v>736.49754500818324</v>
      </c>
    </row>
    <row r="153" spans="1:4" x14ac:dyDescent="0.3">
      <c r="A153" s="122">
        <v>39632</v>
      </c>
      <c r="B153" s="115">
        <v>45.72</v>
      </c>
      <c r="C153" s="116">
        <f t="shared" si="4"/>
        <v>-6.5412919051512725E-2</v>
      </c>
      <c r="D153" s="115">
        <f t="shared" si="5"/>
        <v>784.95502861815271</v>
      </c>
    </row>
    <row r="154" spans="1:4" x14ac:dyDescent="0.3">
      <c r="A154" s="122">
        <v>39636</v>
      </c>
      <c r="B154" s="115">
        <v>45.88</v>
      </c>
      <c r="C154" s="116">
        <f t="shared" si="4"/>
        <v>-5.0889532478278869E-2</v>
      </c>
      <c r="D154" s="115">
        <f t="shared" si="5"/>
        <v>610.67438973934645</v>
      </c>
    </row>
    <row r="155" spans="1:4" x14ac:dyDescent="0.3">
      <c r="A155" s="122">
        <v>39637</v>
      </c>
      <c r="B155" s="115">
        <v>46</v>
      </c>
      <c r="C155" s="116">
        <f t="shared" si="4"/>
        <v>-2.1276595744680851E-2</v>
      </c>
      <c r="D155" s="115">
        <f t="shared" si="5"/>
        <v>255.31914893617019</v>
      </c>
    </row>
    <row r="156" spans="1:4" x14ac:dyDescent="0.3">
      <c r="A156" s="122">
        <v>39638</v>
      </c>
      <c r="B156" s="115">
        <v>46.03</v>
      </c>
      <c r="C156" s="116">
        <f t="shared" si="4"/>
        <v>-1.7083066410420612E-2</v>
      </c>
      <c r="D156" s="115">
        <f t="shared" si="5"/>
        <v>204.99679692504733</v>
      </c>
    </row>
    <row r="157" spans="1:4" x14ac:dyDescent="0.3">
      <c r="A157" s="122">
        <v>39639</v>
      </c>
      <c r="B157" s="115">
        <v>43.97</v>
      </c>
      <c r="C157" s="116">
        <f t="shared" si="4"/>
        <v>-4.2465156794425148E-2</v>
      </c>
      <c r="D157" s="115">
        <f t="shared" si="5"/>
        <v>509.58188153310175</v>
      </c>
    </row>
    <row r="158" spans="1:4" x14ac:dyDescent="0.3">
      <c r="A158" s="122">
        <v>39640</v>
      </c>
      <c r="B158" s="115">
        <v>43.69</v>
      </c>
      <c r="C158" s="116">
        <f t="shared" si="4"/>
        <v>-4.7940727827413439E-2</v>
      </c>
      <c r="D158" s="115">
        <f t="shared" si="5"/>
        <v>575.28873392896128</v>
      </c>
    </row>
    <row r="159" spans="1:4" x14ac:dyDescent="0.3">
      <c r="A159" s="122">
        <v>39643</v>
      </c>
      <c r="B159" s="115">
        <v>43.97</v>
      </c>
      <c r="C159" s="116">
        <f t="shared" si="4"/>
        <v>-4.1630340017436873E-2</v>
      </c>
      <c r="D159" s="115">
        <f t="shared" si="5"/>
        <v>499.56408020924249</v>
      </c>
    </row>
    <row r="160" spans="1:4" x14ac:dyDescent="0.3">
      <c r="A160" s="122">
        <v>39644</v>
      </c>
      <c r="B160" s="115">
        <v>43.13</v>
      </c>
      <c r="C160" s="116">
        <f t="shared" si="4"/>
        <v>-5.2087912087912032E-2</v>
      </c>
      <c r="D160" s="115">
        <f t="shared" si="5"/>
        <v>625.05494505494437</v>
      </c>
    </row>
    <row r="161" spans="1:4" x14ac:dyDescent="0.3">
      <c r="A161" s="122">
        <v>39645</v>
      </c>
      <c r="B161" s="115">
        <v>42.5</v>
      </c>
      <c r="C161" s="116">
        <f t="shared" si="4"/>
        <v>-7.367044463818663E-2</v>
      </c>
      <c r="D161" s="115">
        <f t="shared" si="5"/>
        <v>884.04533565823954</v>
      </c>
    </row>
    <row r="162" spans="1:4" x14ac:dyDescent="0.3">
      <c r="A162" s="122">
        <v>39646</v>
      </c>
      <c r="B162" s="115">
        <v>42.18</v>
      </c>
      <c r="C162" s="116">
        <f t="shared" si="4"/>
        <v>-7.7427821522309689E-2</v>
      </c>
      <c r="D162" s="115">
        <f t="shared" si="5"/>
        <v>929.13385826771628</v>
      </c>
    </row>
    <row r="163" spans="1:4" x14ac:dyDescent="0.3">
      <c r="A163" s="122">
        <v>39647</v>
      </c>
      <c r="B163" s="115">
        <v>42.13</v>
      </c>
      <c r="C163" s="116">
        <f t="shared" si="4"/>
        <v>-8.1734960767218826E-2</v>
      </c>
      <c r="D163" s="115">
        <f t="shared" si="5"/>
        <v>980.81952920662593</v>
      </c>
    </row>
    <row r="164" spans="1:4" x14ac:dyDescent="0.3">
      <c r="A164" s="122">
        <v>39650</v>
      </c>
      <c r="B164" s="115">
        <v>42.19</v>
      </c>
      <c r="C164" s="116">
        <f t="shared" si="4"/>
        <v>-8.2826086956521786E-2</v>
      </c>
      <c r="D164" s="115">
        <f t="shared" si="5"/>
        <v>993.91304347826144</v>
      </c>
    </row>
    <row r="165" spans="1:4" x14ac:dyDescent="0.3">
      <c r="A165" s="122">
        <v>39651</v>
      </c>
      <c r="B165" s="115">
        <v>41.54</v>
      </c>
      <c r="C165" s="116">
        <f t="shared" si="4"/>
        <v>-9.7545079296111267E-2</v>
      </c>
      <c r="D165" s="115">
        <f t="shared" si="5"/>
        <v>1170.5409515533352</v>
      </c>
    </row>
    <row r="166" spans="1:4" x14ac:dyDescent="0.3">
      <c r="A166" s="122">
        <v>39652</v>
      </c>
      <c r="B166" s="115">
        <v>41.94</v>
      </c>
      <c r="C166" s="116">
        <f t="shared" si="4"/>
        <v>-4.6167841710257021E-2</v>
      </c>
      <c r="D166" s="115">
        <f t="shared" si="5"/>
        <v>554.01410052308427</v>
      </c>
    </row>
    <row r="167" spans="1:4" x14ac:dyDescent="0.3">
      <c r="A167" s="122">
        <v>39653</v>
      </c>
      <c r="B167" s="115">
        <v>42.02</v>
      </c>
      <c r="C167" s="116">
        <f t="shared" si="4"/>
        <v>-3.8223849851224415E-2</v>
      </c>
      <c r="D167" s="115">
        <f t="shared" si="5"/>
        <v>458.68619821469298</v>
      </c>
    </row>
    <row r="168" spans="1:4" x14ac:dyDescent="0.3">
      <c r="A168" s="122">
        <v>39654</v>
      </c>
      <c r="B168" s="115">
        <v>42.34</v>
      </c>
      <c r="C168" s="116">
        <f t="shared" si="4"/>
        <v>-3.7070730043211181E-2</v>
      </c>
      <c r="D168" s="115">
        <f t="shared" si="5"/>
        <v>444.84876051853416</v>
      </c>
    </row>
    <row r="169" spans="1:4" x14ac:dyDescent="0.3">
      <c r="A169" s="122">
        <v>39657</v>
      </c>
      <c r="B169" s="115">
        <v>42.57</v>
      </c>
      <c r="C169" s="116">
        <f t="shared" si="4"/>
        <v>-1.2984001854857459E-2</v>
      </c>
      <c r="D169" s="115">
        <f t="shared" si="5"/>
        <v>155.80802225828953</v>
      </c>
    </row>
    <row r="170" spans="1:4" x14ac:dyDescent="0.3">
      <c r="A170" s="122">
        <v>39658</v>
      </c>
      <c r="B170" s="115">
        <v>43.71</v>
      </c>
      <c r="C170" s="116">
        <f t="shared" si="4"/>
        <v>2.8470588235294136E-2</v>
      </c>
      <c r="D170" s="115">
        <f t="shared" si="5"/>
        <v>-341.64705882352962</v>
      </c>
    </row>
    <row r="171" spans="1:4" x14ac:dyDescent="0.3">
      <c r="A171" s="122">
        <v>39659</v>
      </c>
      <c r="B171" s="115">
        <v>44.52</v>
      </c>
      <c r="C171" s="116">
        <f t="shared" si="4"/>
        <v>5.5476529160739765E-2</v>
      </c>
      <c r="D171" s="115">
        <f t="shared" si="5"/>
        <v>-665.71834992887716</v>
      </c>
    </row>
    <row r="172" spans="1:4" x14ac:dyDescent="0.3">
      <c r="A172" s="122">
        <v>39660</v>
      </c>
      <c r="B172" s="115">
        <v>44.28</v>
      </c>
      <c r="C172" s="116">
        <f t="shared" si="4"/>
        <v>5.1032518395442643E-2</v>
      </c>
      <c r="D172" s="115">
        <f t="shared" si="5"/>
        <v>-612.39022074531169</v>
      </c>
    </row>
    <row r="173" spans="1:4" x14ac:dyDescent="0.3">
      <c r="A173" s="122">
        <v>39661</v>
      </c>
      <c r="B173" s="115">
        <v>44.25</v>
      </c>
      <c r="C173" s="116">
        <f t="shared" si="4"/>
        <v>4.8826736193410818E-2</v>
      </c>
      <c r="D173" s="115">
        <f t="shared" si="5"/>
        <v>-585.92083432092977</v>
      </c>
    </row>
    <row r="174" spans="1:4" x14ac:dyDescent="0.3">
      <c r="A174" s="122">
        <v>39664</v>
      </c>
      <c r="B174" s="115">
        <v>44.23</v>
      </c>
      <c r="C174" s="116">
        <f t="shared" si="4"/>
        <v>6.4756860857005244E-2</v>
      </c>
      <c r="D174" s="115">
        <f t="shared" si="5"/>
        <v>-777.08233028406289</v>
      </c>
    </row>
    <row r="175" spans="1:4" x14ac:dyDescent="0.3">
      <c r="A175" s="122">
        <v>39665</v>
      </c>
      <c r="B175" s="115">
        <v>45.27</v>
      </c>
      <c r="C175" s="116">
        <f t="shared" si="4"/>
        <v>7.9399141630901421E-2</v>
      </c>
      <c r="D175" s="115">
        <f t="shared" si="5"/>
        <v>-952.78969957081711</v>
      </c>
    </row>
    <row r="176" spans="1:4" x14ac:dyDescent="0.3">
      <c r="A176" s="122">
        <v>39666</v>
      </c>
      <c r="B176" s="115">
        <v>45.35</v>
      </c>
      <c r="C176" s="116">
        <f t="shared" si="4"/>
        <v>7.9247977153736271E-2</v>
      </c>
      <c r="D176" s="115">
        <f t="shared" si="5"/>
        <v>-950.97572584483521</v>
      </c>
    </row>
    <row r="177" spans="1:4" x14ac:dyDescent="0.3">
      <c r="A177" s="122">
        <v>39667</v>
      </c>
      <c r="B177" s="115">
        <v>44.56</v>
      </c>
      <c r="C177" s="116">
        <f t="shared" si="4"/>
        <v>5.2432687765706157E-2</v>
      </c>
      <c r="D177" s="115">
        <f t="shared" si="5"/>
        <v>-629.19225318847384</v>
      </c>
    </row>
    <row r="178" spans="1:4" x14ac:dyDescent="0.3">
      <c r="A178" s="122">
        <v>39668</v>
      </c>
      <c r="B178" s="115">
        <v>45.07</v>
      </c>
      <c r="C178" s="116">
        <f t="shared" si="4"/>
        <v>5.8726802912849423E-2</v>
      </c>
      <c r="D178" s="115">
        <f t="shared" si="5"/>
        <v>-704.72163495419306</v>
      </c>
    </row>
    <row r="179" spans="1:4" x14ac:dyDescent="0.3">
      <c r="A179" s="122">
        <v>39671</v>
      </c>
      <c r="B179" s="115">
        <v>45.29</v>
      </c>
      <c r="C179" s="116">
        <f t="shared" si="4"/>
        <v>3.6147334706016887E-2</v>
      </c>
      <c r="D179" s="115">
        <f t="shared" si="5"/>
        <v>-433.76801647220265</v>
      </c>
    </row>
    <row r="180" spans="1:4" x14ac:dyDescent="0.3">
      <c r="A180" s="122">
        <v>39672</v>
      </c>
      <c r="B180" s="115">
        <v>45.11</v>
      </c>
      <c r="C180" s="116">
        <f t="shared" si="4"/>
        <v>1.3252470799640526E-2</v>
      </c>
      <c r="D180" s="115">
        <f t="shared" si="5"/>
        <v>-159.02964959568632</v>
      </c>
    </row>
    <row r="181" spans="1:4" x14ac:dyDescent="0.3">
      <c r="A181" s="122">
        <v>39673</v>
      </c>
      <c r="B181" s="115">
        <v>44.37</v>
      </c>
      <c r="C181" s="116">
        <f t="shared" si="4"/>
        <v>2.0325203252031685E-3</v>
      </c>
      <c r="D181" s="115">
        <f t="shared" si="5"/>
        <v>-24.390243902438023</v>
      </c>
    </row>
    <row r="182" spans="1:4" x14ac:dyDescent="0.3">
      <c r="A182" s="122">
        <v>39674</v>
      </c>
      <c r="B182" s="115">
        <v>44.19</v>
      </c>
      <c r="C182" s="116">
        <f t="shared" si="4"/>
        <v>-1.355932203389882E-3</v>
      </c>
      <c r="D182" s="115">
        <f t="shared" si="5"/>
        <v>16.271186440678584</v>
      </c>
    </row>
    <row r="183" spans="1:4" x14ac:dyDescent="0.3">
      <c r="A183" s="122">
        <v>39675</v>
      </c>
      <c r="B183" s="115">
        <v>44</v>
      </c>
      <c r="C183" s="116">
        <f t="shared" si="4"/>
        <v>-5.2000904363553443E-3</v>
      </c>
      <c r="D183" s="115">
        <f t="shared" si="5"/>
        <v>62.40108523626413</v>
      </c>
    </row>
    <row r="184" spans="1:4" x14ac:dyDescent="0.3">
      <c r="A184" s="122">
        <v>39678</v>
      </c>
      <c r="B184" s="115">
        <v>42.46</v>
      </c>
      <c r="C184" s="116">
        <f t="shared" si="4"/>
        <v>-6.2072012370223154E-2</v>
      </c>
      <c r="D184" s="115">
        <f t="shared" si="5"/>
        <v>744.86414844267779</v>
      </c>
    </row>
    <row r="185" spans="1:4" x14ac:dyDescent="0.3">
      <c r="A185" s="122">
        <v>39679</v>
      </c>
      <c r="B185" s="115">
        <v>42.19</v>
      </c>
      <c r="C185" s="116">
        <f t="shared" si="4"/>
        <v>-6.9680264608599857E-2</v>
      </c>
      <c r="D185" s="115">
        <f t="shared" si="5"/>
        <v>836.16317530319827</v>
      </c>
    </row>
    <row r="186" spans="1:4" x14ac:dyDescent="0.3">
      <c r="A186" s="122">
        <v>39680</v>
      </c>
      <c r="B186" s="115">
        <v>42.91</v>
      </c>
      <c r="C186" s="116">
        <f t="shared" si="4"/>
        <v>-3.7028725314183247E-2</v>
      </c>
      <c r="D186" s="115">
        <f t="shared" si="5"/>
        <v>444.34470377019898</v>
      </c>
    </row>
    <row r="187" spans="1:4" x14ac:dyDescent="0.3">
      <c r="A187" s="122">
        <v>39681</v>
      </c>
      <c r="B187" s="115">
        <v>43.73</v>
      </c>
      <c r="C187" s="116">
        <f t="shared" si="4"/>
        <v>-2.9731528733081949E-2</v>
      </c>
      <c r="D187" s="115">
        <f t="shared" si="5"/>
        <v>356.77834479698339</v>
      </c>
    </row>
    <row r="188" spans="1:4" x14ac:dyDescent="0.3">
      <c r="A188" s="122">
        <v>39682</v>
      </c>
      <c r="B188" s="115">
        <v>44.07</v>
      </c>
      <c r="C188" s="116">
        <f t="shared" si="4"/>
        <v>-2.6937513799955817E-2</v>
      </c>
      <c r="D188" s="115">
        <f t="shared" si="5"/>
        <v>323.25016559946982</v>
      </c>
    </row>
    <row r="189" spans="1:4" x14ac:dyDescent="0.3">
      <c r="A189" s="122">
        <v>39685</v>
      </c>
      <c r="B189" s="115">
        <v>44.13</v>
      </c>
      <c r="C189" s="116">
        <f t="shared" si="4"/>
        <v>-2.1724673021502924E-2</v>
      </c>
      <c r="D189" s="115">
        <f t="shared" si="5"/>
        <v>260.69607625803508</v>
      </c>
    </row>
    <row r="190" spans="1:4" x14ac:dyDescent="0.3">
      <c r="A190" s="122">
        <v>39686</v>
      </c>
      <c r="B190" s="115">
        <v>45.08</v>
      </c>
      <c r="C190" s="116">
        <f t="shared" si="4"/>
        <v>1.600180302005862E-2</v>
      </c>
      <c r="D190" s="115">
        <f t="shared" si="5"/>
        <v>-192.02163624070343</v>
      </c>
    </row>
    <row r="191" spans="1:4" x14ac:dyDescent="0.3">
      <c r="A191" s="122">
        <v>39687</v>
      </c>
      <c r="B191" s="115">
        <v>45.46</v>
      </c>
      <c r="C191" s="116">
        <f t="shared" si="4"/>
        <v>2.8739533831183599E-2</v>
      </c>
      <c r="D191" s="115">
        <f t="shared" si="5"/>
        <v>-344.87440597420317</v>
      </c>
    </row>
    <row r="192" spans="1:4" x14ac:dyDescent="0.3">
      <c r="A192" s="122">
        <v>39688</v>
      </c>
      <c r="B192" s="115">
        <v>45.36</v>
      </c>
      <c r="C192" s="116">
        <f t="shared" si="4"/>
        <v>3.0909090909090896E-2</v>
      </c>
      <c r="D192" s="115">
        <f t="shared" si="5"/>
        <v>-370.90909090909076</v>
      </c>
    </row>
    <row r="193" spans="1:4" x14ac:dyDescent="0.3">
      <c r="A193" s="122">
        <v>39689</v>
      </c>
      <c r="B193" s="115">
        <v>45.48</v>
      </c>
      <c r="C193" s="116">
        <f t="shared" si="4"/>
        <v>7.112576542628346E-2</v>
      </c>
      <c r="D193" s="115">
        <f t="shared" si="5"/>
        <v>-853.50918511540158</v>
      </c>
    </row>
    <row r="194" spans="1:4" x14ac:dyDescent="0.3">
      <c r="A194" s="122">
        <v>39693</v>
      </c>
      <c r="B194" s="115">
        <v>46.08</v>
      </c>
      <c r="C194" s="116">
        <f t="shared" si="4"/>
        <v>9.220194358852811E-2</v>
      </c>
      <c r="D194" s="115">
        <f t="shared" si="5"/>
        <v>-1106.4233230623372</v>
      </c>
    </row>
    <row r="195" spans="1:4" x14ac:dyDescent="0.3">
      <c r="A195" s="122">
        <v>39694</v>
      </c>
      <c r="B195" s="115">
        <v>45.98</v>
      </c>
      <c r="C195" s="116">
        <f t="shared" si="4"/>
        <v>7.1545094383593577E-2</v>
      </c>
      <c r="D195" s="115">
        <f t="shared" si="5"/>
        <v>-858.54113260312295</v>
      </c>
    </row>
    <row r="196" spans="1:4" x14ac:dyDescent="0.3">
      <c r="A196" s="122">
        <v>39695</v>
      </c>
      <c r="B196" s="115">
        <v>44.27</v>
      </c>
      <c r="C196" s="116">
        <f t="shared" si="4"/>
        <v>1.2348502172421822E-2</v>
      </c>
      <c r="D196" s="115">
        <f t="shared" si="5"/>
        <v>-148.18202606906186</v>
      </c>
    </row>
    <row r="197" spans="1:4" x14ac:dyDescent="0.3">
      <c r="A197" s="122">
        <v>39696</v>
      </c>
      <c r="B197" s="115">
        <v>44.92</v>
      </c>
      <c r="C197" s="116">
        <f t="shared" si="4"/>
        <v>1.9287497163603392E-2</v>
      </c>
      <c r="D197" s="115">
        <f t="shared" si="5"/>
        <v>-231.44996596324071</v>
      </c>
    </row>
    <row r="198" spans="1:4" x14ac:dyDescent="0.3">
      <c r="A198" s="122">
        <v>39699</v>
      </c>
      <c r="B198" s="115">
        <v>45.36</v>
      </c>
      <c r="C198" s="116">
        <f t="shared" si="4"/>
        <v>2.7872195785180076E-2</v>
      </c>
      <c r="D198" s="115">
        <f t="shared" si="5"/>
        <v>-334.46634942216093</v>
      </c>
    </row>
    <row r="199" spans="1:4" x14ac:dyDescent="0.3">
      <c r="A199" s="122">
        <v>39700</v>
      </c>
      <c r="B199" s="115">
        <v>46.15</v>
      </c>
      <c r="C199" s="116">
        <f t="shared" si="4"/>
        <v>2.3735581188997344E-2</v>
      </c>
      <c r="D199" s="115">
        <f t="shared" si="5"/>
        <v>-284.82697426796813</v>
      </c>
    </row>
    <row r="200" spans="1:4" x14ac:dyDescent="0.3">
      <c r="A200" s="122">
        <v>39701</v>
      </c>
      <c r="B200" s="115">
        <v>48.04</v>
      </c>
      <c r="C200" s="116">
        <f t="shared" si="4"/>
        <v>5.6753189617245889E-2</v>
      </c>
      <c r="D200" s="115">
        <f t="shared" si="5"/>
        <v>-681.03827540695067</v>
      </c>
    </row>
    <row r="201" spans="1:4" x14ac:dyDescent="0.3">
      <c r="A201" s="122">
        <v>39702</v>
      </c>
      <c r="B201" s="115">
        <v>48.86</v>
      </c>
      <c r="C201" s="116">
        <f t="shared" si="4"/>
        <v>7.716049382716049E-2</v>
      </c>
      <c r="D201" s="115">
        <f t="shared" si="5"/>
        <v>-925.92592592592587</v>
      </c>
    </row>
    <row r="202" spans="1:4" x14ac:dyDescent="0.3">
      <c r="A202" s="122">
        <v>39703</v>
      </c>
      <c r="B202" s="115">
        <v>49.55</v>
      </c>
      <c r="C202" s="116">
        <f t="shared" si="4"/>
        <v>8.9489885664028157E-2</v>
      </c>
      <c r="D202" s="115">
        <f t="shared" si="5"/>
        <v>-1073.8786279683379</v>
      </c>
    </row>
    <row r="203" spans="1:4" x14ac:dyDescent="0.3">
      <c r="A203" s="122">
        <v>39706</v>
      </c>
      <c r="B203" s="115">
        <v>46.63</v>
      </c>
      <c r="C203" s="116">
        <f t="shared" si="4"/>
        <v>1.1935763888888982E-2</v>
      </c>
      <c r="D203" s="115">
        <f t="shared" si="5"/>
        <v>-143.22916666666779</v>
      </c>
    </row>
    <row r="204" spans="1:4" x14ac:dyDescent="0.3">
      <c r="A204" s="122">
        <v>39707</v>
      </c>
      <c r="B204" s="115">
        <v>45.82</v>
      </c>
      <c r="C204" s="116">
        <f t="shared" si="4"/>
        <v>-3.4797738147019706E-3</v>
      </c>
      <c r="D204" s="115">
        <f t="shared" si="5"/>
        <v>41.75728577642365</v>
      </c>
    </row>
    <row r="205" spans="1:4" x14ac:dyDescent="0.3">
      <c r="A205" s="122">
        <v>39708</v>
      </c>
      <c r="B205" s="115">
        <v>45.07</v>
      </c>
      <c r="C205" s="116">
        <f t="shared" si="4"/>
        <v>1.8070928393946174E-2</v>
      </c>
      <c r="D205" s="115">
        <f t="shared" si="5"/>
        <v>-216.85114072735408</v>
      </c>
    </row>
    <row r="206" spans="1:4" x14ac:dyDescent="0.3">
      <c r="A206" s="122">
        <v>39709</v>
      </c>
      <c r="B206" s="115">
        <v>46.12</v>
      </c>
      <c r="C206" s="116">
        <f t="shared" si="4"/>
        <v>2.6714158504007029E-2</v>
      </c>
      <c r="D206" s="115">
        <f t="shared" si="5"/>
        <v>-320.56990204808437</v>
      </c>
    </row>
    <row r="207" spans="1:4" x14ac:dyDescent="0.3">
      <c r="A207" s="122">
        <v>39710</v>
      </c>
      <c r="B207" s="115">
        <v>48.48</v>
      </c>
      <c r="C207" s="116">
        <f t="shared" ref="C207:C270" si="6">(B207-B198)/B198</f>
        <v>6.8783068783068724E-2</v>
      </c>
      <c r="D207" s="115">
        <f t="shared" ref="D207:D270" si="7">C207*$D$2</f>
        <v>-825.39682539682474</v>
      </c>
    </row>
    <row r="208" spans="1:4" x14ac:dyDescent="0.3">
      <c r="A208" s="122">
        <v>39713</v>
      </c>
      <c r="B208" s="115">
        <v>51.92</v>
      </c>
      <c r="C208" s="116">
        <f t="shared" si="6"/>
        <v>0.12502708559046594</v>
      </c>
      <c r="D208" s="115">
        <f t="shared" si="7"/>
        <v>-1500.3250270855913</v>
      </c>
    </row>
    <row r="209" spans="1:4" x14ac:dyDescent="0.3">
      <c r="A209" s="122">
        <v>39714</v>
      </c>
      <c r="B209" s="115">
        <v>52.21</v>
      </c>
      <c r="C209" s="116">
        <f t="shared" si="6"/>
        <v>8.6802664446294794E-2</v>
      </c>
      <c r="D209" s="115">
        <f t="shared" si="7"/>
        <v>-1041.6319733555376</v>
      </c>
    </row>
    <row r="210" spans="1:4" x14ac:dyDescent="0.3">
      <c r="A210" s="122">
        <v>39715</v>
      </c>
      <c r="B210" s="115">
        <v>51.54</v>
      </c>
      <c r="C210" s="116">
        <f t="shared" si="6"/>
        <v>5.4850593532541951E-2</v>
      </c>
      <c r="D210" s="115">
        <f t="shared" si="7"/>
        <v>-658.2071223905034</v>
      </c>
    </row>
    <row r="211" spans="1:4" x14ac:dyDescent="0.3">
      <c r="A211" s="122">
        <v>39716</v>
      </c>
      <c r="B211" s="115">
        <v>53.08</v>
      </c>
      <c r="C211" s="116">
        <f t="shared" si="6"/>
        <v>7.1241170534813353E-2</v>
      </c>
      <c r="D211" s="115">
        <f t="shared" si="7"/>
        <v>-854.89404641776025</v>
      </c>
    </row>
    <row r="212" spans="1:4" x14ac:dyDescent="0.3">
      <c r="A212" s="122">
        <v>39717</v>
      </c>
      <c r="B212" s="115">
        <v>52.29</v>
      </c>
      <c r="C212" s="116">
        <f t="shared" si="6"/>
        <v>0.12138108513832289</v>
      </c>
      <c r="D212" s="115">
        <f t="shared" si="7"/>
        <v>-1456.5730216598747</v>
      </c>
    </row>
    <row r="213" spans="1:4" x14ac:dyDescent="0.3">
      <c r="A213" s="122">
        <v>39720</v>
      </c>
      <c r="B213" s="115">
        <v>50.42</v>
      </c>
      <c r="C213" s="116">
        <f t="shared" si="6"/>
        <v>0.10039284155390663</v>
      </c>
      <c r="D213" s="115">
        <f t="shared" si="7"/>
        <v>-1204.7140986468794</v>
      </c>
    </row>
    <row r="214" spans="1:4" x14ac:dyDescent="0.3">
      <c r="A214" s="122">
        <v>39721</v>
      </c>
      <c r="B214" s="115">
        <v>50.57</v>
      </c>
      <c r="C214" s="116">
        <f t="shared" si="6"/>
        <v>0.12203239405369425</v>
      </c>
      <c r="D214" s="115">
        <f t="shared" si="7"/>
        <v>-1464.388728644331</v>
      </c>
    </row>
    <row r="215" spans="1:4" x14ac:dyDescent="0.3">
      <c r="A215" s="122">
        <v>39722</v>
      </c>
      <c r="B215" s="115">
        <v>51.11</v>
      </c>
      <c r="C215" s="116">
        <f t="shared" si="6"/>
        <v>0.10819601040763231</v>
      </c>
      <c r="D215" s="115">
        <f t="shared" si="7"/>
        <v>-1298.3521248915877</v>
      </c>
    </row>
    <row r="216" spans="1:4" x14ac:dyDescent="0.3">
      <c r="A216" s="122">
        <v>39723</v>
      </c>
      <c r="B216" s="115">
        <v>51.16</v>
      </c>
      <c r="C216" s="116">
        <f t="shared" si="6"/>
        <v>5.5280528052805276E-2</v>
      </c>
      <c r="D216" s="115">
        <f t="shared" si="7"/>
        <v>-663.36633663366331</v>
      </c>
    </row>
    <row r="217" spans="1:4" x14ac:dyDescent="0.3">
      <c r="A217" s="122">
        <v>39724</v>
      </c>
      <c r="B217" s="115">
        <v>50.93</v>
      </c>
      <c r="C217" s="116">
        <f t="shared" si="6"/>
        <v>-1.9067796610169531E-2</v>
      </c>
      <c r="D217" s="115">
        <f t="shared" si="7"/>
        <v>228.81355932203437</v>
      </c>
    </row>
    <row r="218" spans="1:4" x14ac:dyDescent="0.3">
      <c r="A218" s="122">
        <v>39727</v>
      </c>
      <c r="B218" s="115">
        <v>49.88</v>
      </c>
      <c r="C218" s="116">
        <f t="shared" si="6"/>
        <v>-4.4627466002681443E-2</v>
      </c>
      <c r="D218" s="115">
        <f t="shared" si="7"/>
        <v>535.52959203217733</v>
      </c>
    </row>
    <row r="219" spans="1:4" x14ac:dyDescent="0.3">
      <c r="A219" s="122">
        <v>39728</v>
      </c>
      <c r="B219" s="115">
        <v>49.67</v>
      </c>
      <c r="C219" s="116">
        <f t="shared" si="6"/>
        <v>-3.6282499029879657E-2</v>
      </c>
      <c r="D219" s="115">
        <f t="shared" si="7"/>
        <v>435.38998835855591</v>
      </c>
    </row>
    <row r="220" spans="1:4" x14ac:dyDescent="0.3">
      <c r="A220" s="122">
        <v>39729</v>
      </c>
      <c r="B220" s="115">
        <v>49</v>
      </c>
      <c r="C220" s="116">
        <f t="shared" si="6"/>
        <v>-7.6865109269027856E-2</v>
      </c>
      <c r="D220" s="115">
        <f t="shared" si="7"/>
        <v>922.38131122833431</v>
      </c>
    </row>
    <row r="221" spans="1:4" x14ac:dyDescent="0.3">
      <c r="A221" s="122">
        <v>39730</v>
      </c>
      <c r="B221" s="115">
        <v>48.64</v>
      </c>
      <c r="C221" s="116">
        <f t="shared" si="6"/>
        <v>-6.9803021610250496E-2</v>
      </c>
      <c r="D221" s="115">
        <f t="shared" si="7"/>
        <v>837.6362593230059</v>
      </c>
    </row>
    <row r="222" spans="1:4" x14ac:dyDescent="0.3">
      <c r="A222" s="122">
        <v>39731</v>
      </c>
      <c r="B222" s="115">
        <v>47.35</v>
      </c>
      <c r="C222" s="116">
        <f t="shared" si="6"/>
        <v>-6.088853629512099E-2</v>
      </c>
      <c r="D222" s="115">
        <f t="shared" si="7"/>
        <v>730.66243554145183</v>
      </c>
    </row>
    <row r="223" spans="1:4" x14ac:dyDescent="0.3">
      <c r="A223" s="122">
        <v>39735</v>
      </c>
      <c r="B223" s="115">
        <v>49.08</v>
      </c>
      <c r="C223" s="116">
        <f t="shared" si="6"/>
        <v>-2.9464109155625903E-2</v>
      </c>
      <c r="D223" s="115">
        <f t="shared" si="7"/>
        <v>353.56930986751087</v>
      </c>
    </row>
    <row r="224" spans="1:4" x14ac:dyDescent="0.3">
      <c r="A224" s="122">
        <v>39736</v>
      </c>
      <c r="B224" s="115">
        <v>47.91</v>
      </c>
      <c r="C224" s="116">
        <f t="shared" si="6"/>
        <v>-6.2610056740363976E-2</v>
      </c>
      <c r="D224" s="115">
        <f t="shared" si="7"/>
        <v>751.32068088436768</v>
      </c>
    </row>
    <row r="225" spans="1:4" x14ac:dyDescent="0.3">
      <c r="A225" s="122">
        <v>39737</v>
      </c>
      <c r="B225" s="115">
        <v>46.64</v>
      </c>
      <c r="C225" s="116">
        <f t="shared" si="6"/>
        <v>-8.8350273651290001E-2</v>
      </c>
      <c r="D225" s="115">
        <f t="shared" si="7"/>
        <v>1060.2032838154801</v>
      </c>
    </row>
    <row r="226" spans="1:4" x14ac:dyDescent="0.3">
      <c r="A226" s="122">
        <v>39738</v>
      </c>
      <c r="B226" s="115">
        <v>45.08</v>
      </c>
      <c r="C226" s="116">
        <f t="shared" si="6"/>
        <v>-0.11486353818967213</v>
      </c>
      <c r="D226" s="115">
        <f t="shared" si="7"/>
        <v>1378.3624582760656</v>
      </c>
    </row>
    <row r="227" spans="1:4" x14ac:dyDescent="0.3">
      <c r="A227" s="122">
        <v>39741</v>
      </c>
      <c r="B227" s="115">
        <v>44.96</v>
      </c>
      <c r="C227" s="116">
        <f t="shared" si="6"/>
        <v>-9.8636728147554156E-2</v>
      </c>
      <c r="D227" s="115">
        <f t="shared" si="7"/>
        <v>1183.6407377706498</v>
      </c>
    </row>
    <row r="228" spans="1:4" x14ac:dyDescent="0.3">
      <c r="A228" s="122">
        <v>39742</v>
      </c>
      <c r="B228" s="115">
        <v>44.96</v>
      </c>
      <c r="C228" s="116">
        <f t="shared" si="6"/>
        <v>-9.4825850614052756E-2</v>
      </c>
      <c r="D228" s="115">
        <f t="shared" si="7"/>
        <v>1137.9102073686331</v>
      </c>
    </row>
    <row r="229" spans="1:4" x14ac:dyDescent="0.3">
      <c r="A229" s="122">
        <v>39743</v>
      </c>
      <c r="B229" s="115">
        <v>43.82</v>
      </c>
      <c r="C229" s="116">
        <f t="shared" si="6"/>
        <v>-0.10571428571428571</v>
      </c>
      <c r="D229" s="115">
        <f t="shared" si="7"/>
        <v>1268.5714285714284</v>
      </c>
    </row>
    <row r="230" spans="1:4" x14ac:dyDescent="0.3">
      <c r="A230" s="122">
        <v>39744</v>
      </c>
      <c r="B230" s="115">
        <v>42.68</v>
      </c>
      <c r="C230" s="116">
        <f t="shared" si="6"/>
        <v>-0.12253289473684212</v>
      </c>
      <c r="D230" s="115">
        <f t="shared" si="7"/>
        <v>1470.3947368421054</v>
      </c>
    </row>
    <row r="231" spans="1:4" x14ac:dyDescent="0.3">
      <c r="A231" s="122">
        <v>39745</v>
      </c>
      <c r="B231" s="115">
        <v>41.41</v>
      </c>
      <c r="C231" s="116">
        <f t="shared" si="6"/>
        <v>-0.12544878563885967</v>
      </c>
      <c r="D231" s="115">
        <f t="shared" si="7"/>
        <v>1505.385427666316</v>
      </c>
    </row>
    <row r="232" spans="1:4" x14ac:dyDescent="0.3">
      <c r="A232" s="122">
        <v>39748</v>
      </c>
      <c r="B232" s="115">
        <v>41.17</v>
      </c>
      <c r="C232" s="116">
        <f t="shared" si="6"/>
        <v>-0.16116544417277906</v>
      </c>
      <c r="D232" s="115">
        <f t="shared" si="7"/>
        <v>1933.9853300733487</v>
      </c>
    </row>
    <row r="233" spans="1:4" x14ac:dyDescent="0.3">
      <c r="A233" s="122">
        <v>39749</v>
      </c>
      <c r="B233" s="115">
        <v>41.04</v>
      </c>
      <c r="C233" s="116">
        <f t="shared" si="6"/>
        <v>-0.14339386349405131</v>
      </c>
      <c r="D233" s="115">
        <f t="shared" si="7"/>
        <v>1720.7263619286157</v>
      </c>
    </row>
    <row r="234" spans="1:4" x14ac:dyDescent="0.3">
      <c r="A234" s="122">
        <v>39750</v>
      </c>
      <c r="B234" s="115">
        <v>41.16</v>
      </c>
      <c r="C234" s="116">
        <f t="shared" si="6"/>
        <v>-0.11749571183533455</v>
      </c>
      <c r="D234" s="115">
        <f t="shared" si="7"/>
        <v>1409.9485420240146</v>
      </c>
    </row>
    <row r="235" spans="1:4" x14ac:dyDescent="0.3">
      <c r="A235" s="122">
        <v>39751</v>
      </c>
      <c r="B235" s="115">
        <v>42.1</v>
      </c>
      <c r="C235" s="116">
        <f t="shared" si="6"/>
        <v>-6.610470275066542E-2</v>
      </c>
      <c r="D235" s="115">
        <f t="shared" si="7"/>
        <v>793.25643300798504</v>
      </c>
    </row>
    <row r="236" spans="1:4" x14ac:dyDescent="0.3">
      <c r="A236" s="122">
        <v>39752</v>
      </c>
      <c r="B236" s="115">
        <v>41.96</v>
      </c>
      <c r="C236" s="116">
        <f t="shared" si="6"/>
        <v>-6.6725978647686826E-2</v>
      </c>
      <c r="D236" s="115">
        <f t="shared" si="7"/>
        <v>800.7117437722419</v>
      </c>
    </row>
    <row r="237" spans="1:4" x14ac:dyDescent="0.3">
      <c r="A237" s="122">
        <v>39755</v>
      </c>
      <c r="B237" s="115">
        <v>41.67</v>
      </c>
      <c r="C237" s="116">
        <f t="shared" si="6"/>
        <v>-7.3176156583629873E-2</v>
      </c>
      <c r="D237" s="115">
        <f t="shared" si="7"/>
        <v>878.11387900355851</v>
      </c>
    </row>
    <row r="238" spans="1:4" x14ac:dyDescent="0.3">
      <c r="A238" s="122">
        <v>39756</v>
      </c>
      <c r="B238" s="115">
        <v>41.96</v>
      </c>
      <c r="C238" s="116">
        <f t="shared" si="6"/>
        <v>-4.2446371519853934E-2</v>
      </c>
      <c r="D238" s="115">
        <f t="shared" si="7"/>
        <v>509.35645823824723</v>
      </c>
    </row>
    <row r="239" spans="1:4" x14ac:dyDescent="0.3">
      <c r="A239" s="122">
        <v>39757</v>
      </c>
      <c r="B239" s="115">
        <v>41.71</v>
      </c>
      <c r="C239" s="116">
        <f t="shared" si="6"/>
        <v>-2.27272727272727E-2</v>
      </c>
      <c r="D239" s="115">
        <f t="shared" si="7"/>
        <v>272.72727272727241</v>
      </c>
    </row>
    <row r="240" spans="1:4" x14ac:dyDescent="0.3">
      <c r="A240" s="122">
        <v>39758</v>
      </c>
      <c r="B240" s="115">
        <v>39.81</v>
      </c>
      <c r="C240" s="116">
        <f t="shared" si="6"/>
        <v>-3.863801014247753E-2</v>
      </c>
      <c r="D240" s="115">
        <f t="shared" si="7"/>
        <v>463.65612170973037</v>
      </c>
    </row>
    <row r="241" spans="1:4" x14ac:dyDescent="0.3">
      <c r="A241" s="122">
        <v>39759</v>
      </c>
      <c r="B241" s="115">
        <v>39.700000000000003</v>
      </c>
      <c r="C241" s="116">
        <f t="shared" si="6"/>
        <v>-3.5705610881709954E-2</v>
      </c>
      <c r="D241" s="115">
        <f t="shared" si="7"/>
        <v>428.46733058051944</v>
      </c>
    </row>
    <row r="242" spans="1:4" x14ac:dyDescent="0.3">
      <c r="A242" s="122">
        <v>39762</v>
      </c>
      <c r="B242" s="115">
        <v>39.659999999999997</v>
      </c>
      <c r="C242" s="116">
        <f t="shared" si="6"/>
        <v>-3.3625730994152107E-2</v>
      </c>
      <c r="D242" s="115">
        <f t="shared" si="7"/>
        <v>403.50877192982529</v>
      </c>
    </row>
    <row r="243" spans="1:4" x14ac:dyDescent="0.3">
      <c r="A243" s="122">
        <v>39764</v>
      </c>
      <c r="B243" s="115">
        <v>36.67</v>
      </c>
      <c r="C243" s="116">
        <f t="shared" si="6"/>
        <v>-0.10908649173955284</v>
      </c>
      <c r="D243" s="115">
        <f t="shared" si="7"/>
        <v>1309.037900874634</v>
      </c>
    </row>
    <row r="244" spans="1:4" x14ac:dyDescent="0.3">
      <c r="A244" s="122">
        <v>39765</v>
      </c>
      <c r="B244" s="115">
        <v>34.08</v>
      </c>
      <c r="C244" s="116">
        <f t="shared" si="6"/>
        <v>-0.19049881235154401</v>
      </c>
      <c r="D244" s="115">
        <f t="shared" si="7"/>
        <v>2285.985748218528</v>
      </c>
    </row>
    <row r="245" spans="1:4" x14ac:dyDescent="0.3">
      <c r="A245" s="122">
        <v>39766</v>
      </c>
      <c r="B245" s="115">
        <v>35.85</v>
      </c>
      <c r="C245" s="116">
        <f t="shared" si="6"/>
        <v>-0.1456148713060057</v>
      </c>
      <c r="D245" s="115">
        <f t="shared" si="7"/>
        <v>1747.3784556720684</v>
      </c>
    </row>
    <row r="246" spans="1:4" x14ac:dyDescent="0.3">
      <c r="A246" s="122">
        <v>39769</v>
      </c>
      <c r="B246" s="115">
        <v>32.75</v>
      </c>
      <c r="C246" s="116">
        <f t="shared" si="6"/>
        <v>-0.21406287497000243</v>
      </c>
      <c r="D246" s="115">
        <f t="shared" si="7"/>
        <v>2568.7544996400293</v>
      </c>
    </row>
    <row r="247" spans="1:4" x14ac:dyDescent="0.3">
      <c r="A247" s="122">
        <v>39770</v>
      </c>
      <c r="B247" s="115">
        <v>31.57</v>
      </c>
      <c r="C247" s="116">
        <f t="shared" si="6"/>
        <v>-0.24761677788369876</v>
      </c>
      <c r="D247" s="115">
        <f t="shared" si="7"/>
        <v>2971.4013346043853</v>
      </c>
    </row>
    <row r="248" spans="1:4" x14ac:dyDescent="0.3">
      <c r="A248" s="122">
        <v>39771</v>
      </c>
      <c r="B248" s="115">
        <v>31</v>
      </c>
      <c r="C248" s="116">
        <f t="shared" si="6"/>
        <v>-0.25677295612562934</v>
      </c>
      <c r="D248" s="115">
        <f t="shared" si="7"/>
        <v>3081.2754735075519</v>
      </c>
    </row>
    <row r="249" spans="1:4" x14ac:dyDescent="0.3">
      <c r="A249" s="122">
        <v>39772</v>
      </c>
      <c r="B249" s="115">
        <v>28.39</v>
      </c>
      <c r="C249" s="116">
        <f t="shared" si="6"/>
        <v>-0.28686259733735248</v>
      </c>
      <c r="D249" s="115">
        <f t="shared" si="7"/>
        <v>3442.3511680482297</v>
      </c>
    </row>
    <row r="250" spans="1:4" x14ac:dyDescent="0.3">
      <c r="A250" s="122">
        <v>39773</v>
      </c>
      <c r="B250" s="115">
        <v>30.5</v>
      </c>
      <c r="C250" s="116">
        <f t="shared" si="6"/>
        <v>-0.23173803526448369</v>
      </c>
      <c r="D250" s="115">
        <f t="shared" si="7"/>
        <v>2780.8564231738042</v>
      </c>
    </row>
    <row r="251" spans="1:4" x14ac:dyDescent="0.3">
      <c r="A251" s="122">
        <v>39776</v>
      </c>
      <c r="B251" s="115">
        <v>35.04</v>
      </c>
      <c r="C251" s="116">
        <f t="shared" si="6"/>
        <v>-0.11649016641452339</v>
      </c>
      <c r="D251" s="115">
        <f t="shared" si="7"/>
        <v>1397.8819969742808</v>
      </c>
    </row>
    <row r="252" spans="1:4" x14ac:dyDescent="0.3">
      <c r="A252" s="122">
        <v>39777</v>
      </c>
      <c r="B252" s="115">
        <v>36.25</v>
      </c>
      <c r="C252" s="116">
        <f t="shared" si="6"/>
        <v>-1.1453504226888511E-2</v>
      </c>
      <c r="D252" s="115">
        <f t="shared" si="7"/>
        <v>137.44205072266215</v>
      </c>
    </row>
    <row r="253" spans="1:4" x14ac:dyDescent="0.3">
      <c r="A253" s="122">
        <v>39778</v>
      </c>
      <c r="B253" s="115">
        <v>35.6</v>
      </c>
      <c r="C253" s="116">
        <f t="shared" si="6"/>
        <v>4.4600938967136246E-2</v>
      </c>
      <c r="D253" s="115">
        <f t="shared" si="7"/>
        <v>-535.21126760563493</v>
      </c>
    </row>
    <row r="254" spans="1:4" x14ac:dyDescent="0.3">
      <c r="A254" s="122">
        <v>39780</v>
      </c>
      <c r="B254" s="115">
        <v>35.44</v>
      </c>
      <c r="C254" s="116">
        <f t="shared" si="6"/>
        <v>-1.1436541143654217E-2</v>
      </c>
      <c r="D254" s="115">
        <f t="shared" si="7"/>
        <v>137.23849372385061</v>
      </c>
    </row>
    <row r="255" spans="1:4" x14ac:dyDescent="0.3">
      <c r="A255" s="122">
        <v>39783</v>
      </c>
      <c r="B255" s="115">
        <v>31.94</v>
      </c>
      <c r="C255" s="116">
        <f t="shared" si="6"/>
        <v>-2.4732824427480878E-2</v>
      </c>
      <c r="D255" s="115">
        <f t="shared" si="7"/>
        <v>296.79389312977054</v>
      </c>
    </row>
    <row r="256" spans="1:4" x14ac:dyDescent="0.3">
      <c r="A256" s="122">
        <v>39784</v>
      </c>
      <c r="B256" s="115">
        <v>30.34</v>
      </c>
      <c r="C256" s="116">
        <f t="shared" si="6"/>
        <v>-3.8961038961038974E-2</v>
      </c>
      <c r="D256" s="115">
        <f t="shared" si="7"/>
        <v>467.53246753246771</v>
      </c>
    </row>
    <row r="257" spans="1:4" x14ac:dyDescent="0.3">
      <c r="A257" s="122">
        <v>39785</v>
      </c>
      <c r="B257" s="115">
        <v>29.7</v>
      </c>
      <c r="C257" s="116">
        <f t="shared" si="6"/>
        <v>-4.1935483870967766E-2</v>
      </c>
      <c r="D257" s="115">
        <f t="shared" si="7"/>
        <v>503.22580645161321</v>
      </c>
    </row>
    <row r="258" spans="1:4" x14ac:dyDescent="0.3">
      <c r="A258" s="122">
        <v>39786</v>
      </c>
      <c r="B258" s="115">
        <v>30.75</v>
      </c>
      <c r="C258" s="116">
        <f t="shared" si="6"/>
        <v>8.3127861923212379E-2</v>
      </c>
      <c r="D258" s="115">
        <f t="shared" si="7"/>
        <v>-997.53434307854855</v>
      </c>
    </row>
    <row r="259" spans="1:4" x14ac:dyDescent="0.3">
      <c r="A259" s="122">
        <v>39787</v>
      </c>
      <c r="B259" s="115">
        <v>30.63</v>
      </c>
      <c r="C259" s="116">
        <f t="shared" si="6"/>
        <v>4.2622950819671806E-3</v>
      </c>
      <c r="D259" s="115">
        <f t="shared" si="7"/>
        <v>-51.14754098360617</v>
      </c>
    </row>
    <row r="260" spans="1:4" x14ac:dyDescent="0.3">
      <c r="A260" s="122">
        <v>39790</v>
      </c>
      <c r="B260" s="115">
        <v>31.95</v>
      </c>
      <c r="C260" s="116">
        <f t="shared" si="6"/>
        <v>-8.8184931506849307E-2</v>
      </c>
      <c r="D260" s="115">
        <f t="shared" si="7"/>
        <v>1058.2191780821918</v>
      </c>
    </row>
    <row r="261" spans="1:4" x14ac:dyDescent="0.3">
      <c r="A261" s="122">
        <v>39791</v>
      </c>
      <c r="B261" s="115">
        <v>33.130000000000003</v>
      </c>
      <c r="C261" s="116">
        <f t="shared" si="6"/>
        <v>-8.6068965517241303E-2</v>
      </c>
      <c r="D261" s="115">
        <f t="shared" si="7"/>
        <v>1032.8275862068956</v>
      </c>
    </row>
    <row r="262" spans="1:4" x14ac:dyDescent="0.3">
      <c r="A262" s="122">
        <v>39792</v>
      </c>
      <c r="B262" s="115">
        <v>33.93</v>
      </c>
      <c r="C262" s="116">
        <f t="shared" si="6"/>
        <v>-4.6910112359550608E-2</v>
      </c>
      <c r="D262" s="115">
        <f t="shared" si="7"/>
        <v>562.92134831460726</v>
      </c>
    </row>
    <row r="263" spans="1:4" x14ac:dyDescent="0.3">
      <c r="A263" s="122">
        <v>39793</v>
      </c>
      <c r="B263" s="115">
        <v>33.54</v>
      </c>
      <c r="C263" s="116">
        <f t="shared" si="6"/>
        <v>-5.3611738148984164E-2</v>
      </c>
      <c r="D263" s="115">
        <f t="shared" si="7"/>
        <v>643.34085778781002</v>
      </c>
    </row>
    <row r="264" spans="1:4" x14ac:dyDescent="0.3">
      <c r="A264" s="122">
        <v>39794</v>
      </c>
      <c r="B264" s="115">
        <v>32.11</v>
      </c>
      <c r="C264" s="116">
        <f t="shared" si="6"/>
        <v>5.3224796493424589E-3</v>
      </c>
      <c r="D264" s="115">
        <f t="shared" si="7"/>
        <v>-63.869755792109508</v>
      </c>
    </row>
    <row r="265" spans="1:4" x14ac:dyDescent="0.3">
      <c r="A265" s="122">
        <v>39797</v>
      </c>
      <c r="B265" s="115">
        <v>32.270000000000003</v>
      </c>
      <c r="C265" s="116">
        <f t="shared" si="6"/>
        <v>6.3612392880685667E-2</v>
      </c>
      <c r="D265" s="115">
        <f t="shared" si="7"/>
        <v>-763.34871456822805</v>
      </c>
    </row>
    <row r="266" spans="1:4" x14ac:dyDescent="0.3">
      <c r="A266" s="122">
        <v>39798</v>
      </c>
      <c r="B266" s="115">
        <v>33.33</v>
      </c>
      <c r="C266" s="116">
        <f t="shared" si="6"/>
        <v>0.12222222222222219</v>
      </c>
      <c r="D266" s="115">
        <f t="shared" si="7"/>
        <v>-1466.6666666666663</v>
      </c>
    </row>
    <row r="267" spans="1:4" x14ac:dyDescent="0.3">
      <c r="A267" s="122">
        <v>39799</v>
      </c>
      <c r="B267" s="115">
        <v>36.049999999999997</v>
      </c>
      <c r="C267" s="116">
        <f t="shared" si="6"/>
        <v>0.17235772357723567</v>
      </c>
      <c r="D267" s="115">
        <f t="shared" si="7"/>
        <v>-2068.2926829268281</v>
      </c>
    </row>
    <row r="268" spans="1:4" x14ac:dyDescent="0.3">
      <c r="A268" s="122">
        <v>39800</v>
      </c>
      <c r="B268" s="115">
        <v>38.21</v>
      </c>
      <c r="C268" s="116">
        <f t="shared" si="6"/>
        <v>0.24746980084884107</v>
      </c>
      <c r="D268" s="115">
        <f t="shared" si="7"/>
        <v>-2969.6376101860928</v>
      </c>
    </row>
    <row r="269" spans="1:4" x14ac:dyDescent="0.3">
      <c r="A269" s="122">
        <v>39801</v>
      </c>
      <c r="B269" s="115">
        <v>37.79</v>
      </c>
      <c r="C269" s="116">
        <f t="shared" si="6"/>
        <v>0.18278560250391238</v>
      </c>
      <c r="D269" s="115">
        <f t="shared" si="7"/>
        <v>-2193.4272300469484</v>
      </c>
    </row>
    <row r="270" spans="1:4" x14ac:dyDescent="0.3">
      <c r="A270" s="122">
        <v>39804</v>
      </c>
      <c r="B270" s="115">
        <v>38.54</v>
      </c>
      <c r="C270" s="116">
        <f t="shared" si="6"/>
        <v>0.16329610624811339</v>
      </c>
      <c r="D270" s="115">
        <f t="shared" si="7"/>
        <v>-1959.5532749773606</v>
      </c>
    </row>
    <row r="271" spans="1:4" x14ac:dyDescent="0.3">
      <c r="A271" s="122">
        <v>39805</v>
      </c>
      <c r="B271" s="115">
        <v>38.700000000000003</v>
      </c>
      <c r="C271" s="116">
        <f t="shared" ref="C271:C334" si="8">(B271-B262)/B262</f>
        <v>0.14058355437665793</v>
      </c>
      <c r="D271" s="115">
        <f t="shared" ref="D271:D334" si="9">C271*$D$2</f>
        <v>-1687.002652519895</v>
      </c>
    </row>
    <row r="272" spans="1:4" x14ac:dyDescent="0.3">
      <c r="A272" s="122">
        <v>39806</v>
      </c>
      <c r="B272" s="115">
        <v>38.75</v>
      </c>
      <c r="C272" s="116">
        <f t="shared" si="8"/>
        <v>0.15533691115086468</v>
      </c>
      <c r="D272" s="115">
        <f t="shared" si="9"/>
        <v>-1864.0429338103761</v>
      </c>
    </row>
    <row r="273" spans="1:4" x14ac:dyDescent="0.3">
      <c r="A273" s="122">
        <v>39808</v>
      </c>
      <c r="B273" s="115">
        <v>38.880000000000003</v>
      </c>
      <c r="C273" s="116">
        <f t="shared" si="8"/>
        <v>0.21083774525070081</v>
      </c>
      <c r="D273" s="115">
        <f t="shared" si="9"/>
        <v>-2530.0529430084098</v>
      </c>
    </row>
    <row r="274" spans="1:4" x14ac:dyDescent="0.3">
      <c r="A274" s="122">
        <v>39811</v>
      </c>
      <c r="B274" s="115">
        <v>38.869999999999997</v>
      </c>
      <c r="C274" s="116">
        <f t="shared" si="8"/>
        <v>0.20452432599938003</v>
      </c>
      <c r="D274" s="115">
        <f t="shared" si="9"/>
        <v>-2454.2919119925605</v>
      </c>
    </row>
    <row r="275" spans="1:4" x14ac:dyDescent="0.3">
      <c r="A275" s="122">
        <v>39812</v>
      </c>
      <c r="B275" s="115">
        <v>39.04</v>
      </c>
      <c r="C275" s="116">
        <f t="shared" si="8"/>
        <v>0.17131713171317134</v>
      </c>
      <c r="D275" s="115">
        <f t="shared" si="9"/>
        <v>-2055.8055805580561</v>
      </c>
    </row>
    <row r="276" spans="1:4" x14ac:dyDescent="0.3">
      <c r="A276" s="122">
        <v>39813</v>
      </c>
      <c r="B276" s="115">
        <v>39.04</v>
      </c>
      <c r="C276" s="116">
        <f t="shared" si="8"/>
        <v>8.294036061026358E-2</v>
      </c>
      <c r="D276" s="115">
        <f t="shared" si="9"/>
        <v>-995.28432732316298</v>
      </c>
    </row>
    <row r="277" spans="1:4" x14ac:dyDescent="0.3">
      <c r="A277" s="122">
        <v>39815</v>
      </c>
      <c r="B277" s="115">
        <v>39.090000000000003</v>
      </c>
      <c r="C277" s="116">
        <f t="shared" si="8"/>
        <v>2.3030620256477428E-2</v>
      </c>
      <c r="D277" s="115">
        <f t="shared" si="9"/>
        <v>-276.36744307772915</v>
      </c>
    </row>
    <row r="278" spans="1:4" x14ac:dyDescent="0.3">
      <c r="A278" s="122">
        <v>39818</v>
      </c>
      <c r="B278" s="115">
        <v>39.700000000000003</v>
      </c>
      <c r="C278" s="116">
        <f t="shared" si="8"/>
        <v>5.0542471553321082E-2</v>
      </c>
      <c r="D278" s="115">
        <f t="shared" si="9"/>
        <v>-606.509658639853</v>
      </c>
    </row>
    <row r="279" spans="1:4" x14ac:dyDescent="0.3">
      <c r="A279" s="122">
        <v>39819</v>
      </c>
      <c r="B279" s="115">
        <v>40.14</v>
      </c>
      <c r="C279" s="116">
        <f t="shared" si="8"/>
        <v>4.1515308770109012E-2</v>
      </c>
      <c r="D279" s="115">
        <f t="shared" si="9"/>
        <v>-498.18370524130813</v>
      </c>
    </row>
    <row r="280" spans="1:4" x14ac:dyDescent="0.3">
      <c r="A280" s="122">
        <v>39820</v>
      </c>
      <c r="B280" s="115">
        <v>39.42</v>
      </c>
      <c r="C280" s="116">
        <f t="shared" si="8"/>
        <v>1.8604651162790666E-2</v>
      </c>
      <c r="D280" s="115">
        <f t="shared" si="9"/>
        <v>-223.255813953488</v>
      </c>
    </row>
    <row r="281" spans="1:4" x14ac:dyDescent="0.3">
      <c r="A281" s="122">
        <v>39821</v>
      </c>
      <c r="B281" s="115">
        <v>36.08</v>
      </c>
      <c r="C281" s="116">
        <f t="shared" si="8"/>
        <v>-6.8903225806451654E-2</v>
      </c>
      <c r="D281" s="115">
        <f t="shared" si="9"/>
        <v>826.83870967741984</v>
      </c>
    </row>
    <row r="282" spans="1:4" x14ac:dyDescent="0.3">
      <c r="A282" s="122">
        <v>39822</v>
      </c>
      <c r="B282" s="115">
        <v>33.5</v>
      </c>
      <c r="C282" s="116">
        <f t="shared" si="8"/>
        <v>-0.13837448559670787</v>
      </c>
      <c r="D282" s="115">
        <f t="shared" si="9"/>
        <v>1660.4938271604944</v>
      </c>
    </row>
    <row r="283" spans="1:4" x14ac:dyDescent="0.3">
      <c r="A283" s="122">
        <v>39825</v>
      </c>
      <c r="B283" s="115">
        <v>34.08</v>
      </c>
      <c r="C283" s="116">
        <f t="shared" si="8"/>
        <v>-0.12323128376640081</v>
      </c>
      <c r="D283" s="115">
        <f t="shared" si="9"/>
        <v>1478.7754051968097</v>
      </c>
    </row>
    <row r="284" spans="1:4" x14ac:dyDescent="0.3">
      <c r="A284" s="122">
        <v>39826</v>
      </c>
      <c r="B284" s="115">
        <v>34.15</v>
      </c>
      <c r="C284" s="116">
        <f t="shared" si="8"/>
        <v>-0.12525614754098363</v>
      </c>
      <c r="D284" s="115">
        <f t="shared" si="9"/>
        <v>1503.0737704918035</v>
      </c>
    </row>
    <row r="285" spans="1:4" x14ac:dyDescent="0.3">
      <c r="A285" s="122">
        <v>39827</v>
      </c>
      <c r="B285" s="115">
        <v>34.25</v>
      </c>
      <c r="C285" s="116">
        <f t="shared" si="8"/>
        <v>-0.12269467213114753</v>
      </c>
      <c r="D285" s="115">
        <f t="shared" si="9"/>
        <v>1472.3360655737704</v>
      </c>
    </row>
    <row r="286" spans="1:4" x14ac:dyDescent="0.3">
      <c r="A286" s="122">
        <v>39828</v>
      </c>
      <c r="B286" s="115">
        <v>35.42</v>
      </c>
      <c r="C286" s="116">
        <f t="shared" si="8"/>
        <v>-9.3885904323356389E-2</v>
      </c>
      <c r="D286" s="115">
        <f t="shared" si="9"/>
        <v>1126.6308518802766</v>
      </c>
    </row>
    <row r="287" spans="1:4" x14ac:dyDescent="0.3">
      <c r="A287" s="122">
        <v>39829</v>
      </c>
      <c r="B287" s="115">
        <v>36.54</v>
      </c>
      <c r="C287" s="116">
        <f t="shared" si="8"/>
        <v>-7.9596977329974894E-2</v>
      </c>
      <c r="D287" s="115">
        <f t="shared" si="9"/>
        <v>955.16372795969869</v>
      </c>
    </row>
    <row r="288" spans="1:4" x14ac:dyDescent="0.3">
      <c r="A288" s="122">
        <v>39833</v>
      </c>
      <c r="B288" s="115">
        <v>37.11</v>
      </c>
      <c r="C288" s="116">
        <f t="shared" si="8"/>
        <v>-7.5485799701046366E-2</v>
      </c>
      <c r="D288" s="115">
        <f t="shared" si="9"/>
        <v>905.82959641255638</v>
      </c>
    </row>
    <row r="289" spans="1:4" x14ac:dyDescent="0.3">
      <c r="A289" s="122">
        <v>39834</v>
      </c>
      <c r="B289" s="115">
        <v>36.71</v>
      </c>
      <c r="C289" s="116">
        <f t="shared" si="8"/>
        <v>-6.8746829020801647E-2</v>
      </c>
      <c r="D289" s="115">
        <f t="shared" si="9"/>
        <v>824.96194824961981</v>
      </c>
    </row>
    <row r="290" spans="1:4" x14ac:dyDescent="0.3">
      <c r="A290" s="122">
        <v>39835</v>
      </c>
      <c r="B290" s="115">
        <v>36.9</v>
      </c>
      <c r="C290" s="116">
        <f t="shared" si="8"/>
        <v>2.2727272727272735E-2</v>
      </c>
      <c r="D290" s="115">
        <f t="shared" si="9"/>
        <v>-272.7272727272728</v>
      </c>
    </row>
    <row r="291" spans="1:4" x14ac:dyDescent="0.3">
      <c r="A291" s="122">
        <v>39836</v>
      </c>
      <c r="B291" s="115">
        <v>36.58</v>
      </c>
      <c r="C291" s="116">
        <f t="shared" si="8"/>
        <v>9.1940298507462631E-2</v>
      </c>
      <c r="D291" s="115">
        <f t="shared" si="9"/>
        <v>-1103.2835820895516</v>
      </c>
    </row>
    <row r="292" spans="1:4" x14ac:dyDescent="0.3">
      <c r="A292" s="122">
        <v>39839</v>
      </c>
      <c r="B292" s="115">
        <v>35.93</v>
      </c>
      <c r="C292" s="116">
        <f t="shared" si="8"/>
        <v>5.4284037558685487E-2</v>
      </c>
      <c r="D292" s="115">
        <f t="shared" si="9"/>
        <v>-651.40845070422586</v>
      </c>
    </row>
    <row r="293" spans="1:4" x14ac:dyDescent="0.3">
      <c r="A293" s="122">
        <v>39840</v>
      </c>
      <c r="B293" s="115">
        <v>36.020000000000003</v>
      </c>
      <c r="C293" s="116">
        <f t="shared" si="8"/>
        <v>5.4758418740849329E-2</v>
      </c>
      <c r="D293" s="115">
        <f t="shared" si="9"/>
        <v>-657.10102489019198</v>
      </c>
    </row>
    <row r="294" spans="1:4" x14ac:dyDescent="0.3">
      <c r="A294" s="122">
        <v>39841</v>
      </c>
      <c r="B294" s="115">
        <v>37.270000000000003</v>
      </c>
      <c r="C294" s="116">
        <f t="shared" si="8"/>
        <v>8.8175182481751921E-2</v>
      </c>
      <c r="D294" s="115">
        <f t="shared" si="9"/>
        <v>-1058.1021897810231</v>
      </c>
    </row>
    <row r="295" spans="1:4" x14ac:dyDescent="0.3">
      <c r="A295" s="122">
        <v>39842</v>
      </c>
      <c r="B295" s="115">
        <v>36.5</v>
      </c>
      <c r="C295" s="116">
        <f t="shared" si="8"/>
        <v>3.049124788255218E-2</v>
      </c>
      <c r="D295" s="115">
        <f t="shared" si="9"/>
        <v>-365.89497459062613</v>
      </c>
    </row>
    <row r="296" spans="1:4" x14ac:dyDescent="0.3">
      <c r="A296" s="122">
        <v>39843</v>
      </c>
      <c r="B296" s="115">
        <v>34.130000000000003</v>
      </c>
      <c r="C296" s="116">
        <f t="shared" si="8"/>
        <v>-6.595511767925552E-2</v>
      </c>
      <c r="D296" s="115">
        <f t="shared" si="9"/>
        <v>791.46141215106627</v>
      </c>
    </row>
    <row r="297" spans="1:4" x14ac:dyDescent="0.3">
      <c r="A297" s="122">
        <v>39846</v>
      </c>
      <c r="B297" s="115">
        <v>33.5</v>
      </c>
      <c r="C297" s="116">
        <f t="shared" si="8"/>
        <v>-9.7278361627593624E-2</v>
      </c>
      <c r="D297" s="115">
        <f t="shared" si="9"/>
        <v>1167.3403395311234</v>
      </c>
    </row>
    <row r="298" spans="1:4" x14ac:dyDescent="0.3">
      <c r="A298" s="122">
        <v>39847</v>
      </c>
      <c r="B298" s="115">
        <v>33.67</v>
      </c>
      <c r="C298" s="116">
        <f t="shared" si="8"/>
        <v>-8.2811223099972728E-2</v>
      </c>
      <c r="D298" s="115">
        <f t="shared" si="9"/>
        <v>993.73467719967277</v>
      </c>
    </row>
    <row r="299" spans="1:4" x14ac:dyDescent="0.3">
      <c r="A299" s="122">
        <v>39848</v>
      </c>
      <c r="B299" s="115">
        <v>33.75</v>
      </c>
      <c r="C299" s="116">
        <f t="shared" si="8"/>
        <v>-8.536585365853655E-2</v>
      </c>
      <c r="D299" s="115">
        <f t="shared" si="9"/>
        <v>1024.3902439024387</v>
      </c>
    </row>
    <row r="300" spans="1:4" x14ac:dyDescent="0.3">
      <c r="A300" s="122">
        <v>39849</v>
      </c>
      <c r="B300" s="115">
        <v>32.82</v>
      </c>
      <c r="C300" s="116">
        <f t="shared" si="8"/>
        <v>-0.1027884089666484</v>
      </c>
      <c r="D300" s="115">
        <f t="shared" si="9"/>
        <v>1233.4609075997807</v>
      </c>
    </row>
    <row r="301" spans="1:4" x14ac:dyDescent="0.3">
      <c r="A301" s="122">
        <v>39850</v>
      </c>
      <c r="B301" s="115">
        <v>33.71</v>
      </c>
      <c r="C301" s="116">
        <f t="shared" si="8"/>
        <v>-6.1786807681603086E-2</v>
      </c>
      <c r="D301" s="115">
        <f t="shared" si="9"/>
        <v>741.44169217923707</v>
      </c>
    </row>
    <row r="302" spans="1:4" x14ac:dyDescent="0.3">
      <c r="A302" s="122">
        <v>39853</v>
      </c>
      <c r="B302" s="115">
        <v>35.450000000000003</v>
      </c>
      <c r="C302" s="116">
        <f t="shared" si="8"/>
        <v>-1.5824541921154921E-2</v>
      </c>
      <c r="D302" s="115">
        <f t="shared" si="9"/>
        <v>189.89450305385904</v>
      </c>
    </row>
    <row r="303" spans="1:4" x14ac:dyDescent="0.3">
      <c r="A303" s="122">
        <v>39854</v>
      </c>
      <c r="B303" s="115">
        <v>34.86</v>
      </c>
      <c r="C303" s="116">
        <f t="shared" si="8"/>
        <v>-6.4663268044003311E-2</v>
      </c>
      <c r="D303" s="115">
        <f t="shared" si="9"/>
        <v>775.95921652803975</v>
      </c>
    </row>
    <row r="304" spans="1:4" x14ac:dyDescent="0.3">
      <c r="A304" s="122">
        <v>39855</v>
      </c>
      <c r="B304" s="115">
        <v>35.46</v>
      </c>
      <c r="C304" s="116">
        <f t="shared" si="8"/>
        <v>-2.8493150684931485E-2</v>
      </c>
      <c r="D304" s="115">
        <f t="shared" si="9"/>
        <v>341.9178082191778</v>
      </c>
    </row>
    <row r="305" spans="1:4" x14ac:dyDescent="0.3">
      <c r="A305" s="122">
        <v>39856</v>
      </c>
      <c r="B305" s="115">
        <v>34.75</v>
      </c>
      <c r="C305" s="116">
        <f t="shared" si="8"/>
        <v>1.8165836507471358E-2</v>
      </c>
      <c r="D305" s="115">
        <f t="shared" si="9"/>
        <v>-217.99003808965628</v>
      </c>
    </row>
    <row r="306" spans="1:4" x14ac:dyDescent="0.3">
      <c r="A306" s="122">
        <v>39857</v>
      </c>
      <c r="B306" s="115">
        <v>35.21</v>
      </c>
      <c r="C306" s="116">
        <f t="shared" si="8"/>
        <v>5.1044776119403008E-2</v>
      </c>
      <c r="D306" s="115">
        <f t="shared" si="9"/>
        <v>-612.53731343283607</v>
      </c>
    </row>
    <row r="307" spans="1:4" x14ac:dyDescent="0.3">
      <c r="A307" s="122">
        <v>39861</v>
      </c>
      <c r="B307" s="115">
        <v>34.08</v>
      </c>
      <c r="C307" s="116">
        <f t="shared" si="8"/>
        <v>1.2177012177012074E-2</v>
      </c>
      <c r="D307" s="115">
        <f t="shared" si="9"/>
        <v>-146.12414612414489</v>
      </c>
    </row>
    <row r="308" spans="1:4" x14ac:dyDescent="0.3">
      <c r="A308" s="122">
        <v>39862</v>
      </c>
      <c r="B308" s="115">
        <v>33.86</v>
      </c>
      <c r="C308" s="116">
        <f t="shared" si="8"/>
        <v>3.2592592592592426E-3</v>
      </c>
      <c r="D308" s="115">
        <f t="shared" si="9"/>
        <v>-39.111111111110908</v>
      </c>
    </row>
    <row r="309" spans="1:4" x14ac:dyDescent="0.3">
      <c r="A309" s="122">
        <v>39863</v>
      </c>
      <c r="B309" s="115">
        <v>33.33</v>
      </c>
      <c r="C309" s="116">
        <f t="shared" si="8"/>
        <v>1.5539305301645278E-2</v>
      </c>
      <c r="D309" s="115">
        <f t="shared" si="9"/>
        <v>-186.47166361974334</v>
      </c>
    </row>
    <row r="310" spans="1:4" x14ac:dyDescent="0.3">
      <c r="A310" s="122">
        <v>39864</v>
      </c>
      <c r="B310" s="115">
        <v>32.33</v>
      </c>
      <c r="C310" s="116">
        <f t="shared" si="8"/>
        <v>-4.0937407297537899E-2</v>
      </c>
      <c r="D310" s="115">
        <f t="shared" si="9"/>
        <v>491.24888757045477</v>
      </c>
    </row>
    <row r="311" spans="1:4" x14ac:dyDescent="0.3">
      <c r="A311" s="122">
        <v>39867</v>
      </c>
      <c r="B311" s="115">
        <v>31.71</v>
      </c>
      <c r="C311" s="116">
        <f t="shared" si="8"/>
        <v>-0.10550070521861782</v>
      </c>
      <c r="D311" s="115">
        <f t="shared" si="9"/>
        <v>1266.0084626234138</v>
      </c>
    </row>
    <row r="312" spans="1:4" x14ac:dyDescent="0.3">
      <c r="A312" s="122">
        <v>39868</v>
      </c>
      <c r="B312" s="115">
        <v>30.9</v>
      </c>
      <c r="C312" s="116">
        <f t="shared" si="8"/>
        <v>-0.11359724612736663</v>
      </c>
      <c r="D312" s="115">
        <f t="shared" si="9"/>
        <v>1363.1669535283995</v>
      </c>
    </row>
    <row r="313" spans="1:4" x14ac:dyDescent="0.3">
      <c r="A313" s="122">
        <v>39869</v>
      </c>
      <c r="B313" s="115">
        <v>29</v>
      </c>
      <c r="C313" s="116">
        <f t="shared" si="8"/>
        <v>-0.18217710095882686</v>
      </c>
      <c r="D313" s="115">
        <f t="shared" si="9"/>
        <v>2186.1252115059224</v>
      </c>
    </row>
    <row r="314" spans="1:4" x14ac:dyDescent="0.3">
      <c r="A314" s="122">
        <v>39870</v>
      </c>
      <c r="B314" s="115">
        <v>29.13</v>
      </c>
      <c r="C314" s="116">
        <f t="shared" si="8"/>
        <v>-0.16172661870503599</v>
      </c>
      <c r="D314" s="115">
        <f t="shared" si="9"/>
        <v>1940.7194244604318</v>
      </c>
    </row>
    <row r="315" spans="1:4" x14ac:dyDescent="0.3">
      <c r="A315" s="122">
        <v>39871</v>
      </c>
      <c r="B315" s="115">
        <v>28.6</v>
      </c>
      <c r="C315" s="116">
        <f t="shared" si="8"/>
        <v>-0.18773075830729904</v>
      </c>
      <c r="D315" s="115">
        <f t="shared" si="9"/>
        <v>2252.7690996875886</v>
      </c>
    </row>
    <row r="316" spans="1:4" x14ac:dyDescent="0.3">
      <c r="A316" s="122">
        <v>39874</v>
      </c>
      <c r="B316" s="115">
        <v>28.2</v>
      </c>
      <c r="C316" s="116">
        <f t="shared" si="8"/>
        <v>-0.17253521126760563</v>
      </c>
      <c r="D316" s="115">
        <f t="shared" si="9"/>
        <v>2070.4225352112676</v>
      </c>
    </row>
    <row r="317" spans="1:4" x14ac:dyDescent="0.3">
      <c r="A317" s="122">
        <v>39875</v>
      </c>
      <c r="B317" s="115">
        <v>28.5</v>
      </c>
      <c r="C317" s="116">
        <f t="shared" si="8"/>
        <v>-0.15829887773183696</v>
      </c>
      <c r="D317" s="115">
        <f t="shared" si="9"/>
        <v>1899.5865327820434</v>
      </c>
    </row>
    <row r="318" spans="1:4" x14ac:dyDescent="0.3">
      <c r="A318" s="122">
        <v>39876</v>
      </c>
      <c r="B318" s="115">
        <v>28.46</v>
      </c>
      <c r="C318" s="116">
        <f t="shared" si="8"/>
        <v>-0.14611461146114604</v>
      </c>
      <c r="D318" s="115">
        <f t="shared" si="9"/>
        <v>1753.3753375337526</v>
      </c>
    </row>
    <row r="319" spans="1:4" x14ac:dyDescent="0.3">
      <c r="A319" s="122">
        <v>39877</v>
      </c>
      <c r="B319" s="115">
        <v>27.44</v>
      </c>
      <c r="C319" s="116">
        <f t="shared" si="8"/>
        <v>-0.15125270646458389</v>
      </c>
      <c r="D319" s="115">
        <f t="shared" si="9"/>
        <v>1815.0324775750066</v>
      </c>
    </row>
    <row r="320" spans="1:4" x14ac:dyDescent="0.3">
      <c r="A320" s="122">
        <v>39878</v>
      </c>
      <c r="B320" s="115">
        <v>27.18</v>
      </c>
      <c r="C320" s="116">
        <f t="shared" si="8"/>
        <v>-0.14285714285714288</v>
      </c>
      <c r="D320" s="115">
        <f t="shared" si="9"/>
        <v>1714.2857142857144</v>
      </c>
    </row>
    <row r="321" spans="1:4" x14ac:dyDescent="0.3">
      <c r="A321" s="122">
        <v>39881</v>
      </c>
      <c r="B321" s="115">
        <v>26.18</v>
      </c>
      <c r="C321" s="116">
        <f t="shared" si="8"/>
        <v>-0.15275080906148863</v>
      </c>
      <c r="D321" s="115">
        <f t="shared" si="9"/>
        <v>1833.0097087378635</v>
      </c>
    </row>
    <row r="322" spans="1:4" x14ac:dyDescent="0.3">
      <c r="A322" s="122">
        <v>39882</v>
      </c>
      <c r="B322" s="115">
        <v>26</v>
      </c>
      <c r="C322" s="116">
        <f t="shared" si="8"/>
        <v>-0.10344827586206896</v>
      </c>
      <c r="D322" s="115">
        <f t="shared" si="9"/>
        <v>1241.3793103448277</v>
      </c>
    </row>
    <row r="323" spans="1:4" x14ac:dyDescent="0.3">
      <c r="A323" s="122">
        <v>39883</v>
      </c>
      <c r="B323" s="115">
        <v>25.71</v>
      </c>
      <c r="C323" s="116">
        <f t="shared" si="8"/>
        <v>-0.11740473738414001</v>
      </c>
      <c r="D323" s="115">
        <f t="shared" si="9"/>
        <v>1408.8568486096801</v>
      </c>
    </row>
    <row r="324" spans="1:4" x14ac:dyDescent="0.3">
      <c r="A324" s="122">
        <v>39884</v>
      </c>
      <c r="B324" s="115">
        <v>24.4</v>
      </c>
      <c r="C324" s="116">
        <f t="shared" si="8"/>
        <v>-0.14685314685314693</v>
      </c>
      <c r="D324" s="115">
        <f t="shared" si="9"/>
        <v>1762.2377622377633</v>
      </c>
    </row>
    <row r="325" spans="1:4" x14ac:dyDescent="0.3">
      <c r="A325" s="122">
        <v>39885</v>
      </c>
      <c r="B325" s="115">
        <v>24.15</v>
      </c>
      <c r="C325" s="116">
        <f t="shared" si="8"/>
        <v>-0.14361702127659579</v>
      </c>
      <c r="D325" s="115">
        <f t="shared" si="9"/>
        <v>1723.4042553191493</v>
      </c>
    </row>
    <row r="326" spans="1:4" x14ac:dyDescent="0.3">
      <c r="A326" s="122">
        <v>39888</v>
      </c>
      <c r="B326" s="115">
        <v>24.25</v>
      </c>
      <c r="C326" s="116">
        <f t="shared" si="8"/>
        <v>-0.14912280701754385</v>
      </c>
      <c r="D326" s="115">
        <f t="shared" si="9"/>
        <v>1789.4736842105262</v>
      </c>
    </row>
    <row r="327" spans="1:4" x14ac:dyDescent="0.3">
      <c r="A327" s="122">
        <v>39889</v>
      </c>
      <c r="B327" s="115">
        <v>24.15</v>
      </c>
      <c r="C327" s="116">
        <f t="shared" si="8"/>
        <v>-0.15144061841180612</v>
      </c>
      <c r="D327" s="115">
        <f t="shared" si="9"/>
        <v>1817.2874209416734</v>
      </c>
    </row>
    <row r="328" spans="1:4" x14ac:dyDescent="0.3">
      <c r="A328" s="122">
        <v>39890</v>
      </c>
      <c r="B328" s="115">
        <v>24.56</v>
      </c>
      <c r="C328" s="116">
        <f t="shared" si="8"/>
        <v>-0.10495626822157443</v>
      </c>
      <c r="D328" s="115">
        <f t="shared" si="9"/>
        <v>1259.4752186588933</v>
      </c>
    </row>
    <row r="329" spans="1:4" x14ac:dyDescent="0.3">
      <c r="A329" s="122">
        <v>39891</v>
      </c>
      <c r="B329" s="115">
        <v>24.32</v>
      </c>
      <c r="C329" s="116">
        <f t="shared" si="8"/>
        <v>-0.10522442972774097</v>
      </c>
      <c r="D329" s="115">
        <f t="shared" si="9"/>
        <v>1262.6931567328916</v>
      </c>
    </row>
    <row r="330" spans="1:4" x14ac:dyDescent="0.3">
      <c r="A330" s="122">
        <v>39892</v>
      </c>
      <c r="B330" s="115">
        <v>24.2</v>
      </c>
      <c r="C330" s="116">
        <f t="shared" si="8"/>
        <v>-7.5630252100840359E-2</v>
      </c>
      <c r="D330" s="115">
        <f t="shared" si="9"/>
        <v>907.56302521008433</v>
      </c>
    </row>
    <row r="331" spans="1:4" x14ac:dyDescent="0.3">
      <c r="A331" s="122">
        <v>39895</v>
      </c>
      <c r="B331" s="115">
        <v>25.29</v>
      </c>
      <c r="C331" s="116">
        <f t="shared" si="8"/>
        <v>-2.7307692307692342E-2</v>
      </c>
      <c r="D331" s="115">
        <f t="shared" si="9"/>
        <v>327.69230769230808</v>
      </c>
    </row>
    <row r="332" spans="1:4" x14ac:dyDescent="0.3">
      <c r="A332" s="122">
        <v>39896</v>
      </c>
      <c r="B332" s="115">
        <v>25.84</v>
      </c>
      <c r="C332" s="116">
        <f t="shared" si="8"/>
        <v>5.0563982886036177E-3</v>
      </c>
      <c r="D332" s="115">
        <f t="shared" si="9"/>
        <v>-60.676779463243413</v>
      </c>
    </row>
    <row r="333" spans="1:4" x14ac:dyDescent="0.3">
      <c r="A333" s="122">
        <v>39897</v>
      </c>
      <c r="B333" s="115">
        <v>26.38</v>
      </c>
      <c r="C333" s="116">
        <f t="shared" si="8"/>
        <v>8.1147540983606575E-2</v>
      </c>
      <c r="D333" s="115">
        <f t="shared" si="9"/>
        <v>-973.7704918032789</v>
      </c>
    </row>
    <row r="334" spans="1:4" x14ac:dyDescent="0.3">
      <c r="A334" s="122">
        <v>39898</v>
      </c>
      <c r="B334" s="115">
        <v>26.43</v>
      </c>
      <c r="C334" s="116">
        <f t="shared" si="8"/>
        <v>9.4409937888198806E-2</v>
      </c>
      <c r="D334" s="115">
        <f t="shared" si="9"/>
        <v>-1132.9192546583856</v>
      </c>
    </row>
    <row r="335" spans="1:4" x14ac:dyDescent="0.3">
      <c r="A335" s="122">
        <v>39899</v>
      </c>
      <c r="B335" s="115">
        <v>26.17</v>
      </c>
      <c r="C335" s="116">
        <f t="shared" ref="C335:C398" si="10">(B335-B326)/B326</f>
        <v>7.917525773195884E-2</v>
      </c>
      <c r="D335" s="115">
        <f t="shared" ref="D335:D398" si="11">C335*$D$2</f>
        <v>-950.1030927835061</v>
      </c>
    </row>
    <row r="336" spans="1:4" x14ac:dyDescent="0.3">
      <c r="A336" s="122">
        <v>39902</v>
      </c>
      <c r="B336" s="115">
        <v>25.32</v>
      </c>
      <c r="C336" s="116">
        <f t="shared" si="10"/>
        <v>4.8447204968944176E-2</v>
      </c>
      <c r="D336" s="115">
        <f t="shared" si="11"/>
        <v>-581.36645962733007</v>
      </c>
    </row>
    <row r="337" spans="1:4" x14ac:dyDescent="0.3">
      <c r="A337" s="122">
        <v>39903</v>
      </c>
      <c r="B337" s="115">
        <v>24.66</v>
      </c>
      <c r="C337" s="116">
        <f t="shared" si="10"/>
        <v>4.0716612377850745E-3</v>
      </c>
      <c r="D337" s="115">
        <f t="shared" si="11"/>
        <v>-48.859934853420896</v>
      </c>
    </row>
    <row r="338" spans="1:4" x14ac:dyDescent="0.3">
      <c r="A338" s="122">
        <v>39904</v>
      </c>
      <c r="B338" s="115">
        <v>23.34</v>
      </c>
      <c r="C338" s="116">
        <f t="shared" si="10"/>
        <v>-4.0296052631578962E-2</v>
      </c>
      <c r="D338" s="115">
        <f t="shared" si="11"/>
        <v>483.55263157894751</v>
      </c>
    </row>
    <row r="339" spans="1:4" x14ac:dyDescent="0.3">
      <c r="A339" s="122">
        <v>39905</v>
      </c>
      <c r="B339" s="115">
        <v>24.05</v>
      </c>
      <c r="C339" s="116">
        <f t="shared" si="10"/>
        <v>-6.1983471074379577E-3</v>
      </c>
      <c r="D339" s="115">
        <f t="shared" si="11"/>
        <v>74.380165289255487</v>
      </c>
    </row>
    <row r="340" spans="1:4" x14ac:dyDescent="0.3">
      <c r="A340" s="122">
        <v>39906</v>
      </c>
      <c r="B340" s="115">
        <v>23.98</v>
      </c>
      <c r="C340" s="116">
        <f t="shared" si="10"/>
        <v>-5.1799130090944986E-2</v>
      </c>
      <c r="D340" s="115">
        <f t="shared" si="11"/>
        <v>621.58956109133987</v>
      </c>
    </row>
    <row r="341" spans="1:4" x14ac:dyDescent="0.3">
      <c r="A341" s="122">
        <v>39909</v>
      </c>
      <c r="B341" s="115">
        <v>23.6</v>
      </c>
      <c r="C341" s="116">
        <f t="shared" si="10"/>
        <v>-8.6687306501547934E-2</v>
      </c>
      <c r="D341" s="115">
        <f t="shared" si="11"/>
        <v>1040.2476780185752</v>
      </c>
    </row>
    <row r="342" spans="1:4" x14ac:dyDescent="0.3">
      <c r="A342" s="122">
        <v>39910</v>
      </c>
      <c r="B342" s="115">
        <v>23.13</v>
      </c>
      <c r="C342" s="116">
        <f t="shared" si="10"/>
        <v>-0.12319939347990903</v>
      </c>
      <c r="D342" s="115">
        <f t="shared" si="11"/>
        <v>1478.3927217589085</v>
      </c>
    </row>
    <row r="343" spans="1:4" x14ac:dyDescent="0.3">
      <c r="A343" s="122">
        <v>39911</v>
      </c>
      <c r="B343" s="115">
        <v>23.1</v>
      </c>
      <c r="C343" s="116">
        <f t="shared" si="10"/>
        <v>-0.12599318955732117</v>
      </c>
      <c r="D343" s="115">
        <f t="shared" si="11"/>
        <v>1511.9182746878539</v>
      </c>
    </row>
    <row r="344" spans="1:4" x14ac:dyDescent="0.3">
      <c r="A344" s="122">
        <v>39912</v>
      </c>
      <c r="B344" s="115">
        <v>23.35</v>
      </c>
      <c r="C344" s="116">
        <f t="shared" si="10"/>
        <v>-0.10775697363393198</v>
      </c>
      <c r="D344" s="115">
        <f t="shared" si="11"/>
        <v>1293.0836836071837</v>
      </c>
    </row>
    <row r="345" spans="1:4" x14ac:dyDescent="0.3">
      <c r="A345" s="122">
        <v>39916</v>
      </c>
      <c r="B345" s="115">
        <v>23.48</v>
      </c>
      <c r="C345" s="116">
        <f t="shared" si="10"/>
        <v>-7.266982622432859E-2</v>
      </c>
      <c r="D345" s="115">
        <f t="shared" si="11"/>
        <v>872.03791469194312</v>
      </c>
    </row>
    <row r="346" spans="1:4" x14ac:dyDescent="0.3">
      <c r="A346" s="122">
        <v>39917</v>
      </c>
      <c r="B346" s="115">
        <v>23.54</v>
      </c>
      <c r="C346" s="116">
        <f t="shared" si="10"/>
        <v>-4.5417680454176844E-2</v>
      </c>
      <c r="D346" s="115">
        <f t="shared" si="11"/>
        <v>545.0121654501221</v>
      </c>
    </row>
    <row r="347" spans="1:4" x14ac:dyDescent="0.3">
      <c r="A347" s="122">
        <v>39918</v>
      </c>
      <c r="B347" s="115">
        <v>23.52</v>
      </c>
      <c r="C347" s="116">
        <f t="shared" si="10"/>
        <v>7.7120822622107846E-3</v>
      </c>
      <c r="D347" s="115">
        <f t="shared" si="11"/>
        <v>-92.544987146529422</v>
      </c>
    </row>
    <row r="348" spans="1:4" x14ac:dyDescent="0.3">
      <c r="A348" s="122">
        <v>39919</v>
      </c>
      <c r="B348" s="115">
        <v>23.54</v>
      </c>
      <c r="C348" s="116">
        <f t="shared" si="10"/>
        <v>-2.1205821205821269E-2</v>
      </c>
      <c r="D348" s="115">
        <f t="shared" si="11"/>
        <v>254.46985446985522</v>
      </c>
    </row>
    <row r="349" spans="1:4" x14ac:dyDescent="0.3">
      <c r="A349" s="122">
        <v>39920</v>
      </c>
      <c r="B349" s="115">
        <v>23.5</v>
      </c>
      <c r="C349" s="116">
        <f t="shared" si="10"/>
        <v>-2.0016680567139299E-2</v>
      </c>
      <c r="D349" s="115">
        <f t="shared" si="11"/>
        <v>240.20016680567159</v>
      </c>
    </row>
    <row r="350" spans="1:4" x14ac:dyDescent="0.3">
      <c r="A350" s="122">
        <v>39923</v>
      </c>
      <c r="B350" s="115">
        <v>23.4</v>
      </c>
      <c r="C350" s="116">
        <f t="shared" si="10"/>
        <v>-8.4745762711865603E-3</v>
      </c>
      <c r="D350" s="115">
        <f t="shared" si="11"/>
        <v>101.69491525423872</v>
      </c>
    </row>
    <row r="351" spans="1:4" x14ac:dyDescent="0.3">
      <c r="A351" s="122">
        <v>39924</v>
      </c>
      <c r="B351" s="115">
        <v>23.14</v>
      </c>
      <c r="C351" s="116">
        <f t="shared" si="10"/>
        <v>4.3233895373979953E-4</v>
      </c>
      <c r="D351" s="115">
        <f t="shared" si="11"/>
        <v>-5.1880674448775945</v>
      </c>
    </row>
    <row r="352" spans="1:4" x14ac:dyDescent="0.3">
      <c r="A352" s="122">
        <v>39925</v>
      </c>
      <c r="B352" s="115">
        <v>23.86</v>
      </c>
      <c r="C352" s="116">
        <f t="shared" si="10"/>
        <v>3.2900432900432812E-2</v>
      </c>
      <c r="D352" s="115">
        <f t="shared" si="11"/>
        <v>-394.80519480519376</v>
      </c>
    </row>
    <row r="353" spans="1:4" x14ac:dyDescent="0.3">
      <c r="A353" s="122">
        <v>39926</v>
      </c>
      <c r="B353" s="115">
        <v>24.04</v>
      </c>
      <c r="C353" s="116">
        <f t="shared" si="10"/>
        <v>2.9550321199143369E-2</v>
      </c>
      <c r="D353" s="115">
        <f t="shared" si="11"/>
        <v>-354.60385438972042</v>
      </c>
    </row>
    <row r="354" spans="1:4" x14ac:dyDescent="0.3">
      <c r="A354" s="122">
        <v>39927</v>
      </c>
      <c r="B354" s="115">
        <v>24.15</v>
      </c>
      <c r="C354" s="116">
        <f t="shared" si="10"/>
        <v>2.8534923339011847E-2</v>
      </c>
      <c r="D354" s="115">
        <f t="shared" si="11"/>
        <v>-342.41908006814214</v>
      </c>
    </row>
    <row r="355" spans="1:4" x14ac:dyDescent="0.3">
      <c r="A355" s="122">
        <v>39930</v>
      </c>
      <c r="B355" s="115">
        <v>24.35</v>
      </c>
      <c r="C355" s="116">
        <f t="shared" si="10"/>
        <v>3.4409515717927032E-2</v>
      </c>
      <c r="D355" s="115">
        <f t="shared" si="11"/>
        <v>-412.91418861512437</v>
      </c>
    </row>
    <row r="356" spans="1:4" x14ac:dyDescent="0.3">
      <c r="A356" s="122">
        <v>39931</v>
      </c>
      <c r="B356" s="115">
        <v>25.18</v>
      </c>
      <c r="C356" s="116">
        <f t="shared" si="10"/>
        <v>7.0578231292517016E-2</v>
      </c>
      <c r="D356" s="115">
        <f t="shared" si="11"/>
        <v>-846.93877551020421</v>
      </c>
    </row>
    <row r="357" spans="1:4" x14ac:dyDescent="0.3">
      <c r="A357" s="122">
        <v>39932</v>
      </c>
      <c r="B357" s="115">
        <v>25.44</v>
      </c>
      <c r="C357" s="116">
        <f t="shared" si="10"/>
        <v>8.0713678844520062E-2</v>
      </c>
      <c r="D357" s="115">
        <f t="shared" si="11"/>
        <v>-968.56414613424079</v>
      </c>
    </row>
    <row r="358" spans="1:4" x14ac:dyDescent="0.3">
      <c r="A358" s="122">
        <v>39933</v>
      </c>
      <c r="B358" s="115">
        <v>25.67</v>
      </c>
      <c r="C358" s="116">
        <f t="shared" si="10"/>
        <v>9.234042553191496E-2</v>
      </c>
      <c r="D358" s="115">
        <f t="shared" si="11"/>
        <v>-1108.0851063829796</v>
      </c>
    </row>
    <row r="359" spans="1:4" x14ac:dyDescent="0.3">
      <c r="A359" s="122">
        <v>39934</v>
      </c>
      <c r="B359" s="115">
        <v>25.67</v>
      </c>
      <c r="C359" s="116">
        <f t="shared" si="10"/>
        <v>9.700854700854715E-2</v>
      </c>
      <c r="D359" s="115">
        <f t="shared" si="11"/>
        <v>-1164.1025641025658</v>
      </c>
    </row>
    <row r="360" spans="1:4" x14ac:dyDescent="0.3">
      <c r="A360" s="122">
        <v>39937</v>
      </c>
      <c r="B360" s="115">
        <v>25.92</v>
      </c>
      <c r="C360" s="116">
        <f t="shared" si="10"/>
        <v>0.12013828867761457</v>
      </c>
      <c r="D360" s="115">
        <f t="shared" si="11"/>
        <v>-1441.6594641313748</v>
      </c>
    </row>
    <row r="361" spans="1:4" x14ac:dyDescent="0.3">
      <c r="A361" s="122">
        <v>39938</v>
      </c>
      <c r="B361" s="115">
        <v>26.21</v>
      </c>
      <c r="C361" s="116">
        <f t="shared" si="10"/>
        <v>9.8491198658843315E-2</v>
      </c>
      <c r="D361" s="115">
        <f t="shared" si="11"/>
        <v>-1181.8943839061199</v>
      </c>
    </row>
    <row r="362" spans="1:4" x14ac:dyDescent="0.3">
      <c r="A362" s="122">
        <v>39939</v>
      </c>
      <c r="B362" s="115">
        <v>26.65</v>
      </c>
      <c r="C362" s="116">
        <f t="shared" si="10"/>
        <v>0.10856905158069882</v>
      </c>
      <c r="D362" s="115">
        <f t="shared" si="11"/>
        <v>-1302.8286189683859</v>
      </c>
    </row>
    <row r="363" spans="1:4" x14ac:dyDescent="0.3">
      <c r="A363" s="122">
        <v>39940</v>
      </c>
      <c r="B363" s="115">
        <v>26.65</v>
      </c>
      <c r="C363" s="116">
        <f t="shared" si="10"/>
        <v>0.10351966873706005</v>
      </c>
      <c r="D363" s="115">
        <f t="shared" si="11"/>
        <v>-1242.2360248447205</v>
      </c>
    </row>
    <row r="364" spans="1:4" x14ac:dyDescent="0.3">
      <c r="A364" s="122">
        <v>39941</v>
      </c>
      <c r="B364" s="115">
        <v>26.81</v>
      </c>
      <c r="C364" s="116">
        <f t="shared" si="10"/>
        <v>0.10102669404517442</v>
      </c>
      <c r="D364" s="115">
        <f t="shared" si="11"/>
        <v>-1212.320328542093</v>
      </c>
    </row>
    <row r="365" spans="1:4" x14ac:dyDescent="0.3">
      <c r="A365" s="122">
        <v>39944</v>
      </c>
      <c r="B365" s="115">
        <v>26.98</v>
      </c>
      <c r="C365" s="116">
        <f t="shared" si="10"/>
        <v>7.1485305798252616E-2</v>
      </c>
      <c r="D365" s="115">
        <f t="shared" si="11"/>
        <v>-857.82366957903139</v>
      </c>
    </row>
    <row r="366" spans="1:4" x14ac:dyDescent="0.3">
      <c r="A366" s="122">
        <v>39945</v>
      </c>
      <c r="B366" s="115">
        <v>27.54</v>
      </c>
      <c r="C366" s="116">
        <f t="shared" si="10"/>
        <v>8.2547169811320667E-2</v>
      </c>
      <c r="D366" s="115">
        <f t="shared" si="11"/>
        <v>-990.566037735848</v>
      </c>
    </row>
    <row r="367" spans="1:4" x14ac:dyDescent="0.3">
      <c r="A367" s="122">
        <v>39946</v>
      </c>
      <c r="B367" s="115">
        <v>26.7</v>
      </c>
      <c r="C367" s="116">
        <f t="shared" si="10"/>
        <v>4.0124659135177154E-2</v>
      </c>
      <c r="D367" s="115">
        <f t="shared" si="11"/>
        <v>-481.49590962212585</v>
      </c>
    </row>
    <row r="368" spans="1:4" x14ac:dyDescent="0.3">
      <c r="A368" s="122">
        <v>39947</v>
      </c>
      <c r="B368" s="115">
        <v>26.29</v>
      </c>
      <c r="C368" s="116">
        <f t="shared" si="10"/>
        <v>2.4152707440592031E-2</v>
      </c>
      <c r="D368" s="115">
        <f t="shared" si="11"/>
        <v>-289.83248928710435</v>
      </c>
    </row>
    <row r="369" spans="1:4" x14ac:dyDescent="0.3">
      <c r="A369" s="122">
        <v>39948</v>
      </c>
      <c r="B369" s="115">
        <v>26.58</v>
      </c>
      <c r="C369" s="116">
        <f t="shared" si="10"/>
        <v>2.546296296296283E-2</v>
      </c>
      <c r="D369" s="115">
        <f t="shared" si="11"/>
        <v>-305.55555555555395</v>
      </c>
    </row>
    <row r="370" spans="1:4" x14ac:dyDescent="0.3">
      <c r="A370" s="122">
        <v>39951</v>
      </c>
      <c r="B370" s="115">
        <v>27</v>
      </c>
      <c r="C370" s="116">
        <f t="shared" si="10"/>
        <v>3.0141167493323125E-2</v>
      </c>
      <c r="D370" s="115">
        <f t="shared" si="11"/>
        <v>-361.69400991987749</v>
      </c>
    </row>
    <row r="371" spans="1:4" x14ac:dyDescent="0.3">
      <c r="A371" s="122">
        <v>39952</v>
      </c>
      <c r="B371" s="115">
        <v>27.91</v>
      </c>
      <c r="C371" s="116">
        <f t="shared" si="10"/>
        <v>4.7279549718574169E-2</v>
      </c>
      <c r="D371" s="115">
        <f t="shared" si="11"/>
        <v>-567.35459662289009</v>
      </c>
    </row>
    <row r="372" spans="1:4" x14ac:dyDescent="0.3">
      <c r="A372" s="122">
        <v>39953</v>
      </c>
      <c r="B372" s="115">
        <v>27.9</v>
      </c>
      <c r="C372" s="116">
        <f t="shared" si="10"/>
        <v>4.6904315196998128E-2</v>
      </c>
      <c r="D372" s="115">
        <f t="shared" si="11"/>
        <v>-562.85178236397758</v>
      </c>
    </row>
    <row r="373" spans="1:4" x14ac:dyDescent="0.3">
      <c r="A373" s="122">
        <v>39954</v>
      </c>
      <c r="B373" s="115">
        <v>27.96</v>
      </c>
      <c r="C373" s="116">
        <f t="shared" si="10"/>
        <v>4.2894442372249243E-2</v>
      </c>
      <c r="D373" s="115">
        <f t="shared" si="11"/>
        <v>-514.73330846699093</v>
      </c>
    </row>
    <row r="374" spans="1:4" x14ac:dyDescent="0.3">
      <c r="A374" s="122">
        <v>39955</v>
      </c>
      <c r="B374" s="115">
        <v>28.05</v>
      </c>
      <c r="C374" s="116">
        <f t="shared" si="10"/>
        <v>3.9659006671608606E-2</v>
      </c>
      <c r="D374" s="115">
        <f t="shared" si="11"/>
        <v>-475.90808005930324</v>
      </c>
    </row>
    <row r="375" spans="1:4" x14ac:dyDescent="0.3">
      <c r="A375" s="122">
        <v>39959</v>
      </c>
      <c r="B375" s="115">
        <v>27.95</v>
      </c>
      <c r="C375" s="116">
        <f t="shared" si="10"/>
        <v>1.4887436456063913E-2</v>
      </c>
      <c r="D375" s="115">
        <f t="shared" si="11"/>
        <v>-178.64923747276694</v>
      </c>
    </row>
    <row r="376" spans="1:4" x14ac:dyDescent="0.3">
      <c r="A376" s="122">
        <v>39960</v>
      </c>
      <c r="B376" s="115">
        <v>27.46</v>
      </c>
      <c r="C376" s="116">
        <f t="shared" si="10"/>
        <v>2.8464419475655488E-2</v>
      </c>
      <c r="D376" s="115">
        <f t="shared" si="11"/>
        <v>-341.57303370786587</v>
      </c>
    </row>
    <row r="377" spans="1:4" x14ac:dyDescent="0.3">
      <c r="A377" s="122">
        <v>39961</v>
      </c>
      <c r="B377" s="115">
        <v>26.92</v>
      </c>
      <c r="C377" s="116">
        <f t="shared" si="10"/>
        <v>2.3963484214530338E-2</v>
      </c>
      <c r="D377" s="115">
        <f t="shared" si="11"/>
        <v>-287.56181057436407</v>
      </c>
    </row>
    <row r="378" spans="1:4" x14ac:dyDescent="0.3">
      <c r="A378" s="122">
        <v>39962</v>
      </c>
      <c r="B378" s="115">
        <v>26.8</v>
      </c>
      <c r="C378" s="116">
        <f t="shared" si="10"/>
        <v>8.2768999247555472E-3</v>
      </c>
      <c r="D378" s="115">
        <f t="shared" si="11"/>
        <v>-99.322799097066564</v>
      </c>
    </row>
    <row r="379" spans="1:4" x14ac:dyDescent="0.3">
      <c r="A379" s="122">
        <v>39965</v>
      </c>
      <c r="B379" s="115">
        <v>26.33</v>
      </c>
      <c r="C379" s="116">
        <f t="shared" si="10"/>
        <v>-2.4814814814814876E-2</v>
      </c>
      <c r="D379" s="115">
        <f t="shared" si="11"/>
        <v>297.77777777777851</v>
      </c>
    </row>
    <row r="380" spans="1:4" x14ac:dyDescent="0.3">
      <c r="A380" s="122">
        <v>39966</v>
      </c>
      <c r="B380" s="115">
        <v>26.48</v>
      </c>
      <c r="C380" s="116">
        <f t="shared" si="10"/>
        <v>-5.1236116087423851E-2</v>
      </c>
      <c r="D380" s="115">
        <f t="shared" si="11"/>
        <v>614.83339304908623</v>
      </c>
    </row>
    <row r="381" spans="1:4" x14ac:dyDescent="0.3">
      <c r="A381" s="122">
        <v>39967</v>
      </c>
      <c r="B381" s="115">
        <v>26.5</v>
      </c>
      <c r="C381" s="116">
        <f t="shared" si="10"/>
        <v>-5.0179211469534003E-2</v>
      </c>
      <c r="D381" s="115">
        <f t="shared" si="11"/>
        <v>602.15053763440801</v>
      </c>
    </row>
    <row r="382" spans="1:4" x14ac:dyDescent="0.3">
      <c r="A382" s="122">
        <v>39968</v>
      </c>
      <c r="B382" s="115">
        <v>26.15</v>
      </c>
      <c r="C382" s="116">
        <f t="shared" si="10"/>
        <v>-6.4735336194563745E-2</v>
      </c>
      <c r="D382" s="115">
        <f t="shared" si="11"/>
        <v>776.82403433476497</v>
      </c>
    </row>
    <row r="383" spans="1:4" x14ac:dyDescent="0.3">
      <c r="A383" s="122">
        <v>39969</v>
      </c>
      <c r="B383" s="115">
        <v>26.15</v>
      </c>
      <c r="C383" s="116">
        <f t="shared" si="10"/>
        <v>-6.7736185383244288E-2</v>
      </c>
      <c r="D383" s="115">
        <f t="shared" si="11"/>
        <v>812.83422459893143</v>
      </c>
    </row>
    <row r="384" spans="1:4" x14ac:dyDescent="0.3">
      <c r="A384" s="122">
        <v>39972</v>
      </c>
      <c r="B384" s="115">
        <v>25.75</v>
      </c>
      <c r="C384" s="116">
        <f t="shared" si="10"/>
        <v>-7.8711985688729849E-2</v>
      </c>
      <c r="D384" s="115">
        <f t="shared" si="11"/>
        <v>944.54382826475819</v>
      </c>
    </row>
    <row r="385" spans="1:4" x14ac:dyDescent="0.3">
      <c r="A385" s="122">
        <v>39973</v>
      </c>
      <c r="B385" s="115">
        <v>25.15</v>
      </c>
      <c r="C385" s="116">
        <f t="shared" si="10"/>
        <v>-8.4122359796067081E-2</v>
      </c>
      <c r="D385" s="115">
        <f t="shared" si="11"/>
        <v>1009.4683175528049</v>
      </c>
    </row>
    <row r="386" spans="1:4" x14ac:dyDescent="0.3">
      <c r="A386" s="122">
        <v>39974</v>
      </c>
      <c r="B386" s="115">
        <v>24.96</v>
      </c>
      <c r="C386" s="116">
        <f t="shared" si="10"/>
        <v>-7.2808320950965857E-2</v>
      </c>
      <c r="D386" s="115">
        <f t="shared" si="11"/>
        <v>873.69985141159032</v>
      </c>
    </row>
    <row r="387" spans="1:4" x14ac:dyDescent="0.3">
      <c r="A387" s="122">
        <v>39975</v>
      </c>
      <c r="B387" s="115">
        <v>25</v>
      </c>
      <c r="C387" s="116">
        <f t="shared" si="10"/>
        <v>-6.7164179104477639E-2</v>
      </c>
      <c r="D387" s="115">
        <f t="shared" si="11"/>
        <v>805.97014925373162</v>
      </c>
    </row>
    <row r="388" spans="1:4" x14ac:dyDescent="0.3">
      <c r="A388" s="122">
        <v>39976</v>
      </c>
      <c r="B388" s="115">
        <v>24.93</v>
      </c>
      <c r="C388" s="116">
        <f t="shared" si="10"/>
        <v>-5.3171287504747387E-2</v>
      </c>
      <c r="D388" s="115">
        <f t="shared" si="11"/>
        <v>638.05545005696865</v>
      </c>
    </row>
    <row r="389" spans="1:4" x14ac:dyDescent="0.3">
      <c r="A389" s="122">
        <v>39979</v>
      </c>
      <c r="B389" s="115">
        <v>23.88</v>
      </c>
      <c r="C389" s="116">
        <f t="shared" si="10"/>
        <v>-9.8187311178247791E-2</v>
      </c>
      <c r="D389" s="115">
        <f t="shared" si="11"/>
        <v>1178.2477341389736</v>
      </c>
    </row>
    <row r="390" spans="1:4" x14ac:dyDescent="0.3">
      <c r="A390" s="122">
        <v>39980</v>
      </c>
      <c r="B390" s="115">
        <v>23.63</v>
      </c>
      <c r="C390" s="116">
        <f t="shared" si="10"/>
        <v>-0.10830188679245287</v>
      </c>
      <c r="D390" s="115">
        <f t="shared" si="11"/>
        <v>1299.6226415094345</v>
      </c>
    </row>
    <row r="391" spans="1:4" x14ac:dyDescent="0.3">
      <c r="A391" s="122">
        <v>39981</v>
      </c>
      <c r="B391" s="115">
        <v>23.56</v>
      </c>
      <c r="C391" s="116">
        <f t="shared" si="10"/>
        <v>-9.9043977055449331E-2</v>
      </c>
      <c r="D391" s="115">
        <f t="shared" si="11"/>
        <v>1188.527724665392</v>
      </c>
    </row>
    <row r="392" spans="1:4" x14ac:dyDescent="0.3">
      <c r="A392" s="122">
        <v>39982</v>
      </c>
      <c r="B392" s="115">
        <v>23.74</v>
      </c>
      <c r="C392" s="116">
        <f t="shared" si="10"/>
        <v>-9.2160611854684521E-2</v>
      </c>
      <c r="D392" s="115">
        <f t="shared" si="11"/>
        <v>1105.9273422562142</v>
      </c>
    </row>
    <row r="393" spans="1:4" x14ac:dyDescent="0.3">
      <c r="A393" s="122">
        <v>39983</v>
      </c>
      <c r="B393" s="115">
        <v>24</v>
      </c>
      <c r="C393" s="116">
        <f t="shared" si="10"/>
        <v>-6.7961165048543687E-2</v>
      </c>
      <c r="D393" s="115">
        <f t="shared" si="11"/>
        <v>815.53398058252424</v>
      </c>
    </row>
    <row r="394" spans="1:4" x14ac:dyDescent="0.3">
      <c r="A394" s="122">
        <v>39986</v>
      </c>
      <c r="B394" s="115">
        <v>23.65</v>
      </c>
      <c r="C394" s="116">
        <f t="shared" si="10"/>
        <v>-5.9642147117296228E-2</v>
      </c>
      <c r="D394" s="115">
        <f t="shared" si="11"/>
        <v>715.70576540755474</v>
      </c>
    </row>
    <row r="395" spans="1:4" x14ac:dyDescent="0.3">
      <c r="A395" s="122">
        <v>39987</v>
      </c>
      <c r="B395" s="115">
        <v>23.73</v>
      </c>
      <c r="C395" s="116">
        <f t="shared" si="10"/>
        <v>-4.9278846153846166E-2</v>
      </c>
      <c r="D395" s="115">
        <f t="shared" si="11"/>
        <v>591.34615384615404</v>
      </c>
    </row>
    <row r="396" spans="1:4" x14ac:dyDescent="0.3">
      <c r="A396" s="122">
        <v>39988</v>
      </c>
      <c r="B396" s="115">
        <v>24.06</v>
      </c>
      <c r="C396" s="116">
        <f t="shared" si="10"/>
        <v>-3.760000000000005E-2</v>
      </c>
      <c r="D396" s="115">
        <f t="shared" si="11"/>
        <v>451.20000000000061</v>
      </c>
    </row>
    <row r="397" spans="1:4" x14ac:dyDescent="0.3">
      <c r="A397" s="122">
        <v>39989</v>
      </c>
      <c r="B397" s="115">
        <v>24.46</v>
      </c>
      <c r="C397" s="116">
        <f t="shared" si="10"/>
        <v>-1.8852787805856353E-2</v>
      </c>
      <c r="D397" s="115">
        <f t="shared" si="11"/>
        <v>226.23345367027625</v>
      </c>
    </row>
    <row r="398" spans="1:4" x14ac:dyDescent="0.3">
      <c r="A398" s="122">
        <v>39990</v>
      </c>
      <c r="B398" s="115">
        <v>24.68</v>
      </c>
      <c r="C398" s="116">
        <f t="shared" si="10"/>
        <v>3.3500837520938055E-2</v>
      </c>
      <c r="D398" s="115">
        <f t="shared" si="11"/>
        <v>-402.01005025125664</v>
      </c>
    </row>
    <row r="399" spans="1:4" x14ac:dyDescent="0.3">
      <c r="A399" s="122">
        <v>39993</v>
      </c>
      <c r="B399" s="115">
        <v>25.03</v>
      </c>
      <c r="C399" s="116">
        <f t="shared" ref="C399:C462" si="12">(B399-B390)/B390</f>
        <v>5.924672027084224E-2</v>
      </c>
      <c r="D399" s="115">
        <f t="shared" ref="D399:D462" si="13">C399*$D$2</f>
        <v>-710.96064325010684</v>
      </c>
    </row>
    <row r="400" spans="1:4" x14ac:dyDescent="0.3">
      <c r="A400" s="122">
        <v>39994</v>
      </c>
      <c r="B400" s="115">
        <v>25.6</v>
      </c>
      <c r="C400" s="116">
        <f t="shared" si="12"/>
        <v>8.6587436332767526E-2</v>
      </c>
      <c r="D400" s="115">
        <f t="shared" si="13"/>
        <v>-1039.0492359932102</v>
      </c>
    </row>
    <row r="401" spans="1:4" x14ac:dyDescent="0.3">
      <c r="A401" s="122">
        <v>39995</v>
      </c>
      <c r="B401" s="115">
        <v>25.85</v>
      </c>
      <c r="C401" s="116">
        <f t="shared" si="12"/>
        <v>8.8879528222409562E-2</v>
      </c>
      <c r="D401" s="115">
        <f t="shared" si="13"/>
        <v>-1066.5543386689149</v>
      </c>
    </row>
    <row r="402" spans="1:4" x14ac:dyDescent="0.3">
      <c r="A402" s="122">
        <v>39996</v>
      </c>
      <c r="B402" s="115">
        <v>25.7</v>
      </c>
      <c r="C402" s="116">
        <f t="shared" si="12"/>
        <v>7.0833333333333304E-2</v>
      </c>
      <c r="D402" s="115">
        <f t="shared" si="13"/>
        <v>-849.99999999999966</v>
      </c>
    </row>
    <row r="403" spans="1:4" x14ac:dyDescent="0.3">
      <c r="A403" s="122">
        <v>40000</v>
      </c>
      <c r="B403" s="115">
        <v>25.55</v>
      </c>
      <c r="C403" s="116">
        <f t="shared" si="12"/>
        <v>8.0338266384778104E-2</v>
      </c>
      <c r="D403" s="115">
        <f t="shared" si="13"/>
        <v>-964.05919661733719</v>
      </c>
    </row>
    <row r="404" spans="1:4" x14ac:dyDescent="0.3">
      <c r="A404" s="122">
        <v>40001</v>
      </c>
      <c r="B404" s="115">
        <v>25.33</v>
      </c>
      <c r="C404" s="116">
        <f t="shared" si="12"/>
        <v>6.7425200168562904E-2</v>
      </c>
      <c r="D404" s="115">
        <f t="shared" si="13"/>
        <v>-809.10240202275486</v>
      </c>
    </row>
    <row r="405" spans="1:4" x14ac:dyDescent="0.3">
      <c r="A405" s="122">
        <v>40002</v>
      </c>
      <c r="B405" s="115">
        <v>25.02</v>
      </c>
      <c r="C405" s="116">
        <f t="shared" si="12"/>
        <v>3.9900249376558644E-2</v>
      </c>
      <c r="D405" s="115">
        <f t="shared" si="13"/>
        <v>-478.80299251870372</v>
      </c>
    </row>
    <row r="406" spans="1:4" x14ac:dyDescent="0.3">
      <c r="A406" s="122">
        <v>40003</v>
      </c>
      <c r="B406" s="115">
        <v>25.88</v>
      </c>
      <c r="C406" s="116">
        <f t="shared" si="12"/>
        <v>5.8053965658217417E-2</v>
      </c>
      <c r="D406" s="115">
        <f t="shared" si="13"/>
        <v>-696.647587898609</v>
      </c>
    </row>
    <row r="407" spans="1:4" x14ac:dyDescent="0.3">
      <c r="A407" s="122">
        <v>40004</v>
      </c>
      <c r="B407" s="115">
        <v>25.83</v>
      </c>
      <c r="C407" s="116">
        <f t="shared" si="12"/>
        <v>4.6596434359805455E-2</v>
      </c>
      <c r="D407" s="115">
        <f t="shared" si="13"/>
        <v>-559.15721231766543</v>
      </c>
    </row>
    <row r="408" spans="1:4" x14ac:dyDescent="0.3">
      <c r="A408" s="122">
        <v>40007</v>
      </c>
      <c r="B408" s="115">
        <v>26.04</v>
      </c>
      <c r="C408" s="116">
        <f t="shared" si="12"/>
        <v>4.0351578106272393E-2</v>
      </c>
      <c r="D408" s="115">
        <f t="shared" si="13"/>
        <v>-484.21893727526873</v>
      </c>
    </row>
    <row r="409" spans="1:4" x14ac:dyDescent="0.3">
      <c r="A409" s="122">
        <v>40008</v>
      </c>
      <c r="B409" s="115">
        <v>27.44</v>
      </c>
      <c r="C409" s="116">
        <f t="shared" si="12"/>
        <v>7.1874999999999994E-2</v>
      </c>
      <c r="D409" s="115">
        <f t="shared" si="13"/>
        <v>-862.49999999999989</v>
      </c>
    </row>
    <row r="410" spans="1:4" x14ac:dyDescent="0.3">
      <c r="A410" s="122">
        <v>40009</v>
      </c>
      <c r="B410" s="115">
        <v>27.78</v>
      </c>
      <c r="C410" s="116">
        <f t="shared" si="12"/>
        <v>7.466150870406188E-2</v>
      </c>
      <c r="D410" s="115">
        <f t="shared" si="13"/>
        <v>-895.93810444874259</v>
      </c>
    </row>
    <row r="411" spans="1:4" x14ac:dyDescent="0.3">
      <c r="A411" s="122">
        <v>40010</v>
      </c>
      <c r="B411" s="115">
        <v>27.68</v>
      </c>
      <c r="C411" s="116">
        <f t="shared" si="12"/>
        <v>7.7042801556420251E-2</v>
      </c>
      <c r="D411" s="115">
        <f t="shared" si="13"/>
        <v>-924.51361867704304</v>
      </c>
    </row>
    <row r="412" spans="1:4" x14ac:dyDescent="0.3">
      <c r="A412" s="122">
        <v>40011</v>
      </c>
      <c r="B412" s="115">
        <v>27.77</v>
      </c>
      <c r="C412" s="116">
        <f t="shared" si="12"/>
        <v>8.6888454011741639E-2</v>
      </c>
      <c r="D412" s="115">
        <f t="shared" si="13"/>
        <v>-1042.6614481408997</v>
      </c>
    </row>
    <row r="413" spans="1:4" x14ac:dyDescent="0.3">
      <c r="A413" s="122">
        <v>40014</v>
      </c>
      <c r="B413" s="115">
        <v>27.95</v>
      </c>
      <c r="C413" s="116">
        <f t="shared" si="12"/>
        <v>0.1034346624555863</v>
      </c>
      <c r="D413" s="115">
        <f t="shared" si="13"/>
        <v>-1241.2159494670357</v>
      </c>
    </row>
    <row r="414" spans="1:4" x14ac:dyDescent="0.3">
      <c r="A414" s="122">
        <v>40015</v>
      </c>
      <c r="B414" s="115">
        <v>28.38</v>
      </c>
      <c r="C414" s="116">
        <f t="shared" si="12"/>
        <v>0.13429256594724218</v>
      </c>
      <c r="D414" s="115">
        <f t="shared" si="13"/>
        <v>-1611.510791366906</v>
      </c>
    </row>
    <row r="415" spans="1:4" x14ac:dyDescent="0.3">
      <c r="A415" s="122">
        <v>40016</v>
      </c>
      <c r="B415" s="115">
        <v>28.48</v>
      </c>
      <c r="C415" s="116">
        <f t="shared" si="12"/>
        <v>0.10046367851622881</v>
      </c>
      <c r="D415" s="115">
        <f t="shared" si="13"/>
        <v>-1205.5641421947457</v>
      </c>
    </row>
    <row r="416" spans="1:4" x14ac:dyDescent="0.3">
      <c r="A416" s="122">
        <v>40017</v>
      </c>
      <c r="B416" s="115">
        <v>29.03</v>
      </c>
      <c r="C416" s="116">
        <f t="shared" si="12"/>
        <v>0.12388695315524596</v>
      </c>
      <c r="D416" s="115">
        <f t="shared" si="13"/>
        <v>-1486.6434378629515</v>
      </c>
    </row>
    <row r="417" spans="1:4" x14ac:dyDescent="0.3">
      <c r="A417" s="122">
        <v>40018</v>
      </c>
      <c r="B417" s="115">
        <v>29.43</v>
      </c>
      <c r="C417" s="116">
        <f t="shared" si="12"/>
        <v>0.13018433179723504</v>
      </c>
      <c r="D417" s="115">
        <f t="shared" si="13"/>
        <v>-1562.2119815668204</v>
      </c>
    </row>
    <row r="418" spans="1:4" x14ac:dyDescent="0.3">
      <c r="A418" s="122">
        <v>40021</v>
      </c>
      <c r="B418" s="115">
        <v>32.54</v>
      </c>
      <c r="C418" s="116">
        <f t="shared" si="12"/>
        <v>0.18586005830903782</v>
      </c>
      <c r="D418" s="115">
        <f t="shared" si="13"/>
        <v>-2230.320699708454</v>
      </c>
    </row>
    <row r="419" spans="1:4" x14ac:dyDescent="0.3">
      <c r="A419" s="122">
        <v>40022</v>
      </c>
      <c r="B419" s="115">
        <v>32.630000000000003</v>
      </c>
      <c r="C419" s="116">
        <f t="shared" si="12"/>
        <v>0.17458603311735066</v>
      </c>
      <c r="D419" s="115">
        <f t="shared" si="13"/>
        <v>-2095.032397408208</v>
      </c>
    </row>
    <row r="420" spans="1:4" x14ac:dyDescent="0.3">
      <c r="A420" s="122">
        <v>40023</v>
      </c>
      <c r="B420" s="115">
        <v>30.65</v>
      </c>
      <c r="C420" s="116">
        <f t="shared" si="12"/>
        <v>0.10729768786127164</v>
      </c>
      <c r="D420" s="115">
        <f t="shared" si="13"/>
        <v>-1287.5722543352597</v>
      </c>
    </row>
    <row r="421" spans="1:4" x14ac:dyDescent="0.3">
      <c r="A421" s="122">
        <v>40024</v>
      </c>
      <c r="B421" s="115">
        <v>31.13</v>
      </c>
      <c r="C421" s="116">
        <f t="shared" si="12"/>
        <v>0.12099387828592004</v>
      </c>
      <c r="D421" s="115">
        <f t="shared" si="13"/>
        <v>-1451.9265394310405</v>
      </c>
    </row>
    <row r="422" spans="1:4" x14ac:dyDescent="0.3">
      <c r="A422" s="122">
        <v>40025</v>
      </c>
      <c r="B422" s="115">
        <v>31.18</v>
      </c>
      <c r="C422" s="116">
        <f t="shared" si="12"/>
        <v>0.1155635062611807</v>
      </c>
      <c r="D422" s="115">
        <f t="shared" si="13"/>
        <v>-1386.7620751341683</v>
      </c>
    </row>
    <row r="423" spans="1:4" x14ac:dyDescent="0.3">
      <c r="A423" s="122">
        <v>40028</v>
      </c>
      <c r="B423" s="115">
        <v>31.27</v>
      </c>
      <c r="C423" s="116">
        <f t="shared" si="12"/>
        <v>0.10183227625088093</v>
      </c>
      <c r="D423" s="115">
        <f t="shared" si="13"/>
        <v>-1221.9873150105711</v>
      </c>
    </row>
    <row r="424" spans="1:4" x14ac:dyDescent="0.3">
      <c r="A424" s="122">
        <v>40029</v>
      </c>
      <c r="B424" s="115">
        <v>30.7</v>
      </c>
      <c r="C424" s="116">
        <f t="shared" si="12"/>
        <v>7.7949438202247145E-2</v>
      </c>
      <c r="D424" s="115">
        <f t="shared" si="13"/>
        <v>-935.39325842696576</v>
      </c>
    </row>
    <row r="425" spans="1:4" x14ac:dyDescent="0.3">
      <c r="A425" s="122">
        <v>40030</v>
      </c>
      <c r="B425" s="115">
        <v>29.9</v>
      </c>
      <c r="C425" s="116">
        <f t="shared" si="12"/>
        <v>2.9968997588701255E-2</v>
      </c>
      <c r="D425" s="115">
        <f t="shared" si="13"/>
        <v>-359.62797106441508</v>
      </c>
    </row>
    <row r="426" spans="1:4" x14ac:dyDescent="0.3">
      <c r="A426" s="122">
        <v>40031</v>
      </c>
      <c r="B426" s="115">
        <v>29.46</v>
      </c>
      <c r="C426" s="116">
        <f t="shared" si="12"/>
        <v>1.0193679918450947E-3</v>
      </c>
      <c r="D426" s="115">
        <f t="shared" si="13"/>
        <v>-12.232415902141136</v>
      </c>
    </row>
    <row r="427" spans="1:4" x14ac:dyDescent="0.3">
      <c r="A427" s="122">
        <v>40032</v>
      </c>
      <c r="B427" s="115">
        <v>29.37</v>
      </c>
      <c r="C427" s="116">
        <f t="shared" si="12"/>
        <v>-9.7418561770129017E-2</v>
      </c>
      <c r="D427" s="115">
        <f t="shared" si="13"/>
        <v>1169.0227412415481</v>
      </c>
    </row>
    <row r="428" spans="1:4" x14ac:dyDescent="0.3">
      <c r="A428" s="122">
        <v>40035</v>
      </c>
      <c r="B428" s="115">
        <v>29.13</v>
      </c>
      <c r="C428" s="116">
        <f t="shared" si="12"/>
        <v>-0.10726325467361333</v>
      </c>
      <c r="D428" s="115">
        <f t="shared" si="13"/>
        <v>1287.1590560833599</v>
      </c>
    </row>
    <row r="429" spans="1:4" x14ac:dyDescent="0.3">
      <c r="A429" s="122">
        <v>40036</v>
      </c>
      <c r="B429" s="115">
        <v>27.8</v>
      </c>
      <c r="C429" s="116">
        <f t="shared" si="12"/>
        <v>-9.298531810766715E-2</v>
      </c>
      <c r="D429" s="115">
        <f t="shared" si="13"/>
        <v>1115.8238172920057</v>
      </c>
    </row>
    <row r="430" spans="1:4" x14ac:dyDescent="0.3">
      <c r="A430" s="122">
        <v>40037</v>
      </c>
      <c r="B430" s="115">
        <v>27.88</v>
      </c>
      <c r="C430" s="116">
        <f t="shared" si="12"/>
        <v>-0.10440089945390299</v>
      </c>
      <c r="D430" s="115">
        <f t="shared" si="13"/>
        <v>1252.810793446836</v>
      </c>
    </row>
    <row r="431" spans="1:4" x14ac:dyDescent="0.3">
      <c r="A431" s="122">
        <v>40038</v>
      </c>
      <c r="B431" s="115">
        <v>27</v>
      </c>
      <c r="C431" s="116">
        <f t="shared" si="12"/>
        <v>-0.1340602950609365</v>
      </c>
      <c r="D431" s="115">
        <f t="shared" si="13"/>
        <v>1608.723540731238</v>
      </c>
    </row>
    <row r="432" spans="1:4" x14ac:dyDescent="0.3">
      <c r="A432" s="122">
        <v>40039</v>
      </c>
      <c r="B432" s="115">
        <v>26.75</v>
      </c>
      <c r="C432" s="116">
        <f t="shared" si="12"/>
        <v>-0.14454748960665173</v>
      </c>
      <c r="D432" s="115">
        <f t="shared" si="13"/>
        <v>1734.5698752798207</v>
      </c>
    </row>
    <row r="433" spans="1:4" x14ac:dyDescent="0.3">
      <c r="A433" s="122">
        <v>40042</v>
      </c>
      <c r="B433" s="115">
        <v>26.18</v>
      </c>
      <c r="C433" s="116">
        <f t="shared" si="12"/>
        <v>-0.14723127035830619</v>
      </c>
      <c r="D433" s="115">
        <f t="shared" si="13"/>
        <v>1766.7752442996743</v>
      </c>
    </row>
    <row r="434" spans="1:4" x14ac:dyDescent="0.3">
      <c r="A434" s="122">
        <v>40043</v>
      </c>
      <c r="B434" s="115">
        <v>27</v>
      </c>
      <c r="C434" s="116">
        <f t="shared" si="12"/>
        <v>-9.698996655518391E-2</v>
      </c>
      <c r="D434" s="115">
        <f t="shared" si="13"/>
        <v>1163.8795986622069</v>
      </c>
    </row>
    <row r="435" spans="1:4" x14ac:dyDescent="0.3">
      <c r="A435" s="122">
        <v>40044</v>
      </c>
      <c r="B435" s="115">
        <v>26.64</v>
      </c>
      <c r="C435" s="116">
        <f t="shared" si="12"/>
        <v>-9.5723014256619152E-2</v>
      </c>
      <c r="D435" s="115">
        <f t="shared" si="13"/>
        <v>1148.6761710794299</v>
      </c>
    </row>
    <row r="436" spans="1:4" x14ac:dyDescent="0.3">
      <c r="A436" s="122">
        <v>40045</v>
      </c>
      <c r="B436" s="115">
        <v>26.63</v>
      </c>
      <c r="C436" s="116">
        <f t="shared" si="12"/>
        <v>-9.329247531494729E-2</v>
      </c>
      <c r="D436" s="115">
        <f t="shared" si="13"/>
        <v>1119.5097037793676</v>
      </c>
    </row>
    <row r="437" spans="1:4" x14ac:dyDescent="0.3">
      <c r="A437" s="122">
        <v>40046</v>
      </c>
      <c r="B437" s="115">
        <v>26.85</v>
      </c>
      <c r="C437" s="116">
        <f t="shared" si="12"/>
        <v>-7.8269824922759967E-2</v>
      </c>
      <c r="D437" s="115">
        <f t="shared" si="13"/>
        <v>939.23789907311959</v>
      </c>
    </row>
    <row r="438" spans="1:4" x14ac:dyDescent="0.3">
      <c r="A438" s="122">
        <v>40049</v>
      </c>
      <c r="B438" s="115">
        <v>26.58</v>
      </c>
      <c r="C438" s="116">
        <f t="shared" si="12"/>
        <v>-4.388489208633102E-2</v>
      </c>
      <c r="D438" s="115">
        <f t="shared" si="13"/>
        <v>526.6187050359722</v>
      </c>
    </row>
    <row r="439" spans="1:4" x14ac:dyDescent="0.3">
      <c r="A439" s="122">
        <v>40050</v>
      </c>
      <c r="B439" s="115">
        <v>27.15</v>
      </c>
      <c r="C439" s="116">
        <f t="shared" si="12"/>
        <v>-2.6183644189383088E-2</v>
      </c>
      <c r="D439" s="115">
        <f t="shared" si="13"/>
        <v>314.20373027259706</v>
      </c>
    </row>
    <row r="440" spans="1:4" x14ac:dyDescent="0.3">
      <c r="A440" s="122">
        <v>40051</v>
      </c>
      <c r="B440" s="115">
        <v>26.97</v>
      </c>
      <c r="C440" s="116">
        <f t="shared" si="12"/>
        <v>-1.1111111111111532E-3</v>
      </c>
      <c r="D440" s="115">
        <f t="shared" si="13"/>
        <v>13.333333333333838</v>
      </c>
    </row>
    <row r="441" spans="1:4" x14ac:dyDescent="0.3">
      <c r="A441" s="122">
        <v>40052</v>
      </c>
      <c r="B441" s="115">
        <v>26.92</v>
      </c>
      <c r="C441" s="116">
        <f t="shared" si="12"/>
        <v>6.3551401869159519E-3</v>
      </c>
      <c r="D441" s="115">
        <f t="shared" si="13"/>
        <v>-76.261682242991427</v>
      </c>
    </row>
    <row r="442" spans="1:4" x14ac:dyDescent="0.3">
      <c r="A442" s="122">
        <v>40053</v>
      </c>
      <c r="B442" s="115">
        <v>26.98</v>
      </c>
      <c r="C442" s="116">
        <f t="shared" si="12"/>
        <v>3.0557677616501175E-2</v>
      </c>
      <c r="D442" s="115">
        <f t="shared" si="13"/>
        <v>-366.69213139801411</v>
      </c>
    </row>
    <row r="443" spans="1:4" x14ac:dyDescent="0.3">
      <c r="A443" s="122">
        <v>40056</v>
      </c>
      <c r="B443" s="115">
        <v>27.17</v>
      </c>
      <c r="C443" s="116">
        <f t="shared" si="12"/>
        <v>6.2962962962963597E-3</v>
      </c>
      <c r="D443" s="115">
        <f t="shared" si="13"/>
        <v>-75.55555555555631</v>
      </c>
    </row>
    <row r="444" spans="1:4" x14ac:dyDescent="0.3">
      <c r="A444" s="122">
        <v>40057</v>
      </c>
      <c r="B444" s="115">
        <v>27.08</v>
      </c>
      <c r="C444" s="116">
        <f t="shared" si="12"/>
        <v>1.6516516516516432E-2</v>
      </c>
      <c r="D444" s="115">
        <f t="shared" si="13"/>
        <v>-198.19819819819719</v>
      </c>
    </row>
    <row r="445" spans="1:4" x14ac:dyDescent="0.3">
      <c r="A445" s="122">
        <v>40058</v>
      </c>
      <c r="B445" s="115">
        <v>27.08</v>
      </c>
      <c r="C445" s="116">
        <f t="shared" si="12"/>
        <v>1.6898235073225659E-2</v>
      </c>
      <c r="D445" s="115">
        <f t="shared" si="13"/>
        <v>-202.7788208787079</v>
      </c>
    </row>
    <row r="446" spans="1:4" x14ac:dyDescent="0.3">
      <c r="A446" s="122">
        <v>40059</v>
      </c>
      <c r="B446" s="115">
        <v>26.97</v>
      </c>
      <c r="C446" s="116">
        <f t="shared" si="12"/>
        <v>4.469273743016664E-3</v>
      </c>
      <c r="D446" s="115">
        <f t="shared" si="13"/>
        <v>-53.631284916199967</v>
      </c>
    </row>
    <row r="447" spans="1:4" x14ac:dyDescent="0.3">
      <c r="A447" s="122">
        <v>40060</v>
      </c>
      <c r="B447" s="115">
        <v>27.03</v>
      </c>
      <c r="C447" s="116">
        <f t="shared" si="12"/>
        <v>1.693002257336354E-2</v>
      </c>
      <c r="D447" s="115">
        <f t="shared" si="13"/>
        <v>-203.16027088036248</v>
      </c>
    </row>
    <row r="448" spans="1:4" x14ac:dyDescent="0.3">
      <c r="A448" s="122">
        <v>40064</v>
      </c>
      <c r="B448" s="115">
        <v>27.06</v>
      </c>
      <c r="C448" s="116">
        <f t="shared" si="12"/>
        <v>-3.314917127071818E-3</v>
      </c>
      <c r="D448" s="115">
        <f t="shared" si="13"/>
        <v>39.779005524861816</v>
      </c>
    </row>
    <row r="449" spans="1:4" x14ac:dyDescent="0.3">
      <c r="A449" s="122">
        <v>40065</v>
      </c>
      <c r="B449" s="115">
        <v>27.06</v>
      </c>
      <c r="C449" s="116">
        <f t="shared" si="12"/>
        <v>3.3370411568409294E-3</v>
      </c>
      <c r="D449" s="115">
        <f t="shared" si="13"/>
        <v>-40.044493882091153</v>
      </c>
    </row>
    <row r="450" spans="1:4" x14ac:dyDescent="0.3">
      <c r="A450" s="122">
        <v>40066</v>
      </c>
      <c r="B450" s="115">
        <v>27.02</v>
      </c>
      <c r="C450" s="116">
        <f t="shared" si="12"/>
        <v>3.7147102526002176E-3</v>
      </c>
      <c r="D450" s="115">
        <f t="shared" si="13"/>
        <v>-44.576523031202612</v>
      </c>
    </row>
    <row r="451" spans="1:4" x14ac:dyDescent="0.3">
      <c r="A451" s="122">
        <v>40067</v>
      </c>
      <c r="B451" s="115">
        <v>27.05</v>
      </c>
      <c r="C451" s="116">
        <f t="shared" si="12"/>
        <v>2.5945144551519747E-3</v>
      </c>
      <c r="D451" s="115">
        <f t="shared" si="13"/>
        <v>-31.134173461823696</v>
      </c>
    </row>
    <row r="452" spans="1:4" x14ac:dyDescent="0.3">
      <c r="A452" s="122">
        <v>40070</v>
      </c>
      <c r="B452" s="115">
        <v>27.25</v>
      </c>
      <c r="C452" s="116">
        <f t="shared" si="12"/>
        <v>2.9444239970555131E-3</v>
      </c>
      <c r="D452" s="115">
        <f t="shared" si="13"/>
        <v>-35.333087964666156</v>
      </c>
    </row>
    <row r="453" spans="1:4" x14ac:dyDescent="0.3">
      <c r="A453" s="122">
        <v>40071</v>
      </c>
      <c r="B453" s="115">
        <v>28.32</v>
      </c>
      <c r="C453" s="116">
        <f t="shared" si="12"/>
        <v>4.5790251107828729E-2</v>
      </c>
      <c r="D453" s="115">
        <f t="shared" si="13"/>
        <v>-549.48301329394474</v>
      </c>
    </row>
    <row r="454" spans="1:4" x14ac:dyDescent="0.3">
      <c r="A454" s="122">
        <v>40072</v>
      </c>
      <c r="B454" s="115">
        <v>31</v>
      </c>
      <c r="C454" s="116">
        <f t="shared" si="12"/>
        <v>0.14475627769571647</v>
      </c>
      <c r="D454" s="115">
        <f t="shared" si="13"/>
        <v>-1737.0753323485976</v>
      </c>
    </row>
    <row r="455" spans="1:4" x14ac:dyDescent="0.3">
      <c r="A455" s="122">
        <v>40073</v>
      </c>
      <c r="B455" s="115">
        <v>31.95</v>
      </c>
      <c r="C455" s="116">
        <f t="shared" si="12"/>
        <v>0.18464961067853172</v>
      </c>
      <c r="D455" s="115">
        <f t="shared" si="13"/>
        <v>-2215.7953281423806</v>
      </c>
    </row>
    <row r="456" spans="1:4" x14ac:dyDescent="0.3">
      <c r="A456" s="122">
        <v>40074</v>
      </c>
      <c r="B456" s="115">
        <v>31.75</v>
      </c>
      <c r="C456" s="116">
        <f t="shared" si="12"/>
        <v>0.17462079171291153</v>
      </c>
      <c r="D456" s="115">
        <f t="shared" si="13"/>
        <v>-2095.4495005549384</v>
      </c>
    </row>
    <row r="457" spans="1:4" x14ac:dyDescent="0.3">
      <c r="A457" s="122">
        <v>40077</v>
      </c>
      <c r="B457" s="115">
        <v>31.85</v>
      </c>
      <c r="C457" s="116">
        <f t="shared" si="12"/>
        <v>0.1770140428677015</v>
      </c>
      <c r="D457" s="115">
        <f t="shared" si="13"/>
        <v>-2124.1685144124181</v>
      </c>
    </row>
    <row r="458" spans="1:4" x14ac:dyDescent="0.3">
      <c r="A458" s="122">
        <v>40078</v>
      </c>
      <c r="B458" s="115">
        <v>32.04</v>
      </c>
      <c r="C458" s="116">
        <f t="shared" si="12"/>
        <v>0.18403547671840356</v>
      </c>
      <c r="D458" s="115">
        <f t="shared" si="13"/>
        <v>-2208.4257206208426</v>
      </c>
    </row>
    <row r="459" spans="1:4" x14ac:dyDescent="0.3">
      <c r="A459" s="122">
        <v>40079</v>
      </c>
      <c r="B459" s="115">
        <v>31.88</v>
      </c>
      <c r="C459" s="116">
        <f t="shared" si="12"/>
        <v>0.17986676535899332</v>
      </c>
      <c r="D459" s="115">
        <f t="shared" si="13"/>
        <v>-2158.4011843079197</v>
      </c>
    </row>
    <row r="460" spans="1:4" x14ac:dyDescent="0.3">
      <c r="A460" s="122">
        <v>40080</v>
      </c>
      <c r="B460" s="115">
        <v>30.55</v>
      </c>
      <c r="C460" s="116">
        <f t="shared" si="12"/>
        <v>0.12939001848428835</v>
      </c>
      <c r="D460" s="115">
        <f t="shared" si="13"/>
        <v>-1552.6802218114603</v>
      </c>
    </row>
    <row r="461" spans="1:4" x14ac:dyDescent="0.3">
      <c r="A461" s="122">
        <v>40081</v>
      </c>
      <c r="B461" s="115">
        <v>30.45</v>
      </c>
      <c r="C461" s="116">
        <f t="shared" si="12"/>
        <v>0.11743119266055044</v>
      </c>
      <c r="D461" s="115">
        <f t="shared" si="13"/>
        <v>-1409.1743119266052</v>
      </c>
    </row>
    <row r="462" spans="1:4" x14ac:dyDescent="0.3">
      <c r="A462" s="122">
        <v>40084</v>
      </c>
      <c r="B462" s="115">
        <v>30.13</v>
      </c>
      <c r="C462" s="116">
        <f t="shared" si="12"/>
        <v>6.3912429378531033E-2</v>
      </c>
      <c r="D462" s="115">
        <f t="shared" si="13"/>
        <v>-766.94915254237242</v>
      </c>
    </row>
    <row r="463" spans="1:4" x14ac:dyDescent="0.3">
      <c r="A463" s="122">
        <v>40085</v>
      </c>
      <c r="B463" s="115">
        <v>30.52</v>
      </c>
      <c r="C463" s="116">
        <f t="shared" ref="C463:C526" si="14">(B463-B454)/B454</f>
        <v>-1.5483870967741949E-2</v>
      </c>
      <c r="D463" s="115">
        <f t="shared" ref="D463:D526" si="15">C463*$D$2</f>
        <v>185.8064516129034</v>
      </c>
    </row>
    <row r="464" spans="1:4" x14ac:dyDescent="0.3">
      <c r="A464" s="122">
        <v>40086</v>
      </c>
      <c r="B464" s="115">
        <v>30.52</v>
      </c>
      <c r="C464" s="116">
        <f t="shared" si="14"/>
        <v>-4.4757433489827851E-2</v>
      </c>
      <c r="D464" s="115">
        <f t="shared" si="15"/>
        <v>537.08920187793422</v>
      </c>
    </row>
    <row r="465" spans="1:4" x14ac:dyDescent="0.3">
      <c r="A465" s="122">
        <v>40087</v>
      </c>
      <c r="B465" s="115">
        <v>29.98</v>
      </c>
      <c r="C465" s="116">
        <f t="shared" si="14"/>
        <v>-5.5748031496062979E-2</v>
      </c>
      <c r="D465" s="115">
        <f t="shared" si="15"/>
        <v>668.9763779527558</v>
      </c>
    </row>
    <row r="466" spans="1:4" x14ac:dyDescent="0.3">
      <c r="A466" s="122">
        <v>40088</v>
      </c>
      <c r="B466" s="115">
        <v>29.6</v>
      </c>
      <c r="C466" s="116">
        <f t="shared" si="14"/>
        <v>-7.0643642072213492E-2</v>
      </c>
      <c r="D466" s="115">
        <f t="shared" si="15"/>
        <v>847.72370486656189</v>
      </c>
    </row>
    <row r="467" spans="1:4" x14ac:dyDescent="0.3">
      <c r="A467" s="122">
        <v>40091</v>
      </c>
      <c r="B467" s="115">
        <v>29.41</v>
      </c>
      <c r="C467" s="116">
        <f t="shared" si="14"/>
        <v>-8.2084893882646656E-2</v>
      </c>
      <c r="D467" s="115">
        <f t="shared" si="15"/>
        <v>985.0187265917599</v>
      </c>
    </row>
    <row r="468" spans="1:4" x14ac:dyDescent="0.3">
      <c r="A468" s="122">
        <v>40092</v>
      </c>
      <c r="B468" s="115">
        <v>29.16</v>
      </c>
      <c r="C468" s="116">
        <f t="shared" si="14"/>
        <v>-8.5319949811794193E-2</v>
      </c>
      <c r="D468" s="115">
        <f t="shared" si="15"/>
        <v>1023.8393977415303</v>
      </c>
    </row>
    <row r="469" spans="1:4" x14ac:dyDescent="0.3">
      <c r="A469" s="122">
        <v>40093</v>
      </c>
      <c r="B469" s="115">
        <v>29.39</v>
      </c>
      <c r="C469" s="116">
        <f t="shared" si="14"/>
        <v>-3.7970540098199675E-2</v>
      </c>
      <c r="D469" s="115">
        <f t="shared" si="15"/>
        <v>455.64648117839607</v>
      </c>
    </row>
    <row r="470" spans="1:4" x14ac:dyDescent="0.3">
      <c r="A470" s="122">
        <v>40094</v>
      </c>
      <c r="B470" s="115">
        <v>30.06</v>
      </c>
      <c r="C470" s="116">
        <f t="shared" si="14"/>
        <v>-1.2807881773399034E-2</v>
      </c>
      <c r="D470" s="115">
        <f t="shared" si="15"/>
        <v>153.69458128078841</v>
      </c>
    </row>
    <row r="471" spans="1:4" x14ac:dyDescent="0.3">
      <c r="A471" s="122">
        <v>40095</v>
      </c>
      <c r="B471" s="115">
        <v>30.08</v>
      </c>
      <c r="C471" s="116">
        <f t="shared" si="14"/>
        <v>-1.6594756057086196E-3</v>
      </c>
      <c r="D471" s="115">
        <f t="shared" si="15"/>
        <v>19.913707268503437</v>
      </c>
    </row>
    <row r="472" spans="1:4" x14ac:dyDescent="0.3">
      <c r="A472" s="122">
        <v>40099</v>
      </c>
      <c r="B472" s="115">
        <v>30.08</v>
      </c>
      <c r="C472" s="116">
        <f t="shared" si="14"/>
        <v>-1.4416775884665835E-2</v>
      </c>
      <c r="D472" s="115">
        <f t="shared" si="15"/>
        <v>173.00131061599001</v>
      </c>
    </row>
    <row r="473" spans="1:4" x14ac:dyDescent="0.3">
      <c r="A473" s="122">
        <v>40100</v>
      </c>
      <c r="B473" s="115">
        <v>30.34</v>
      </c>
      <c r="C473" s="116">
        <f t="shared" si="14"/>
        <v>-5.8977719528178155E-3</v>
      </c>
      <c r="D473" s="115">
        <f t="shared" si="15"/>
        <v>70.773263433813781</v>
      </c>
    </row>
    <row r="474" spans="1:4" x14ac:dyDescent="0.3">
      <c r="A474" s="122">
        <v>40101</v>
      </c>
      <c r="B474" s="115">
        <v>30.63</v>
      </c>
      <c r="C474" s="116">
        <f t="shared" si="14"/>
        <v>2.1681120747164728E-2</v>
      </c>
      <c r="D474" s="115">
        <f t="shared" si="15"/>
        <v>-260.17344896597672</v>
      </c>
    </row>
    <row r="475" spans="1:4" x14ac:dyDescent="0.3">
      <c r="A475" s="122">
        <v>40102</v>
      </c>
      <c r="B475" s="115">
        <v>30.92</v>
      </c>
      <c r="C475" s="116">
        <f t="shared" si="14"/>
        <v>4.4594594594594604E-2</v>
      </c>
      <c r="D475" s="115">
        <f t="shared" si="15"/>
        <v>-535.13513513513522</v>
      </c>
    </row>
    <row r="476" spans="1:4" x14ac:dyDescent="0.3">
      <c r="A476" s="122">
        <v>40105</v>
      </c>
      <c r="B476" s="115">
        <v>31.67</v>
      </c>
      <c r="C476" s="116">
        <f t="shared" si="14"/>
        <v>7.6844610676640654E-2</v>
      </c>
      <c r="D476" s="115">
        <f t="shared" si="15"/>
        <v>-922.13532811968787</v>
      </c>
    </row>
    <row r="477" spans="1:4" x14ac:dyDescent="0.3">
      <c r="A477" s="122">
        <v>40106</v>
      </c>
      <c r="B477" s="115">
        <v>32.79</v>
      </c>
      <c r="C477" s="116">
        <f t="shared" si="14"/>
        <v>0.12448559670781889</v>
      </c>
      <c r="D477" s="115">
        <f t="shared" si="15"/>
        <v>-1493.8271604938268</v>
      </c>
    </row>
    <row r="478" spans="1:4" x14ac:dyDescent="0.3">
      <c r="A478" s="122">
        <v>40107</v>
      </c>
      <c r="B478" s="115">
        <v>33.049999999999997</v>
      </c>
      <c r="C478" s="116">
        <f t="shared" si="14"/>
        <v>0.1245321537938073</v>
      </c>
      <c r="D478" s="115">
        <f t="shared" si="15"/>
        <v>-1494.3858455256877</v>
      </c>
    </row>
    <row r="479" spans="1:4" x14ac:dyDescent="0.3">
      <c r="A479" s="122">
        <v>40108</v>
      </c>
      <c r="B479" s="115">
        <v>33.06</v>
      </c>
      <c r="C479" s="116">
        <f t="shared" si="14"/>
        <v>9.9800399201596932E-2</v>
      </c>
      <c r="D479" s="115">
        <f t="shared" si="15"/>
        <v>-1197.6047904191632</v>
      </c>
    </row>
    <row r="480" spans="1:4" x14ac:dyDescent="0.3">
      <c r="A480" s="122">
        <v>40109</v>
      </c>
      <c r="B480" s="115">
        <v>33.130000000000003</v>
      </c>
      <c r="C480" s="116">
        <f t="shared" si="14"/>
        <v>0.10139627659574482</v>
      </c>
      <c r="D480" s="115">
        <f t="shared" si="15"/>
        <v>-1216.7553191489378</v>
      </c>
    </row>
    <row r="481" spans="1:4" x14ac:dyDescent="0.3">
      <c r="A481" s="122">
        <v>40112</v>
      </c>
      <c r="B481" s="115">
        <v>32.89</v>
      </c>
      <c r="C481" s="116">
        <f t="shared" si="14"/>
        <v>9.3417553191489436E-2</v>
      </c>
      <c r="D481" s="115">
        <f t="shared" si="15"/>
        <v>-1121.0106382978731</v>
      </c>
    </row>
    <row r="482" spans="1:4" x14ac:dyDescent="0.3">
      <c r="A482" s="122">
        <v>40113</v>
      </c>
      <c r="B482" s="115">
        <v>32.21</v>
      </c>
      <c r="C482" s="116">
        <f t="shared" si="14"/>
        <v>6.1634805537244597E-2</v>
      </c>
      <c r="D482" s="115">
        <f t="shared" si="15"/>
        <v>-739.61766644693512</v>
      </c>
    </row>
    <row r="483" spans="1:4" x14ac:dyDescent="0.3">
      <c r="A483" s="122">
        <v>40114</v>
      </c>
      <c r="B483" s="115">
        <v>31.46</v>
      </c>
      <c r="C483" s="116">
        <f t="shared" si="14"/>
        <v>2.7097616715638324E-2</v>
      </c>
      <c r="D483" s="115">
        <f t="shared" si="15"/>
        <v>-325.17140058765989</v>
      </c>
    </row>
    <row r="484" spans="1:4" x14ac:dyDescent="0.3">
      <c r="A484" s="122">
        <v>40115</v>
      </c>
      <c r="B484" s="115">
        <v>31.58</v>
      </c>
      <c r="C484" s="116">
        <f t="shared" si="14"/>
        <v>2.1345407503234042E-2</v>
      </c>
      <c r="D484" s="115">
        <f t="shared" si="15"/>
        <v>-256.14489003880851</v>
      </c>
    </row>
    <row r="485" spans="1:4" x14ac:dyDescent="0.3">
      <c r="A485" s="122">
        <v>40116</v>
      </c>
      <c r="B485" s="115">
        <v>31</v>
      </c>
      <c r="C485" s="116">
        <f t="shared" si="14"/>
        <v>-2.1155667824439586E-2</v>
      </c>
      <c r="D485" s="115">
        <f t="shared" si="15"/>
        <v>253.86801389327502</v>
      </c>
    </row>
    <row r="486" spans="1:4" x14ac:dyDescent="0.3">
      <c r="A486" s="122">
        <v>40119</v>
      </c>
      <c r="B486" s="115">
        <v>30.69</v>
      </c>
      <c r="C486" s="116">
        <f t="shared" si="14"/>
        <v>-6.4043915827996276E-2</v>
      </c>
      <c r="D486" s="115">
        <f t="shared" si="15"/>
        <v>768.52698993595527</v>
      </c>
    </row>
    <row r="487" spans="1:4" x14ac:dyDescent="0.3">
      <c r="A487" s="122">
        <v>40120</v>
      </c>
      <c r="B487" s="115">
        <v>30.54</v>
      </c>
      <c r="C487" s="116">
        <f t="shared" si="14"/>
        <v>-7.5945537065052901E-2</v>
      </c>
      <c r="D487" s="115">
        <f t="shared" si="15"/>
        <v>911.34644478063478</v>
      </c>
    </row>
    <row r="488" spans="1:4" x14ac:dyDescent="0.3">
      <c r="A488" s="122">
        <v>40121</v>
      </c>
      <c r="B488" s="115">
        <v>30.65</v>
      </c>
      <c r="C488" s="116">
        <f t="shared" si="14"/>
        <v>-7.289776164549315E-2</v>
      </c>
      <c r="D488" s="115">
        <f t="shared" si="15"/>
        <v>874.77313974591777</v>
      </c>
    </row>
    <row r="489" spans="1:4" x14ac:dyDescent="0.3">
      <c r="A489" s="122">
        <v>40122</v>
      </c>
      <c r="B489" s="115">
        <v>29.82</v>
      </c>
      <c r="C489" s="116">
        <f t="shared" si="14"/>
        <v>-9.9909447630546391E-2</v>
      </c>
      <c r="D489" s="115">
        <f t="shared" si="15"/>
        <v>1198.9133715665566</v>
      </c>
    </row>
    <row r="490" spans="1:4" x14ac:dyDescent="0.3">
      <c r="A490" s="122">
        <v>40123</v>
      </c>
      <c r="B490" s="115">
        <v>29.58</v>
      </c>
      <c r="C490" s="116">
        <f t="shared" si="14"/>
        <v>-0.10063849194283983</v>
      </c>
      <c r="D490" s="115">
        <f t="shared" si="15"/>
        <v>1207.661903314078</v>
      </c>
    </row>
    <row r="491" spans="1:4" x14ac:dyDescent="0.3">
      <c r="A491" s="122">
        <v>40126</v>
      </c>
      <c r="B491" s="115">
        <v>30.6</v>
      </c>
      <c r="C491" s="116">
        <f t="shared" si="14"/>
        <v>-4.998447687053708E-2</v>
      </c>
      <c r="D491" s="115">
        <f t="shared" si="15"/>
        <v>599.81372244644501</v>
      </c>
    </row>
    <row r="492" spans="1:4" x14ac:dyDescent="0.3">
      <c r="A492" s="122">
        <v>40127</v>
      </c>
      <c r="B492" s="115">
        <v>30.15</v>
      </c>
      <c r="C492" s="116">
        <f t="shared" si="14"/>
        <v>-4.1640178003814442E-2</v>
      </c>
      <c r="D492" s="115">
        <f t="shared" si="15"/>
        <v>499.68213604577329</v>
      </c>
    </row>
    <row r="493" spans="1:4" x14ac:dyDescent="0.3">
      <c r="A493" s="122">
        <v>40129</v>
      </c>
      <c r="B493" s="115">
        <v>30.05</v>
      </c>
      <c r="C493" s="116">
        <f t="shared" si="14"/>
        <v>-4.8448385053831464E-2</v>
      </c>
      <c r="D493" s="115">
        <f t="shared" si="15"/>
        <v>581.38062064597761</v>
      </c>
    </row>
    <row r="494" spans="1:4" x14ac:dyDescent="0.3">
      <c r="A494" s="122">
        <v>40130</v>
      </c>
      <c r="B494" s="115">
        <v>30</v>
      </c>
      <c r="C494" s="116">
        <f t="shared" si="14"/>
        <v>-3.2258064516129031E-2</v>
      </c>
      <c r="D494" s="115">
        <f t="shared" si="15"/>
        <v>387.09677419354836</v>
      </c>
    </row>
    <row r="495" spans="1:4" x14ac:dyDescent="0.3">
      <c r="A495" s="122">
        <v>40133</v>
      </c>
      <c r="B495" s="115">
        <v>30.75</v>
      </c>
      <c r="C495" s="116">
        <f t="shared" si="14"/>
        <v>1.9550342130986876E-3</v>
      </c>
      <c r="D495" s="115">
        <f t="shared" si="15"/>
        <v>-23.46041055718425</v>
      </c>
    </row>
    <row r="496" spans="1:4" x14ac:dyDescent="0.3">
      <c r="A496" s="122">
        <v>40134</v>
      </c>
      <c r="B496" s="115">
        <v>30.83</v>
      </c>
      <c r="C496" s="116">
        <f t="shared" si="14"/>
        <v>9.4957432874917865E-3</v>
      </c>
      <c r="D496" s="115">
        <f t="shared" si="15"/>
        <v>-113.94891944990144</v>
      </c>
    </row>
    <row r="497" spans="1:4" x14ac:dyDescent="0.3">
      <c r="A497" s="122">
        <v>40135</v>
      </c>
      <c r="B497" s="115">
        <v>31</v>
      </c>
      <c r="C497" s="116">
        <f t="shared" si="14"/>
        <v>1.1419249592169705E-2</v>
      </c>
      <c r="D497" s="115">
        <f t="shared" si="15"/>
        <v>-137.03099510603647</v>
      </c>
    </row>
    <row r="498" spans="1:4" x14ac:dyDescent="0.3">
      <c r="A498" s="122">
        <v>40136</v>
      </c>
      <c r="B498" s="115">
        <v>30.94</v>
      </c>
      <c r="C498" s="116">
        <f t="shared" si="14"/>
        <v>3.7558685446009425E-2</v>
      </c>
      <c r="D498" s="115">
        <f t="shared" si="15"/>
        <v>-450.7042253521131</v>
      </c>
    </row>
    <row r="499" spans="1:4" x14ac:dyDescent="0.3">
      <c r="A499" s="122">
        <v>40137</v>
      </c>
      <c r="B499" s="115">
        <v>30.84</v>
      </c>
      <c r="C499" s="116">
        <f t="shared" si="14"/>
        <v>4.2596348884381394E-2</v>
      </c>
      <c r="D499" s="115">
        <f t="shared" si="15"/>
        <v>-511.15618661257673</v>
      </c>
    </row>
    <row r="500" spans="1:4" x14ac:dyDescent="0.3">
      <c r="A500" s="122">
        <v>40140</v>
      </c>
      <c r="B500" s="115">
        <v>30.83</v>
      </c>
      <c r="C500" s="116">
        <f t="shared" si="14"/>
        <v>7.5163398692809436E-3</v>
      </c>
      <c r="D500" s="115">
        <f t="shared" si="15"/>
        <v>-90.196078431371319</v>
      </c>
    </row>
    <row r="501" spans="1:4" x14ac:dyDescent="0.3">
      <c r="A501" s="122">
        <v>40141</v>
      </c>
      <c r="B501" s="115">
        <v>30.63</v>
      </c>
      <c r="C501" s="116">
        <f t="shared" si="14"/>
        <v>1.5920398009950265E-2</v>
      </c>
      <c r="D501" s="115">
        <f t="shared" si="15"/>
        <v>-191.0447761194032</v>
      </c>
    </row>
    <row r="502" spans="1:4" x14ac:dyDescent="0.3">
      <c r="A502" s="122">
        <v>40142</v>
      </c>
      <c r="B502" s="115">
        <v>30.73</v>
      </c>
      <c r="C502" s="116">
        <f t="shared" si="14"/>
        <v>2.2628951747088177E-2</v>
      </c>
      <c r="D502" s="115">
        <f t="shared" si="15"/>
        <v>-271.54742096505811</v>
      </c>
    </row>
    <row r="503" spans="1:4" x14ac:dyDescent="0.3">
      <c r="A503" s="122">
        <v>40144</v>
      </c>
      <c r="B503" s="115">
        <v>30.06</v>
      </c>
      <c r="C503" s="116">
        <f t="shared" si="14"/>
        <v>1.9999999999999575E-3</v>
      </c>
      <c r="D503" s="115">
        <f t="shared" si="15"/>
        <v>-23.999999999999492</v>
      </c>
    </row>
    <row r="504" spans="1:4" x14ac:dyDescent="0.3">
      <c r="A504" s="122">
        <v>40147</v>
      </c>
      <c r="B504" s="115">
        <v>30.51</v>
      </c>
      <c r="C504" s="116">
        <f t="shared" si="14"/>
        <v>-7.8048780487804366E-3</v>
      </c>
      <c r="D504" s="115">
        <f t="shared" si="15"/>
        <v>93.658536585365241</v>
      </c>
    </row>
    <row r="505" spans="1:4" x14ac:dyDescent="0.3">
      <c r="A505" s="122">
        <v>40148</v>
      </c>
      <c r="B505" s="115">
        <v>30.96</v>
      </c>
      <c r="C505" s="116">
        <f t="shared" si="14"/>
        <v>4.2166720726565868E-3</v>
      </c>
      <c r="D505" s="115">
        <f t="shared" si="15"/>
        <v>-50.600064871879042</v>
      </c>
    </row>
    <row r="506" spans="1:4" x14ac:dyDescent="0.3">
      <c r="A506" s="122">
        <v>40149</v>
      </c>
      <c r="B506" s="115">
        <v>31.17</v>
      </c>
      <c r="C506" s="116">
        <f t="shared" si="14"/>
        <v>5.4838709677419908E-3</v>
      </c>
      <c r="D506" s="115">
        <f t="shared" si="15"/>
        <v>-65.806451612903885</v>
      </c>
    </row>
    <row r="507" spans="1:4" x14ac:dyDescent="0.3">
      <c r="A507" s="122">
        <v>40150</v>
      </c>
      <c r="B507" s="115">
        <v>31.75</v>
      </c>
      <c r="C507" s="116">
        <f t="shared" si="14"/>
        <v>2.6179702650290845E-2</v>
      </c>
      <c r="D507" s="115">
        <f t="shared" si="15"/>
        <v>-314.15643180349014</v>
      </c>
    </row>
    <row r="508" spans="1:4" x14ac:dyDescent="0.3">
      <c r="A508" s="122">
        <v>40151</v>
      </c>
      <c r="B508" s="115">
        <v>32.71</v>
      </c>
      <c r="C508" s="116">
        <f t="shared" si="14"/>
        <v>6.063553826199744E-2</v>
      </c>
      <c r="D508" s="115">
        <f t="shared" si="15"/>
        <v>-727.62645914396933</v>
      </c>
    </row>
    <row r="509" spans="1:4" x14ac:dyDescent="0.3">
      <c r="A509" s="122">
        <v>40154</v>
      </c>
      <c r="B509" s="115">
        <v>33.04</v>
      </c>
      <c r="C509" s="116">
        <f t="shared" si="14"/>
        <v>7.1683425235160594E-2</v>
      </c>
      <c r="D509" s="115">
        <f t="shared" si="15"/>
        <v>-860.20110282192718</v>
      </c>
    </row>
    <row r="510" spans="1:4" x14ac:dyDescent="0.3">
      <c r="A510" s="122">
        <v>40155</v>
      </c>
      <c r="B510" s="115">
        <v>32.54</v>
      </c>
      <c r="C510" s="116">
        <f t="shared" si="14"/>
        <v>6.235716617695071E-2</v>
      </c>
      <c r="D510" s="115">
        <f t="shared" si="15"/>
        <v>-748.2859941234085</v>
      </c>
    </row>
    <row r="511" spans="1:4" x14ac:dyDescent="0.3">
      <c r="A511" s="122">
        <v>40156</v>
      </c>
      <c r="B511" s="115">
        <v>32.51</v>
      </c>
      <c r="C511" s="116">
        <f t="shared" si="14"/>
        <v>5.7923852912463311E-2</v>
      </c>
      <c r="D511" s="115">
        <f t="shared" si="15"/>
        <v>-695.08623494955975</v>
      </c>
    </row>
    <row r="512" spans="1:4" x14ac:dyDescent="0.3">
      <c r="A512" s="122">
        <v>40157</v>
      </c>
      <c r="B512" s="115">
        <v>33.1</v>
      </c>
      <c r="C512" s="116">
        <f t="shared" si="14"/>
        <v>0.10113107119095152</v>
      </c>
      <c r="D512" s="115">
        <f t="shared" si="15"/>
        <v>-1213.5728542914183</v>
      </c>
    </row>
    <row r="513" spans="1:4" x14ac:dyDescent="0.3">
      <c r="A513" s="122">
        <v>40158</v>
      </c>
      <c r="B513" s="115">
        <v>33.56</v>
      </c>
      <c r="C513" s="116">
        <f t="shared" si="14"/>
        <v>9.9967223861029186E-2</v>
      </c>
      <c r="D513" s="115">
        <f t="shared" si="15"/>
        <v>-1199.6066863323501</v>
      </c>
    </row>
    <row r="514" spans="1:4" x14ac:dyDescent="0.3">
      <c r="A514" s="122">
        <v>40161</v>
      </c>
      <c r="B514" s="115">
        <v>33.630000000000003</v>
      </c>
      <c r="C514" s="116">
        <f t="shared" si="14"/>
        <v>8.6240310077519436E-2</v>
      </c>
      <c r="D514" s="115">
        <f t="shared" si="15"/>
        <v>-1034.8837209302333</v>
      </c>
    </row>
    <row r="515" spans="1:4" x14ac:dyDescent="0.3">
      <c r="A515" s="122">
        <v>40162</v>
      </c>
      <c r="B515" s="115">
        <v>33.729999999999997</v>
      </c>
      <c r="C515" s="116">
        <f t="shared" si="14"/>
        <v>8.2130253448828849E-2</v>
      </c>
      <c r="D515" s="115">
        <f t="shared" si="15"/>
        <v>-985.56304138594624</v>
      </c>
    </row>
    <row r="516" spans="1:4" x14ac:dyDescent="0.3">
      <c r="A516" s="122">
        <v>40163</v>
      </c>
      <c r="B516" s="115">
        <v>33.71</v>
      </c>
      <c r="C516" s="116">
        <f t="shared" si="14"/>
        <v>6.1732283464566953E-2</v>
      </c>
      <c r="D516" s="115">
        <f t="shared" si="15"/>
        <v>-740.78740157480343</v>
      </c>
    </row>
    <row r="517" spans="1:4" x14ac:dyDescent="0.3">
      <c r="A517" s="122">
        <v>40164</v>
      </c>
      <c r="B517" s="115">
        <v>33.51</v>
      </c>
      <c r="C517" s="116">
        <f t="shared" si="14"/>
        <v>2.4457352491592699E-2</v>
      </c>
      <c r="D517" s="115">
        <f t="shared" si="15"/>
        <v>-293.48822989911241</v>
      </c>
    </row>
    <row r="518" spans="1:4" x14ac:dyDescent="0.3">
      <c r="A518" s="122">
        <v>40165</v>
      </c>
      <c r="B518" s="115">
        <v>33.700000000000003</v>
      </c>
      <c r="C518" s="116">
        <f t="shared" si="14"/>
        <v>1.9975786924939579E-2</v>
      </c>
      <c r="D518" s="115">
        <f t="shared" si="15"/>
        <v>-239.70944309927495</v>
      </c>
    </row>
    <row r="519" spans="1:4" x14ac:dyDescent="0.3">
      <c r="A519" s="122">
        <v>40168</v>
      </c>
      <c r="B519" s="115">
        <v>33.97</v>
      </c>
      <c r="C519" s="116">
        <f t="shared" si="14"/>
        <v>4.3945912722802696E-2</v>
      </c>
      <c r="D519" s="115">
        <f t="shared" si="15"/>
        <v>-527.35095267363238</v>
      </c>
    </row>
    <row r="520" spans="1:4" x14ac:dyDescent="0.3">
      <c r="A520" s="122">
        <v>40169</v>
      </c>
      <c r="B520" s="115">
        <v>34.33</v>
      </c>
      <c r="C520" s="116">
        <f t="shared" si="14"/>
        <v>5.5982774530913576E-2</v>
      </c>
      <c r="D520" s="115">
        <f t="shared" si="15"/>
        <v>-671.79329437096294</v>
      </c>
    </row>
    <row r="521" spans="1:4" x14ac:dyDescent="0.3">
      <c r="A521" s="122">
        <v>40170</v>
      </c>
      <c r="B521" s="115">
        <v>34.25</v>
      </c>
      <c r="C521" s="116">
        <f t="shared" si="14"/>
        <v>3.4743202416918383E-2</v>
      </c>
      <c r="D521" s="115">
        <f t="shared" si="15"/>
        <v>-416.91842900302061</v>
      </c>
    </row>
    <row r="522" spans="1:4" x14ac:dyDescent="0.3">
      <c r="A522" s="122">
        <v>40171</v>
      </c>
      <c r="B522" s="115">
        <v>34.33</v>
      </c>
      <c r="C522" s="116">
        <f t="shared" si="14"/>
        <v>2.294398092967807E-2</v>
      </c>
      <c r="D522" s="115">
        <f t="shared" si="15"/>
        <v>-275.32777115613686</v>
      </c>
    </row>
    <row r="523" spans="1:4" x14ac:dyDescent="0.3">
      <c r="A523" s="122">
        <v>40175</v>
      </c>
      <c r="B523" s="115">
        <v>34.4</v>
      </c>
      <c r="C523" s="116">
        <f t="shared" si="14"/>
        <v>2.2896223609872018E-2</v>
      </c>
      <c r="D523" s="115">
        <f t="shared" si="15"/>
        <v>-274.75468331846423</v>
      </c>
    </row>
    <row r="524" spans="1:4" x14ac:dyDescent="0.3">
      <c r="A524" s="122">
        <v>40176</v>
      </c>
      <c r="B524" s="115">
        <v>34.39</v>
      </c>
      <c r="C524" s="116">
        <f t="shared" si="14"/>
        <v>1.9567150904239661E-2</v>
      </c>
      <c r="D524" s="115">
        <f t="shared" si="15"/>
        <v>-234.80581085087593</v>
      </c>
    </row>
    <row r="525" spans="1:4" x14ac:dyDescent="0.3">
      <c r="A525" s="122">
        <v>40177</v>
      </c>
      <c r="B525" s="115">
        <v>34.43</v>
      </c>
      <c r="C525" s="116">
        <f t="shared" si="14"/>
        <v>2.1358647285671873E-2</v>
      </c>
      <c r="D525" s="115">
        <f t="shared" si="15"/>
        <v>-256.30376742806249</v>
      </c>
    </row>
    <row r="526" spans="1:4" x14ac:dyDescent="0.3">
      <c r="A526" s="122">
        <v>40178</v>
      </c>
      <c r="B526" s="115">
        <v>34.43</v>
      </c>
      <c r="C526" s="116">
        <f t="shared" si="14"/>
        <v>2.7454491196657767E-2</v>
      </c>
      <c r="D526" s="115">
        <f t="shared" si="15"/>
        <v>-329.45389435989318</v>
      </c>
    </row>
    <row r="527" spans="1:4" x14ac:dyDescent="0.3">
      <c r="A527" s="122">
        <v>40182</v>
      </c>
      <c r="B527" s="115">
        <v>35.53</v>
      </c>
      <c r="C527" s="116">
        <f t="shared" ref="C527:C590" si="16">(B527-B518)/B518</f>
        <v>5.4302670623145345E-2</v>
      </c>
      <c r="D527" s="115">
        <f t="shared" ref="D527:D590" si="17">C527*$D$2</f>
        <v>-651.63204747774409</v>
      </c>
    </row>
    <row r="528" spans="1:4" x14ac:dyDescent="0.3">
      <c r="A528" s="122">
        <v>40183</v>
      </c>
      <c r="B528" s="115">
        <v>36.450000000000003</v>
      </c>
      <c r="C528" s="116">
        <f t="shared" si="16"/>
        <v>7.3005593170444624E-2</v>
      </c>
      <c r="D528" s="115">
        <f t="shared" si="17"/>
        <v>-876.06711804533552</v>
      </c>
    </row>
    <row r="529" spans="1:4" x14ac:dyDescent="0.3">
      <c r="A529" s="122">
        <v>40184</v>
      </c>
      <c r="B529" s="115">
        <v>36.36</v>
      </c>
      <c r="C529" s="116">
        <f t="shared" si="16"/>
        <v>5.9131954558695056E-2</v>
      </c>
      <c r="D529" s="115">
        <f t="shared" si="17"/>
        <v>-709.58345470434062</v>
      </c>
    </row>
    <row r="530" spans="1:4" x14ac:dyDescent="0.3">
      <c r="A530" s="122">
        <v>40185</v>
      </c>
      <c r="B530" s="115">
        <v>36.29</v>
      </c>
      <c r="C530" s="116">
        <f t="shared" si="16"/>
        <v>5.9562043795620412E-2</v>
      </c>
      <c r="D530" s="115">
        <f t="shared" si="17"/>
        <v>-714.74452554744494</v>
      </c>
    </row>
    <row r="531" spans="1:4" x14ac:dyDescent="0.3">
      <c r="A531" s="122">
        <v>40186</v>
      </c>
      <c r="B531" s="115">
        <v>36.08</v>
      </c>
      <c r="C531" s="116">
        <f t="shared" si="16"/>
        <v>5.0975822895426744E-2</v>
      </c>
      <c r="D531" s="115">
        <f t="shared" si="17"/>
        <v>-611.70987474512094</v>
      </c>
    </row>
    <row r="532" spans="1:4" x14ac:dyDescent="0.3">
      <c r="A532" s="122">
        <v>40189</v>
      </c>
      <c r="B532" s="115">
        <v>34.89</v>
      </c>
      <c r="C532" s="116">
        <f t="shared" si="16"/>
        <v>1.4244186046511686E-2</v>
      </c>
      <c r="D532" s="115">
        <f t="shared" si="17"/>
        <v>-170.93023255814023</v>
      </c>
    </row>
    <row r="533" spans="1:4" x14ac:dyDescent="0.3">
      <c r="A533" s="122">
        <v>40190</v>
      </c>
      <c r="B533" s="115">
        <v>34.270000000000003</v>
      </c>
      <c r="C533" s="116">
        <f t="shared" si="16"/>
        <v>-3.4893864495492131E-3</v>
      </c>
      <c r="D533" s="115">
        <f t="shared" si="17"/>
        <v>41.872637394590555</v>
      </c>
    </row>
    <row r="534" spans="1:4" x14ac:dyDescent="0.3">
      <c r="A534" s="122">
        <v>40191</v>
      </c>
      <c r="B534" s="115">
        <v>34.4</v>
      </c>
      <c r="C534" s="116">
        <f t="shared" si="16"/>
        <v>-8.7133313970377975E-4</v>
      </c>
      <c r="D534" s="115">
        <f t="shared" si="17"/>
        <v>10.455997676445357</v>
      </c>
    </row>
    <row r="535" spans="1:4" x14ac:dyDescent="0.3">
      <c r="A535" s="122">
        <v>40192</v>
      </c>
      <c r="B535" s="115">
        <v>34.67</v>
      </c>
      <c r="C535" s="116">
        <f t="shared" si="16"/>
        <v>6.9706651176300316E-3</v>
      </c>
      <c r="D535" s="115">
        <f t="shared" si="17"/>
        <v>-83.64798141156038</v>
      </c>
    </row>
    <row r="536" spans="1:4" x14ac:dyDescent="0.3">
      <c r="A536" s="122">
        <v>40193</v>
      </c>
      <c r="B536" s="115">
        <v>34.46</v>
      </c>
      <c r="C536" s="116">
        <f t="shared" si="16"/>
        <v>-3.0115395440472845E-2</v>
      </c>
      <c r="D536" s="115">
        <f t="shared" si="17"/>
        <v>361.38474528567417</v>
      </c>
    </row>
    <row r="537" spans="1:4" x14ac:dyDescent="0.3">
      <c r="A537" s="122">
        <v>40197</v>
      </c>
      <c r="B537" s="115">
        <v>34.35</v>
      </c>
      <c r="C537" s="116">
        <f t="shared" si="16"/>
        <v>-5.7613168724279872E-2</v>
      </c>
      <c r="D537" s="115">
        <f t="shared" si="17"/>
        <v>691.35802469135842</v>
      </c>
    </row>
    <row r="538" spans="1:4" x14ac:dyDescent="0.3">
      <c r="A538" s="122">
        <v>40198</v>
      </c>
      <c r="B538" s="115">
        <v>34.18</v>
      </c>
      <c r="C538" s="116">
        <f t="shared" si="16"/>
        <v>-5.9955995599559948E-2</v>
      </c>
      <c r="D538" s="115">
        <f t="shared" si="17"/>
        <v>719.47194719471941</v>
      </c>
    </row>
    <row r="539" spans="1:4" x14ac:dyDescent="0.3">
      <c r="A539" s="122">
        <v>40199</v>
      </c>
      <c r="B539" s="115">
        <v>33.96</v>
      </c>
      <c r="C539" s="116">
        <f t="shared" si="16"/>
        <v>-6.4205015155690229E-2</v>
      </c>
      <c r="D539" s="115">
        <f t="shared" si="17"/>
        <v>770.46018186828269</v>
      </c>
    </row>
    <row r="540" spans="1:4" x14ac:dyDescent="0.3">
      <c r="A540" s="122">
        <v>40200</v>
      </c>
      <c r="B540" s="115">
        <v>33.869999999999997</v>
      </c>
      <c r="C540" s="116">
        <f t="shared" si="16"/>
        <v>-6.1252771618625301E-2</v>
      </c>
      <c r="D540" s="115">
        <f t="shared" si="17"/>
        <v>735.03325942350364</v>
      </c>
    </row>
    <row r="541" spans="1:4" x14ac:dyDescent="0.3">
      <c r="A541" s="122">
        <v>40203</v>
      </c>
      <c r="B541" s="115">
        <v>33.979999999999997</v>
      </c>
      <c r="C541" s="116">
        <f t="shared" si="16"/>
        <v>-2.6081971911722662E-2</v>
      </c>
      <c r="D541" s="115">
        <f t="shared" si="17"/>
        <v>312.98366294067193</v>
      </c>
    </row>
    <row r="542" spans="1:4" x14ac:dyDescent="0.3">
      <c r="A542" s="122">
        <v>40204</v>
      </c>
      <c r="B542" s="115">
        <v>34.18</v>
      </c>
      <c r="C542" s="116">
        <f t="shared" si="16"/>
        <v>-2.6262036766852466E-3</v>
      </c>
      <c r="D542" s="115">
        <f t="shared" si="17"/>
        <v>31.514444120222958</v>
      </c>
    </row>
    <row r="543" spans="1:4" x14ac:dyDescent="0.3">
      <c r="A543" s="122">
        <v>40205</v>
      </c>
      <c r="B543" s="115">
        <v>33.93</v>
      </c>
      <c r="C543" s="116">
        <f t="shared" si="16"/>
        <v>-1.3662790697674386E-2</v>
      </c>
      <c r="D543" s="115">
        <f t="shared" si="17"/>
        <v>163.95348837209264</v>
      </c>
    </row>
    <row r="544" spans="1:4" x14ac:dyDescent="0.3">
      <c r="A544" s="122">
        <v>40206</v>
      </c>
      <c r="B544" s="115">
        <v>34.229999999999997</v>
      </c>
      <c r="C544" s="116">
        <f t="shared" si="16"/>
        <v>-1.2691087395442885E-2</v>
      </c>
      <c r="D544" s="115">
        <f t="shared" si="17"/>
        <v>152.29304874531462</v>
      </c>
    </row>
    <row r="545" spans="1:4" x14ac:dyDescent="0.3">
      <c r="A545" s="122">
        <v>40207</v>
      </c>
      <c r="B545" s="115">
        <v>34.58</v>
      </c>
      <c r="C545" s="116">
        <f t="shared" si="16"/>
        <v>3.4822983168890727E-3</v>
      </c>
      <c r="D545" s="115">
        <f t="shared" si="17"/>
        <v>-41.787579802668873</v>
      </c>
    </row>
    <row r="546" spans="1:4" x14ac:dyDescent="0.3">
      <c r="A546" s="122">
        <v>40210</v>
      </c>
      <c r="B546" s="115">
        <v>34.64</v>
      </c>
      <c r="C546" s="116">
        <f t="shared" si="16"/>
        <v>8.4425036390101647E-3</v>
      </c>
      <c r="D546" s="115">
        <f t="shared" si="17"/>
        <v>-101.31004366812198</v>
      </c>
    </row>
    <row r="547" spans="1:4" x14ac:dyDescent="0.3">
      <c r="A547" s="122">
        <v>40211</v>
      </c>
      <c r="B547" s="115">
        <v>34.880000000000003</v>
      </c>
      <c r="C547" s="116">
        <f t="shared" si="16"/>
        <v>2.0479812755997744E-2</v>
      </c>
      <c r="D547" s="115">
        <f t="shared" si="17"/>
        <v>-245.75775307197293</v>
      </c>
    </row>
    <row r="548" spans="1:4" x14ac:dyDescent="0.3">
      <c r="A548" s="122">
        <v>40212</v>
      </c>
      <c r="B548" s="115">
        <v>35.08</v>
      </c>
      <c r="C548" s="116">
        <f t="shared" si="16"/>
        <v>3.2979976442873891E-2</v>
      </c>
      <c r="D548" s="115">
        <f t="shared" si="17"/>
        <v>-395.75971731448669</v>
      </c>
    </row>
    <row r="549" spans="1:4" x14ac:dyDescent="0.3">
      <c r="A549" s="122">
        <v>40213</v>
      </c>
      <c r="B549" s="115">
        <v>34.659999999999997</v>
      </c>
      <c r="C549" s="116">
        <f t="shared" si="16"/>
        <v>2.3324475937407711E-2</v>
      </c>
      <c r="D549" s="115">
        <f t="shared" si="17"/>
        <v>-279.89371124889254</v>
      </c>
    </row>
    <row r="550" spans="1:4" x14ac:dyDescent="0.3">
      <c r="A550" s="122">
        <v>40214</v>
      </c>
      <c r="B550" s="115">
        <v>34.380000000000003</v>
      </c>
      <c r="C550" s="116">
        <f t="shared" si="16"/>
        <v>1.1771630370806524E-2</v>
      </c>
      <c r="D550" s="115">
        <f t="shared" si="17"/>
        <v>-141.25956444967829</v>
      </c>
    </row>
    <row r="551" spans="1:4" x14ac:dyDescent="0.3">
      <c r="A551" s="122">
        <v>40217</v>
      </c>
      <c r="B551" s="115">
        <v>34.159999999999997</v>
      </c>
      <c r="C551" s="116">
        <f t="shared" si="16"/>
        <v>-5.8513750731431036E-4</v>
      </c>
      <c r="D551" s="115">
        <f t="shared" si="17"/>
        <v>7.0216500877717243</v>
      </c>
    </row>
    <row r="552" spans="1:4" x14ac:dyDescent="0.3">
      <c r="A552" s="122">
        <v>40218</v>
      </c>
      <c r="B552" s="115">
        <v>34.5</v>
      </c>
      <c r="C552" s="116">
        <f t="shared" si="16"/>
        <v>1.6799292661361636E-2</v>
      </c>
      <c r="D552" s="115">
        <f t="shared" si="17"/>
        <v>-201.59151193633963</v>
      </c>
    </row>
    <row r="553" spans="1:4" x14ac:dyDescent="0.3">
      <c r="A553" s="122">
        <v>40219</v>
      </c>
      <c r="B553" s="115">
        <v>34.479999999999997</v>
      </c>
      <c r="C553" s="116">
        <f t="shared" si="16"/>
        <v>7.3035349108968748E-3</v>
      </c>
      <c r="D553" s="115">
        <f t="shared" si="17"/>
        <v>-87.642418930762503</v>
      </c>
    </row>
    <row r="554" spans="1:4" x14ac:dyDescent="0.3">
      <c r="A554" s="122">
        <v>40220</v>
      </c>
      <c r="B554" s="115">
        <v>34.630000000000003</v>
      </c>
      <c r="C554" s="116">
        <f t="shared" si="16"/>
        <v>1.4459224985542008E-3</v>
      </c>
      <c r="D554" s="115">
        <f t="shared" si="17"/>
        <v>-17.351069982650412</v>
      </c>
    </row>
    <row r="555" spans="1:4" x14ac:dyDescent="0.3">
      <c r="A555" s="122">
        <v>40221</v>
      </c>
      <c r="B555" s="115">
        <v>34.5</v>
      </c>
      <c r="C555" s="116">
        <f t="shared" si="16"/>
        <v>-4.041570438799093E-3</v>
      </c>
      <c r="D555" s="115">
        <f t="shared" si="17"/>
        <v>48.498845265589118</v>
      </c>
    </row>
    <row r="556" spans="1:4" x14ac:dyDescent="0.3">
      <c r="A556" s="122">
        <v>40225</v>
      </c>
      <c r="B556" s="115">
        <v>34.61</v>
      </c>
      <c r="C556" s="116">
        <f t="shared" si="16"/>
        <v>-7.7408256880734834E-3</v>
      </c>
      <c r="D556" s="115">
        <f t="shared" si="17"/>
        <v>92.889908256881796</v>
      </c>
    </row>
    <row r="557" spans="1:4" x14ac:dyDescent="0.3">
      <c r="A557" s="122">
        <v>40226</v>
      </c>
      <c r="B557" s="115">
        <v>35.130000000000003</v>
      </c>
      <c r="C557" s="116">
        <f t="shared" si="16"/>
        <v>1.4253135689852984E-3</v>
      </c>
      <c r="D557" s="115">
        <f t="shared" si="17"/>
        <v>-17.10376282782358</v>
      </c>
    </row>
    <row r="558" spans="1:4" x14ac:dyDescent="0.3">
      <c r="A558" s="122">
        <v>40227</v>
      </c>
      <c r="B558" s="115">
        <v>35.18</v>
      </c>
      <c r="C558" s="116">
        <f t="shared" si="16"/>
        <v>1.5002885170225135E-2</v>
      </c>
      <c r="D558" s="115">
        <f t="shared" si="17"/>
        <v>-180.03462204270161</v>
      </c>
    </row>
    <row r="559" spans="1:4" x14ac:dyDescent="0.3">
      <c r="A559" s="122">
        <v>40228</v>
      </c>
      <c r="B559" s="115">
        <v>35.200000000000003</v>
      </c>
      <c r="C559" s="116">
        <f t="shared" si="16"/>
        <v>2.3851076207097158E-2</v>
      </c>
      <c r="D559" s="115">
        <f t="shared" si="17"/>
        <v>-286.21291448516587</v>
      </c>
    </row>
    <row r="560" spans="1:4" x14ac:dyDescent="0.3">
      <c r="A560" s="122">
        <v>40231</v>
      </c>
      <c r="B560" s="115">
        <v>35.35</v>
      </c>
      <c r="C560" s="116">
        <f t="shared" si="16"/>
        <v>3.4836065573770635E-2</v>
      </c>
      <c r="D560" s="115">
        <f t="shared" si="17"/>
        <v>-418.03278688524762</v>
      </c>
    </row>
    <row r="561" spans="1:4" x14ac:dyDescent="0.3">
      <c r="A561" s="122">
        <v>40232</v>
      </c>
      <c r="B561" s="115">
        <v>35.07</v>
      </c>
      <c r="C561" s="116">
        <f t="shared" si="16"/>
        <v>1.6521739130434792E-2</v>
      </c>
      <c r="D561" s="115">
        <f t="shared" si="17"/>
        <v>-198.26086956521749</v>
      </c>
    </row>
    <row r="562" spans="1:4" x14ac:dyDescent="0.3">
      <c r="A562" s="122">
        <v>40233</v>
      </c>
      <c r="B562" s="115">
        <v>35</v>
      </c>
      <c r="C562" s="116">
        <f t="shared" si="16"/>
        <v>1.5081206496519813E-2</v>
      </c>
      <c r="D562" s="115">
        <f t="shared" si="17"/>
        <v>-180.97447795823774</v>
      </c>
    </row>
    <row r="563" spans="1:4" x14ac:dyDescent="0.3">
      <c r="A563" s="122">
        <v>40234</v>
      </c>
      <c r="B563" s="115">
        <v>34.630000000000003</v>
      </c>
      <c r="C563" s="116">
        <f t="shared" si="16"/>
        <v>0</v>
      </c>
      <c r="D563" s="115">
        <f t="shared" si="17"/>
        <v>0</v>
      </c>
    </row>
    <row r="564" spans="1:4" x14ac:dyDescent="0.3">
      <c r="A564" s="122">
        <v>40235</v>
      </c>
      <c r="B564" s="115">
        <v>34.81</v>
      </c>
      <c r="C564" s="116">
        <f t="shared" si="16"/>
        <v>8.9855072463768774E-3</v>
      </c>
      <c r="D564" s="115">
        <f t="shared" si="17"/>
        <v>-107.82608695652253</v>
      </c>
    </row>
    <row r="565" spans="1:4" x14ac:dyDescent="0.3">
      <c r="A565" s="122">
        <v>40238</v>
      </c>
      <c r="B565" s="115">
        <v>34.99</v>
      </c>
      <c r="C565" s="116">
        <f t="shared" si="16"/>
        <v>1.0979485697775284E-2</v>
      </c>
      <c r="D565" s="115">
        <f t="shared" si="17"/>
        <v>-131.75382837330341</v>
      </c>
    </row>
    <row r="566" spans="1:4" x14ac:dyDescent="0.3">
      <c r="A566" s="122">
        <v>40239</v>
      </c>
      <c r="B566" s="115">
        <v>34.68</v>
      </c>
      <c r="C566" s="116">
        <f t="shared" si="16"/>
        <v>-1.2809564474807937E-2</v>
      </c>
      <c r="D566" s="115">
        <f t="shared" si="17"/>
        <v>153.71477369769525</v>
      </c>
    </row>
    <row r="567" spans="1:4" x14ac:dyDescent="0.3">
      <c r="A567" s="122">
        <v>40240</v>
      </c>
      <c r="B567" s="115">
        <v>34.75</v>
      </c>
      <c r="C567" s="116">
        <f t="shared" si="16"/>
        <v>-1.2222853894258093E-2</v>
      </c>
      <c r="D567" s="115">
        <f t="shared" si="17"/>
        <v>146.67424673109713</v>
      </c>
    </row>
    <row r="568" spans="1:4" x14ac:dyDescent="0.3">
      <c r="A568" s="122">
        <v>40241</v>
      </c>
      <c r="B568" s="115">
        <v>34.25</v>
      </c>
      <c r="C568" s="116">
        <f t="shared" si="16"/>
        <v>-2.6988636363636444E-2</v>
      </c>
      <c r="D568" s="115">
        <f t="shared" si="17"/>
        <v>323.86363636363734</v>
      </c>
    </row>
    <row r="569" spans="1:4" x14ac:dyDescent="0.3">
      <c r="A569" s="122">
        <v>40242</v>
      </c>
      <c r="B569" s="115">
        <v>34.5</v>
      </c>
      <c r="C569" s="116">
        <f t="shared" si="16"/>
        <v>-2.4045261669024084E-2</v>
      </c>
      <c r="D569" s="115">
        <f t="shared" si="17"/>
        <v>288.54314002828903</v>
      </c>
    </row>
    <row r="570" spans="1:4" x14ac:dyDescent="0.3">
      <c r="A570" s="122">
        <v>40245</v>
      </c>
      <c r="B570" s="115">
        <v>34.61</v>
      </c>
      <c r="C570" s="116">
        <f t="shared" si="16"/>
        <v>-1.3116623895067034E-2</v>
      </c>
      <c r="D570" s="115">
        <f t="shared" si="17"/>
        <v>157.39948674080441</v>
      </c>
    </row>
    <row r="571" spans="1:4" x14ac:dyDescent="0.3">
      <c r="A571" s="122">
        <v>40246</v>
      </c>
      <c r="B571" s="115">
        <v>34.64</v>
      </c>
      <c r="C571" s="116">
        <f t="shared" si="16"/>
        <v>-1.028571428571427E-2</v>
      </c>
      <c r="D571" s="115">
        <f t="shared" si="17"/>
        <v>123.42857142857123</v>
      </c>
    </row>
    <row r="572" spans="1:4" x14ac:dyDescent="0.3">
      <c r="A572" s="122">
        <v>40247</v>
      </c>
      <c r="B572" s="115">
        <v>34.68</v>
      </c>
      <c r="C572" s="116">
        <f t="shared" si="16"/>
        <v>1.4438348252959041E-3</v>
      </c>
      <c r="D572" s="115">
        <f t="shared" si="17"/>
        <v>-17.326017903550849</v>
      </c>
    </row>
    <row r="573" spans="1:4" x14ac:dyDescent="0.3">
      <c r="A573" s="122">
        <v>40248</v>
      </c>
      <c r="B573" s="115">
        <v>34.54</v>
      </c>
      <c r="C573" s="116">
        <f t="shared" si="16"/>
        <v>-7.7563918414249675E-3</v>
      </c>
      <c r="D573" s="115">
        <f t="shared" si="17"/>
        <v>93.076702097099613</v>
      </c>
    </row>
    <row r="574" spans="1:4" x14ac:dyDescent="0.3">
      <c r="A574" s="122">
        <v>40249</v>
      </c>
      <c r="B574" s="115">
        <v>34.5</v>
      </c>
      <c r="C574" s="116">
        <f t="shared" si="16"/>
        <v>-1.4004001143183823E-2</v>
      </c>
      <c r="D574" s="115">
        <f t="shared" si="17"/>
        <v>168.04801371820588</v>
      </c>
    </row>
    <row r="575" spans="1:4" x14ac:dyDescent="0.3">
      <c r="A575" s="122">
        <v>40252</v>
      </c>
      <c r="B575" s="115">
        <v>34.630000000000003</v>
      </c>
      <c r="C575" s="116">
        <f t="shared" si="16"/>
        <v>-1.4417531718568962E-3</v>
      </c>
      <c r="D575" s="115">
        <f t="shared" si="17"/>
        <v>17.301038062282753</v>
      </c>
    </row>
    <row r="576" spans="1:4" x14ac:dyDescent="0.3">
      <c r="A576" s="122">
        <v>40253</v>
      </c>
      <c r="B576" s="115">
        <v>34.56</v>
      </c>
      <c r="C576" s="116">
        <f t="shared" si="16"/>
        <v>-5.4676258992805097E-3</v>
      </c>
      <c r="D576" s="115">
        <f t="shared" si="17"/>
        <v>65.611510791366115</v>
      </c>
    </row>
    <row r="577" spans="1:4" x14ac:dyDescent="0.3">
      <c r="A577" s="122">
        <v>40254</v>
      </c>
      <c r="B577" s="115">
        <v>35.07</v>
      </c>
      <c r="C577" s="116">
        <f t="shared" si="16"/>
        <v>2.3941605839416066E-2</v>
      </c>
      <c r="D577" s="115">
        <f t="shared" si="17"/>
        <v>-287.29927007299278</v>
      </c>
    </row>
    <row r="578" spans="1:4" x14ac:dyDescent="0.3">
      <c r="A578" s="122">
        <v>40255</v>
      </c>
      <c r="B578" s="115">
        <v>35.159999999999997</v>
      </c>
      <c r="C578" s="116">
        <f t="shared" si="16"/>
        <v>1.9130434782608598E-2</v>
      </c>
      <c r="D578" s="115">
        <f t="shared" si="17"/>
        <v>-229.56521739130318</v>
      </c>
    </row>
    <row r="579" spans="1:4" x14ac:dyDescent="0.3">
      <c r="A579" s="122">
        <v>40256</v>
      </c>
      <c r="B579" s="115">
        <v>35.26</v>
      </c>
      <c r="C579" s="116">
        <f t="shared" si="16"/>
        <v>1.8780699219878606E-2</v>
      </c>
      <c r="D579" s="115">
        <f t="shared" si="17"/>
        <v>-225.36839063854327</v>
      </c>
    </row>
    <row r="580" spans="1:4" x14ac:dyDescent="0.3">
      <c r="A580" s="122">
        <v>40259</v>
      </c>
      <c r="B580" s="115">
        <v>35.1</v>
      </c>
      <c r="C580" s="116">
        <f t="shared" si="16"/>
        <v>1.3279445727482703E-2</v>
      </c>
      <c r="D580" s="115">
        <f t="shared" si="17"/>
        <v>-159.35334872979243</v>
      </c>
    </row>
    <row r="581" spans="1:4" x14ac:dyDescent="0.3">
      <c r="A581" s="122">
        <v>40260</v>
      </c>
      <c r="B581" s="115">
        <v>35.33</v>
      </c>
      <c r="C581" s="116">
        <f t="shared" si="16"/>
        <v>1.8742791234140674E-2</v>
      </c>
      <c r="D581" s="115">
        <f t="shared" si="17"/>
        <v>-224.91349480968807</v>
      </c>
    </row>
    <row r="582" spans="1:4" x14ac:dyDescent="0.3">
      <c r="A582" s="122">
        <v>40261</v>
      </c>
      <c r="B582" s="115">
        <v>35.53</v>
      </c>
      <c r="C582" s="116">
        <f t="shared" si="16"/>
        <v>2.8662420382165665E-2</v>
      </c>
      <c r="D582" s="115">
        <f t="shared" si="17"/>
        <v>-343.94904458598796</v>
      </c>
    </row>
    <row r="583" spans="1:4" x14ac:dyDescent="0.3">
      <c r="A583" s="122">
        <v>40262</v>
      </c>
      <c r="B583" s="115">
        <v>35.58</v>
      </c>
      <c r="C583" s="116">
        <f t="shared" si="16"/>
        <v>3.130434782608691E-2</v>
      </c>
      <c r="D583" s="115">
        <f t="shared" si="17"/>
        <v>-375.65217391304293</v>
      </c>
    </row>
    <row r="584" spans="1:4" x14ac:dyDescent="0.3">
      <c r="A584" s="122">
        <v>40263</v>
      </c>
      <c r="B584" s="115">
        <v>36</v>
      </c>
      <c r="C584" s="116">
        <f t="shared" si="16"/>
        <v>3.9561074213109941E-2</v>
      </c>
      <c r="D584" s="115">
        <f t="shared" si="17"/>
        <v>-474.73289055731931</v>
      </c>
    </row>
    <row r="585" spans="1:4" x14ac:dyDescent="0.3">
      <c r="A585" s="122">
        <v>40266</v>
      </c>
      <c r="B585" s="115">
        <v>36.130000000000003</v>
      </c>
      <c r="C585" s="116">
        <f t="shared" si="16"/>
        <v>4.5428240740740748E-2</v>
      </c>
      <c r="D585" s="115">
        <f t="shared" si="17"/>
        <v>-545.13888888888903</v>
      </c>
    </row>
    <row r="586" spans="1:4" x14ac:dyDescent="0.3">
      <c r="A586" s="122">
        <v>40267</v>
      </c>
      <c r="B586" s="115">
        <v>36.450000000000003</v>
      </c>
      <c r="C586" s="116">
        <f t="shared" si="16"/>
        <v>3.9349871685201099E-2</v>
      </c>
      <c r="D586" s="115">
        <f t="shared" si="17"/>
        <v>-472.19846022241319</v>
      </c>
    </row>
    <row r="587" spans="1:4" x14ac:dyDescent="0.3">
      <c r="A587" s="122">
        <v>40268</v>
      </c>
      <c r="B587" s="115">
        <v>36.9</v>
      </c>
      <c r="C587" s="116">
        <f t="shared" si="16"/>
        <v>4.9488054607508596E-2</v>
      </c>
      <c r="D587" s="115">
        <f t="shared" si="17"/>
        <v>-593.85665529010316</v>
      </c>
    </row>
    <row r="588" spans="1:4" x14ac:dyDescent="0.3">
      <c r="A588" s="122">
        <v>40269</v>
      </c>
      <c r="B588" s="115">
        <v>37.86</v>
      </c>
      <c r="C588" s="116">
        <f t="shared" si="16"/>
        <v>7.3737946681792441E-2</v>
      </c>
      <c r="D588" s="115">
        <f t="shared" si="17"/>
        <v>-884.85536018150924</v>
      </c>
    </row>
    <row r="589" spans="1:4" x14ac:dyDescent="0.3">
      <c r="A589" s="122">
        <v>40270</v>
      </c>
      <c r="B589" s="115">
        <v>37.979999999999997</v>
      </c>
      <c r="C589" s="116">
        <f t="shared" si="16"/>
        <v>8.2051282051281912E-2</v>
      </c>
      <c r="D589" s="115">
        <f t="shared" si="17"/>
        <v>-984.61538461538294</v>
      </c>
    </row>
    <row r="590" spans="1:4" x14ac:dyDescent="0.3">
      <c r="A590" s="122">
        <v>40273</v>
      </c>
      <c r="B590" s="115">
        <v>38.04</v>
      </c>
      <c r="C590" s="116">
        <f t="shared" si="16"/>
        <v>7.670534956127939E-2</v>
      </c>
      <c r="D590" s="115">
        <f t="shared" si="17"/>
        <v>-920.46419473535263</v>
      </c>
    </row>
    <row r="591" spans="1:4" x14ac:dyDescent="0.3">
      <c r="A591" s="122">
        <v>40274</v>
      </c>
      <c r="B591" s="115">
        <v>38.46</v>
      </c>
      <c r="C591" s="116">
        <f t="shared" ref="C591:C654" si="18">(B591-B582)/B582</f>
        <v>8.2465522094005053E-2</v>
      </c>
      <c r="D591" s="115">
        <f t="shared" ref="D591:D654" si="19">C591*$D$2</f>
        <v>-989.58626512806063</v>
      </c>
    </row>
    <row r="592" spans="1:4" x14ac:dyDescent="0.3">
      <c r="A592" s="122">
        <v>40275</v>
      </c>
      <c r="B592" s="115">
        <v>39.08</v>
      </c>
      <c r="C592" s="116">
        <f t="shared" si="18"/>
        <v>9.8369870713884214E-2</v>
      </c>
      <c r="D592" s="115">
        <f t="shared" si="19"/>
        <v>-1180.4384485666105</v>
      </c>
    </row>
    <row r="593" spans="1:4" x14ac:dyDescent="0.3">
      <c r="A593" s="122">
        <v>40276</v>
      </c>
      <c r="B593" s="115">
        <v>39.71</v>
      </c>
      <c r="C593" s="116">
        <f t="shared" si="18"/>
        <v>0.10305555555555558</v>
      </c>
      <c r="D593" s="115">
        <f t="shared" si="19"/>
        <v>-1236.666666666667</v>
      </c>
    </row>
    <row r="594" spans="1:4" x14ac:dyDescent="0.3">
      <c r="A594" s="122">
        <v>40277</v>
      </c>
      <c r="B594" s="115">
        <v>40.69</v>
      </c>
      <c r="C594" s="116">
        <f t="shared" si="18"/>
        <v>0.12621090506504276</v>
      </c>
      <c r="D594" s="115">
        <f t="shared" si="19"/>
        <v>-1514.5308607805132</v>
      </c>
    </row>
    <row r="595" spans="1:4" x14ac:dyDescent="0.3">
      <c r="A595" s="122">
        <v>40280</v>
      </c>
      <c r="B595" s="115">
        <v>41.38</v>
      </c>
      <c r="C595" s="116">
        <f t="shared" si="18"/>
        <v>0.13525377229080932</v>
      </c>
      <c r="D595" s="115">
        <f t="shared" si="19"/>
        <v>-1623.0452674897117</v>
      </c>
    </row>
    <row r="596" spans="1:4" x14ac:dyDescent="0.3">
      <c r="A596" s="122">
        <v>40281</v>
      </c>
      <c r="B596" s="115">
        <v>41.65</v>
      </c>
      <c r="C596" s="116">
        <f t="shared" si="18"/>
        <v>0.12872628726287264</v>
      </c>
      <c r="D596" s="115">
        <f t="shared" si="19"/>
        <v>-1544.7154471544716</v>
      </c>
    </row>
    <row r="597" spans="1:4" x14ac:dyDescent="0.3">
      <c r="A597" s="122">
        <v>40282</v>
      </c>
      <c r="B597" s="115">
        <v>43.4</v>
      </c>
      <c r="C597" s="116">
        <f t="shared" si="18"/>
        <v>0.14632857897517165</v>
      </c>
      <c r="D597" s="115">
        <f t="shared" si="19"/>
        <v>-1755.9429477020599</v>
      </c>
    </row>
    <row r="598" spans="1:4" x14ac:dyDescent="0.3">
      <c r="A598" s="122">
        <v>40283</v>
      </c>
      <c r="B598" s="115">
        <v>45.5</v>
      </c>
      <c r="C598" s="116">
        <f t="shared" si="18"/>
        <v>0.19799894681411279</v>
      </c>
      <c r="D598" s="115">
        <f t="shared" si="19"/>
        <v>-2375.9873617693534</v>
      </c>
    </row>
    <row r="599" spans="1:4" x14ac:dyDescent="0.3">
      <c r="A599" s="122">
        <v>40284</v>
      </c>
      <c r="B599" s="115">
        <v>43.83</v>
      </c>
      <c r="C599" s="116">
        <f t="shared" si="18"/>
        <v>0.15220820189274445</v>
      </c>
      <c r="D599" s="115">
        <f t="shared" si="19"/>
        <v>-1826.4984227129335</v>
      </c>
    </row>
    <row r="600" spans="1:4" x14ac:dyDescent="0.3">
      <c r="A600" s="122">
        <v>40287</v>
      </c>
      <c r="B600" s="115">
        <v>43.62</v>
      </c>
      <c r="C600" s="116">
        <f t="shared" si="18"/>
        <v>0.13416536661466449</v>
      </c>
      <c r="D600" s="115">
        <f t="shared" si="19"/>
        <v>-1609.9843993759739</v>
      </c>
    </row>
    <row r="601" spans="1:4" x14ac:dyDescent="0.3">
      <c r="A601" s="122">
        <v>40288</v>
      </c>
      <c r="B601" s="115">
        <v>44.2</v>
      </c>
      <c r="C601" s="116">
        <f t="shared" si="18"/>
        <v>0.13101330603889469</v>
      </c>
      <c r="D601" s="115">
        <f t="shared" si="19"/>
        <v>-1572.1596724667363</v>
      </c>
    </row>
    <row r="602" spans="1:4" x14ac:dyDescent="0.3">
      <c r="A602" s="122">
        <v>40289</v>
      </c>
      <c r="B602" s="115">
        <v>44.63</v>
      </c>
      <c r="C602" s="116">
        <f t="shared" si="18"/>
        <v>0.12389826240241757</v>
      </c>
      <c r="D602" s="115">
        <f t="shared" si="19"/>
        <v>-1486.7791488290109</v>
      </c>
    </row>
    <row r="603" spans="1:4" x14ac:dyDescent="0.3">
      <c r="A603" s="122">
        <v>40290</v>
      </c>
      <c r="B603" s="115">
        <v>44.38</v>
      </c>
      <c r="C603" s="116">
        <f t="shared" si="18"/>
        <v>9.0685672155320848E-2</v>
      </c>
      <c r="D603" s="115">
        <f t="shared" si="19"/>
        <v>-1088.2280658638501</v>
      </c>
    </row>
    <row r="604" spans="1:4" x14ac:dyDescent="0.3">
      <c r="A604" s="122">
        <v>40291</v>
      </c>
      <c r="B604" s="115">
        <v>44.56</v>
      </c>
      <c r="C604" s="116">
        <f t="shared" si="18"/>
        <v>7.6848719188013517E-2</v>
      </c>
      <c r="D604" s="115">
        <f t="shared" si="19"/>
        <v>-922.18463025616222</v>
      </c>
    </row>
    <row r="605" spans="1:4" x14ac:dyDescent="0.3">
      <c r="A605" s="122">
        <v>40294</v>
      </c>
      <c r="B605" s="115">
        <v>45.42</v>
      </c>
      <c r="C605" s="116">
        <f t="shared" si="18"/>
        <v>9.051620648259312E-2</v>
      </c>
      <c r="D605" s="115">
        <f t="shared" si="19"/>
        <v>-1086.1944777911174</v>
      </c>
    </row>
    <row r="606" spans="1:4" x14ac:dyDescent="0.3">
      <c r="A606" s="122">
        <v>40295</v>
      </c>
      <c r="B606" s="115">
        <v>44.58</v>
      </c>
      <c r="C606" s="116">
        <f t="shared" si="18"/>
        <v>2.7188940092165895E-2</v>
      </c>
      <c r="D606" s="115">
        <f t="shared" si="19"/>
        <v>-326.26728110599072</v>
      </c>
    </row>
    <row r="607" spans="1:4" x14ac:dyDescent="0.3">
      <c r="A607" s="122">
        <v>40296</v>
      </c>
      <c r="B607" s="115">
        <v>45.29</v>
      </c>
      <c r="C607" s="116">
        <f t="shared" si="18"/>
        <v>-4.615384615384634E-3</v>
      </c>
      <c r="D607" s="115">
        <f t="shared" si="19"/>
        <v>55.384615384615607</v>
      </c>
    </row>
    <row r="608" spans="1:4" x14ac:dyDescent="0.3">
      <c r="A608" s="122">
        <v>40297</v>
      </c>
      <c r="B608" s="115">
        <v>45.29</v>
      </c>
      <c r="C608" s="116">
        <f t="shared" si="18"/>
        <v>3.3310517910107251E-2</v>
      </c>
      <c r="D608" s="115">
        <f t="shared" si="19"/>
        <v>-399.72621492128701</v>
      </c>
    </row>
    <row r="609" spans="1:4" x14ac:dyDescent="0.3">
      <c r="A609" s="122">
        <v>40298</v>
      </c>
      <c r="B609" s="115">
        <v>45.521000000000001</v>
      </c>
      <c r="C609" s="116">
        <f t="shared" si="18"/>
        <v>4.358092618065116E-2</v>
      </c>
      <c r="D609" s="115">
        <f t="shared" si="19"/>
        <v>-522.97111416781388</v>
      </c>
    </row>
    <row r="610" spans="1:4" x14ac:dyDescent="0.3">
      <c r="A610" s="122">
        <v>40301</v>
      </c>
      <c r="B610" s="115">
        <v>46.707999999999998</v>
      </c>
      <c r="C610" s="116">
        <f t="shared" si="18"/>
        <v>5.6742081447963694E-2</v>
      </c>
      <c r="D610" s="115">
        <f t="shared" si="19"/>
        <v>-680.90497737556427</v>
      </c>
    </row>
    <row r="611" spans="1:4" x14ac:dyDescent="0.3">
      <c r="A611" s="122">
        <v>40302</v>
      </c>
      <c r="B611" s="115">
        <v>46.375</v>
      </c>
      <c r="C611" s="116">
        <f t="shared" si="18"/>
        <v>3.909926058704901E-2</v>
      </c>
      <c r="D611" s="115">
        <f t="shared" si="19"/>
        <v>-469.19112704458814</v>
      </c>
    </row>
    <row r="612" spans="1:4" x14ac:dyDescent="0.3">
      <c r="A612" s="122">
        <v>40303</v>
      </c>
      <c r="B612" s="115">
        <v>45.463999999999999</v>
      </c>
      <c r="C612" s="116">
        <f t="shared" si="18"/>
        <v>2.4425416854438848E-2</v>
      </c>
      <c r="D612" s="115">
        <f t="shared" si="19"/>
        <v>-293.10500225326615</v>
      </c>
    </row>
    <row r="613" spans="1:4" x14ac:dyDescent="0.3">
      <c r="A613" s="122">
        <v>40304</v>
      </c>
      <c r="B613" s="115">
        <v>42.15</v>
      </c>
      <c r="C613" s="116">
        <f t="shared" si="18"/>
        <v>-5.4084380610413006E-2</v>
      </c>
      <c r="D613" s="115">
        <f t="shared" si="19"/>
        <v>649.01256732495608</v>
      </c>
    </row>
    <row r="614" spans="1:4" x14ac:dyDescent="0.3">
      <c r="A614" s="122">
        <v>40305</v>
      </c>
      <c r="B614" s="115">
        <v>41.75</v>
      </c>
      <c r="C614" s="116">
        <f t="shared" si="18"/>
        <v>-8.080140907089392E-2</v>
      </c>
      <c r="D614" s="115">
        <f t="shared" si="19"/>
        <v>969.6169088507271</v>
      </c>
    </row>
    <row r="615" spans="1:4" x14ac:dyDescent="0.3">
      <c r="A615" s="122">
        <v>40308</v>
      </c>
      <c r="B615" s="115">
        <v>44.792000000000002</v>
      </c>
      <c r="C615" s="116">
        <f t="shared" si="18"/>
        <v>4.7554957379991767E-3</v>
      </c>
      <c r="D615" s="115">
        <f t="shared" si="19"/>
        <v>-57.065948855990122</v>
      </c>
    </row>
    <row r="616" spans="1:4" x14ac:dyDescent="0.3">
      <c r="A616" s="122">
        <v>40309</v>
      </c>
      <c r="B616" s="115">
        <v>44.271000000000001</v>
      </c>
      <c r="C616" s="116">
        <f t="shared" si="18"/>
        <v>-2.249944800176636E-2</v>
      </c>
      <c r="D616" s="115">
        <f t="shared" si="19"/>
        <v>269.9933760211963</v>
      </c>
    </row>
    <row r="617" spans="1:4" x14ac:dyDescent="0.3">
      <c r="A617" s="122">
        <v>40310</v>
      </c>
      <c r="B617" s="115">
        <v>44.25</v>
      </c>
      <c r="C617" s="116">
        <f t="shared" si="18"/>
        <v>-2.2963126517995123E-2</v>
      </c>
      <c r="D617" s="115">
        <f t="shared" si="19"/>
        <v>275.55751821594146</v>
      </c>
    </row>
    <row r="618" spans="1:4" x14ac:dyDescent="0.3">
      <c r="A618" s="122">
        <v>40311</v>
      </c>
      <c r="B618" s="115">
        <v>43.667000000000002</v>
      </c>
      <c r="C618" s="116">
        <f t="shared" si="18"/>
        <v>-4.0728454998791748E-2</v>
      </c>
      <c r="D618" s="115">
        <f t="shared" si="19"/>
        <v>488.74145998550097</v>
      </c>
    </row>
    <row r="619" spans="1:4" x14ac:dyDescent="0.3">
      <c r="A619" s="122">
        <v>40312</v>
      </c>
      <c r="B619" s="115">
        <v>42.75</v>
      </c>
      <c r="C619" s="116">
        <f t="shared" si="18"/>
        <v>-8.4739230966857898E-2</v>
      </c>
      <c r="D619" s="115">
        <f t="shared" si="19"/>
        <v>1016.8707716022948</v>
      </c>
    </row>
    <row r="620" spans="1:4" x14ac:dyDescent="0.3">
      <c r="A620" s="122">
        <v>40315</v>
      </c>
      <c r="B620" s="115">
        <v>42.31</v>
      </c>
      <c r="C620" s="116">
        <f t="shared" si="18"/>
        <v>-8.7654986522910996E-2</v>
      </c>
      <c r="D620" s="115">
        <f t="shared" si="19"/>
        <v>1051.8598382749319</v>
      </c>
    </row>
    <row r="621" spans="1:4" x14ac:dyDescent="0.3">
      <c r="A621" s="122">
        <v>40316</v>
      </c>
      <c r="B621" s="115">
        <v>41.893000000000001</v>
      </c>
      <c r="C621" s="116">
        <f t="shared" si="18"/>
        <v>-7.8545662502199506E-2</v>
      </c>
      <c r="D621" s="115">
        <f t="shared" si="19"/>
        <v>942.54795002639412</v>
      </c>
    </row>
    <row r="622" spans="1:4" x14ac:dyDescent="0.3">
      <c r="A622" s="122">
        <v>40317</v>
      </c>
      <c r="B622" s="115">
        <v>40.777999999999999</v>
      </c>
      <c r="C622" s="116">
        <f t="shared" si="18"/>
        <v>-3.2550415183867143E-2</v>
      </c>
      <c r="D622" s="115">
        <f t="shared" si="19"/>
        <v>390.60498220640574</v>
      </c>
    </row>
    <row r="623" spans="1:4" x14ac:dyDescent="0.3">
      <c r="A623" s="122">
        <v>40318</v>
      </c>
      <c r="B623" s="115">
        <v>39.570999999999998</v>
      </c>
      <c r="C623" s="116">
        <f t="shared" si="18"/>
        <v>-5.2191616766467115E-2</v>
      </c>
      <c r="D623" s="115">
        <f t="shared" si="19"/>
        <v>626.29940119760533</v>
      </c>
    </row>
    <row r="624" spans="1:4" x14ac:dyDescent="0.3">
      <c r="A624" s="122">
        <v>40319</v>
      </c>
      <c r="B624" s="115">
        <v>39.771000000000001</v>
      </c>
      <c r="C624" s="116">
        <f t="shared" si="18"/>
        <v>-0.11209590998392571</v>
      </c>
      <c r="D624" s="115">
        <f t="shared" si="19"/>
        <v>1345.1509198071085</v>
      </c>
    </row>
    <row r="625" spans="1:4" x14ac:dyDescent="0.3">
      <c r="A625" s="122">
        <v>40322</v>
      </c>
      <c r="B625" s="115">
        <v>39.5</v>
      </c>
      <c r="C625" s="116">
        <f t="shared" si="18"/>
        <v>-0.10776806487316755</v>
      </c>
      <c r="D625" s="115">
        <f t="shared" si="19"/>
        <v>1293.2167784780106</v>
      </c>
    </row>
    <row r="626" spans="1:4" x14ac:dyDescent="0.3">
      <c r="A626" s="122">
        <v>40323</v>
      </c>
      <c r="B626" s="115">
        <v>38.792000000000002</v>
      </c>
      <c r="C626" s="116">
        <f t="shared" si="18"/>
        <v>-0.12334463276836155</v>
      </c>
      <c r="D626" s="115">
        <f t="shared" si="19"/>
        <v>1480.1355932203387</v>
      </c>
    </row>
    <row r="627" spans="1:4" x14ac:dyDescent="0.3">
      <c r="A627" s="122">
        <v>40324</v>
      </c>
      <c r="B627" s="115">
        <v>39.25</v>
      </c>
      <c r="C627" s="116">
        <f t="shared" si="18"/>
        <v>-0.10115189960381984</v>
      </c>
      <c r="D627" s="115">
        <f t="shared" si="19"/>
        <v>1213.8227952458381</v>
      </c>
    </row>
    <row r="628" spans="1:4" x14ac:dyDescent="0.3">
      <c r="A628" s="122">
        <v>40325</v>
      </c>
      <c r="B628" s="115">
        <v>39.667000000000002</v>
      </c>
      <c r="C628" s="116">
        <f t="shared" si="18"/>
        <v>-7.2116959064327454E-2</v>
      </c>
      <c r="D628" s="115">
        <f t="shared" si="19"/>
        <v>865.40350877192941</v>
      </c>
    </row>
    <row r="629" spans="1:4" x14ac:dyDescent="0.3">
      <c r="A629" s="122">
        <v>40326</v>
      </c>
      <c r="B629" s="115">
        <v>39.938000000000002</v>
      </c>
      <c r="C629" s="116">
        <f t="shared" si="18"/>
        <v>-5.6062396596549276E-2</v>
      </c>
      <c r="D629" s="115">
        <f t="shared" si="19"/>
        <v>672.74875915859127</v>
      </c>
    </row>
    <row r="630" spans="1:4" x14ac:dyDescent="0.3">
      <c r="A630" s="122">
        <v>40330</v>
      </c>
      <c r="B630" s="115">
        <v>40.082999999999998</v>
      </c>
      <c r="C630" s="116">
        <f t="shared" si="18"/>
        <v>-4.3205308762800522E-2</v>
      </c>
      <c r="D630" s="115">
        <f t="shared" si="19"/>
        <v>518.46370515360627</v>
      </c>
    </row>
    <row r="631" spans="1:4" x14ac:dyDescent="0.3">
      <c r="A631" s="122">
        <v>40331</v>
      </c>
      <c r="B631" s="115">
        <v>40.731999999999999</v>
      </c>
      <c r="C631" s="116">
        <f t="shared" si="18"/>
        <v>-1.1280592476335125E-3</v>
      </c>
      <c r="D631" s="115">
        <f t="shared" si="19"/>
        <v>13.536710971602149</v>
      </c>
    </row>
    <row r="632" spans="1:4" x14ac:dyDescent="0.3">
      <c r="A632" s="122">
        <v>40332</v>
      </c>
      <c r="B632" s="115">
        <v>41.213999999999999</v>
      </c>
      <c r="C632" s="116">
        <f t="shared" si="18"/>
        <v>4.1520305274064362E-2</v>
      </c>
      <c r="D632" s="115">
        <f t="shared" si="19"/>
        <v>-498.24366328877232</v>
      </c>
    </row>
    <row r="633" spans="1:4" x14ac:dyDescent="0.3">
      <c r="A633" s="122">
        <v>40333</v>
      </c>
      <c r="B633" s="115">
        <v>40.713999999999999</v>
      </c>
      <c r="C633" s="116">
        <f t="shared" si="18"/>
        <v>2.3710744009454068E-2</v>
      </c>
      <c r="D633" s="115">
        <f t="shared" si="19"/>
        <v>-284.52892811344884</v>
      </c>
    </row>
    <row r="634" spans="1:4" x14ac:dyDescent="0.3">
      <c r="A634" s="122">
        <v>40336</v>
      </c>
      <c r="B634" s="115">
        <v>40.478999999999999</v>
      </c>
      <c r="C634" s="116">
        <f t="shared" si="18"/>
        <v>2.4784810126582259E-2</v>
      </c>
      <c r="D634" s="115">
        <f t="shared" si="19"/>
        <v>-297.41772151898709</v>
      </c>
    </row>
    <row r="635" spans="1:4" x14ac:dyDescent="0.3">
      <c r="A635" s="122">
        <v>40337</v>
      </c>
      <c r="B635" s="115">
        <v>39.893000000000001</v>
      </c>
      <c r="C635" s="116">
        <f t="shared" si="18"/>
        <v>2.8382140647556172E-2</v>
      </c>
      <c r="D635" s="115">
        <f t="shared" si="19"/>
        <v>-340.58568777067404</v>
      </c>
    </row>
    <row r="636" spans="1:4" x14ac:dyDescent="0.3">
      <c r="A636" s="122">
        <v>40338</v>
      </c>
      <c r="B636" s="115">
        <v>40.252000000000002</v>
      </c>
      <c r="C636" s="116">
        <f t="shared" si="18"/>
        <v>2.552866242038223E-2</v>
      </c>
      <c r="D636" s="115">
        <f t="shared" si="19"/>
        <v>-306.34394904458674</v>
      </c>
    </row>
    <row r="637" spans="1:4" x14ac:dyDescent="0.3">
      <c r="A637" s="122">
        <v>40339</v>
      </c>
      <c r="B637" s="115">
        <v>40.5</v>
      </c>
      <c r="C637" s="116">
        <f t="shared" si="18"/>
        <v>2.0999823530894659E-2</v>
      </c>
      <c r="D637" s="115">
        <f t="shared" si="19"/>
        <v>-251.99788237073591</v>
      </c>
    </row>
    <row r="638" spans="1:4" x14ac:dyDescent="0.3">
      <c r="A638" s="122">
        <v>40340</v>
      </c>
      <c r="B638" s="115">
        <v>40.304000000000002</v>
      </c>
      <c r="C638" s="116">
        <f t="shared" si="18"/>
        <v>9.1642045170013432E-3</v>
      </c>
      <c r="D638" s="115">
        <f t="shared" si="19"/>
        <v>-109.97045420401612</v>
      </c>
    </row>
    <row r="639" spans="1:4" x14ac:dyDescent="0.3">
      <c r="A639" s="122">
        <v>40343</v>
      </c>
      <c r="B639" s="115">
        <v>40.506999999999998</v>
      </c>
      <c r="C639" s="116">
        <f t="shared" si="18"/>
        <v>1.0578050545118865E-2</v>
      </c>
      <c r="D639" s="115">
        <f t="shared" si="19"/>
        <v>-126.93660654142639</v>
      </c>
    </row>
    <row r="640" spans="1:4" x14ac:dyDescent="0.3">
      <c r="A640" s="122">
        <v>40344</v>
      </c>
      <c r="B640" s="115">
        <v>41.625</v>
      </c>
      <c r="C640" s="116">
        <f t="shared" si="18"/>
        <v>2.1923794559560068E-2</v>
      </c>
      <c r="D640" s="115">
        <f t="shared" si="19"/>
        <v>-263.08553471472084</v>
      </c>
    </row>
    <row r="641" spans="1:4" x14ac:dyDescent="0.3">
      <c r="A641" s="122">
        <v>40345</v>
      </c>
      <c r="B641" s="115">
        <v>42.707999999999998</v>
      </c>
      <c r="C641" s="116">
        <f t="shared" si="18"/>
        <v>3.6249818023001888E-2</v>
      </c>
      <c r="D641" s="115">
        <f t="shared" si="19"/>
        <v>-434.99781627602266</v>
      </c>
    </row>
    <row r="642" spans="1:4" x14ac:dyDescent="0.3">
      <c r="A642" s="122">
        <v>40346</v>
      </c>
      <c r="B642" s="115">
        <v>42.353999999999999</v>
      </c>
      <c r="C642" s="116">
        <f t="shared" si="18"/>
        <v>4.0280984427960916E-2</v>
      </c>
      <c r="D642" s="115">
        <f t="shared" si="19"/>
        <v>-483.371813135531</v>
      </c>
    </row>
    <row r="643" spans="1:4" x14ac:dyDescent="0.3">
      <c r="A643" s="122">
        <v>40347</v>
      </c>
      <c r="B643" s="115">
        <v>42.313000000000002</v>
      </c>
      <c r="C643" s="116">
        <f t="shared" si="18"/>
        <v>4.5307443365695872E-2</v>
      </c>
      <c r="D643" s="115">
        <f t="shared" si="19"/>
        <v>-543.68932038835044</v>
      </c>
    </row>
    <row r="644" spans="1:4" x14ac:dyDescent="0.3">
      <c r="A644" s="122">
        <v>40350</v>
      </c>
      <c r="B644" s="115">
        <v>42.643000000000001</v>
      </c>
      <c r="C644" s="116">
        <f t="shared" si="18"/>
        <v>6.8934399518712552E-2</v>
      </c>
      <c r="D644" s="115">
        <f t="shared" si="19"/>
        <v>-827.21279422455063</v>
      </c>
    </row>
    <row r="645" spans="1:4" x14ac:dyDescent="0.3">
      <c r="A645" s="122">
        <v>40351</v>
      </c>
      <c r="B645" s="115">
        <v>42.343000000000004</v>
      </c>
      <c r="C645" s="116">
        <f t="shared" si="18"/>
        <v>5.1947729305376153E-2</v>
      </c>
      <c r="D645" s="115">
        <f t="shared" si="19"/>
        <v>-623.37275166451388</v>
      </c>
    </row>
    <row r="646" spans="1:4" x14ac:dyDescent="0.3">
      <c r="A646" s="122">
        <v>40352</v>
      </c>
      <c r="B646" s="115">
        <v>42.468000000000004</v>
      </c>
      <c r="C646" s="116">
        <f t="shared" si="18"/>
        <v>4.859259259259268E-2</v>
      </c>
      <c r="D646" s="115">
        <f t="shared" si="19"/>
        <v>-583.11111111111211</v>
      </c>
    </row>
    <row r="647" spans="1:4" x14ac:dyDescent="0.3">
      <c r="A647" s="122">
        <v>40353</v>
      </c>
      <c r="B647" s="115">
        <v>41.715000000000003</v>
      </c>
      <c r="C647" s="116">
        <f t="shared" si="18"/>
        <v>3.5008932115919045E-2</v>
      </c>
      <c r="D647" s="115">
        <f t="shared" si="19"/>
        <v>-420.10718539102857</v>
      </c>
    </row>
    <row r="648" spans="1:4" x14ac:dyDescent="0.3">
      <c r="A648" s="122">
        <v>40354</v>
      </c>
      <c r="B648" s="115">
        <v>41.688000000000002</v>
      </c>
      <c r="C648" s="116">
        <f t="shared" si="18"/>
        <v>2.9155454612783089E-2</v>
      </c>
      <c r="D648" s="115">
        <f t="shared" si="19"/>
        <v>-349.86545535339707</v>
      </c>
    </row>
    <row r="649" spans="1:4" x14ac:dyDescent="0.3">
      <c r="A649" s="122">
        <v>40357</v>
      </c>
      <c r="B649" s="115">
        <v>41.848999999999997</v>
      </c>
      <c r="C649" s="116">
        <f t="shared" si="18"/>
        <v>5.3813813813813009E-3</v>
      </c>
      <c r="D649" s="115">
        <f t="shared" si="19"/>
        <v>-64.576576576575604</v>
      </c>
    </row>
    <row r="650" spans="1:4" x14ac:dyDescent="0.3">
      <c r="A650" s="122">
        <v>40358</v>
      </c>
      <c r="B650" s="115">
        <v>40.801000000000002</v>
      </c>
      <c r="C650" s="116">
        <f t="shared" si="18"/>
        <v>-4.4652055820923402E-2</v>
      </c>
      <c r="D650" s="115">
        <f t="shared" si="19"/>
        <v>535.82466985108078</v>
      </c>
    </row>
    <row r="651" spans="1:4" x14ac:dyDescent="0.3">
      <c r="A651" s="122">
        <v>40359</v>
      </c>
      <c r="B651" s="115">
        <v>41.357999999999997</v>
      </c>
      <c r="C651" s="116">
        <f t="shared" si="18"/>
        <v>-2.3516078764697603E-2</v>
      </c>
      <c r="D651" s="115">
        <f t="shared" si="19"/>
        <v>282.19294517637121</v>
      </c>
    </row>
    <row r="652" spans="1:4" x14ac:dyDescent="0.3">
      <c r="A652" s="122">
        <v>40360</v>
      </c>
      <c r="B652" s="115">
        <v>40.825000000000003</v>
      </c>
      <c r="C652" s="116">
        <f t="shared" si="18"/>
        <v>-3.5166497293975835E-2</v>
      </c>
      <c r="D652" s="115">
        <f t="shared" si="19"/>
        <v>421.99796752770999</v>
      </c>
    </row>
    <row r="653" spans="1:4" x14ac:dyDescent="0.3">
      <c r="A653" s="122">
        <v>40361</v>
      </c>
      <c r="B653" s="115">
        <v>41.65</v>
      </c>
      <c r="C653" s="116">
        <f t="shared" si="18"/>
        <v>-2.3286354149567388E-2</v>
      </c>
      <c r="D653" s="115">
        <f t="shared" si="19"/>
        <v>279.43624979480865</v>
      </c>
    </row>
    <row r="654" spans="1:4" x14ac:dyDescent="0.3">
      <c r="A654" s="122">
        <v>40365</v>
      </c>
      <c r="B654" s="115">
        <v>41.75</v>
      </c>
      <c r="C654" s="116">
        <f t="shared" si="18"/>
        <v>-1.4004676097584098E-2</v>
      </c>
      <c r="D654" s="115">
        <f t="shared" si="19"/>
        <v>168.05611317100917</v>
      </c>
    </row>
    <row r="655" spans="1:4" x14ac:dyDescent="0.3">
      <c r="A655" s="122">
        <v>40366</v>
      </c>
      <c r="B655" s="115">
        <v>42.063000000000002</v>
      </c>
      <c r="C655" s="116">
        <f t="shared" ref="C655:C718" si="20">(B655-B646)/B646</f>
        <v>-9.5365922576999412E-3</v>
      </c>
      <c r="D655" s="115">
        <f t="shared" ref="D655:D718" si="21">C655*$D$2</f>
        <v>114.4391070923993</v>
      </c>
    </row>
    <row r="656" spans="1:4" x14ac:dyDescent="0.3">
      <c r="A656" s="122">
        <v>40367</v>
      </c>
      <c r="B656" s="115">
        <v>42.543999999999997</v>
      </c>
      <c r="C656" s="116">
        <f t="shared" si="20"/>
        <v>1.9872947381037839E-2</v>
      </c>
      <c r="D656" s="115">
        <f t="shared" si="21"/>
        <v>-238.47536857245407</v>
      </c>
    </row>
    <row r="657" spans="1:4" x14ac:dyDescent="0.3">
      <c r="A657" s="122">
        <v>40368</v>
      </c>
      <c r="B657" s="115">
        <v>42.563000000000002</v>
      </c>
      <c r="C657" s="116">
        <f t="shared" si="20"/>
        <v>2.0989253502206869E-2</v>
      </c>
      <c r="D657" s="115">
        <f t="shared" si="21"/>
        <v>-251.87104202648243</v>
      </c>
    </row>
    <row r="658" spans="1:4" x14ac:dyDescent="0.3">
      <c r="A658" s="122">
        <v>40371</v>
      </c>
      <c r="B658" s="115">
        <v>42.47</v>
      </c>
      <c r="C658" s="116">
        <f t="shared" si="20"/>
        <v>1.4839064254820959E-2</v>
      </c>
      <c r="D658" s="115">
        <f t="shared" si="21"/>
        <v>-178.06877105785151</v>
      </c>
    </row>
    <row r="659" spans="1:4" x14ac:dyDescent="0.3">
      <c r="A659" s="122">
        <v>40372</v>
      </c>
      <c r="B659" s="115">
        <v>42.945999999999998</v>
      </c>
      <c r="C659" s="116">
        <f t="shared" si="20"/>
        <v>5.257224087644901E-2</v>
      </c>
      <c r="D659" s="115">
        <f t="shared" si="21"/>
        <v>-630.86689051738813</v>
      </c>
    </row>
    <row r="660" spans="1:4" x14ac:dyDescent="0.3">
      <c r="A660" s="122">
        <v>40373</v>
      </c>
      <c r="B660" s="115">
        <v>42.947000000000003</v>
      </c>
      <c r="C660" s="116">
        <f t="shared" si="20"/>
        <v>3.8420619952609071E-2</v>
      </c>
      <c r="D660" s="115">
        <f t="shared" si="21"/>
        <v>-461.04743943130887</v>
      </c>
    </row>
    <row r="661" spans="1:4" x14ac:dyDescent="0.3">
      <c r="A661" s="122">
        <v>40374</v>
      </c>
      <c r="B661" s="115">
        <v>42.51</v>
      </c>
      <c r="C661" s="116">
        <f t="shared" si="20"/>
        <v>4.1273729332516718E-2</v>
      </c>
      <c r="D661" s="115">
        <f t="shared" si="21"/>
        <v>-495.28475199020062</v>
      </c>
    </row>
    <row r="662" spans="1:4" x14ac:dyDescent="0.3">
      <c r="A662" s="122">
        <v>40375</v>
      </c>
      <c r="B662" s="115">
        <v>42.311999999999998</v>
      </c>
      <c r="C662" s="116">
        <f t="shared" si="20"/>
        <v>1.5894357743097217E-2</v>
      </c>
      <c r="D662" s="115">
        <f t="shared" si="21"/>
        <v>-190.7322929171666</v>
      </c>
    </row>
    <row r="663" spans="1:4" x14ac:dyDescent="0.3">
      <c r="A663" s="122">
        <v>40378</v>
      </c>
      <c r="B663" s="115">
        <v>42.418999999999997</v>
      </c>
      <c r="C663" s="116">
        <f t="shared" si="20"/>
        <v>1.602395209580831E-2</v>
      </c>
      <c r="D663" s="115">
        <f t="shared" si="21"/>
        <v>-192.28742514969971</v>
      </c>
    </row>
    <row r="664" spans="1:4" x14ac:dyDescent="0.3">
      <c r="A664" s="122">
        <v>40379</v>
      </c>
      <c r="B664" s="115">
        <v>42.48</v>
      </c>
      <c r="C664" s="116">
        <f t="shared" si="20"/>
        <v>9.9137008772554134E-3</v>
      </c>
      <c r="D664" s="115">
        <f t="shared" si="21"/>
        <v>-118.96441052706496</v>
      </c>
    </row>
    <row r="665" spans="1:4" x14ac:dyDescent="0.3">
      <c r="A665" s="122">
        <v>40380</v>
      </c>
      <c r="B665" s="115">
        <v>42.343000000000004</v>
      </c>
      <c r="C665" s="116">
        <f t="shared" si="20"/>
        <v>-4.7245204964270733E-3</v>
      </c>
      <c r="D665" s="115">
        <f t="shared" si="21"/>
        <v>56.694245957124878</v>
      </c>
    </row>
    <row r="666" spans="1:4" x14ac:dyDescent="0.3">
      <c r="A666" s="122">
        <v>40381</v>
      </c>
      <c r="B666" s="115">
        <v>42.706000000000003</v>
      </c>
      <c r="C666" s="116">
        <f t="shared" si="20"/>
        <v>3.3597255832530761E-3</v>
      </c>
      <c r="D666" s="115">
        <f t="shared" si="21"/>
        <v>-40.31670699903691</v>
      </c>
    </row>
    <row r="667" spans="1:4" x14ac:dyDescent="0.3">
      <c r="A667" s="122">
        <v>40382</v>
      </c>
      <c r="B667" s="115">
        <v>42.674999999999997</v>
      </c>
      <c r="C667" s="116">
        <f t="shared" si="20"/>
        <v>4.826936661172552E-3</v>
      </c>
      <c r="D667" s="115">
        <f t="shared" si="21"/>
        <v>-57.923239934070622</v>
      </c>
    </row>
    <row r="668" spans="1:4" x14ac:dyDescent="0.3">
      <c r="A668" s="122">
        <v>40385</v>
      </c>
      <c r="B668" s="115">
        <v>42.753999999999998</v>
      </c>
      <c r="C668" s="116">
        <f t="shared" si="20"/>
        <v>-4.4707306850463417E-3</v>
      </c>
      <c r="D668" s="115">
        <f t="shared" si="21"/>
        <v>53.6487682205561</v>
      </c>
    </row>
    <row r="669" spans="1:4" x14ac:dyDescent="0.3">
      <c r="A669" s="122">
        <v>40386</v>
      </c>
      <c r="B669" s="115">
        <v>42.994</v>
      </c>
      <c r="C669" s="116">
        <f t="shared" si="20"/>
        <v>1.0943721330942101E-3</v>
      </c>
      <c r="D669" s="115">
        <f t="shared" si="21"/>
        <v>-13.132465597130521</v>
      </c>
    </row>
    <row r="670" spans="1:4" x14ac:dyDescent="0.3">
      <c r="A670" s="122">
        <v>40387</v>
      </c>
      <c r="B670" s="115">
        <v>42.774999999999999</v>
      </c>
      <c r="C670" s="116">
        <f t="shared" si="20"/>
        <v>6.2338273347447796E-3</v>
      </c>
      <c r="D670" s="115">
        <f t="shared" si="21"/>
        <v>-74.805928016937358</v>
      </c>
    </row>
    <row r="671" spans="1:4" x14ac:dyDescent="0.3">
      <c r="A671" s="122">
        <v>40388</v>
      </c>
      <c r="B671" s="115">
        <v>43.125</v>
      </c>
      <c r="C671" s="116">
        <f t="shared" si="20"/>
        <v>1.9214407260351729E-2</v>
      </c>
      <c r="D671" s="115">
        <f t="shared" si="21"/>
        <v>-230.57288712422076</v>
      </c>
    </row>
    <row r="672" spans="1:4" x14ac:dyDescent="0.3">
      <c r="A672" s="122">
        <v>40389</v>
      </c>
      <c r="B672" s="115">
        <v>43.082999999999998</v>
      </c>
      <c r="C672" s="116">
        <f t="shared" si="20"/>
        <v>1.5653362879841617E-2</v>
      </c>
      <c r="D672" s="115">
        <f t="shared" si="21"/>
        <v>-187.84035455809939</v>
      </c>
    </row>
    <row r="673" spans="1:4" x14ac:dyDescent="0.3">
      <c r="A673" s="122">
        <v>40392</v>
      </c>
      <c r="B673" s="115">
        <v>43.93</v>
      </c>
      <c r="C673" s="116">
        <f t="shared" si="20"/>
        <v>3.413370998116768E-2</v>
      </c>
      <c r="D673" s="115">
        <f t="shared" si="21"/>
        <v>-409.60451977401215</v>
      </c>
    </row>
    <row r="674" spans="1:4" x14ac:dyDescent="0.3">
      <c r="A674" s="122">
        <v>40393</v>
      </c>
      <c r="B674" s="115">
        <v>44.463999999999999</v>
      </c>
      <c r="C674" s="116">
        <f t="shared" si="20"/>
        <v>5.0090924119689087E-2</v>
      </c>
      <c r="D674" s="115">
        <f t="shared" si="21"/>
        <v>-601.09108943626904</v>
      </c>
    </row>
    <row r="675" spans="1:4" x14ac:dyDescent="0.3">
      <c r="A675" s="122">
        <v>40394</v>
      </c>
      <c r="B675" s="115">
        <v>43.713999999999999</v>
      </c>
      <c r="C675" s="116">
        <f t="shared" si="20"/>
        <v>2.3603240762422036E-2</v>
      </c>
      <c r="D675" s="115">
        <f t="shared" si="21"/>
        <v>-283.23888914906445</v>
      </c>
    </row>
    <row r="676" spans="1:4" x14ac:dyDescent="0.3">
      <c r="A676" s="122">
        <v>40395</v>
      </c>
      <c r="B676" s="115">
        <v>43.786000000000001</v>
      </c>
      <c r="C676" s="116">
        <f t="shared" si="20"/>
        <v>2.6033977738723006E-2</v>
      </c>
      <c r="D676" s="115">
        <f t="shared" si="21"/>
        <v>-312.40773286467606</v>
      </c>
    </row>
    <row r="677" spans="1:4" x14ac:dyDescent="0.3">
      <c r="A677" s="122">
        <v>40396</v>
      </c>
      <c r="B677" s="115">
        <v>43.375</v>
      </c>
      <c r="C677" s="116">
        <f t="shared" si="20"/>
        <v>1.4524956729194982E-2</v>
      </c>
      <c r="D677" s="115">
        <f t="shared" si="21"/>
        <v>-174.2994807503398</v>
      </c>
    </row>
    <row r="678" spans="1:4" x14ac:dyDescent="0.3">
      <c r="A678" s="122">
        <v>40399</v>
      </c>
      <c r="B678" s="115">
        <v>44.054000000000002</v>
      </c>
      <c r="C678" s="116">
        <f t="shared" si="20"/>
        <v>2.4654602967856033E-2</v>
      </c>
      <c r="D678" s="115">
        <f t="shared" si="21"/>
        <v>-295.85523561427237</v>
      </c>
    </row>
    <row r="679" spans="1:4" x14ac:dyDescent="0.3">
      <c r="A679" s="122">
        <v>40400</v>
      </c>
      <c r="B679" s="115">
        <v>43.966999999999999</v>
      </c>
      <c r="C679" s="116">
        <f t="shared" si="20"/>
        <v>2.7866744593804796E-2</v>
      </c>
      <c r="D679" s="115">
        <f t="shared" si="21"/>
        <v>-334.40093512565755</v>
      </c>
    </row>
    <row r="680" spans="1:4" x14ac:dyDescent="0.3">
      <c r="A680" s="122">
        <v>40401</v>
      </c>
      <c r="B680" s="115">
        <v>43.567</v>
      </c>
      <c r="C680" s="116">
        <f t="shared" si="20"/>
        <v>1.0249275362318844E-2</v>
      </c>
      <c r="D680" s="115">
        <f t="shared" si="21"/>
        <v>-122.99130434782613</v>
      </c>
    </row>
    <row r="681" spans="1:4" x14ac:dyDescent="0.3">
      <c r="A681" s="122">
        <v>40402</v>
      </c>
      <c r="B681" s="115">
        <v>43.545999999999999</v>
      </c>
      <c r="C681" s="116">
        <f t="shared" si="20"/>
        <v>1.0746698233642063E-2</v>
      </c>
      <c r="D681" s="115">
        <f t="shared" si="21"/>
        <v>-128.96037880370474</v>
      </c>
    </row>
    <row r="682" spans="1:4" x14ac:dyDescent="0.3">
      <c r="A682" s="122">
        <v>40403</v>
      </c>
      <c r="B682" s="115">
        <v>44.012999999999998</v>
      </c>
      <c r="C682" s="116">
        <f t="shared" si="20"/>
        <v>1.8893694513999182E-3</v>
      </c>
      <c r="D682" s="115">
        <f t="shared" si="21"/>
        <v>-22.67243341679902</v>
      </c>
    </row>
    <row r="683" spans="1:4" x14ac:dyDescent="0.3">
      <c r="A683" s="122">
        <v>40406</v>
      </c>
      <c r="B683" s="115">
        <v>44.667000000000002</v>
      </c>
      <c r="C683" s="116">
        <f t="shared" si="20"/>
        <v>4.5654911838791598E-3</v>
      </c>
      <c r="D683" s="115">
        <f t="shared" si="21"/>
        <v>-54.785894206549919</v>
      </c>
    </row>
    <row r="684" spans="1:4" x14ac:dyDescent="0.3">
      <c r="A684" s="122">
        <v>40407</v>
      </c>
      <c r="B684" s="115">
        <v>45.478999999999999</v>
      </c>
      <c r="C684" s="116">
        <f t="shared" si="20"/>
        <v>4.037608088941759E-2</v>
      </c>
      <c r="D684" s="115">
        <f t="shared" si="21"/>
        <v>-484.51297067301107</v>
      </c>
    </row>
    <row r="685" spans="1:4" x14ac:dyDescent="0.3">
      <c r="A685" s="122">
        <v>40408</v>
      </c>
      <c r="B685" s="115">
        <v>45.603999999999999</v>
      </c>
      <c r="C685" s="116">
        <f t="shared" si="20"/>
        <v>4.1520120586488782E-2</v>
      </c>
      <c r="D685" s="115">
        <f t="shared" si="21"/>
        <v>-498.24144703786538</v>
      </c>
    </row>
    <row r="686" spans="1:4" x14ac:dyDescent="0.3">
      <c r="A686" s="122">
        <v>40409</v>
      </c>
      <c r="B686" s="115">
        <v>45.146000000000001</v>
      </c>
      <c r="C686" s="116">
        <f t="shared" si="20"/>
        <v>4.0829971181556214E-2</v>
      </c>
      <c r="D686" s="115">
        <f t="shared" si="21"/>
        <v>-489.95965417867455</v>
      </c>
    </row>
    <row r="687" spans="1:4" x14ac:dyDescent="0.3">
      <c r="A687" s="122">
        <v>40410</v>
      </c>
      <c r="B687" s="115">
        <v>44.875</v>
      </c>
      <c r="C687" s="116">
        <f t="shared" si="20"/>
        <v>1.8636219185544967E-2</v>
      </c>
      <c r="D687" s="115">
        <f t="shared" si="21"/>
        <v>-223.6346302265396</v>
      </c>
    </row>
    <row r="688" spans="1:4" x14ac:dyDescent="0.3">
      <c r="A688" s="122">
        <v>40413</v>
      </c>
      <c r="B688" s="115">
        <v>45.082999999999998</v>
      </c>
      <c r="C688" s="116">
        <f t="shared" si="20"/>
        <v>2.5382673368662855E-2</v>
      </c>
      <c r="D688" s="115">
        <f t="shared" si="21"/>
        <v>-304.59208042395426</v>
      </c>
    </row>
    <row r="689" spans="1:4" x14ac:dyDescent="0.3">
      <c r="A689" s="122">
        <v>40414</v>
      </c>
      <c r="B689" s="115">
        <v>44.381</v>
      </c>
      <c r="C689" s="116">
        <f t="shared" si="20"/>
        <v>1.8683866229026558E-2</v>
      </c>
      <c r="D689" s="115">
        <f t="shared" si="21"/>
        <v>-224.2063947483187</v>
      </c>
    </row>
    <row r="690" spans="1:4" x14ac:dyDescent="0.3">
      <c r="A690" s="122">
        <v>40415</v>
      </c>
      <c r="B690" s="115">
        <v>44.234999999999999</v>
      </c>
      <c r="C690" s="116">
        <f t="shared" si="20"/>
        <v>1.5822348780599828E-2</v>
      </c>
      <c r="D690" s="115">
        <f t="shared" si="21"/>
        <v>-189.86818536719792</v>
      </c>
    </row>
    <row r="691" spans="1:4" x14ac:dyDescent="0.3">
      <c r="A691" s="122">
        <v>40416</v>
      </c>
      <c r="B691" s="115">
        <v>44.002000000000002</v>
      </c>
      <c r="C691" s="116">
        <f t="shared" si="20"/>
        <v>-2.4992615818043943E-4</v>
      </c>
      <c r="D691" s="115">
        <f t="shared" si="21"/>
        <v>2.9991138981652732</v>
      </c>
    </row>
    <row r="692" spans="1:4" x14ac:dyDescent="0.3">
      <c r="A692" s="122">
        <v>40417</v>
      </c>
      <c r="B692" s="115">
        <v>44.087000000000003</v>
      </c>
      <c r="C692" s="116">
        <f t="shared" si="20"/>
        <v>-1.2984977724046796E-2</v>
      </c>
      <c r="D692" s="115">
        <f t="shared" si="21"/>
        <v>155.81973268856154</v>
      </c>
    </row>
    <row r="693" spans="1:4" x14ac:dyDescent="0.3">
      <c r="A693" s="122">
        <v>40420</v>
      </c>
      <c r="B693" s="115">
        <v>43.911999999999999</v>
      </c>
      <c r="C693" s="116">
        <f t="shared" si="20"/>
        <v>-3.4455462960927025E-2</v>
      </c>
      <c r="D693" s="115">
        <f t="shared" si="21"/>
        <v>413.46555553112432</v>
      </c>
    </row>
    <row r="694" spans="1:4" x14ac:dyDescent="0.3">
      <c r="A694" s="122">
        <v>40421</v>
      </c>
      <c r="B694" s="115">
        <v>43.75</v>
      </c>
      <c r="C694" s="116">
        <f t="shared" si="20"/>
        <v>-4.0654328567669484E-2</v>
      </c>
      <c r="D694" s="115">
        <f t="shared" si="21"/>
        <v>487.85194281203383</v>
      </c>
    </row>
    <row r="695" spans="1:4" x14ac:dyDescent="0.3">
      <c r="A695" s="122">
        <v>40422</v>
      </c>
      <c r="B695" s="115">
        <v>43.911999999999999</v>
      </c>
      <c r="C695" s="116">
        <f t="shared" si="20"/>
        <v>-2.7333540069995166E-2</v>
      </c>
      <c r="D695" s="115">
        <f t="shared" si="21"/>
        <v>328.002480839942</v>
      </c>
    </row>
    <row r="696" spans="1:4" x14ac:dyDescent="0.3">
      <c r="A696" s="122">
        <v>40423</v>
      </c>
      <c r="B696" s="115">
        <v>43.957999999999998</v>
      </c>
      <c r="C696" s="116">
        <f t="shared" si="20"/>
        <v>-2.0434540389972181E-2</v>
      </c>
      <c r="D696" s="115">
        <f t="shared" si="21"/>
        <v>245.21448467966616</v>
      </c>
    </row>
    <row r="697" spans="1:4" x14ac:dyDescent="0.3">
      <c r="A697" s="122">
        <v>40424</v>
      </c>
      <c r="B697" s="115">
        <v>44.101999999999997</v>
      </c>
      <c r="C697" s="116">
        <f t="shared" si="20"/>
        <v>-2.1759865137635066E-2</v>
      </c>
      <c r="D697" s="115">
        <f t="shared" si="21"/>
        <v>261.11838165162078</v>
      </c>
    </row>
    <row r="698" spans="1:4" x14ac:dyDescent="0.3">
      <c r="A698" s="122">
        <v>40428</v>
      </c>
      <c r="B698" s="115">
        <v>43.966000000000001</v>
      </c>
      <c r="C698" s="116">
        <f t="shared" si="20"/>
        <v>-9.3508483359996206E-3</v>
      </c>
      <c r="D698" s="115">
        <f t="shared" si="21"/>
        <v>112.21018003199545</v>
      </c>
    </row>
    <row r="699" spans="1:4" x14ac:dyDescent="0.3">
      <c r="A699" s="122">
        <v>40429</v>
      </c>
      <c r="B699" s="115">
        <v>43.844000000000001</v>
      </c>
      <c r="C699" s="116">
        <f t="shared" si="20"/>
        <v>-8.8391545156549841E-3</v>
      </c>
      <c r="D699" s="115">
        <f t="shared" si="21"/>
        <v>106.0698541878598</v>
      </c>
    </row>
    <row r="700" spans="1:4" x14ac:dyDescent="0.3">
      <c r="A700" s="122">
        <v>40430</v>
      </c>
      <c r="B700" s="115">
        <v>44</v>
      </c>
      <c r="C700" s="116">
        <f t="shared" si="20"/>
        <v>-4.5452479432808603E-5</v>
      </c>
      <c r="D700" s="115">
        <f t="shared" si="21"/>
        <v>0.54542975319370324</v>
      </c>
    </row>
    <row r="701" spans="1:4" x14ac:dyDescent="0.3">
      <c r="A701" s="122">
        <v>40431</v>
      </c>
      <c r="B701" s="115">
        <v>44.052</v>
      </c>
      <c r="C701" s="116">
        <f t="shared" si="20"/>
        <v>-7.9388481865410871E-4</v>
      </c>
      <c r="D701" s="115">
        <f t="shared" si="21"/>
        <v>9.5266178238493051</v>
      </c>
    </row>
    <row r="702" spans="1:4" x14ac:dyDescent="0.3">
      <c r="A702" s="122">
        <v>40434</v>
      </c>
      <c r="B702" s="115">
        <v>44.362000000000002</v>
      </c>
      <c r="C702" s="116">
        <f t="shared" si="20"/>
        <v>1.0247768263800392E-2</v>
      </c>
      <c r="D702" s="115">
        <f t="shared" si="21"/>
        <v>-122.9732191656047</v>
      </c>
    </row>
    <row r="703" spans="1:4" x14ac:dyDescent="0.3">
      <c r="A703" s="122">
        <v>40435</v>
      </c>
      <c r="B703" s="115">
        <v>43.877000000000002</v>
      </c>
      <c r="C703" s="116">
        <f t="shared" si="20"/>
        <v>2.9028571428571987E-3</v>
      </c>
      <c r="D703" s="115">
        <f t="shared" si="21"/>
        <v>-34.834285714286388</v>
      </c>
    </row>
    <row r="704" spans="1:4" x14ac:dyDescent="0.3">
      <c r="A704" s="122">
        <v>40436</v>
      </c>
      <c r="B704" s="115">
        <v>43.454000000000001</v>
      </c>
      <c r="C704" s="116">
        <f t="shared" si="20"/>
        <v>-1.0429950810712298E-2</v>
      </c>
      <c r="D704" s="115">
        <f t="shared" si="21"/>
        <v>125.15940972854757</v>
      </c>
    </row>
    <row r="705" spans="1:4" x14ac:dyDescent="0.3">
      <c r="A705" s="122">
        <v>40437</v>
      </c>
      <c r="B705" s="115">
        <v>43.167000000000002</v>
      </c>
      <c r="C705" s="116">
        <f t="shared" si="20"/>
        <v>-1.7994449247008437E-2</v>
      </c>
      <c r="D705" s="115">
        <f t="shared" si="21"/>
        <v>215.93339096410125</v>
      </c>
    </row>
    <row r="706" spans="1:4" x14ac:dyDescent="0.3">
      <c r="A706" s="122">
        <v>40438</v>
      </c>
      <c r="B706" s="115">
        <v>43.152999999999999</v>
      </c>
      <c r="C706" s="116">
        <f t="shared" si="20"/>
        <v>-2.1518298489864363E-2</v>
      </c>
      <c r="D706" s="115">
        <f t="shared" si="21"/>
        <v>258.21958187837237</v>
      </c>
    </row>
    <row r="707" spans="1:4" x14ac:dyDescent="0.3">
      <c r="A707" s="122">
        <v>40441</v>
      </c>
      <c r="B707" s="115">
        <v>43.3</v>
      </c>
      <c r="C707" s="116">
        <f t="shared" si="20"/>
        <v>-1.514806896238011E-2</v>
      </c>
      <c r="D707" s="115">
        <f t="shared" si="21"/>
        <v>181.77682754856133</v>
      </c>
    </row>
    <row r="708" spans="1:4" x14ac:dyDescent="0.3">
      <c r="A708" s="122">
        <v>40442</v>
      </c>
      <c r="B708" s="115">
        <v>43.356999999999999</v>
      </c>
      <c r="C708" s="116">
        <f t="shared" si="20"/>
        <v>-1.1107563178542145E-2</v>
      </c>
      <c r="D708" s="115">
        <f t="shared" si="21"/>
        <v>133.29075814250575</v>
      </c>
    </row>
    <row r="709" spans="1:4" x14ac:dyDescent="0.3">
      <c r="A709" s="122">
        <v>40443</v>
      </c>
      <c r="B709" s="115">
        <v>43.643999999999998</v>
      </c>
      <c r="C709" s="116">
        <f t="shared" si="20"/>
        <v>-8.0909090909091277E-3</v>
      </c>
      <c r="D709" s="115">
        <f t="shared" si="21"/>
        <v>97.090909090909534</v>
      </c>
    </row>
    <row r="710" spans="1:4" x14ac:dyDescent="0.3">
      <c r="A710" s="122">
        <v>40444</v>
      </c>
      <c r="B710" s="115">
        <v>43.55</v>
      </c>
      <c r="C710" s="116">
        <f t="shared" si="20"/>
        <v>-1.1395623354217798E-2</v>
      </c>
      <c r="D710" s="115">
        <f t="shared" si="21"/>
        <v>136.74748025061356</v>
      </c>
    </row>
    <row r="711" spans="1:4" x14ac:dyDescent="0.3">
      <c r="A711" s="122">
        <v>40445</v>
      </c>
      <c r="B711" s="115">
        <v>44.292999999999999</v>
      </c>
      <c r="C711" s="116">
        <f t="shared" si="20"/>
        <v>-1.555385239619553E-3</v>
      </c>
      <c r="D711" s="115">
        <f t="shared" si="21"/>
        <v>18.664622875434635</v>
      </c>
    </row>
    <row r="712" spans="1:4" x14ac:dyDescent="0.3">
      <c r="A712" s="122">
        <v>40448</v>
      </c>
      <c r="B712" s="115">
        <v>44.180999999999997</v>
      </c>
      <c r="C712" s="116">
        <f t="shared" si="20"/>
        <v>6.9284591015792993E-3</v>
      </c>
      <c r="D712" s="115">
        <f t="shared" si="21"/>
        <v>-83.141509218951597</v>
      </c>
    </row>
    <row r="713" spans="1:4" x14ac:dyDescent="0.3">
      <c r="A713" s="122">
        <v>40449</v>
      </c>
      <c r="B713" s="115">
        <v>43.859000000000002</v>
      </c>
      <c r="C713" s="116">
        <f t="shared" si="20"/>
        <v>9.3202006719749885E-3</v>
      </c>
      <c r="D713" s="115">
        <f t="shared" si="21"/>
        <v>-111.84240806369986</v>
      </c>
    </row>
    <row r="714" spans="1:4" x14ac:dyDescent="0.3">
      <c r="A714" s="122">
        <v>40450</v>
      </c>
      <c r="B714" s="115">
        <v>43.674999999999997</v>
      </c>
      <c r="C714" s="116">
        <f t="shared" si="20"/>
        <v>1.1768248893830833E-2</v>
      </c>
      <c r="D714" s="115">
        <f t="shared" si="21"/>
        <v>-141.21898672596998</v>
      </c>
    </row>
    <row r="715" spans="1:4" x14ac:dyDescent="0.3">
      <c r="A715" s="122">
        <v>40451</v>
      </c>
      <c r="B715" s="115">
        <v>44.145000000000003</v>
      </c>
      <c r="C715" s="116">
        <f t="shared" si="20"/>
        <v>2.2987973026209172E-2</v>
      </c>
      <c r="D715" s="115">
        <f t="shared" si="21"/>
        <v>-275.85567631451005</v>
      </c>
    </row>
    <row r="716" spans="1:4" x14ac:dyDescent="0.3">
      <c r="A716" s="122">
        <v>40452</v>
      </c>
      <c r="B716" s="115">
        <v>44.3</v>
      </c>
      <c r="C716" s="116">
        <f t="shared" si="20"/>
        <v>2.3094688221709007E-2</v>
      </c>
      <c r="D716" s="115">
        <f t="shared" si="21"/>
        <v>-277.13625866050808</v>
      </c>
    </row>
    <row r="717" spans="1:4" x14ac:dyDescent="0.3">
      <c r="A717" s="122">
        <v>40455</v>
      </c>
      <c r="B717" s="115">
        <v>43.75</v>
      </c>
      <c r="C717" s="116">
        <f t="shared" si="20"/>
        <v>9.0642802776945055E-3</v>
      </c>
      <c r="D717" s="115">
        <f t="shared" si="21"/>
        <v>-108.77136333233406</v>
      </c>
    </row>
    <row r="718" spans="1:4" x14ac:dyDescent="0.3">
      <c r="A718" s="122">
        <v>40456</v>
      </c>
      <c r="B718" s="115">
        <v>44.036999999999999</v>
      </c>
      <c r="C718" s="116">
        <f t="shared" si="20"/>
        <v>9.0046741820181634E-3</v>
      </c>
      <c r="D718" s="115">
        <f t="shared" si="21"/>
        <v>-108.05609018421796</v>
      </c>
    </row>
    <row r="719" spans="1:4" x14ac:dyDescent="0.3">
      <c r="A719" s="122">
        <v>40457</v>
      </c>
      <c r="B719" s="115">
        <v>45</v>
      </c>
      <c r="C719" s="116">
        <f t="shared" ref="C719:C782" si="22">(B719-B710)/B710</f>
        <v>3.3295063145809482E-2</v>
      </c>
      <c r="D719" s="115">
        <f t="shared" ref="D719:D782" si="23">C719*$D$2</f>
        <v>-399.5407577497138</v>
      </c>
    </row>
    <row r="720" spans="1:4" x14ac:dyDescent="0.3">
      <c r="A720" s="122">
        <v>40458</v>
      </c>
      <c r="B720" s="115">
        <v>44.75</v>
      </c>
      <c r="C720" s="116">
        <f t="shared" si="22"/>
        <v>1.0317657417650661E-2</v>
      </c>
      <c r="D720" s="115">
        <f t="shared" si="23"/>
        <v>-123.81188901180793</v>
      </c>
    </row>
    <row r="721" spans="1:4" x14ac:dyDescent="0.3">
      <c r="A721" s="122">
        <v>40459</v>
      </c>
      <c r="B721" s="115">
        <v>44.917000000000002</v>
      </c>
      <c r="C721" s="116">
        <f t="shared" si="22"/>
        <v>1.6658744709264258E-2</v>
      </c>
      <c r="D721" s="115">
        <f t="shared" si="23"/>
        <v>-199.90493651117109</v>
      </c>
    </row>
    <row r="722" spans="1:4" x14ac:dyDescent="0.3">
      <c r="A722" s="122">
        <v>40463</v>
      </c>
      <c r="B722" s="115">
        <v>44.7</v>
      </c>
      <c r="C722" s="116">
        <f t="shared" si="22"/>
        <v>1.9175083791240135E-2</v>
      </c>
      <c r="D722" s="115">
        <f t="shared" si="23"/>
        <v>-230.10100549488163</v>
      </c>
    </row>
    <row r="723" spans="1:4" x14ac:dyDescent="0.3">
      <c r="A723" s="122">
        <v>40464</v>
      </c>
      <c r="B723" s="115">
        <v>44.75</v>
      </c>
      <c r="C723" s="116">
        <f t="shared" si="22"/>
        <v>2.4613623354321761E-2</v>
      </c>
      <c r="D723" s="115">
        <f t="shared" si="23"/>
        <v>-295.36348025186112</v>
      </c>
    </row>
    <row r="724" spans="1:4" x14ac:dyDescent="0.3">
      <c r="A724" s="122">
        <v>40465</v>
      </c>
      <c r="B724" s="115">
        <v>44.127000000000002</v>
      </c>
      <c r="C724" s="116">
        <f t="shared" si="22"/>
        <v>-4.0774719673803783E-4</v>
      </c>
      <c r="D724" s="115">
        <f t="shared" si="23"/>
        <v>4.8929663608564544</v>
      </c>
    </row>
    <row r="725" spans="1:4" x14ac:dyDescent="0.3">
      <c r="A725" s="122">
        <v>40466</v>
      </c>
      <c r="B725" s="115">
        <v>42.527000000000001</v>
      </c>
      <c r="C725" s="116">
        <f t="shared" si="22"/>
        <v>-4.0022573363431069E-2</v>
      </c>
      <c r="D725" s="115">
        <f t="shared" si="23"/>
        <v>480.27088036117283</v>
      </c>
    </row>
    <row r="726" spans="1:4" x14ac:dyDescent="0.3">
      <c r="A726" s="122">
        <v>40469</v>
      </c>
      <c r="B726" s="115">
        <v>42.85</v>
      </c>
      <c r="C726" s="116">
        <f t="shared" si="22"/>
        <v>-2.0571428571428539E-2</v>
      </c>
      <c r="D726" s="115">
        <f t="shared" si="23"/>
        <v>246.85714285714246</v>
      </c>
    </row>
    <row r="727" spans="1:4" x14ac:dyDescent="0.3">
      <c r="A727" s="122">
        <v>40470</v>
      </c>
      <c r="B727" s="115">
        <v>41.9</v>
      </c>
      <c r="C727" s="116">
        <f t="shared" si="22"/>
        <v>-4.8527374707632229E-2</v>
      </c>
      <c r="D727" s="115">
        <f t="shared" si="23"/>
        <v>582.32849649158675</v>
      </c>
    </row>
    <row r="728" spans="1:4" x14ac:dyDescent="0.3">
      <c r="A728" s="122">
        <v>40471</v>
      </c>
      <c r="B728" s="115">
        <v>41.274999999999999</v>
      </c>
      <c r="C728" s="116">
        <f t="shared" si="22"/>
        <v>-8.2777777777777811E-2</v>
      </c>
      <c r="D728" s="115">
        <f t="shared" si="23"/>
        <v>993.33333333333371</v>
      </c>
    </row>
    <row r="729" spans="1:4" x14ac:dyDescent="0.3">
      <c r="A729" s="122">
        <v>40472</v>
      </c>
      <c r="B729" s="115">
        <v>41.463999999999999</v>
      </c>
      <c r="C729" s="116">
        <f t="shared" si="22"/>
        <v>-7.3430167597765397E-2</v>
      </c>
      <c r="D729" s="115">
        <f t="shared" si="23"/>
        <v>881.16201117318474</v>
      </c>
    </row>
    <row r="730" spans="1:4" x14ac:dyDescent="0.3">
      <c r="A730" s="122">
        <v>40473</v>
      </c>
      <c r="B730" s="115">
        <v>42.320999999999998</v>
      </c>
      <c r="C730" s="116">
        <f t="shared" si="22"/>
        <v>-5.7795489458334341E-2</v>
      </c>
      <c r="D730" s="115">
        <f t="shared" si="23"/>
        <v>693.54587350001214</v>
      </c>
    </row>
    <row r="731" spans="1:4" x14ac:dyDescent="0.3">
      <c r="A731" s="122">
        <v>40476</v>
      </c>
      <c r="B731" s="115">
        <v>42.975999999999999</v>
      </c>
      <c r="C731" s="116">
        <f t="shared" si="22"/>
        <v>-3.8568232662192475E-2</v>
      </c>
      <c r="D731" s="115">
        <f t="shared" si="23"/>
        <v>462.81879194630972</v>
      </c>
    </row>
    <row r="732" spans="1:4" x14ac:dyDescent="0.3">
      <c r="A732" s="122">
        <v>40477</v>
      </c>
      <c r="B732" s="115">
        <v>42.786000000000001</v>
      </c>
      <c r="C732" s="116">
        <f t="shared" si="22"/>
        <v>-4.3888268156424548E-2</v>
      </c>
      <c r="D732" s="115">
        <f t="shared" si="23"/>
        <v>526.65921787709453</v>
      </c>
    </row>
    <row r="733" spans="1:4" x14ac:dyDescent="0.3">
      <c r="A733" s="122">
        <v>40478</v>
      </c>
      <c r="B733" s="115">
        <v>42.606999999999999</v>
      </c>
      <c r="C733" s="116">
        <f t="shared" si="22"/>
        <v>-3.4446030774809143E-2</v>
      </c>
      <c r="D733" s="115">
        <f t="shared" si="23"/>
        <v>413.35236929770974</v>
      </c>
    </row>
    <row r="734" spans="1:4" x14ac:dyDescent="0.3">
      <c r="A734" s="122">
        <v>40479</v>
      </c>
      <c r="B734" s="115">
        <v>42.625</v>
      </c>
      <c r="C734" s="116">
        <f t="shared" si="22"/>
        <v>2.3044183695064072E-3</v>
      </c>
      <c r="D734" s="115">
        <f t="shared" si="23"/>
        <v>-27.653020434076886</v>
      </c>
    </row>
    <row r="735" spans="1:4" x14ac:dyDescent="0.3">
      <c r="A735" s="122">
        <v>40480</v>
      </c>
      <c r="B735" s="115">
        <v>42.542000000000002</v>
      </c>
      <c r="C735" s="116">
        <f t="shared" si="22"/>
        <v>-7.1878646441073469E-3</v>
      </c>
      <c r="D735" s="115">
        <f t="shared" si="23"/>
        <v>86.254375729288157</v>
      </c>
    </row>
    <row r="736" spans="1:4" x14ac:dyDescent="0.3">
      <c r="A736" s="122">
        <v>40483</v>
      </c>
      <c r="B736" s="115">
        <v>42.643000000000001</v>
      </c>
      <c r="C736" s="116">
        <f t="shared" si="22"/>
        <v>1.7732696897374754E-2</v>
      </c>
      <c r="D736" s="115">
        <f t="shared" si="23"/>
        <v>-212.79236276849704</v>
      </c>
    </row>
    <row r="737" spans="1:4" x14ac:dyDescent="0.3">
      <c r="A737" s="122">
        <v>40484</v>
      </c>
      <c r="B737" s="115">
        <v>42.804000000000002</v>
      </c>
      <c r="C737" s="116">
        <f t="shared" si="22"/>
        <v>3.7044215626892876E-2</v>
      </c>
      <c r="D737" s="115">
        <f t="shared" si="23"/>
        <v>-444.53058752271454</v>
      </c>
    </row>
    <row r="738" spans="1:4" x14ac:dyDescent="0.3">
      <c r="A738" s="122">
        <v>40485</v>
      </c>
      <c r="B738" s="115">
        <v>42.55</v>
      </c>
      <c r="C738" s="116">
        <f t="shared" si="22"/>
        <v>2.6191394945012506E-2</v>
      </c>
      <c r="D738" s="115">
        <f t="shared" si="23"/>
        <v>-314.29673934015005</v>
      </c>
    </row>
    <row r="739" spans="1:4" x14ac:dyDescent="0.3">
      <c r="A739" s="122">
        <v>40486</v>
      </c>
      <c r="B739" s="115">
        <v>43.036000000000001</v>
      </c>
      <c r="C739" s="116">
        <f t="shared" si="22"/>
        <v>1.6894685853358935E-2</v>
      </c>
      <c r="D739" s="115">
        <f t="shared" si="23"/>
        <v>-202.73623024030721</v>
      </c>
    </row>
    <row r="740" spans="1:4" x14ac:dyDescent="0.3">
      <c r="A740" s="122">
        <v>40487</v>
      </c>
      <c r="B740" s="115">
        <v>43.188000000000002</v>
      </c>
      <c r="C740" s="116">
        <f t="shared" si="22"/>
        <v>4.932985852568952E-3</v>
      </c>
      <c r="D740" s="115">
        <f t="shared" si="23"/>
        <v>-59.195830230827426</v>
      </c>
    </row>
    <row r="741" spans="1:4" x14ac:dyDescent="0.3">
      <c r="A741" s="122">
        <v>40490</v>
      </c>
      <c r="B741" s="115">
        <v>43.375</v>
      </c>
      <c r="C741" s="116">
        <f t="shared" si="22"/>
        <v>1.3766185200766574E-2</v>
      </c>
      <c r="D741" s="115">
        <f t="shared" si="23"/>
        <v>-165.19422240919889</v>
      </c>
    </row>
    <row r="742" spans="1:4" x14ac:dyDescent="0.3">
      <c r="A742" s="122">
        <v>40491</v>
      </c>
      <c r="B742" s="115">
        <v>43.161000000000001</v>
      </c>
      <c r="C742" s="116">
        <f t="shared" si="22"/>
        <v>1.3002558265073863E-2</v>
      </c>
      <c r="D742" s="115">
        <f t="shared" si="23"/>
        <v>-156.03069918088636</v>
      </c>
    </row>
    <row r="743" spans="1:4" x14ac:dyDescent="0.3">
      <c r="A743" s="122">
        <v>40492</v>
      </c>
      <c r="B743" s="115">
        <v>42.728999999999999</v>
      </c>
      <c r="C743" s="116">
        <f t="shared" si="22"/>
        <v>2.4398826979471953E-3</v>
      </c>
      <c r="D743" s="115">
        <f t="shared" si="23"/>
        <v>-29.278592375366344</v>
      </c>
    </row>
    <row r="744" spans="1:4" x14ac:dyDescent="0.3">
      <c r="A744" s="122">
        <v>40494</v>
      </c>
      <c r="B744" s="115">
        <v>42.375</v>
      </c>
      <c r="C744" s="116">
        <f t="shared" si="22"/>
        <v>-3.9255324150251885E-3</v>
      </c>
      <c r="D744" s="115">
        <f t="shared" si="23"/>
        <v>47.106388980302263</v>
      </c>
    </row>
    <row r="745" spans="1:4" x14ac:dyDescent="0.3">
      <c r="A745" s="122">
        <v>40497</v>
      </c>
      <c r="B745" s="115">
        <v>42.320999999999998</v>
      </c>
      <c r="C745" s="116">
        <f t="shared" si="22"/>
        <v>-7.5510634805244174E-3</v>
      </c>
      <c r="D745" s="115">
        <f t="shared" si="23"/>
        <v>90.612761766293005</v>
      </c>
    </row>
    <row r="746" spans="1:4" x14ac:dyDescent="0.3">
      <c r="A746" s="122">
        <v>40498</v>
      </c>
      <c r="B746" s="115">
        <v>41.875</v>
      </c>
      <c r="C746" s="116">
        <f t="shared" si="22"/>
        <v>-2.170357910475661E-2</v>
      </c>
      <c r="D746" s="115">
        <f t="shared" si="23"/>
        <v>260.44294925707931</v>
      </c>
    </row>
    <row r="747" spans="1:4" x14ac:dyDescent="0.3">
      <c r="A747" s="122">
        <v>40499</v>
      </c>
      <c r="B747" s="115">
        <v>41.917000000000002</v>
      </c>
      <c r="C747" s="116">
        <f t="shared" si="22"/>
        <v>-1.4876615746180861E-2</v>
      </c>
      <c r="D747" s="115">
        <f t="shared" si="23"/>
        <v>178.51938895417032</v>
      </c>
    </row>
    <row r="748" spans="1:4" x14ac:dyDescent="0.3">
      <c r="A748" s="122">
        <v>40500</v>
      </c>
      <c r="B748" s="115">
        <v>42.332999999999998</v>
      </c>
      <c r="C748" s="116">
        <f t="shared" si="22"/>
        <v>-1.633516126034025E-2</v>
      </c>
      <c r="D748" s="115">
        <f t="shared" si="23"/>
        <v>196.021935124083</v>
      </c>
    </row>
    <row r="749" spans="1:4" x14ac:dyDescent="0.3">
      <c r="A749" s="122">
        <v>40501</v>
      </c>
      <c r="B749" s="115">
        <v>42.3</v>
      </c>
      <c r="C749" s="116">
        <f t="shared" si="22"/>
        <v>-2.0561267018616401E-2</v>
      </c>
      <c r="D749" s="115">
        <f t="shared" si="23"/>
        <v>246.73520422339681</v>
      </c>
    </row>
    <row r="750" spans="1:4" x14ac:dyDescent="0.3">
      <c r="A750" s="122">
        <v>40504</v>
      </c>
      <c r="B750" s="115">
        <v>42.25</v>
      </c>
      <c r="C750" s="116">
        <f t="shared" si="22"/>
        <v>-2.5936599423631124E-2</v>
      </c>
      <c r="D750" s="115">
        <f t="shared" si="23"/>
        <v>311.23919308357347</v>
      </c>
    </row>
    <row r="751" spans="1:4" x14ac:dyDescent="0.3">
      <c r="A751" s="122">
        <v>40505</v>
      </c>
      <c r="B751" s="115">
        <v>42</v>
      </c>
      <c r="C751" s="116">
        <f t="shared" si="22"/>
        <v>-2.6899284075901888E-2</v>
      </c>
      <c r="D751" s="115">
        <f t="shared" si="23"/>
        <v>322.79140891082267</v>
      </c>
    </row>
    <row r="752" spans="1:4" x14ac:dyDescent="0.3">
      <c r="A752" s="122">
        <v>40506</v>
      </c>
      <c r="B752" s="115">
        <v>42.174999999999997</v>
      </c>
      <c r="C752" s="116">
        <f t="shared" si="22"/>
        <v>-1.2965433312270402E-2</v>
      </c>
      <c r="D752" s="115">
        <f t="shared" si="23"/>
        <v>155.58519974724481</v>
      </c>
    </row>
    <row r="753" spans="1:4" x14ac:dyDescent="0.3">
      <c r="A753" s="122">
        <v>40508</v>
      </c>
      <c r="B753" s="115">
        <v>42.155999999999999</v>
      </c>
      <c r="C753" s="116">
        <f t="shared" si="22"/>
        <v>-5.1681415929203823E-3</v>
      </c>
      <c r="D753" s="115">
        <f t="shared" si="23"/>
        <v>62.017699115044586</v>
      </c>
    </row>
    <row r="754" spans="1:4" x14ac:dyDescent="0.3">
      <c r="A754" s="122">
        <v>40511</v>
      </c>
      <c r="B754" s="115">
        <v>41.771000000000001</v>
      </c>
      <c r="C754" s="116">
        <f t="shared" si="22"/>
        <v>-1.2995912194891358E-2</v>
      </c>
      <c r="D754" s="115">
        <f t="shared" si="23"/>
        <v>155.9509463386963</v>
      </c>
    </row>
    <row r="755" spans="1:4" x14ac:dyDescent="0.3">
      <c r="A755" s="122">
        <v>40512</v>
      </c>
      <c r="B755" s="115">
        <v>41.832999999999998</v>
      </c>
      <c r="C755" s="116">
        <f t="shared" si="22"/>
        <v>-1.0029850746269037E-3</v>
      </c>
      <c r="D755" s="115">
        <f t="shared" si="23"/>
        <v>12.035820895522845</v>
      </c>
    </row>
    <row r="756" spans="1:4" x14ac:dyDescent="0.3">
      <c r="A756" s="122">
        <v>40513</v>
      </c>
      <c r="B756" s="115">
        <v>42</v>
      </c>
      <c r="C756" s="116">
        <f t="shared" si="22"/>
        <v>1.980103537943994E-3</v>
      </c>
      <c r="D756" s="115">
        <f t="shared" si="23"/>
        <v>-23.761242455327928</v>
      </c>
    </row>
    <row r="757" spans="1:4" x14ac:dyDescent="0.3">
      <c r="A757" s="122">
        <v>40514</v>
      </c>
      <c r="B757" s="115">
        <v>42.070999999999998</v>
      </c>
      <c r="C757" s="116">
        <f t="shared" si="22"/>
        <v>-6.1890251104339518E-3</v>
      </c>
      <c r="D757" s="115">
        <f t="shared" si="23"/>
        <v>74.268301325207418</v>
      </c>
    </row>
    <row r="758" spans="1:4" x14ac:dyDescent="0.3">
      <c r="A758" s="122">
        <v>40515</v>
      </c>
      <c r="B758" s="115">
        <v>41.978999999999999</v>
      </c>
      <c r="C758" s="116">
        <f t="shared" si="22"/>
        <v>-7.5886524822694557E-3</v>
      </c>
      <c r="D758" s="115">
        <f t="shared" si="23"/>
        <v>91.063829787233473</v>
      </c>
    </row>
    <row r="759" spans="1:4" x14ac:dyDescent="0.3">
      <c r="A759" s="122">
        <v>40518</v>
      </c>
      <c r="B759" s="115">
        <v>42.036000000000001</v>
      </c>
      <c r="C759" s="116">
        <f t="shared" si="22"/>
        <v>-5.065088757396417E-3</v>
      </c>
      <c r="D759" s="115">
        <f t="shared" si="23"/>
        <v>60.781065088757003</v>
      </c>
    </row>
    <row r="760" spans="1:4" x14ac:dyDescent="0.3">
      <c r="A760" s="122">
        <v>40519</v>
      </c>
      <c r="B760" s="115">
        <v>42.103999999999999</v>
      </c>
      <c r="C760" s="116">
        <f t="shared" si="22"/>
        <v>2.4761904761904574E-3</v>
      </c>
      <c r="D760" s="115">
        <f t="shared" si="23"/>
        <v>-29.714285714285488</v>
      </c>
    </row>
    <row r="761" spans="1:4" x14ac:dyDescent="0.3">
      <c r="A761" s="122">
        <v>40520</v>
      </c>
      <c r="B761" s="115">
        <v>41.725000000000001</v>
      </c>
      <c r="C761" s="116">
        <f t="shared" si="22"/>
        <v>-1.0669828097213889E-2</v>
      </c>
      <c r="D761" s="115">
        <f t="shared" si="23"/>
        <v>128.03793716656668</v>
      </c>
    </row>
    <row r="762" spans="1:4" x14ac:dyDescent="0.3">
      <c r="A762" s="122">
        <v>40521</v>
      </c>
      <c r="B762" s="115">
        <v>41.667000000000002</v>
      </c>
      <c r="C762" s="116">
        <f t="shared" si="22"/>
        <v>-1.1599772274409271E-2</v>
      </c>
      <c r="D762" s="115">
        <f t="shared" si="23"/>
        <v>139.19726729291125</v>
      </c>
    </row>
    <row r="763" spans="1:4" x14ac:dyDescent="0.3">
      <c r="A763" s="122">
        <v>40522</v>
      </c>
      <c r="B763" s="115">
        <v>41.725000000000001</v>
      </c>
      <c r="C763" s="116">
        <f t="shared" si="22"/>
        <v>-1.1012424888080098E-3</v>
      </c>
      <c r="D763" s="115">
        <f t="shared" si="23"/>
        <v>13.214909865696118</v>
      </c>
    </row>
    <row r="764" spans="1:4" x14ac:dyDescent="0.3">
      <c r="A764" s="122">
        <v>40525</v>
      </c>
      <c r="B764" s="115">
        <v>41.731999999999999</v>
      </c>
      <c r="C764" s="116">
        <f t="shared" si="22"/>
        <v>-2.414361867425217E-3</v>
      </c>
      <c r="D764" s="115">
        <f t="shared" si="23"/>
        <v>28.972342409102605</v>
      </c>
    </row>
    <row r="765" spans="1:4" x14ac:dyDescent="0.3">
      <c r="A765" s="122">
        <v>40526</v>
      </c>
      <c r="B765" s="115">
        <v>41.945999999999998</v>
      </c>
      <c r="C765" s="116">
        <f t="shared" si="22"/>
        <v>-1.2857142857143344E-3</v>
      </c>
      <c r="D765" s="115">
        <f t="shared" si="23"/>
        <v>15.428571428572013</v>
      </c>
    </row>
    <row r="766" spans="1:4" x14ac:dyDescent="0.3">
      <c r="A766" s="122">
        <v>40527</v>
      </c>
      <c r="B766" s="115">
        <v>41.875</v>
      </c>
      <c r="C766" s="116">
        <f t="shared" si="22"/>
        <v>-4.6587910912504566E-3</v>
      </c>
      <c r="D766" s="115">
        <f t="shared" si="23"/>
        <v>55.905493095005482</v>
      </c>
    </row>
    <row r="767" spans="1:4" x14ac:dyDescent="0.3">
      <c r="A767" s="122">
        <v>40528</v>
      </c>
      <c r="B767" s="115">
        <v>41.75</v>
      </c>
      <c r="C767" s="116">
        <f t="shared" si="22"/>
        <v>-5.4551085066342504E-3</v>
      </c>
      <c r="D767" s="115">
        <f t="shared" si="23"/>
        <v>65.461302079611002</v>
      </c>
    </row>
    <row r="768" spans="1:4" x14ac:dyDescent="0.3">
      <c r="A768" s="122">
        <v>40529</v>
      </c>
      <c r="B768" s="115">
        <v>41.813000000000002</v>
      </c>
      <c r="C768" s="116">
        <f t="shared" si="22"/>
        <v>-5.3049766866495136E-3</v>
      </c>
      <c r="D768" s="115">
        <f t="shared" si="23"/>
        <v>63.659720239794162</v>
      </c>
    </row>
    <row r="769" spans="1:4" x14ac:dyDescent="0.3">
      <c r="A769" s="122">
        <v>40532</v>
      </c>
      <c r="B769" s="115">
        <v>41.853999999999999</v>
      </c>
      <c r="C769" s="116">
        <f t="shared" si="22"/>
        <v>-5.9376781303439102E-3</v>
      </c>
      <c r="D769" s="115">
        <f t="shared" si="23"/>
        <v>71.252137564126926</v>
      </c>
    </row>
    <row r="770" spans="1:4" x14ac:dyDescent="0.3">
      <c r="A770" s="122">
        <v>40533</v>
      </c>
      <c r="B770" s="115">
        <v>41.786000000000001</v>
      </c>
      <c r="C770" s="116">
        <f t="shared" si="22"/>
        <v>1.4619532654283989E-3</v>
      </c>
      <c r="D770" s="115">
        <f t="shared" si="23"/>
        <v>-17.543439185140787</v>
      </c>
    </row>
    <row r="771" spans="1:4" x14ac:dyDescent="0.3">
      <c r="A771" s="122">
        <v>40534</v>
      </c>
      <c r="B771" s="115">
        <v>42.021000000000001</v>
      </c>
      <c r="C771" s="116">
        <f t="shared" si="22"/>
        <v>8.4959320325437206E-3</v>
      </c>
      <c r="D771" s="115">
        <f t="shared" si="23"/>
        <v>-101.95118439052465</v>
      </c>
    </row>
    <row r="772" spans="1:4" x14ac:dyDescent="0.3">
      <c r="A772" s="122">
        <v>40535</v>
      </c>
      <c r="B772" s="115">
        <v>42</v>
      </c>
      <c r="C772" s="116">
        <f t="shared" si="22"/>
        <v>6.5907729179148847E-3</v>
      </c>
      <c r="D772" s="115">
        <f t="shared" si="23"/>
        <v>-79.089275014978611</v>
      </c>
    </row>
    <row r="773" spans="1:4" x14ac:dyDescent="0.3">
      <c r="A773" s="122">
        <v>40539</v>
      </c>
      <c r="B773" s="115">
        <v>42.125</v>
      </c>
      <c r="C773" s="116">
        <f t="shared" si="22"/>
        <v>9.4172337774369955E-3</v>
      </c>
      <c r="D773" s="115">
        <f t="shared" si="23"/>
        <v>-113.00680532924395</v>
      </c>
    </row>
    <row r="774" spans="1:4" x14ac:dyDescent="0.3">
      <c r="A774" s="122">
        <v>40540</v>
      </c>
      <c r="B774" s="115">
        <v>42.274999999999999</v>
      </c>
      <c r="C774" s="116">
        <f t="shared" si="22"/>
        <v>7.8434177275544907E-3</v>
      </c>
      <c r="D774" s="115">
        <f t="shared" si="23"/>
        <v>-94.121012730653888</v>
      </c>
    </row>
    <row r="775" spans="1:4" x14ac:dyDescent="0.3">
      <c r="A775" s="122">
        <v>40541</v>
      </c>
      <c r="B775" s="115">
        <v>42.063000000000002</v>
      </c>
      <c r="C775" s="116">
        <f t="shared" si="22"/>
        <v>4.489552238806027E-3</v>
      </c>
      <c r="D775" s="115">
        <f t="shared" si="23"/>
        <v>-53.874626865672326</v>
      </c>
    </row>
    <row r="776" spans="1:4" x14ac:dyDescent="0.3">
      <c r="A776" s="122">
        <v>40542</v>
      </c>
      <c r="B776" s="115">
        <v>42.094000000000001</v>
      </c>
      <c r="C776" s="116">
        <f t="shared" si="22"/>
        <v>8.2395209580838607E-3</v>
      </c>
      <c r="D776" s="115">
        <f t="shared" si="23"/>
        <v>-98.874251497006327</v>
      </c>
    </row>
    <row r="777" spans="1:4" x14ac:dyDescent="0.3">
      <c r="A777" s="122">
        <v>40543</v>
      </c>
      <c r="B777" s="115">
        <v>41.975000000000001</v>
      </c>
      <c r="C777" s="116">
        <f t="shared" si="22"/>
        <v>3.8743931313227711E-3</v>
      </c>
      <c r="D777" s="115">
        <f t="shared" si="23"/>
        <v>-46.49271757587325</v>
      </c>
    </row>
    <row r="778" spans="1:4" x14ac:dyDescent="0.3">
      <c r="A778" s="122">
        <v>40546</v>
      </c>
      <c r="B778" s="115">
        <v>42.981999999999999</v>
      </c>
      <c r="C778" s="116">
        <f t="shared" si="22"/>
        <v>2.6950829072490089E-2</v>
      </c>
      <c r="D778" s="115">
        <f t="shared" si="23"/>
        <v>-323.40994886988108</v>
      </c>
    </row>
    <row r="779" spans="1:4" x14ac:dyDescent="0.3">
      <c r="A779" s="122">
        <v>40547</v>
      </c>
      <c r="B779" s="115">
        <v>43.231999999999999</v>
      </c>
      <c r="C779" s="116">
        <f t="shared" si="22"/>
        <v>3.4604891590484799E-2</v>
      </c>
      <c r="D779" s="115">
        <f t="shared" si="23"/>
        <v>-415.25869908581757</v>
      </c>
    </row>
    <row r="780" spans="1:4" x14ac:dyDescent="0.3">
      <c r="A780" s="122">
        <v>40548</v>
      </c>
      <c r="B780" s="115">
        <v>43.475000000000001</v>
      </c>
      <c r="C780" s="116">
        <f t="shared" si="22"/>
        <v>3.4601746745674795E-2</v>
      </c>
      <c r="D780" s="115">
        <f t="shared" si="23"/>
        <v>-415.22096094809757</v>
      </c>
    </row>
    <row r="781" spans="1:4" x14ac:dyDescent="0.3">
      <c r="A781" s="122">
        <v>40549</v>
      </c>
      <c r="B781" s="115">
        <v>43.143000000000001</v>
      </c>
      <c r="C781" s="116">
        <f t="shared" si="22"/>
        <v>2.7214285714285729E-2</v>
      </c>
      <c r="D781" s="115">
        <f t="shared" si="23"/>
        <v>-326.57142857142873</v>
      </c>
    </row>
    <row r="782" spans="1:4" x14ac:dyDescent="0.3">
      <c r="A782" s="122">
        <v>40550</v>
      </c>
      <c r="B782" s="115">
        <v>43.018000000000001</v>
      </c>
      <c r="C782" s="116">
        <f t="shared" si="22"/>
        <v>2.1198813056379839E-2</v>
      </c>
      <c r="D782" s="115">
        <f t="shared" si="23"/>
        <v>-254.38575667655806</v>
      </c>
    </row>
    <row r="783" spans="1:4" x14ac:dyDescent="0.3">
      <c r="A783" s="122">
        <v>40553</v>
      </c>
      <c r="B783" s="115">
        <v>42.820999999999998</v>
      </c>
      <c r="C783" s="116">
        <f t="shared" ref="C783:C846" si="24">(B783-B774)/B774</f>
        <v>1.2915434654050843E-2</v>
      </c>
      <c r="D783" s="115">
        <f t="shared" ref="D783:D846" si="25">C783*$D$2</f>
        <v>-154.98521584861012</v>
      </c>
    </row>
    <row r="784" spans="1:4" x14ac:dyDescent="0.3">
      <c r="A784" s="122">
        <v>40554</v>
      </c>
      <c r="B784" s="115">
        <v>43.213999999999999</v>
      </c>
      <c r="C784" s="116">
        <f t="shared" si="24"/>
        <v>2.7363716330266415E-2</v>
      </c>
      <c r="D784" s="115">
        <f t="shared" si="25"/>
        <v>-328.36459596319696</v>
      </c>
    </row>
    <row r="785" spans="1:4" x14ac:dyDescent="0.3">
      <c r="A785" s="122">
        <v>40555</v>
      </c>
      <c r="B785" s="115">
        <v>43.707999999999998</v>
      </c>
      <c r="C785" s="116">
        <f t="shared" si="24"/>
        <v>3.8342756687413819E-2</v>
      </c>
      <c r="D785" s="115">
        <f t="shared" si="25"/>
        <v>-460.11308024896584</v>
      </c>
    </row>
    <row r="786" spans="1:4" x14ac:dyDescent="0.3">
      <c r="A786" s="122">
        <v>40556</v>
      </c>
      <c r="B786" s="115">
        <v>44.08</v>
      </c>
      <c r="C786" s="116">
        <f t="shared" si="24"/>
        <v>5.0148898153662816E-2</v>
      </c>
      <c r="D786" s="115">
        <f t="shared" si="25"/>
        <v>-601.78677784395381</v>
      </c>
    </row>
    <row r="787" spans="1:4" x14ac:dyDescent="0.3">
      <c r="A787" s="122">
        <v>40557</v>
      </c>
      <c r="B787" s="115">
        <v>43.978999999999999</v>
      </c>
      <c r="C787" s="116">
        <f t="shared" si="24"/>
        <v>2.3195756363128751E-2</v>
      </c>
      <c r="D787" s="115">
        <f t="shared" si="25"/>
        <v>-278.34907635754502</v>
      </c>
    </row>
    <row r="788" spans="1:4" x14ac:dyDescent="0.3">
      <c r="A788" s="122">
        <v>40561</v>
      </c>
      <c r="B788" s="115">
        <v>43.981999999999999</v>
      </c>
      <c r="C788" s="116">
        <f t="shared" si="24"/>
        <v>1.7348260547742415E-2</v>
      </c>
      <c r="D788" s="115">
        <f t="shared" si="25"/>
        <v>-208.17912657290898</v>
      </c>
    </row>
    <row r="789" spans="1:4" x14ac:dyDescent="0.3">
      <c r="A789" s="122">
        <v>40562</v>
      </c>
      <c r="B789" s="115">
        <v>43.859000000000002</v>
      </c>
      <c r="C789" s="116">
        <f t="shared" si="24"/>
        <v>8.8326624496837345E-3</v>
      </c>
      <c r="D789" s="115">
        <f t="shared" si="25"/>
        <v>-105.99194939620482</v>
      </c>
    </row>
    <row r="790" spans="1:4" x14ac:dyDescent="0.3">
      <c r="A790" s="122">
        <v>40563</v>
      </c>
      <c r="B790" s="115">
        <v>43.786999999999999</v>
      </c>
      <c r="C790" s="116">
        <f t="shared" si="24"/>
        <v>1.4927102890387742E-2</v>
      </c>
      <c r="D790" s="115">
        <f t="shared" si="25"/>
        <v>-179.1252346846529</v>
      </c>
    </row>
    <row r="791" spans="1:4" x14ac:dyDescent="0.3">
      <c r="A791" s="122">
        <v>40564</v>
      </c>
      <c r="B791" s="115">
        <v>43.820999999999998</v>
      </c>
      <c r="C791" s="116">
        <f t="shared" si="24"/>
        <v>1.8666604677111842E-2</v>
      </c>
      <c r="D791" s="115">
        <f t="shared" si="25"/>
        <v>-223.9992561253421</v>
      </c>
    </row>
    <row r="792" spans="1:4" x14ac:dyDescent="0.3">
      <c r="A792" s="122">
        <v>40567</v>
      </c>
      <c r="B792" s="115">
        <v>43.8</v>
      </c>
      <c r="C792" s="116">
        <f t="shared" si="24"/>
        <v>2.2862614137922965E-2</v>
      </c>
      <c r="D792" s="115">
        <f t="shared" si="25"/>
        <v>-274.35136965507559</v>
      </c>
    </row>
    <row r="793" spans="1:4" x14ac:dyDescent="0.3">
      <c r="A793" s="122">
        <v>40568</v>
      </c>
      <c r="B793" s="115">
        <v>44</v>
      </c>
      <c r="C793" s="116">
        <f t="shared" si="24"/>
        <v>1.8188550006942226E-2</v>
      </c>
      <c r="D793" s="115">
        <f t="shared" si="25"/>
        <v>-218.26260008330672</v>
      </c>
    </row>
    <row r="794" spans="1:4" x14ac:dyDescent="0.3">
      <c r="A794" s="122">
        <v>40569</v>
      </c>
      <c r="B794" s="115">
        <v>43.85</v>
      </c>
      <c r="C794" s="116">
        <f t="shared" si="24"/>
        <v>3.2488331655532859E-3</v>
      </c>
      <c r="D794" s="115">
        <f t="shared" si="25"/>
        <v>-38.985997986639433</v>
      </c>
    </row>
    <row r="795" spans="1:4" x14ac:dyDescent="0.3">
      <c r="A795" s="122">
        <v>40570</v>
      </c>
      <c r="B795" s="115">
        <v>43.859000000000002</v>
      </c>
      <c r="C795" s="116">
        <f t="shared" si="24"/>
        <v>-5.0136116152449308E-3</v>
      </c>
      <c r="D795" s="115">
        <f t="shared" si="25"/>
        <v>60.163339382939171</v>
      </c>
    </row>
    <row r="796" spans="1:4" x14ac:dyDescent="0.3">
      <c r="A796" s="122">
        <v>40571</v>
      </c>
      <c r="B796" s="115">
        <v>43.771000000000001</v>
      </c>
      <c r="C796" s="116">
        <f t="shared" si="24"/>
        <v>-4.7295300029559202E-3</v>
      </c>
      <c r="D796" s="115">
        <f t="shared" si="25"/>
        <v>56.754360035471045</v>
      </c>
    </row>
    <row r="797" spans="1:4" x14ac:dyDescent="0.3">
      <c r="A797" s="122">
        <v>40574</v>
      </c>
      <c r="B797" s="115">
        <v>43.679000000000002</v>
      </c>
      <c r="C797" s="116">
        <f t="shared" si="24"/>
        <v>-6.8891819380655101E-3</v>
      </c>
      <c r="D797" s="115">
        <f t="shared" si="25"/>
        <v>82.670183256786117</v>
      </c>
    </row>
    <row r="798" spans="1:4" x14ac:dyDescent="0.3">
      <c r="A798" s="122">
        <v>40575</v>
      </c>
      <c r="B798" s="115">
        <v>43.771000000000001</v>
      </c>
      <c r="C798" s="116">
        <f t="shared" si="24"/>
        <v>-2.0064296951595104E-3</v>
      </c>
      <c r="D798" s="115">
        <f t="shared" si="25"/>
        <v>24.077156341914126</v>
      </c>
    </row>
    <row r="799" spans="1:4" x14ac:dyDescent="0.3">
      <c r="A799" s="122">
        <v>40576</v>
      </c>
      <c r="B799" s="115">
        <v>43.542000000000002</v>
      </c>
      <c r="C799" s="116">
        <f t="shared" si="24"/>
        <v>-5.5952680019183193E-3</v>
      </c>
      <c r="D799" s="115">
        <f t="shared" si="25"/>
        <v>67.143216023019832</v>
      </c>
    </row>
    <row r="800" spans="1:4" x14ac:dyDescent="0.3">
      <c r="A800" s="122">
        <v>40577</v>
      </c>
      <c r="B800" s="115">
        <v>43.207999999999998</v>
      </c>
      <c r="C800" s="116">
        <f t="shared" si="24"/>
        <v>-1.3988726866114411E-2</v>
      </c>
      <c r="D800" s="115">
        <f t="shared" si="25"/>
        <v>167.86472239337294</v>
      </c>
    </row>
    <row r="801" spans="1:4" x14ac:dyDescent="0.3">
      <c r="A801" s="122">
        <v>40578</v>
      </c>
      <c r="B801" s="115">
        <v>43.070999999999998</v>
      </c>
      <c r="C801" s="116">
        <f t="shared" si="24"/>
        <v>-1.6643835616438341E-2</v>
      </c>
      <c r="D801" s="115">
        <f t="shared" si="25"/>
        <v>199.72602739726008</v>
      </c>
    </row>
    <row r="802" spans="1:4" x14ac:dyDescent="0.3">
      <c r="A802" s="122">
        <v>40581</v>
      </c>
      <c r="B802" s="115">
        <v>42.924999999999997</v>
      </c>
      <c r="C802" s="116">
        <f t="shared" si="24"/>
        <v>-2.4431818181818245E-2</v>
      </c>
      <c r="D802" s="115">
        <f t="shared" si="25"/>
        <v>293.18181818181893</v>
      </c>
    </row>
    <row r="803" spans="1:4" x14ac:dyDescent="0.3">
      <c r="A803" s="122">
        <v>40582</v>
      </c>
      <c r="B803" s="115">
        <v>42.938000000000002</v>
      </c>
      <c r="C803" s="116">
        <f t="shared" si="24"/>
        <v>-2.0798175598631678E-2</v>
      </c>
      <c r="D803" s="115">
        <f t="shared" si="25"/>
        <v>249.57810718358013</v>
      </c>
    </row>
    <row r="804" spans="1:4" x14ac:dyDescent="0.3">
      <c r="A804" s="122">
        <v>40583</v>
      </c>
      <c r="B804" s="115">
        <v>43.125</v>
      </c>
      <c r="C804" s="116">
        <f t="shared" si="24"/>
        <v>-1.6735447684625773E-2</v>
      </c>
      <c r="D804" s="115">
        <f t="shared" si="25"/>
        <v>200.82537221550928</v>
      </c>
    </row>
    <row r="805" spans="1:4" x14ac:dyDescent="0.3">
      <c r="A805" s="122">
        <v>40584</v>
      </c>
      <c r="B805" s="115">
        <v>43.304000000000002</v>
      </c>
      <c r="C805" s="116">
        <f t="shared" si="24"/>
        <v>-1.0669164515318333E-2</v>
      </c>
      <c r="D805" s="115">
        <f t="shared" si="25"/>
        <v>128.02997418382</v>
      </c>
    </row>
    <row r="806" spans="1:4" x14ac:dyDescent="0.3">
      <c r="A806" s="122">
        <v>40585</v>
      </c>
      <c r="B806" s="115">
        <v>43.917000000000002</v>
      </c>
      <c r="C806" s="116">
        <f t="shared" si="24"/>
        <v>5.4488426932850923E-3</v>
      </c>
      <c r="D806" s="115">
        <f t="shared" si="25"/>
        <v>-65.386112319421102</v>
      </c>
    </row>
    <row r="807" spans="1:4" x14ac:dyDescent="0.3">
      <c r="A807" s="122">
        <v>40588</v>
      </c>
      <c r="B807" s="115">
        <v>44.731999999999999</v>
      </c>
      <c r="C807" s="116">
        <f t="shared" si="24"/>
        <v>2.1955175801329614E-2</v>
      </c>
      <c r="D807" s="115">
        <f t="shared" si="25"/>
        <v>-263.46210961595534</v>
      </c>
    </row>
    <row r="808" spans="1:4" x14ac:dyDescent="0.3">
      <c r="A808" s="122">
        <v>40589</v>
      </c>
      <c r="B808" s="115">
        <v>45.463999999999999</v>
      </c>
      <c r="C808" s="116">
        <f t="shared" si="24"/>
        <v>4.4141288870515757E-2</v>
      </c>
      <c r="D808" s="115">
        <f t="shared" si="25"/>
        <v>-529.69546644618913</v>
      </c>
    </row>
    <row r="809" spans="1:4" x14ac:dyDescent="0.3">
      <c r="A809" s="122">
        <v>40590</v>
      </c>
      <c r="B809" s="115">
        <v>45.35</v>
      </c>
      <c r="C809" s="116">
        <f t="shared" si="24"/>
        <v>4.9574152934641805E-2</v>
      </c>
      <c r="D809" s="115">
        <f t="shared" si="25"/>
        <v>-594.88983521570162</v>
      </c>
    </row>
    <row r="810" spans="1:4" x14ac:dyDescent="0.3">
      <c r="A810" s="122">
        <v>40591</v>
      </c>
      <c r="B810" s="115">
        <v>45.125</v>
      </c>
      <c r="C810" s="116">
        <f t="shared" si="24"/>
        <v>4.768870005340025E-2</v>
      </c>
      <c r="D810" s="115">
        <f t="shared" si="25"/>
        <v>-572.26440064080305</v>
      </c>
    </row>
    <row r="811" spans="1:4" x14ac:dyDescent="0.3">
      <c r="A811" s="122">
        <v>40592</v>
      </c>
      <c r="B811" s="115">
        <v>44.896000000000001</v>
      </c>
      <c r="C811" s="116">
        <f t="shared" si="24"/>
        <v>4.5917297612114237E-2</v>
      </c>
      <c r="D811" s="115">
        <f t="shared" si="25"/>
        <v>-551.00757134537082</v>
      </c>
    </row>
    <row r="812" spans="1:4" x14ac:dyDescent="0.3">
      <c r="A812" s="122">
        <v>40596</v>
      </c>
      <c r="B812" s="115">
        <v>44.484000000000002</v>
      </c>
      <c r="C812" s="116">
        <f t="shared" si="24"/>
        <v>3.6005403139410294E-2</v>
      </c>
      <c r="D812" s="115">
        <f t="shared" si="25"/>
        <v>-432.06483767292355</v>
      </c>
    </row>
    <row r="813" spans="1:4" x14ac:dyDescent="0.3">
      <c r="A813" s="122">
        <v>40597</v>
      </c>
      <c r="B813" s="115">
        <v>43.786999999999999</v>
      </c>
      <c r="C813" s="116">
        <f t="shared" si="24"/>
        <v>1.5350724637681137E-2</v>
      </c>
      <c r="D813" s="115">
        <f t="shared" si="25"/>
        <v>-184.20869565217365</v>
      </c>
    </row>
    <row r="814" spans="1:4" x14ac:dyDescent="0.3">
      <c r="A814" s="122">
        <v>40598</v>
      </c>
      <c r="B814" s="115">
        <v>43.93</v>
      </c>
      <c r="C814" s="116">
        <f t="shared" si="24"/>
        <v>1.445593940513573E-2</v>
      </c>
      <c r="D814" s="115">
        <f t="shared" si="25"/>
        <v>-173.47127286162876</v>
      </c>
    </row>
    <row r="815" spans="1:4" x14ac:dyDescent="0.3">
      <c r="A815" s="122">
        <v>40599</v>
      </c>
      <c r="B815" s="115">
        <v>44.101999999999997</v>
      </c>
      <c r="C815" s="116">
        <f t="shared" si="24"/>
        <v>4.212491745793091E-3</v>
      </c>
      <c r="D815" s="115">
        <f t="shared" si="25"/>
        <v>-50.549900949517095</v>
      </c>
    </row>
    <row r="816" spans="1:4" x14ac:dyDescent="0.3">
      <c r="A816" s="122">
        <v>40602</v>
      </c>
      <c r="B816" s="115">
        <v>44.018999999999998</v>
      </c>
      <c r="C816" s="116">
        <f t="shared" si="24"/>
        <v>-1.5939372261468323E-2</v>
      </c>
      <c r="D816" s="115">
        <f t="shared" si="25"/>
        <v>191.27246713761988</v>
      </c>
    </row>
    <row r="817" spans="1:4" x14ac:dyDescent="0.3">
      <c r="A817" s="122">
        <v>40603</v>
      </c>
      <c r="B817" s="115">
        <v>43.750999999999998</v>
      </c>
      <c r="C817" s="116">
        <f t="shared" si="24"/>
        <v>-3.7678162942108066E-2</v>
      </c>
      <c r="D817" s="115">
        <f t="shared" si="25"/>
        <v>452.13795530529677</v>
      </c>
    </row>
    <row r="818" spans="1:4" x14ac:dyDescent="0.3">
      <c r="A818" s="122">
        <v>40604</v>
      </c>
      <c r="B818" s="115">
        <v>43.484000000000002</v>
      </c>
      <c r="C818" s="116">
        <f t="shared" si="24"/>
        <v>-4.1146637265711127E-2</v>
      </c>
      <c r="D818" s="115">
        <f t="shared" si="25"/>
        <v>493.75964718853351</v>
      </c>
    </row>
    <row r="819" spans="1:4" x14ac:dyDescent="0.3">
      <c r="A819" s="122">
        <v>40605</v>
      </c>
      <c r="B819" s="115">
        <v>43.5</v>
      </c>
      <c r="C819" s="116">
        <f t="shared" si="24"/>
        <v>-3.6011080332409975E-2</v>
      </c>
      <c r="D819" s="115">
        <f t="shared" si="25"/>
        <v>432.1329639889197</v>
      </c>
    </row>
    <row r="820" spans="1:4" x14ac:dyDescent="0.3">
      <c r="A820" s="122">
        <v>40606</v>
      </c>
      <c r="B820" s="115">
        <v>43.103999999999999</v>
      </c>
      <c r="C820" s="116">
        <f t="shared" si="24"/>
        <v>-3.9914468995010728E-2</v>
      </c>
      <c r="D820" s="115">
        <f t="shared" si="25"/>
        <v>478.97362794012872</v>
      </c>
    </row>
    <row r="821" spans="1:4" x14ac:dyDescent="0.3">
      <c r="A821" s="122">
        <v>40609</v>
      </c>
      <c r="B821" s="115">
        <v>43.021000000000001</v>
      </c>
      <c r="C821" s="116">
        <f t="shared" si="24"/>
        <v>-3.2888229475766591E-2</v>
      </c>
      <c r="D821" s="115">
        <f t="shared" si="25"/>
        <v>394.65875370919906</v>
      </c>
    </row>
    <row r="822" spans="1:4" x14ac:dyDescent="0.3">
      <c r="A822" s="122">
        <v>40610</v>
      </c>
      <c r="B822" s="115">
        <v>43.063000000000002</v>
      </c>
      <c r="C822" s="116">
        <f t="shared" si="24"/>
        <v>-1.653458789138321E-2</v>
      </c>
      <c r="D822" s="115">
        <f t="shared" si="25"/>
        <v>198.41505469659853</v>
      </c>
    </row>
    <row r="823" spans="1:4" x14ac:dyDescent="0.3">
      <c r="A823" s="122">
        <v>40611</v>
      </c>
      <c r="B823" s="115">
        <v>43.021000000000001</v>
      </c>
      <c r="C823" s="116">
        <f t="shared" si="24"/>
        <v>-2.0692010015934417E-2</v>
      </c>
      <c r="D823" s="115">
        <f t="shared" si="25"/>
        <v>248.304120191213</v>
      </c>
    </row>
    <row r="824" spans="1:4" x14ac:dyDescent="0.3">
      <c r="A824" s="122">
        <v>40612</v>
      </c>
      <c r="B824" s="115">
        <v>43</v>
      </c>
      <c r="C824" s="116">
        <f t="shared" si="24"/>
        <v>-2.498752891025343E-2</v>
      </c>
      <c r="D824" s="115">
        <f t="shared" si="25"/>
        <v>299.85034692304117</v>
      </c>
    </row>
    <row r="825" spans="1:4" x14ac:dyDescent="0.3">
      <c r="A825" s="122">
        <v>40613</v>
      </c>
      <c r="B825" s="115">
        <v>43</v>
      </c>
      <c r="C825" s="116">
        <f t="shared" si="24"/>
        <v>-2.3149094709102851E-2</v>
      </c>
      <c r="D825" s="115">
        <f t="shared" si="25"/>
        <v>277.7891365092342</v>
      </c>
    </row>
    <row r="826" spans="1:4" x14ac:dyDescent="0.3">
      <c r="A826" s="122">
        <v>40616</v>
      </c>
      <c r="B826" s="115">
        <v>42.286000000000001</v>
      </c>
      <c r="C826" s="116">
        <f t="shared" si="24"/>
        <v>-3.3484948915453276E-2</v>
      </c>
      <c r="D826" s="115">
        <f t="shared" si="25"/>
        <v>401.81938698543934</v>
      </c>
    </row>
    <row r="827" spans="1:4" x14ac:dyDescent="0.3">
      <c r="A827" s="122">
        <v>40617</v>
      </c>
      <c r="B827" s="115">
        <v>41.679000000000002</v>
      </c>
      <c r="C827" s="116">
        <f t="shared" si="24"/>
        <v>-4.1509520743261884E-2</v>
      </c>
      <c r="D827" s="115">
        <f t="shared" si="25"/>
        <v>498.1142489191426</v>
      </c>
    </row>
    <row r="828" spans="1:4" x14ac:dyDescent="0.3">
      <c r="A828" s="122">
        <v>40618</v>
      </c>
      <c r="B828" s="115">
        <v>41.042000000000002</v>
      </c>
      <c r="C828" s="116">
        <f t="shared" si="24"/>
        <v>-5.6505747126436745E-2</v>
      </c>
      <c r="D828" s="115">
        <f t="shared" si="25"/>
        <v>678.06896551724094</v>
      </c>
    </row>
    <row r="829" spans="1:4" x14ac:dyDescent="0.3">
      <c r="A829" s="122">
        <v>40619</v>
      </c>
      <c r="B829" s="115">
        <v>41.375</v>
      </c>
      <c r="C829" s="116">
        <f t="shared" si="24"/>
        <v>-4.0112286562731976E-2</v>
      </c>
      <c r="D829" s="115">
        <f t="shared" si="25"/>
        <v>481.34743875278372</v>
      </c>
    </row>
    <row r="830" spans="1:4" x14ac:dyDescent="0.3">
      <c r="A830" s="122">
        <v>40623</v>
      </c>
      <c r="B830" s="115">
        <v>42.896000000000001</v>
      </c>
      <c r="C830" s="116">
        <f t="shared" si="24"/>
        <v>-2.9055577508658561E-3</v>
      </c>
      <c r="D830" s="115">
        <f t="shared" si="25"/>
        <v>34.866693010390271</v>
      </c>
    </row>
    <row r="831" spans="1:4" x14ac:dyDescent="0.3">
      <c r="A831" s="122">
        <v>40624</v>
      </c>
      <c r="B831" s="115">
        <v>41.878999999999998</v>
      </c>
      <c r="C831" s="116">
        <f t="shared" si="24"/>
        <v>-2.7494600933516116E-2</v>
      </c>
      <c r="D831" s="115">
        <f t="shared" si="25"/>
        <v>329.93521120219339</v>
      </c>
    </row>
    <row r="832" spans="1:4" x14ac:dyDescent="0.3">
      <c r="A832" s="122">
        <v>40625</v>
      </c>
      <c r="B832" s="115">
        <v>41.55</v>
      </c>
      <c r="C832" s="116">
        <f t="shared" si="24"/>
        <v>-3.4192603612189482E-2</v>
      </c>
      <c r="D832" s="115">
        <f t="shared" si="25"/>
        <v>410.31124334627378</v>
      </c>
    </row>
    <row r="833" spans="1:4" x14ac:dyDescent="0.3">
      <c r="A833" s="122">
        <v>40626</v>
      </c>
      <c r="B833" s="115">
        <v>41.582999999999998</v>
      </c>
      <c r="C833" s="116">
        <f t="shared" si="24"/>
        <v>-3.2953488372093061E-2</v>
      </c>
      <c r="D833" s="115">
        <f t="shared" si="25"/>
        <v>395.44186046511675</v>
      </c>
    </row>
    <row r="834" spans="1:4" x14ac:dyDescent="0.3">
      <c r="A834" s="122">
        <v>40627</v>
      </c>
      <c r="B834" s="115">
        <v>41.228999999999999</v>
      </c>
      <c r="C834" s="116">
        <f t="shared" si="24"/>
        <v>-4.1186046511627925E-2</v>
      </c>
      <c r="D834" s="115">
        <f t="shared" si="25"/>
        <v>494.23255813953512</v>
      </c>
    </row>
    <row r="835" spans="1:4" x14ac:dyDescent="0.3">
      <c r="A835" s="122">
        <v>40630</v>
      </c>
      <c r="B835" s="115">
        <v>41.143000000000001</v>
      </c>
      <c r="C835" s="116">
        <f t="shared" si="24"/>
        <v>-2.7030222768765093E-2</v>
      </c>
      <c r="D835" s="115">
        <f t="shared" si="25"/>
        <v>324.36267322518114</v>
      </c>
    </row>
    <row r="836" spans="1:4" x14ac:dyDescent="0.3">
      <c r="A836" s="122">
        <v>40631</v>
      </c>
      <c r="B836" s="115">
        <v>41.188000000000002</v>
      </c>
      <c r="C836" s="116">
        <f t="shared" si="24"/>
        <v>-1.1780512968161416E-2</v>
      </c>
      <c r="D836" s="115">
        <f t="shared" si="25"/>
        <v>141.36615561793698</v>
      </c>
    </row>
    <row r="837" spans="1:4" x14ac:dyDescent="0.3">
      <c r="A837" s="122">
        <v>40632</v>
      </c>
      <c r="B837" s="115">
        <v>42.088999999999999</v>
      </c>
      <c r="C837" s="116">
        <f t="shared" si="24"/>
        <v>2.5510452706983017E-2</v>
      </c>
      <c r="D837" s="115">
        <f t="shared" si="25"/>
        <v>-306.1254324837962</v>
      </c>
    </row>
    <row r="838" spans="1:4" x14ac:dyDescent="0.3">
      <c r="A838" s="122">
        <v>40633</v>
      </c>
      <c r="B838" s="115">
        <v>41.978999999999999</v>
      </c>
      <c r="C838" s="116">
        <f t="shared" si="24"/>
        <v>1.4598187311178229E-2</v>
      </c>
      <c r="D838" s="115">
        <f t="shared" si="25"/>
        <v>-175.17824773413875</v>
      </c>
    </row>
    <row r="839" spans="1:4" x14ac:dyDescent="0.3">
      <c r="A839" s="122">
        <v>40634</v>
      </c>
      <c r="B839" s="115">
        <v>42.018000000000001</v>
      </c>
      <c r="C839" s="116">
        <f t="shared" si="24"/>
        <v>-2.0468108914584112E-2</v>
      </c>
      <c r="D839" s="115">
        <f t="shared" si="25"/>
        <v>245.61730697500934</v>
      </c>
    </row>
    <row r="840" spans="1:4" x14ac:dyDescent="0.3">
      <c r="A840" s="122">
        <v>40637</v>
      </c>
      <c r="B840" s="115">
        <v>41.820999999999998</v>
      </c>
      <c r="C840" s="116">
        <f t="shared" si="24"/>
        <v>-1.3849423338666118E-3</v>
      </c>
      <c r="D840" s="115">
        <f t="shared" si="25"/>
        <v>16.61930800639934</v>
      </c>
    </row>
    <row r="841" spans="1:4" x14ac:dyDescent="0.3">
      <c r="A841" s="122">
        <v>40638</v>
      </c>
      <c r="B841" s="115">
        <v>41.95</v>
      </c>
      <c r="C841" s="116">
        <f t="shared" si="24"/>
        <v>9.626955475331064E-3</v>
      </c>
      <c r="D841" s="115">
        <f t="shared" si="25"/>
        <v>-115.52346570397276</v>
      </c>
    </row>
    <row r="842" spans="1:4" x14ac:dyDescent="0.3">
      <c r="A842" s="122">
        <v>40639</v>
      </c>
      <c r="B842" s="115">
        <v>42.05</v>
      </c>
      <c r="C842" s="116">
        <f t="shared" si="24"/>
        <v>1.1230550946300141E-2</v>
      </c>
      <c r="D842" s="115">
        <f t="shared" si="25"/>
        <v>-134.7666113556017</v>
      </c>
    </row>
    <row r="843" spans="1:4" x14ac:dyDescent="0.3">
      <c r="A843" s="122">
        <v>40640</v>
      </c>
      <c r="B843" s="115">
        <v>41.661000000000001</v>
      </c>
      <c r="C843" s="116">
        <f t="shared" si="24"/>
        <v>1.0478061558611709E-2</v>
      </c>
      <c r="D843" s="115">
        <f t="shared" si="25"/>
        <v>-125.73673870334051</v>
      </c>
    </row>
    <row r="844" spans="1:4" x14ac:dyDescent="0.3">
      <c r="A844" s="122">
        <v>40641</v>
      </c>
      <c r="B844" s="115">
        <v>41.375</v>
      </c>
      <c r="C844" s="116">
        <f t="shared" si="24"/>
        <v>5.6388693094815475E-3</v>
      </c>
      <c r="D844" s="115">
        <f t="shared" si="25"/>
        <v>-67.666431713778564</v>
      </c>
    </row>
    <row r="845" spans="1:4" x14ac:dyDescent="0.3">
      <c r="A845" s="122">
        <v>40644</v>
      </c>
      <c r="B845" s="115">
        <v>41.59</v>
      </c>
      <c r="C845" s="116">
        <f t="shared" si="24"/>
        <v>9.7601243080509131E-3</v>
      </c>
      <c r="D845" s="115">
        <f t="shared" si="25"/>
        <v>-117.12149169661096</v>
      </c>
    </row>
    <row r="846" spans="1:4" x14ac:dyDescent="0.3">
      <c r="A846" s="122">
        <v>40645</v>
      </c>
      <c r="B846" s="115">
        <v>41.082999999999998</v>
      </c>
      <c r="C846" s="116">
        <f t="shared" si="24"/>
        <v>-2.3901732044002002E-2</v>
      </c>
      <c r="D846" s="115">
        <f t="shared" si="25"/>
        <v>286.82078452802403</v>
      </c>
    </row>
    <row r="847" spans="1:4" x14ac:dyDescent="0.3">
      <c r="A847" s="122">
        <v>40647</v>
      </c>
      <c r="B847" s="115">
        <v>40.667000000000002</v>
      </c>
      <c r="C847" s="116">
        <f t="shared" ref="C847:C910" si="26">(B847-B838)/B838</f>
        <v>-3.1253722099144753E-2</v>
      </c>
      <c r="D847" s="115">
        <f t="shared" ref="D847:D910" si="27">C847*$D$2</f>
        <v>375.04466518973703</v>
      </c>
    </row>
    <row r="848" spans="1:4" x14ac:dyDescent="0.3">
      <c r="A848" s="122">
        <v>40648</v>
      </c>
      <c r="B848" s="115">
        <v>40.917000000000002</v>
      </c>
      <c r="C848" s="116">
        <f t="shared" si="26"/>
        <v>-2.6203055833214313E-2</v>
      </c>
      <c r="D848" s="115">
        <f t="shared" si="27"/>
        <v>314.43666999857174</v>
      </c>
    </row>
    <row r="849" spans="1:4" x14ac:dyDescent="0.3">
      <c r="A849" s="122">
        <v>40651</v>
      </c>
      <c r="B849" s="115">
        <v>40.582999999999998</v>
      </c>
      <c r="C849" s="116">
        <f t="shared" si="26"/>
        <v>-2.9602352884914269E-2</v>
      </c>
      <c r="D849" s="115">
        <f t="shared" si="27"/>
        <v>355.22823461897121</v>
      </c>
    </row>
    <row r="850" spans="1:4" x14ac:dyDescent="0.3">
      <c r="A850" s="122">
        <v>40652</v>
      </c>
      <c r="B850" s="115">
        <v>40.768000000000001</v>
      </c>
      <c r="C850" s="116">
        <f t="shared" si="26"/>
        <v>-2.8176400476758096E-2</v>
      </c>
      <c r="D850" s="115">
        <f t="shared" si="27"/>
        <v>338.11680572109714</v>
      </c>
    </row>
    <row r="851" spans="1:4" x14ac:dyDescent="0.3">
      <c r="A851" s="122">
        <v>40653</v>
      </c>
      <c r="B851" s="115">
        <v>40.875</v>
      </c>
      <c r="C851" s="116">
        <f t="shared" si="26"/>
        <v>-2.7942925089179484E-2</v>
      </c>
      <c r="D851" s="115">
        <f t="shared" si="27"/>
        <v>335.31510107015379</v>
      </c>
    </row>
    <row r="852" spans="1:4" x14ac:dyDescent="0.3">
      <c r="A852" s="122">
        <v>40654</v>
      </c>
      <c r="B852" s="115">
        <v>40.938000000000002</v>
      </c>
      <c r="C852" s="116">
        <f t="shared" si="26"/>
        <v>-1.735436019298622E-2</v>
      </c>
      <c r="D852" s="115">
        <f t="shared" si="27"/>
        <v>208.25232231583465</v>
      </c>
    </row>
    <row r="853" spans="1:4" x14ac:dyDescent="0.3">
      <c r="A853" s="122">
        <v>40658</v>
      </c>
      <c r="B853" s="115">
        <v>40.813000000000002</v>
      </c>
      <c r="C853" s="116">
        <f t="shared" si="26"/>
        <v>-1.3583081570996922E-2</v>
      </c>
      <c r="D853" s="115">
        <f t="shared" si="27"/>
        <v>162.99697885196306</v>
      </c>
    </row>
    <row r="854" spans="1:4" x14ac:dyDescent="0.3">
      <c r="A854" s="122">
        <v>40659</v>
      </c>
      <c r="B854" s="115">
        <v>40.606999999999999</v>
      </c>
      <c r="C854" s="116">
        <f t="shared" si="26"/>
        <v>-2.3635489300312673E-2</v>
      </c>
      <c r="D854" s="115">
        <f t="shared" si="27"/>
        <v>283.6258716037521</v>
      </c>
    </row>
    <row r="855" spans="1:4" x14ac:dyDescent="0.3">
      <c r="A855" s="122">
        <v>40660</v>
      </c>
      <c r="B855" s="115">
        <v>40.320999999999998</v>
      </c>
      <c r="C855" s="116">
        <f t="shared" si="26"/>
        <v>-1.8547817832193378E-2</v>
      </c>
      <c r="D855" s="115">
        <f t="shared" si="27"/>
        <v>222.57381398632054</v>
      </c>
    </row>
    <row r="856" spans="1:4" x14ac:dyDescent="0.3">
      <c r="A856" s="122">
        <v>40661</v>
      </c>
      <c r="B856" s="115">
        <v>40.054000000000002</v>
      </c>
      <c r="C856" s="116">
        <f t="shared" si="26"/>
        <v>-1.5073646937320174E-2</v>
      </c>
      <c r="D856" s="115">
        <f t="shared" si="27"/>
        <v>180.8837632478421</v>
      </c>
    </row>
    <row r="857" spans="1:4" x14ac:dyDescent="0.3">
      <c r="A857" s="122">
        <v>40662</v>
      </c>
      <c r="B857" s="115">
        <v>40.054000000000002</v>
      </c>
      <c r="C857" s="116">
        <f t="shared" si="26"/>
        <v>-2.1091477869834042E-2</v>
      </c>
      <c r="D857" s="115">
        <f t="shared" si="27"/>
        <v>253.0977344380085</v>
      </c>
    </row>
    <row r="858" spans="1:4" x14ac:dyDescent="0.3">
      <c r="A858" s="122">
        <v>40665</v>
      </c>
      <c r="B858" s="115">
        <v>40.054000000000002</v>
      </c>
      <c r="C858" s="116">
        <f t="shared" si="26"/>
        <v>-1.3035014661311297E-2</v>
      </c>
      <c r="D858" s="115">
        <f t="shared" si="27"/>
        <v>156.42017593573556</v>
      </c>
    </row>
    <row r="859" spans="1:4" x14ac:dyDescent="0.3">
      <c r="A859" s="122">
        <v>40666</v>
      </c>
      <c r="B859" s="115">
        <v>40</v>
      </c>
      <c r="C859" s="116">
        <f t="shared" si="26"/>
        <v>-1.8838304552590283E-2</v>
      </c>
      <c r="D859" s="115">
        <f t="shared" si="27"/>
        <v>226.05965463108339</v>
      </c>
    </row>
    <row r="860" spans="1:4" x14ac:dyDescent="0.3">
      <c r="A860" s="122">
        <v>40667</v>
      </c>
      <c r="B860" s="115">
        <v>39.6</v>
      </c>
      <c r="C860" s="116">
        <f t="shared" si="26"/>
        <v>-3.1192660550458679E-2</v>
      </c>
      <c r="D860" s="115">
        <f t="shared" si="27"/>
        <v>374.31192660550414</v>
      </c>
    </row>
    <row r="861" spans="1:4" x14ac:dyDescent="0.3">
      <c r="A861" s="122">
        <v>40668</v>
      </c>
      <c r="B861" s="115">
        <v>39.531999999999996</v>
      </c>
      <c r="C861" s="116">
        <f t="shared" si="26"/>
        <v>-3.4344618691680241E-2</v>
      </c>
      <c r="D861" s="115">
        <f t="shared" si="27"/>
        <v>412.13542430016287</v>
      </c>
    </row>
    <row r="862" spans="1:4" x14ac:dyDescent="0.3">
      <c r="A862" s="122">
        <v>40669</v>
      </c>
      <c r="B862" s="115">
        <v>39.518000000000001</v>
      </c>
      <c r="C862" s="116">
        <f t="shared" si="26"/>
        <v>-3.1730086002009203E-2</v>
      </c>
      <c r="D862" s="115">
        <f t="shared" si="27"/>
        <v>380.76103202411042</v>
      </c>
    </row>
    <row r="863" spans="1:4" x14ac:dyDescent="0.3">
      <c r="A863" s="122">
        <v>40672</v>
      </c>
      <c r="B863" s="115">
        <v>39.463999999999999</v>
      </c>
      <c r="C863" s="116">
        <f t="shared" si="26"/>
        <v>-2.81478562809368E-2</v>
      </c>
      <c r="D863" s="115">
        <f t="shared" si="27"/>
        <v>337.77427537124163</v>
      </c>
    </row>
    <row r="864" spans="1:4" x14ac:dyDescent="0.3">
      <c r="A864" s="122">
        <v>40673</v>
      </c>
      <c r="B864" s="115">
        <v>39.582999999999998</v>
      </c>
      <c r="C864" s="116">
        <f t="shared" si="26"/>
        <v>-1.8303117482205294E-2</v>
      </c>
      <c r="D864" s="115">
        <f t="shared" si="27"/>
        <v>219.63740978646354</v>
      </c>
    </row>
    <row r="865" spans="1:4" x14ac:dyDescent="0.3">
      <c r="A865" s="122">
        <v>40674</v>
      </c>
      <c r="B865" s="115">
        <v>39.438000000000002</v>
      </c>
      <c r="C865" s="116">
        <f t="shared" si="26"/>
        <v>-1.5379238028661297E-2</v>
      </c>
      <c r="D865" s="115">
        <f t="shared" si="27"/>
        <v>184.55085634393558</v>
      </c>
    </row>
    <row r="866" spans="1:4" x14ac:dyDescent="0.3">
      <c r="A866" s="122">
        <v>40675</v>
      </c>
      <c r="B866" s="115">
        <v>39.478999999999999</v>
      </c>
      <c r="C866" s="116">
        <f t="shared" si="26"/>
        <v>-1.4355619913117361E-2</v>
      </c>
      <c r="D866" s="115">
        <f t="shared" si="27"/>
        <v>172.26743895740833</v>
      </c>
    </row>
    <row r="867" spans="1:4" x14ac:dyDescent="0.3">
      <c r="A867" s="122">
        <v>40676</v>
      </c>
      <c r="B867" s="115">
        <v>39.536000000000001</v>
      </c>
      <c r="C867" s="116">
        <f t="shared" si="26"/>
        <v>-1.2932541069556115E-2</v>
      </c>
      <c r="D867" s="115">
        <f t="shared" si="27"/>
        <v>155.19049283467339</v>
      </c>
    </row>
    <row r="868" spans="1:4" x14ac:dyDescent="0.3">
      <c r="A868" s="122">
        <v>40679</v>
      </c>
      <c r="B868" s="115">
        <v>39.536000000000001</v>
      </c>
      <c r="C868" s="116">
        <f t="shared" si="26"/>
        <v>-1.1599999999999966E-2</v>
      </c>
      <c r="D868" s="115">
        <f t="shared" si="27"/>
        <v>139.19999999999959</v>
      </c>
    </row>
    <row r="869" spans="1:4" x14ac:dyDescent="0.3">
      <c r="A869" s="122">
        <v>40680</v>
      </c>
      <c r="B869" s="115">
        <v>38.695999999999998</v>
      </c>
      <c r="C869" s="116">
        <f t="shared" si="26"/>
        <v>-2.2828282828282916E-2</v>
      </c>
      <c r="D869" s="115">
        <f t="shared" si="27"/>
        <v>273.93939393939502</v>
      </c>
    </row>
    <row r="870" spans="1:4" x14ac:dyDescent="0.3">
      <c r="A870" s="122">
        <v>40681</v>
      </c>
      <c r="B870" s="115">
        <v>38.813000000000002</v>
      </c>
      <c r="C870" s="116">
        <f t="shared" si="26"/>
        <v>-1.8187797227562332E-2</v>
      </c>
      <c r="D870" s="115">
        <f t="shared" si="27"/>
        <v>218.25356673074799</v>
      </c>
    </row>
    <row r="871" spans="1:4" x14ac:dyDescent="0.3">
      <c r="A871" s="122">
        <v>40682</v>
      </c>
      <c r="B871" s="115">
        <v>38.792000000000002</v>
      </c>
      <c r="C871" s="116">
        <f t="shared" si="26"/>
        <v>-1.8371375069588518E-2</v>
      </c>
      <c r="D871" s="115">
        <f t="shared" si="27"/>
        <v>220.4565008350622</v>
      </c>
    </row>
    <row r="872" spans="1:4" x14ac:dyDescent="0.3">
      <c r="A872" s="122">
        <v>40683</v>
      </c>
      <c r="B872" s="115">
        <v>38.75</v>
      </c>
      <c r="C872" s="116">
        <f t="shared" si="26"/>
        <v>-1.8092438678289038E-2</v>
      </c>
      <c r="D872" s="115">
        <f t="shared" si="27"/>
        <v>217.10926413946845</v>
      </c>
    </row>
    <row r="873" spans="1:4" x14ac:dyDescent="0.3">
      <c r="A873" s="122">
        <v>40686</v>
      </c>
      <c r="B873" s="115">
        <v>38.286000000000001</v>
      </c>
      <c r="C873" s="116">
        <f t="shared" si="26"/>
        <v>-3.2766591718667033E-2</v>
      </c>
      <c r="D873" s="115">
        <f t="shared" si="27"/>
        <v>393.19910062400442</v>
      </c>
    </row>
    <row r="874" spans="1:4" x14ac:dyDescent="0.3">
      <c r="A874" s="122">
        <v>40687</v>
      </c>
      <c r="B874" s="115">
        <v>38.070999999999998</v>
      </c>
      <c r="C874" s="116">
        <f t="shared" si="26"/>
        <v>-3.4662001115675349E-2</v>
      </c>
      <c r="D874" s="115">
        <f t="shared" si="27"/>
        <v>415.94401338810417</v>
      </c>
    </row>
    <row r="875" spans="1:4" x14ac:dyDescent="0.3">
      <c r="A875" s="122">
        <v>40688</v>
      </c>
      <c r="B875" s="115">
        <v>38.179000000000002</v>
      </c>
      <c r="C875" s="116">
        <f t="shared" si="26"/>
        <v>-3.2928898908280282E-2</v>
      </c>
      <c r="D875" s="115">
        <f t="shared" si="27"/>
        <v>395.14678689936341</v>
      </c>
    </row>
    <row r="876" spans="1:4" x14ac:dyDescent="0.3">
      <c r="A876" s="122">
        <v>40689</v>
      </c>
      <c r="B876" s="115">
        <v>38.179000000000002</v>
      </c>
      <c r="C876" s="116">
        <f t="shared" si="26"/>
        <v>-3.4323148522865221E-2</v>
      </c>
      <c r="D876" s="115">
        <f t="shared" si="27"/>
        <v>411.87778227438264</v>
      </c>
    </row>
    <row r="877" spans="1:4" x14ac:dyDescent="0.3">
      <c r="A877" s="122">
        <v>40690</v>
      </c>
      <c r="B877" s="115">
        <v>38.286000000000001</v>
      </c>
      <c r="C877" s="116">
        <f t="shared" si="26"/>
        <v>-3.1616754350465397E-2</v>
      </c>
      <c r="D877" s="115">
        <f t="shared" si="27"/>
        <v>379.40105220558473</v>
      </c>
    </row>
    <row r="878" spans="1:4" x14ac:dyDescent="0.3">
      <c r="A878" s="122">
        <v>40694</v>
      </c>
      <c r="B878" s="115">
        <v>37.667000000000002</v>
      </c>
      <c r="C878" s="116">
        <f t="shared" si="26"/>
        <v>-2.6591895803183697E-2</v>
      </c>
      <c r="D878" s="115">
        <f t="shared" si="27"/>
        <v>319.10274963820439</v>
      </c>
    </row>
    <row r="879" spans="1:4" x14ac:dyDescent="0.3">
      <c r="A879" s="122">
        <v>40695</v>
      </c>
      <c r="B879" s="115">
        <v>36.853999999999999</v>
      </c>
      <c r="C879" s="116">
        <f t="shared" si="26"/>
        <v>-5.0472779738747406E-2</v>
      </c>
      <c r="D879" s="115">
        <f t="shared" si="27"/>
        <v>605.67335686496892</v>
      </c>
    </row>
    <row r="880" spans="1:4" x14ac:dyDescent="0.3">
      <c r="A880" s="122">
        <v>40696</v>
      </c>
      <c r="B880" s="115">
        <v>36.917000000000002</v>
      </c>
      <c r="C880" s="116">
        <f t="shared" si="26"/>
        <v>-4.8334708187255104E-2</v>
      </c>
      <c r="D880" s="115">
        <f t="shared" si="27"/>
        <v>580.01649824706124</v>
      </c>
    </row>
    <row r="881" spans="1:4" x14ac:dyDescent="0.3">
      <c r="A881" s="122">
        <v>40697</v>
      </c>
      <c r="B881" s="115">
        <v>37.325000000000003</v>
      </c>
      <c r="C881" s="116">
        <f t="shared" si="26"/>
        <v>-3.677419354838702E-2</v>
      </c>
      <c r="D881" s="115">
        <f t="shared" si="27"/>
        <v>441.29032258064422</v>
      </c>
    </row>
    <row r="882" spans="1:4" x14ac:dyDescent="0.3">
      <c r="A882" s="122">
        <v>40700</v>
      </c>
      <c r="B882" s="115">
        <v>37.167000000000002</v>
      </c>
      <c r="C882" s="116">
        <f t="shared" si="26"/>
        <v>-2.9227393825419206E-2</v>
      </c>
      <c r="D882" s="115">
        <f t="shared" si="27"/>
        <v>350.72872590503044</v>
      </c>
    </row>
    <row r="883" spans="1:4" x14ac:dyDescent="0.3">
      <c r="A883" s="122">
        <v>40701</v>
      </c>
      <c r="B883" s="115">
        <v>36.478999999999999</v>
      </c>
      <c r="C883" s="116">
        <f t="shared" si="26"/>
        <v>-4.1816605815450048E-2</v>
      </c>
      <c r="D883" s="115">
        <f t="shared" si="27"/>
        <v>501.79926978540055</v>
      </c>
    </row>
    <row r="884" spans="1:4" x14ac:dyDescent="0.3">
      <c r="A884" s="122">
        <v>40702</v>
      </c>
      <c r="B884" s="115">
        <v>35.677999999999997</v>
      </c>
      <c r="C884" s="116">
        <f t="shared" si="26"/>
        <v>-6.5507216008800773E-2</v>
      </c>
      <c r="D884" s="115">
        <f t="shared" si="27"/>
        <v>786.08659210560927</v>
      </c>
    </row>
    <row r="885" spans="1:4" x14ac:dyDescent="0.3">
      <c r="A885" s="122">
        <v>40703</v>
      </c>
      <c r="B885" s="115">
        <v>35.332999999999998</v>
      </c>
      <c r="C885" s="116">
        <f t="shared" si="26"/>
        <v>-7.4543597265512546E-2</v>
      </c>
      <c r="D885" s="115">
        <f t="shared" si="27"/>
        <v>894.52316718615054</v>
      </c>
    </row>
    <row r="886" spans="1:4" x14ac:dyDescent="0.3">
      <c r="A886" s="122">
        <v>40704</v>
      </c>
      <c r="B886" s="115">
        <v>35.688000000000002</v>
      </c>
      <c r="C886" s="116">
        <f t="shared" si="26"/>
        <v>-6.7857702554458527E-2</v>
      </c>
      <c r="D886" s="115">
        <f t="shared" si="27"/>
        <v>814.29243065350227</v>
      </c>
    </row>
    <row r="887" spans="1:4" x14ac:dyDescent="0.3">
      <c r="A887" s="122">
        <v>40707</v>
      </c>
      <c r="B887" s="115">
        <v>35.813000000000002</v>
      </c>
      <c r="C887" s="116">
        <f t="shared" si="26"/>
        <v>-4.9220803355722494E-2</v>
      </c>
      <c r="D887" s="115">
        <f t="shared" si="27"/>
        <v>590.64964026866994</v>
      </c>
    </row>
    <row r="888" spans="1:4" x14ac:dyDescent="0.3">
      <c r="A888" s="122">
        <v>40708</v>
      </c>
      <c r="B888" s="115">
        <v>36.313000000000002</v>
      </c>
      <c r="C888" s="116">
        <f t="shared" si="26"/>
        <v>-1.467954631790299E-2</v>
      </c>
      <c r="D888" s="115">
        <f t="shared" si="27"/>
        <v>176.15455581483587</v>
      </c>
    </row>
    <row r="889" spans="1:4" x14ac:dyDescent="0.3">
      <c r="A889" s="122">
        <v>40709</v>
      </c>
      <c r="B889" s="115">
        <v>36.938000000000002</v>
      </c>
      <c r="C889" s="116">
        <f t="shared" si="26"/>
        <v>5.6884362217950526E-4</v>
      </c>
      <c r="D889" s="115">
        <f t="shared" si="27"/>
        <v>-6.8261234661540628</v>
      </c>
    </row>
    <row r="890" spans="1:4" x14ac:dyDescent="0.3">
      <c r="A890" s="122">
        <v>40710</v>
      </c>
      <c r="B890" s="115">
        <v>36.786000000000001</v>
      </c>
      <c r="C890" s="116">
        <f t="shared" si="26"/>
        <v>-1.4440723375753554E-2</v>
      </c>
      <c r="D890" s="115">
        <f t="shared" si="27"/>
        <v>173.28868050904265</v>
      </c>
    </row>
    <row r="891" spans="1:4" x14ac:dyDescent="0.3">
      <c r="A891" s="122">
        <v>40711</v>
      </c>
      <c r="B891" s="115">
        <v>36.625</v>
      </c>
      <c r="C891" s="116">
        <f t="shared" si="26"/>
        <v>-1.4582828853552925E-2</v>
      </c>
      <c r="D891" s="115">
        <f t="shared" si="27"/>
        <v>174.9939462426351</v>
      </c>
    </row>
    <row r="892" spans="1:4" x14ac:dyDescent="0.3">
      <c r="A892" s="122">
        <v>40714</v>
      </c>
      <c r="B892" s="115">
        <v>36.375</v>
      </c>
      <c r="C892" s="116">
        <f t="shared" si="26"/>
        <v>-2.850955344170597E-3</v>
      </c>
      <c r="D892" s="115">
        <f t="shared" si="27"/>
        <v>34.211464130047162</v>
      </c>
    </row>
    <row r="893" spans="1:4" x14ac:dyDescent="0.3">
      <c r="A893" s="122">
        <v>40715</v>
      </c>
      <c r="B893" s="115">
        <v>36.5</v>
      </c>
      <c r="C893" s="116">
        <f t="shared" si="26"/>
        <v>2.3039408038567261E-2</v>
      </c>
      <c r="D893" s="115">
        <f t="shared" si="27"/>
        <v>-276.47289646280711</v>
      </c>
    </row>
    <row r="894" spans="1:4" x14ac:dyDescent="0.3">
      <c r="A894" s="122">
        <v>40716</v>
      </c>
      <c r="B894" s="115">
        <v>36.481999999999999</v>
      </c>
      <c r="C894" s="116">
        <f t="shared" si="26"/>
        <v>3.2519174709195395E-2</v>
      </c>
      <c r="D894" s="115">
        <f t="shared" si="27"/>
        <v>-390.23009651034477</v>
      </c>
    </row>
    <row r="895" spans="1:4" x14ac:dyDescent="0.3">
      <c r="A895" s="122">
        <v>40717</v>
      </c>
      <c r="B895" s="115">
        <v>35.911000000000001</v>
      </c>
      <c r="C895" s="116">
        <f t="shared" si="26"/>
        <v>6.248598968841038E-3</v>
      </c>
      <c r="D895" s="115">
        <f t="shared" si="27"/>
        <v>-74.983187626092459</v>
      </c>
    </row>
    <row r="896" spans="1:4" x14ac:dyDescent="0.3">
      <c r="A896" s="122">
        <v>40718</v>
      </c>
      <c r="B896" s="115">
        <v>35.35</v>
      </c>
      <c r="C896" s="116">
        <f t="shared" si="26"/>
        <v>-1.2928266272024152E-2</v>
      </c>
      <c r="D896" s="115">
        <f t="shared" si="27"/>
        <v>155.13919526428984</v>
      </c>
    </row>
    <row r="897" spans="1:4" x14ac:dyDescent="0.3">
      <c r="A897" s="122">
        <v>40721</v>
      </c>
      <c r="B897" s="115">
        <v>35.417000000000002</v>
      </c>
      <c r="C897" s="116">
        <f t="shared" si="26"/>
        <v>-2.4674359044970142E-2</v>
      </c>
      <c r="D897" s="115">
        <f t="shared" si="27"/>
        <v>296.09230853964169</v>
      </c>
    </row>
    <row r="898" spans="1:4" x14ac:dyDescent="0.3">
      <c r="A898" s="122">
        <v>40722</v>
      </c>
      <c r="B898" s="115">
        <v>36</v>
      </c>
      <c r="C898" s="116">
        <f t="shared" si="26"/>
        <v>-2.5393903297417357E-2</v>
      </c>
      <c r="D898" s="115">
        <f t="shared" si="27"/>
        <v>304.72683956900829</v>
      </c>
    </row>
    <row r="899" spans="1:4" x14ac:dyDescent="0.3">
      <c r="A899" s="122">
        <v>40723</v>
      </c>
      <c r="B899" s="115">
        <v>37.35</v>
      </c>
      <c r="C899" s="116">
        <f t="shared" si="26"/>
        <v>1.5331919752079596E-2</v>
      </c>
      <c r="D899" s="115">
        <f t="shared" si="27"/>
        <v>-183.98303702495514</v>
      </c>
    </row>
    <row r="900" spans="1:4" x14ac:dyDescent="0.3">
      <c r="A900" s="122">
        <v>40724</v>
      </c>
      <c r="B900" s="115">
        <v>38.082999999999998</v>
      </c>
      <c r="C900" s="116">
        <f t="shared" si="26"/>
        <v>3.9808873720136473E-2</v>
      </c>
      <c r="D900" s="115">
        <f t="shared" si="27"/>
        <v>-477.7064846416377</v>
      </c>
    </row>
    <row r="901" spans="1:4" x14ac:dyDescent="0.3">
      <c r="A901" s="122">
        <v>40725</v>
      </c>
      <c r="B901" s="115">
        <v>39.5</v>
      </c>
      <c r="C901" s="116">
        <f t="shared" si="26"/>
        <v>8.5910652920962199E-2</v>
      </c>
      <c r="D901" s="115">
        <f t="shared" si="27"/>
        <v>-1030.9278350515465</v>
      </c>
    </row>
    <row r="902" spans="1:4" x14ac:dyDescent="0.3">
      <c r="A902" s="122">
        <v>40729</v>
      </c>
      <c r="B902" s="115">
        <v>39.356999999999999</v>
      </c>
      <c r="C902" s="116">
        <f t="shared" si="26"/>
        <v>7.8273972602739703E-2</v>
      </c>
      <c r="D902" s="115">
        <f t="shared" si="27"/>
        <v>-939.28767123287639</v>
      </c>
    </row>
    <row r="903" spans="1:4" x14ac:dyDescent="0.3">
      <c r="A903" s="122">
        <v>40730</v>
      </c>
      <c r="B903" s="115">
        <v>38.625</v>
      </c>
      <c r="C903" s="116">
        <f t="shared" si="26"/>
        <v>5.8741297078011095E-2</v>
      </c>
      <c r="D903" s="115">
        <f t="shared" si="27"/>
        <v>-704.89556493613316</v>
      </c>
    </row>
    <row r="904" spans="1:4" x14ac:dyDescent="0.3">
      <c r="A904" s="122">
        <v>40731</v>
      </c>
      <c r="B904" s="115">
        <v>38.536000000000001</v>
      </c>
      <c r="C904" s="116">
        <f t="shared" si="26"/>
        <v>7.3097379632981532E-2</v>
      </c>
      <c r="D904" s="115">
        <f t="shared" si="27"/>
        <v>-877.16855559577834</v>
      </c>
    </row>
    <row r="905" spans="1:4" x14ac:dyDescent="0.3">
      <c r="A905" s="122">
        <v>40732</v>
      </c>
      <c r="B905" s="115">
        <v>37.799999999999997</v>
      </c>
      <c r="C905" s="116">
        <f t="shared" si="26"/>
        <v>6.9306930693069188E-2</v>
      </c>
      <c r="D905" s="115">
        <f t="shared" si="27"/>
        <v>-831.68316831683023</v>
      </c>
    </row>
    <row r="906" spans="1:4" x14ac:dyDescent="0.3">
      <c r="A906" s="122">
        <v>40735</v>
      </c>
      <c r="B906" s="115">
        <v>37.65</v>
      </c>
      <c r="C906" s="116">
        <f t="shared" si="26"/>
        <v>6.304881836406237E-2</v>
      </c>
      <c r="D906" s="115">
        <f t="shared" si="27"/>
        <v>-756.58582036874839</v>
      </c>
    </row>
    <row r="907" spans="1:4" x14ac:dyDescent="0.3">
      <c r="A907" s="122">
        <v>40736</v>
      </c>
      <c r="B907" s="115">
        <v>37.445999999999998</v>
      </c>
      <c r="C907" s="116">
        <f t="shared" si="26"/>
        <v>4.0166666666666608E-2</v>
      </c>
      <c r="D907" s="115">
        <f t="shared" si="27"/>
        <v>-481.99999999999932</v>
      </c>
    </row>
    <row r="908" spans="1:4" x14ac:dyDescent="0.3">
      <c r="A908" s="122">
        <v>40737</v>
      </c>
      <c r="B908" s="115">
        <v>37.75</v>
      </c>
      <c r="C908" s="116">
        <f t="shared" si="26"/>
        <v>1.0709504685408261E-2</v>
      </c>
      <c r="D908" s="115">
        <f t="shared" si="27"/>
        <v>-128.51405622489912</v>
      </c>
    </row>
    <row r="909" spans="1:4" x14ac:dyDescent="0.3">
      <c r="A909" s="122">
        <v>40738</v>
      </c>
      <c r="B909" s="115">
        <v>37.450000000000003</v>
      </c>
      <c r="C909" s="116">
        <f t="shared" si="26"/>
        <v>-1.662158968568641E-2</v>
      </c>
      <c r="D909" s="115">
        <f t="shared" si="27"/>
        <v>199.45907622823691</v>
      </c>
    </row>
    <row r="910" spans="1:4" x14ac:dyDescent="0.3">
      <c r="A910" s="122">
        <v>40739</v>
      </c>
      <c r="B910" s="115">
        <v>37.438000000000002</v>
      </c>
      <c r="C910" s="116">
        <f t="shared" si="26"/>
        <v>-5.220253164556956E-2</v>
      </c>
      <c r="D910" s="115">
        <f t="shared" si="27"/>
        <v>626.43037974683466</v>
      </c>
    </row>
    <row r="911" spans="1:4" x14ac:dyDescent="0.3">
      <c r="A911" s="122">
        <v>40742</v>
      </c>
      <c r="B911" s="115">
        <v>37.25</v>
      </c>
      <c r="C911" s="116">
        <f t="shared" ref="C911:C974" si="28">(B911-B902)/B902</f>
        <v>-5.3535584521177917E-2</v>
      </c>
      <c r="D911" s="115">
        <f t="shared" ref="D911:D974" si="29">C911*$D$2</f>
        <v>642.42701425413497</v>
      </c>
    </row>
    <row r="912" spans="1:4" x14ac:dyDescent="0.3">
      <c r="A912" s="122">
        <v>40743</v>
      </c>
      <c r="B912" s="115">
        <v>37.292000000000002</v>
      </c>
      <c r="C912" s="116">
        <f t="shared" si="28"/>
        <v>-3.4511326860841386E-2</v>
      </c>
      <c r="D912" s="115">
        <f t="shared" si="29"/>
        <v>414.13592233009666</v>
      </c>
    </row>
    <row r="913" spans="1:4" x14ac:dyDescent="0.3">
      <c r="A913" s="122">
        <v>40744</v>
      </c>
      <c r="B913" s="115">
        <v>37.536000000000001</v>
      </c>
      <c r="C913" s="116">
        <f t="shared" si="28"/>
        <v>-2.5949761262196388E-2</v>
      </c>
      <c r="D913" s="115">
        <f t="shared" si="29"/>
        <v>311.39713514635667</v>
      </c>
    </row>
    <row r="914" spans="1:4" x14ac:dyDescent="0.3">
      <c r="A914" s="122">
        <v>40745</v>
      </c>
      <c r="B914" s="115">
        <v>37.9</v>
      </c>
      <c r="C914" s="116">
        <f t="shared" si="28"/>
        <v>2.6455026455026831E-3</v>
      </c>
      <c r="D914" s="115">
        <f t="shared" si="29"/>
        <v>-31.746031746032198</v>
      </c>
    </row>
    <row r="915" spans="1:4" x14ac:dyDescent="0.3">
      <c r="A915" s="122">
        <v>40746</v>
      </c>
      <c r="B915" s="115">
        <v>38.375</v>
      </c>
      <c r="C915" s="116">
        <f t="shared" si="28"/>
        <v>1.9256308100929653E-2</v>
      </c>
      <c r="D915" s="115">
        <f t="shared" si="29"/>
        <v>-231.07569721115584</v>
      </c>
    </row>
    <row r="916" spans="1:4" x14ac:dyDescent="0.3">
      <c r="A916" s="122">
        <v>40749</v>
      </c>
      <c r="B916" s="115">
        <v>37.996000000000002</v>
      </c>
      <c r="C916" s="116">
        <f t="shared" si="28"/>
        <v>1.4687817123324369E-2</v>
      </c>
      <c r="D916" s="115">
        <f t="shared" si="29"/>
        <v>-176.25380547989243</v>
      </c>
    </row>
    <row r="917" spans="1:4" x14ac:dyDescent="0.3">
      <c r="A917" s="122">
        <v>40750</v>
      </c>
      <c r="B917" s="115">
        <v>38</v>
      </c>
      <c r="C917" s="116">
        <f t="shared" si="28"/>
        <v>6.6225165562913907E-3</v>
      </c>
      <c r="D917" s="115">
        <f t="shared" si="29"/>
        <v>-79.47019867549669</v>
      </c>
    </row>
    <row r="918" spans="1:4" x14ac:dyDescent="0.3">
      <c r="A918" s="122">
        <v>40751</v>
      </c>
      <c r="B918" s="115">
        <v>37.679000000000002</v>
      </c>
      <c r="C918" s="116">
        <f t="shared" si="28"/>
        <v>6.1148197596795507E-3</v>
      </c>
      <c r="D918" s="115">
        <f t="shared" si="29"/>
        <v>-73.377837116154609</v>
      </c>
    </row>
    <row r="919" spans="1:4" x14ac:dyDescent="0.3">
      <c r="A919" s="122">
        <v>40752</v>
      </c>
      <c r="B919" s="115">
        <v>37.886000000000003</v>
      </c>
      <c r="C919" s="116">
        <f t="shared" si="28"/>
        <v>1.1966451199316212E-2</v>
      </c>
      <c r="D919" s="115">
        <f t="shared" si="29"/>
        <v>-143.59741439179456</v>
      </c>
    </row>
    <row r="920" spans="1:4" x14ac:dyDescent="0.3">
      <c r="A920" s="122">
        <v>40753</v>
      </c>
      <c r="B920" s="115">
        <v>37.65</v>
      </c>
      <c r="C920" s="116">
        <f t="shared" si="28"/>
        <v>1.0738255033557008E-2</v>
      </c>
      <c r="D920" s="115">
        <f t="shared" si="29"/>
        <v>-128.85906040268409</v>
      </c>
    </row>
    <row r="921" spans="1:4" x14ac:dyDescent="0.3">
      <c r="A921" s="122">
        <v>40756</v>
      </c>
      <c r="B921" s="115">
        <v>37.646000000000001</v>
      </c>
      <c r="C921" s="116">
        <f t="shared" si="28"/>
        <v>9.4926525796417242E-3</v>
      </c>
      <c r="D921" s="115">
        <f t="shared" si="29"/>
        <v>-113.91183095570069</v>
      </c>
    </row>
    <row r="922" spans="1:4" x14ac:dyDescent="0.3">
      <c r="A922" s="122">
        <v>40757</v>
      </c>
      <c r="B922" s="115">
        <v>37.063000000000002</v>
      </c>
      <c r="C922" s="116">
        <f t="shared" si="28"/>
        <v>-1.2601236146632538E-2</v>
      </c>
      <c r="D922" s="115">
        <f t="shared" si="29"/>
        <v>151.21483375959045</v>
      </c>
    </row>
    <row r="923" spans="1:4" x14ac:dyDescent="0.3">
      <c r="A923" s="122">
        <v>40758</v>
      </c>
      <c r="B923" s="115">
        <v>37.167999999999999</v>
      </c>
      <c r="C923" s="116">
        <f t="shared" si="28"/>
        <v>-1.9313984168865417E-2</v>
      </c>
      <c r="D923" s="115">
        <f t="shared" si="29"/>
        <v>231.76781002638501</v>
      </c>
    </row>
    <row r="924" spans="1:4" x14ac:dyDescent="0.3">
      <c r="A924" s="122">
        <v>40759</v>
      </c>
      <c r="B924" s="115">
        <v>35.825000000000003</v>
      </c>
      <c r="C924" s="116">
        <f t="shared" si="28"/>
        <v>-6.644951140065139E-2</v>
      </c>
      <c r="D924" s="115">
        <f t="shared" si="29"/>
        <v>797.39413680781672</v>
      </c>
    </row>
    <row r="925" spans="1:4" x14ac:dyDescent="0.3">
      <c r="A925" s="122">
        <v>40760</v>
      </c>
      <c r="B925" s="115">
        <v>35.06</v>
      </c>
      <c r="C925" s="116">
        <f t="shared" si="28"/>
        <v>-7.7271291714917353E-2</v>
      </c>
      <c r="D925" s="115">
        <f t="shared" si="29"/>
        <v>927.25550057900819</v>
      </c>
    </row>
    <row r="926" spans="1:4" x14ac:dyDescent="0.3">
      <c r="A926" s="122">
        <v>40763</v>
      </c>
      <c r="B926" s="115">
        <v>33.179000000000002</v>
      </c>
      <c r="C926" s="116">
        <f t="shared" si="28"/>
        <v>-0.12686842105263152</v>
      </c>
      <c r="D926" s="115">
        <f t="shared" si="29"/>
        <v>1522.4210526315783</v>
      </c>
    </row>
    <row r="927" spans="1:4" x14ac:dyDescent="0.3">
      <c r="A927" s="122">
        <v>40764</v>
      </c>
      <c r="B927" s="115">
        <v>34.5</v>
      </c>
      <c r="C927" s="116">
        <f t="shared" si="28"/>
        <v>-8.4370604315401207E-2</v>
      </c>
      <c r="D927" s="115">
        <f t="shared" si="29"/>
        <v>1012.4472517848145</v>
      </c>
    </row>
    <row r="928" spans="1:4" x14ac:dyDescent="0.3">
      <c r="A928" s="122">
        <v>40765</v>
      </c>
      <c r="B928" s="115">
        <v>34.042000000000002</v>
      </c>
      <c r="C928" s="116">
        <f t="shared" si="28"/>
        <v>-0.10146228158158689</v>
      </c>
      <c r="D928" s="115">
        <f t="shared" si="29"/>
        <v>1217.5473789790426</v>
      </c>
    </row>
    <row r="929" spans="1:4" x14ac:dyDescent="0.3">
      <c r="A929" s="122">
        <v>40766</v>
      </c>
      <c r="B929" s="115">
        <v>34.042000000000002</v>
      </c>
      <c r="C929" s="116">
        <f t="shared" si="28"/>
        <v>-9.5830013280212401E-2</v>
      </c>
      <c r="D929" s="115">
        <f t="shared" si="29"/>
        <v>1149.9601593625489</v>
      </c>
    </row>
    <row r="930" spans="1:4" x14ac:dyDescent="0.3">
      <c r="A930" s="122">
        <v>40767</v>
      </c>
      <c r="B930" s="115">
        <v>34.5</v>
      </c>
      <c r="C930" s="116">
        <f t="shared" si="28"/>
        <v>-8.3567975349306725E-2</v>
      </c>
      <c r="D930" s="115">
        <f t="shared" si="29"/>
        <v>1002.8157041916807</v>
      </c>
    </row>
    <row r="931" spans="1:4" x14ac:dyDescent="0.3">
      <c r="A931" s="122">
        <v>40770</v>
      </c>
      <c r="B931" s="115">
        <v>34.893000000000001</v>
      </c>
      <c r="C931" s="116">
        <f t="shared" si="28"/>
        <v>-5.8548957181016152E-2</v>
      </c>
      <c r="D931" s="115">
        <f t="shared" si="29"/>
        <v>702.58748617219385</v>
      </c>
    </row>
    <row r="932" spans="1:4" x14ac:dyDescent="0.3">
      <c r="A932" s="122">
        <v>40771</v>
      </c>
      <c r="B932" s="115">
        <v>34.911000000000001</v>
      </c>
      <c r="C932" s="116">
        <f t="shared" si="28"/>
        <v>-6.0724278949634038E-2</v>
      </c>
      <c r="D932" s="115">
        <f t="shared" si="29"/>
        <v>728.69134739560843</v>
      </c>
    </row>
    <row r="933" spans="1:4" x14ac:dyDescent="0.3">
      <c r="A933" s="122">
        <v>40772</v>
      </c>
      <c r="B933" s="115">
        <v>35.143000000000001</v>
      </c>
      <c r="C933" s="116">
        <f t="shared" si="28"/>
        <v>-1.903698534542923E-2</v>
      </c>
      <c r="D933" s="115">
        <f t="shared" si="29"/>
        <v>228.44382414515076</v>
      </c>
    </row>
    <row r="934" spans="1:4" x14ac:dyDescent="0.3">
      <c r="A934" s="122">
        <v>40773</v>
      </c>
      <c r="B934" s="115">
        <v>34.19</v>
      </c>
      <c r="C934" s="116">
        <f t="shared" si="28"/>
        <v>-2.4814603536794197E-2</v>
      </c>
      <c r="D934" s="115">
        <f t="shared" si="29"/>
        <v>297.77524244153034</v>
      </c>
    </row>
    <row r="935" spans="1:4" x14ac:dyDescent="0.3">
      <c r="A935" s="122">
        <v>40774</v>
      </c>
      <c r="B935" s="115">
        <v>33.85</v>
      </c>
      <c r="C935" s="116">
        <f t="shared" si="28"/>
        <v>2.0223635432050375E-2</v>
      </c>
      <c r="D935" s="115">
        <f t="shared" si="29"/>
        <v>-242.68362518460449</v>
      </c>
    </row>
    <row r="936" spans="1:4" x14ac:dyDescent="0.3">
      <c r="A936" s="122">
        <v>40777</v>
      </c>
      <c r="B936" s="115">
        <v>33.792000000000002</v>
      </c>
      <c r="C936" s="116">
        <f t="shared" si="28"/>
        <v>-2.0521739130434737E-2</v>
      </c>
      <c r="D936" s="115">
        <f t="shared" si="29"/>
        <v>246.26086956521684</v>
      </c>
    </row>
    <row r="937" spans="1:4" x14ac:dyDescent="0.3">
      <c r="A937" s="122">
        <v>40778</v>
      </c>
      <c r="B937" s="115">
        <v>33.582999999999998</v>
      </c>
      <c r="C937" s="116">
        <f t="shared" si="28"/>
        <v>-1.3483344104341788E-2</v>
      </c>
      <c r="D937" s="115">
        <f t="shared" si="29"/>
        <v>161.80012925210147</v>
      </c>
    </row>
    <row r="938" spans="1:4" x14ac:dyDescent="0.3">
      <c r="A938" s="122">
        <v>40779</v>
      </c>
      <c r="B938" s="115">
        <v>33.493000000000002</v>
      </c>
      <c r="C938" s="116">
        <f t="shared" si="28"/>
        <v>-1.6127137065977307E-2</v>
      </c>
      <c r="D938" s="115">
        <f t="shared" si="29"/>
        <v>193.52564479172767</v>
      </c>
    </row>
    <row r="939" spans="1:4" x14ac:dyDescent="0.3">
      <c r="A939" s="122">
        <v>40780</v>
      </c>
      <c r="B939" s="115">
        <v>33.94</v>
      </c>
      <c r="C939" s="116">
        <f t="shared" si="28"/>
        <v>-1.6231884057971081E-2</v>
      </c>
      <c r="D939" s="115">
        <f t="shared" si="29"/>
        <v>194.78260869565298</v>
      </c>
    </row>
    <row r="940" spans="1:4" x14ac:dyDescent="0.3">
      <c r="A940" s="122">
        <v>40781</v>
      </c>
      <c r="B940" s="115">
        <v>33.85</v>
      </c>
      <c r="C940" s="116">
        <f t="shared" si="28"/>
        <v>-2.9891382225661286E-2</v>
      </c>
      <c r="D940" s="115">
        <f t="shared" si="29"/>
        <v>358.69658670793541</v>
      </c>
    </row>
    <row r="941" spans="1:4" x14ac:dyDescent="0.3">
      <c r="A941" s="122">
        <v>40784</v>
      </c>
      <c r="B941" s="115">
        <v>34.161000000000001</v>
      </c>
      <c r="C941" s="116">
        <f t="shared" si="28"/>
        <v>-2.148320013749248E-2</v>
      </c>
      <c r="D941" s="115">
        <f t="shared" si="29"/>
        <v>257.79840164990975</v>
      </c>
    </row>
    <row r="942" spans="1:4" x14ac:dyDescent="0.3">
      <c r="A942" s="122">
        <v>40785</v>
      </c>
      <c r="B942" s="115">
        <v>34.448999999999998</v>
      </c>
      <c r="C942" s="116">
        <f t="shared" si="28"/>
        <v>-1.9747887203710627E-2</v>
      </c>
      <c r="D942" s="115">
        <f t="shared" si="29"/>
        <v>236.97464644452754</v>
      </c>
    </row>
    <row r="943" spans="1:4" x14ac:dyDescent="0.3">
      <c r="A943" s="122">
        <v>40786</v>
      </c>
      <c r="B943" s="115">
        <v>34.648000000000003</v>
      </c>
      <c r="C943" s="116">
        <f t="shared" si="28"/>
        <v>1.3395729745539793E-2</v>
      </c>
      <c r="D943" s="115">
        <f t="shared" si="29"/>
        <v>-160.74875694647753</v>
      </c>
    </row>
    <row r="944" spans="1:4" x14ac:dyDescent="0.3">
      <c r="A944" s="122">
        <v>40787</v>
      </c>
      <c r="B944" s="115">
        <v>34.682000000000002</v>
      </c>
      <c r="C944" s="116">
        <f t="shared" si="28"/>
        <v>2.4579025110782887E-2</v>
      </c>
      <c r="D944" s="115">
        <f t="shared" si="29"/>
        <v>-294.94830132939467</v>
      </c>
    </row>
    <row r="945" spans="1:4" x14ac:dyDescent="0.3">
      <c r="A945" s="122">
        <v>40788</v>
      </c>
      <c r="B945" s="115">
        <v>34.5</v>
      </c>
      <c r="C945" s="116">
        <f t="shared" si="28"/>
        <v>2.0951704545454499E-2</v>
      </c>
      <c r="D945" s="115">
        <f t="shared" si="29"/>
        <v>-251.42045454545399</v>
      </c>
    </row>
    <row r="946" spans="1:4" x14ac:dyDescent="0.3">
      <c r="A946" s="122">
        <v>40792</v>
      </c>
      <c r="B946" s="115">
        <v>34.203000000000003</v>
      </c>
      <c r="C946" s="116">
        <f t="shared" si="28"/>
        <v>1.8461721704433928E-2</v>
      </c>
      <c r="D946" s="115">
        <f t="shared" si="29"/>
        <v>-221.54066045320715</v>
      </c>
    </row>
    <row r="947" spans="1:4" x14ac:dyDescent="0.3">
      <c r="A947" s="122">
        <v>40793</v>
      </c>
      <c r="B947" s="115">
        <v>34.591000000000001</v>
      </c>
      <c r="C947" s="116">
        <f t="shared" si="28"/>
        <v>3.2782969575732207E-2</v>
      </c>
      <c r="D947" s="115">
        <f t="shared" si="29"/>
        <v>-393.39563490878646</v>
      </c>
    </row>
    <row r="948" spans="1:4" x14ac:dyDescent="0.3">
      <c r="A948" s="122">
        <v>40794</v>
      </c>
      <c r="B948" s="115">
        <v>34.69</v>
      </c>
      <c r="C948" s="116">
        <f t="shared" si="28"/>
        <v>2.2097819681791399E-2</v>
      </c>
      <c r="D948" s="115">
        <f t="shared" si="29"/>
        <v>-265.17383618149677</v>
      </c>
    </row>
    <row r="949" spans="1:4" x14ac:dyDescent="0.3">
      <c r="A949" s="122">
        <v>40795</v>
      </c>
      <c r="B949" s="115">
        <v>34.5</v>
      </c>
      <c r="C949" s="116">
        <f t="shared" si="28"/>
        <v>1.9202363367799073E-2</v>
      </c>
      <c r="D949" s="115">
        <f t="shared" si="29"/>
        <v>-230.42836041358888</v>
      </c>
    </row>
    <row r="950" spans="1:4" x14ac:dyDescent="0.3">
      <c r="A950" s="122">
        <v>40798</v>
      </c>
      <c r="B950" s="115">
        <v>34.292000000000002</v>
      </c>
      <c r="C950" s="116">
        <f t="shared" si="28"/>
        <v>3.8347823541465477E-3</v>
      </c>
      <c r="D950" s="115">
        <f t="shared" si="29"/>
        <v>-46.017388249758575</v>
      </c>
    </row>
    <row r="951" spans="1:4" x14ac:dyDescent="0.3">
      <c r="A951" s="122">
        <v>40799</v>
      </c>
      <c r="B951" s="115">
        <v>34.478999999999999</v>
      </c>
      <c r="C951" s="116">
        <f t="shared" si="28"/>
        <v>8.7085256466083597E-4</v>
      </c>
      <c r="D951" s="115">
        <f t="shared" si="29"/>
        <v>-10.450230775930031</v>
      </c>
    </row>
    <row r="952" spans="1:4" x14ac:dyDescent="0.3">
      <c r="A952" s="122">
        <v>40800</v>
      </c>
      <c r="B952" s="115">
        <v>34.770000000000003</v>
      </c>
      <c r="C952" s="116">
        <f t="shared" si="28"/>
        <v>3.5211267605633765E-3</v>
      </c>
      <c r="D952" s="115">
        <f t="shared" si="29"/>
        <v>-42.253521126760518</v>
      </c>
    </row>
    <row r="953" spans="1:4" x14ac:dyDescent="0.3">
      <c r="A953" s="122">
        <v>40801</v>
      </c>
      <c r="B953" s="115">
        <v>34.984000000000002</v>
      </c>
      <c r="C953" s="116">
        <f t="shared" si="28"/>
        <v>8.7076869846029522E-3</v>
      </c>
      <c r="D953" s="115">
        <f t="shared" si="29"/>
        <v>-104.49224381523543</v>
      </c>
    </row>
    <row r="954" spans="1:4" x14ac:dyDescent="0.3">
      <c r="A954" s="122">
        <v>40802</v>
      </c>
      <c r="B954" s="115">
        <v>34.984000000000002</v>
      </c>
      <c r="C954" s="116">
        <f t="shared" si="28"/>
        <v>1.4028985507246428E-2</v>
      </c>
      <c r="D954" s="115">
        <f t="shared" si="29"/>
        <v>-168.34782608695713</v>
      </c>
    </row>
    <row r="955" spans="1:4" x14ac:dyDescent="0.3">
      <c r="A955" s="122">
        <v>40805</v>
      </c>
      <c r="B955" s="115">
        <v>34.984000000000002</v>
      </c>
      <c r="C955" s="116">
        <f t="shared" si="28"/>
        <v>2.2834254305177871E-2</v>
      </c>
      <c r="D955" s="115">
        <f t="shared" si="29"/>
        <v>-274.01105166213443</v>
      </c>
    </row>
    <row r="956" spans="1:4" x14ac:dyDescent="0.3">
      <c r="A956" s="122">
        <v>40806</v>
      </c>
      <c r="B956" s="115">
        <v>34.978000000000002</v>
      </c>
      <c r="C956" s="116">
        <f t="shared" si="28"/>
        <v>1.1187881240785189E-2</v>
      </c>
      <c r="D956" s="115">
        <f t="shared" si="29"/>
        <v>-134.25457488942226</v>
      </c>
    </row>
    <row r="957" spans="1:4" x14ac:dyDescent="0.3">
      <c r="A957" s="122">
        <v>40807</v>
      </c>
      <c r="B957" s="115">
        <v>34.853999999999999</v>
      </c>
      <c r="C957" s="116">
        <f t="shared" si="28"/>
        <v>4.7275872009224992E-3</v>
      </c>
      <c r="D957" s="115">
        <f t="shared" si="29"/>
        <v>-56.73104641106999</v>
      </c>
    </row>
    <row r="958" spans="1:4" x14ac:dyDescent="0.3">
      <c r="A958" s="122">
        <v>40808</v>
      </c>
      <c r="B958" s="115">
        <v>34.508000000000003</v>
      </c>
      <c r="C958" s="116">
        <f t="shared" si="28"/>
        <v>2.3188405797109192E-4</v>
      </c>
      <c r="D958" s="115">
        <f t="shared" si="29"/>
        <v>-2.7826086956531029</v>
      </c>
    </row>
    <row r="959" spans="1:4" x14ac:dyDescent="0.3">
      <c r="A959" s="122">
        <v>40809</v>
      </c>
      <c r="B959" s="115">
        <v>34.332999999999998</v>
      </c>
      <c r="C959" s="116">
        <f t="shared" si="28"/>
        <v>1.1956141374080489E-3</v>
      </c>
      <c r="D959" s="115">
        <f t="shared" si="29"/>
        <v>-14.347369648896587</v>
      </c>
    </row>
    <row r="960" spans="1:4" x14ac:dyDescent="0.3">
      <c r="A960" s="122">
        <v>40812</v>
      </c>
      <c r="B960" s="115">
        <v>34.386000000000003</v>
      </c>
      <c r="C960" s="116">
        <f t="shared" si="28"/>
        <v>-2.6972940050464462E-3</v>
      </c>
      <c r="D960" s="115">
        <f t="shared" si="29"/>
        <v>32.367528060557355</v>
      </c>
    </row>
    <row r="961" spans="1:4" x14ac:dyDescent="0.3">
      <c r="A961" s="122">
        <v>40813</v>
      </c>
      <c r="B961" s="115">
        <v>34.44</v>
      </c>
      <c r="C961" s="116">
        <f t="shared" si="28"/>
        <v>-9.4909404659190497E-3</v>
      </c>
      <c r="D961" s="115">
        <f t="shared" si="29"/>
        <v>113.89128559102859</v>
      </c>
    </row>
    <row r="962" spans="1:4" x14ac:dyDescent="0.3">
      <c r="A962" s="122">
        <v>40814</v>
      </c>
      <c r="B962" s="115">
        <v>34.097000000000001</v>
      </c>
      <c r="C962" s="116">
        <f t="shared" si="28"/>
        <v>-2.5354447747541746E-2</v>
      </c>
      <c r="D962" s="115">
        <f t="shared" si="29"/>
        <v>304.25337297050095</v>
      </c>
    </row>
    <row r="963" spans="1:4" x14ac:dyDescent="0.3">
      <c r="A963" s="122">
        <v>40815</v>
      </c>
      <c r="B963" s="115">
        <v>34.066000000000003</v>
      </c>
      <c r="C963" s="116">
        <f t="shared" si="28"/>
        <v>-2.6240567116396045E-2</v>
      </c>
      <c r="D963" s="115">
        <f t="shared" si="29"/>
        <v>314.88680539675255</v>
      </c>
    </row>
    <row r="964" spans="1:4" x14ac:dyDescent="0.3">
      <c r="A964" s="122">
        <v>40816</v>
      </c>
      <c r="B964" s="115">
        <v>33.625</v>
      </c>
      <c r="C964" s="116">
        <f t="shared" si="28"/>
        <v>-3.8846329750743244E-2</v>
      </c>
      <c r="D964" s="115">
        <f t="shared" si="29"/>
        <v>466.1559570089189</v>
      </c>
    </row>
    <row r="965" spans="1:4" x14ac:dyDescent="0.3">
      <c r="A965" s="122">
        <v>40819</v>
      </c>
      <c r="B965" s="115">
        <v>33.411000000000001</v>
      </c>
      <c r="C965" s="116">
        <f t="shared" si="28"/>
        <v>-4.4799588312653668E-2</v>
      </c>
      <c r="D965" s="115">
        <f t="shared" si="29"/>
        <v>537.59505975184402</v>
      </c>
    </row>
    <row r="966" spans="1:4" x14ac:dyDescent="0.3">
      <c r="A966" s="122">
        <v>40820</v>
      </c>
      <c r="B966" s="115">
        <v>33.103999999999999</v>
      </c>
      <c r="C966" s="116">
        <f t="shared" si="28"/>
        <v>-5.0209445113903711E-2</v>
      </c>
      <c r="D966" s="115">
        <f t="shared" si="29"/>
        <v>602.51334136684454</v>
      </c>
    </row>
    <row r="967" spans="1:4" x14ac:dyDescent="0.3">
      <c r="A967" s="122">
        <v>40821</v>
      </c>
      <c r="B967" s="115">
        <v>32.75</v>
      </c>
      <c r="C967" s="116">
        <f t="shared" si="28"/>
        <v>-5.0944708473397549E-2</v>
      </c>
      <c r="D967" s="115">
        <f t="shared" si="29"/>
        <v>611.33650168077054</v>
      </c>
    </row>
    <row r="968" spans="1:4" x14ac:dyDescent="0.3">
      <c r="A968" s="122">
        <v>40822</v>
      </c>
      <c r="B968" s="115">
        <v>32.804000000000002</v>
      </c>
      <c r="C968" s="116">
        <f t="shared" si="28"/>
        <v>-4.453441295546548E-2</v>
      </c>
      <c r="D968" s="115">
        <f t="shared" si="29"/>
        <v>534.41295546558581</v>
      </c>
    </row>
    <row r="969" spans="1:4" x14ac:dyDescent="0.3">
      <c r="A969" s="122">
        <v>40823</v>
      </c>
      <c r="B969" s="115">
        <v>33</v>
      </c>
      <c r="C969" s="116">
        <f t="shared" si="28"/>
        <v>-4.0307101727447295E-2</v>
      </c>
      <c r="D969" s="115">
        <f t="shared" si="29"/>
        <v>483.68522072936753</v>
      </c>
    </row>
    <row r="970" spans="1:4" x14ac:dyDescent="0.3">
      <c r="A970" s="122">
        <v>40827</v>
      </c>
      <c r="B970" s="115">
        <v>32.695999999999998</v>
      </c>
      <c r="C970" s="116">
        <f t="shared" si="28"/>
        <v>-5.0638792102206731E-2</v>
      </c>
      <c r="D970" s="115">
        <f t="shared" si="29"/>
        <v>607.66550522648072</v>
      </c>
    </row>
    <row r="971" spans="1:4" x14ac:dyDescent="0.3">
      <c r="A971" s="122">
        <v>40828</v>
      </c>
      <c r="B971" s="115">
        <v>33</v>
      </c>
      <c r="C971" s="116">
        <f t="shared" si="28"/>
        <v>-3.2172918438572347E-2</v>
      </c>
      <c r="D971" s="115">
        <f t="shared" si="29"/>
        <v>386.07502126286818</v>
      </c>
    </row>
    <row r="972" spans="1:4" x14ac:dyDescent="0.3">
      <c r="A972" s="122">
        <v>40829</v>
      </c>
      <c r="B972" s="115">
        <v>32.75</v>
      </c>
      <c r="C972" s="116">
        <f t="shared" si="28"/>
        <v>-3.8630892972465282E-2</v>
      </c>
      <c r="D972" s="115">
        <f t="shared" si="29"/>
        <v>463.57071566958336</v>
      </c>
    </row>
    <row r="973" spans="1:4" x14ac:dyDescent="0.3">
      <c r="A973" s="122">
        <v>40830</v>
      </c>
      <c r="B973" s="115">
        <v>31.675000000000001</v>
      </c>
      <c r="C973" s="116">
        <f t="shared" si="28"/>
        <v>-5.7992565055762058E-2</v>
      </c>
      <c r="D973" s="115">
        <f t="shared" si="29"/>
        <v>695.91078066914474</v>
      </c>
    </row>
    <row r="974" spans="1:4" x14ac:dyDescent="0.3">
      <c r="A974" s="122">
        <v>40833</v>
      </c>
      <c r="B974" s="115">
        <v>31.312999999999999</v>
      </c>
      <c r="C974" s="116">
        <f t="shared" si="28"/>
        <v>-6.2793690700667523E-2</v>
      </c>
      <c r="D974" s="115">
        <f t="shared" si="29"/>
        <v>753.52428840801031</v>
      </c>
    </row>
    <row r="975" spans="1:4" x14ac:dyDescent="0.3">
      <c r="A975" s="122">
        <v>40834</v>
      </c>
      <c r="B975" s="115">
        <v>31.4</v>
      </c>
      <c r="C975" s="116">
        <f t="shared" ref="C975:C1038" si="30">(B975-B966)/B966</f>
        <v>-5.147414209763173E-2</v>
      </c>
      <c r="D975" s="115">
        <f t="shared" ref="D975:D1038" si="31">C975*$D$2</f>
        <v>617.68970517158073</v>
      </c>
    </row>
    <row r="976" spans="1:4" x14ac:dyDescent="0.3">
      <c r="A976" s="122">
        <v>40835</v>
      </c>
      <c r="B976" s="115">
        <v>31.457999999999998</v>
      </c>
      <c r="C976" s="116">
        <f t="shared" si="30"/>
        <v>-3.9450381679389364E-2</v>
      </c>
      <c r="D976" s="115">
        <f t="shared" si="31"/>
        <v>473.40458015267234</v>
      </c>
    </row>
    <row r="977" spans="1:4" x14ac:dyDescent="0.3">
      <c r="A977" s="122">
        <v>40836</v>
      </c>
      <c r="B977" s="115">
        <v>30.937999999999999</v>
      </c>
      <c r="C977" s="116">
        <f t="shared" si="30"/>
        <v>-5.6883306913791093E-2</v>
      </c>
      <c r="D977" s="115">
        <f t="shared" si="31"/>
        <v>682.59968296549312</v>
      </c>
    </row>
    <row r="978" spans="1:4" x14ac:dyDescent="0.3">
      <c r="A978" s="122">
        <v>40837</v>
      </c>
      <c r="B978" s="115">
        <v>31.271000000000001</v>
      </c>
      <c r="C978" s="116">
        <f t="shared" si="30"/>
        <v>-5.2393939393939368E-2</v>
      </c>
      <c r="D978" s="115">
        <f t="shared" si="31"/>
        <v>628.72727272727241</v>
      </c>
    </row>
    <row r="979" spans="1:4" x14ac:dyDescent="0.3">
      <c r="A979" s="122">
        <v>40840</v>
      </c>
      <c r="B979" s="115">
        <v>31.792000000000002</v>
      </c>
      <c r="C979" s="116">
        <f t="shared" si="30"/>
        <v>-2.7648642035722915E-2</v>
      </c>
      <c r="D979" s="115">
        <f t="shared" si="31"/>
        <v>331.78370442867498</v>
      </c>
    </row>
    <row r="980" spans="1:4" x14ac:dyDescent="0.3">
      <c r="A980" s="122">
        <v>40841</v>
      </c>
      <c r="B980" s="115">
        <v>32.082999999999998</v>
      </c>
      <c r="C980" s="116">
        <f t="shared" si="30"/>
        <v>-2.7787878787878837E-2</v>
      </c>
      <c r="D980" s="115">
        <f t="shared" si="31"/>
        <v>333.45454545454606</v>
      </c>
    </row>
    <row r="981" spans="1:4" x14ac:dyDescent="0.3">
      <c r="A981" s="122">
        <v>40842</v>
      </c>
      <c r="B981" s="115">
        <v>32.375</v>
      </c>
      <c r="C981" s="116">
        <f t="shared" si="30"/>
        <v>-1.1450381679389313E-2</v>
      </c>
      <c r="D981" s="115">
        <f t="shared" si="31"/>
        <v>137.40458015267177</v>
      </c>
    </row>
    <row r="982" spans="1:4" x14ac:dyDescent="0.3">
      <c r="A982" s="122">
        <v>40843</v>
      </c>
      <c r="B982" s="115">
        <v>34.415999999999997</v>
      </c>
      <c r="C982" s="116">
        <f t="shared" si="30"/>
        <v>8.6535122336227177E-2</v>
      </c>
      <c r="D982" s="115">
        <f t="shared" si="31"/>
        <v>-1038.4214680347261</v>
      </c>
    </row>
    <row r="983" spans="1:4" x14ac:dyDescent="0.3">
      <c r="A983" s="122">
        <v>40844</v>
      </c>
      <c r="B983" s="115">
        <v>34.366</v>
      </c>
      <c r="C983" s="116">
        <f t="shared" si="30"/>
        <v>9.7499441126688624E-2</v>
      </c>
      <c r="D983" s="115">
        <f t="shared" si="31"/>
        <v>-1169.9932935202635</v>
      </c>
    </row>
    <row r="984" spans="1:4" x14ac:dyDescent="0.3">
      <c r="A984" s="122">
        <v>40847</v>
      </c>
      <c r="B984" s="115">
        <v>34.033999999999999</v>
      </c>
      <c r="C984" s="116">
        <f t="shared" si="30"/>
        <v>8.3885350318471358E-2</v>
      </c>
      <c r="D984" s="115">
        <f t="shared" si="31"/>
        <v>-1006.6242038216562</v>
      </c>
    </row>
    <row r="985" spans="1:4" x14ac:dyDescent="0.3">
      <c r="A985" s="122">
        <v>40848</v>
      </c>
      <c r="B985" s="115">
        <v>33.161000000000001</v>
      </c>
      <c r="C985" s="116">
        <f t="shared" si="30"/>
        <v>5.4135672960773193E-2</v>
      </c>
      <c r="D985" s="115">
        <f t="shared" si="31"/>
        <v>-649.62807552927836</v>
      </c>
    </row>
    <row r="986" spans="1:4" x14ac:dyDescent="0.3">
      <c r="A986" s="122">
        <v>40849</v>
      </c>
      <c r="B986" s="115">
        <v>33.313000000000002</v>
      </c>
      <c r="C986" s="116">
        <f t="shared" si="30"/>
        <v>7.6766436098002572E-2</v>
      </c>
      <c r="D986" s="115">
        <f t="shared" si="31"/>
        <v>-921.19723317603086</v>
      </c>
    </row>
    <row r="987" spans="1:4" x14ac:dyDescent="0.3">
      <c r="A987" s="122">
        <v>40850</v>
      </c>
      <c r="B987" s="115">
        <v>33.542000000000002</v>
      </c>
      <c r="C987" s="116">
        <f t="shared" si="30"/>
        <v>7.2623197211473908E-2</v>
      </c>
      <c r="D987" s="115">
        <f t="shared" si="31"/>
        <v>-871.47836653768695</v>
      </c>
    </row>
    <row r="988" spans="1:4" x14ac:dyDescent="0.3">
      <c r="A988" s="122">
        <v>40851</v>
      </c>
      <c r="B988" s="115">
        <v>33.549999999999997</v>
      </c>
      <c r="C988" s="116">
        <f t="shared" si="30"/>
        <v>5.5296930045294269E-2</v>
      </c>
      <c r="D988" s="115">
        <f t="shared" si="31"/>
        <v>-663.56316054353124</v>
      </c>
    </row>
    <row r="989" spans="1:4" x14ac:dyDescent="0.3">
      <c r="A989" s="122">
        <v>40854</v>
      </c>
      <c r="B989" s="115">
        <v>33.549999999999997</v>
      </c>
      <c r="C989" s="116">
        <f t="shared" si="30"/>
        <v>4.5725150391172857E-2</v>
      </c>
      <c r="D989" s="115">
        <f t="shared" si="31"/>
        <v>-548.70180469407433</v>
      </c>
    </row>
    <row r="990" spans="1:4" x14ac:dyDescent="0.3">
      <c r="A990" s="122">
        <v>40855</v>
      </c>
      <c r="B990" s="115">
        <v>33.625</v>
      </c>
      <c r="C990" s="116">
        <f t="shared" si="30"/>
        <v>3.8610038610038609E-2</v>
      </c>
      <c r="D990" s="115">
        <f t="shared" si="31"/>
        <v>-463.32046332046332</v>
      </c>
    </row>
    <row r="991" spans="1:4" x14ac:dyDescent="0.3">
      <c r="A991" s="122">
        <v>40856</v>
      </c>
      <c r="B991" s="115">
        <v>33.070999999999998</v>
      </c>
      <c r="C991" s="116">
        <f t="shared" si="30"/>
        <v>-3.9080660158065987E-2</v>
      </c>
      <c r="D991" s="115">
        <f t="shared" si="31"/>
        <v>468.96792189679184</v>
      </c>
    </row>
    <row r="992" spans="1:4" x14ac:dyDescent="0.3">
      <c r="A992" s="122">
        <v>40857</v>
      </c>
      <c r="B992" s="115">
        <v>33.042000000000002</v>
      </c>
      <c r="C992" s="116">
        <f t="shared" si="30"/>
        <v>-3.8526450561601526E-2</v>
      </c>
      <c r="D992" s="115">
        <f t="shared" si="31"/>
        <v>462.31740673921831</v>
      </c>
    </row>
    <row r="993" spans="1:4" x14ac:dyDescent="0.3">
      <c r="A993" s="122">
        <v>40861</v>
      </c>
      <c r="B993" s="115">
        <v>33.167000000000002</v>
      </c>
      <c r="C993" s="116">
        <f t="shared" si="30"/>
        <v>-2.5474525474525396E-2</v>
      </c>
      <c r="D993" s="115">
        <f t="shared" si="31"/>
        <v>305.69430569430477</v>
      </c>
    </row>
    <row r="994" spans="1:4" x14ac:dyDescent="0.3">
      <c r="A994" s="122">
        <v>40862</v>
      </c>
      <c r="B994" s="115">
        <v>33.082999999999998</v>
      </c>
      <c r="C994" s="116">
        <f t="shared" si="30"/>
        <v>-2.3521606706674394E-3</v>
      </c>
      <c r="D994" s="115">
        <f t="shared" si="31"/>
        <v>28.225928048009273</v>
      </c>
    </row>
    <row r="995" spans="1:4" x14ac:dyDescent="0.3">
      <c r="A995" s="122">
        <v>40863</v>
      </c>
      <c r="B995" s="115">
        <v>33</v>
      </c>
      <c r="C995" s="116">
        <f t="shared" si="30"/>
        <v>-9.3957313961517235E-3</v>
      </c>
      <c r="D995" s="115">
        <f t="shared" si="31"/>
        <v>112.74877675382068</v>
      </c>
    </row>
    <row r="996" spans="1:4" x14ac:dyDescent="0.3">
      <c r="A996" s="122">
        <v>40864</v>
      </c>
      <c r="B996" s="115">
        <v>32.228999999999999</v>
      </c>
      <c r="C996" s="116">
        <f t="shared" si="30"/>
        <v>-3.9144952596744449E-2</v>
      </c>
      <c r="D996" s="115">
        <f t="shared" si="31"/>
        <v>469.73943116093341</v>
      </c>
    </row>
    <row r="997" spans="1:4" x14ac:dyDescent="0.3">
      <c r="A997" s="122">
        <v>40865</v>
      </c>
      <c r="B997" s="115">
        <v>32.375</v>
      </c>
      <c r="C997" s="116">
        <f t="shared" si="30"/>
        <v>-3.5022354694485759E-2</v>
      </c>
      <c r="D997" s="115">
        <f t="shared" si="31"/>
        <v>420.26825633382913</v>
      </c>
    </row>
    <row r="998" spans="1:4" x14ac:dyDescent="0.3">
      <c r="A998" s="122">
        <v>40868</v>
      </c>
      <c r="B998" s="115">
        <v>31.603999999999999</v>
      </c>
      <c r="C998" s="116">
        <f t="shared" si="30"/>
        <v>-5.8002980625931393E-2</v>
      </c>
      <c r="D998" s="115">
        <f t="shared" si="31"/>
        <v>696.03576751117669</v>
      </c>
    </row>
    <row r="999" spans="1:4" x14ac:dyDescent="0.3">
      <c r="A999" s="122">
        <v>40869</v>
      </c>
      <c r="B999" s="115">
        <v>31.606999999999999</v>
      </c>
      <c r="C999" s="116">
        <f t="shared" si="30"/>
        <v>-6.0014869888475854E-2</v>
      </c>
      <c r="D999" s="115">
        <f t="shared" si="31"/>
        <v>720.17843866171029</v>
      </c>
    </row>
    <row r="1000" spans="1:4" x14ac:dyDescent="0.3">
      <c r="A1000" s="122">
        <v>40870</v>
      </c>
      <c r="B1000" s="115">
        <v>31.35</v>
      </c>
      <c r="C1000" s="116">
        <f t="shared" si="30"/>
        <v>-5.2039551268482857E-2</v>
      </c>
      <c r="D1000" s="115">
        <f t="shared" si="31"/>
        <v>624.47461522179424</v>
      </c>
    </row>
    <row r="1001" spans="1:4" x14ac:dyDescent="0.3">
      <c r="A1001" s="122">
        <v>40872</v>
      </c>
      <c r="B1001" s="115">
        <v>31.25</v>
      </c>
      <c r="C1001" s="116">
        <f t="shared" si="30"/>
        <v>-5.423400520549608E-2</v>
      </c>
      <c r="D1001" s="115">
        <f t="shared" si="31"/>
        <v>650.80806246595296</v>
      </c>
    </row>
    <row r="1002" spans="1:4" x14ac:dyDescent="0.3">
      <c r="A1002" s="122">
        <v>40875</v>
      </c>
      <c r="B1002" s="115">
        <v>31.678999999999998</v>
      </c>
      <c r="C1002" s="116">
        <f t="shared" si="30"/>
        <v>-4.4863870714867277E-2</v>
      </c>
      <c r="D1002" s="115">
        <f t="shared" si="31"/>
        <v>538.36644857840736</v>
      </c>
    </row>
    <row r="1003" spans="1:4" x14ac:dyDescent="0.3">
      <c r="A1003" s="122">
        <v>40876</v>
      </c>
      <c r="B1003" s="115">
        <v>31.7</v>
      </c>
      <c r="C1003" s="116">
        <f t="shared" si="30"/>
        <v>-4.1803947646827648E-2</v>
      </c>
      <c r="D1003" s="115">
        <f t="shared" si="31"/>
        <v>501.64737176193177</v>
      </c>
    </row>
    <row r="1004" spans="1:4" x14ac:dyDescent="0.3">
      <c r="A1004" s="122">
        <v>40877</v>
      </c>
      <c r="B1004" s="115">
        <v>32.049999999999997</v>
      </c>
      <c r="C1004" s="116">
        <f t="shared" si="30"/>
        <v>-2.8787878787878873E-2</v>
      </c>
      <c r="D1004" s="115">
        <f t="shared" si="31"/>
        <v>345.45454545454646</v>
      </c>
    </row>
    <row r="1005" spans="1:4" x14ac:dyDescent="0.3">
      <c r="A1005" s="122">
        <v>40878</v>
      </c>
      <c r="B1005" s="115">
        <v>32.082999999999998</v>
      </c>
      <c r="C1005" s="116">
        <f t="shared" si="30"/>
        <v>-4.5300816035248005E-3</v>
      </c>
      <c r="D1005" s="115">
        <f t="shared" si="31"/>
        <v>54.360979242297603</v>
      </c>
    </row>
    <row r="1006" spans="1:4" x14ac:dyDescent="0.3">
      <c r="A1006" s="122">
        <v>40879</v>
      </c>
      <c r="B1006" s="115">
        <v>32.014000000000003</v>
      </c>
      <c r="C1006" s="116">
        <f t="shared" si="30"/>
        <v>-1.115057915057906E-2</v>
      </c>
      <c r="D1006" s="115">
        <f t="shared" si="31"/>
        <v>133.80694980694872</v>
      </c>
    </row>
    <row r="1007" spans="1:4" x14ac:dyDescent="0.3">
      <c r="A1007" s="122">
        <v>40882</v>
      </c>
      <c r="B1007" s="115">
        <v>32.195999999999998</v>
      </c>
      <c r="C1007" s="116">
        <f t="shared" si="30"/>
        <v>1.8731806100493568E-2</v>
      </c>
      <c r="D1007" s="115">
        <f t="shared" si="31"/>
        <v>-224.78167320592283</v>
      </c>
    </row>
    <row r="1008" spans="1:4" x14ac:dyDescent="0.3">
      <c r="A1008" s="122">
        <v>40883</v>
      </c>
      <c r="B1008" s="115">
        <v>32.220999999999997</v>
      </c>
      <c r="C1008" s="116">
        <f t="shared" si="30"/>
        <v>1.9426076502040601E-2</v>
      </c>
      <c r="D1008" s="115">
        <f t="shared" si="31"/>
        <v>-233.11291802448721</v>
      </c>
    </row>
    <row r="1009" spans="1:4" x14ac:dyDescent="0.3">
      <c r="A1009" s="122">
        <v>40884</v>
      </c>
      <c r="B1009" s="115">
        <v>32.271000000000001</v>
      </c>
      <c r="C1009" s="116">
        <f t="shared" si="30"/>
        <v>2.9377990430621989E-2</v>
      </c>
      <c r="D1009" s="115">
        <f t="shared" si="31"/>
        <v>-352.53588516746385</v>
      </c>
    </row>
    <row r="1010" spans="1:4" x14ac:dyDescent="0.3">
      <c r="A1010" s="122">
        <v>40885</v>
      </c>
      <c r="B1010" s="115">
        <v>32.363999999999997</v>
      </c>
      <c r="C1010" s="116">
        <f t="shared" si="30"/>
        <v>3.5647999999999909E-2</v>
      </c>
      <c r="D1010" s="115">
        <f t="shared" si="31"/>
        <v>-427.77599999999893</v>
      </c>
    </row>
    <row r="1011" spans="1:4" x14ac:dyDescent="0.3">
      <c r="A1011" s="122">
        <v>40886</v>
      </c>
      <c r="B1011" s="115">
        <v>32.235999999999997</v>
      </c>
      <c r="C1011" s="116">
        <f t="shared" si="30"/>
        <v>1.7582625714195482E-2</v>
      </c>
      <c r="D1011" s="115">
        <f t="shared" si="31"/>
        <v>-210.99150857034579</v>
      </c>
    </row>
    <row r="1012" spans="1:4" x14ac:dyDescent="0.3">
      <c r="A1012" s="122">
        <v>40889</v>
      </c>
      <c r="B1012" s="115">
        <v>31.963999999999999</v>
      </c>
      <c r="C1012" s="116">
        <f t="shared" si="30"/>
        <v>8.3280757097791598E-3</v>
      </c>
      <c r="D1012" s="115">
        <f t="shared" si="31"/>
        <v>-99.93690851734992</v>
      </c>
    </row>
    <row r="1013" spans="1:4" x14ac:dyDescent="0.3">
      <c r="A1013" s="122">
        <v>40890</v>
      </c>
      <c r="B1013" s="115">
        <v>32.054000000000002</v>
      </c>
      <c r="C1013" s="116">
        <f t="shared" si="30"/>
        <v>1.2480499219984052E-4</v>
      </c>
      <c r="D1013" s="115">
        <f t="shared" si="31"/>
        <v>-1.4976599063980862</v>
      </c>
    </row>
    <row r="1014" spans="1:4" x14ac:dyDescent="0.3">
      <c r="A1014" s="122">
        <v>40891</v>
      </c>
      <c r="B1014" s="115">
        <v>32.091999999999999</v>
      </c>
      <c r="C1014" s="116">
        <f t="shared" si="30"/>
        <v>2.8052239503788116E-4</v>
      </c>
      <c r="D1014" s="115">
        <f t="shared" si="31"/>
        <v>-3.3662687404545739</v>
      </c>
    </row>
    <row r="1015" spans="1:4" x14ac:dyDescent="0.3">
      <c r="A1015" s="122">
        <v>40892</v>
      </c>
      <c r="B1015" s="115">
        <v>32.017000000000003</v>
      </c>
      <c r="C1015" s="116">
        <f t="shared" si="30"/>
        <v>9.3709002311492272E-5</v>
      </c>
      <c r="D1015" s="115">
        <f t="shared" si="31"/>
        <v>-1.1245080277379074</v>
      </c>
    </row>
    <row r="1016" spans="1:4" x14ac:dyDescent="0.3">
      <c r="A1016" s="122">
        <v>40893</v>
      </c>
      <c r="B1016" s="115">
        <v>32.207999999999998</v>
      </c>
      <c r="C1016" s="116">
        <f t="shared" si="30"/>
        <v>3.7271710771525827E-4</v>
      </c>
      <c r="D1016" s="115">
        <f t="shared" si="31"/>
        <v>-4.4726052925830988</v>
      </c>
    </row>
    <row r="1017" spans="1:4" x14ac:dyDescent="0.3">
      <c r="A1017" s="122">
        <v>40896</v>
      </c>
      <c r="B1017" s="115">
        <v>32.368000000000002</v>
      </c>
      <c r="C1017" s="116">
        <f t="shared" si="30"/>
        <v>4.5622420160766454E-3</v>
      </c>
      <c r="D1017" s="115">
        <f t="shared" si="31"/>
        <v>-54.746904192919743</v>
      </c>
    </row>
    <row r="1018" spans="1:4" x14ac:dyDescent="0.3">
      <c r="A1018" s="122">
        <v>40897</v>
      </c>
      <c r="B1018" s="115">
        <v>32.563000000000002</v>
      </c>
      <c r="C1018" s="116">
        <f t="shared" si="30"/>
        <v>9.0483716029872516E-3</v>
      </c>
      <c r="D1018" s="115">
        <f t="shared" si="31"/>
        <v>-108.58045923584702</v>
      </c>
    </row>
    <row r="1019" spans="1:4" x14ac:dyDescent="0.3">
      <c r="A1019" s="122">
        <v>40898</v>
      </c>
      <c r="B1019" s="115">
        <v>32.491</v>
      </c>
      <c r="C1019" s="116">
        <f t="shared" si="30"/>
        <v>3.9241132122111748E-3</v>
      </c>
      <c r="D1019" s="115">
        <f t="shared" si="31"/>
        <v>-47.0893585465341</v>
      </c>
    </row>
    <row r="1020" spans="1:4" x14ac:dyDescent="0.3">
      <c r="A1020" s="122">
        <v>40899</v>
      </c>
      <c r="B1020" s="115">
        <v>32.561</v>
      </c>
      <c r="C1020" s="116">
        <f t="shared" si="30"/>
        <v>1.0081896016875633E-2</v>
      </c>
      <c r="D1020" s="115">
        <f t="shared" si="31"/>
        <v>-120.9827522025076</v>
      </c>
    </row>
    <row r="1021" spans="1:4" x14ac:dyDescent="0.3">
      <c r="A1021" s="122">
        <v>40900</v>
      </c>
      <c r="B1021" s="115">
        <v>32.6</v>
      </c>
      <c r="C1021" s="116">
        <f t="shared" si="30"/>
        <v>1.9897384557627417E-2</v>
      </c>
      <c r="D1021" s="115">
        <f t="shared" si="31"/>
        <v>-238.768614691529</v>
      </c>
    </row>
    <row r="1022" spans="1:4" x14ac:dyDescent="0.3">
      <c r="A1022" s="122">
        <v>40904</v>
      </c>
      <c r="B1022" s="115">
        <v>32.564999999999998</v>
      </c>
      <c r="C1022" s="116">
        <f t="shared" si="30"/>
        <v>1.5941848131278333E-2</v>
      </c>
      <c r="D1022" s="115">
        <f t="shared" si="31"/>
        <v>-191.30217757534001</v>
      </c>
    </row>
    <row r="1023" spans="1:4" x14ac:dyDescent="0.3">
      <c r="A1023" s="122">
        <v>40905</v>
      </c>
      <c r="B1023" s="115">
        <v>32.5</v>
      </c>
      <c r="C1023" s="116">
        <f t="shared" si="30"/>
        <v>1.2713448834600563E-2</v>
      </c>
      <c r="D1023" s="115">
        <f t="shared" si="31"/>
        <v>-152.56138601520675</v>
      </c>
    </row>
    <row r="1024" spans="1:4" x14ac:dyDescent="0.3">
      <c r="A1024" s="122">
        <v>40906</v>
      </c>
      <c r="B1024" s="115">
        <v>32.417000000000002</v>
      </c>
      <c r="C1024" s="116">
        <f t="shared" si="30"/>
        <v>1.2493362900958821E-2</v>
      </c>
      <c r="D1024" s="115">
        <f t="shared" si="31"/>
        <v>-149.92035481150586</v>
      </c>
    </row>
    <row r="1025" spans="1:4" x14ac:dyDescent="0.3">
      <c r="A1025" s="122">
        <v>40907</v>
      </c>
      <c r="B1025" s="115">
        <v>32.479999999999997</v>
      </c>
      <c r="C1025" s="116">
        <f t="shared" si="30"/>
        <v>8.4451068057624958E-3</v>
      </c>
      <c r="D1025" s="115">
        <f t="shared" si="31"/>
        <v>-101.34128166914995</v>
      </c>
    </row>
    <row r="1026" spans="1:4" x14ac:dyDescent="0.3">
      <c r="A1026" s="122">
        <v>40911</v>
      </c>
      <c r="B1026" s="115">
        <v>32.549999999999997</v>
      </c>
      <c r="C1026" s="116">
        <f t="shared" si="30"/>
        <v>5.6228373702420613E-3</v>
      </c>
      <c r="D1026" s="115">
        <f t="shared" si="31"/>
        <v>-67.474048442904731</v>
      </c>
    </row>
    <row r="1027" spans="1:4" x14ac:dyDescent="0.3">
      <c r="A1027" s="122">
        <v>40912</v>
      </c>
      <c r="B1027" s="115">
        <v>33.121000000000002</v>
      </c>
      <c r="C1027" s="116">
        <f t="shared" si="30"/>
        <v>1.7136013266590911E-2</v>
      </c>
      <c r="D1027" s="115">
        <f t="shared" si="31"/>
        <v>-205.63215919909092</v>
      </c>
    </row>
    <row r="1028" spans="1:4" x14ac:dyDescent="0.3">
      <c r="A1028" s="122">
        <v>40913</v>
      </c>
      <c r="B1028" s="115">
        <v>33.335999999999999</v>
      </c>
      <c r="C1028" s="116">
        <f t="shared" si="30"/>
        <v>2.6007201994398415E-2</v>
      </c>
      <c r="D1028" s="115">
        <f t="shared" si="31"/>
        <v>-312.08642393278097</v>
      </c>
    </row>
    <row r="1029" spans="1:4" x14ac:dyDescent="0.3">
      <c r="A1029" s="122">
        <v>40914</v>
      </c>
      <c r="B1029" s="115">
        <v>33.585999999999999</v>
      </c>
      <c r="C1029" s="116">
        <f t="shared" si="30"/>
        <v>3.1479377169005819E-2</v>
      </c>
      <c r="D1029" s="115">
        <f t="shared" si="31"/>
        <v>-377.75252602806984</v>
      </c>
    </row>
    <row r="1030" spans="1:4" x14ac:dyDescent="0.3">
      <c r="A1030" s="122">
        <v>40917</v>
      </c>
      <c r="B1030" s="115">
        <v>33.706000000000003</v>
      </c>
      <c r="C1030" s="116">
        <f t="shared" si="30"/>
        <v>3.3926380368098211E-2</v>
      </c>
      <c r="D1030" s="115">
        <f t="shared" si="31"/>
        <v>-407.11656441717855</v>
      </c>
    </row>
    <row r="1031" spans="1:4" x14ac:dyDescent="0.3">
      <c r="A1031" s="122">
        <v>40918</v>
      </c>
      <c r="B1031" s="115">
        <v>34.238</v>
      </c>
      <c r="C1031" s="116">
        <f t="shared" si="30"/>
        <v>5.1374174727468198E-2</v>
      </c>
      <c r="D1031" s="115">
        <f t="shared" si="31"/>
        <v>-616.49009672961836</v>
      </c>
    </row>
    <row r="1032" spans="1:4" x14ac:dyDescent="0.3">
      <c r="A1032" s="122">
        <v>40919</v>
      </c>
      <c r="B1032" s="115">
        <v>34.353999999999999</v>
      </c>
      <c r="C1032" s="116">
        <f t="shared" si="30"/>
        <v>5.7046153846153823E-2</v>
      </c>
      <c r="D1032" s="115">
        <f t="shared" si="31"/>
        <v>-684.55384615384583</v>
      </c>
    </row>
    <row r="1033" spans="1:4" x14ac:dyDescent="0.3">
      <c r="A1033" s="122">
        <v>40920</v>
      </c>
      <c r="B1033" s="115">
        <v>33.817999999999998</v>
      </c>
      <c r="C1033" s="116">
        <f t="shared" si="30"/>
        <v>4.321806459573669E-2</v>
      </c>
      <c r="D1033" s="115">
        <f t="shared" si="31"/>
        <v>-518.61677514884025</v>
      </c>
    </row>
    <row r="1034" spans="1:4" x14ac:dyDescent="0.3">
      <c r="A1034" s="122">
        <v>40921</v>
      </c>
      <c r="B1034" s="115">
        <v>34.127000000000002</v>
      </c>
      <c r="C1034" s="116">
        <f t="shared" si="30"/>
        <v>5.0708128078817909E-2</v>
      </c>
      <c r="D1034" s="115">
        <f t="shared" si="31"/>
        <v>-608.49753694581489</v>
      </c>
    </row>
    <row r="1035" spans="1:4" x14ac:dyDescent="0.3">
      <c r="A1035" s="122">
        <v>40925</v>
      </c>
      <c r="B1035" s="115">
        <v>34.692999999999998</v>
      </c>
      <c r="C1035" s="116">
        <f t="shared" si="30"/>
        <v>6.5837173579109093E-2</v>
      </c>
      <c r="D1035" s="115">
        <f t="shared" si="31"/>
        <v>-790.04608294930915</v>
      </c>
    </row>
    <row r="1036" spans="1:4" x14ac:dyDescent="0.3">
      <c r="A1036" s="122">
        <v>40926</v>
      </c>
      <c r="B1036" s="115">
        <v>34.817</v>
      </c>
      <c r="C1036" s="116">
        <f t="shared" si="30"/>
        <v>5.1206183388182662E-2</v>
      </c>
      <c r="D1036" s="115">
        <f t="shared" si="31"/>
        <v>-614.47420065819199</v>
      </c>
    </row>
    <row r="1037" spans="1:4" x14ac:dyDescent="0.3">
      <c r="A1037" s="122">
        <v>40927</v>
      </c>
      <c r="B1037" s="115">
        <v>35.683</v>
      </c>
      <c r="C1037" s="116">
        <f t="shared" si="30"/>
        <v>7.0404367650587996E-2</v>
      </c>
      <c r="D1037" s="115">
        <f t="shared" si="31"/>
        <v>-844.852411807056</v>
      </c>
    </row>
    <row r="1038" spans="1:4" x14ac:dyDescent="0.3">
      <c r="A1038" s="122">
        <v>40928</v>
      </c>
      <c r="B1038" s="115">
        <v>35</v>
      </c>
      <c r="C1038" s="116">
        <f t="shared" si="30"/>
        <v>4.2100875364735349E-2</v>
      </c>
      <c r="D1038" s="115">
        <f t="shared" si="31"/>
        <v>-505.21050437682419</v>
      </c>
    </row>
    <row r="1039" spans="1:4" x14ac:dyDescent="0.3">
      <c r="A1039" s="122">
        <v>40931</v>
      </c>
      <c r="B1039" s="115">
        <v>35</v>
      </c>
      <c r="C1039" s="116">
        <f t="shared" ref="C1039:C1102" si="32">(B1039-B1030)/B1030</f>
        <v>3.8390790957099533E-2</v>
      </c>
      <c r="D1039" s="115">
        <f t="shared" ref="D1039:D1102" si="33">C1039*$D$2</f>
        <v>-460.68949148519437</v>
      </c>
    </row>
    <row r="1040" spans="1:4" x14ac:dyDescent="0.3">
      <c r="A1040" s="122">
        <v>40932</v>
      </c>
      <c r="B1040" s="115">
        <v>35.15</v>
      </c>
      <c r="C1040" s="116">
        <f t="shared" si="32"/>
        <v>2.6637069922308517E-2</v>
      </c>
      <c r="D1040" s="115">
        <f t="shared" si="33"/>
        <v>-319.64483906770221</v>
      </c>
    </row>
    <row r="1041" spans="1:4" x14ac:dyDescent="0.3">
      <c r="A1041" s="122">
        <v>40933</v>
      </c>
      <c r="B1041" s="115">
        <v>35.450000000000003</v>
      </c>
      <c r="C1041" s="116">
        <f t="shared" si="32"/>
        <v>3.1903126273505375E-2</v>
      </c>
      <c r="D1041" s="115">
        <f t="shared" si="33"/>
        <v>-382.83751528206449</v>
      </c>
    </row>
    <row r="1042" spans="1:4" x14ac:dyDescent="0.3">
      <c r="A1042" s="122">
        <v>40934</v>
      </c>
      <c r="B1042" s="115">
        <v>35.779000000000003</v>
      </c>
      <c r="C1042" s="116">
        <f t="shared" si="32"/>
        <v>5.7986870897155533E-2</v>
      </c>
      <c r="D1042" s="115">
        <f t="shared" si="33"/>
        <v>-695.84245076586637</v>
      </c>
    </row>
    <row r="1043" spans="1:4" x14ac:dyDescent="0.3">
      <c r="A1043" s="122">
        <v>40935</v>
      </c>
      <c r="B1043" s="115">
        <v>35.393000000000001</v>
      </c>
      <c r="C1043" s="116">
        <f t="shared" si="32"/>
        <v>3.7096726931754864E-2</v>
      </c>
      <c r="D1043" s="115">
        <f t="shared" si="33"/>
        <v>-445.16072318105836</v>
      </c>
    </row>
    <row r="1044" spans="1:4" x14ac:dyDescent="0.3">
      <c r="A1044" s="122">
        <v>40938</v>
      </c>
      <c r="B1044" s="115">
        <v>35.317999999999998</v>
      </c>
      <c r="C1044" s="116">
        <f t="shared" si="32"/>
        <v>1.8015161559968872E-2</v>
      </c>
      <c r="D1044" s="115">
        <f t="shared" si="33"/>
        <v>-216.18193871962646</v>
      </c>
    </row>
    <row r="1045" spans="1:4" x14ac:dyDescent="0.3">
      <c r="A1045" s="122">
        <v>40939</v>
      </c>
      <c r="B1045" s="115">
        <v>35.424999999999997</v>
      </c>
      <c r="C1045" s="116">
        <f t="shared" si="32"/>
        <v>1.7462733722032255E-2</v>
      </c>
      <c r="D1045" s="115">
        <f t="shared" si="33"/>
        <v>-209.55280466438705</v>
      </c>
    </row>
    <row r="1046" spans="1:4" x14ac:dyDescent="0.3">
      <c r="A1046" s="122">
        <v>40940</v>
      </c>
      <c r="B1046" s="115">
        <v>35.735999999999997</v>
      </c>
      <c r="C1046" s="116">
        <f t="shared" si="32"/>
        <v>1.4853011237843587E-3</v>
      </c>
      <c r="D1046" s="115">
        <f t="shared" si="33"/>
        <v>-17.823613485412306</v>
      </c>
    </row>
    <row r="1047" spans="1:4" x14ac:dyDescent="0.3">
      <c r="A1047" s="122">
        <v>40941</v>
      </c>
      <c r="B1047" s="115">
        <v>35.908000000000001</v>
      </c>
      <c r="C1047" s="116">
        <f t="shared" si="32"/>
        <v>2.5942857142857177E-2</v>
      </c>
      <c r="D1047" s="115">
        <f t="shared" si="33"/>
        <v>-311.31428571428614</v>
      </c>
    </row>
    <row r="1048" spans="1:4" x14ac:dyDescent="0.3">
      <c r="A1048" s="122">
        <v>40942</v>
      </c>
      <c r="B1048" s="115">
        <v>36.021000000000001</v>
      </c>
      <c r="C1048" s="116">
        <f t="shared" si="32"/>
        <v>2.9171428571428595E-2</v>
      </c>
      <c r="D1048" s="115">
        <f t="shared" si="33"/>
        <v>-350.05714285714316</v>
      </c>
    </row>
    <row r="1049" spans="1:4" x14ac:dyDescent="0.3">
      <c r="A1049" s="122">
        <v>40945</v>
      </c>
      <c r="B1049" s="115">
        <v>36</v>
      </c>
      <c r="C1049" s="116">
        <f t="shared" si="32"/>
        <v>2.4182076813655803E-2</v>
      </c>
      <c r="D1049" s="115">
        <f t="shared" si="33"/>
        <v>-290.18492176386962</v>
      </c>
    </row>
    <row r="1050" spans="1:4" x14ac:dyDescent="0.3">
      <c r="A1050" s="122">
        <v>40946</v>
      </c>
      <c r="B1050" s="115">
        <v>35.978999999999999</v>
      </c>
      <c r="C1050" s="116">
        <f t="shared" si="32"/>
        <v>1.4922425952045031E-2</v>
      </c>
      <c r="D1050" s="115">
        <f t="shared" si="33"/>
        <v>-179.06911142454038</v>
      </c>
    </row>
    <row r="1051" spans="1:4" x14ac:dyDescent="0.3">
      <c r="A1051" s="122">
        <v>40947</v>
      </c>
      <c r="B1051" s="115">
        <v>36.283000000000001</v>
      </c>
      <c r="C1051" s="116">
        <f t="shared" si="32"/>
        <v>1.4086475306744116E-2</v>
      </c>
      <c r="D1051" s="115">
        <f t="shared" si="33"/>
        <v>-169.03770368092938</v>
      </c>
    </row>
    <row r="1052" spans="1:4" x14ac:dyDescent="0.3">
      <c r="A1052" s="122">
        <v>40948</v>
      </c>
      <c r="B1052" s="115">
        <v>36.070999999999998</v>
      </c>
      <c r="C1052" s="116">
        <f t="shared" si="32"/>
        <v>1.9156330347808812E-2</v>
      </c>
      <c r="D1052" s="115">
        <f t="shared" si="33"/>
        <v>-229.87596417370574</v>
      </c>
    </row>
    <row r="1053" spans="1:4" x14ac:dyDescent="0.3">
      <c r="A1053" s="122">
        <v>40952</v>
      </c>
      <c r="B1053" s="115">
        <v>35.371000000000002</v>
      </c>
      <c r="C1053" s="116">
        <f t="shared" si="32"/>
        <v>1.5006512260038614E-3</v>
      </c>
      <c r="D1053" s="115">
        <f t="shared" si="33"/>
        <v>-18.007814712046336</v>
      </c>
    </row>
    <row r="1054" spans="1:4" x14ac:dyDescent="0.3">
      <c r="A1054" s="122">
        <v>40953</v>
      </c>
      <c r="B1054" s="115">
        <v>35.246000000000002</v>
      </c>
      <c r="C1054" s="116">
        <f t="shared" si="32"/>
        <v>-5.0529287226533512E-3</v>
      </c>
      <c r="D1054" s="115">
        <f t="shared" si="33"/>
        <v>60.635144671840216</v>
      </c>
    </row>
    <row r="1055" spans="1:4" x14ac:dyDescent="0.3">
      <c r="A1055" s="122">
        <v>40954</v>
      </c>
      <c r="B1055" s="115">
        <v>35.143000000000001</v>
      </c>
      <c r="C1055" s="116">
        <f t="shared" si="32"/>
        <v>-1.6593910902171379E-2</v>
      </c>
      <c r="D1055" s="115">
        <f t="shared" si="33"/>
        <v>199.12693082605654</v>
      </c>
    </row>
    <row r="1056" spans="1:4" x14ac:dyDescent="0.3">
      <c r="A1056" s="122">
        <v>40955</v>
      </c>
      <c r="B1056" s="115">
        <v>35.281999999999996</v>
      </c>
      <c r="C1056" s="116">
        <f t="shared" si="32"/>
        <v>-1.7433441015929731E-2</v>
      </c>
      <c r="D1056" s="115">
        <f t="shared" si="33"/>
        <v>209.20129219115677</v>
      </c>
    </row>
    <row r="1057" spans="1:4" x14ac:dyDescent="0.3">
      <c r="A1057" s="122">
        <v>40956</v>
      </c>
      <c r="B1057" s="115">
        <v>35.674999999999997</v>
      </c>
      <c r="C1057" s="116">
        <f t="shared" si="32"/>
        <v>-9.6055078981706118E-3</v>
      </c>
      <c r="D1057" s="115">
        <f t="shared" si="33"/>
        <v>115.26609477804735</v>
      </c>
    </row>
    <row r="1058" spans="1:4" x14ac:dyDescent="0.3">
      <c r="A1058" s="122">
        <v>40960</v>
      </c>
      <c r="B1058" s="115">
        <v>35.505000000000003</v>
      </c>
      <c r="C1058" s="116">
        <f t="shared" si="32"/>
        <v>-1.3749999999999929E-2</v>
      </c>
      <c r="D1058" s="115">
        <f t="shared" si="33"/>
        <v>164.99999999999915</v>
      </c>
    </row>
    <row r="1059" spans="1:4" x14ac:dyDescent="0.3">
      <c r="A1059" s="122">
        <v>40961</v>
      </c>
      <c r="B1059" s="115">
        <v>35.375</v>
      </c>
      <c r="C1059" s="116">
        <f t="shared" si="32"/>
        <v>-1.6787570527251987E-2</v>
      </c>
      <c r="D1059" s="115">
        <f t="shared" si="33"/>
        <v>201.45084632702384</v>
      </c>
    </row>
    <row r="1060" spans="1:4" x14ac:dyDescent="0.3">
      <c r="A1060" s="122">
        <v>40962</v>
      </c>
      <c r="B1060" s="115">
        <v>35.558</v>
      </c>
      <c r="C1060" s="116">
        <f t="shared" si="32"/>
        <v>-1.9981809662927581E-2</v>
      </c>
      <c r="D1060" s="115">
        <f t="shared" si="33"/>
        <v>239.78171595513098</v>
      </c>
    </row>
    <row r="1061" spans="1:4" x14ac:dyDescent="0.3">
      <c r="A1061" s="122">
        <v>40963</v>
      </c>
      <c r="B1061" s="115">
        <v>35.737000000000002</v>
      </c>
      <c r="C1061" s="116">
        <f t="shared" si="32"/>
        <v>-9.2595159546448973E-3</v>
      </c>
      <c r="D1061" s="115">
        <f t="shared" si="33"/>
        <v>111.11419145573876</v>
      </c>
    </row>
    <row r="1062" spans="1:4" x14ac:dyDescent="0.3">
      <c r="A1062" s="122">
        <v>40966</v>
      </c>
      <c r="B1062" s="115">
        <v>35.771000000000001</v>
      </c>
      <c r="C1062" s="116">
        <f t="shared" si="32"/>
        <v>1.1308699216872539E-2</v>
      </c>
      <c r="D1062" s="115">
        <f t="shared" si="33"/>
        <v>-135.70439060247048</v>
      </c>
    </row>
    <row r="1063" spans="1:4" x14ac:dyDescent="0.3">
      <c r="A1063" s="122">
        <v>40967</v>
      </c>
      <c r="B1063" s="115">
        <v>35.799999999999997</v>
      </c>
      <c r="C1063" s="116">
        <f t="shared" si="32"/>
        <v>1.5718095670430542E-2</v>
      </c>
      <c r="D1063" s="115">
        <f t="shared" si="33"/>
        <v>-188.61714804516652</v>
      </c>
    </row>
    <row r="1064" spans="1:4" x14ac:dyDescent="0.3">
      <c r="A1064" s="122">
        <v>40968</v>
      </c>
      <c r="B1064" s="115">
        <v>36.204000000000001</v>
      </c>
      <c r="C1064" s="116">
        <f t="shared" si="32"/>
        <v>3.0190934183194375E-2</v>
      </c>
      <c r="D1064" s="115">
        <f t="shared" si="33"/>
        <v>-362.29121019833252</v>
      </c>
    </row>
    <row r="1065" spans="1:4" x14ac:dyDescent="0.3">
      <c r="A1065" s="122">
        <v>40970</v>
      </c>
      <c r="B1065" s="115">
        <v>36.454000000000001</v>
      </c>
      <c r="C1065" s="116">
        <f t="shared" si="32"/>
        <v>3.32180715378948E-2</v>
      </c>
      <c r="D1065" s="115">
        <f t="shared" si="33"/>
        <v>-398.61685845473761</v>
      </c>
    </row>
    <row r="1066" spans="1:4" x14ac:dyDescent="0.3">
      <c r="A1066" s="122">
        <v>40973</v>
      </c>
      <c r="B1066" s="115">
        <v>36.265000000000001</v>
      </c>
      <c r="C1066" s="116">
        <f t="shared" si="32"/>
        <v>1.653819201121243E-2</v>
      </c>
      <c r="D1066" s="115">
        <f t="shared" si="33"/>
        <v>-198.45830413454917</v>
      </c>
    </row>
    <row r="1067" spans="1:4" x14ac:dyDescent="0.3">
      <c r="A1067" s="122">
        <v>40974</v>
      </c>
      <c r="B1067" s="115">
        <v>35.820999999999998</v>
      </c>
      <c r="C1067" s="116">
        <f t="shared" si="32"/>
        <v>8.9001549077593403E-3</v>
      </c>
      <c r="D1067" s="115">
        <f t="shared" si="33"/>
        <v>-106.80185889311208</v>
      </c>
    </row>
    <row r="1068" spans="1:4" x14ac:dyDescent="0.3">
      <c r="A1068" s="122">
        <v>40975</v>
      </c>
      <c r="B1068" s="115">
        <v>35.71</v>
      </c>
      <c r="C1068" s="116">
        <f t="shared" si="32"/>
        <v>9.4699646643109786E-3</v>
      </c>
      <c r="D1068" s="115">
        <f t="shared" si="33"/>
        <v>-113.63957597173174</v>
      </c>
    </row>
    <row r="1069" spans="1:4" x14ac:dyDescent="0.3">
      <c r="A1069" s="122">
        <v>40976</v>
      </c>
      <c r="B1069" s="115">
        <v>35.784999999999997</v>
      </c>
      <c r="C1069" s="116">
        <f t="shared" si="32"/>
        <v>6.3839361043927321E-3</v>
      </c>
      <c r="D1069" s="115">
        <f t="shared" si="33"/>
        <v>-76.607233252712788</v>
      </c>
    </row>
    <row r="1070" spans="1:4" x14ac:dyDescent="0.3">
      <c r="A1070" s="122">
        <v>40977</v>
      </c>
      <c r="B1070" s="115">
        <v>35.832999999999998</v>
      </c>
      <c r="C1070" s="116">
        <f t="shared" si="32"/>
        <v>2.6862915185940769E-3</v>
      </c>
      <c r="D1070" s="115">
        <f t="shared" si="33"/>
        <v>-32.235498223128921</v>
      </c>
    </row>
    <row r="1071" spans="1:4" x14ac:dyDescent="0.3">
      <c r="A1071" s="122">
        <v>40980</v>
      </c>
      <c r="B1071" s="115">
        <v>35.883000000000003</v>
      </c>
      <c r="C1071" s="116">
        <f t="shared" si="32"/>
        <v>3.1310279276509428E-3</v>
      </c>
      <c r="D1071" s="115">
        <f t="shared" si="33"/>
        <v>-37.572335131811315</v>
      </c>
    </row>
    <row r="1072" spans="1:4" x14ac:dyDescent="0.3">
      <c r="A1072" s="122">
        <v>40981</v>
      </c>
      <c r="B1072" s="115">
        <v>36.188000000000002</v>
      </c>
      <c r="C1072" s="116">
        <f t="shared" si="32"/>
        <v>1.0837988826815789E-2</v>
      </c>
      <c r="D1072" s="115">
        <f t="shared" si="33"/>
        <v>-130.05586592178946</v>
      </c>
    </row>
    <row r="1073" spans="1:4" x14ac:dyDescent="0.3">
      <c r="A1073" s="122">
        <v>40982</v>
      </c>
      <c r="B1073" s="115">
        <v>36.18</v>
      </c>
      <c r="C1073" s="116">
        <f t="shared" si="32"/>
        <v>-6.6291017567122166E-4</v>
      </c>
      <c r="D1073" s="115">
        <f t="shared" si="33"/>
        <v>7.9549221080546602</v>
      </c>
    </row>
    <row r="1074" spans="1:4" x14ac:dyDescent="0.3">
      <c r="A1074" s="122">
        <v>40983</v>
      </c>
      <c r="B1074" s="115">
        <v>36.450000000000003</v>
      </c>
      <c r="C1074" s="116">
        <f t="shared" si="32"/>
        <v>-1.0972732759087571E-4</v>
      </c>
      <c r="D1074" s="115">
        <f t="shared" si="33"/>
        <v>1.3167279310905085</v>
      </c>
    </row>
    <row r="1075" spans="1:4" x14ac:dyDescent="0.3">
      <c r="A1075" s="122">
        <v>40984</v>
      </c>
      <c r="B1075" s="115">
        <v>36.424999999999997</v>
      </c>
      <c r="C1075" s="116">
        <f t="shared" si="32"/>
        <v>4.4119674617398756E-3</v>
      </c>
      <c r="D1075" s="115">
        <f t="shared" si="33"/>
        <v>-52.943609540878505</v>
      </c>
    </row>
    <row r="1076" spans="1:4" x14ac:dyDescent="0.3">
      <c r="A1076" s="122">
        <v>40987</v>
      </c>
      <c r="B1076" s="115">
        <v>36.204999999999998</v>
      </c>
      <c r="C1076" s="116">
        <f t="shared" si="32"/>
        <v>1.0719968733424538E-2</v>
      </c>
      <c r="D1076" s="115">
        <f t="shared" si="33"/>
        <v>-128.63962480109444</v>
      </c>
    </row>
    <row r="1077" spans="1:4" x14ac:dyDescent="0.3">
      <c r="A1077" s="122">
        <v>40988</v>
      </c>
      <c r="B1077" s="115">
        <v>36.179000000000002</v>
      </c>
      <c r="C1077" s="116">
        <f t="shared" si="32"/>
        <v>1.3133576029123527E-2</v>
      </c>
      <c r="D1077" s="115">
        <f t="shared" si="33"/>
        <v>-157.60291234948232</v>
      </c>
    </row>
    <row r="1078" spans="1:4" x14ac:dyDescent="0.3">
      <c r="A1078" s="122">
        <v>40989</v>
      </c>
      <c r="B1078" s="115">
        <v>36.235999999999997</v>
      </c>
      <c r="C1078" s="116">
        <f t="shared" si="32"/>
        <v>1.2603045968981432E-2</v>
      </c>
      <c r="D1078" s="115">
        <f t="shared" si="33"/>
        <v>-151.23655162777717</v>
      </c>
    </row>
    <row r="1079" spans="1:4" x14ac:dyDescent="0.3">
      <c r="A1079" s="122">
        <v>40990</v>
      </c>
      <c r="B1079" s="115">
        <v>36.24</v>
      </c>
      <c r="C1079" s="116">
        <f t="shared" si="32"/>
        <v>1.1358245192978639E-2</v>
      </c>
      <c r="D1079" s="115">
        <f t="shared" si="33"/>
        <v>-136.29894231574369</v>
      </c>
    </row>
    <row r="1080" spans="1:4" x14ac:dyDescent="0.3">
      <c r="A1080" s="122">
        <v>40991</v>
      </c>
      <c r="B1080" s="115">
        <v>36.247999999999998</v>
      </c>
      <c r="C1080" s="116">
        <f t="shared" si="32"/>
        <v>1.0171947718975416E-2</v>
      </c>
      <c r="D1080" s="115">
        <f t="shared" si="33"/>
        <v>-122.06337262770499</v>
      </c>
    </row>
    <row r="1081" spans="1:4" x14ac:dyDescent="0.3">
      <c r="A1081" s="122">
        <v>40994</v>
      </c>
      <c r="B1081" s="115">
        <v>36.304000000000002</v>
      </c>
      <c r="C1081" s="116">
        <f t="shared" si="32"/>
        <v>3.2054824803802269E-3</v>
      </c>
      <c r="D1081" s="115">
        <f t="shared" si="33"/>
        <v>-38.465789764562722</v>
      </c>
    </row>
    <row r="1082" spans="1:4" x14ac:dyDescent="0.3">
      <c r="A1082" s="122">
        <v>40995</v>
      </c>
      <c r="B1082" s="115">
        <v>36.404000000000003</v>
      </c>
      <c r="C1082" s="116">
        <f t="shared" si="32"/>
        <v>6.1912658927585334E-3</v>
      </c>
      <c r="D1082" s="115">
        <f t="shared" si="33"/>
        <v>-74.2951907131024</v>
      </c>
    </row>
    <row r="1083" spans="1:4" x14ac:dyDescent="0.3">
      <c r="A1083" s="122">
        <v>40996</v>
      </c>
      <c r="B1083" s="115">
        <v>36.357999999999997</v>
      </c>
      <c r="C1083" s="116">
        <f t="shared" si="32"/>
        <v>-2.5240054869686106E-3</v>
      </c>
      <c r="D1083" s="115">
        <f t="shared" si="33"/>
        <v>30.288065843623325</v>
      </c>
    </row>
    <row r="1084" spans="1:4" x14ac:dyDescent="0.3">
      <c r="A1084" s="122">
        <v>40997</v>
      </c>
      <c r="B1084" s="115">
        <v>36.143000000000001</v>
      </c>
      <c r="C1084" s="116">
        <f t="shared" si="32"/>
        <v>-7.7419354838708715E-3</v>
      </c>
      <c r="D1084" s="115">
        <f t="shared" si="33"/>
        <v>92.903225806450465</v>
      </c>
    </row>
    <row r="1085" spans="1:4" x14ac:dyDescent="0.3">
      <c r="A1085" s="122">
        <v>40998</v>
      </c>
      <c r="B1085" s="115">
        <v>36.235999999999997</v>
      </c>
      <c r="C1085" s="116">
        <f t="shared" si="32"/>
        <v>8.5623532661231348E-4</v>
      </c>
      <c r="D1085" s="115">
        <f t="shared" si="33"/>
        <v>-10.274823919347762</v>
      </c>
    </row>
    <row r="1086" spans="1:4" x14ac:dyDescent="0.3">
      <c r="A1086" s="122">
        <v>41001</v>
      </c>
      <c r="B1086" s="115">
        <v>36.286000000000001</v>
      </c>
      <c r="C1086" s="116">
        <f t="shared" si="32"/>
        <v>2.9575167915088674E-3</v>
      </c>
      <c r="D1086" s="115">
        <f t="shared" si="33"/>
        <v>-35.490201498106408</v>
      </c>
    </row>
    <row r="1087" spans="1:4" x14ac:dyDescent="0.3">
      <c r="A1087" s="122">
        <v>41002</v>
      </c>
      <c r="B1087" s="115">
        <v>36.213999999999999</v>
      </c>
      <c r="C1087" s="116">
        <f t="shared" si="32"/>
        <v>-6.071310299149593E-4</v>
      </c>
      <c r="D1087" s="115">
        <f t="shared" si="33"/>
        <v>7.2855723589795121</v>
      </c>
    </row>
    <row r="1088" spans="1:4" x14ac:dyDescent="0.3">
      <c r="A1088" s="122">
        <v>41003</v>
      </c>
      <c r="B1088" s="115">
        <v>35.75</v>
      </c>
      <c r="C1088" s="116">
        <f t="shared" si="32"/>
        <v>-1.352097130242831E-2</v>
      </c>
      <c r="D1088" s="115">
        <f t="shared" si="33"/>
        <v>162.25165562913972</v>
      </c>
    </row>
    <row r="1089" spans="1:4" x14ac:dyDescent="0.3">
      <c r="A1089" s="122">
        <v>41004</v>
      </c>
      <c r="B1089" s="115">
        <v>35.688000000000002</v>
      </c>
      <c r="C1089" s="116">
        <f t="shared" si="32"/>
        <v>-1.5449128227764158E-2</v>
      </c>
      <c r="D1089" s="115">
        <f t="shared" si="33"/>
        <v>185.3895387331699</v>
      </c>
    </row>
    <row r="1090" spans="1:4" x14ac:dyDescent="0.3">
      <c r="A1090" s="122">
        <v>41008</v>
      </c>
      <c r="B1090" s="115">
        <v>35.615000000000002</v>
      </c>
      <c r="C1090" s="116">
        <f t="shared" si="32"/>
        <v>-1.8978624944909653E-2</v>
      </c>
      <c r="D1090" s="115">
        <f t="shared" si="33"/>
        <v>227.74349933891585</v>
      </c>
    </row>
    <row r="1091" spans="1:4" x14ac:dyDescent="0.3">
      <c r="A1091" s="122">
        <v>41009</v>
      </c>
      <c r="B1091" s="115">
        <v>35.439</v>
      </c>
      <c r="C1091" s="116">
        <f t="shared" si="32"/>
        <v>-2.6508076035600573E-2</v>
      </c>
      <c r="D1091" s="115">
        <f t="shared" si="33"/>
        <v>318.09691242720686</v>
      </c>
    </row>
    <row r="1092" spans="1:4" x14ac:dyDescent="0.3">
      <c r="A1092" s="122">
        <v>41010</v>
      </c>
      <c r="B1092" s="115">
        <v>35.493000000000002</v>
      </c>
      <c r="C1092" s="116">
        <f t="shared" si="32"/>
        <v>-2.3791187634083145E-2</v>
      </c>
      <c r="D1092" s="115">
        <f t="shared" si="33"/>
        <v>285.49425160899773</v>
      </c>
    </row>
    <row r="1093" spans="1:4" x14ac:dyDescent="0.3">
      <c r="A1093" s="122">
        <v>41011</v>
      </c>
      <c r="B1093" s="115">
        <v>35.75</v>
      </c>
      <c r="C1093" s="116">
        <f t="shared" si="32"/>
        <v>-1.0873474808399985E-2</v>
      </c>
      <c r="D1093" s="115">
        <f t="shared" si="33"/>
        <v>130.48169770079983</v>
      </c>
    </row>
    <row r="1094" spans="1:4" x14ac:dyDescent="0.3">
      <c r="A1094" s="122">
        <v>41012</v>
      </c>
      <c r="B1094" s="115">
        <v>35.695999999999998</v>
      </c>
      <c r="C1094" s="116">
        <f t="shared" si="32"/>
        <v>-1.4902307097913655E-2</v>
      </c>
      <c r="D1094" s="115">
        <f t="shared" si="33"/>
        <v>178.82768517496385</v>
      </c>
    </row>
    <row r="1095" spans="1:4" x14ac:dyDescent="0.3">
      <c r="A1095" s="122">
        <v>41015</v>
      </c>
      <c r="B1095" s="115">
        <v>35.725000000000001</v>
      </c>
      <c r="C1095" s="116">
        <f t="shared" si="32"/>
        <v>-1.5460508184974919E-2</v>
      </c>
      <c r="D1095" s="115">
        <f t="shared" si="33"/>
        <v>185.52609821969904</v>
      </c>
    </row>
    <row r="1096" spans="1:4" x14ac:dyDescent="0.3">
      <c r="A1096" s="122">
        <v>41016</v>
      </c>
      <c r="B1096" s="115">
        <v>35.838999999999999</v>
      </c>
      <c r="C1096" s="116">
        <f t="shared" si="32"/>
        <v>-1.0355111282929255E-2</v>
      </c>
      <c r="D1096" s="115">
        <f t="shared" si="33"/>
        <v>124.26133539515106</v>
      </c>
    </row>
    <row r="1097" spans="1:4" x14ac:dyDescent="0.3">
      <c r="A1097" s="122">
        <v>41017</v>
      </c>
      <c r="B1097" s="115">
        <v>35.72</v>
      </c>
      <c r="C1097" s="116">
        <f t="shared" si="32"/>
        <v>-8.3916083916087093E-4</v>
      </c>
      <c r="D1097" s="115">
        <f t="shared" si="33"/>
        <v>10.069930069930452</v>
      </c>
    </row>
    <row r="1098" spans="1:4" x14ac:dyDescent="0.3">
      <c r="A1098" s="122">
        <v>41018</v>
      </c>
      <c r="B1098" s="115">
        <v>35.606999999999999</v>
      </c>
      <c r="C1098" s="116">
        <f t="shared" si="32"/>
        <v>-2.2696704774715047E-3</v>
      </c>
      <c r="D1098" s="115">
        <f t="shared" si="33"/>
        <v>27.236045729658056</v>
      </c>
    </row>
    <row r="1099" spans="1:4" x14ac:dyDescent="0.3">
      <c r="A1099" s="122">
        <v>41019</v>
      </c>
      <c r="B1099" s="115">
        <v>35.433</v>
      </c>
      <c r="C1099" s="116">
        <f t="shared" si="32"/>
        <v>-5.1102063737189993E-3</v>
      </c>
      <c r="D1099" s="115">
        <f t="shared" si="33"/>
        <v>61.322476484627991</v>
      </c>
    </row>
    <row r="1100" spans="1:4" x14ac:dyDescent="0.3">
      <c r="A1100" s="122">
        <v>41022</v>
      </c>
      <c r="B1100" s="115">
        <v>35.220999999999997</v>
      </c>
      <c r="C1100" s="116">
        <f t="shared" si="32"/>
        <v>-6.1514151076498642E-3</v>
      </c>
      <c r="D1100" s="115">
        <f t="shared" si="33"/>
        <v>73.816981291798371</v>
      </c>
    </row>
    <row r="1101" spans="1:4" x14ac:dyDescent="0.3">
      <c r="A1101" s="122">
        <v>41024</v>
      </c>
      <c r="B1101" s="115">
        <v>34.969000000000001</v>
      </c>
      <c r="C1101" s="116">
        <f t="shared" si="32"/>
        <v>-1.4763474487927222E-2</v>
      </c>
      <c r="D1101" s="115">
        <f t="shared" si="33"/>
        <v>177.16169385512666</v>
      </c>
    </row>
    <row r="1102" spans="1:4" x14ac:dyDescent="0.3">
      <c r="A1102" s="122">
        <v>41025</v>
      </c>
      <c r="B1102" s="115">
        <v>35.063000000000002</v>
      </c>
      <c r="C1102" s="116">
        <f t="shared" si="32"/>
        <v>-1.9216783216783152E-2</v>
      </c>
      <c r="D1102" s="115">
        <f t="shared" si="33"/>
        <v>230.60139860139782</v>
      </c>
    </row>
    <row r="1103" spans="1:4" x14ac:dyDescent="0.3">
      <c r="A1103" s="122">
        <v>41026</v>
      </c>
      <c r="B1103" s="115">
        <v>34.988</v>
      </c>
      <c r="C1103" s="116">
        <f t="shared" ref="C1103:C1166" si="34">(B1103-B1094)/B1094</f>
        <v>-1.9834155087404708E-2</v>
      </c>
      <c r="D1103" s="115">
        <f t="shared" ref="D1103:D1166" si="35">C1103*$D$2</f>
        <v>238.00986104885649</v>
      </c>
    </row>
    <row r="1104" spans="1:4" x14ac:dyDescent="0.3">
      <c r="A1104" s="122">
        <v>41029</v>
      </c>
      <c r="B1104" s="115">
        <v>34.963999999999999</v>
      </c>
      <c r="C1104" s="116">
        <f t="shared" si="34"/>
        <v>-2.1301609517144934E-2</v>
      </c>
      <c r="D1104" s="115">
        <f t="shared" si="35"/>
        <v>255.61931420573922</v>
      </c>
    </row>
    <row r="1105" spans="1:4" x14ac:dyDescent="0.3">
      <c r="A1105" s="122">
        <v>41030</v>
      </c>
      <c r="B1105" s="115">
        <v>35</v>
      </c>
      <c r="C1105" s="116">
        <f t="shared" si="34"/>
        <v>-2.3410251402103815E-2</v>
      </c>
      <c r="D1105" s="115">
        <f t="shared" si="35"/>
        <v>280.92301682524578</v>
      </c>
    </row>
    <row r="1106" spans="1:4" x14ac:dyDescent="0.3">
      <c r="A1106" s="122">
        <v>41031</v>
      </c>
      <c r="B1106" s="115">
        <v>35.125</v>
      </c>
      <c r="C1106" s="116">
        <f t="shared" si="34"/>
        <v>-1.6657334826427742E-2</v>
      </c>
      <c r="D1106" s="115">
        <f t="shared" si="35"/>
        <v>199.88801791713288</v>
      </c>
    </row>
    <row r="1107" spans="1:4" x14ac:dyDescent="0.3">
      <c r="A1107" s="122">
        <v>41032</v>
      </c>
      <c r="B1107" s="115">
        <v>35.154000000000003</v>
      </c>
      <c r="C1107" s="116">
        <f t="shared" si="34"/>
        <v>-1.2722217541494534E-2</v>
      </c>
      <c r="D1107" s="115">
        <f t="shared" si="35"/>
        <v>152.66661049793441</v>
      </c>
    </row>
    <row r="1108" spans="1:4" x14ac:dyDescent="0.3">
      <c r="A1108" s="122">
        <v>41033</v>
      </c>
      <c r="B1108" s="115">
        <v>35.024999999999999</v>
      </c>
      <c r="C1108" s="116">
        <f t="shared" si="34"/>
        <v>-1.1514689696046094E-2</v>
      </c>
      <c r="D1108" s="115">
        <f t="shared" si="35"/>
        <v>138.17627635255312</v>
      </c>
    </row>
    <row r="1109" spans="1:4" x14ac:dyDescent="0.3">
      <c r="A1109" s="122">
        <v>41036</v>
      </c>
      <c r="B1109" s="115">
        <v>34.945999999999998</v>
      </c>
      <c r="C1109" s="116">
        <f t="shared" si="34"/>
        <v>-7.8078419124953469E-3</v>
      </c>
      <c r="D1109" s="115">
        <f t="shared" si="35"/>
        <v>93.694102949944167</v>
      </c>
    </row>
    <row r="1110" spans="1:4" x14ac:dyDescent="0.3">
      <c r="A1110" s="122">
        <v>41037</v>
      </c>
      <c r="B1110" s="115">
        <v>34.590000000000003</v>
      </c>
      <c r="C1110" s="116">
        <f t="shared" si="34"/>
        <v>-1.0838170951414046E-2</v>
      </c>
      <c r="D1110" s="115">
        <f t="shared" si="35"/>
        <v>130.05805141696854</v>
      </c>
    </row>
    <row r="1111" spans="1:4" x14ac:dyDescent="0.3">
      <c r="A1111" s="122">
        <v>41038</v>
      </c>
      <c r="B1111" s="115">
        <v>34.49</v>
      </c>
      <c r="C1111" s="116">
        <f t="shared" si="34"/>
        <v>-1.6342012948121962E-2</v>
      </c>
      <c r="D1111" s="115">
        <f t="shared" si="35"/>
        <v>196.10415537746354</v>
      </c>
    </row>
    <row r="1112" spans="1:4" x14ac:dyDescent="0.3">
      <c r="A1112" s="122">
        <v>41039</v>
      </c>
      <c r="B1112" s="115">
        <v>34.655999999999999</v>
      </c>
      <c r="C1112" s="116">
        <f t="shared" si="34"/>
        <v>-9.4889676460500963E-3</v>
      </c>
      <c r="D1112" s="115">
        <f t="shared" si="35"/>
        <v>113.86761175260115</v>
      </c>
    </row>
    <row r="1113" spans="1:4" x14ac:dyDescent="0.3">
      <c r="A1113" s="122">
        <v>41040</v>
      </c>
      <c r="B1113" s="115">
        <v>34.476999999999997</v>
      </c>
      <c r="C1113" s="116">
        <f t="shared" si="34"/>
        <v>-1.3928612286923747E-2</v>
      </c>
      <c r="D1113" s="115">
        <f t="shared" si="35"/>
        <v>167.14334744308496</v>
      </c>
    </row>
    <row r="1114" spans="1:4" x14ac:dyDescent="0.3">
      <c r="A1114" s="122">
        <v>41045</v>
      </c>
      <c r="B1114" s="115">
        <v>33.941000000000003</v>
      </c>
      <c r="C1114" s="116">
        <f t="shared" si="34"/>
        <v>-3.0257142857142785E-2</v>
      </c>
      <c r="D1114" s="115">
        <f t="shared" si="35"/>
        <v>363.08571428571344</v>
      </c>
    </row>
    <row r="1115" spans="1:4" x14ac:dyDescent="0.3">
      <c r="A1115" s="122">
        <v>41046</v>
      </c>
      <c r="B1115" s="115">
        <v>33.412999999999997</v>
      </c>
      <c r="C1115" s="116">
        <f t="shared" si="34"/>
        <v>-4.8740213523131765E-2</v>
      </c>
      <c r="D1115" s="115">
        <f t="shared" si="35"/>
        <v>584.8825622775812</v>
      </c>
    </row>
    <row r="1116" spans="1:4" x14ac:dyDescent="0.3">
      <c r="A1116" s="122">
        <v>41047</v>
      </c>
      <c r="B1116" s="115">
        <v>33.343000000000004</v>
      </c>
      <c r="C1116" s="116">
        <f t="shared" si="34"/>
        <v>-5.1516185924788072E-2</v>
      </c>
      <c r="D1116" s="115">
        <f t="shared" si="35"/>
        <v>618.19423109745685</v>
      </c>
    </row>
    <row r="1117" spans="1:4" x14ac:dyDescent="0.3">
      <c r="A1117" s="122">
        <v>41050</v>
      </c>
      <c r="B1117" s="115">
        <v>33.476999999999997</v>
      </c>
      <c r="C1117" s="116">
        <f t="shared" si="34"/>
        <v>-4.4197002141327678E-2</v>
      </c>
      <c r="D1117" s="115">
        <f t="shared" si="35"/>
        <v>530.36402569593213</v>
      </c>
    </row>
    <row r="1118" spans="1:4" x14ac:dyDescent="0.3">
      <c r="A1118" s="122">
        <v>41051</v>
      </c>
      <c r="B1118" s="115">
        <v>33.726999999999997</v>
      </c>
      <c r="C1118" s="116">
        <f t="shared" si="34"/>
        <v>-3.4882389973101391E-2</v>
      </c>
      <c r="D1118" s="115">
        <f t="shared" si="35"/>
        <v>418.5886796772167</v>
      </c>
    </row>
    <row r="1119" spans="1:4" x14ac:dyDescent="0.3">
      <c r="A1119" s="122">
        <v>41052</v>
      </c>
      <c r="B1119" s="115">
        <v>33.628</v>
      </c>
      <c r="C1119" s="116">
        <f t="shared" si="34"/>
        <v>-2.7811506215669361E-2</v>
      </c>
      <c r="D1119" s="115">
        <f t="shared" si="35"/>
        <v>333.7380745880323</v>
      </c>
    </row>
    <row r="1120" spans="1:4" x14ac:dyDescent="0.3">
      <c r="A1120" s="122">
        <v>41053</v>
      </c>
      <c r="B1120" s="115">
        <v>33.655999999999999</v>
      </c>
      <c r="C1120" s="116">
        <f t="shared" si="34"/>
        <v>-2.4180922006378752E-2</v>
      </c>
      <c r="D1120" s="115">
        <f t="shared" si="35"/>
        <v>290.17106407654501</v>
      </c>
    </row>
    <row r="1121" spans="1:4" x14ac:dyDescent="0.3">
      <c r="A1121" s="122">
        <v>41054</v>
      </c>
      <c r="B1121" s="115">
        <v>33.700000000000003</v>
      </c>
      <c r="C1121" s="116">
        <f t="shared" si="34"/>
        <v>-2.7585410895660089E-2</v>
      </c>
      <c r="D1121" s="115">
        <f t="shared" si="35"/>
        <v>331.02493074792108</v>
      </c>
    </row>
    <row r="1122" spans="1:4" x14ac:dyDescent="0.3">
      <c r="A1122" s="122">
        <v>41058</v>
      </c>
      <c r="B1122" s="115">
        <v>33.840000000000003</v>
      </c>
      <c r="C1122" s="116">
        <f t="shared" si="34"/>
        <v>-1.8476085506279358E-2</v>
      </c>
      <c r="D1122" s="115">
        <f t="shared" si="35"/>
        <v>221.7130260753523</v>
      </c>
    </row>
    <row r="1123" spans="1:4" x14ac:dyDescent="0.3">
      <c r="A1123" s="122">
        <v>41059</v>
      </c>
      <c r="B1123" s="115">
        <v>33.777999999999999</v>
      </c>
      <c r="C1123" s="116">
        <f t="shared" si="34"/>
        <v>-4.8024513125719277E-3</v>
      </c>
      <c r="D1123" s="115">
        <f t="shared" si="35"/>
        <v>57.629415750863132</v>
      </c>
    </row>
    <row r="1124" spans="1:4" x14ac:dyDescent="0.3">
      <c r="A1124" s="122">
        <v>41060</v>
      </c>
      <c r="B1124" s="115">
        <v>33.828000000000003</v>
      </c>
      <c r="C1124" s="116">
        <f t="shared" si="34"/>
        <v>1.2420315446084048E-2</v>
      </c>
      <c r="D1124" s="115">
        <f t="shared" si="35"/>
        <v>-149.04378535300856</v>
      </c>
    </row>
    <row r="1125" spans="1:4" x14ac:dyDescent="0.3">
      <c r="A1125" s="122">
        <v>41061</v>
      </c>
      <c r="B1125" s="115">
        <v>33.709000000000003</v>
      </c>
      <c r="C1125" s="116">
        <f t="shared" si="34"/>
        <v>1.0976816723150274E-2</v>
      </c>
      <c r="D1125" s="115">
        <f t="shared" si="35"/>
        <v>-131.72180067780329</v>
      </c>
    </row>
    <row r="1126" spans="1:4" x14ac:dyDescent="0.3">
      <c r="A1126" s="122">
        <v>41064</v>
      </c>
      <c r="B1126" s="115">
        <v>33.619999999999997</v>
      </c>
      <c r="C1126" s="116">
        <f t="shared" si="34"/>
        <v>4.2715894494727933E-3</v>
      </c>
      <c r="D1126" s="115">
        <f t="shared" si="35"/>
        <v>-51.259073393673518</v>
      </c>
    </row>
    <row r="1127" spans="1:4" x14ac:dyDescent="0.3">
      <c r="A1127" s="122">
        <v>41065</v>
      </c>
      <c r="B1127" s="115">
        <v>33.588000000000001</v>
      </c>
      <c r="C1127" s="116">
        <f t="shared" si="34"/>
        <v>-4.121327126634323E-3</v>
      </c>
      <c r="D1127" s="115">
        <f t="shared" si="35"/>
        <v>49.455925519611874</v>
      </c>
    </row>
    <row r="1128" spans="1:4" x14ac:dyDescent="0.3">
      <c r="A1128" s="122">
        <v>41066</v>
      </c>
      <c r="B1128" s="115">
        <v>33.781999999999996</v>
      </c>
      <c r="C1128" s="116">
        <f t="shared" si="34"/>
        <v>4.5795170691089676E-3</v>
      </c>
      <c r="D1128" s="115">
        <f t="shared" si="35"/>
        <v>-54.954204829307614</v>
      </c>
    </row>
    <row r="1129" spans="1:4" x14ac:dyDescent="0.3">
      <c r="A1129" s="122">
        <v>41067</v>
      </c>
      <c r="B1129" s="115">
        <v>34.262999999999998</v>
      </c>
      <c r="C1129" s="116">
        <f t="shared" si="34"/>
        <v>1.8035417161873048E-2</v>
      </c>
      <c r="D1129" s="115">
        <f t="shared" si="35"/>
        <v>-216.42500594247656</v>
      </c>
    </row>
    <row r="1130" spans="1:4" x14ac:dyDescent="0.3">
      <c r="A1130" s="122">
        <v>41068</v>
      </c>
      <c r="B1130" s="115">
        <v>34.274999999999999</v>
      </c>
      <c r="C1130" s="116">
        <f t="shared" si="34"/>
        <v>1.7062314540059218E-2</v>
      </c>
      <c r="D1130" s="115">
        <f t="shared" si="35"/>
        <v>-204.7477744807106</v>
      </c>
    </row>
    <row r="1131" spans="1:4" x14ac:dyDescent="0.3">
      <c r="A1131" s="122">
        <v>41071</v>
      </c>
      <c r="B1131" s="115">
        <v>34.71</v>
      </c>
      <c r="C1131" s="116">
        <f t="shared" si="34"/>
        <v>2.5709219858155951E-2</v>
      </c>
      <c r="D1131" s="115">
        <f t="shared" si="35"/>
        <v>-308.51063829787142</v>
      </c>
    </row>
    <row r="1132" spans="1:4" x14ac:dyDescent="0.3">
      <c r="A1132" s="122">
        <v>41072</v>
      </c>
      <c r="B1132" s="115">
        <v>35.036000000000001</v>
      </c>
      <c r="C1132" s="116">
        <f t="shared" si="34"/>
        <v>3.7243176031736713E-2</v>
      </c>
      <c r="D1132" s="115">
        <f t="shared" si="35"/>
        <v>-446.91811238084057</v>
      </c>
    </row>
    <row r="1133" spans="1:4" x14ac:dyDescent="0.3">
      <c r="A1133" s="122">
        <v>41073</v>
      </c>
      <c r="B1133" s="115">
        <v>35.042000000000002</v>
      </c>
      <c r="C1133" s="116">
        <f t="shared" si="34"/>
        <v>3.588743053092109E-2</v>
      </c>
      <c r="D1133" s="115">
        <f t="shared" si="35"/>
        <v>-430.64916637105307</v>
      </c>
    </row>
    <row r="1134" spans="1:4" x14ac:dyDescent="0.3">
      <c r="A1134" s="122">
        <v>41074</v>
      </c>
      <c r="B1134" s="115">
        <v>35</v>
      </c>
      <c r="C1134" s="116">
        <f t="shared" si="34"/>
        <v>3.8298377287964543E-2</v>
      </c>
      <c r="D1134" s="115">
        <f t="shared" si="35"/>
        <v>-459.5805274555745</v>
      </c>
    </row>
    <row r="1135" spans="1:4" x14ac:dyDescent="0.3">
      <c r="A1135" s="122">
        <v>41075</v>
      </c>
      <c r="B1135" s="115">
        <v>35.25</v>
      </c>
      <c r="C1135" s="116">
        <f t="shared" si="34"/>
        <v>4.8483045806067895E-2</v>
      </c>
      <c r="D1135" s="115">
        <f t="shared" si="35"/>
        <v>-581.79654967281476</v>
      </c>
    </row>
    <row r="1136" spans="1:4" x14ac:dyDescent="0.3">
      <c r="A1136" s="122">
        <v>41078</v>
      </c>
      <c r="B1136" s="115">
        <v>35.213999999999999</v>
      </c>
      <c r="C1136" s="116">
        <f t="shared" si="34"/>
        <v>4.8410146480885957E-2</v>
      </c>
      <c r="D1136" s="115">
        <f t="shared" si="35"/>
        <v>-580.92175777063153</v>
      </c>
    </row>
    <row r="1137" spans="1:4" x14ac:dyDescent="0.3">
      <c r="A1137" s="122">
        <v>41079</v>
      </c>
      <c r="B1137" s="115">
        <v>35.792000000000002</v>
      </c>
      <c r="C1137" s="116">
        <f t="shared" si="34"/>
        <v>5.9499141554674242E-2</v>
      </c>
      <c r="D1137" s="115">
        <f t="shared" si="35"/>
        <v>-713.98969865609092</v>
      </c>
    </row>
    <row r="1138" spans="1:4" x14ac:dyDescent="0.3">
      <c r="A1138" s="122">
        <v>41080</v>
      </c>
      <c r="B1138" s="115">
        <v>35.892000000000003</v>
      </c>
      <c r="C1138" s="116">
        <f t="shared" si="34"/>
        <v>4.754399789860797E-2</v>
      </c>
      <c r="D1138" s="115">
        <f t="shared" si="35"/>
        <v>-570.52797478329569</v>
      </c>
    </row>
    <row r="1139" spans="1:4" x14ac:dyDescent="0.3">
      <c r="A1139" s="122">
        <v>41081</v>
      </c>
      <c r="B1139" s="115">
        <v>35.863999999999997</v>
      </c>
      <c r="C1139" s="116">
        <f t="shared" si="34"/>
        <v>4.6360320933625056E-2</v>
      </c>
      <c r="D1139" s="115">
        <f t="shared" si="35"/>
        <v>-556.32385120350068</v>
      </c>
    </row>
    <row r="1140" spans="1:4" x14ac:dyDescent="0.3">
      <c r="A1140" s="122">
        <v>41082</v>
      </c>
      <c r="B1140" s="115">
        <v>36</v>
      </c>
      <c r="C1140" s="116">
        <f t="shared" si="34"/>
        <v>3.7165082108902306E-2</v>
      </c>
      <c r="D1140" s="115">
        <f t="shared" si="35"/>
        <v>-445.98098530682768</v>
      </c>
    </row>
    <row r="1141" spans="1:4" x14ac:dyDescent="0.3">
      <c r="A1141" s="122">
        <v>41085</v>
      </c>
      <c r="B1141" s="115">
        <v>35.875</v>
      </c>
      <c r="C1141" s="116">
        <f t="shared" si="34"/>
        <v>2.3946797579632337E-2</v>
      </c>
      <c r="D1141" s="115">
        <f t="shared" si="35"/>
        <v>-287.36157095558804</v>
      </c>
    </row>
    <row r="1142" spans="1:4" x14ac:dyDescent="0.3">
      <c r="A1142" s="122">
        <v>41086</v>
      </c>
      <c r="B1142" s="115">
        <v>35.968000000000004</v>
      </c>
      <c r="C1142" s="116">
        <f t="shared" si="34"/>
        <v>2.6425432338336906E-2</v>
      </c>
      <c r="D1142" s="115">
        <f t="shared" si="35"/>
        <v>-317.10518806004285</v>
      </c>
    </row>
    <row r="1143" spans="1:4" x14ac:dyDescent="0.3">
      <c r="A1143" s="122">
        <v>41087</v>
      </c>
      <c r="B1143" s="115">
        <v>36.225000000000001</v>
      </c>
      <c r="C1143" s="116">
        <f t="shared" si="34"/>
        <v>3.5000000000000038E-2</v>
      </c>
      <c r="D1143" s="115">
        <f t="shared" si="35"/>
        <v>-420.00000000000045</v>
      </c>
    </row>
    <row r="1144" spans="1:4" x14ac:dyDescent="0.3">
      <c r="A1144" s="122">
        <v>41088</v>
      </c>
      <c r="B1144" s="115">
        <v>36.35</v>
      </c>
      <c r="C1144" s="116">
        <f t="shared" si="34"/>
        <v>3.120567375886529E-2</v>
      </c>
      <c r="D1144" s="115">
        <f t="shared" si="35"/>
        <v>-374.46808510638346</v>
      </c>
    </row>
    <row r="1145" spans="1:4" x14ac:dyDescent="0.3">
      <c r="A1145" s="122">
        <v>41089</v>
      </c>
      <c r="B1145" s="115">
        <v>36.520000000000003</v>
      </c>
      <c r="C1145" s="116">
        <f t="shared" si="34"/>
        <v>3.7087522008292288E-2</v>
      </c>
      <c r="D1145" s="115">
        <f t="shared" si="35"/>
        <v>-445.05026409950744</v>
      </c>
    </row>
    <row r="1146" spans="1:4" x14ac:dyDescent="0.3">
      <c r="A1146" s="122">
        <v>41092</v>
      </c>
      <c r="B1146" s="115">
        <v>36.680999999999997</v>
      </c>
      <c r="C1146" s="116">
        <f t="shared" si="34"/>
        <v>2.4837952615109404E-2</v>
      </c>
      <c r="D1146" s="115">
        <f t="shared" si="35"/>
        <v>-298.05543138131287</v>
      </c>
    </row>
    <row r="1147" spans="1:4" x14ac:dyDescent="0.3">
      <c r="A1147" s="122">
        <v>41093</v>
      </c>
      <c r="B1147" s="115">
        <v>36.954000000000001</v>
      </c>
      <c r="C1147" s="116">
        <f t="shared" si="34"/>
        <v>2.9588766298896622E-2</v>
      </c>
      <c r="D1147" s="115">
        <f t="shared" si="35"/>
        <v>-355.06519558675944</v>
      </c>
    </row>
    <row r="1148" spans="1:4" x14ac:dyDescent="0.3">
      <c r="A1148" s="122">
        <v>41095</v>
      </c>
      <c r="B1148" s="115">
        <v>36.79</v>
      </c>
      <c r="C1148" s="116">
        <f t="shared" si="34"/>
        <v>2.5819763551193455E-2</v>
      </c>
      <c r="D1148" s="115">
        <f t="shared" si="35"/>
        <v>-309.83716261432147</v>
      </c>
    </row>
    <row r="1149" spans="1:4" x14ac:dyDescent="0.3">
      <c r="A1149" s="122">
        <v>41096</v>
      </c>
      <c r="B1149" s="115">
        <v>36.923000000000002</v>
      </c>
      <c r="C1149" s="116">
        <f t="shared" si="34"/>
        <v>2.563888888888894E-2</v>
      </c>
      <c r="D1149" s="115">
        <f t="shared" si="35"/>
        <v>-307.66666666666725</v>
      </c>
    </row>
    <row r="1150" spans="1:4" x14ac:dyDescent="0.3">
      <c r="A1150" s="122">
        <v>41099</v>
      </c>
      <c r="B1150" s="115">
        <v>37.134</v>
      </c>
      <c r="C1150" s="116">
        <f t="shared" si="34"/>
        <v>3.5094076655052271E-2</v>
      </c>
      <c r="D1150" s="115">
        <f t="shared" si="35"/>
        <v>-421.12891986062726</v>
      </c>
    </row>
    <row r="1151" spans="1:4" x14ac:dyDescent="0.3">
      <c r="A1151" s="122">
        <v>41100</v>
      </c>
      <c r="B1151" s="115">
        <v>37.65</v>
      </c>
      <c r="C1151" s="116">
        <f t="shared" si="34"/>
        <v>4.6763790035587047E-2</v>
      </c>
      <c r="D1151" s="115">
        <f t="shared" si="35"/>
        <v>-561.1654804270446</v>
      </c>
    </row>
    <row r="1152" spans="1:4" x14ac:dyDescent="0.3">
      <c r="A1152" s="122">
        <v>41101</v>
      </c>
      <c r="B1152" s="115">
        <v>37.707999999999998</v>
      </c>
      <c r="C1152" s="116">
        <f t="shared" si="34"/>
        <v>4.093857832988259E-2</v>
      </c>
      <c r="D1152" s="115">
        <f t="shared" si="35"/>
        <v>-491.26293995859106</v>
      </c>
    </row>
    <row r="1153" spans="1:4" x14ac:dyDescent="0.3">
      <c r="A1153" s="122">
        <v>41102</v>
      </c>
      <c r="B1153" s="115">
        <v>37.838999999999999</v>
      </c>
      <c r="C1153" s="116">
        <f t="shared" si="34"/>
        <v>4.0962861072902257E-2</v>
      </c>
      <c r="D1153" s="115">
        <f t="shared" si="35"/>
        <v>-491.55433287482708</v>
      </c>
    </row>
    <row r="1154" spans="1:4" x14ac:dyDescent="0.3">
      <c r="A1154" s="122">
        <v>41103</v>
      </c>
      <c r="B1154" s="115">
        <v>37.832999999999998</v>
      </c>
      <c r="C1154" s="116">
        <f t="shared" si="34"/>
        <v>3.5952902519167447E-2</v>
      </c>
      <c r="D1154" s="115">
        <f t="shared" si="35"/>
        <v>-431.43483023000937</v>
      </c>
    </row>
    <row r="1155" spans="1:4" x14ac:dyDescent="0.3">
      <c r="A1155" s="122">
        <v>41106</v>
      </c>
      <c r="B1155" s="115">
        <v>38.15</v>
      </c>
      <c r="C1155" s="116">
        <f t="shared" si="34"/>
        <v>4.0047981243695685E-2</v>
      </c>
      <c r="D1155" s="115">
        <f t="shared" si="35"/>
        <v>-480.5757749243482</v>
      </c>
    </row>
    <row r="1156" spans="1:4" x14ac:dyDescent="0.3">
      <c r="A1156" s="122">
        <v>41107</v>
      </c>
      <c r="B1156" s="115">
        <v>38.18</v>
      </c>
      <c r="C1156" s="116">
        <f t="shared" si="34"/>
        <v>3.3176381447204605E-2</v>
      </c>
      <c r="D1156" s="115">
        <f t="shared" si="35"/>
        <v>-398.11657736645526</v>
      </c>
    </row>
    <row r="1157" spans="1:4" x14ac:dyDescent="0.3">
      <c r="A1157" s="122">
        <v>41108</v>
      </c>
      <c r="B1157" s="115">
        <v>38.176000000000002</v>
      </c>
      <c r="C1157" s="116">
        <f t="shared" si="34"/>
        <v>3.7673280782821499E-2</v>
      </c>
      <c r="D1157" s="115">
        <f t="shared" si="35"/>
        <v>-452.07936939385797</v>
      </c>
    </row>
    <row r="1158" spans="1:4" x14ac:dyDescent="0.3">
      <c r="A1158" s="122">
        <v>41109</v>
      </c>
      <c r="B1158" s="115">
        <v>38.026000000000003</v>
      </c>
      <c r="C1158" s="116">
        <f t="shared" si="34"/>
        <v>2.987297890203942E-2</v>
      </c>
      <c r="D1158" s="115">
        <f t="shared" si="35"/>
        <v>-358.47574682447305</v>
      </c>
    </row>
    <row r="1159" spans="1:4" x14ac:dyDescent="0.3">
      <c r="A1159" s="122">
        <v>41110</v>
      </c>
      <c r="B1159" s="115">
        <v>38.006999999999998</v>
      </c>
      <c r="C1159" s="116">
        <f t="shared" si="34"/>
        <v>2.3509452253998964E-2</v>
      </c>
      <c r="D1159" s="115">
        <f t="shared" si="35"/>
        <v>-282.11342704798756</v>
      </c>
    </row>
    <row r="1160" spans="1:4" x14ac:dyDescent="0.3">
      <c r="A1160" s="122">
        <v>41113</v>
      </c>
      <c r="B1160" s="115">
        <v>37.792000000000002</v>
      </c>
      <c r="C1160" s="116">
        <f t="shared" si="34"/>
        <v>3.7715803452856049E-3</v>
      </c>
      <c r="D1160" s="115">
        <f t="shared" si="35"/>
        <v>-45.258964143427256</v>
      </c>
    </row>
    <row r="1161" spans="1:4" x14ac:dyDescent="0.3">
      <c r="A1161" s="122">
        <v>41114</v>
      </c>
      <c r="B1161" s="115">
        <v>37.701999999999998</v>
      </c>
      <c r="C1161" s="116">
        <f t="shared" si="34"/>
        <v>-1.5911742866235885E-4</v>
      </c>
      <c r="D1161" s="115">
        <f t="shared" si="35"/>
        <v>1.9094091439483063</v>
      </c>
    </row>
    <row r="1162" spans="1:4" x14ac:dyDescent="0.3">
      <c r="A1162" s="122">
        <v>41115</v>
      </c>
      <c r="B1162" s="115">
        <v>37.715000000000003</v>
      </c>
      <c r="C1162" s="116">
        <f t="shared" si="34"/>
        <v>-3.2770422051321448E-3</v>
      </c>
      <c r="D1162" s="115">
        <f t="shared" si="35"/>
        <v>39.324506461585734</v>
      </c>
    </row>
    <row r="1163" spans="1:4" x14ac:dyDescent="0.3">
      <c r="A1163" s="122">
        <v>41116</v>
      </c>
      <c r="B1163" s="115">
        <v>39.417000000000002</v>
      </c>
      <c r="C1163" s="116">
        <f t="shared" si="34"/>
        <v>4.1868210292601786E-2</v>
      </c>
      <c r="D1163" s="115">
        <f t="shared" si="35"/>
        <v>-502.41852351122145</v>
      </c>
    </row>
    <row r="1164" spans="1:4" x14ac:dyDescent="0.3">
      <c r="A1164" s="122">
        <v>41117</v>
      </c>
      <c r="B1164" s="115">
        <v>40.063000000000002</v>
      </c>
      <c r="C1164" s="116">
        <f t="shared" si="34"/>
        <v>5.014416775884676E-2</v>
      </c>
      <c r="D1164" s="115">
        <f t="shared" si="35"/>
        <v>-601.7300131061611</v>
      </c>
    </row>
    <row r="1165" spans="1:4" x14ac:dyDescent="0.3">
      <c r="A1165" s="122">
        <v>41120</v>
      </c>
      <c r="B1165" s="115">
        <v>41.384999999999998</v>
      </c>
      <c r="C1165" s="116">
        <f t="shared" si="34"/>
        <v>8.3944473546359311E-2</v>
      </c>
      <c r="D1165" s="115">
        <f t="shared" si="35"/>
        <v>-1007.3336825563117</v>
      </c>
    </row>
    <row r="1166" spans="1:4" x14ac:dyDescent="0.3">
      <c r="A1166" s="122">
        <v>41121</v>
      </c>
      <c r="B1166" s="115">
        <v>42.125</v>
      </c>
      <c r="C1166" s="116">
        <f t="shared" si="34"/>
        <v>0.10344195305951377</v>
      </c>
      <c r="D1166" s="115">
        <f t="shared" si="35"/>
        <v>-1241.3034367141652</v>
      </c>
    </row>
    <row r="1167" spans="1:4" x14ac:dyDescent="0.3">
      <c r="A1167" s="122">
        <v>41122</v>
      </c>
      <c r="B1167" s="115">
        <v>42.170999999999999</v>
      </c>
      <c r="C1167" s="116">
        <f t="shared" ref="C1167:C1230" si="36">(B1167-B1158)/B1158</f>
        <v>0.10900436543417651</v>
      </c>
      <c r="D1167" s="115">
        <f t="shared" ref="D1167:D1230" si="37">C1167*$D$2</f>
        <v>-1308.052385210118</v>
      </c>
    </row>
    <row r="1168" spans="1:4" x14ac:dyDescent="0.3">
      <c r="A1168" s="122">
        <v>41123</v>
      </c>
      <c r="B1168" s="115">
        <v>42.07</v>
      </c>
      <c r="C1168" s="116">
        <f t="shared" si="36"/>
        <v>0.10690136027573875</v>
      </c>
      <c r="D1168" s="115">
        <f t="shared" si="37"/>
        <v>-1282.8163233088651</v>
      </c>
    </row>
    <row r="1169" spans="1:4" x14ac:dyDescent="0.3">
      <c r="A1169" s="122">
        <v>41124</v>
      </c>
      <c r="B1169" s="115">
        <v>42.613999999999997</v>
      </c>
      <c r="C1169" s="116">
        <f t="shared" si="36"/>
        <v>0.12759314140558836</v>
      </c>
      <c r="D1169" s="115">
        <f t="shared" si="37"/>
        <v>-1531.1176968670604</v>
      </c>
    </row>
    <row r="1170" spans="1:4" x14ac:dyDescent="0.3">
      <c r="A1170" s="122">
        <v>41127</v>
      </c>
      <c r="B1170" s="115">
        <v>42.747999999999998</v>
      </c>
      <c r="C1170" s="116">
        <f t="shared" si="36"/>
        <v>0.1338390536311071</v>
      </c>
      <c r="D1170" s="115">
        <f t="shared" si="37"/>
        <v>-1606.0686435732853</v>
      </c>
    </row>
    <row r="1171" spans="1:4" x14ac:dyDescent="0.3">
      <c r="A1171" s="122">
        <v>41128</v>
      </c>
      <c r="B1171" s="115">
        <v>43.25</v>
      </c>
      <c r="C1171" s="116">
        <f t="shared" si="36"/>
        <v>0.14675858411772494</v>
      </c>
      <c r="D1171" s="115">
        <f t="shared" si="37"/>
        <v>-1761.1030094126993</v>
      </c>
    </row>
    <row r="1172" spans="1:4" x14ac:dyDescent="0.3">
      <c r="A1172" s="122">
        <v>41129</v>
      </c>
      <c r="B1172" s="115">
        <v>43.393000000000001</v>
      </c>
      <c r="C1172" s="116">
        <f t="shared" si="36"/>
        <v>0.10087018291600068</v>
      </c>
      <c r="D1172" s="115">
        <f t="shared" si="37"/>
        <v>-1210.4421949920081</v>
      </c>
    </row>
    <row r="1173" spans="1:4" x14ac:dyDescent="0.3">
      <c r="A1173" s="122">
        <v>41130</v>
      </c>
      <c r="B1173" s="115">
        <v>43.44</v>
      </c>
      <c r="C1173" s="116">
        <f t="shared" si="36"/>
        <v>8.4292239722437046E-2</v>
      </c>
      <c r="D1173" s="115">
        <f t="shared" si="37"/>
        <v>-1011.5068766692445</v>
      </c>
    </row>
    <row r="1174" spans="1:4" x14ac:dyDescent="0.3">
      <c r="A1174" s="122">
        <v>41131</v>
      </c>
      <c r="B1174" s="115">
        <v>43.405999999999999</v>
      </c>
      <c r="C1174" s="116">
        <f t="shared" si="36"/>
        <v>4.8834118642020079E-2</v>
      </c>
      <c r="D1174" s="115">
        <f t="shared" si="37"/>
        <v>-586.00942370424093</v>
      </c>
    </row>
    <row r="1175" spans="1:4" x14ac:dyDescent="0.3">
      <c r="A1175" s="122">
        <v>41134</v>
      </c>
      <c r="B1175" s="115">
        <v>43.35</v>
      </c>
      <c r="C1175" s="116">
        <f t="shared" si="36"/>
        <v>2.9080118694362053E-2</v>
      </c>
      <c r="D1175" s="115">
        <f t="shared" si="37"/>
        <v>-348.96142433234462</v>
      </c>
    </row>
    <row r="1176" spans="1:4" x14ac:dyDescent="0.3">
      <c r="A1176" s="122">
        <v>41135</v>
      </c>
      <c r="B1176" s="115">
        <v>43.22</v>
      </c>
      <c r="C1176" s="116">
        <f t="shared" si="36"/>
        <v>2.4874914040454329E-2</v>
      </c>
      <c r="D1176" s="115">
        <f t="shared" si="37"/>
        <v>-298.49896848545194</v>
      </c>
    </row>
    <row r="1177" spans="1:4" x14ac:dyDescent="0.3">
      <c r="A1177" s="122">
        <v>41136</v>
      </c>
      <c r="B1177" s="115">
        <v>43.307000000000002</v>
      </c>
      <c r="C1177" s="116">
        <f t="shared" si="36"/>
        <v>2.9403375326836269E-2</v>
      </c>
      <c r="D1177" s="115">
        <f t="shared" si="37"/>
        <v>-352.84050392203523</v>
      </c>
    </row>
    <row r="1178" spans="1:4" x14ac:dyDescent="0.3">
      <c r="A1178" s="122">
        <v>41137</v>
      </c>
      <c r="B1178" s="115">
        <v>43.311999999999998</v>
      </c>
      <c r="C1178" s="116">
        <f t="shared" si="36"/>
        <v>1.6379593560801625E-2</v>
      </c>
      <c r="D1178" s="115">
        <f t="shared" si="37"/>
        <v>-196.55512272961951</v>
      </c>
    </row>
    <row r="1179" spans="1:4" x14ac:dyDescent="0.3">
      <c r="A1179" s="122">
        <v>41138</v>
      </c>
      <c r="B1179" s="115">
        <v>43.238999999999997</v>
      </c>
      <c r="C1179" s="116">
        <f t="shared" si="36"/>
        <v>1.1485917469823142E-2</v>
      </c>
      <c r="D1179" s="115">
        <f t="shared" si="37"/>
        <v>-137.83100963787771</v>
      </c>
    </row>
    <row r="1180" spans="1:4" x14ac:dyDescent="0.3">
      <c r="A1180" s="122">
        <v>41141</v>
      </c>
      <c r="B1180" s="115">
        <v>43.216000000000001</v>
      </c>
      <c r="C1180" s="116">
        <f t="shared" si="36"/>
        <v>-7.8612716763003286E-4</v>
      </c>
      <c r="D1180" s="115">
        <f t="shared" si="37"/>
        <v>9.4335260115603941</v>
      </c>
    </row>
    <row r="1181" spans="1:4" x14ac:dyDescent="0.3">
      <c r="A1181" s="122">
        <v>41142</v>
      </c>
      <c r="B1181" s="115">
        <v>43.155999999999999</v>
      </c>
      <c r="C1181" s="116">
        <f t="shared" si="36"/>
        <v>-5.4617104141221366E-3</v>
      </c>
      <c r="D1181" s="115">
        <f t="shared" si="37"/>
        <v>65.540524969465636</v>
      </c>
    </row>
    <row r="1182" spans="1:4" x14ac:dyDescent="0.3">
      <c r="A1182" s="122">
        <v>41143</v>
      </c>
      <c r="B1182" s="115">
        <v>43.225000000000001</v>
      </c>
      <c r="C1182" s="116">
        <f t="shared" si="36"/>
        <v>-4.9493554327807625E-3</v>
      </c>
      <c r="D1182" s="115">
        <f t="shared" si="37"/>
        <v>59.392265193369148</v>
      </c>
    </row>
    <row r="1183" spans="1:4" x14ac:dyDescent="0.3">
      <c r="A1183" s="122">
        <v>41144</v>
      </c>
      <c r="B1183" s="115">
        <v>43.143000000000001</v>
      </c>
      <c r="C1183" s="116">
        <f t="shared" si="36"/>
        <v>-6.059070174630192E-3</v>
      </c>
      <c r="D1183" s="115">
        <f t="shared" si="37"/>
        <v>72.708842095562304</v>
      </c>
    </row>
    <row r="1184" spans="1:4" x14ac:dyDescent="0.3">
      <c r="A1184" s="122">
        <v>41145</v>
      </c>
      <c r="B1184" s="115">
        <v>43.064999999999998</v>
      </c>
      <c r="C1184" s="116">
        <f t="shared" si="36"/>
        <v>-6.5743944636679052E-3</v>
      </c>
      <c r="D1184" s="115">
        <f t="shared" si="37"/>
        <v>78.892733564014861</v>
      </c>
    </row>
    <row r="1185" spans="1:4" x14ac:dyDescent="0.3">
      <c r="A1185" s="122">
        <v>41148</v>
      </c>
      <c r="B1185" s="115">
        <v>43.075000000000003</v>
      </c>
      <c r="C1185" s="116">
        <f t="shared" si="36"/>
        <v>-3.3549282739471545E-3</v>
      </c>
      <c r="D1185" s="115">
        <f t="shared" si="37"/>
        <v>40.259139287365855</v>
      </c>
    </row>
    <row r="1186" spans="1:4" x14ac:dyDescent="0.3">
      <c r="A1186" s="122">
        <v>41149</v>
      </c>
      <c r="B1186" s="115">
        <v>43.040999999999997</v>
      </c>
      <c r="C1186" s="116">
        <f t="shared" si="36"/>
        <v>-6.1421941025701461E-3</v>
      </c>
      <c r="D1186" s="115">
        <f t="shared" si="37"/>
        <v>73.706329230841746</v>
      </c>
    </row>
    <row r="1187" spans="1:4" x14ac:dyDescent="0.3">
      <c r="A1187" s="122">
        <v>41150</v>
      </c>
      <c r="B1187" s="115">
        <v>43.113</v>
      </c>
      <c r="C1187" s="116">
        <f t="shared" si="36"/>
        <v>-4.5945696342814483E-3</v>
      </c>
      <c r="D1187" s="115">
        <f t="shared" si="37"/>
        <v>55.134835611377376</v>
      </c>
    </row>
    <row r="1188" spans="1:4" x14ac:dyDescent="0.3">
      <c r="A1188" s="122">
        <v>41151</v>
      </c>
      <c r="B1188" s="115">
        <v>43.027999999999999</v>
      </c>
      <c r="C1188" s="116">
        <f t="shared" si="36"/>
        <v>-4.87985383565759E-3</v>
      </c>
      <c r="D1188" s="115">
        <f t="shared" si="37"/>
        <v>58.55824602789108</v>
      </c>
    </row>
    <row r="1189" spans="1:4" x14ac:dyDescent="0.3">
      <c r="A1189" s="122">
        <v>41152</v>
      </c>
      <c r="B1189" s="115">
        <v>43.067999999999998</v>
      </c>
      <c r="C1189" s="116">
        <f t="shared" si="36"/>
        <v>-3.4246575342466502E-3</v>
      </c>
      <c r="D1189" s="115">
        <f t="shared" si="37"/>
        <v>41.095890410959804</v>
      </c>
    </row>
    <row r="1190" spans="1:4" x14ac:dyDescent="0.3">
      <c r="A1190" s="122">
        <v>41156</v>
      </c>
      <c r="B1190" s="115">
        <v>43.088999999999999</v>
      </c>
      <c r="C1190" s="116">
        <f t="shared" si="36"/>
        <v>-1.5525071832421951E-3</v>
      </c>
      <c r="D1190" s="115">
        <f t="shared" si="37"/>
        <v>18.630086198906341</v>
      </c>
    </row>
    <row r="1191" spans="1:4" x14ac:dyDescent="0.3">
      <c r="A1191" s="122">
        <v>41157</v>
      </c>
      <c r="B1191" s="115">
        <v>43.118000000000002</v>
      </c>
      <c r="C1191" s="116">
        <f t="shared" si="36"/>
        <v>-2.4754193175245648E-3</v>
      </c>
      <c r="D1191" s="115">
        <f t="shared" si="37"/>
        <v>29.705031810294777</v>
      </c>
    </row>
    <row r="1192" spans="1:4" x14ac:dyDescent="0.3">
      <c r="A1192" s="122">
        <v>41158</v>
      </c>
      <c r="B1192" s="115">
        <v>44.1</v>
      </c>
      <c r="C1192" s="116">
        <f t="shared" si="36"/>
        <v>2.2182045754815399E-2</v>
      </c>
      <c r="D1192" s="115">
        <f t="shared" si="37"/>
        <v>-266.18454905778481</v>
      </c>
    </row>
    <row r="1193" spans="1:4" x14ac:dyDescent="0.3">
      <c r="A1193" s="122">
        <v>41159</v>
      </c>
      <c r="B1193" s="115">
        <v>44.274999999999999</v>
      </c>
      <c r="C1193" s="116">
        <f t="shared" si="36"/>
        <v>2.8097062579821221E-2</v>
      </c>
      <c r="D1193" s="115">
        <f t="shared" si="37"/>
        <v>-337.16475095785466</v>
      </c>
    </row>
    <row r="1194" spans="1:4" x14ac:dyDescent="0.3">
      <c r="A1194" s="122">
        <v>41162</v>
      </c>
      <c r="B1194" s="115">
        <v>44.289000000000001</v>
      </c>
      <c r="C1194" s="116">
        <f t="shared" si="36"/>
        <v>2.8183401044689461E-2</v>
      </c>
      <c r="D1194" s="115">
        <f t="shared" si="37"/>
        <v>-338.20081253627353</v>
      </c>
    </row>
    <row r="1195" spans="1:4" x14ac:dyDescent="0.3">
      <c r="A1195" s="122">
        <v>41163</v>
      </c>
      <c r="B1195" s="115">
        <v>44.625</v>
      </c>
      <c r="C1195" s="116">
        <f t="shared" si="36"/>
        <v>3.6802118909876703E-2</v>
      </c>
      <c r="D1195" s="115">
        <f t="shared" si="37"/>
        <v>-441.62542691852042</v>
      </c>
    </row>
    <row r="1196" spans="1:4" x14ac:dyDescent="0.3">
      <c r="A1196" s="122">
        <v>41164</v>
      </c>
      <c r="B1196" s="115">
        <v>45.25</v>
      </c>
      <c r="C1196" s="116">
        <f t="shared" si="36"/>
        <v>4.9567415860645295E-2</v>
      </c>
      <c r="D1196" s="115">
        <f t="shared" si="37"/>
        <v>-594.80899032774357</v>
      </c>
    </row>
    <row r="1197" spans="1:4" x14ac:dyDescent="0.3">
      <c r="A1197" s="122">
        <v>41165</v>
      </c>
      <c r="B1197" s="115">
        <v>46.15</v>
      </c>
      <c r="C1197" s="116">
        <f t="shared" si="36"/>
        <v>7.2557404480803195E-2</v>
      </c>
      <c r="D1197" s="115">
        <f t="shared" si="37"/>
        <v>-870.68885376963829</v>
      </c>
    </row>
    <row r="1198" spans="1:4" x14ac:dyDescent="0.3">
      <c r="A1198" s="122">
        <v>41166</v>
      </c>
      <c r="B1198" s="115">
        <v>47.45</v>
      </c>
      <c r="C1198" s="116">
        <f t="shared" si="36"/>
        <v>0.10174607597288021</v>
      </c>
      <c r="D1198" s="115">
        <f t="shared" si="37"/>
        <v>-1220.9529116745625</v>
      </c>
    </row>
    <row r="1199" spans="1:4" x14ac:dyDescent="0.3">
      <c r="A1199" s="122">
        <v>41169</v>
      </c>
      <c r="B1199" s="115">
        <v>47.362000000000002</v>
      </c>
      <c r="C1199" s="116">
        <f t="shared" si="36"/>
        <v>9.9166840725011099E-2</v>
      </c>
      <c r="D1199" s="115">
        <f t="shared" si="37"/>
        <v>-1190.0020887001333</v>
      </c>
    </row>
    <row r="1200" spans="1:4" x14ac:dyDescent="0.3">
      <c r="A1200" s="122">
        <v>41170</v>
      </c>
      <c r="B1200" s="115">
        <v>47.472000000000001</v>
      </c>
      <c r="C1200" s="116">
        <f t="shared" si="36"/>
        <v>0.10097870958764318</v>
      </c>
      <c r="D1200" s="115">
        <f t="shared" si="37"/>
        <v>-1211.7445150517183</v>
      </c>
    </row>
    <row r="1201" spans="1:4" x14ac:dyDescent="0.3">
      <c r="A1201" s="122">
        <v>41171</v>
      </c>
      <c r="B1201" s="115">
        <v>47.643999999999998</v>
      </c>
      <c r="C1201" s="116">
        <f t="shared" si="36"/>
        <v>8.0362811791383146E-2</v>
      </c>
      <c r="D1201" s="115">
        <f t="shared" si="37"/>
        <v>-964.35374149659776</v>
      </c>
    </row>
    <row r="1202" spans="1:4" x14ac:dyDescent="0.3">
      <c r="A1202" s="122">
        <v>41172</v>
      </c>
      <c r="B1202" s="115">
        <v>47.578000000000003</v>
      </c>
      <c r="C1202" s="116">
        <f t="shared" si="36"/>
        <v>7.4601919819311219E-2</v>
      </c>
      <c r="D1202" s="115">
        <f t="shared" si="37"/>
        <v>-895.22303783173459</v>
      </c>
    </row>
    <row r="1203" spans="1:4" x14ac:dyDescent="0.3">
      <c r="A1203" s="122">
        <v>41173</v>
      </c>
      <c r="B1203" s="115">
        <v>47.52</v>
      </c>
      <c r="C1203" s="116">
        <f t="shared" si="36"/>
        <v>7.2952651900020357E-2</v>
      </c>
      <c r="D1203" s="115">
        <f t="shared" si="37"/>
        <v>-875.43182280024428</v>
      </c>
    </row>
    <row r="1204" spans="1:4" x14ac:dyDescent="0.3">
      <c r="A1204" s="122">
        <v>41176</v>
      </c>
      <c r="B1204" s="115">
        <v>47.3</v>
      </c>
      <c r="C1204" s="116">
        <f t="shared" si="36"/>
        <v>5.9943977591036354E-2</v>
      </c>
      <c r="D1204" s="115">
        <f t="shared" si="37"/>
        <v>-719.32773109243624</v>
      </c>
    </row>
    <row r="1205" spans="1:4" x14ac:dyDescent="0.3">
      <c r="A1205" s="122">
        <v>41177</v>
      </c>
      <c r="B1205" s="115">
        <v>47.262999999999998</v>
      </c>
      <c r="C1205" s="116">
        <f t="shared" si="36"/>
        <v>4.4486187845303823E-2</v>
      </c>
      <c r="D1205" s="115">
        <f t="shared" si="37"/>
        <v>-533.83425414364592</v>
      </c>
    </row>
    <row r="1206" spans="1:4" x14ac:dyDescent="0.3">
      <c r="A1206" s="122">
        <v>41178</v>
      </c>
      <c r="B1206" s="115">
        <v>45.875</v>
      </c>
      <c r="C1206" s="116">
        <f t="shared" si="36"/>
        <v>-5.958829902491844E-3</v>
      </c>
      <c r="D1206" s="115">
        <f t="shared" si="37"/>
        <v>71.505958829902127</v>
      </c>
    </row>
    <row r="1207" spans="1:4" x14ac:dyDescent="0.3">
      <c r="A1207" s="122">
        <v>41179</v>
      </c>
      <c r="B1207" s="115">
        <v>45.625999999999998</v>
      </c>
      <c r="C1207" s="116">
        <f t="shared" si="36"/>
        <v>-3.8440463645943203E-2</v>
      </c>
      <c r="D1207" s="115">
        <f t="shared" si="37"/>
        <v>461.28556375131842</v>
      </c>
    </row>
    <row r="1208" spans="1:4" x14ac:dyDescent="0.3">
      <c r="A1208" s="122">
        <v>41180</v>
      </c>
      <c r="B1208" s="115">
        <v>45.625999999999998</v>
      </c>
      <c r="C1208" s="116">
        <f t="shared" si="36"/>
        <v>-3.6653857522908749E-2</v>
      </c>
      <c r="D1208" s="115">
        <f t="shared" si="37"/>
        <v>439.84629027490502</v>
      </c>
    </row>
    <row r="1209" spans="1:4" x14ac:dyDescent="0.3">
      <c r="A1209" s="122">
        <v>41183</v>
      </c>
      <c r="B1209" s="115">
        <v>45.576000000000001</v>
      </c>
      <c r="C1209" s="116">
        <f t="shared" si="36"/>
        <v>-3.9939332659251786E-2</v>
      </c>
      <c r="D1209" s="115">
        <f t="shared" si="37"/>
        <v>479.27199191102142</v>
      </c>
    </row>
    <row r="1210" spans="1:4" x14ac:dyDescent="0.3">
      <c r="A1210" s="122">
        <v>41184</v>
      </c>
      <c r="B1210" s="115">
        <v>45.566000000000003</v>
      </c>
      <c r="C1210" s="116">
        <f t="shared" si="36"/>
        <v>-4.3615145663672153E-2</v>
      </c>
      <c r="D1210" s="115">
        <f t="shared" si="37"/>
        <v>523.38174796406588</v>
      </c>
    </row>
    <row r="1211" spans="1:4" x14ac:dyDescent="0.3">
      <c r="A1211" s="122">
        <v>41185</v>
      </c>
      <c r="B1211" s="115">
        <v>45.75</v>
      </c>
      <c r="C1211" s="116">
        <f t="shared" si="36"/>
        <v>-3.8421119004582012E-2</v>
      </c>
      <c r="D1211" s="115">
        <f t="shared" si="37"/>
        <v>461.05342805498412</v>
      </c>
    </row>
    <row r="1212" spans="1:4" x14ac:dyDescent="0.3">
      <c r="A1212" s="122">
        <v>41186</v>
      </c>
      <c r="B1212" s="115">
        <v>45.85</v>
      </c>
      <c r="C1212" s="116">
        <f t="shared" si="36"/>
        <v>-3.5143097643097677E-2</v>
      </c>
      <c r="D1212" s="115">
        <f t="shared" si="37"/>
        <v>421.71717171717211</v>
      </c>
    </row>
    <row r="1213" spans="1:4" x14ac:dyDescent="0.3">
      <c r="A1213" s="122">
        <v>41187</v>
      </c>
      <c r="B1213" s="115">
        <v>45.933</v>
      </c>
      <c r="C1213" s="116">
        <f t="shared" si="36"/>
        <v>-2.8900634249471403E-2</v>
      </c>
      <c r="D1213" s="115">
        <f t="shared" si="37"/>
        <v>346.80761099365685</v>
      </c>
    </row>
    <row r="1214" spans="1:4" x14ac:dyDescent="0.3">
      <c r="A1214" s="122">
        <v>41191</v>
      </c>
      <c r="B1214" s="115">
        <v>45.813000000000002</v>
      </c>
      <c r="C1214" s="116">
        <f t="shared" si="36"/>
        <v>-3.067938979751594E-2</v>
      </c>
      <c r="D1214" s="115">
        <f t="shared" si="37"/>
        <v>368.15267757019126</v>
      </c>
    </row>
    <row r="1215" spans="1:4" x14ac:dyDescent="0.3">
      <c r="A1215" s="122">
        <v>41192</v>
      </c>
      <c r="B1215" s="115">
        <v>45.677</v>
      </c>
      <c r="C1215" s="116">
        <f t="shared" si="36"/>
        <v>-4.3160762942779382E-3</v>
      </c>
      <c r="D1215" s="115">
        <f t="shared" si="37"/>
        <v>51.792915531335261</v>
      </c>
    </row>
    <row r="1216" spans="1:4" x14ac:dyDescent="0.3">
      <c r="A1216" s="122">
        <v>41193</v>
      </c>
      <c r="B1216" s="115">
        <v>45.697000000000003</v>
      </c>
      <c r="C1216" s="116">
        <f t="shared" si="36"/>
        <v>1.5561302765967882E-3</v>
      </c>
      <c r="D1216" s="115">
        <f t="shared" si="37"/>
        <v>-18.67356331916146</v>
      </c>
    </row>
    <row r="1217" spans="1:4" x14ac:dyDescent="0.3">
      <c r="A1217" s="122">
        <v>41194</v>
      </c>
      <c r="B1217" s="115">
        <v>45.572000000000003</v>
      </c>
      <c r="C1217" s="116">
        <f t="shared" si="36"/>
        <v>-1.1835357033269395E-3</v>
      </c>
      <c r="D1217" s="115">
        <f t="shared" si="37"/>
        <v>14.202428439923274</v>
      </c>
    </row>
    <row r="1218" spans="1:4" x14ac:dyDescent="0.3">
      <c r="A1218" s="122">
        <v>41197</v>
      </c>
      <c r="B1218" s="115">
        <v>45.429000000000002</v>
      </c>
      <c r="C1218" s="116">
        <f t="shared" si="36"/>
        <v>-3.2253817798841159E-3</v>
      </c>
      <c r="D1218" s="115">
        <f t="shared" si="37"/>
        <v>38.704581358609389</v>
      </c>
    </row>
    <row r="1219" spans="1:4" x14ac:dyDescent="0.3">
      <c r="A1219" s="122">
        <v>41198</v>
      </c>
      <c r="B1219" s="115">
        <v>45.536000000000001</v>
      </c>
      <c r="C1219" s="116">
        <f t="shared" si="36"/>
        <v>-6.583856384146323E-4</v>
      </c>
      <c r="D1219" s="115">
        <f t="shared" si="37"/>
        <v>7.9006276609755872</v>
      </c>
    </row>
    <row r="1220" spans="1:4" x14ac:dyDescent="0.3">
      <c r="A1220" s="122">
        <v>41199</v>
      </c>
      <c r="B1220" s="115">
        <v>45.655000000000001</v>
      </c>
      <c r="C1220" s="116">
        <f t="shared" si="36"/>
        <v>-2.0765027322404124E-3</v>
      </c>
      <c r="D1220" s="115">
        <f t="shared" si="37"/>
        <v>24.91803278688495</v>
      </c>
    </row>
    <row r="1221" spans="1:4" x14ac:dyDescent="0.3">
      <c r="A1221" s="122">
        <v>41200</v>
      </c>
      <c r="B1221" s="115">
        <v>45.8</v>
      </c>
      <c r="C1221" s="116">
        <f t="shared" si="36"/>
        <v>-1.0905125408943131E-3</v>
      </c>
      <c r="D1221" s="115">
        <f t="shared" si="37"/>
        <v>13.086150490731757</v>
      </c>
    </row>
    <row r="1222" spans="1:4" x14ac:dyDescent="0.3">
      <c r="A1222" s="122">
        <v>41201</v>
      </c>
      <c r="B1222" s="115">
        <v>45.65</v>
      </c>
      <c r="C1222" s="116">
        <f t="shared" si="36"/>
        <v>-6.161147758692035E-3</v>
      </c>
      <c r="D1222" s="115">
        <f t="shared" si="37"/>
        <v>73.933773104304422</v>
      </c>
    </row>
    <row r="1223" spans="1:4" x14ac:dyDescent="0.3">
      <c r="A1223" s="122">
        <v>41204</v>
      </c>
      <c r="B1223" s="115">
        <v>45.68</v>
      </c>
      <c r="C1223" s="116">
        <f t="shared" si="36"/>
        <v>-2.9031061052540255E-3</v>
      </c>
      <c r="D1223" s="115">
        <f t="shared" si="37"/>
        <v>34.837273263048303</v>
      </c>
    </row>
    <row r="1224" spans="1:4" x14ac:dyDescent="0.3">
      <c r="A1224" s="122">
        <v>41205</v>
      </c>
      <c r="B1224" s="115">
        <v>45.543999999999997</v>
      </c>
      <c r="C1224" s="116">
        <f t="shared" si="36"/>
        <v>-2.9117498960089909E-3</v>
      </c>
      <c r="D1224" s="115">
        <f t="shared" si="37"/>
        <v>34.940998752107888</v>
      </c>
    </row>
    <row r="1225" spans="1:4" x14ac:dyDescent="0.3">
      <c r="A1225" s="122">
        <v>41206</v>
      </c>
      <c r="B1225" s="115">
        <v>45.558</v>
      </c>
      <c r="C1225" s="116">
        <f t="shared" si="36"/>
        <v>-3.0417751712366872E-3</v>
      </c>
      <c r="D1225" s="115">
        <f t="shared" si="37"/>
        <v>36.501302054840245</v>
      </c>
    </row>
    <row r="1226" spans="1:4" x14ac:dyDescent="0.3">
      <c r="A1226" s="122">
        <v>41207</v>
      </c>
      <c r="B1226" s="115">
        <v>45.488999999999997</v>
      </c>
      <c r="C1226" s="116">
        <f t="shared" si="36"/>
        <v>-1.8212937768806617E-3</v>
      </c>
      <c r="D1226" s="115">
        <f t="shared" si="37"/>
        <v>21.855525322567939</v>
      </c>
    </row>
    <row r="1227" spans="1:4" x14ac:dyDescent="0.3">
      <c r="A1227" s="122">
        <v>41208</v>
      </c>
      <c r="B1227" s="115">
        <v>45.7</v>
      </c>
      <c r="C1227" s="116">
        <f t="shared" si="36"/>
        <v>5.9653525281208215E-3</v>
      </c>
      <c r="D1227" s="115">
        <f t="shared" si="37"/>
        <v>-71.584230337449853</v>
      </c>
    </row>
    <row r="1228" spans="1:4" x14ac:dyDescent="0.3">
      <c r="A1228" s="122">
        <v>41211</v>
      </c>
      <c r="B1228" s="115">
        <v>45.518999999999998</v>
      </c>
      <c r="C1228" s="116">
        <f t="shared" si="36"/>
        <v>-3.7333099086443722E-4</v>
      </c>
      <c r="D1228" s="115">
        <f t="shared" si="37"/>
        <v>4.4799718903732462</v>
      </c>
    </row>
    <row r="1229" spans="1:4" x14ac:dyDescent="0.3">
      <c r="A1229" s="122">
        <v>41213</v>
      </c>
      <c r="B1229" s="115">
        <v>45.411000000000001</v>
      </c>
      <c r="C1229" s="116">
        <f t="shared" si="36"/>
        <v>-5.3444310590296737E-3</v>
      </c>
      <c r="D1229" s="115">
        <f t="shared" si="37"/>
        <v>64.133172708356085</v>
      </c>
    </row>
    <row r="1230" spans="1:4" x14ac:dyDescent="0.3">
      <c r="A1230" s="122">
        <v>41214</v>
      </c>
      <c r="B1230" s="115">
        <v>45.475000000000001</v>
      </c>
      <c r="C1230" s="116">
        <f t="shared" si="36"/>
        <v>-7.0960698689955404E-3</v>
      </c>
      <c r="D1230" s="115">
        <f t="shared" si="37"/>
        <v>85.152838427946492</v>
      </c>
    </row>
    <row r="1231" spans="1:4" x14ac:dyDescent="0.3">
      <c r="A1231" s="122">
        <v>41215</v>
      </c>
      <c r="B1231" s="115">
        <v>45.470999999999997</v>
      </c>
      <c r="C1231" s="116">
        <f t="shared" ref="C1231:C1294" si="38">(B1231-B1222)/B1222</f>
        <v>-3.9211391018620385E-3</v>
      </c>
      <c r="D1231" s="115">
        <f t="shared" ref="D1231:D1294" si="39">C1231*$D$2</f>
        <v>47.05366922234446</v>
      </c>
    </row>
    <row r="1232" spans="1:4" x14ac:dyDescent="0.3">
      <c r="A1232" s="122">
        <v>41218</v>
      </c>
      <c r="B1232" s="115">
        <v>45.493000000000002</v>
      </c>
      <c r="C1232" s="116">
        <f t="shared" si="38"/>
        <v>-4.0936952714535381E-3</v>
      </c>
      <c r="D1232" s="115">
        <f t="shared" si="39"/>
        <v>49.124343257442455</v>
      </c>
    </row>
    <row r="1233" spans="1:4" x14ac:dyDescent="0.3">
      <c r="A1233" s="122">
        <v>41219</v>
      </c>
      <c r="B1233" s="115">
        <v>45.573</v>
      </c>
      <c r="C1233" s="116">
        <f t="shared" si="38"/>
        <v>6.3674688213603262E-4</v>
      </c>
      <c r="D1233" s="115">
        <f t="shared" si="39"/>
        <v>-7.6409625856323915</v>
      </c>
    </row>
    <row r="1234" spans="1:4" x14ac:dyDescent="0.3">
      <c r="A1234" s="122">
        <v>41220</v>
      </c>
      <c r="B1234" s="115">
        <v>45.389000000000003</v>
      </c>
      <c r="C1234" s="116">
        <f t="shared" si="38"/>
        <v>-3.7095570481583242E-3</v>
      </c>
      <c r="D1234" s="115">
        <f t="shared" si="39"/>
        <v>44.514684577899892</v>
      </c>
    </row>
    <row r="1235" spans="1:4" x14ac:dyDescent="0.3">
      <c r="A1235" s="122">
        <v>41221</v>
      </c>
      <c r="B1235" s="115">
        <v>45.424999999999997</v>
      </c>
      <c r="C1235" s="116">
        <f t="shared" si="38"/>
        <v>-1.4069335443733662E-3</v>
      </c>
      <c r="D1235" s="115">
        <f t="shared" si="39"/>
        <v>16.883202532480396</v>
      </c>
    </row>
    <row r="1236" spans="1:4" x14ac:dyDescent="0.3">
      <c r="A1236" s="122">
        <v>41222</v>
      </c>
      <c r="B1236" s="115">
        <v>45.284999999999997</v>
      </c>
      <c r="C1236" s="116">
        <f t="shared" si="38"/>
        <v>-9.0809628008754091E-3</v>
      </c>
      <c r="D1236" s="115">
        <f t="shared" si="39"/>
        <v>108.97155361050491</v>
      </c>
    </row>
    <row r="1237" spans="1:4" x14ac:dyDescent="0.3">
      <c r="A1237" s="122">
        <v>41226</v>
      </c>
      <c r="B1237" s="115">
        <v>45.207999999999998</v>
      </c>
      <c r="C1237" s="116">
        <f t="shared" si="38"/>
        <v>-6.8323117818932747E-3</v>
      </c>
      <c r="D1237" s="115">
        <f t="shared" si="39"/>
        <v>81.987741382719292</v>
      </c>
    </row>
    <row r="1238" spans="1:4" x14ac:dyDescent="0.3">
      <c r="A1238" s="122">
        <v>41227</v>
      </c>
      <c r="B1238" s="115">
        <v>45.125</v>
      </c>
      <c r="C1238" s="116">
        <f t="shared" si="38"/>
        <v>-6.2980335161084621E-3</v>
      </c>
      <c r="D1238" s="115">
        <f t="shared" si="39"/>
        <v>75.576402193301547</v>
      </c>
    </row>
    <row r="1239" spans="1:4" x14ac:dyDescent="0.3">
      <c r="A1239" s="122">
        <v>41228</v>
      </c>
      <c r="B1239" s="115">
        <v>44.959000000000003</v>
      </c>
      <c r="C1239" s="116">
        <f t="shared" si="38"/>
        <v>-1.1346893897745975E-2</v>
      </c>
      <c r="D1239" s="115">
        <f t="shared" si="39"/>
        <v>136.16272677295171</v>
      </c>
    </row>
    <row r="1240" spans="1:4" x14ac:dyDescent="0.3">
      <c r="A1240" s="122">
        <v>41229</v>
      </c>
      <c r="B1240" s="115">
        <v>44.959000000000003</v>
      </c>
      <c r="C1240" s="116">
        <f t="shared" si="38"/>
        <v>-1.1259923907545323E-2</v>
      </c>
      <c r="D1240" s="115">
        <f t="shared" si="39"/>
        <v>135.11908689054388</v>
      </c>
    </row>
    <row r="1241" spans="1:4" x14ac:dyDescent="0.3">
      <c r="A1241" s="122">
        <v>41232</v>
      </c>
      <c r="B1241" s="115">
        <v>45.106999999999999</v>
      </c>
      <c r="C1241" s="116">
        <f t="shared" si="38"/>
        <v>-8.4848218407228091E-3</v>
      </c>
      <c r="D1241" s="115">
        <f t="shared" si="39"/>
        <v>101.81786208867371</v>
      </c>
    </row>
    <row r="1242" spans="1:4" x14ac:dyDescent="0.3">
      <c r="A1242" s="122">
        <v>41233</v>
      </c>
      <c r="B1242" s="115">
        <v>45.206000000000003</v>
      </c>
      <c r="C1242" s="116">
        <f t="shared" si="38"/>
        <v>-8.0530138459174797E-3</v>
      </c>
      <c r="D1242" s="115">
        <f t="shared" si="39"/>
        <v>96.63616615100976</v>
      </c>
    </row>
    <row r="1243" spans="1:4" x14ac:dyDescent="0.3">
      <c r="A1243" s="122">
        <v>41234</v>
      </c>
      <c r="B1243" s="115">
        <v>45.209000000000003</v>
      </c>
      <c r="C1243" s="116">
        <f t="shared" si="38"/>
        <v>-3.9657185661724145E-3</v>
      </c>
      <c r="D1243" s="115">
        <f t="shared" si="39"/>
        <v>47.588622794068975</v>
      </c>
    </row>
    <row r="1244" spans="1:4" x14ac:dyDescent="0.3">
      <c r="A1244" s="122">
        <v>41236</v>
      </c>
      <c r="B1244" s="115">
        <v>45.25</v>
      </c>
      <c r="C1244" s="116">
        <f t="shared" si="38"/>
        <v>-3.8525041276829316E-3</v>
      </c>
      <c r="D1244" s="115">
        <f t="shared" si="39"/>
        <v>46.230049532195181</v>
      </c>
    </row>
    <row r="1245" spans="1:4" x14ac:dyDescent="0.3">
      <c r="A1245" s="122">
        <v>41239</v>
      </c>
      <c r="B1245" s="115">
        <v>45.292000000000002</v>
      </c>
      <c r="C1245" s="116">
        <f t="shared" si="38"/>
        <v>1.545765706084797E-4</v>
      </c>
      <c r="D1245" s="115">
        <f t="shared" si="39"/>
        <v>-1.8549188473017564</v>
      </c>
    </row>
    <row r="1246" spans="1:4" x14ac:dyDescent="0.3">
      <c r="A1246" s="122">
        <v>41240</v>
      </c>
      <c r="B1246" s="115">
        <v>45.326999999999998</v>
      </c>
      <c r="C1246" s="116">
        <f t="shared" si="38"/>
        <v>2.632277473013621E-3</v>
      </c>
      <c r="D1246" s="115">
        <f t="shared" si="39"/>
        <v>-31.587329676163453</v>
      </c>
    </row>
    <row r="1247" spans="1:4" x14ac:dyDescent="0.3">
      <c r="A1247" s="122">
        <v>41241</v>
      </c>
      <c r="B1247" s="115">
        <v>45.55</v>
      </c>
      <c r="C1247" s="116">
        <f t="shared" si="38"/>
        <v>9.4182825484763911E-3</v>
      </c>
      <c r="D1247" s="115">
        <f t="shared" si="39"/>
        <v>-113.01939058171669</v>
      </c>
    </row>
    <row r="1248" spans="1:4" x14ac:dyDescent="0.3">
      <c r="A1248" s="122">
        <v>41242</v>
      </c>
      <c r="B1248" s="115">
        <v>45.436</v>
      </c>
      <c r="C1248" s="116">
        <f t="shared" si="38"/>
        <v>1.0609666585110806E-2</v>
      </c>
      <c r="D1248" s="115">
        <f t="shared" si="39"/>
        <v>-127.31599902132966</v>
      </c>
    </row>
    <row r="1249" spans="1:4" x14ac:dyDescent="0.3">
      <c r="A1249" s="122">
        <v>41243</v>
      </c>
      <c r="B1249" s="115">
        <v>45.512999999999998</v>
      </c>
      <c r="C1249" s="116">
        <f t="shared" si="38"/>
        <v>1.2322338130296378E-2</v>
      </c>
      <c r="D1249" s="115">
        <f t="shared" si="39"/>
        <v>-147.86805756355653</v>
      </c>
    </row>
    <row r="1250" spans="1:4" x14ac:dyDescent="0.3">
      <c r="A1250" s="122">
        <v>41246</v>
      </c>
      <c r="B1250" s="115">
        <v>46.188000000000002</v>
      </c>
      <c r="C1250" s="116">
        <f t="shared" si="38"/>
        <v>2.3965238211364159E-2</v>
      </c>
      <c r="D1250" s="115">
        <f t="shared" si="39"/>
        <v>-287.58285853636988</v>
      </c>
    </row>
    <row r="1251" spans="1:4" x14ac:dyDescent="0.3">
      <c r="A1251" s="122">
        <v>41247</v>
      </c>
      <c r="B1251" s="115">
        <v>46.36</v>
      </c>
      <c r="C1251" s="116">
        <f t="shared" si="38"/>
        <v>2.5527584833871526E-2</v>
      </c>
      <c r="D1251" s="115">
        <f t="shared" si="39"/>
        <v>-306.33101800645829</v>
      </c>
    </row>
    <row r="1252" spans="1:4" x14ac:dyDescent="0.3">
      <c r="A1252" s="122">
        <v>41248</v>
      </c>
      <c r="B1252" s="115">
        <v>46.31</v>
      </c>
      <c r="C1252" s="116">
        <f t="shared" si="38"/>
        <v>2.4353557919883188E-2</v>
      </c>
      <c r="D1252" s="115">
        <f t="shared" si="39"/>
        <v>-292.24269503859824</v>
      </c>
    </row>
    <row r="1253" spans="1:4" x14ac:dyDescent="0.3">
      <c r="A1253" s="122">
        <v>41249</v>
      </c>
      <c r="B1253" s="115">
        <v>46.5</v>
      </c>
      <c r="C1253" s="116">
        <f t="shared" si="38"/>
        <v>2.7624309392265192E-2</v>
      </c>
      <c r="D1253" s="115">
        <f t="shared" si="39"/>
        <v>-331.49171270718233</v>
      </c>
    </row>
    <row r="1254" spans="1:4" x14ac:dyDescent="0.3">
      <c r="A1254" s="122">
        <v>41250</v>
      </c>
      <c r="B1254" s="115">
        <v>47.15</v>
      </c>
      <c r="C1254" s="116">
        <f t="shared" si="38"/>
        <v>4.1022697165062197E-2</v>
      </c>
      <c r="D1254" s="115">
        <f t="shared" si="39"/>
        <v>-492.27236598074637</v>
      </c>
    </row>
    <row r="1255" spans="1:4" x14ac:dyDescent="0.3">
      <c r="A1255" s="122">
        <v>41255</v>
      </c>
      <c r="B1255" s="115">
        <v>48.292000000000002</v>
      </c>
      <c r="C1255" s="116">
        <f t="shared" si="38"/>
        <v>6.5413550422485575E-2</v>
      </c>
      <c r="D1255" s="115">
        <f t="shared" si="39"/>
        <v>-784.96260506982685</v>
      </c>
    </row>
    <row r="1256" spans="1:4" x14ac:dyDescent="0.3">
      <c r="A1256" s="122">
        <v>41256</v>
      </c>
      <c r="B1256" s="115">
        <v>48.331000000000003</v>
      </c>
      <c r="C1256" s="116">
        <f t="shared" si="38"/>
        <v>6.1053787047201012E-2</v>
      </c>
      <c r="D1256" s="115">
        <f t="shared" si="39"/>
        <v>-732.64544456641215</v>
      </c>
    </row>
    <row r="1257" spans="1:4" x14ac:dyDescent="0.3">
      <c r="A1257" s="122">
        <v>41257</v>
      </c>
      <c r="B1257" s="115">
        <v>48.207999999999998</v>
      </c>
      <c r="C1257" s="116">
        <f t="shared" si="38"/>
        <v>6.1008891627784105E-2</v>
      </c>
      <c r="D1257" s="115">
        <f t="shared" si="39"/>
        <v>-732.10669953340926</v>
      </c>
    </row>
    <row r="1258" spans="1:4" x14ac:dyDescent="0.3">
      <c r="A1258" s="122">
        <v>41260</v>
      </c>
      <c r="B1258" s="115">
        <v>48.174999999999997</v>
      </c>
      <c r="C1258" s="116">
        <f t="shared" si="38"/>
        <v>5.8488783424516057E-2</v>
      </c>
      <c r="D1258" s="115">
        <f t="shared" si="39"/>
        <v>-701.86540109419263</v>
      </c>
    </row>
    <row r="1259" spans="1:4" x14ac:dyDescent="0.3">
      <c r="A1259" s="122">
        <v>41261</v>
      </c>
      <c r="B1259" s="115">
        <v>48.75</v>
      </c>
      <c r="C1259" s="116">
        <f t="shared" si="38"/>
        <v>5.5468952974798591E-2</v>
      </c>
      <c r="D1259" s="115">
        <f t="shared" si="39"/>
        <v>-665.62743569758311</v>
      </c>
    </row>
    <row r="1260" spans="1:4" x14ac:dyDescent="0.3">
      <c r="A1260" s="122">
        <v>41262</v>
      </c>
      <c r="B1260" s="115">
        <v>48.695999999999998</v>
      </c>
      <c r="C1260" s="116">
        <f t="shared" si="38"/>
        <v>5.0388265746333018E-2</v>
      </c>
      <c r="D1260" s="115">
        <f t="shared" si="39"/>
        <v>-604.65918895599623</v>
      </c>
    </row>
    <row r="1261" spans="1:4" x14ac:dyDescent="0.3">
      <c r="A1261" s="122">
        <v>41263</v>
      </c>
      <c r="B1261" s="115">
        <v>48.804000000000002</v>
      </c>
      <c r="C1261" s="116">
        <f t="shared" si="38"/>
        <v>5.3854459080112278E-2</v>
      </c>
      <c r="D1261" s="115">
        <f t="shared" si="39"/>
        <v>-646.25350896134739</v>
      </c>
    </row>
    <row r="1262" spans="1:4" x14ac:dyDescent="0.3">
      <c r="A1262" s="122">
        <v>41264</v>
      </c>
      <c r="B1262" s="115">
        <v>48.738999999999997</v>
      </c>
      <c r="C1262" s="116">
        <f t="shared" si="38"/>
        <v>4.815053763440854E-2</v>
      </c>
      <c r="D1262" s="115">
        <f t="shared" si="39"/>
        <v>-577.80645161290249</v>
      </c>
    </row>
    <row r="1263" spans="1:4" x14ac:dyDescent="0.3">
      <c r="A1263" s="122">
        <v>41267</v>
      </c>
      <c r="B1263" s="115">
        <v>48.938000000000002</v>
      </c>
      <c r="C1263" s="116">
        <f t="shared" si="38"/>
        <v>3.7921527041357449E-2</v>
      </c>
      <c r="D1263" s="115">
        <f t="shared" si="39"/>
        <v>-455.0583244962894</v>
      </c>
    </row>
    <row r="1264" spans="1:4" x14ac:dyDescent="0.3">
      <c r="A1264" s="122">
        <v>41269</v>
      </c>
      <c r="B1264" s="115">
        <v>48.838000000000001</v>
      </c>
      <c r="C1264" s="116">
        <f t="shared" si="38"/>
        <v>1.1306220492006944E-2</v>
      </c>
      <c r="D1264" s="115">
        <f t="shared" si="39"/>
        <v>-135.67464590408332</v>
      </c>
    </row>
    <row r="1265" spans="1:4" x14ac:dyDescent="0.3">
      <c r="A1265" s="122">
        <v>41270</v>
      </c>
      <c r="B1265" s="115">
        <v>48.817999999999998</v>
      </c>
      <c r="C1265" s="116">
        <f t="shared" si="38"/>
        <v>1.0076348513376399E-2</v>
      </c>
      <c r="D1265" s="115">
        <f t="shared" si="39"/>
        <v>-120.9161821605168</v>
      </c>
    </row>
    <row r="1266" spans="1:4" x14ac:dyDescent="0.3">
      <c r="A1266" s="122">
        <v>41271</v>
      </c>
      <c r="B1266" s="115">
        <v>48.814</v>
      </c>
      <c r="C1266" s="116">
        <f t="shared" si="38"/>
        <v>1.257052771324265E-2</v>
      </c>
      <c r="D1266" s="115">
        <f t="shared" si="39"/>
        <v>-150.8463325589118</v>
      </c>
    </row>
    <row r="1267" spans="1:4" x14ac:dyDescent="0.3">
      <c r="A1267" s="122">
        <v>41274</v>
      </c>
      <c r="B1267" s="115">
        <v>48.811999999999998</v>
      </c>
      <c r="C1267" s="116">
        <f t="shared" si="38"/>
        <v>1.322262584327972E-2</v>
      </c>
      <c r="D1267" s="115">
        <f t="shared" si="39"/>
        <v>-158.67151011935664</v>
      </c>
    </row>
    <row r="1268" spans="1:4" x14ac:dyDescent="0.3">
      <c r="A1268" s="122">
        <v>41276</v>
      </c>
      <c r="B1268" s="115">
        <v>49.052</v>
      </c>
      <c r="C1268" s="116">
        <f t="shared" si="38"/>
        <v>6.1948717948717867E-3</v>
      </c>
      <c r="D1268" s="115">
        <f t="shared" si="39"/>
        <v>-74.338461538461445</v>
      </c>
    </row>
    <row r="1269" spans="1:4" x14ac:dyDescent="0.3">
      <c r="A1269" s="122">
        <v>41277</v>
      </c>
      <c r="B1269" s="115">
        <v>49.220999999999997</v>
      </c>
      <c r="C1269" s="116">
        <f t="shared" si="38"/>
        <v>1.0781172991621459E-2</v>
      </c>
      <c r="D1269" s="115">
        <f t="shared" si="39"/>
        <v>-129.37407589945749</v>
      </c>
    </row>
    <row r="1270" spans="1:4" x14ac:dyDescent="0.3">
      <c r="A1270" s="122">
        <v>41278</v>
      </c>
      <c r="B1270" s="115">
        <v>49.65</v>
      </c>
      <c r="C1270" s="116">
        <f t="shared" si="38"/>
        <v>1.7334644701253923E-2</v>
      </c>
      <c r="D1270" s="115">
        <f t="shared" si="39"/>
        <v>-208.01573641504709</v>
      </c>
    </row>
    <row r="1271" spans="1:4" x14ac:dyDescent="0.3">
      <c r="A1271" s="122">
        <v>41281</v>
      </c>
      <c r="B1271" s="115">
        <v>49.786000000000001</v>
      </c>
      <c r="C1271" s="116">
        <f t="shared" si="38"/>
        <v>2.1481770245593963E-2</v>
      </c>
      <c r="D1271" s="115">
        <f t="shared" si="39"/>
        <v>-257.78124294712757</v>
      </c>
    </row>
    <row r="1272" spans="1:4" x14ac:dyDescent="0.3">
      <c r="A1272" s="122">
        <v>41282</v>
      </c>
      <c r="B1272" s="115">
        <v>50</v>
      </c>
      <c r="C1272" s="116">
        <f t="shared" si="38"/>
        <v>2.1700927704442305E-2</v>
      </c>
      <c r="D1272" s="115">
        <f t="shared" si="39"/>
        <v>-260.41113245330769</v>
      </c>
    </row>
    <row r="1273" spans="1:4" x14ac:dyDescent="0.3">
      <c r="A1273" s="122">
        <v>41283</v>
      </c>
      <c r="B1273" s="115">
        <v>50</v>
      </c>
      <c r="C1273" s="116">
        <f t="shared" si="38"/>
        <v>2.379294811417337E-2</v>
      </c>
      <c r="D1273" s="115">
        <f t="shared" si="39"/>
        <v>-285.51537737008044</v>
      </c>
    </row>
    <row r="1274" spans="1:4" x14ac:dyDescent="0.3">
      <c r="A1274" s="122">
        <v>41284</v>
      </c>
      <c r="B1274" s="115">
        <v>49.95</v>
      </c>
      <c r="C1274" s="116">
        <f t="shared" si="38"/>
        <v>2.3188168298578497E-2</v>
      </c>
      <c r="D1274" s="115">
        <f t="shared" si="39"/>
        <v>-278.25801958294198</v>
      </c>
    </row>
    <row r="1275" spans="1:4" x14ac:dyDescent="0.3">
      <c r="A1275" s="122">
        <v>41285</v>
      </c>
      <c r="B1275" s="115">
        <v>50.1</v>
      </c>
      <c r="C1275" s="116">
        <f t="shared" si="38"/>
        <v>2.6344901052976634E-2</v>
      </c>
      <c r="D1275" s="115">
        <f t="shared" si="39"/>
        <v>-316.1388126357196</v>
      </c>
    </row>
    <row r="1276" spans="1:4" x14ac:dyDescent="0.3">
      <c r="A1276" s="122">
        <v>41288</v>
      </c>
      <c r="B1276" s="115">
        <v>50.183</v>
      </c>
      <c r="C1276" s="116">
        <f t="shared" si="38"/>
        <v>2.8087355568302923E-2</v>
      </c>
      <c r="D1276" s="115">
        <f t="shared" si="39"/>
        <v>-337.0482668196351</v>
      </c>
    </row>
    <row r="1277" spans="1:4" x14ac:dyDescent="0.3">
      <c r="A1277" s="122">
        <v>41289</v>
      </c>
      <c r="B1277" s="115">
        <v>50.259</v>
      </c>
      <c r="C1277" s="116">
        <f t="shared" si="38"/>
        <v>2.4606539998369092E-2</v>
      </c>
      <c r="D1277" s="115">
        <f t="shared" si="39"/>
        <v>-295.2784799804291</v>
      </c>
    </row>
    <row r="1278" spans="1:4" x14ac:dyDescent="0.3">
      <c r="A1278" s="122">
        <v>41290</v>
      </c>
      <c r="B1278" s="115">
        <v>50.234000000000002</v>
      </c>
      <c r="C1278" s="116">
        <f t="shared" si="38"/>
        <v>2.0580646472034402E-2</v>
      </c>
      <c r="D1278" s="115">
        <f t="shared" si="39"/>
        <v>-246.96775766441283</v>
      </c>
    </row>
    <row r="1279" spans="1:4" x14ac:dyDescent="0.3">
      <c r="A1279" s="122">
        <v>41291</v>
      </c>
      <c r="B1279" s="115">
        <v>50.537999999999997</v>
      </c>
      <c r="C1279" s="116">
        <f t="shared" si="38"/>
        <v>1.7885196374622318E-2</v>
      </c>
      <c r="D1279" s="115">
        <f t="shared" si="39"/>
        <v>-214.62235649546781</v>
      </c>
    </row>
    <row r="1280" spans="1:4" x14ac:dyDescent="0.3">
      <c r="A1280" s="122">
        <v>41292</v>
      </c>
      <c r="B1280" s="115">
        <v>50.683</v>
      </c>
      <c r="C1280" s="116">
        <f t="shared" si="38"/>
        <v>1.801711324468723E-2</v>
      </c>
      <c r="D1280" s="115">
        <f t="shared" si="39"/>
        <v>-216.20535893624677</v>
      </c>
    </row>
    <row r="1281" spans="1:4" x14ac:dyDescent="0.3">
      <c r="A1281" s="122">
        <v>41296</v>
      </c>
      <c r="B1281" s="115">
        <v>50.74</v>
      </c>
      <c r="C1281" s="116">
        <f t="shared" si="38"/>
        <v>1.4800000000000041E-2</v>
      </c>
      <c r="D1281" s="115">
        <f t="shared" si="39"/>
        <v>-177.60000000000048</v>
      </c>
    </row>
    <row r="1282" spans="1:4" x14ac:dyDescent="0.3">
      <c r="A1282" s="122">
        <v>41297</v>
      </c>
      <c r="B1282" s="115">
        <v>50.56</v>
      </c>
      <c r="C1282" s="116">
        <f t="shared" si="38"/>
        <v>1.1200000000000045E-2</v>
      </c>
      <c r="D1282" s="115">
        <f t="shared" si="39"/>
        <v>-134.40000000000055</v>
      </c>
    </row>
    <row r="1283" spans="1:4" x14ac:dyDescent="0.3">
      <c r="A1283" s="122">
        <v>41298</v>
      </c>
      <c r="B1283" s="115">
        <v>50.37</v>
      </c>
      <c r="C1283" s="116">
        <f t="shared" si="38"/>
        <v>8.4084084084082994E-3</v>
      </c>
      <c r="D1283" s="115">
        <f t="shared" si="39"/>
        <v>-100.90090090089959</v>
      </c>
    </row>
    <row r="1284" spans="1:4" x14ac:dyDescent="0.3">
      <c r="A1284" s="122">
        <v>41299</v>
      </c>
      <c r="B1284" s="115">
        <v>50.36</v>
      </c>
      <c r="C1284" s="116">
        <f t="shared" si="38"/>
        <v>5.1896207584829941E-3</v>
      </c>
      <c r="D1284" s="115">
        <f t="shared" si="39"/>
        <v>-62.275449101795928</v>
      </c>
    </row>
    <row r="1285" spans="1:4" x14ac:dyDescent="0.3">
      <c r="A1285" s="122">
        <v>41302</v>
      </c>
      <c r="B1285" s="115">
        <v>50.1</v>
      </c>
      <c r="C1285" s="116">
        <f t="shared" si="38"/>
        <v>-1.6539465556064485E-3</v>
      </c>
      <c r="D1285" s="115">
        <f t="shared" si="39"/>
        <v>19.847358667277383</v>
      </c>
    </row>
    <row r="1286" spans="1:4" x14ac:dyDescent="0.3">
      <c r="A1286" s="122">
        <v>41303</v>
      </c>
      <c r="B1286" s="115">
        <v>50.2</v>
      </c>
      <c r="C1286" s="116">
        <f t="shared" si="38"/>
        <v>-1.1739190990667841E-3</v>
      </c>
      <c r="D1286" s="115">
        <f t="shared" si="39"/>
        <v>14.087029188801409</v>
      </c>
    </row>
    <row r="1287" spans="1:4" x14ac:dyDescent="0.3">
      <c r="A1287" s="122">
        <v>41304</v>
      </c>
      <c r="B1287" s="115">
        <v>50.3</v>
      </c>
      <c r="C1287" s="116">
        <f t="shared" si="38"/>
        <v>1.3138511764939163E-3</v>
      </c>
      <c r="D1287" s="115">
        <f t="shared" si="39"/>
        <v>-15.766214117926996</v>
      </c>
    </row>
    <row r="1288" spans="1:4" x14ac:dyDescent="0.3">
      <c r="A1288" s="122">
        <v>41305</v>
      </c>
      <c r="B1288" s="115">
        <v>50.29</v>
      </c>
      <c r="C1288" s="116">
        <f t="shared" si="38"/>
        <v>-4.9071985436700619E-3</v>
      </c>
      <c r="D1288" s="115">
        <f t="shared" si="39"/>
        <v>58.886382524040741</v>
      </c>
    </row>
    <row r="1289" spans="1:4" x14ac:dyDescent="0.3">
      <c r="A1289" s="122">
        <v>41306</v>
      </c>
      <c r="B1289" s="115">
        <v>50.35</v>
      </c>
      <c r="C1289" s="116">
        <f t="shared" si="38"/>
        <v>-6.5702503798117399E-3</v>
      </c>
      <c r="D1289" s="115">
        <f t="shared" si="39"/>
        <v>78.843004557740883</v>
      </c>
    </row>
    <row r="1290" spans="1:4" x14ac:dyDescent="0.3">
      <c r="A1290" s="122">
        <v>41309</v>
      </c>
      <c r="B1290" s="115">
        <v>50.31</v>
      </c>
      <c r="C1290" s="116">
        <f t="shared" si="38"/>
        <v>-8.4745762711864354E-3</v>
      </c>
      <c r="D1290" s="115">
        <f t="shared" si="39"/>
        <v>101.69491525423723</v>
      </c>
    </row>
    <row r="1291" spans="1:4" x14ac:dyDescent="0.3">
      <c r="A1291" s="122">
        <v>41310</v>
      </c>
      <c r="B1291" s="115">
        <v>50.63</v>
      </c>
      <c r="C1291" s="116">
        <f t="shared" si="38"/>
        <v>1.3844936708860816E-3</v>
      </c>
      <c r="D1291" s="115">
        <f t="shared" si="39"/>
        <v>-16.613924050632978</v>
      </c>
    </row>
    <row r="1292" spans="1:4" x14ac:dyDescent="0.3">
      <c r="A1292" s="122">
        <v>41311</v>
      </c>
      <c r="B1292" s="115">
        <v>50.18</v>
      </c>
      <c r="C1292" s="116">
        <f t="shared" si="38"/>
        <v>-3.772086559459951E-3</v>
      </c>
      <c r="D1292" s="115">
        <f t="shared" si="39"/>
        <v>45.265038713519409</v>
      </c>
    </row>
    <row r="1293" spans="1:4" x14ac:dyDescent="0.3">
      <c r="A1293" s="122">
        <v>41312</v>
      </c>
      <c r="B1293" s="115">
        <v>49.71</v>
      </c>
      <c r="C1293" s="116">
        <f t="shared" si="38"/>
        <v>-1.2907069102462244E-2</v>
      </c>
      <c r="D1293" s="115">
        <f t="shared" si="39"/>
        <v>154.88482922954694</v>
      </c>
    </row>
    <row r="1294" spans="1:4" x14ac:dyDescent="0.3">
      <c r="A1294" s="122">
        <v>41313</v>
      </c>
      <c r="B1294" s="115">
        <v>49.84</v>
      </c>
      <c r="C1294" s="116">
        <f t="shared" si="38"/>
        <v>-5.1896207584829941E-3</v>
      </c>
      <c r="D1294" s="115">
        <f t="shared" si="39"/>
        <v>62.275449101795928</v>
      </c>
    </row>
    <row r="1295" spans="1:4" x14ac:dyDescent="0.3">
      <c r="A1295" s="122">
        <v>41316</v>
      </c>
      <c r="B1295" s="115">
        <v>49.94</v>
      </c>
      <c r="C1295" s="116">
        <f t="shared" ref="C1295:C1358" si="40">(B1295-B1286)/B1286</f>
        <v>-5.179282868525998E-3</v>
      </c>
      <c r="D1295" s="115">
        <f t="shared" ref="D1295:D1358" si="41">C1295*$D$2</f>
        <v>62.151394422311974</v>
      </c>
    </row>
    <row r="1296" spans="1:4" x14ac:dyDescent="0.3">
      <c r="A1296" s="122">
        <v>41317</v>
      </c>
      <c r="B1296" s="115">
        <v>50.19</v>
      </c>
      <c r="C1296" s="116">
        <f t="shared" si="40"/>
        <v>-2.1868787276341835E-3</v>
      </c>
      <c r="D1296" s="115">
        <f t="shared" si="41"/>
        <v>26.242544731610202</v>
      </c>
    </row>
    <row r="1297" spans="1:4" x14ac:dyDescent="0.3">
      <c r="A1297" s="122">
        <v>41318</v>
      </c>
      <c r="B1297" s="115">
        <v>50.25</v>
      </c>
      <c r="C1297" s="116">
        <f t="shared" si="40"/>
        <v>-7.9538675681048215E-4</v>
      </c>
      <c r="D1297" s="115">
        <f t="shared" si="41"/>
        <v>9.5446410817257856</v>
      </c>
    </row>
    <row r="1298" spans="1:4" x14ac:dyDescent="0.3">
      <c r="A1298" s="122">
        <v>41319</v>
      </c>
      <c r="B1298" s="115">
        <v>50.25</v>
      </c>
      <c r="C1298" s="116">
        <f t="shared" si="40"/>
        <v>-1.9860973187686478E-3</v>
      </c>
      <c r="D1298" s="115">
        <f t="shared" si="41"/>
        <v>23.833167825223775</v>
      </c>
    </row>
    <row r="1299" spans="1:4" x14ac:dyDescent="0.3">
      <c r="A1299" s="122">
        <v>41320</v>
      </c>
      <c r="B1299" s="115">
        <v>50.25</v>
      </c>
      <c r="C1299" s="116">
        <f t="shared" si="40"/>
        <v>-1.1926058437686795E-3</v>
      </c>
      <c r="D1299" s="115">
        <f t="shared" si="41"/>
        <v>14.311270125224153</v>
      </c>
    </row>
    <row r="1300" spans="1:4" x14ac:dyDescent="0.3">
      <c r="A1300" s="122">
        <v>41324</v>
      </c>
      <c r="B1300" s="115">
        <v>50.5</v>
      </c>
      <c r="C1300" s="116">
        <f t="shared" si="40"/>
        <v>-2.5676476397393354E-3</v>
      </c>
      <c r="D1300" s="115">
        <f t="shared" si="41"/>
        <v>30.811771676872027</v>
      </c>
    </row>
    <row r="1301" spans="1:4" x14ac:dyDescent="0.3">
      <c r="A1301" s="122">
        <v>41325</v>
      </c>
      <c r="B1301" s="115">
        <v>50.4</v>
      </c>
      <c r="C1301" s="116">
        <f t="shared" si="40"/>
        <v>4.3842168194499574E-3</v>
      </c>
      <c r="D1301" s="115">
        <f t="shared" si="41"/>
        <v>-52.610601833399485</v>
      </c>
    </row>
    <row r="1302" spans="1:4" x14ac:dyDescent="0.3">
      <c r="A1302" s="122">
        <v>41326</v>
      </c>
      <c r="B1302" s="115">
        <v>50.37</v>
      </c>
      <c r="C1302" s="116">
        <f t="shared" si="40"/>
        <v>1.3277006638503251E-2</v>
      </c>
      <c r="D1302" s="115">
        <f t="shared" si="41"/>
        <v>-159.32407966203903</v>
      </c>
    </row>
    <row r="1303" spans="1:4" x14ac:dyDescent="0.3">
      <c r="A1303" s="122">
        <v>41327</v>
      </c>
      <c r="B1303" s="115">
        <v>50.05</v>
      </c>
      <c r="C1303" s="116">
        <f t="shared" si="40"/>
        <v>4.2134831460672898E-3</v>
      </c>
      <c r="D1303" s="115">
        <f t="shared" si="41"/>
        <v>-50.561797752807479</v>
      </c>
    </row>
    <row r="1304" spans="1:4" x14ac:dyDescent="0.3">
      <c r="A1304" s="122">
        <v>41330</v>
      </c>
      <c r="B1304" s="115">
        <v>50.25</v>
      </c>
      <c r="C1304" s="116">
        <f t="shared" si="40"/>
        <v>6.2074489387265175E-3</v>
      </c>
      <c r="D1304" s="115">
        <f t="shared" si="41"/>
        <v>-74.489387264718204</v>
      </c>
    </row>
    <row r="1305" spans="1:4" x14ac:dyDescent="0.3">
      <c r="A1305" s="122">
        <v>41331</v>
      </c>
      <c r="B1305" s="115">
        <v>50.37</v>
      </c>
      <c r="C1305" s="116">
        <f t="shared" si="40"/>
        <v>3.5863717872086018E-3</v>
      </c>
      <c r="D1305" s="115">
        <f t="shared" si="41"/>
        <v>-43.036461446503225</v>
      </c>
    </row>
    <row r="1306" spans="1:4" x14ac:dyDescent="0.3">
      <c r="A1306" s="122">
        <v>41332</v>
      </c>
      <c r="B1306" s="115">
        <v>50.44</v>
      </c>
      <c r="C1306" s="116">
        <f t="shared" si="40"/>
        <v>3.7810945273631389E-3</v>
      </c>
      <c r="D1306" s="115">
        <f t="shared" si="41"/>
        <v>-45.373134328357665</v>
      </c>
    </row>
    <row r="1307" spans="1:4" x14ac:dyDescent="0.3">
      <c r="A1307" s="122">
        <v>41333</v>
      </c>
      <c r="B1307" s="115">
        <v>50.85</v>
      </c>
      <c r="C1307" s="116">
        <f t="shared" si="40"/>
        <v>1.1940298507462714E-2</v>
      </c>
      <c r="D1307" s="115">
        <f t="shared" si="41"/>
        <v>-143.28358208955257</v>
      </c>
    </row>
    <row r="1308" spans="1:4" x14ac:dyDescent="0.3">
      <c r="A1308" s="122">
        <v>41334</v>
      </c>
      <c r="B1308" s="115">
        <v>50.9</v>
      </c>
      <c r="C1308" s="116">
        <f t="shared" si="40"/>
        <v>1.2935323383084549E-2</v>
      </c>
      <c r="D1308" s="115">
        <f t="shared" si="41"/>
        <v>-155.22388059701458</v>
      </c>
    </row>
    <row r="1309" spans="1:4" x14ac:dyDescent="0.3">
      <c r="A1309" s="122">
        <v>41337</v>
      </c>
      <c r="B1309" s="115">
        <v>51</v>
      </c>
      <c r="C1309" s="116">
        <f t="shared" si="40"/>
        <v>9.9009900990099011E-3</v>
      </c>
      <c r="D1309" s="115">
        <f t="shared" si="41"/>
        <v>-118.81188118811882</v>
      </c>
    </row>
    <row r="1310" spans="1:4" x14ac:dyDescent="0.3">
      <c r="A1310" s="122">
        <v>41338</v>
      </c>
      <c r="B1310" s="115">
        <v>51.33</v>
      </c>
      <c r="C1310" s="116">
        <f t="shared" si="40"/>
        <v>1.8452380952380946E-2</v>
      </c>
      <c r="D1310" s="115">
        <f t="shared" si="41"/>
        <v>-221.42857142857136</v>
      </c>
    </row>
    <row r="1311" spans="1:4" x14ac:dyDescent="0.3">
      <c r="A1311" s="122">
        <v>41339</v>
      </c>
      <c r="B1311" s="115">
        <v>51.45</v>
      </c>
      <c r="C1311" s="116">
        <f t="shared" si="40"/>
        <v>2.1441334127456926E-2</v>
      </c>
      <c r="D1311" s="115">
        <f t="shared" si="41"/>
        <v>-257.29600952948311</v>
      </c>
    </row>
    <row r="1312" spans="1:4" x14ac:dyDescent="0.3">
      <c r="A1312" s="122">
        <v>41340</v>
      </c>
      <c r="B1312" s="115">
        <v>51.38</v>
      </c>
      <c r="C1312" s="116">
        <f t="shared" si="40"/>
        <v>2.6573426573426682E-2</v>
      </c>
      <c r="D1312" s="115">
        <f t="shared" si="41"/>
        <v>-318.88111888112019</v>
      </c>
    </row>
    <row r="1313" spans="1:4" x14ac:dyDescent="0.3">
      <c r="A1313" s="122">
        <v>41341</v>
      </c>
      <c r="B1313" s="115">
        <v>51.67</v>
      </c>
      <c r="C1313" s="116">
        <f t="shared" si="40"/>
        <v>2.8258706467661727E-2</v>
      </c>
      <c r="D1313" s="115">
        <f t="shared" si="41"/>
        <v>-339.10447761194069</v>
      </c>
    </row>
    <row r="1314" spans="1:4" x14ac:dyDescent="0.3">
      <c r="A1314" s="122">
        <v>41344</v>
      </c>
      <c r="B1314" s="115">
        <v>51.75</v>
      </c>
      <c r="C1314" s="116">
        <f t="shared" si="40"/>
        <v>2.7397260273972653E-2</v>
      </c>
      <c r="D1314" s="115">
        <f t="shared" si="41"/>
        <v>-328.76712328767184</v>
      </c>
    </row>
    <row r="1315" spans="1:4" x14ac:dyDescent="0.3">
      <c r="A1315" s="122">
        <v>41345</v>
      </c>
      <c r="B1315" s="115">
        <v>51.8</v>
      </c>
      <c r="C1315" s="116">
        <f t="shared" si="40"/>
        <v>2.696272799365582E-2</v>
      </c>
      <c r="D1315" s="115">
        <f t="shared" si="41"/>
        <v>-323.55273592386982</v>
      </c>
    </row>
    <row r="1316" spans="1:4" x14ac:dyDescent="0.3">
      <c r="A1316" s="122">
        <v>41346</v>
      </c>
      <c r="B1316" s="115">
        <v>52.1</v>
      </c>
      <c r="C1316" s="116">
        <f t="shared" si="40"/>
        <v>2.4582104228121928E-2</v>
      </c>
      <c r="D1316" s="115">
        <f t="shared" si="41"/>
        <v>-294.98525073746316</v>
      </c>
    </row>
    <row r="1317" spans="1:4" x14ac:dyDescent="0.3">
      <c r="A1317" s="122">
        <v>41347</v>
      </c>
      <c r="B1317" s="115">
        <v>52.15</v>
      </c>
      <c r="C1317" s="116">
        <f t="shared" si="40"/>
        <v>2.4557956777996073E-2</v>
      </c>
      <c r="D1317" s="115">
        <f t="shared" si="41"/>
        <v>-294.69548133595288</v>
      </c>
    </row>
    <row r="1318" spans="1:4" x14ac:dyDescent="0.3">
      <c r="A1318" s="122">
        <v>41348</v>
      </c>
      <c r="B1318" s="115">
        <v>52.2</v>
      </c>
      <c r="C1318" s="116">
        <f t="shared" si="40"/>
        <v>2.3529411764705938E-2</v>
      </c>
      <c r="D1318" s="115">
        <f t="shared" si="41"/>
        <v>-282.35294117647123</v>
      </c>
    </row>
    <row r="1319" spans="1:4" x14ac:dyDescent="0.3">
      <c r="A1319" s="122">
        <v>41351</v>
      </c>
      <c r="B1319" s="115">
        <v>52.1</v>
      </c>
      <c r="C1319" s="116">
        <f t="shared" si="40"/>
        <v>1.5000974089226635E-2</v>
      </c>
      <c r="D1319" s="115">
        <f t="shared" si="41"/>
        <v>-180.01168907071963</v>
      </c>
    </row>
    <row r="1320" spans="1:4" x14ac:dyDescent="0.3">
      <c r="A1320" s="122">
        <v>41352</v>
      </c>
      <c r="B1320" s="115">
        <v>51.85</v>
      </c>
      <c r="C1320" s="116">
        <f t="shared" si="40"/>
        <v>7.7745383867832566E-3</v>
      </c>
      <c r="D1320" s="115">
        <f t="shared" si="41"/>
        <v>-93.294460641399084</v>
      </c>
    </row>
    <row r="1321" spans="1:4" x14ac:dyDescent="0.3">
      <c r="A1321" s="122">
        <v>41353</v>
      </c>
      <c r="B1321" s="115">
        <v>51.73</v>
      </c>
      <c r="C1321" s="116">
        <f t="shared" si="40"/>
        <v>6.8119891008173276E-3</v>
      </c>
      <c r="D1321" s="115">
        <f t="shared" si="41"/>
        <v>-81.743869209807926</v>
      </c>
    </row>
    <row r="1322" spans="1:4" x14ac:dyDescent="0.3">
      <c r="A1322" s="122">
        <v>41354</v>
      </c>
      <c r="B1322" s="115">
        <v>51.73</v>
      </c>
      <c r="C1322" s="116">
        <f t="shared" si="40"/>
        <v>1.1612154054576188E-3</v>
      </c>
      <c r="D1322" s="115">
        <f t="shared" si="41"/>
        <v>-13.934584865491425</v>
      </c>
    </row>
    <row r="1323" spans="1:4" x14ac:dyDescent="0.3">
      <c r="A1323" s="122">
        <v>41355</v>
      </c>
      <c r="B1323" s="115">
        <v>51.69</v>
      </c>
      <c r="C1323" s="116">
        <f t="shared" si="40"/>
        <v>-1.1594202898551165E-3</v>
      </c>
      <c r="D1323" s="115">
        <f t="shared" si="41"/>
        <v>13.913043478261397</v>
      </c>
    </row>
    <row r="1324" spans="1:4" x14ac:dyDescent="0.3">
      <c r="A1324" s="122">
        <v>41358</v>
      </c>
      <c r="B1324" s="115">
        <v>51.88</v>
      </c>
      <c r="C1324" s="116">
        <f t="shared" si="40"/>
        <v>1.5444015444016487E-3</v>
      </c>
      <c r="D1324" s="115">
        <f t="shared" si="41"/>
        <v>-18.532818532819785</v>
      </c>
    </row>
    <row r="1325" spans="1:4" x14ac:dyDescent="0.3">
      <c r="A1325" s="122">
        <v>41359</v>
      </c>
      <c r="B1325" s="115">
        <v>52.03</v>
      </c>
      <c r="C1325" s="116">
        <f t="shared" si="40"/>
        <v>-1.3435700575815794E-3</v>
      </c>
      <c r="D1325" s="115">
        <f t="shared" si="41"/>
        <v>16.122840690978951</v>
      </c>
    </row>
    <row r="1326" spans="1:4" x14ac:dyDescent="0.3">
      <c r="A1326" s="122">
        <v>41360</v>
      </c>
      <c r="B1326" s="115">
        <v>51.73</v>
      </c>
      <c r="C1326" s="116">
        <f t="shared" si="40"/>
        <v>-8.0536912751678173E-3</v>
      </c>
      <c r="D1326" s="115">
        <f t="shared" si="41"/>
        <v>96.644295302013802</v>
      </c>
    </row>
    <row r="1327" spans="1:4" x14ac:dyDescent="0.3">
      <c r="A1327" s="122">
        <v>41361</v>
      </c>
      <c r="B1327" s="115">
        <v>51.68</v>
      </c>
      <c r="C1327" s="116">
        <f t="shared" si="40"/>
        <v>-9.9616858237548487E-3</v>
      </c>
      <c r="D1327" s="115">
        <f t="shared" si="41"/>
        <v>119.54022988505818</v>
      </c>
    </row>
    <row r="1328" spans="1:4" x14ac:dyDescent="0.3">
      <c r="A1328" s="122">
        <v>41365</v>
      </c>
      <c r="B1328" s="115">
        <v>52.4</v>
      </c>
      <c r="C1328" s="116">
        <f t="shared" si="40"/>
        <v>5.7581573896352623E-3</v>
      </c>
      <c r="D1328" s="115">
        <f t="shared" si="41"/>
        <v>-69.097888675623153</v>
      </c>
    </row>
    <row r="1329" spans="1:4" x14ac:dyDescent="0.3">
      <c r="A1329" s="122">
        <v>41366</v>
      </c>
      <c r="B1329" s="115">
        <v>52.04</v>
      </c>
      <c r="C1329" s="116">
        <f t="shared" si="40"/>
        <v>3.6644165863066098E-3</v>
      </c>
      <c r="D1329" s="115">
        <f t="shared" si="41"/>
        <v>-43.972999035679315</v>
      </c>
    </row>
    <row r="1330" spans="1:4" x14ac:dyDescent="0.3">
      <c r="A1330" s="122">
        <v>41367</v>
      </c>
      <c r="B1330" s="115">
        <v>52</v>
      </c>
      <c r="C1330" s="116">
        <f t="shared" si="40"/>
        <v>5.2194084670404628E-3</v>
      </c>
      <c r="D1330" s="115">
        <f t="shared" si="41"/>
        <v>-62.632901604485554</v>
      </c>
    </row>
    <row r="1331" spans="1:4" x14ac:dyDescent="0.3">
      <c r="A1331" s="122">
        <v>41368</v>
      </c>
      <c r="B1331" s="115">
        <v>52</v>
      </c>
      <c r="C1331" s="116">
        <f t="shared" si="40"/>
        <v>5.2194084670404628E-3</v>
      </c>
      <c r="D1331" s="115">
        <f t="shared" si="41"/>
        <v>-62.632901604485554</v>
      </c>
    </row>
    <row r="1332" spans="1:4" x14ac:dyDescent="0.3">
      <c r="A1332" s="122">
        <v>41369</v>
      </c>
      <c r="B1332" s="115">
        <v>52.6</v>
      </c>
      <c r="C1332" s="116">
        <f t="shared" si="40"/>
        <v>1.760495260205076E-2</v>
      </c>
      <c r="D1332" s="115">
        <f t="shared" si="41"/>
        <v>-211.25943122460913</v>
      </c>
    </row>
    <row r="1333" spans="1:4" x14ac:dyDescent="0.3">
      <c r="A1333" s="122">
        <v>41372</v>
      </c>
      <c r="B1333" s="115">
        <v>52.25</v>
      </c>
      <c r="C1333" s="116">
        <f t="shared" si="40"/>
        <v>7.131842713955232E-3</v>
      </c>
      <c r="D1333" s="115">
        <f t="shared" si="41"/>
        <v>-85.582112567462787</v>
      </c>
    </row>
    <row r="1334" spans="1:4" x14ac:dyDescent="0.3">
      <c r="A1334" s="122">
        <v>41373</v>
      </c>
      <c r="B1334" s="115">
        <v>52.02</v>
      </c>
      <c r="C1334" s="116">
        <f t="shared" si="40"/>
        <v>-1.921968095329235E-4</v>
      </c>
      <c r="D1334" s="115">
        <f t="shared" si="41"/>
        <v>2.3063617143950821</v>
      </c>
    </row>
    <row r="1335" spans="1:4" x14ac:dyDescent="0.3">
      <c r="A1335" s="122">
        <v>41374</v>
      </c>
      <c r="B1335" s="115">
        <v>52.16</v>
      </c>
      <c r="C1335" s="116">
        <f t="shared" si="40"/>
        <v>8.3123912623235992E-3</v>
      </c>
      <c r="D1335" s="115">
        <f t="shared" si="41"/>
        <v>-99.748695147883197</v>
      </c>
    </row>
    <row r="1336" spans="1:4" x14ac:dyDescent="0.3">
      <c r="A1336" s="122">
        <v>41375</v>
      </c>
      <c r="B1336" s="115">
        <v>52.07</v>
      </c>
      <c r="C1336" s="116">
        <f t="shared" si="40"/>
        <v>7.5464396284829829E-3</v>
      </c>
      <c r="D1336" s="115">
        <f t="shared" si="41"/>
        <v>-90.557275541795789</v>
      </c>
    </row>
    <row r="1337" spans="1:4" x14ac:dyDescent="0.3">
      <c r="A1337" s="122">
        <v>41376</v>
      </c>
      <c r="B1337" s="115">
        <v>52.3</v>
      </c>
      <c r="C1337" s="116">
        <f t="shared" si="40"/>
        <v>-1.9083969465649127E-3</v>
      </c>
      <c r="D1337" s="115">
        <f t="shared" si="41"/>
        <v>22.900763358778953</v>
      </c>
    </row>
    <row r="1338" spans="1:4" x14ac:dyDescent="0.3">
      <c r="A1338" s="122">
        <v>41379</v>
      </c>
      <c r="B1338" s="115">
        <v>52.15</v>
      </c>
      <c r="C1338" s="116">
        <f t="shared" si="40"/>
        <v>2.113758647194455E-3</v>
      </c>
      <c r="D1338" s="115">
        <f t="shared" si="41"/>
        <v>-25.365103766333458</v>
      </c>
    </row>
    <row r="1339" spans="1:4" x14ac:dyDescent="0.3">
      <c r="A1339" s="122">
        <v>41380</v>
      </c>
      <c r="B1339" s="115">
        <v>52.04</v>
      </c>
      <c r="C1339" s="116">
        <f t="shared" si="40"/>
        <v>7.6923076923075286E-4</v>
      </c>
      <c r="D1339" s="115">
        <f t="shared" si="41"/>
        <v>-9.2307692307690346</v>
      </c>
    </row>
    <row r="1340" spans="1:4" x14ac:dyDescent="0.3">
      <c r="A1340" s="122">
        <v>41381</v>
      </c>
      <c r="B1340" s="115">
        <v>51.87</v>
      </c>
      <c r="C1340" s="116">
        <f t="shared" si="40"/>
        <v>-2.5000000000000491E-3</v>
      </c>
      <c r="D1340" s="115">
        <f t="shared" si="41"/>
        <v>30.00000000000059</v>
      </c>
    </row>
    <row r="1341" spans="1:4" x14ac:dyDescent="0.3">
      <c r="A1341" s="122">
        <v>41382</v>
      </c>
      <c r="B1341" s="115">
        <v>52.06</v>
      </c>
      <c r="C1341" s="116">
        <f t="shared" si="40"/>
        <v>-1.0266159695817473E-2</v>
      </c>
      <c r="D1341" s="115">
        <f t="shared" si="41"/>
        <v>123.19391634980968</v>
      </c>
    </row>
    <row r="1342" spans="1:4" x14ac:dyDescent="0.3">
      <c r="A1342" s="122">
        <v>41383</v>
      </c>
      <c r="B1342" s="115">
        <v>52.1</v>
      </c>
      <c r="C1342" s="116">
        <f t="shared" si="40"/>
        <v>-2.8708133971291593E-3</v>
      </c>
      <c r="D1342" s="115">
        <f t="shared" si="41"/>
        <v>34.449760765549911</v>
      </c>
    </row>
    <row r="1343" spans="1:4" x14ac:dyDescent="0.3">
      <c r="A1343" s="122">
        <v>41386</v>
      </c>
      <c r="B1343" s="115">
        <v>51.75</v>
      </c>
      <c r="C1343" s="116">
        <f t="shared" si="40"/>
        <v>-5.1903114186851807E-3</v>
      </c>
      <c r="D1343" s="115">
        <f t="shared" si="41"/>
        <v>62.28373702422217</v>
      </c>
    </row>
    <row r="1344" spans="1:4" x14ac:dyDescent="0.3">
      <c r="A1344" s="122">
        <v>41387</v>
      </c>
      <c r="B1344" s="115">
        <v>51.65</v>
      </c>
      <c r="C1344" s="116">
        <f t="shared" si="40"/>
        <v>-9.7776073619631528E-3</v>
      </c>
      <c r="D1344" s="115">
        <f t="shared" si="41"/>
        <v>117.33128834355783</v>
      </c>
    </row>
    <row r="1345" spans="1:4" x14ac:dyDescent="0.3">
      <c r="A1345" s="122">
        <v>41388</v>
      </c>
      <c r="B1345" s="115">
        <v>52.44</v>
      </c>
      <c r="C1345" s="116">
        <f t="shared" si="40"/>
        <v>7.1058190896869109E-3</v>
      </c>
      <c r="D1345" s="115">
        <f t="shared" si="41"/>
        <v>-85.269829076242928</v>
      </c>
    </row>
    <row r="1346" spans="1:4" x14ac:dyDescent="0.3">
      <c r="A1346" s="122">
        <v>41389</v>
      </c>
      <c r="B1346" s="115">
        <v>52.94</v>
      </c>
      <c r="C1346" s="116">
        <f t="shared" si="40"/>
        <v>1.2237093690248578E-2</v>
      </c>
      <c r="D1346" s="115">
        <f t="shared" si="41"/>
        <v>-146.84512428298294</v>
      </c>
    </row>
    <row r="1347" spans="1:4" x14ac:dyDescent="0.3">
      <c r="A1347" s="122">
        <v>41390</v>
      </c>
      <c r="B1347" s="115">
        <v>52.65</v>
      </c>
      <c r="C1347" s="116">
        <f t="shared" si="40"/>
        <v>9.5877277085330784E-3</v>
      </c>
      <c r="D1347" s="115">
        <f t="shared" si="41"/>
        <v>-115.05273250239694</v>
      </c>
    </row>
    <row r="1348" spans="1:4" x14ac:dyDescent="0.3">
      <c r="A1348" s="122">
        <v>41393</v>
      </c>
      <c r="B1348" s="115">
        <v>52.98</v>
      </c>
      <c r="C1348" s="116">
        <f t="shared" si="40"/>
        <v>1.8063028439661757E-2</v>
      </c>
      <c r="D1348" s="115">
        <f t="shared" si="41"/>
        <v>-216.75634127594108</v>
      </c>
    </row>
    <row r="1349" spans="1:4" x14ac:dyDescent="0.3">
      <c r="A1349" s="122">
        <v>41394</v>
      </c>
      <c r="B1349" s="115">
        <v>53.92</v>
      </c>
      <c r="C1349" s="116">
        <f t="shared" si="40"/>
        <v>3.9521881627144873E-2</v>
      </c>
      <c r="D1349" s="115">
        <f t="shared" si="41"/>
        <v>-474.26257952573849</v>
      </c>
    </row>
    <row r="1350" spans="1:4" x14ac:dyDescent="0.3">
      <c r="A1350" s="122">
        <v>41395</v>
      </c>
      <c r="B1350" s="115">
        <v>54.5</v>
      </c>
      <c r="C1350" s="116">
        <f t="shared" si="40"/>
        <v>4.6868997310795191E-2</v>
      </c>
      <c r="D1350" s="115">
        <f t="shared" si="41"/>
        <v>-562.42796772954227</v>
      </c>
    </row>
    <row r="1351" spans="1:4" x14ac:dyDescent="0.3">
      <c r="A1351" s="122">
        <v>41396</v>
      </c>
      <c r="B1351" s="115">
        <v>54.3</v>
      </c>
      <c r="C1351" s="116">
        <f t="shared" si="40"/>
        <v>4.2226487523992239E-2</v>
      </c>
      <c r="D1351" s="115">
        <f t="shared" si="41"/>
        <v>-506.71785028790686</v>
      </c>
    </row>
    <row r="1352" spans="1:4" x14ac:dyDescent="0.3">
      <c r="A1352" s="122">
        <v>41397</v>
      </c>
      <c r="B1352" s="115">
        <v>54.75</v>
      </c>
      <c r="C1352" s="116">
        <f t="shared" si="40"/>
        <v>5.7971014492753624E-2</v>
      </c>
      <c r="D1352" s="115">
        <f t="shared" si="41"/>
        <v>-695.6521739130435</v>
      </c>
    </row>
    <row r="1353" spans="1:4" x14ac:dyDescent="0.3">
      <c r="A1353" s="122">
        <v>41400</v>
      </c>
      <c r="B1353" s="115">
        <v>54.94</v>
      </c>
      <c r="C1353" s="116">
        <f t="shared" si="40"/>
        <v>6.3697967086156812E-2</v>
      </c>
      <c r="D1353" s="115">
        <f t="shared" si="41"/>
        <v>-764.3756050338817</v>
      </c>
    </row>
    <row r="1354" spans="1:4" x14ac:dyDescent="0.3">
      <c r="A1354" s="122">
        <v>41401</v>
      </c>
      <c r="B1354" s="115">
        <v>54.9</v>
      </c>
      <c r="C1354" s="116">
        <f t="shared" si="40"/>
        <v>4.6910755148741434E-2</v>
      </c>
      <c r="D1354" s="115">
        <f t="shared" si="41"/>
        <v>-562.92906178489716</v>
      </c>
    </row>
    <row r="1355" spans="1:4" x14ac:dyDescent="0.3">
      <c r="A1355" s="122">
        <v>41402</v>
      </c>
      <c r="B1355" s="115">
        <v>55.48</v>
      </c>
      <c r="C1355" s="116">
        <f t="shared" si="40"/>
        <v>4.7978843974310528E-2</v>
      </c>
      <c r="D1355" s="115">
        <f t="shared" si="41"/>
        <v>-575.74612769172631</v>
      </c>
    </row>
    <row r="1356" spans="1:4" x14ac:dyDescent="0.3">
      <c r="A1356" s="122">
        <v>41403</v>
      </c>
      <c r="B1356" s="115">
        <v>55.5</v>
      </c>
      <c r="C1356" s="116">
        <f t="shared" si="40"/>
        <v>5.4131054131054158E-2</v>
      </c>
      <c r="D1356" s="115">
        <f t="shared" si="41"/>
        <v>-649.57264957264988</v>
      </c>
    </row>
    <row r="1357" spans="1:4" x14ac:dyDescent="0.3">
      <c r="A1357" s="122">
        <v>41404</v>
      </c>
      <c r="B1357" s="115">
        <v>55.63</v>
      </c>
      <c r="C1357" s="116">
        <f t="shared" si="40"/>
        <v>5.001887504718773E-2</v>
      </c>
      <c r="D1357" s="115">
        <f t="shared" si="41"/>
        <v>-600.22650056625275</v>
      </c>
    </row>
    <row r="1358" spans="1:4" x14ac:dyDescent="0.3">
      <c r="A1358" s="122">
        <v>41407</v>
      </c>
      <c r="B1358" s="115">
        <v>55.98</v>
      </c>
      <c r="C1358" s="116">
        <f t="shared" si="40"/>
        <v>3.8204747774480623E-2</v>
      </c>
      <c r="D1358" s="115">
        <f t="shared" si="41"/>
        <v>-458.45697329376748</v>
      </c>
    </row>
    <row r="1359" spans="1:4" x14ac:dyDescent="0.3">
      <c r="A1359" s="122">
        <v>41408</v>
      </c>
      <c r="B1359" s="115">
        <v>56</v>
      </c>
      <c r="C1359" s="116">
        <f t="shared" ref="C1359:C1422" si="42">(B1359-B1350)/B1350</f>
        <v>2.7522935779816515E-2</v>
      </c>
      <c r="D1359" s="115">
        <f t="shared" ref="D1359:D1422" si="43">C1359*$D$2</f>
        <v>-330.2752293577982</v>
      </c>
    </row>
    <row r="1360" spans="1:4" x14ac:dyDescent="0.3">
      <c r="A1360" s="122">
        <v>41409</v>
      </c>
      <c r="B1360" s="115">
        <v>56.06</v>
      </c>
      <c r="C1360" s="116">
        <f t="shared" si="42"/>
        <v>3.2412523020257926E-2</v>
      </c>
      <c r="D1360" s="115">
        <f t="shared" si="43"/>
        <v>-388.95027624309512</v>
      </c>
    </row>
    <row r="1361" spans="1:4" x14ac:dyDescent="0.3">
      <c r="A1361" s="122">
        <v>41410</v>
      </c>
      <c r="B1361" s="115">
        <v>56.25</v>
      </c>
      <c r="C1361" s="116">
        <f t="shared" si="42"/>
        <v>2.7397260273972601E-2</v>
      </c>
      <c r="D1361" s="115">
        <f t="shared" si="43"/>
        <v>-328.76712328767121</v>
      </c>
    </row>
    <row r="1362" spans="1:4" x14ac:dyDescent="0.3">
      <c r="A1362" s="122">
        <v>41411</v>
      </c>
      <c r="B1362" s="115">
        <v>56.85</v>
      </c>
      <c r="C1362" s="116">
        <f t="shared" si="42"/>
        <v>3.4765198398252706E-2</v>
      </c>
      <c r="D1362" s="115">
        <f t="shared" si="43"/>
        <v>-417.18238077903248</v>
      </c>
    </row>
    <row r="1363" spans="1:4" x14ac:dyDescent="0.3">
      <c r="A1363" s="122">
        <v>41414</v>
      </c>
      <c r="B1363" s="115">
        <v>56.58</v>
      </c>
      <c r="C1363" s="116">
        <f t="shared" si="42"/>
        <v>3.060109289617486E-2</v>
      </c>
      <c r="D1363" s="115">
        <f t="shared" si="43"/>
        <v>-367.21311475409834</v>
      </c>
    </row>
    <row r="1364" spans="1:4" x14ac:dyDescent="0.3">
      <c r="A1364" s="122">
        <v>41415</v>
      </c>
      <c r="B1364" s="115">
        <v>56.3</v>
      </c>
      <c r="C1364" s="116">
        <f t="shared" si="42"/>
        <v>1.47801009372747E-2</v>
      </c>
      <c r="D1364" s="115">
        <f t="shared" si="43"/>
        <v>-177.36121124729641</v>
      </c>
    </row>
    <row r="1365" spans="1:4" x14ac:dyDescent="0.3">
      <c r="A1365" s="122">
        <v>41416</v>
      </c>
      <c r="B1365" s="115">
        <v>56.04</v>
      </c>
      <c r="C1365" s="116">
        <f t="shared" si="42"/>
        <v>9.7297297297297136E-3</v>
      </c>
      <c r="D1365" s="115">
        <f t="shared" si="43"/>
        <v>-116.75675675675656</v>
      </c>
    </row>
    <row r="1366" spans="1:4" x14ac:dyDescent="0.3">
      <c r="A1366" s="122">
        <v>41417</v>
      </c>
      <c r="B1366" s="115">
        <v>55.75</v>
      </c>
      <c r="C1366" s="116">
        <f t="shared" si="42"/>
        <v>2.157109473305724E-3</v>
      </c>
      <c r="D1366" s="115">
        <f t="shared" si="43"/>
        <v>-25.885313679668688</v>
      </c>
    </row>
    <row r="1367" spans="1:4" x14ac:dyDescent="0.3">
      <c r="A1367" s="122">
        <v>41418</v>
      </c>
      <c r="B1367" s="115">
        <v>56.1</v>
      </c>
      <c r="C1367" s="116">
        <f t="shared" si="42"/>
        <v>2.143622722400939E-3</v>
      </c>
      <c r="D1367" s="115">
        <f t="shared" si="43"/>
        <v>-25.723472668811269</v>
      </c>
    </row>
    <row r="1368" spans="1:4" x14ac:dyDescent="0.3">
      <c r="A1368" s="122">
        <v>41422</v>
      </c>
      <c r="B1368" s="115">
        <v>55.88</v>
      </c>
      <c r="C1368" s="116">
        <f t="shared" si="42"/>
        <v>-2.142857142857097E-3</v>
      </c>
      <c r="D1368" s="115">
        <f t="shared" si="43"/>
        <v>25.714285714285165</v>
      </c>
    </row>
    <row r="1369" spans="1:4" x14ac:dyDescent="0.3">
      <c r="A1369" s="122">
        <v>41423</v>
      </c>
      <c r="B1369" s="115">
        <v>55.85</v>
      </c>
      <c r="C1369" s="116">
        <f t="shared" si="42"/>
        <v>-3.7459864430966971E-3</v>
      </c>
      <c r="D1369" s="115">
        <f t="shared" si="43"/>
        <v>44.951837317160368</v>
      </c>
    </row>
    <row r="1370" spans="1:4" x14ac:dyDescent="0.3">
      <c r="A1370" s="122">
        <v>41424</v>
      </c>
      <c r="B1370" s="115">
        <v>55.7</v>
      </c>
      <c r="C1370" s="116">
        <f t="shared" si="42"/>
        <v>-9.7777777777777273E-3</v>
      </c>
      <c r="D1370" s="115">
        <f t="shared" si="43"/>
        <v>117.33333333333273</v>
      </c>
    </row>
    <row r="1371" spans="1:4" x14ac:dyDescent="0.3">
      <c r="A1371" s="122">
        <v>41425</v>
      </c>
      <c r="B1371" s="115">
        <v>56.06</v>
      </c>
      <c r="C1371" s="116">
        <f t="shared" si="42"/>
        <v>-1.3896218117853987E-2</v>
      </c>
      <c r="D1371" s="115">
        <f t="shared" si="43"/>
        <v>166.75461741424783</v>
      </c>
    </row>
    <row r="1372" spans="1:4" x14ac:dyDescent="0.3">
      <c r="A1372" s="122">
        <v>41428</v>
      </c>
      <c r="B1372" s="115">
        <v>55.88</v>
      </c>
      <c r="C1372" s="116">
        <f t="shared" si="42"/>
        <v>-1.2371862849063199E-2</v>
      </c>
      <c r="D1372" s="115">
        <f t="shared" si="43"/>
        <v>148.46235418875838</v>
      </c>
    </row>
    <row r="1373" spans="1:4" x14ac:dyDescent="0.3">
      <c r="A1373" s="122">
        <v>41429</v>
      </c>
      <c r="B1373" s="115">
        <v>55.45</v>
      </c>
      <c r="C1373" s="116">
        <f t="shared" si="42"/>
        <v>-1.5097690941385335E-2</v>
      </c>
      <c r="D1373" s="115">
        <f t="shared" si="43"/>
        <v>181.17229129662402</v>
      </c>
    </row>
    <row r="1374" spans="1:4" x14ac:dyDescent="0.3">
      <c r="A1374" s="122">
        <v>41430</v>
      </c>
      <c r="B1374" s="115">
        <v>54.75</v>
      </c>
      <c r="C1374" s="116">
        <f t="shared" si="42"/>
        <v>-2.3019271948608123E-2</v>
      </c>
      <c r="D1374" s="115">
        <f t="shared" si="43"/>
        <v>276.23126338329746</v>
      </c>
    </row>
    <row r="1375" spans="1:4" x14ac:dyDescent="0.3">
      <c r="A1375" s="122">
        <v>41431</v>
      </c>
      <c r="B1375" s="115">
        <v>54.38</v>
      </c>
      <c r="C1375" s="116">
        <f t="shared" si="42"/>
        <v>-2.4573991031390088E-2</v>
      </c>
      <c r="D1375" s="115">
        <f t="shared" si="43"/>
        <v>294.88789237668107</v>
      </c>
    </row>
    <row r="1376" spans="1:4" x14ac:dyDescent="0.3">
      <c r="A1376" s="122">
        <v>41432</v>
      </c>
      <c r="B1376" s="115">
        <v>54.31</v>
      </c>
      <c r="C1376" s="116">
        <f t="shared" si="42"/>
        <v>-3.1907308377896598E-2</v>
      </c>
      <c r="D1376" s="115">
        <f t="shared" si="43"/>
        <v>382.88770053475918</v>
      </c>
    </row>
    <row r="1377" spans="1:4" x14ac:dyDescent="0.3">
      <c r="A1377" s="122">
        <v>41435</v>
      </c>
      <c r="B1377" s="115">
        <v>54.38</v>
      </c>
      <c r="C1377" s="116">
        <f t="shared" si="42"/>
        <v>-2.6843235504652826E-2</v>
      </c>
      <c r="D1377" s="115">
        <f t="shared" si="43"/>
        <v>322.11882605583389</v>
      </c>
    </row>
    <row r="1378" spans="1:4" x14ac:dyDescent="0.3">
      <c r="A1378" s="122">
        <v>41436</v>
      </c>
      <c r="B1378" s="115">
        <v>54.6</v>
      </c>
      <c r="C1378" s="116">
        <f t="shared" si="42"/>
        <v>-2.2381378692927483E-2</v>
      </c>
      <c r="D1378" s="115">
        <f t="shared" si="43"/>
        <v>268.57654431512981</v>
      </c>
    </row>
    <row r="1379" spans="1:4" x14ac:dyDescent="0.3">
      <c r="A1379" s="122">
        <v>41437</v>
      </c>
      <c r="B1379" s="115">
        <v>53.98</v>
      </c>
      <c r="C1379" s="116">
        <f t="shared" si="42"/>
        <v>-3.0879712746858273E-2</v>
      </c>
      <c r="D1379" s="115">
        <f t="shared" si="43"/>
        <v>370.55655296229929</v>
      </c>
    </row>
    <row r="1380" spans="1:4" x14ac:dyDescent="0.3">
      <c r="A1380" s="122">
        <v>41438</v>
      </c>
      <c r="B1380" s="115">
        <v>53.93</v>
      </c>
      <c r="C1380" s="116">
        <f t="shared" si="42"/>
        <v>-3.7995005351409247E-2</v>
      </c>
      <c r="D1380" s="115">
        <f t="shared" si="43"/>
        <v>455.94006421691097</v>
      </c>
    </row>
    <row r="1381" spans="1:4" x14ac:dyDescent="0.3">
      <c r="A1381" s="122">
        <v>41439</v>
      </c>
      <c r="B1381" s="115">
        <v>54.03</v>
      </c>
      <c r="C1381" s="116">
        <f t="shared" si="42"/>
        <v>-3.3106657122405181E-2</v>
      </c>
      <c r="D1381" s="115">
        <f t="shared" si="43"/>
        <v>397.27988546886218</v>
      </c>
    </row>
    <row r="1382" spans="1:4" x14ac:dyDescent="0.3">
      <c r="A1382" s="122">
        <v>41442</v>
      </c>
      <c r="B1382" s="115">
        <v>54.15</v>
      </c>
      <c r="C1382" s="116">
        <f t="shared" si="42"/>
        <v>-2.3444544634806209E-2</v>
      </c>
      <c r="D1382" s="115">
        <f t="shared" si="43"/>
        <v>281.33453561767453</v>
      </c>
    </row>
    <row r="1383" spans="1:4" x14ac:dyDescent="0.3">
      <c r="A1383" s="122">
        <v>41443</v>
      </c>
      <c r="B1383" s="115">
        <v>54.1</v>
      </c>
      <c r="C1383" s="116">
        <f t="shared" si="42"/>
        <v>-1.1872146118721436E-2</v>
      </c>
      <c r="D1383" s="115">
        <f t="shared" si="43"/>
        <v>142.46575342465724</v>
      </c>
    </row>
    <row r="1384" spans="1:4" x14ac:dyDescent="0.3">
      <c r="A1384" s="122">
        <v>41444</v>
      </c>
      <c r="B1384" s="115">
        <v>53.38</v>
      </c>
      <c r="C1384" s="116">
        <f t="shared" si="42"/>
        <v>-1.8389113644722323E-2</v>
      </c>
      <c r="D1384" s="115">
        <f t="shared" si="43"/>
        <v>220.66936373666786</v>
      </c>
    </row>
    <row r="1385" spans="1:4" x14ac:dyDescent="0.3">
      <c r="A1385" s="122">
        <v>41445</v>
      </c>
      <c r="B1385" s="115">
        <v>52.06</v>
      </c>
      <c r="C1385" s="116">
        <f t="shared" si="42"/>
        <v>-4.1428834468790275E-2</v>
      </c>
      <c r="D1385" s="115">
        <f t="shared" si="43"/>
        <v>497.14601362548331</v>
      </c>
    </row>
    <row r="1386" spans="1:4" x14ac:dyDescent="0.3">
      <c r="A1386" s="122">
        <v>41446</v>
      </c>
      <c r="B1386" s="115">
        <v>51.88</v>
      </c>
      <c r="C1386" s="116">
        <f t="shared" si="42"/>
        <v>-4.597278411180581E-2</v>
      </c>
      <c r="D1386" s="115">
        <f t="shared" si="43"/>
        <v>551.67340934166975</v>
      </c>
    </row>
    <row r="1387" spans="1:4" x14ac:dyDescent="0.3">
      <c r="A1387" s="122">
        <v>41449</v>
      </c>
      <c r="B1387" s="115">
        <v>51.06</v>
      </c>
      <c r="C1387" s="116">
        <f t="shared" si="42"/>
        <v>-6.4835164835164813E-2</v>
      </c>
      <c r="D1387" s="115">
        <f t="shared" si="43"/>
        <v>778.0219780219777</v>
      </c>
    </row>
    <row r="1388" spans="1:4" x14ac:dyDescent="0.3">
      <c r="A1388" s="122">
        <v>41450</v>
      </c>
      <c r="B1388" s="115">
        <v>51.46</v>
      </c>
      <c r="C1388" s="116">
        <f t="shared" si="42"/>
        <v>-4.6683957021118862E-2</v>
      </c>
      <c r="D1388" s="115">
        <f t="shared" si="43"/>
        <v>560.20748425342629</v>
      </c>
    </row>
    <row r="1389" spans="1:4" x14ac:dyDescent="0.3">
      <c r="A1389" s="122">
        <v>41451</v>
      </c>
      <c r="B1389" s="115">
        <v>51.56</v>
      </c>
      <c r="C1389" s="116">
        <f t="shared" si="42"/>
        <v>-4.3945855738920778E-2</v>
      </c>
      <c r="D1389" s="115">
        <f t="shared" si="43"/>
        <v>527.35026886704929</v>
      </c>
    </row>
    <row r="1390" spans="1:4" x14ac:dyDescent="0.3">
      <c r="A1390" s="122">
        <v>41452</v>
      </c>
      <c r="B1390" s="115">
        <v>52.05</v>
      </c>
      <c r="C1390" s="116">
        <f t="shared" si="42"/>
        <v>-3.6646307606885135E-2</v>
      </c>
      <c r="D1390" s="115">
        <f t="shared" si="43"/>
        <v>439.75569128262163</v>
      </c>
    </row>
    <row r="1391" spans="1:4" x14ac:dyDescent="0.3">
      <c r="A1391" s="122">
        <v>41453</v>
      </c>
      <c r="B1391" s="115">
        <v>52.37</v>
      </c>
      <c r="C1391" s="116">
        <f t="shared" si="42"/>
        <v>-3.2871652816251179E-2</v>
      </c>
      <c r="D1391" s="115">
        <f t="shared" si="43"/>
        <v>394.45983379501416</v>
      </c>
    </row>
    <row r="1392" spans="1:4" x14ac:dyDescent="0.3">
      <c r="A1392" s="122">
        <v>41456</v>
      </c>
      <c r="B1392" s="115">
        <v>52.48</v>
      </c>
      <c r="C1392" s="116">
        <f t="shared" si="42"/>
        <v>-2.9944547134935388E-2</v>
      </c>
      <c r="D1392" s="115">
        <f t="shared" si="43"/>
        <v>359.33456561922463</v>
      </c>
    </row>
    <row r="1393" spans="1:4" x14ac:dyDescent="0.3">
      <c r="A1393" s="122">
        <v>41457</v>
      </c>
      <c r="B1393" s="115">
        <v>52.52</v>
      </c>
      <c r="C1393" s="116">
        <f t="shared" si="42"/>
        <v>-1.6110902959910068E-2</v>
      </c>
      <c r="D1393" s="115">
        <f t="shared" si="43"/>
        <v>193.33083551892082</v>
      </c>
    </row>
    <row r="1394" spans="1:4" x14ac:dyDescent="0.3">
      <c r="A1394" s="122">
        <v>41458</v>
      </c>
      <c r="B1394" s="115">
        <v>52.53</v>
      </c>
      <c r="C1394" s="116">
        <f t="shared" si="42"/>
        <v>9.0280445639646344E-3</v>
      </c>
      <c r="D1394" s="115">
        <f t="shared" si="43"/>
        <v>-108.33653476757561</v>
      </c>
    </row>
    <row r="1395" spans="1:4" x14ac:dyDescent="0.3">
      <c r="A1395" s="122">
        <v>41460</v>
      </c>
      <c r="B1395" s="115">
        <v>52.53</v>
      </c>
      <c r="C1395" s="116">
        <f t="shared" si="42"/>
        <v>1.2528912875867357E-2</v>
      </c>
      <c r="D1395" s="115">
        <f t="shared" si="43"/>
        <v>-150.3469545104083</v>
      </c>
    </row>
    <row r="1396" spans="1:4" x14ac:dyDescent="0.3">
      <c r="A1396" s="122">
        <v>41463</v>
      </c>
      <c r="B1396" s="115">
        <v>52.65</v>
      </c>
      <c r="C1396" s="116">
        <f t="shared" si="42"/>
        <v>3.1139835487661503E-2</v>
      </c>
      <c r="D1396" s="115">
        <f t="shared" si="43"/>
        <v>-373.678025851938</v>
      </c>
    </row>
    <row r="1397" spans="1:4" x14ac:dyDescent="0.3">
      <c r="A1397" s="122">
        <v>41464</v>
      </c>
      <c r="B1397" s="115">
        <v>52.4</v>
      </c>
      <c r="C1397" s="116">
        <f t="shared" si="42"/>
        <v>1.8266614846482662E-2</v>
      </c>
      <c r="D1397" s="115">
        <f t="shared" si="43"/>
        <v>-219.19937815779195</v>
      </c>
    </row>
    <row r="1398" spans="1:4" x14ac:dyDescent="0.3">
      <c r="A1398" s="122">
        <v>41465</v>
      </c>
      <c r="B1398" s="115">
        <v>52.35</v>
      </c>
      <c r="C1398" s="116">
        <f t="shared" si="42"/>
        <v>1.532195500387896E-2</v>
      </c>
      <c r="D1398" s="115">
        <f t="shared" si="43"/>
        <v>-183.86346004654752</v>
      </c>
    </row>
    <row r="1399" spans="1:4" x14ac:dyDescent="0.3">
      <c r="A1399" s="122">
        <v>41466</v>
      </c>
      <c r="B1399" s="115">
        <v>52.5</v>
      </c>
      <c r="C1399" s="116">
        <f t="shared" si="42"/>
        <v>8.6455331412104292E-3</v>
      </c>
      <c r="D1399" s="115">
        <f t="shared" si="43"/>
        <v>-103.74639769452514</v>
      </c>
    </row>
    <row r="1400" spans="1:4" x14ac:dyDescent="0.3">
      <c r="A1400" s="122">
        <v>41467</v>
      </c>
      <c r="B1400" s="115">
        <v>52.62</v>
      </c>
      <c r="C1400" s="116">
        <f t="shared" si="42"/>
        <v>4.7737254153141116E-3</v>
      </c>
      <c r="D1400" s="115">
        <f t="shared" si="43"/>
        <v>-57.284704983769338</v>
      </c>
    </row>
    <row r="1401" spans="1:4" x14ac:dyDescent="0.3">
      <c r="A1401" s="122">
        <v>41470</v>
      </c>
      <c r="B1401" s="115">
        <v>52.6</v>
      </c>
      <c r="C1401" s="116">
        <f t="shared" si="42"/>
        <v>2.2865853658537451E-3</v>
      </c>
      <c r="D1401" s="115">
        <f t="shared" si="43"/>
        <v>-27.439024390244942</v>
      </c>
    </row>
    <row r="1402" spans="1:4" x14ac:dyDescent="0.3">
      <c r="A1402" s="122">
        <v>41471</v>
      </c>
      <c r="B1402" s="115">
        <v>52.65</v>
      </c>
      <c r="C1402" s="116">
        <f t="shared" si="42"/>
        <v>2.4752475247523885E-3</v>
      </c>
      <c r="D1402" s="115">
        <f t="shared" si="43"/>
        <v>-29.702970297028664</v>
      </c>
    </row>
    <row r="1403" spans="1:4" x14ac:dyDescent="0.3">
      <c r="A1403" s="122">
        <v>41472</v>
      </c>
      <c r="B1403" s="115">
        <v>52.7</v>
      </c>
      <c r="C1403" s="116">
        <f t="shared" si="42"/>
        <v>3.2362459546925889E-3</v>
      </c>
      <c r="D1403" s="115">
        <f t="shared" si="43"/>
        <v>-38.834951456311067</v>
      </c>
    </row>
    <row r="1404" spans="1:4" x14ac:dyDescent="0.3">
      <c r="A1404" s="122">
        <v>41473</v>
      </c>
      <c r="B1404" s="115">
        <v>53.15</v>
      </c>
      <c r="C1404" s="116">
        <f t="shared" si="42"/>
        <v>1.1802779364172804E-2</v>
      </c>
      <c r="D1404" s="115">
        <f t="shared" si="43"/>
        <v>-141.63335237007365</v>
      </c>
    </row>
    <row r="1405" spans="1:4" x14ac:dyDescent="0.3">
      <c r="A1405" s="122">
        <v>41474</v>
      </c>
      <c r="B1405" s="115">
        <v>52.8</v>
      </c>
      <c r="C1405" s="116">
        <f t="shared" si="42"/>
        <v>2.8490028490028223E-3</v>
      </c>
      <c r="D1405" s="115">
        <f t="shared" si="43"/>
        <v>-34.188034188033868</v>
      </c>
    </row>
    <row r="1406" spans="1:4" x14ac:dyDescent="0.3">
      <c r="A1406" s="122">
        <v>41477</v>
      </c>
      <c r="B1406" s="115">
        <v>52.88</v>
      </c>
      <c r="C1406" s="116">
        <f t="shared" si="42"/>
        <v>9.160305343511527E-3</v>
      </c>
      <c r="D1406" s="115">
        <f t="shared" si="43"/>
        <v>-109.92366412213832</v>
      </c>
    </row>
    <row r="1407" spans="1:4" x14ac:dyDescent="0.3">
      <c r="A1407" s="122">
        <v>41478</v>
      </c>
      <c r="B1407" s="115">
        <v>53.03</v>
      </c>
      <c r="C1407" s="116">
        <f t="shared" si="42"/>
        <v>1.2989493791786049E-2</v>
      </c>
      <c r="D1407" s="115">
        <f t="shared" si="43"/>
        <v>-155.87392550143258</v>
      </c>
    </row>
    <row r="1408" spans="1:4" x14ac:dyDescent="0.3">
      <c r="A1408" s="122">
        <v>41479</v>
      </c>
      <c r="B1408" s="115">
        <v>52.65</v>
      </c>
      <c r="C1408" s="116">
        <f t="shared" si="42"/>
        <v>2.8571428571428303E-3</v>
      </c>
      <c r="D1408" s="115">
        <f t="shared" si="43"/>
        <v>-34.285714285713965</v>
      </c>
    </row>
    <row r="1409" spans="1:4" x14ac:dyDescent="0.3">
      <c r="A1409" s="122">
        <v>41480</v>
      </c>
      <c r="B1409" s="115">
        <v>52.55</v>
      </c>
      <c r="C1409" s="116">
        <f t="shared" si="42"/>
        <v>-1.3302926643861705E-3</v>
      </c>
      <c r="D1409" s="115">
        <f t="shared" si="43"/>
        <v>15.963511972634047</v>
      </c>
    </row>
    <row r="1410" spans="1:4" x14ac:dyDescent="0.3">
      <c r="A1410" s="122">
        <v>41481</v>
      </c>
      <c r="B1410" s="115">
        <v>52.5</v>
      </c>
      <c r="C1410" s="116">
        <f t="shared" si="42"/>
        <v>-1.9011406844106733E-3</v>
      </c>
      <c r="D1410" s="115">
        <f t="shared" si="43"/>
        <v>22.813688212928078</v>
      </c>
    </row>
    <row r="1411" spans="1:4" x14ac:dyDescent="0.3">
      <c r="A1411" s="122">
        <v>41484</v>
      </c>
      <c r="B1411" s="115">
        <v>52.56</v>
      </c>
      <c r="C1411" s="116">
        <f t="shared" si="42"/>
        <v>-1.7094017094016394E-3</v>
      </c>
      <c r="D1411" s="115">
        <f t="shared" si="43"/>
        <v>20.512820512819673</v>
      </c>
    </row>
    <row r="1412" spans="1:4" x14ac:dyDescent="0.3">
      <c r="A1412" s="122">
        <v>41485</v>
      </c>
      <c r="B1412" s="115">
        <v>52.66</v>
      </c>
      <c r="C1412" s="116">
        <f t="shared" si="42"/>
        <v>-7.5901328273256642E-4</v>
      </c>
      <c r="D1412" s="115">
        <f t="shared" si="43"/>
        <v>9.1081593927907978</v>
      </c>
    </row>
    <row r="1413" spans="1:4" x14ac:dyDescent="0.3">
      <c r="A1413" s="122">
        <v>41486</v>
      </c>
      <c r="B1413" s="115">
        <v>52.73</v>
      </c>
      <c r="C1413" s="116">
        <f t="shared" si="42"/>
        <v>-7.9021636876764195E-3</v>
      </c>
      <c r="D1413" s="115">
        <f t="shared" si="43"/>
        <v>94.825964252117032</v>
      </c>
    </row>
    <row r="1414" spans="1:4" x14ac:dyDescent="0.3">
      <c r="A1414" s="122">
        <v>41487</v>
      </c>
      <c r="B1414" s="115">
        <v>52.72</v>
      </c>
      <c r="C1414" s="116">
        <f t="shared" si="42"/>
        <v>-1.5151515151514828E-3</v>
      </c>
      <c r="D1414" s="115">
        <f t="shared" si="43"/>
        <v>18.181818181817793</v>
      </c>
    </row>
    <row r="1415" spans="1:4" x14ac:dyDescent="0.3">
      <c r="A1415" s="122">
        <v>41488</v>
      </c>
      <c r="B1415" s="115">
        <v>52.87</v>
      </c>
      <c r="C1415" s="116">
        <f t="shared" si="42"/>
        <v>-1.8910741301068676E-4</v>
      </c>
      <c r="D1415" s="115">
        <f t="shared" si="43"/>
        <v>2.269288956128241</v>
      </c>
    </row>
    <row r="1416" spans="1:4" x14ac:dyDescent="0.3">
      <c r="A1416" s="122">
        <v>41491</v>
      </c>
      <c r="B1416" s="115">
        <v>52.75</v>
      </c>
      <c r="C1416" s="116">
        <f t="shared" si="42"/>
        <v>-5.2800301716010023E-3</v>
      </c>
      <c r="D1416" s="115">
        <f t="shared" si="43"/>
        <v>63.360362059212029</v>
      </c>
    </row>
    <row r="1417" spans="1:4" x14ac:dyDescent="0.3">
      <c r="A1417" s="122">
        <v>41492</v>
      </c>
      <c r="B1417" s="115">
        <v>52.79</v>
      </c>
      <c r="C1417" s="116">
        <f t="shared" si="42"/>
        <v>2.6590693257360033E-3</v>
      </c>
      <c r="D1417" s="115">
        <f t="shared" si="43"/>
        <v>-31.908831908832038</v>
      </c>
    </row>
    <row r="1418" spans="1:4" x14ac:dyDescent="0.3">
      <c r="A1418" s="122">
        <v>41493</v>
      </c>
      <c r="B1418" s="115">
        <v>52.81</v>
      </c>
      <c r="C1418" s="116">
        <f t="shared" si="42"/>
        <v>4.9476688867745979E-3</v>
      </c>
      <c r="D1418" s="115">
        <f t="shared" si="43"/>
        <v>-59.372026641295172</v>
      </c>
    </row>
    <row r="1419" spans="1:4" x14ac:dyDescent="0.3">
      <c r="A1419" s="122">
        <v>41494</v>
      </c>
      <c r="B1419" s="115">
        <v>52.45</v>
      </c>
      <c r="C1419" s="116">
        <f t="shared" si="42"/>
        <v>-9.5238095238089828E-4</v>
      </c>
      <c r="D1419" s="115">
        <f t="shared" si="43"/>
        <v>11.428571428570779</v>
      </c>
    </row>
    <row r="1420" spans="1:4" x14ac:dyDescent="0.3">
      <c r="A1420" s="122">
        <v>41495</v>
      </c>
      <c r="B1420" s="115">
        <v>52.4</v>
      </c>
      <c r="C1420" s="116">
        <f t="shared" si="42"/>
        <v>-3.0441400304414704E-3</v>
      </c>
      <c r="D1420" s="115">
        <f t="shared" si="43"/>
        <v>36.529680365297644</v>
      </c>
    </row>
    <row r="1421" spans="1:4" x14ac:dyDescent="0.3">
      <c r="A1421" s="122">
        <v>41498</v>
      </c>
      <c r="B1421" s="115">
        <v>52.85</v>
      </c>
      <c r="C1421" s="116">
        <f t="shared" si="42"/>
        <v>3.6080516521079537E-3</v>
      </c>
      <c r="D1421" s="115">
        <f t="shared" si="43"/>
        <v>-43.296619825295444</v>
      </c>
    </row>
    <row r="1422" spans="1:4" x14ac:dyDescent="0.3">
      <c r="A1422" s="122">
        <v>41499</v>
      </c>
      <c r="B1422" s="115">
        <v>52.56</v>
      </c>
      <c r="C1422" s="116">
        <f t="shared" si="42"/>
        <v>-3.2239711739046957E-3</v>
      </c>
      <c r="D1422" s="115">
        <f t="shared" si="43"/>
        <v>38.687654086856348</v>
      </c>
    </row>
    <row r="1423" spans="1:4" x14ac:dyDescent="0.3">
      <c r="A1423" s="122">
        <v>41500</v>
      </c>
      <c r="B1423" s="115">
        <v>52.4</v>
      </c>
      <c r="C1423" s="116">
        <f t="shared" ref="C1423:C1486" si="44">(B1423-B1414)/B1414</f>
        <v>-6.0698027314112345E-3</v>
      </c>
      <c r="D1423" s="115">
        <f t="shared" ref="D1423:D1486" si="45">C1423*$D$2</f>
        <v>72.837632776934811</v>
      </c>
    </row>
    <row r="1424" spans="1:4" x14ac:dyDescent="0.3">
      <c r="A1424" s="122">
        <v>41501</v>
      </c>
      <c r="B1424" s="115">
        <v>51.9</v>
      </c>
      <c r="C1424" s="116">
        <f t="shared" si="44"/>
        <v>-1.8346888594666141E-2</v>
      </c>
      <c r="D1424" s="115">
        <f t="shared" si="45"/>
        <v>220.16266313599371</v>
      </c>
    </row>
    <row r="1425" spans="1:4" x14ac:dyDescent="0.3">
      <c r="A1425" s="122">
        <v>41502</v>
      </c>
      <c r="B1425" s="115">
        <v>51.92</v>
      </c>
      <c r="C1425" s="116">
        <f t="shared" si="44"/>
        <v>-1.5734597156398071E-2</v>
      </c>
      <c r="D1425" s="115">
        <f t="shared" si="45"/>
        <v>188.81516587677686</v>
      </c>
    </row>
    <row r="1426" spans="1:4" x14ac:dyDescent="0.3">
      <c r="A1426" s="122">
        <v>41505</v>
      </c>
      <c r="B1426" s="115">
        <v>51.63</v>
      </c>
      <c r="C1426" s="116">
        <f t="shared" si="44"/>
        <v>-2.197385868535701E-2</v>
      </c>
      <c r="D1426" s="115">
        <f t="shared" si="45"/>
        <v>263.68630422428413</v>
      </c>
    </row>
    <row r="1427" spans="1:4" x14ac:dyDescent="0.3">
      <c r="A1427" s="122">
        <v>41506</v>
      </c>
      <c r="B1427" s="115">
        <v>51.44</v>
      </c>
      <c r="C1427" s="116">
        <f t="shared" si="44"/>
        <v>-2.594205642870677E-2</v>
      </c>
      <c r="D1427" s="115">
        <f t="shared" si="45"/>
        <v>311.30467714448122</v>
      </c>
    </row>
    <row r="1428" spans="1:4" x14ac:dyDescent="0.3">
      <c r="A1428" s="122">
        <v>41507</v>
      </c>
      <c r="B1428" s="115">
        <v>51.45</v>
      </c>
      <c r="C1428" s="116">
        <f t="shared" si="44"/>
        <v>-1.9065776930409912E-2</v>
      </c>
      <c r="D1428" s="115">
        <f t="shared" si="45"/>
        <v>228.78932316491895</v>
      </c>
    </row>
    <row r="1429" spans="1:4" x14ac:dyDescent="0.3">
      <c r="A1429" s="122">
        <v>41508</v>
      </c>
      <c r="B1429" s="115">
        <v>51.4</v>
      </c>
      <c r="C1429" s="116">
        <f t="shared" si="44"/>
        <v>-1.9083969465648856E-2</v>
      </c>
      <c r="D1429" s="115">
        <f t="shared" si="45"/>
        <v>229.00763358778627</v>
      </c>
    </row>
    <row r="1430" spans="1:4" x14ac:dyDescent="0.3">
      <c r="A1430" s="122">
        <v>41509</v>
      </c>
      <c r="B1430" s="115">
        <v>51.34</v>
      </c>
      <c r="C1430" s="116">
        <f t="shared" si="44"/>
        <v>-2.8571428571428532E-2</v>
      </c>
      <c r="D1430" s="115">
        <f t="shared" si="45"/>
        <v>342.85714285714238</v>
      </c>
    </row>
    <row r="1431" spans="1:4" x14ac:dyDescent="0.3">
      <c r="A1431" s="122">
        <v>41512</v>
      </c>
      <c r="B1431" s="115">
        <v>51.25</v>
      </c>
      <c r="C1431" s="116">
        <f t="shared" si="44"/>
        <v>-2.4923896499239009E-2</v>
      </c>
      <c r="D1431" s="115">
        <f t="shared" si="45"/>
        <v>299.08675799086808</v>
      </c>
    </row>
    <row r="1432" spans="1:4" x14ac:dyDescent="0.3">
      <c r="A1432" s="122">
        <v>41513</v>
      </c>
      <c r="B1432" s="115">
        <v>51.33</v>
      </c>
      <c r="C1432" s="116">
        <f t="shared" si="44"/>
        <v>-2.041984732824428E-2</v>
      </c>
      <c r="D1432" s="115">
        <f t="shared" si="45"/>
        <v>245.03816793893137</v>
      </c>
    </row>
    <row r="1433" spans="1:4" x14ac:dyDescent="0.3">
      <c r="A1433" s="122">
        <v>41514</v>
      </c>
      <c r="B1433" s="115">
        <v>51.33</v>
      </c>
      <c r="C1433" s="116">
        <f t="shared" si="44"/>
        <v>-1.0982658959537577E-2</v>
      </c>
      <c r="D1433" s="115">
        <f t="shared" si="45"/>
        <v>131.79190751445091</v>
      </c>
    </row>
    <row r="1434" spans="1:4" x14ac:dyDescent="0.3">
      <c r="A1434" s="122">
        <v>41515</v>
      </c>
      <c r="B1434" s="115">
        <v>51.85</v>
      </c>
      <c r="C1434" s="116">
        <f t="shared" si="44"/>
        <v>-1.3482280431433029E-3</v>
      </c>
      <c r="D1434" s="115">
        <f t="shared" si="45"/>
        <v>16.178736517719635</v>
      </c>
    </row>
    <row r="1435" spans="1:4" x14ac:dyDescent="0.3">
      <c r="A1435" s="122">
        <v>41516</v>
      </c>
      <c r="B1435" s="115">
        <v>51.47</v>
      </c>
      <c r="C1435" s="116">
        <f t="shared" si="44"/>
        <v>-3.0989734650397772E-3</v>
      </c>
      <c r="D1435" s="115">
        <f t="shared" si="45"/>
        <v>37.187681580477324</v>
      </c>
    </row>
    <row r="1436" spans="1:4" x14ac:dyDescent="0.3">
      <c r="A1436" s="122">
        <v>41520</v>
      </c>
      <c r="B1436" s="115">
        <v>51.4</v>
      </c>
      <c r="C1436" s="116">
        <f t="shared" si="44"/>
        <v>-7.7760497667183411E-4</v>
      </c>
      <c r="D1436" s="115">
        <f t="shared" si="45"/>
        <v>9.3312597200620093</v>
      </c>
    </row>
    <row r="1437" spans="1:4" x14ac:dyDescent="0.3">
      <c r="A1437" s="122">
        <v>41521</v>
      </c>
      <c r="B1437" s="115">
        <v>51.44</v>
      </c>
      <c r="C1437" s="116">
        <f t="shared" si="44"/>
        <v>-1.9436345966968155E-4</v>
      </c>
      <c r="D1437" s="115">
        <f t="shared" si="45"/>
        <v>2.3323615160361784</v>
      </c>
    </row>
    <row r="1438" spans="1:4" x14ac:dyDescent="0.3">
      <c r="A1438" s="122">
        <v>41522</v>
      </c>
      <c r="B1438" s="115">
        <v>51.53</v>
      </c>
      <c r="C1438" s="116">
        <f t="shared" si="44"/>
        <v>2.5291828793774819E-3</v>
      </c>
      <c r="D1438" s="115">
        <f t="shared" si="45"/>
        <v>-30.350194552529782</v>
      </c>
    </row>
    <row r="1439" spans="1:4" x14ac:dyDescent="0.3">
      <c r="A1439" s="122">
        <v>41523</v>
      </c>
      <c r="B1439" s="115">
        <v>51.47</v>
      </c>
      <c r="C1439" s="116">
        <f t="shared" si="44"/>
        <v>2.5321386832877959E-3</v>
      </c>
      <c r="D1439" s="115">
        <f t="shared" si="45"/>
        <v>-30.385664199453551</v>
      </c>
    </row>
    <row r="1440" spans="1:4" x14ac:dyDescent="0.3">
      <c r="A1440" s="122">
        <v>41526</v>
      </c>
      <c r="B1440" s="115">
        <v>51.92</v>
      </c>
      <c r="C1440" s="116">
        <f t="shared" si="44"/>
        <v>1.307317073170735E-2</v>
      </c>
      <c r="D1440" s="115">
        <f t="shared" si="45"/>
        <v>-156.8780487804882</v>
      </c>
    </row>
    <row r="1441" spans="1:4" x14ac:dyDescent="0.3">
      <c r="A1441" s="122">
        <v>41527</v>
      </c>
      <c r="B1441" s="115">
        <v>52.33</v>
      </c>
      <c r="C1441" s="116">
        <f t="shared" si="44"/>
        <v>1.9481784531463084E-2</v>
      </c>
      <c r="D1441" s="115">
        <f t="shared" si="45"/>
        <v>-233.78141437755701</v>
      </c>
    </row>
    <row r="1442" spans="1:4" x14ac:dyDescent="0.3">
      <c r="A1442" s="122">
        <v>41528</v>
      </c>
      <c r="B1442" s="115">
        <v>52.33</v>
      </c>
      <c r="C1442" s="116">
        <f t="shared" si="44"/>
        <v>1.9481784531463084E-2</v>
      </c>
      <c r="D1442" s="115">
        <f t="shared" si="45"/>
        <v>-233.78141437755701</v>
      </c>
    </row>
    <row r="1443" spans="1:4" x14ac:dyDescent="0.3">
      <c r="A1443" s="122">
        <v>41529</v>
      </c>
      <c r="B1443" s="115">
        <v>52.56</v>
      </c>
      <c r="C1443" s="116">
        <f t="shared" si="44"/>
        <v>1.3693346190935407E-2</v>
      </c>
      <c r="D1443" s="115">
        <f t="shared" si="45"/>
        <v>-164.32015429122487</v>
      </c>
    </row>
    <row r="1444" spans="1:4" x14ac:dyDescent="0.3">
      <c r="A1444" s="122">
        <v>41530</v>
      </c>
      <c r="B1444" s="115">
        <v>52.38</v>
      </c>
      <c r="C1444" s="116">
        <f t="shared" si="44"/>
        <v>1.7680202059452182E-2</v>
      </c>
      <c r="D1444" s="115">
        <f t="shared" si="45"/>
        <v>-212.16242471342619</v>
      </c>
    </row>
    <row r="1445" spans="1:4" x14ac:dyDescent="0.3">
      <c r="A1445" s="122">
        <v>41533</v>
      </c>
      <c r="B1445" s="115">
        <v>52.78</v>
      </c>
      <c r="C1445" s="116">
        <f t="shared" si="44"/>
        <v>2.6848249027237404E-2</v>
      </c>
      <c r="D1445" s="115">
        <f t="shared" si="45"/>
        <v>-322.17898832684887</v>
      </c>
    </row>
    <row r="1446" spans="1:4" x14ac:dyDescent="0.3">
      <c r="A1446" s="122">
        <v>41534</v>
      </c>
      <c r="B1446" s="115">
        <v>52.75</v>
      </c>
      <c r="C1446" s="116">
        <f t="shared" si="44"/>
        <v>2.5466562986003156E-2</v>
      </c>
      <c r="D1446" s="115">
        <f t="shared" si="45"/>
        <v>-305.59875583203785</v>
      </c>
    </row>
    <row r="1447" spans="1:4" x14ac:dyDescent="0.3">
      <c r="A1447" s="122">
        <v>41535</v>
      </c>
      <c r="B1447" s="115">
        <v>53.63</v>
      </c>
      <c r="C1447" s="116">
        <f t="shared" si="44"/>
        <v>4.0752959441102299E-2</v>
      </c>
      <c r="D1447" s="115">
        <f t="shared" si="45"/>
        <v>-489.03551329322761</v>
      </c>
    </row>
    <row r="1448" spans="1:4" x14ac:dyDescent="0.3">
      <c r="A1448" s="122">
        <v>41536</v>
      </c>
      <c r="B1448" s="115">
        <v>53.75</v>
      </c>
      <c r="C1448" s="116">
        <f t="shared" si="44"/>
        <v>4.429764911598992E-2</v>
      </c>
      <c r="D1448" s="115">
        <f t="shared" si="45"/>
        <v>-531.57178939187907</v>
      </c>
    </row>
    <row r="1449" spans="1:4" x14ac:dyDescent="0.3">
      <c r="A1449" s="122">
        <v>41537</v>
      </c>
      <c r="B1449" s="115">
        <v>53.95</v>
      </c>
      <c r="C1449" s="116">
        <f t="shared" si="44"/>
        <v>3.9098613251155642E-2</v>
      </c>
      <c r="D1449" s="115">
        <f t="shared" si="45"/>
        <v>-469.18335901386769</v>
      </c>
    </row>
    <row r="1450" spans="1:4" x14ac:dyDescent="0.3">
      <c r="A1450" s="122">
        <v>41540</v>
      </c>
      <c r="B1450" s="115">
        <v>53.96</v>
      </c>
      <c r="C1450" s="116">
        <f t="shared" si="44"/>
        <v>3.1148480794955143E-2</v>
      </c>
      <c r="D1450" s="115">
        <f t="shared" si="45"/>
        <v>-373.78176953946172</v>
      </c>
    </row>
    <row r="1451" spans="1:4" x14ac:dyDescent="0.3">
      <c r="A1451" s="122">
        <v>41541</v>
      </c>
      <c r="B1451" s="115">
        <v>53.92</v>
      </c>
      <c r="C1451" s="116">
        <f t="shared" si="44"/>
        <v>3.0384100898146443E-2</v>
      </c>
      <c r="D1451" s="115">
        <f t="shared" si="45"/>
        <v>-364.60921077775731</v>
      </c>
    </row>
    <row r="1452" spans="1:4" x14ac:dyDescent="0.3">
      <c r="A1452" s="122">
        <v>41542</v>
      </c>
      <c r="B1452" s="115">
        <v>53.92</v>
      </c>
      <c r="C1452" s="116">
        <f t="shared" si="44"/>
        <v>2.5875190258751891E-2</v>
      </c>
      <c r="D1452" s="115">
        <f t="shared" si="45"/>
        <v>-310.50228310502268</v>
      </c>
    </row>
    <row r="1453" spans="1:4" x14ac:dyDescent="0.3">
      <c r="A1453" s="122">
        <v>41543</v>
      </c>
      <c r="B1453" s="115">
        <v>53.95</v>
      </c>
      <c r="C1453" s="116">
        <f t="shared" si="44"/>
        <v>2.9973272241313482E-2</v>
      </c>
      <c r="D1453" s="115">
        <f t="shared" si="45"/>
        <v>-359.67926689576177</v>
      </c>
    </row>
    <row r="1454" spans="1:4" x14ac:dyDescent="0.3">
      <c r="A1454" s="122">
        <v>41544</v>
      </c>
      <c r="B1454" s="115">
        <v>53.88</v>
      </c>
      <c r="C1454" s="116">
        <f t="shared" si="44"/>
        <v>2.0841227737779487E-2</v>
      </c>
      <c r="D1454" s="115">
        <f t="shared" si="45"/>
        <v>-250.09473285335383</v>
      </c>
    </row>
    <row r="1455" spans="1:4" x14ac:dyDescent="0.3">
      <c r="A1455" s="122">
        <v>41547</v>
      </c>
      <c r="B1455" s="115">
        <v>53.88</v>
      </c>
      <c r="C1455" s="116">
        <f t="shared" si="44"/>
        <v>2.1421800947867348E-2</v>
      </c>
      <c r="D1455" s="115">
        <f t="shared" si="45"/>
        <v>-257.06161137440819</v>
      </c>
    </row>
    <row r="1456" spans="1:4" x14ac:dyDescent="0.3">
      <c r="A1456" s="122">
        <v>41548</v>
      </c>
      <c r="B1456" s="115">
        <v>53.95</v>
      </c>
      <c r="C1456" s="116">
        <f t="shared" si="44"/>
        <v>5.9668096214805198E-3</v>
      </c>
      <c r="D1456" s="115">
        <f t="shared" si="45"/>
        <v>-71.601715457766232</v>
      </c>
    </row>
    <row r="1457" spans="1:4" x14ac:dyDescent="0.3">
      <c r="A1457" s="122">
        <v>41549</v>
      </c>
      <c r="B1457" s="115">
        <v>53.9</v>
      </c>
      <c r="C1457" s="116">
        <f t="shared" si="44"/>
        <v>2.7906976744185782E-3</v>
      </c>
      <c r="D1457" s="115">
        <f t="shared" si="45"/>
        <v>-33.488372093022939</v>
      </c>
    </row>
    <row r="1458" spans="1:4" x14ac:dyDescent="0.3">
      <c r="A1458" s="122">
        <v>41550</v>
      </c>
      <c r="B1458" s="115">
        <v>53.96</v>
      </c>
      <c r="C1458" s="116">
        <f t="shared" si="44"/>
        <v>1.8535681186279907E-4</v>
      </c>
      <c r="D1458" s="115">
        <f t="shared" si="45"/>
        <v>-2.2242817423535888</v>
      </c>
    </row>
    <row r="1459" spans="1:4" x14ac:dyDescent="0.3">
      <c r="A1459" s="122">
        <v>41551</v>
      </c>
      <c r="B1459" s="115">
        <v>53.96</v>
      </c>
      <c r="C1459" s="116">
        <f t="shared" si="44"/>
        <v>0</v>
      </c>
      <c r="D1459" s="115">
        <f t="shared" si="45"/>
        <v>0</v>
      </c>
    </row>
    <row r="1460" spans="1:4" x14ac:dyDescent="0.3">
      <c r="A1460" s="122">
        <v>41554</v>
      </c>
      <c r="B1460" s="115">
        <v>53.96</v>
      </c>
      <c r="C1460" s="116">
        <f t="shared" si="44"/>
        <v>7.4183976261126016E-4</v>
      </c>
      <c r="D1460" s="115">
        <f t="shared" si="45"/>
        <v>-8.9020771513351225</v>
      </c>
    </row>
    <row r="1461" spans="1:4" x14ac:dyDescent="0.3">
      <c r="A1461" s="122">
        <v>41555</v>
      </c>
      <c r="B1461" s="115">
        <v>54.06</v>
      </c>
      <c r="C1461" s="116">
        <f t="shared" si="44"/>
        <v>2.5964391691394762E-3</v>
      </c>
      <c r="D1461" s="115">
        <f t="shared" si="45"/>
        <v>-31.157270029673715</v>
      </c>
    </row>
    <row r="1462" spans="1:4" x14ac:dyDescent="0.3">
      <c r="A1462" s="122">
        <v>41556</v>
      </c>
      <c r="B1462" s="115">
        <v>54</v>
      </c>
      <c r="C1462" s="116">
        <f t="shared" si="44"/>
        <v>9.2678405931412712E-4</v>
      </c>
      <c r="D1462" s="115">
        <f t="shared" si="45"/>
        <v>-11.121408711769526</v>
      </c>
    </row>
    <row r="1463" spans="1:4" x14ac:dyDescent="0.3">
      <c r="A1463" s="122">
        <v>41557</v>
      </c>
      <c r="B1463" s="115">
        <v>54</v>
      </c>
      <c r="C1463" s="116">
        <f t="shared" si="44"/>
        <v>2.2271714922048524E-3</v>
      </c>
      <c r="D1463" s="115">
        <f t="shared" si="45"/>
        <v>-26.72605790645823</v>
      </c>
    </row>
    <row r="1464" spans="1:4" x14ac:dyDescent="0.3">
      <c r="A1464" s="122">
        <v>41558</v>
      </c>
      <c r="B1464" s="115">
        <v>54.13</v>
      </c>
      <c r="C1464" s="116">
        <f t="shared" si="44"/>
        <v>4.6399406087602076E-3</v>
      </c>
      <c r="D1464" s="115">
        <f t="shared" si="45"/>
        <v>-55.679287305122493</v>
      </c>
    </row>
    <row r="1465" spans="1:4" x14ac:dyDescent="0.3">
      <c r="A1465" s="122">
        <v>41562</v>
      </c>
      <c r="B1465" s="115">
        <v>54.2</v>
      </c>
      <c r="C1465" s="116">
        <f t="shared" si="44"/>
        <v>4.6339202965708986E-3</v>
      </c>
      <c r="D1465" s="115">
        <f t="shared" si="45"/>
        <v>-55.607043558850783</v>
      </c>
    </row>
    <row r="1466" spans="1:4" x14ac:dyDescent="0.3">
      <c r="A1466" s="122">
        <v>41563</v>
      </c>
      <c r="B1466" s="115">
        <v>54.38</v>
      </c>
      <c r="C1466" s="116">
        <f t="shared" si="44"/>
        <v>8.9053803339518359E-3</v>
      </c>
      <c r="D1466" s="115">
        <f t="shared" si="45"/>
        <v>-106.86456400742203</v>
      </c>
    </row>
    <row r="1467" spans="1:4" x14ac:dyDescent="0.3">
      <c r="A1467" s="122">
        <v>41564</v>
      </c>
      <c r="B1467" s="115">
        <v>54.38</v>
      </c>
      <c r="C1467" s="116">
        <f t="shared" si="44"/>
        <v>7.7835433654559246E-3</v>
      </c>
      <c r="D1467" s="115">
        <f t="shared" si="45"/>
        <v>-93.402520385471092</v>
      </c>
    </row>
    <row r="1468" spans="1:4" x14ac:dyDescent="0.3">
      <c r="A1468" s="122">
        <v>41565</v>
      </c>
      <c r="B1468" s="115">
        <v>54.45</v>
      </c>
      <c r="C1468" s="116">
        <f t="shared" si="44"/>
        <v>9.0808005930319118E-3</v>
      </c>
      <c r="D1468" s="115">
        <f t="shared" si="45"/>
        <v>-108.96960711638295</v>
      </c>
    </row>
    <row r="1469" spans="1:4" x14ac:dyDescent="0.3">
      <c r="A1469" s="122">
        <v>41568</v>
      </c>
      <c r="B1469" s="115">
        <v>54.45</v>
      </c>
      <c r="C1469" s="116">
        <f t="shared" si="44"/>
        <v>9.0808005930319118E-3</v>
      </c>
      <c r="D1469" s="115">
        <f t="shared" si="45"/>
        <v>-108.96960711638295</v>
      </c>
    </row>
    <row r="1470" spans="1:4" x14ac:dyDescent="0.3">
      <c r="A1470" s="122">
        <v>41569</v>
      </c>
      <c r="B1470" s="115">
        <v>54.92</v>
      </c>
      <c r="C1470" s="116">
        <f t="shared" si="44"/>
        <v>1.5908250092489817E-2</v>
      </c>
      <c r="D1470" s="115">
        <f t="shared" si="45"/>
        <v>-190.89900110987779</v>
      </c>
    </row>
    <row r="1471" spans="1:4" x14ac:dyDescent="0.3">
      <c r="A1471" s="122">
        <v>41570</v>
      </c>
      <c r="B1471" s="115">
        <v>55.45</v>
      </c>
      <c r="C1471" s="116">
        <f t="shared" si="44"/>
        <v>2.6851851851851904E-2</v>
      </c>
      <c r="D1471" s="115">
        <f t="shared" si="45"/>
        <v>-322.22222222222285</v>
      </c>
    </row>
    <row r="1472" spans="1:4" x14ac:dyDescent="0.3">
      <c r="A1472" s="122">
        <v>41571</v>
      </c>
      <c r="B1472" s="115">
        <v>55.63</v>
      </c>
      <c r="C1472" s="116">
        <f t="shared" si="44"/>
        <v>3.0185185185185232E-2</v>
      </c>
      <c r="D1472" s="115">
        <f t="shared" si="45"/>
        <v>-362.2222222222228</v>
      </c>
    </row>
    <row r="1473" spans="1:4" x14ac:dyDescent="0.3">
      <c r="A1473" s="122">
        <v>41572</v>
      </c>
      <c r="B1473" s="115">
        <v>55.67</v>
      </c>
      <c r="C1473" s="116">
        <f t="shared" si="44"/>
        <v>2.8450027711065935E-2</v>
      </c>
      <c r="D1473" s="115">
        <f t="shared" si="45"/>
        <v>-341.4003325327912</v>
      </c>
    </row>
    <row r="1474" spans="1:4" x14ac:dyDescent="0.3">
      <c r="A1474" s="122">
        <v>41575</v>
      </c>
      <c r="B1474" s="115">
        <v>55.65</v>
      </c>
      <c r="C1474" s="116">
        <f t="shared" si="44"/>
        <v>2.6752767527675195E-2</v>
      </c>
      <c r="D1474" s="115">
        <f t="shared" si="45"/>
        <v>-321.03321033210233</v>
      </c>
    </row>
    <row r="1475" spans="1:4" x14ac:dyDescent="0.3">
      <c r="A1475" s="122">
        <v>41576</v>
      </c>
      <c r="B1475" s="115">
        <v>56.06</v>
      </c>
      <c r="C1475" s="116">
        <f t="shared" si="44"/>
        <v>3.0893710923133498E-2</v>
      </c>
      <c r="D1475" s="115">
        <f t="shared" si="45"/>
        <v>-370.72453107760197</v>
      </c>
    </row>
    <row r="1476" spans="1:4" x14ac:dyDescent="0.3">
      <c r="A1476" s="122">
        <v>41577</v>
      </c>
      <c r="B1476" s="115">
        <v>56</v>
      </c>
      <c r="C1476" s="116">
        <f t="shared" si="44"/>
        <v>2.9790364104450118E-2</v>
      </c>
      <c r="D1476" s="115">
        <f t="shared" si="45"/>
        <v>-357.48436925340144</v>
      </c>
    </row>
    <row r="1477" spans="1:4" x14ac:dyDescent="0.3">
      <c r="A1477" s="122">
        <v>41578</v>
      </c>
      <c r="B1477" s="115">
        <v>56.13</v>
      </c>
      <c r="C1477" s="116">
        <f t="shared" si="44"/>
        <v>3.0853994490358121E-2</v>
      </c>
      <c r="D1477" s="115">
        <f t="shared" si="45"/>
        <v>-370.24793388429748</v>
      </c>
    </row>
    <row r="1478" spans="1:4" x14ac:dyDescent="0.3">
      <c r="A1478" s="122">
        <v>41579</v>
      </c>
      <c r="B1478" s="115">
        <v>56.05</v>
      </c>
      <c r="C1478" s="116">
        <f t="shared" si="44"/>
        <v>2.9384756657483826E-2</v>
      </c>
      <c r="D1478" s="115">
        <f t="shared" si="45"/>
        <v>-352.61707988980589</v>
      </c>
    </row>
    <row r="1479" spans="1:4" x14ac:dyDescent="0.3">
      <c r="A1479" s="122">
        <v>41582</v>
      </c>
      <c r="B1479" s="115">
        <v>56</v>
      </c>
      <c r="C1479" s="116">
        <f t="shared" si="44"/>
        <v>1.9664967225054595E-2</v>
      </c>
      <c r="D1479" s="115">
        <f t="shared" si="45"/>
        <v>-235.97960670065513</v>
      </c>
    </row>
    <row r="1480" spans="1:4" x14ac:dyDescent="0.3">
      <c r="A1480" s="122">
        <v>41583</v>
      </c>
      <c r="B1480" s="115">
        <v>55.95</v>
      </c>
      <c r="C1480" s="116">
        <f t="shared" si="44"/>
        <v>9.017132551848512E-3</v>
      </c>
      <c r="D1480" s="115">
        <f t="shared" si="45"/>
        <v>-108.20559062218214</v>
      </c>
    </row>
    <row r="1481" spans="1:4" x14ac:dyDescent="0.3">
      <c r="A1481" s="122">
        <v>41584</v>
      </c>
      <c r="B1481" s="115">
        <v>56</v>
      </c>
      <c r="C1481" s="116">
        <f t="shared" si="44"/>
        <v>6.6510875426927457E-3</v>
      </c>
      <c r="D1481" s="115">
        <f t="shared" si="45"/>
        <v>-79.813050512312955</v>
      </c>
    </row>
    <row r="1482" spans="1:4" x14ac:dyDescent="0.3">
      <c r="A1482" s="122">
        <v>41585</v>
      </c>
      <c r="B1482" s="115">
        <v>56</v>
      </c>
      <c r="C1482" s="116">
        <f t="shared" si="44"/>
        <v>5.9277887551643302E-3</v>
      </c>
      <c r="D1482" s="115">
        <f t="shared" si="45"/>
        <v>-71.133465061971961</v>
      </c>
    </row>
    <row r="1483" spans="1:4" x14ac:dyDescent="0.3">
      <c r="A1483" s="122">
        <v>41586</v>
      </c>
      <c r="B1483" s="115">
        <v>56</v>
      </c>
      <c r="C1483" s="116">
        <f t="shared" si="44"/>
        <v>6.2893081761006544E-3</v>
      </c>
      <c r="D1483" s="115">
        <f t="shared" si="45"/>
        <v>-75.47169811320785</v>
      </c>
    </row>
    <row r="1484" spans="1:4" x14ac:dyDescent="0.3">
      <c r="A1484" s="122">
        <v>41590</v>
      </c>
      <c r="B1484" s="115">
        <v>56</v>
      </c>
      <c r="C1484" s="116">
        <f t="shared" si="44"/>
        <v>-1.0702818408848068E-3</v>
      </c>
      <c r="D1484" s="115">
        <f t="shared" si="45"/>
        <v>12.843382090617682</v>
      </c>
    </row>
    <row r="1485" spans="1:4" x14ac:dyDescent="0.3">
      <c r="A1485" s="122">
        <v>41591</v>
      </c>
      <c r="B1485" s="115">
        <v>56</v>
      </c>
      <c r="C1485" s="116">
        <f t="shared" si="44"/>
        <v>0</v>
      </c>
      <c r="D1485" s="115">
        <f t="shared" si="45"/>
        <v>0</v>
      </c>
    </row>
    <row r="1486" spans="1:4" x14ac:dyDescent="0.3">
      <c r="A1486" s="122">
        <v>41592</v>
      </c>
      <c r="B1486" s="115">
        <v>56</v>
      </c>
      <c r="C1486" s="116">
        <f t="shared" si="44"/>
        <v>-2.3160520220916188E-3</v>
      </c>
      <c r="D1486" s="115">
        <f t="shared" si="45"/>
        <v>27.792624265099427</v>
      </c>
    </row>
    <row r="1487" spans="1:4" x14ac:dyDescent="0.3">
      <c r="A1487" s="122">
        <v>41593</v>
      </c>
      <c r="B1487" s="115">
        <v>56.03</v>
      </c>
      <c r="C1487" s="116">
        <f t="shared" ref="C1487:C1550" si="46">(B1487-B1478)/B1478</f>
        <v>-3.5682426404988444E-4</v>
      </c>
      <c r="D1487" s="115">
        <f t="shared" ref="D1487:D1550" si="47">C1487*$D$2</f>
        <v>4.2818911685986132</v>
      </c>
    </row>
    <row r="1488" spans="1:4" x14ac:dyDescent="0.3">
      <c r="A1488" s="122">
        <v>41596</v>
      </c>
      <c r="B1488" s="115">
        <v>56.33</v>
      </c>
      <c r="C1488" s="116">
        <f t="shared" si="46"/>
        <v>5.892857142857112E-3</v>
      </c>
      <c r="D1488" s="115">
        <f t="shared" si="47"/>
        <v>-70.714285714285339</v>
      </c>
    </row>
    <row r="1489" spans="1:4" x14ac:dyDescent="0.3">
      <c r="A1489" s="122">
        <v>41597</v>
      </c>
      <c r="B1489" s="115">
        <v>56.35</v>
      </c>
      <c r="C1489" s="116">
        <f t="shared" si="46"/>
        <v>7.1492403932081955E-3</v>
      </c>
      <c r="D1489" s="115">
        <f t="shared" si="47"/>
        <v>-85.790884718498347</v>
      </c>
    </row>
    <row r="1490" spans="1:4" x14ac:dyDescent="0.3">
      <c r="A1490" s="122">
        <v>41598</v>
      </c>
      <c r="B1490" s="115">
        <v>56.47</v>
      </c>
      <c r="C1490" s="116">
        <f t="shared" si="46"/>
        <v>8.3928571428571221E-3</v>
      </c>
      <c r="D1490" s="115">
        <f t="shared" si="47"/>
        <v>-100.71428571428547</v>
      </c>
    </row>
    <row r="1491" spans="1:4" x14ac:dyDescent="0.3">
      <c r="A1491" s="122">
        <v>41599</v>
      </c>
      <c r="B1491" s="115">
        <v>56.43</v>
      </c>
      <c r="C1491" s="116">
        <f t="shared" si="46"/>
        <v>7.6785714285714235E-3</v>
      </c>
      <c r="D1491" s="115">
        <f t="shared" si="47"/>
        <v>-92.142857142857082</v>
      </c>
    </row>
    <row r="1492" spans="1:4" x14ac:dyDescent="0.3">
      <c r="A1492" s="122">
        <v>41600</v>
      </c>
      <c r="B1492" s="115">
        <v>56.38</v>
      </c>
      <c r="C1492" s="116">
        <f t="shared" si="46"/>
        <v>6.7857142857143315E-3</v>
      </c>
      <c r="D1492" s="115">
        <f t="shared" si="47"/>
        <v>-81.428571428571985</v>
      </c>
    </row>
    <row r="1493" spans="1:4" x14ac:dyDescent="0.3">
      <c r="A1493" s="122">
        <v>41603</v>
      </c>
      <c r="B1493" s="115">
        <v>56.4</v>
      </c>
      <c r="C1493" s="116">
        <f t="shared" si="46"/>
        <v>7.1428571428571175E-3</v>
      </c>
      <c r="D1493" s="115">
        <f t="shared" si="47"/>
        <v>-85.71428571428541</v>
      </c>
    </row>
    <row r="1494" spans="1:4" x14ac:dyDescent="0.3">
      <c r="A1494" s="122">
        <v>41604</v>
      </c>
      <c r="B1494" s="115">
        <v>56.4</v>
      </c>
      <c r="C1494" s="116">
        <f t="shared" si="46"/>
        <v>7.1428571428571175E-3</v>
      </c>
      <c r="D1494" s="115">
        <f t="shared" si="47"/>
        <v>-85.71428571428541</v>
      </c>
    </row>
    <row r="1495" spans="1:4" x14ac:dyDescent="0.3">
      <c r="A1495" s="122">
        <v>41605</v>
      </c>
      <c r="B1495" s="115">
        <v>56.44</v>
      </c>
      <c r="C1495" s="116">
        <f t="shared" si="46"/>
        <v>7.857142857142816E-3</v>
      </c>
      <c r="D1495" s="115">
        <f t="shared" si="47"/>
        <v>-94.285714285713794</v>
      </c>
    </row>
    <row r="1496" spans="1:4" x14ac:dyDescent="0.3">
      <c r="A1496" s="122">
        <v>41607</v>
      </c>
      <c r="B1496" s="115">
        <v>56.46</v>
      </c>
      <c r="C1496" s="116">
        <f t="shared" si="46"/>
        <v>7.6744601106550009E-3</v>
      </c>
      <c r="D1496" s="115">
        <f t="shared" si="47"/>
        <v>-92.093521327860017</v>
      </c>
    </row>
    <row r="1497" spans="1:4" x14ac:dyDescent="0.3">
      <c r="A1497" s="122">
        <v>41610</v>
      </c>
      <c r="B1497" s="115">
        <v>56.45</v>
      </c>
      <c r="C1497" s="116">
        <f t="shared" si="46"/>
        <v>2.1303035682585575E-3</v>
      </c>
      <c r="D1497" s="115">
        <f t="shared" si="47"/>
        <v>-25.563642819102689</v>
      </c>
    </row>
    <row r="1498" spans="1:4" x14ac:dyDescent="0.3">
      <c r="A1498" s="122">
        <v>41611</v>
      </c>
      <c r="B1498" s="115">
        <v>56.38</v>
      </c>
      <c r="C1498" s="116">
        <f t="shared" si="46"/>
        <v>5.3238686779061468E-4</v>
      </c>
      <c r="D1498" s="115">
        <f t="shared" si="47"/>
        <v>-6.3886424134873758</v>
      </c>
    </row>
    <row r="1499" spans="1:4" x14ac:dyDescent="0.3">
      <c r="A1499" s="122">
        <v>41612</v>
      </c>
      <c r="B1499" s="115">
        <v>56.22</v>
      </c>
      <c r="C1499" s="116">
        <f t="shared" si="46"/>
        <v>-4.4271294492650966E-3</v>
      </c>
      <c r="D1499" s="115">
        <f t="shared" si="47"/>
        <v>53.125553391181157</v>
      </c>
    </row>
    <row r="1500" spans="1:4" x14ac:dyDescent="0.3">
      <c r="A1500" s="122">
        <v>41613</v>
      </c>
      <c r="B1500" s="115">
        <v>56.1</v>
      </c>
      <c r="C1500" s="116">
        <f t="shared" si="46"/>
        <v>-5.8479532163742392E-3</v>
      </c>
      <c r="D1500" s="115">
        <f t="shared" si="47"/>
        <v>70.175438596490864</v>
      </c>
    </row>
    <row r="1501" spans="1:4" x14ac:dyDescent="0.3">
      <c r="A1501" s="122">
        <v>41614</v>
      </c>
      <c r="B1501" s="115">
        <v>56.05</v>
      </c>
      <c r="C1501" s="116">
        <f t="shared" si="46"/>
        <v>-5.8531394111387969E-3</v>
      </c>
      <c r="D1501" s="115">
        <f t="shared" si="47"/>
        <v>70.237672933665564</v>
      </c>
    </row>
    <row r="1502" spans="1:4" x14ac:dyDescent="0.3">
      <c r="A1502" s="122">
        <v>41617</v>
      </c>
      <c r="B1502" s="115">
        <v>56</v>
      </c>
      <c r="C1502" s="116">
        <f t="shared" si="46"/>
        <v>-7.0921985815602584E-3</v>
      </c>
      <c r="D1502" s="115">
        <f t="shared" si="47"/>
        <v>85.106382978723104</v>
      </c>
    </row>
    <row r="1503" spans="1:4" x14ac:dyDescent="0.3">
      <c r="A1503" s="122">
        <v>41618</v>
      </c>
      <c r="B1503" s="115">
        <v>56.05</v>
      </c>
      <c r="C1503" s="116">
        <f t="shared" si="46"/>
        <v>-6.2056737588652737E-3</v>
      </c>
      <c r="D1503" s="115">
        <f t="shared" si="47"/>
        <v>74.468085106383285</v>
      </c>
    </row>
    <row r="1504" spans="1:4" x14ac:dyDescent="0.3">
      <c r="A1504" s="122">
        <v>41619</v>
      </c>
      <c r="B1504" s="115">
        <v>56.21</v>
      </c>
      <c r="C1504" s="116">
        <f t="shared" si="46"/>
        <v>-4.075124025513765E-3</v>
      </c>
      <c r="D1504" s="115">
        <f t="shared" si="47"/>
        <v>48.901488306165177</v>
      </c>
    </row>
    <row r="1505" spans="1:4" x14ac:dyDescent="0.3">
      <c r="A1505" s="122">
        <v>41620</v>
      </c>
      <c r="B1505" s="115">
        <v>56.25</v>
      </c>
      <c r="C1505" s="116">
        <f t="shared" si="46"/>
        <v>-3.7194473963868377E-3</v>
      </c>
      <c r="D1505" s="115">
        <f t="shared" si="47"/>
        <v>44.633368756642049</v>
      </c>
    </row>
    <row r="1506" spans="1:4" x14ac:dyDescent="0.3">
      <c r="A1506" s="122">
        <v>41621</v>
      </c>
      <c r="B1506" s="115">
        <v>56.35</v>
      </c>
      <c r="C1506" s="116">
        <f t="shared" si="46"/>
        <v>-1.7714791851195998E-3</v>
      </c>
      <c r="D1506" s="115">
        <f t="shared" si="47"/>
        <v>21.257750221435199</v>
      </c>
    </row>
    <row r="1507" spans="1:4" x14ac:dyDescent="0.3">
      <c r="A1507" s="122">
        <v>41624</v>
      </c>
      <c r="B1507" s="115">
        <v>56.22</v>
      </c>
      <c r="C1507" s="116">
        <f t="shared" si="46"/>
        <v>-2.8378857750976177E-3</v>
      </c>
      <c r="D1507" s="115">
        <f t="shared" si="47"/>
        <v>34.05462930117141</v>
      </c>
    </row>
    <row r="1508" spans="1:4" x14ac:dyDescent="0.3">
      <c r="A1508" s="122">
        <v>41625</v>
      </c>
      <c r="B1508" s="115">
        <v>56.22</v>
      </c>
      <c r="C1508" s="116">
        <f t="shared" si="46"/>
        <v>0</v>
      </c>
      <c r="D1508" s="115">
        <f t="shared" si="47"/>
        <v>0</v>
      </c>
    </row>
    <row r="1509" spans="1:4" x14ac:dyDescent="0.3">
      <c r="A1509" s="122">
        <v>41626</v>
      </c>
      <c r="B1509" s="115">
        <v>56.2</v>
      </c>
      <c r="C1509" s="116">
        <f t="shared" si="46"/>
        <v>1.7825311942959254E-3</v>
      </c>
      <c r="D1509" s="115">
        <f t="shared" si="47"/>
        <v>-21.390374331551104</v>
      </c>
    </row>
    <row r="1510" spans="1:4" x14ac:dyDescent="0.3">
      <c r="A1510" s="122">
        <v>41627</v>
      </c>
      <c r="B1510" s="115">
        <v>56.25</v>
      </c>
      <c r="C1510" s="116">
        <f t="shared" si="46"/>
        <v>3.5682426404996049E-3</v>
      </c>
      <c r="D1510" s="115">
        <f t="shared" si="47"/>
        <v>-42.818911685995261</v>
      </c>
    </row>
    <row r="1511" spans="1:4" x14ac:dyDescent="0.3">
      <c r="A1511" s="122">
        <v>41628</v>
      </c>
      <c r="B1511" s="115">
        <v>56.15</v>
      </c>
      <c r="C1511" s="116">
        <f t="shared" si="46"/>
        <v>2.678571428571403E-3</v>
      </c>
      <c r="D1511" s="115">
        <f t="shared" si="47"/>
        <v>-32.142857142856833</v>
      </c>
    </row>
    <row r="1512" spans="1:4" x14ac:dyDescent="0.3">
      <c r="A1512" s="122">
        <v>41631</v>
      </c>
      <c r="B1512" s="115">
        <v>56.19</v>
      </c>
      <c r="C1512" s="116">
        <f t="shared" si="46"/>
        <v>2.4977698483496982E-3</v>
      </c>
      <c r="D1512" s="115">
        <f t="shared" si="47"/>
        <v>-29.973238180196379</v>
      </c>
    </row>
    <row r="1513" spans="1:4" x14ac:dyDescent="0.3">
      <c r="A1513" s="122">
        <v>41632</v>
      </c>
      <c r="B1513" s="115">
        <v>56.19</v>
      </c>
      <c r="C1513" s="116">
        <f t="shared" si="46"/>
        <v>-3.558085749867128E-4</v>
      </c>
      <c r="D1513" s="115">
        <f t="shared" si="47"/>
        <v>4.2697028998405537</v>
      </c>
    </row>
    <row r="1514" spans="1:4" x14ac:dyDescent="0.3">
      <c r="A1514" s="122">
        <v>41634</v>
      </c>
      <c r="B1514" s="115">
        <v>56.55</v>
      </c>
      <c r="C1514" s="116">
        <f t="shared" si="46"/>
        <v>5.3333333333332828E-3</v>
      </c>
      <c r="D1514" s="115">
        <f t="shared" si="47"/>
        <v>-63.999999999999396</v>
      </c>
    </row>
    <row r="1515" spans="1:4" x14ac:dyDescent="0.3">
      <c r="A1515" s="122">
        <v>41635</v>
      </c>
      <c r="B1515" s="115">
        <v>56.69</v>
      </c>
      <c r="C1515" s="116">
        <f t="shared" si="46"/>
        <v>6.0337178349600049E-3</v>
      </c>
      <c r="D1515" s="115">
        <f t="shared" si="47"/>
        <v>-72.404614019520054</v>
      </c>
    </row>
    <row r="1516" spans="1:4" x14ac:dyDescent="0.3">
      <c r="A1516" s="122">
        <v>41638</v>
      </c>
      <c r="B1516" s="115">
        <v>56.6</v>
      </c>
      <c r="C1516" s="116">
        <f t="shared" si="46"/>
        <v>6.7591604411242007E-3</v>
      </c>
      <c r="D1516" s="115">
        <f t="shared" si="47"/>
        <v>-81.109925293490406</v>
      </c>
    </row>
    <row r="1517" spans="1:4" x14ac:dyDescent="0.3">
      <c r="A1517" s="122">
        <v>41639</v>
      </c>
      <c r="B1517" s="115">
        <v>57.06</v>
      </c>
      <c r="C1517" s="116">
        <f t="shared" si="46"/>
        <v>1.4941302027748193E-2</v>
      </c>
      <c r="D1517" s="115">
        <f t="shared" si="47"/>
        <v>-179.29562433297832</v>
      </c>
    </row>
    <row r="1518" spans="1:4" x14ac:dyDescent="0.3">
      <c r="A1518" s="122">
        <v>41641</v>
      </c>
      <c r="B1518" s="115">
        <v>56.67</v>
      </c>
      <c r="C1518" s="116">
        <f t="shared" si="46"/>
        <v>8.362989323843396E-3</v>
      </c>
      <c r="D1518" s="115">
        <f t="shared" si="47"/>
        <v>-100.35587188612075</v>
      </c>
    </row>
    <row r="1519" spans="1:4" x14ac:dyDescent="0.3">
      <c r="A1519" s="122">
        <v>41642</v>
      </c>
      <c r="B1519" s="115">
        <v>56.62</v>
      </c>
      <c r="C1519" s="116">
        <f t="shared" si="46"/>
        <v>6.5777777777777319E-3</v>
      </c>
      <c r="D1519" s="115">
        <f t="shared" si="47"/>
        <v>-78.933333333332783</v>
      </c>
    </row>
    <row r="1520" spans="1:4" x14ac:dyDescent="0.3">
      <c r="A1520" s="122">
        <v>41645</v>
      </c>
      <c r="B1520" s="115">
        <v>56.54</v>
      </c>
      <c r="C1520" s="116">
        <f t="shared" si="46"/>
        <v>6.9456812110418624E-3</v>
      </c>
      <c r="D1520" s="115">
        <f t="shared" si="47"/>
        <v>-83.348174532502355</v>
      </c>
    </row>
    <row r="1521" spans="1:4" x14ac:dyDescent="0.3">
      <c r="A1521" s="122">
        <v>41646</v>
      </c>
      <c r="B1521" s="115">
        <v>56.55</v>
      </c>
      <c r="C1521" s="116">
        <f t="shared" si="46"/>
        <v>6.406833956219958E-3</v>
      </c>
      <c r="D1521" s="115">
        <f t="shared" si="47"/>
        <v>-76.882007474639494</v>
      </c>
    </row>
    <row r="1522" spans="1:4" x14ac:dyDescent="0.3">
      <c r="A1522" s="122">
        <v>41647</v>
      </c>
      <c r="B1522" s="115">
        <v>56.48</v>
      </c>
      <c r="C1522" s="116">
        <f t="shared" si="46"/>
        <v>5.1610606869549594E-3</v>
      </c>
      <c r="D1522" s="115">
        <f t="shared" si="47"/>
        <v>-61.932728243459515</v>
      </c>
    </row>
    <row r="1523" spans="1:4" x14ac:dyDescent="0.3">
      <c r="A1523" s="122">
        <v>41648</v>
      </c>
      <c r="B1523" s="115">
        <v>56.59</v>
      </c>
      <c r="C1523" s="116">
        <f t="shared" si="46"/>
        <v>7.0733863837323173E-4</v>
      </c>
      <c r="D1523" s="115">
        <f t="shared" si="47"/>
        <v>-8.4880636604787814</v>
      </c>
    </row>
    <row r="1524" spans="1:4" x14ac:dyDescent="0.3">
      <c r="A1524" s="122">
        <v>41649</v>
      </c>
      <c r="B1524" s="115">
        <v>56.52</v>
      </c>
      <c r="C1524" s="116">
        <f t="shared" si="46"/>
        <v>-2.9987652143234188E-3</v>
      </c>
      <c r="D1524" s="115">
        <f t="shared" si="47"/>
        <v>35.985182571881026</v>
      </c>
    </row>
    <row r="1525" spans="1:4" x14ac:dyDescent="0.3">
      <c r="A1525" s="122">
        <v>41652</v>
      </c>
      <c r="B1525" s="115">
        <v>56.73</v>
      </c>
      <c r="C1525" s="116">
        <f t="shared" si="46"/>
        <v>2.2968197879857854E-3</v>
      </c>
      <c r="D1525" s="115">
        <f t="shared" si="47"/>
        <v>-27.561837455829426</v>
      </c>
    </row>
    <row r="1526" spans="1:4" x14ac:dyDescent="0.3">
      <c r="A1526" s="122">
        <v>41653</v>
      </c>
      <c r="B1526" s="115">
        <v>56.75</v>
      </c>
      <c r="C1526" s="116">
        <f t="shared" si="46"/>
        <v>-5.4328776726253461E-3</v>
      </c>
      <c r="D1526" s="115">
        <f t="shared" si="47"/>
        <v>65.194532071504156</v>
      </c>
    </row>
    <row r="1527" spans="1:4" x14ac:dyDescent="0.3">
      <c r="A1527" s="122">
        <v>41654</v>
      </c>
      <c r="B1527" s="115">
        <v>56.53</v>
      </c>
      <c r="C1527" s="116">
        <f t="shared" si="46"/>
        <v>-2.4704429151226497E-3</v>
      </c>
      <c r="D1527" s="115">
        <f t="shared" si="47"/>
        <v>29.645314981471795</v>
      </c>
    </row>
    <row r="1528" spans="1:4" x14ac:dyDescent="0.3">
      <c r="A1528" s="122">
        <v>41655</v>
      </c>
      <c r="B1528" s="115">
        <v>56.38</v>
      </c>
      <c r="C1528" s="116">
        <f t="shared" si="46"/>
        <v>-4.2387848816671653E-3</v>
      </c>
      <c r="D1528" s="115">
        <f t="shared" si="47"/>
        <v>50.865418580005986</v>
      </c>
    </row>
    <row r="1529" spans="1:4" x14ac:dyDescent="0.3">
      <c r="A1529" s="122">
        <v>41656</v>
      </c>
      <c r="B1529" s="115">
        <v>56.44</v>
      </c>
      <c r="C1529" s="116">
        <f t="shared" si="46"/>
        <v>-1.7686593562080196E-3</v>
      </c>
      <c r="D1529" s="115">
        <f t="shared" si="47"/>
        <v>21.223912274496236</v>
      </c>
    </row>
    <row r="1530" spans="1:4" x14ac:dyDescent="0.3">
      <c r="A1530" s="122">
        <v>41660</v>
      </c>
      <c r="B1530" s="115">
        <v>56.88</v>
      </c>
      <c r="C1530" s="116">
        <f t="shared" si="46"/>
        <v>5.8355437665783454E-3</v>
      </c>
      <c r="D1530" s="115">
        <f t="shared" si="47"/>
        <v>-70.026525198940149</v>
      </c>
    </row>
    <row r="1531" spans="1:4" x14ac:dyDescent="0.3">
      <c r="A1531" s="122">
        <v>41661</v>
      </c>
      <c r="B1531" s="115">
        <v>56.65</v>
      </c>
      <c r="C1531" s="116">
        <f t="shared" si="46"/>
        <v>3.0099150141643361E-3</v>
      </c>
      <c r="D1531" s="115">
        <f t="shared" si="47"/>
        <v>-36.118980169972033</v>
      </c>
    </row>
    <row r="1532" spans="1:4" x14ac:dyDescent="0.3">
      <c r="A1532" s="122">
        <v>41662</v>
      </c>
      <c r="B1532" s="115">
        <v>56.62</v>
      </c>
      <c r="C1532" s="116">
        <f t="shared" si="46"/>
        <v>5.3012899805608812E-4</v>
      </c>
      <c r="D1532" s="115">
        <f t="shared" si="47"/>
        <v>-6.3615479766730578</v>
      </c>
    </row>
    <row r="1533" spans="1:4" x14ac:dyDescent="0.3">
      <c r="A1533" s="122">
        <v>41663</v>
      </c>
      <c r="B1533" s="115">
        <v>56.3</v>
      </c>
      <c r="C1533" s="116">
        <f t="shared" si="46"/>
        <v>-3.8924274593065454E-3</v>
      </c>
      <c r="D1533" s="115">
        <f t="shared" si="47"/>
        <v>46.709129511678547</v>
      </c>
    </row>
    <row r="1534" spans="1:4" x14ac:dyDescent="0.3">
      <c r="A1534" s="122">
        <v>41666</v>
      </c>
      <c r="B1534" s="115">
        <v>56.29</v>
      </c>
      <c r="C1534" s="116">
        <f t="shared" si="46"/>
        <v>-7.7560373699981974E-3</v>
      </c>
      <c r="D1534" s="115">
        <f t="shared" si="47"/>
        <v>93.072448439978373</v>
      </c>
    </row>
    <row r="1535" spans="1:4" x14ac:dyDescent="0.3">
      <c r="A1535" s="122">
        <v>41667</v>
      </c>
      <c r="B1535" s="115">
        <v>56.29</v>
      </c>
      <c r="C1535" s="116">
        <f t="shared" si="46"/>
        <v>-8.1057268722467112E-3</v>
      </c>
      <c r="D1535" s="115">
        <f t="shared" si="47"/>
        <v>97.26872246696054</v>
      </c>
    </row>
    <row r="1536" spans="1:4" x14ac:dyDescent="0.3">
      <c r="A1536" s="122">
        <v>41668</v>
      </c>
      <c r="B1536" s="115">
        <v>56.3</v>
      </c>
      <c r="C1536" s="116">
        <f t="shared" si="46"/>
        <v>-4.0686361224129483E-3</v>
      </c>
      <c r="D1536" s="115">
        <f t="shared" si="47"/>
        <v>48.823633468955379</v>
      </c>
    </row>
    <row r="1537" spans="1:4" x14ac:dyDescent="0.3">
      <c r="A1537" s="122">
        <v>41669</v>
      </c>
      <c r="B1537" s="115">
        <v>56.29</v>
      </c>
      <c r="C1537" s="116">
        <f t="shared" si="46"/>
        <v>-1.5963107484924337E-3</v>
      </c>
      <c r="D1537" s="115">
        <f t="shared" si="47"/>
        <v>19.155728981909203</v>
      </c>
    </row>
    <row r="1538" spans="1:4" x14ac:dyDescent="0.3">
      <c r="A1538" s="122">
        <v>41670</v>
      </c>
      <c r="B1538" s="115">
        <v>56.25</v>
      </c>
      <c r="C1538" s="116">
        <f t="shared" si="46"/>
        <v>-3.3664068036852895E-3</v>
      </c>
      <c r="D1538" s="115">
        <f t="shared" si="47"/>
        <v>40.396881644223477</v>
      </c>
    </row>
    <row r="1539" spans="1:4" x14ac:dyDescent="0.3">
      <c r="A1539" s="122">
        <v>41673</v>
      </c>
      <c r="B1539" s="115">
        <v>55.94</v>
      </c>
      <c r="C1539" s="116">
        <f t="shared" si="46"/>
        <v>-1.6526019690576738E-2</v>
      </c>
      <c r="D1539" s="115">
        <f t="shared" si="47"/>
        <v>198.31223628692086</v>
      </c>
    </row>
    <row r="1540" spans="1:4" x14ac:dyDescent="0.3">
      <c r="A1540" s="122">
        <v>41674</v>
      </c>
      <c r="B1540" s="115">
        <v>55.85</v>
      </c>
      <c r="C1540" s="116">
        <f t="shared" si="46"/>
        <v>-1.412180052956747E-2</v>
      </c>
      <c r="D1540" s="115">
        <f t="shared" si="47"/>
        <v>169.46160635480965</v>
      </c>
    </row>
    <row r="1541" spans="1:4" x14ac:dyDescent="0.3">
      <c r="A1541" s="122">
        <v>41675</v>
      </c>
      <c r="B1541" s="115">
        <v>55.83</v>
      </c>
      <c r="C1541" s="116">
        <f t="shared" si="46"/>
        <v>-1.3952666902154701E-2</v>
      </c>
      <c r="D1541" s="115">
        <f t="shared" si="47"/>
        <v>167.43200282585642</v>
      </c>
    </row>
    <row r="1542" spans="1:4" x14ac:dyDescent="0.3">
      <c r="A1542" s="122">
        <v>41676</v>
      </c>
      <c r="B1542" s="115">
        <v>56.1</v>
      </c>
      <c r="C1542" s="116">
        <f t="shared" si="46"/>
        <v>-3.5523978685612035E-3</v>
      </c>
      <c r="D1542" s="115">
        <f t="shared" si="47"/>
        <v>42.628774422734445</v>
      </c>
    </row>
    <row r="1543" spans="1:4" x14ac:dyDescent="0.3">
      <c r="A1543" s="122">
        <v>41677</v>
      </c>
      <c r="B1543" s="115">
        <v>56.38</v>
      </c>
      <c r="C1543" s="116">
        <f t="shared" si="46"/>
        <v>1.5988630307337611E-3</v>
      </c>
      <c r="D1543" s="115">
        <f t="shared" si="47"/>
        <v>-19.186356368805132</v>
      </c>
    </row>
    <row r="1544" spans="1:4" x14ac:dyDescent="0.3">
      <c r="A1544" s="122">
        <v>41680</v>
      </c>
      <c r="B1544" s="115">
        <v>56.31</v>
      </c>
      <c r="C1544" s="116">
        <f t="shared" si="46"/>
        <v>3.5530289571865565E-4</v>
      </c>
      <c r="D1544" s="115">
        <f t="shared" si="47"/>
        <v>-4.2636347486238675</v>
      </c>
    </row>
    <row r="1545" spans="1:4" x14ac:dyDescent="0.3">
      <c r="A1545" s="122">
        <v>41681</v>
      </c>
      <c r="B1545" s="115">
        <v>56.18</v>
      </c>
      <c r="C1545" s="116">
        <f t="shared" si="46"/>
        <v>-2.1314387211367222E-3</v>
      </c>
      <c r="D1545" s="115">
        <f t="shared" si="47"/>
        <v>25.577264653640668</v>
      </c>
    </row>
    <row r="1546" spans="1:4" x14ac:dyDescent="0.3">
      <c r="A1546" s="122">
        <v>41682</v>
      </c>
      <c r="B1546" s="115">
        <v>56.13</v>
      </c>
      <c r="C1546" s="116">
        <f t="shared" si="46"/>
        <v>-2.8424231657487404E-3</v>
      </c>
      <c r="D1546" s="115">
        <f t="shared" si="47"/>
        <v>34.109077988984886</v>
      </c>
    </row>
    <row r="1547" spans="1:4" x14ac:dyDescent="0.3">
      <c r="A1547" s="122">
        <v>41683</v>
      </c>
      <c r="B1547" s="115">
        <v>56.15</v>
      </c>
      <c r="C1547" s="116">
        <f t="shared" si="46"/>
        <v>-1.777777777777803E-3</v>
      </c>
      <c r="D1547" s="115">
        <f t="shared" si="47"/>
        <v>21.333333333333638</v>
      </c>
    </row>
    <row r="1548" spans="1:4" x14ac:dyDescent="0.3">
      <c r="A1548" s="122">
        <v>41684</v>
      </c>
      <c r="B1548" s="115">
        <v>56.35</v>
      </c>
      <c r="C1548" s="116">
        <f t="shared" si="46"/>
        <v>7.3292813728996018E-3</v>
      </c>
      <c r="D1548" s="115">
        <f t="shared" si="47"/>
        <v>-87.951376474795225</v>
      </c>
    </row>
    <row r="1549" spans="1:4" x14ac:dyDescent="0.3">
      <c r="A1549" s="122">
        <v>41688</v>
      </c>
      <c r="B1549" s="115">
        <v>56.38</v>
      </c>
      <c r="C1549" s="116">
        <f t="shared" si="46"/>
        <v>9.4897045658012737E-3</v>
      </c>
      <c r="D1549" s="115">
        <f t="shared" si="47"/>
        <v>-113.87645478961528</v>
      </c>
    </row>
    <row r="1550" spans="1:4" x14ac:dyDescent="0.3">
      <c r="A1550" s="122">
        <v>41689</v>
      </c>
      <c r="B1550" s="115">
        <v>56.35</v>
      </c>
      <c r="C1550" s="116">
        <f t="shared" si="46"/>
        <v>9.3139888948594509E-3</v>
      </c>
      <c r="D1550" s="115">
        <f t="shared" si="47"/>
        <v>-111.76786673831342</v>
      </c>
    </row>
    <row r="1551" spans="1:4" x14ac:dyDescent="0.3">
      <c r="A1551" s="122">
        <v>41690</v>
      </c>
      <c r="B1551" s="115">
        <v>56.38</v>
      </c>
      <c r="C1551" s="116">
        <f t="shared" ref="C1551:C1614" si="48">(B1551-B1542)/B1542</f>
        <v>4.9910873440285409E-3</v>
      </c>
      <c r="D1551" s="115">
        <f t="shared" ref="D1551:D1614" si="49">C1551*$D$2</f>
        <v>-59.893048128342492</v>
      </c>
    </row>
    <row r="1552" spans="1:4" x14ac:dyDescent="0.3">
      <c r="A1552" s="122">
        <v>41691</v>
      </c>
      <c r="B1552" s="115">
        <v>56.38</v>
      </c>
      <c r="C1552" s="116">
        <f t="shared" si="48"/>
        <v>0</v>
      </c>
      <c r="D1552" s="115">
        <f t="shared" si="49"/>
        <v>0</v>
      </c>
    </row>
    <row r="1553" spans="1:4" x14ac:dyDescent="0.3">
      <c r="A1553" s="122">
        <v>41694</v>
      </c>
      <c r="B1553" s="115">
        <v>56.5</v>
      </c>
      <c r="C1553" s="116">
        <f t="shared" si="48"/>
        <v>3.3741786538802649E-3</v>
      </c>
      <c r="D1553" s="115">
        <f t="shared" si="49"/>
        <v>-40.490143846563178</v>
      </c>
    </row>
    <row r="1554" spans="1:4" x14ac:dyDescent="0.3">
      <c r="A1554" s="122">
        <v>41695</v>
      </c>
      <c r="B1554" s="115">
        <v>56.3</v>
      </c>
      <c r="C1554" s="116">
        <f t="shared" si="48"/>
        <v>2.1359914560341304E-3</v>
      </c>
      <c r="D1554" s="115">
        <f t="shared" si="49"/>
        <v>-25.631897472409566</v>
      </c>
    </row>
    <row r="1555" spans="1:4" x14ac:dyDescent="0.3">
      <c r="A1555" s="122">
        <v>41696</v>
      </c>
      <c r="B1555" s="115">
        <v>56.75</v>
      </c>
      <c r="C1555" s="116">
        <f t="shared" si="48"/>
        <v>1.1045786566898226E-2</v>
      </c>
      <c r="D1555" s="115">
        <f t="shared" si="49"/>
        <v>-132.54943880277872</v>
      </c>
    </row>
    <row r="1556" spans="1:4" x14ac:dyDescent="0.3">
      <c r="A1556" s="122">
        <v>41697</v>
      </c>
      <c r="B1556" s="115">
        <v>56.6</v>
      </c>
      <c r="C1556" s="116">
        <f t="shared" si="48"/>
        <v>8.0142475512021884E-3</v>
      </c>
      <c r="D1556" s="115">
        <f t="shared" si="49"/>
        <v>-96.170970614426267</v>
      </c>
    </row>
    <row r="1557" spans="1:4" x14ac:dyDescent="0.3">
      <c r="A1557" s="122">
        <v>41698</v>
      </c>
      <c r="B1557" s="115">
        <v>56.9</v>
      </c>
      <c r="C1557" s="116">
        <f t="shared" si="48"/>
        <v>9.760425909494181E-3</v>
      </c>
      <c r="D1557" s="115">
        <f t="shared" si="49"/>
        <v>-117.12511091393017</v>
      </c>
    </row>
    <row r="1558" spans="1:4" x14ac:dyDescent="0.3">
      <c r="A1558" s="122">
        <v>41701</v>
      </c>
      <c r="B1558" s="115">
        <v>56.97</v>
      </c>
      <c r="C1558" s="116">
        <f t="shared" si="48"/>
        <v>1.0464703795672159E-2</v>
      </c>
      <c r="D1558" s="115">
        <f t="shared" si="49"/>
        <v>-125.57644554806591</v>
      </c>
    </row>
    <row r="1559" spans="1:4" x14ac:dyDescent="0.3">
      <c r="A1559" s="122">
        <v>41702</v>
      </c>
      <c r="B1559" s="115">
        <v>56.94</v>
      </c>
      <c r="C1559" s="116">
        <f t="shared" si="48"/>
        <v>1.0470275066548292E-2</v>
      </c>
      <c r="D1559" s="115">
        <f t="shared" si="49"/>
        <v>-125.6433007985795</v>
      </c>
    </row>
    <row r="1560" spans="1:4" x14ac:dyDescent="0.3">
      <c r="A1560" s="122">
        <v>41703</v>
      </c>
      <c r="B1560" s="115">
        <v>57.75</v>
      </c>
      <c r="C1560" s="116">
        <f t="shared" si="48"/>
        <v>2.4299396949272745E-2</v>
      </c>
      <c r="D1560" s="115">
        <f t="shared" si="49"/>
        <v>-291.59276339127291</v>
      </c>
    </row>
    <row r="1561" spans="1:4" x14ac:dyDescent="0.3">
      <c r="A1561" s="122">
        <v>41704</v>
      </c>
      <c r="B1561" s="115">
        <v>57.8</v>
      </c>
      <c r="C1561" s="116">
        <f t="shared" si="48"/>
        <v>2.518623625399068E-2</v>
      </c>
      <c r="D1561" s="115">
        <f t="shared" si="49"/>
        <v>-302.23483504788817</v>
      </c>
    </row>
    <row r="1562" spans="1:4" x14ac:dyDescent="0.3">
      <c r="A1562" s="122">
        <v>41705</v>
      </c>
      <c r="B1562" s="115">
        <v>58.03</v>
      </c>
      <c r="C1562" s="116">
        <f t="shared" si="48"/>
        <v>2.7079646017699136E-2</v>
      </c>
      <c r="D1562" s="115">
        <f t="shared" si="49"/>
        <v>-324.95575221238965</v>
      </c>
    </row>
    <row r="1563" spans="1:4" x14ac:dyDescent="0.3">
      <c r="A1563" s="122">
        <v>41708</v>
      </c>
      <c r="B1563" s="115">
        <v>58.51</v>
      </c>
      <c r="C1563" s="116">
        <f t="shared" si="48"/>
        <v>3.9253996447602149E-2</v>
      </c>
      <c r="D1563" s="115">
        <f t="shared" si="49"/>
        <v>-471.04795737122578</v>
      </c>
    </row>
    <row r="1564" spans="1:4" x14ac:dyDescent="0.3">
      <c r="A1564" s="122">
        <v>41709</v>
      </c>
      <c r="B1564" s="115">
        <v>58.68</v>
      </c>
      <c r="C1564" s="116">
        <f t="shared" si="48"/>
        <v>3.4008810572687218E-2</v>
      </c>
      <c r="D1564" s="115">
        <f t="shared" si="49"/>
        <v>-408.10572687224663</v>
      </c>
    </row>
    <row r="1565" spans="1:4" x14ac:dyDescent="0.3">
      <c r="A1565" s="122">
        <v>41710</v>
      </c>
      <c r="B1565" s="115">
        <v>59.51</v>
      </c>
      <c r="C1565" s="116">
        <f t="shared" si="48"/>
        <v>5.1413427561837394E-2</v>
      </c>
      <c r="D1565" s="115">
        <f t="shared" si="49"/>
        <v>-616.96113074204868</v>
      </c>
    </row>
    <row r="1566" spans="1:4" x14ac:dyDescent="0.3">
      <c r="A1566" s="122">
        <v>41711</v>
      </c>
      <c r="B1566" s="115">
        <v>59.4</v>
      </c>
      <c r="C1566" s="116">
        <f t="shared" si="48"/>
        <v>4.3936731107205626E-2</v>
      </c>
      <c r="D1566" s="115">
        <f t="shared" si="49"/>
        <v>-527.24077328646752</v>
      </c>
    </row>
    <row r="1567" spans="1:4" x14ac:dyDescent="0.3">
      <c r="A1567" s="122">
        <v>41712</v>
      </c>
      <c r="B1567" s="115">
        <v>61.06</v>
      </c>
      <c r="C1567" s="116">
        <f t="shared" si="48"/>
        <v>7.179217131823773E-2</v>
      </c>
      <c r="D1567" s="115">
        <f t="shared" si="49"/>
        <v>-861.5060558188527</v>
      </c>
    </row>
    <row r="1568" spans="1:4" x14ac:dyDescent="0.3">
      <c r="A1568" s="122">
        <v>41715</v>
      </c>
      <c r="B1568" s="115">
        <v>61.38</v>
      </c>
      <c r="C1568" s="116">
        <f t="shared" si="48"/>
        <v>7.7976817702845189E-2</v>
      </c>
      <c r="D1568" s="115">
        <f t="shared" si="49"/>
        <v>-935.72181243414229</v>
      </c>
    </row>
    <row r="1569" spans="1:4" x14ac:dyDescent="0.3">
      <c r="A1569" s="122">
        <v>41716</v>
      </c>
      <c r="B1569" s="115">
        <v>61.58</v>
      </c>
      <c r="C1569" s="116">
        <f t="shared" si="48"/>
        <v>6.6320346320346293E-2</v>
      </c>
      <c r="D1569" s="115">
        <f t="shared" si="49"/>
        <v>-795.84415584415547</v>
      </c>
    </row>
    <row r="1570" spans="1:4" x14ac:dyDescent="0.3">
      <c r="A1570" s="122">
        <v>41717</v>
      </c>
      <c r="B1570" s="115">
        <v>61.75</v>
      </c>
      <c r="C1570" s="116">
        <f t="shared" si="48"/>
        <v>6.8339100346020809E-2</v>
      </c>
      <c r="D1570" s="115">
        <f t="shared" si="49"/>
        <v>-820.06920415224965</v>
      </c>
    </row>
    <row r="1571" spans="1:4" x14ac:dyDescent="0.3">
      <c r="A1571" s="122">
        <v>41718</v>
      </c>
      <c r="B1571" s="115">
        <v>61.78</v>
      </c>
      <c r="C1571" s="116">
        <f t="shared" si="48"/>
        <v>6.462174737204894E-2</v>
      </c>
      <c r="D1571" s="115">
        <f t="shared" si="49"/>
        <v>-775.46096846458727</v>
      </c>
    </row>
    <row r="1572" spans="1:4" x14ac:dyDescent="0.3">
      <c r="A1572" s="122">
        <v>41719</v>
      </c>
      <c r="B1572" s="115">
        <v>61.58</v>
      </c>
      <c r="C1572" s="116">
        <f t="shared" si="48"/>
        <v>5.2469663305417885E-2</v>
      </c>
      <c r="D1572" s="115">
        <f t="shared" si="49"/>
        <v>-629.63595966501464</v>
      </c>
    </row>
    <row r="1573" spans="1:4" x14ac:dyDescent="0.3">
      <c r="A1573" s="122">
        <v>41722</v>
      </c>
      <c r="B1573" s="115">
        <v>61.66</v>
      </c>
      <c r="C1573" s="116">
        <f t="shared" si="48"/>
        <v>5.078391274710288E-2</v>
      </c>
      <c r="D1573" s="115">
        <f t="shared" si="49"/>
        <v>-609.40695296523461</v>
      </c>
    </row>
    <row r="1574" spans="1:4" x14ac:dyDescent="0.3">
      <c r="A1574" s="122">
        <v>41723</v>
      </c>
      <c r="B1574" s="115">
        <v>61.75</v>
      </c>
      <c r="C1574" s="116">
        <f t="shared" si="48"/>
        <v>3.7640732649974827E-2</v>
      </c>
      <c r="D1574" s="115">
        <f t="shared" si="49"/>
        <v>-451.68879179969792</v>
      </c>
    </row>
    <row r="1575" spans="1:4" x14ac:dyDescent="0.3">
      <c r="A1575" s="122">
        <v>41724</v>
      </c>
      <c r="B1575" s="115">
        <v>61.88</v>
      </c>
      <c r="C1575" s="116">
        <f t="shared" si="48"/>
        <v>4.1750841750841816E-2</v>
      </c>
      <c r="D1575" s="115">
        <f t="shared" si="49"/>
        <v>-501.01010101010178</v>
      </c>
    </row>
    <row r="1576" spans="1:4" x14ac:dyDescent="0.3">
      <c r="A1576" s="122">
        <v>41725</v>
      </c>
      <c r="B1576" s="115">
        <v>61.91</v>
      </c>
      <c r="C1576" s="116">
        <f t="shared" si="48"/>
        <v>1.3920733704552804E-2</v>
      </c>
      <c r="D1576" s="115">
        <f t="shared" si="49"/>
        <v>-167.04880445463365</v>
      </c>
    </row>
    <row r="1577" spans="1:4" x14ac:dyDescent="0.3">
      <c r="A1577" s="122">
        <v>41726</v>
      </c>
      <c r="B1577" s="115">
        <v>62.1</v>
      </c>
      <c r="C1577" s="116">
        <f t="shared" si="48"/>
        <v>1.1730205278592356E-2</v>
      </c>
      <c r="D1577" s="115">
        <f t="shared" si="49"/>
        <v>-140.76246334310827</v>
      </c>
    </row>
    <row r="1578" spans="1:4" x14ac:dyDescent="0.3">
      <c r="A1578" s="122">
        <v>41729</v>
      </c>
      <c r="B1578" s="115">
        <v>62.06</v>
      </c>
      <c r="C1578" s="116">
        <f t="shared" si="48"/>
        <v>7.7947385514778172E-3</v>
      </c>
      <c r="D1578" s="115">
        <f t="shared" si="49"/>
        <v>-93.536862617733803</v>
      </c>
    </row>
    <row r="1579" spans="1:4" x14ac:dyDescent="0.3">
      <c r="A1579" s="122">
        <v>41730</v>
      </c>
      <c r="B1579" s="115">
        <v>62.1</v>
      </c>
      <c r="C1579" s="116">
        <f t="shared" si="48"/>
        <v>5.6680161943320068E-3</v>
      </c>
      <c r="D1579" s="115">
        <f t="shared" si="49"/>
        <v>-68.016194331984082</v>
      </c>
    </row>
    <row r="1580" spans="1:4" x14ac:dyDescent="0.3">
      <c r="A1580" s="122">
        <v>41731</v>
      </c>
      <c r="B1580" s="115">
        <v>62.15</v>
      </c>
      <c r="C1580" s="116">
        <f t="shared" si="48"/>
        <v>5.9889932016833512E-3</v>
      </c>
      <c r="D1580" s="115">
        <f t="shared" si="49"/>
        <v>-71.867918420200212</v>
      </c>
    </row>
    <row r="1581" spans="1:4" x14ac:dyDescent="0.3">
      <c r="A1581" s="122">
        <v>41732</v>
      </c>
      <c r="B1581" s="115">
        <v>62.08</v>
      </c>
      <c r="C1581" s="116">
        <f t="shared" si="48"/>
        <v>8.119519324455992E-3</v>
      </c>
      <c r="D1581" s="115">
        <f t="shared" si="49"/>
        <v>-97.434231893471903</v>
      </c>
    </row>
    <row r="1582" spans="1:4" x14ac:dyDescent="0.3">
      <c r="A1582" s="122">
        <v>41733</v>
      </c>
      <c r="B1582" s="115">
        <v>62.18</v>
      </c>
      <c r="C1582" s="116">
        <f t="shared" si="48"/>
        <v>8.4333441453130573E-3</v>
      </c>
      <c r="D1582" s="115">
        <f t="shared" si="49"/>
        <v>-101.20012974375669</v>
      </c>
    </row>
    <row r="1583" spans="1:4" x14ac:dyDescent="0.3">
      <c r="A1583" s="122">
        <v>41736</v>
      </c>
      <c r="B1583" s="115">
        <v>62.03</v>
      </c>
      <c r="C1583" s="116">
        <f t="shared" si="48"/>
        <v>4.5344129554656058E-3</v>
      </c>
      <c r="D1583" s="115">
        <f t="shared" si="49"/>
        <v>-54.412955465587267</v>
      </c>
    </row>
    <row r="1584" spans="1:4" x14ac:dyDescent="0.3">
      <c r="A1584" s="122">
        <v>41737</v>
      </c>
      <c r="B1584" s="115">
        <v>61.98</v>
      </c>
      <c r="C1584" s="116">
        <f t="shared" si="48"/>
        <v>1.6160310277956419E-3</v>
      </c>
      <c r="D1584" s="115">
        <f t="shared" si="49"/>
        <v>-19.392372333547701</v>
      </c>
    </row>
    <row r="1585" spans="1:4" x14ac:dyDescent="0.3">
      <c r="A1585" s="122">
        <v>41738</v>
      </c>
      <c r="B1585" s="115">
        <v>61.97</v>
      </c>
      <c r="C1585" s="116">
        <f t="shared" si="48"/>
        <v>9.6914876433536223E-4</v>
      </c>
      <c r="D1585" s="115">
        <f t="shared" si="49"/>
        <v>-11.629785172024347</v>
      </c>
    </row>
    <row r="1586" spans="1:4" x14ac:dyDescent="0.3">
      <c r="A1586" s="122">
        <v>41739</v>
      </c>
      <c r="B1586" s="115">
        <v>63.31</v>
      </c>
      <c r="C1586" s="116">
        <f t="shared" si="48"/>
        <v>1.9484702093397758E-2</v>
      </c>
      <c r="D1586" s="115">
        <f t="shared" si="49"/>
        <v>-233.81642512077309</v>
      </c>
    </row>
    <row r="1587" spans="1:4" x14ac:dyDescent="0.3">
      <c r="A1587" s="122">
        <v>41740</v>
      </c>
      <c r="B1587" s="115">
        <v>63</v>
      </c>
      <c r="C1587" s="116">
        <f t="shared" si="48"/>
        <v>1.5146632291330933E-2</v>
      </c>
      <c r="D1587" s="115">
        <f t="shared" si="49"/>
        <v>-181.7595874959712</v>
      </c>
    </row>
    <row r="1588" spans="1:4" x14ac:dyDescent="0.3">
      <c r="A1588" s="122">
        <v>41743</v>
      </c>
      <c r="B1588" s="115">
        <v>62.38</v>
      </c>
      <c r="C1588" s="116">
        <f t="shared" si="48"/>
        <v>4.5088566827697447E-3</v>
      </c>
      <c r="D1588" s="115">
        <f t="shared" si="49"/>
        <v>-54.106280193236934</v>
      </c>
    </row>
    <row r="1589" spans="1:4" x14ac:dyDescent="0.3">
      <c r="A1589" s="122">
        <v>41744</v>
      </c>
      <c r="B1589" s="115">
        <v>62.23</v>
      </c>
      <c r="C1589" s="116">
        <f t="shared" si="48"/>
        <v>1.2872083668543572E-3</v>
      </c>
      <c r="D1589" s="115">
        <f t="shared" si="49"/>
        <v>-15.446500402252287</v>
      </c>
    </row>
    <row r="1590" spans="1:4" x14ac:dyDescent="0.3">
      <c r="A1590" s="122">
        <v>41745</v>
      </c>
      <c r="B1590" s="115">
        <v>62.23</v>
      </c>
      <c r="C1590" s="116">
        <f t="shared" si="48"/>
        <v>2.416237113402039E-3</v>
      </c>
      <c r="D1590" s="115">
        <f t="shared" si="49"/>
        <v>-28.994845360824467</v>
      </c>
    </row>
    <row r="1591" spans="1:4" x14ac:dyDescent="0.3">
      <c r="A1591" s="122">
        <v>41746</v>
      </c>
      <c r="B1591" s="115">
        <v>62.56</v>
      </c>
      <c r="C1591" s="116">
        <f t="shared" si="48"/>
        <v>6.1112898037954735E-3</v>
      </c>
      <c r="D1591" s="115">
        <f t="shared" si="49"/>
        <v>-73.33547764554568</v>
      </c>
    </row>
    <row r="1592" spans="1:4" x14ac:dyDescent="0.3">
      <c r="A1592" s="122">
        <v>41750</v>
      </c>
      <c r="B1592" s="115">
        <v>62.38</v>
      </c>
      <c r="C1592" s="116">
        <f t="shared" si="48"/>
        <v>5.6424310817346675E-3</v>
      </c>
      <c r="D1592" s="115">
        <f t="shared" si="49"/>
        <v>-67.709172980816007</v>
      </c>
    </row>
    <row r="1593" spans="1:4" x14ac:dyDescent="0.3">
      <c r="A1593" s="122">
        <v>41751</v>
      </c>
      <c r="B1593" s="115">
        <v>63.06</v>
      </c>
      <c r="C1593" s="116">
        <f t="shared" si="48"/>
        <v>1.7424975798644812E-2</v>
      </c>
      <c r="D1593" s="115">
        <f t="shared" si="49"/>
        <v>-209.09970958373773</v>
      </c>
    </row>
    <row r="1594" spans="1:4" x14ac:dyDescent="0.3">
      <c r="A1594" s="122">
        <v>41752</v>
      </c>
      <c r="B1594" s="115">
        <v>63.25</v>
      </c>
      <c r="C1594" s="116">
        <f t="shared" si="48"/>
        <v>2.0655155720509941E-2</v>
      </c>
      <c r="D1594" s="115">
        <f t="shared" si="49"/>
        <v>-247.86186864611929</v>
      </c>
    </row>
    <row r="1595" spans="1:4" x14ac:dyDescent="0.3">
      <c r="A1595" s="122">
        <v>41753</v>
      </c>
      <c r="B1595" s="115">
        <v>63.25</v>
      </c>
      <c r="C1595" s="116">
        <f t="shared" si="48"/>
        <v>-9.477175801611479E-4</v>
      </c>
      <c r="D1595" s="115">
        <f t="shared" si="49"/>
        <v>11.372610961933775</v>
      </c>
    </row>
    <row r="1596" spans="1:4" x14ac:dyDescent="0.3">
      <c r="A1596" s="122">
        <v>41754</v>
      </c>
      <c r="B1596" s="115">
        <v>63.25</v>
      </c>
      <c r="C1596" s="116">
        <f t="shared" si="48"/>
        <v>3.968253968253968E-3</v>
      </c>
      <c r="D1596" s="115">
        <f t="shared" si="49"/>
        <v>-47.619047619047613</v>
      </c>
    </row>
    <row r="1597" spans="1:4" x14ac:dyDescent="0.3">
      <c r="A1597" s="122">
        <v>41757</v>
      </c>
      <c r="B1597" s="115">
        <v>63.4</v>
      </c>
      <c r="C1597" s="116">
        <f t="shared" si="48"/>
        <v>1.6351394677781277E-2</v>
      </c>
      <c r="D1597" s="115">
        <f t="shared" si="49"/>
        <v>-196.21673613337532</v>
      </c>
    </row>
    <row r="1598" spans="1:4" x14ac:dyDescent="0.3">
      <c r="A1598" s="122">
        <v>41758</v>
      </c>
      <c r="B1598" s="115">
        <v>63.38</v>
      </c>
      <c r="C1598" s="116">
        <f t="shared" si="48"/>
        <v>1.8479832878033196E-2</v>
      </c>
      <c r="D1598" s="115">
        <f t="shared" si="49"/>
        <v>-221.75799453639834</v>
      </c>
    </row>
    <row r="1599" spans="1:4" x14ac:dyDescent="0.3">
      <c r="A1599" s="122">
        <v>41759</v>
      </c>
      <c r="B1599" s="115">
        <v>63.38</v>
      </c>
      <c r="C1599" s="116">
        <f t="shared" si="48"/>
        <v>1.8479832878033196E-2</v>
      </c>
      <c r="D1599" s="115">
        <f t="shared" si="49"/>
        <v>-221.75799453639834</v>
      </c>
    </row>
    <row r="1600" spans="1:4" x14ac:dyDescent="0.3">
      <c r="A1600" s="122">
        <v>41760</v>
      </c>
      <c r="B1600" s="115">
        <v>63.75</v>
      </c>
      <c r="C1600" s="116">
        <f t="shared" si="48"/>
        <v>1.9021739130434746E-2</v>
      </c>
      <c r="D1600" s="115">
        <f t="shared" si="49"/>
        <v>-228.26086956521695</v>
      </c>
    </row>
    <row r="1601" spans="1:4" x14ac:dyDescent="0.3">
      <c r="A1601" s="122">
        <v>41761</v>
      </c>
      <c r="B1601" s="115">
        <v>63.81</v>
      </c>
      <c r="C1601" s="116">
        <f t="shared" si="48"/>
        <v>2.29240141070856E-2</v>
      </c>
      <c r="D1601" s="115">
        <f t="shared" si="49"/>
        <v>-275.08816928502722</v>
      </c>
    </row>
    <row r="1602" spans="1:4" x14ac:dyDescent="0.3">
      <c r="A1602" s="122">
        <v>41764</v>
      </c>
      <c r="B1602" s="115">
        <v>63.76</v>
      </c>
      <c r="C1602" s="116">
        <f t="shared" si="48"/>
        <v>1.1100539169045286E-2</v>
      </c>
      <c r="D1602" s="115">
        <f t="shared" si="49"/>
        <v>-133.20647002854344</v>
      </c>
    </row>
    <row r="1603" spans="1:4" x14ac:dyDescent="0.3">
      <c r="A1603" s="122">
        <v>41765</v>
      </c>
      <c r="B1603" s="115">
        <v>63.63</v>
      </c>
      <c r="C1603" s="116">
        <f t="shared" si="48"/>
        <v>6.007905138339961E-3</v>
      </c>
      <c r="D1603" s="115">
        <f t="shared" si="49"/>
        <v>-72.09486166007953</v>
      </c>
    </row>
    <row r="1604" spans="1:4" x14ac:dyDescent="0.3">
      <c r="A1604" s="122">
        <v>41766</v>
      </c>
      <c r="B1604" s="115">
        <v>63.63</v>
      </c>
      <c r="C1604" s="116">
        <f t="shared" si="48"/>
        <v>6.007905138339961E-3</v>
      </c>
      <c r="D1604" s="115">
        <f t="shared" si="49"/>
        <v>-72.09486166007953</v>
      </c>
    </row>
    <row r="1605" spans="1:4" x14ac:dyDescent="0.3">
      <c r="A1605" s="122">
        <v>41767</v>
      </c>
      <c r="B1605" s="115">
        <v>63.78</v>
      </c>
      <c r="C1605" s="116">
        <f t="shared" si="48"/>
        <v>8.3794466403162241E-3</v>
      </c>
      <c r="D1605" s="115">
        <f t="shared" si="49"/>
        <v>-100.5533596837947</v>
      </c>
    </row>
    <row r="1606" spans="1:4" x14ac:dyDescent="0.3">
      <c r="A1606" s="122">
        <v>41768</v>
      </c>
      <c r="B1606" s="115">
        <v>63.83</v>
      </c>
      <c r="C1606" s="116">
        <f t="shared" si="48"/>
        <v>6.7823343848580396E-3</v>
      </c>
      <c r="D1606" s="115">
        <f t="shared" si="49"/>
        <v>-81.388012618296472</v>
      </c>
    </row>
    <row r="1607" spans="1:4" x14ac:dyDescent="0.3">
      <c r="A1607" s="122">
        <v>41771</v>
      </c>
      <c r="B1607" s="115">
        <v>63.65</v>
      </c>
      <c r="C1607" s="116">
        <f t="shared" si="48"/>
        <v>4.2600189334174188E-3</v>
      </c>
      <c r="D1607" s="115">
        <f t="shared" si="49"/>
        <v>-51.120227201009023</v>
      </c>
    </row>
    <row r="1608" spans="1:4" x14ac:dyDescent="0.3">
      <c r="A1608" s="122">
        <v>41772</v>
      </c>
      <c r="B1608" s="115">
        <v>63.95</v>
      </c>
      <c r="C1608" s="116">
        <f t="shared" si="48"/>
        <v>8.9933733038813548E-3</v>
      </c>
      <c r="D1608" s="115">
        <f t="shared" si="49"/>
        <v>-107.92047964657625</v>
      </c>
    </row>
    <row r="1609" spans="1:4" x14ac:dyDescent="0.3">
      <c r="A1609" s="122">
        <v>41773</v>
      </c>
      <c r="B1609" s="115">
        <v>63.86</v>
      </c>
      <c r="C1609" s="116">
        <f t="shared" si="48"/>
        <v>1.7254901960784225E-3</v>
      </c>
      <c r="D1609" s="115">
        <f t="shared" si="49"/>
        <v>-20.705882352941071</v>
      </c>
    </row>
    <row r="1610" spans="1:4" x14ac:dyDescent="0.3">
      <c r="A1610" s="122">
        <v>41774</v>
      </c>
      <c r="B1610" s="115">
        <v>63.99</v>
      </c>
      <c r="C1610" s="116">
        <f t="shared" si="48"/>
        <v>2.8208744710860323E-3</v>
      </c>
      <c r="D1610" s="115">
        <f t="shared" si="49"/>
        <v>-33.850493653032387</v>
      </c>
    </row>
    <row r="1611" spans="1:4" x14ac:dyDescent="0.3">
      <c r="A1611" s="122">
        <v>41775</v>
      </c>
      <c r="B1611" s="115">
        <v>63.9</v>
      </c>
      <c r="C1611" s="116">
        <f t="shared" si="48"/>
        <v>2.1957340025094193E-3</v>
      </c>
      <c r="D1611" s="115">
        <f t="shared" si="49"/>
        <v>-26.34880803011303</v>
      </c>
    </row>
    <row r="1612" spans="1:4" x14ac:dyDescent="0.3">
      <c r="A1612" s="122">
        <v>41778</v>
      </c>
      <c r="B1612" s="115">
        <v>64.099999999999994</v>
      </c>
      <c r="C1612" s="116">
        <f t="shared" si="48"/>
        <v>7.3864529310072565E-3</v>
      </c>
      <c r="D1612" s="115">
        <f t="shared" si="49"/>
        <v>-88.637435172087081</v>
      </c>
    </row>
    <row r="1613" spans="1:4" x14ac:dyDescent="0.3">
      <c r="A1613" s="122">
        <v>41779</v>
      </c>
      <c r="B1613" s="115">
        <v>64</v>
      </c>
      <c r="C1613" s="116">
        <f t="shared" si="48"/>
        <v>5.8148672010057741E-3</v>
      </c>
      <c r="D1613" s="115">
        <f t="shared" si="49"/>
        <v>-69.778406412069288</v>
      </c>
    </row>
    <row r="1614" spans="1:4" x14ac:dyDescent="0.3">
      <c r="A1614" s="122">
        <v>41780</v>
      </c>
      <c r="B1614" s="115">
        <v>64.12</v>
      </c>
      <c r="C1614" s="116">
        <f t="shared" si="48"/>
        <v>5.3308247099404732E-3</v>
      </c>
      <c r="D1614" s="115">
        <f t="shared" si="49"/>
        <v>-63.969896519285676</v>
      </c>
    </row>
    <row r="1615" spans="1:4" x14ac:dyDescent="0.3">
      <c r="A1615" s="122">
        <v>41781</v>
      </c>
      <c r="B1615" s="115">
        <v>64.3</v>
      </c>
      <c r="C1615" s="116">
        <f t="shared" ref="C1615:C1678" si="50">(B1615-B1606)/B1606</f>
        <v>7.3633087889706855E-3</v>
      </c>
      <c r="D1615" s="115">
        <f t="shared" ref="D1615:D1678" si="51">C1615*$D$2</f>
        <v>-88.359705467648226</v>
      </c>
    </row>
    <row r="1616" spans="1:4" x14ac:dyDescent="0.3">
      <c r="A1616" s="122">
        <v>41782</v>
      </c>
      <c r="B1616" s="115">
        <v>63.83</v>
      </c>
      <c r="C1616" s="116">
        <f t="shared" si="50"/>
        <v>2.8279654359780002E-3</v>
      </c>
      <c r="D1616" s="115">
        <f t="shared" si="51"/>
        <v>-33.935585231736006</v>
      </c>
    </row>
    <row r="1617" spans="1:4" x14ac:dyDescent="0.3">
      <c r="A1617" s="122">
        <v>41786</v>
      </c>
      <c r="B1617" s="115">
        <v>63.8</v>
      </c>
      <c r="C1617" s="116">
        <f t="shared" si="50"/>
        <v>-2.3455824863175241E-3</v>
      </c>
      <c r="D1617" s="115">
        <f t="shared" si="51"/>
        <v>28.146989835810288</v>
      </c>
    </row>
    <row r="1618" spans="1:4" x14ac:dyDescent="0.3">
      <c r="A1618" s="122">
        <v>41787</v>
      </c>
      <c r="B1618" s="115">
        <v>63.83</v>
      </c>
      <c r="C1618" s="116">
        <f t="shared" si="50"/>
        <v>-4.6977763858442118E-4</v>
      </c>
      <c r="D1618" s="115">
        <f t="shared" si="51"/>
        <v>5.6373316630130539</v>
      </c>
    </row>
    <row r="1619" spans="1:4" x14ac:dyDescent="0.3">
      <c r="A1619" s="122">
        <v>41788</v>
      </c>
      <c r="B1619" s="115">
        <v>64.02</v>
      </c>
      <c r="C1619" s="116">
        <f t="shared" si="50"/>
        <v>4.6882325363328695E-4</v>
      </c>
      <c r="D1619" s="115">
        <f t="shared" si="51"/>
        <v>-5.6258790435994435</v>
      </c>
    </row>
    <row r="1620" spans="1:4" x14ac:dyDescent="0.3">
      <c r="A1620" s="122">
        <v>41789</v>
      </c>
      <c r="B1620" s="115">
        <v>64.17</v>
      </c>
      <c r="C1620" s="116">
        <f t="shared" si="50"/>
        <v>4.2253521126761054E-3</v>
      </c>
      <c r="D1620" s="115">
        <f t="shared" si="51"/>
        <v>-50.704225352113262</v>
      </c>
    </row>
    <row r="1621" spans="1:4" x14ac:dyDescent="0.3">
      <c r="A1621" s="122">
        <v>41792</v>
      </c>
      <c r="B1621" s="115">
        <v>63.97</v>
      </c>
      <c r="C1621" s="116">
        <f t="shared" si="50"/>
        <v>-2.0280811232448589E-3</v>
      </c>
      <c r="D1621" s="115">
        <f t="shared" si="51"/>
        <v>24.336973478938308</v>
      </c>
    </row>
    <row r="1622" spans="1:4" x14ac:dyDescent="0.3">
      <c r="A1622" s="122">
        <v>41793</v>
      </c>
      <c r="B1622" s="115">
        <v>64.150000000000006</v>
      </c>
      <c r="C1622" s="116">
        <f t="shared" si="50"/>
        <v>2.3437500000000888E-3</v>
      </c>
      <c r="D1622" s="115">
        <f t="shared" si="51"/>
        <v>-28.125000000001066</v>
      </c>
    </row>
    <row r="1623" spans="1:4" x14ac:dyDescent="0.3">
      <c r="A1623" s="122">
        <v>41794</v>
      </c>
      <c r="B1623" s="115">
        <v>64.17</v>
      </c>
      <c r="C1623" s="116">
        <f t="shared" si="50"/>
        <v>7.7978789769178342E-4</v>
      </c>
      <c r="D1623" s="115">
        <f t="shared" si="51"/>
        <v>-9.3574547723014003</v>
      </c>
    </row>
    <row r="1624" spans="1:4" x14ac:dyDescent="0.3">
      <c r="A1624" s="122">
        <v>41795</v>
      </c>
      <c r="B1624" s="115">
        <v>64.17</v>
      </c>
      <c r="C1624" s="116">
        <f t="shared" si="50"/>
        <v>-2.0217729393467413E-3</v>
      </c>
      <c r="D1624" s="115">
        <f t="shared" si="51"/>
        <v>24.261275272160894</v>
      </c>
    </row>
    <row r="1625" spans="1:4" x14ac:dyDescent="0.3">
      <c r="A1625" s="122">
        <v>41796</v>
      </c>
      <c r="B1625" s="115">
        <v>64.08</v>
      </c>
      <c r="C1625" s="116">
        <f t="shared" si="50"/>
        <v>3.9166536111546295E-3</v>
      </c>
      <c r="D1625" s="115">
        <f t="shared" si="51"/>
        <v>-46.999843333855551</v>
      </c>
    </row>
    <row r="1626" spans="1:4" x14ac:dyDescent="0.3">
      <c r="A1626" s="122">
        <v>41799</v>
      </c>
      <c r="B1626" s="115">
        <v>64.08</v>
      </c>
      <c r="C1626" s="116">
        <f t="shared" si="50"/>
        <v>4.3887147335423381E-3</v>
      </c>
      <c r="D1626" s="115">
        <f t="shared" si="51"/>
        <v>-52.664576802508059</v>
      </c>
    </row>
    <row r="1627" spans="1:4" x14ac:dyDescent="0.3">
      <c r="A1627" s="122">
        <v>41800</v>
      </c>
      <c r="B1627" s="115">
        <v>64.17</v>
      </c>
      <c r="C1627" s="116">
        <f t="shared" si="50"/>
        <v>5.3266489111703499E-3</v>
      </c>
      <c r="D1627" s="115">
        <f t="shared" si="51"/>
        <v>-63.919786934044197</v>
      </c>
    </row>
    <row r="1628" spans="1:4" x14ac:dyDescent="0.3">
      <c r="A1628" s="122">
        <v>41801</v>
      </c>
      <c r="B1628" s="115">
        <v>64.13</v>
      </c>
      <c r="C1628" s="116">
        <f t="shared" si="50"/>
        <v>1.7182130584192353E-3</v>
      </c>
      <c r="D1628" s="115">
        <f t="shared" si="51"/>
        <v>-20.618556701030823</v>
      </c>
    </row>
    <row r="1629" spans="1:4" x14ac:dyDescent="0.3">
      <c r="A1629" s="122">
        <v>41802</v>
      </c>
      <c r="B1629" s="115">
        <v>64.12</v>
      </c>
      <c r="C1629" s="116">
        <f t="shared" si="50"/>
        <v>-7.7918030232191303E-4</v>
      </c>
      <c r="D1629" s="115">
        <f t="shared" si="51"/>
        <v>9.3501636278629565</v>
      </c>
    </row>
    <row r="1630" spans="1:4" x14ac:dyDescent="0.3">
      <c r="A1630" s="122">
        <v>41803</v>
      </c>
      <c r="B1630" s="115">
        <v>64.17</v>
      </c>
      <c r="C1630" s="116">
        <f t="shared" si="50"/>
        <v>3.1264655307175681E-3</v>
      </c>
      <c r="D1630" s="115">
        <f t="shared" si="51"/>
        <v>-37.517586368610814</v>
      </c>
    </row>
    <row r="1631" spans="1:4" x14ac:dyDescent="0.3">
      <c r="A1631" s="122">
        <v>41806</v>
      </c>
      <c r="B1631" s="115">
        <v>64.23</v>
      </c>
      <c r="C1631" s="116">
        <f t="shared" si="50"/>
        <v>1.2470771628994278E-3</v>
      </c>
      <c r="D1631" s="115">
        <f t="shared" si="51"/>
        <v>-14.964925954793133</v>
      </c>
    </row>
    <row r="1632" spans="1:4" x14ac:dyDescent="0.3">
      <c r="A1632" s="122">
        <v>41807</v>
      </c>
      <c r="B1632" s="115">
        <v>64.33</v>
      </c>
      <c r="C1632" s="116">
        <f t="shared" si="50"/>
        <v>2.49337696743021E-3</v>
      </c>
      <c r="D1632" s="115">
        <f t="shared" si="51"/>
        <v>-29.920523609162519</v>
      </c>
    </row>
    <row r="1633" spans="1:4" x14ac:dyDescent="0.3">
      <c r="A1633" s="122">
        <v>41808</v>
      </c>
      <c r="B1633" s="115">
        <v>64.48</v>
      </c>
      <c r="C1633" s="116">
        <f t="shared" si="50"/>
        <v>4.8309178743961706E-3</v>
      </c>
      <c r="D1633" s="115">
        <f t="shared" si="51"/>
        <v>-57.971014492754044</v>
      </c>
    </row>
    <row r="1634" spans="1:4" x14ac:dyDescent="0.3">
      <c r="A1634" s="122">
        <v>41809</v>
      </c>
      <c r="B1634" s="115">
        <v>64.56</v>
      </c>
      <c r="C1634" s="116">
        <f t="shared" si="50"/>
        <v>7.4906367041199127E-3</v>
      </c>
      <c r="D1634" s="115">
        <f t="shared" si="51"/>
        <v>-89.887640449438948</v>
      </c>
    </row>
    <row r="1635" spans="1:4" x14ac:dyDescent="0.3">
      <c r="A1635" s="122">
        <v>41810</v>
      </c>
      <c r="B1635" s="115">
        <v>64.33</v>
      </c>
      <c r="C1635" s="116">
        <f t="shared" si="50"/>
        <v>3.9013732833957553E-3</v>
      </c>
      <c r="D1635" s="115">
        <f t="shared" si="51"/>
        <v>-46.816479400749067</v>
      </c>
    </row>
    <row r="1636" spans="1:4" x14ac:dyDescent="0.3">
      <c r="A1636" s="122">
        <v>41813</v>
      </c>
      <c r="B1636" s="115">
        <v>64.38</v>
      </c>
      <c r="C1636" s="116">
        <f t="shared" si="50"/>
        <v>3.2725572697521231E-3</v>
      </c>
      <c r="D1636" s="115">
        <f t="shared" si="51"/>
        <v>-39.270687237025477</v>
      </c>
    </row>
    <row r="1637" spans="1:4" x14ac:dyDescent="0.3">
      <c r="A1637" s="122">
        <v>41814</v>
      </c>
      <c r="B1637" s="115">
        <v>64.28</v>
      </c>
      <c r="C1637" s="116">
        <f t="shared" si="50"/>
        <v>2.3389989084672646E-3</v>
      </c>
      <c r="D1637" s="115">
        <f t="shared" si="51"/>
        <v>-28.067986901607174</v>
      </c>
    </row>
    <row r="1638" spans="1:4" x14ac:dyDescent="0.3">
      <c r="A1638" s="122">
        <v>41815</v>
      </c>
      <c r="B1638" s="115">
        <v>64.31</v>
      </c>
      <c r="C1638" s="116">
        <f t="shared" si="50"/>
        <v>2.9631940112289099E-3</v>
      </c>
      <c r="D1638" s="115">
        <f t="shared" si="51"/>
        <v>-35.558328134746915</v>
      </c>
    </row>
    <row r="1639" spans="1:4" x14ac:dyDescent="0.3">
      <c r="A1639" s="122">
        <v>41816</v>
      </c>
      <c r="B1639" s="115">
        <v>64.33</v>
      </c>
      <c r="C1639" s="116">
        <f t="shared" si="50"/>
        <v>2.49337696743021E-3</v>
      </c>
      <c r="D1639" s="115">
        <f t="shared" si="51"/>
        <v>-29.920523609162519</v>
      </c>
    </row>
    <row r="1640" spans="1:4" x14ac:dyDescent="0.3">
      <c r="A1640" s="122">
        <v>41817</v>
      </c>
      <c r="B1640" s="115">
        <v>64.28</v>
      </c>
      <c r="C1640" s="116">
        <f t="shared" si="50"/>
        <v>7.7845243655608209E-4</v>
      </c>
      <c r="D1640" s="115">
        <f t="shared" si="51"/>
        <v>-9.3414292386729851</v>
      </c>
    </row>
    <row r="1641" spans="1:4" x14ac:dyDescent="0.3">
      <c r="A1641" s="122">
        <v>41820</v>
      </c>
      <c r="B1641" s="115">
        <v>64.38</v>
      </c>
      <c r="C1641" s="116">
        <f t="shared" si="50"/>
        <v>7.7724234416286589E-4</v>
      </c>
      <c r="D1641" s="115">
        <f t="shared" si="51"/>
        <v>-9.3269081299543899</v>
      </c>
    </row>
    <row r="1642" spans="1:4" x14ac:dyDescent="0.3">
      <c r="A1642" s="122">
        <v>41821</v>
      </c>
      <c r="B1642" s="115">
        <v>64.53</v>
      </c>
      <c r="C1642" s="116">
        <f t="shared" si="50"/>
        <v>7.7543424317613459E-4</v>
      </c>
      <c r="D1642" s="115">
        <f t="shared" si="51"/>
        <v>-9.3052109181136142</v>
      </c>
    </row>
    <row r="1643" spans="1:4" x14ac:dyDescent="0.3">
      <c r="A1643" s="122">
        <v>41822</v>
      </c>
      <c r="B1643" s="115">
        <v>64.510000000000005</v>
      </c>
      <c r="C1643" s="116">
        <f t="shared" si="50"/>
        <v>-7.744733581164367E-4</v>
      </c>
      <c r="D1643" s="115">
        <f t="shared" si="51"/>
        <v>9.2936802973972412</v>
      </c>
    </row>
    <row r="1644" spans="1:4" x14ac:dyDescent="0.3">
      <c r="A1644" s="122">
        <v>41823</v>
      </c>
      <c r="B1644" s="115">
        <v>64.61</v>
      </c>
      <c r="C1644" s="116">
        <f t="shared" si="50"/>
        <v>4.3525571273123134E-3</v>
      </c>
      <c r="D1644" s="115">
        <f t="shared" si="51"/>
        <v>-52.23068552774776</v>
      </c>
    </row>
    <row r="1645" spans="1:4" x14ac:dyDescent="0.3">
      <c r="A1645" s="122">
        <v>41827</v>
      </c>
      <c r="B1645" s="115">
        <v>64.55</v>
      </c>
      <c r="C1645" s="116">
        <f t="shared" si="50"/>
        <v>2.6405716060888739E-3</v>
      </c>
      <c r="D1645" s="115">
        <f t="shared" si="51"/>
        <v>-31.686859273066489</v>
      </c>
    </row>
    <row r="1646" spans="1:4" x14ac:dyDescent="0.3">
      <c r="A1646" s="122">
        <v>41828</v>
      </c>
      <c r="B1646" s="115">
        <v>64.62</v>
      </c>
      <c r="C1646" s="116">
        <f t="shared" si="50"/>
        <v>5.2893590541381987E-3</v>
      </c>
      <c r="D1646" s="115">
        <f t="shared" si="51"/>
        <v>-63.472308649658387</v>
      </c>
    </row>
    <row r="1647" spans="1:4" x14ac:dyDescent="0.3">
      <c r="A1647" s="122">
        <v>41829</v>
      </c>
      <c r="B1647" s="115">
        <v>64.569999999999993</v>
      </c>
      <c r="C1647" s="116">
        <f t="shared" si="50"/>
        <v>4.0429171201988943E-3</v>
      </c>
      <c r="D1647" s="115">
        <f t="shared" si="51"/>
        <v>-48.51500544238673</v>
      </c>
    </row>
    <row r="1648" spans="1:4" x14ac:dyDescent="0.3">
      <c r="A1648" s="122">
        <v>41830</v>
      </c>
      <c r="B1648" s="115">
        <v>64.62</v>
      </c>
      <c r="C1648" s="116">
        <f t="shared" si="50"/>
        <v>4.5080055961449752E-3</v>
      </c>
      <c r="D1648" s="115">
        <f t="shared" si="51"/>
        <v>-54.096067153739703</v>
      </c>
    </row>
    <row r="1649" spans="1:4" x14ac:dyDescent="0.3">
      <c r="A1649" s="122">
        <v>41831</v>
      </c>
      <c r="B1649" s="115">
        <v>64.72</v>
      </c>
      <c r="C1649" s="116">
        <f t="shared" si="50"/>
        <v>6.8450528935905062E-3</v>
      </c>
      <c r="D1649" s="115">
        <f t="shared" si="51"/>
        <v>-82.14063472308608</v>
      </c>
    </row>
    <row r="1650" spans="1:4" x14ac:dyDescent="0.3">
      <c r="A1650" s="122">
        <v>41834</v>
      </c>
      <c r="B1650" s="115">
        <v>64.599999999999994</v>
      </c>
      <c r="C1650" s="116">
        <f t="shared" si="50"/>
        <v>3.4172103137620207E-3</v>
      </c>
      <c r="D1650" s="115">
        <f t="shared" si="51"/>
        <v>-41.006523765144244</v>
      </c>
    </row>
    <row r="1651" spans="1:4" x14ac:dyDescent="0.3">
      <c r="A1651" s="122">
        <v>41835</v>
      </c>
      <c r="B1651" s="115">
        <v>64.58</v>
      </c>
      <c r="C1651" s="116">
        <f t="shared" si="50"/>
        <v>7.7483341081663033E-4</v>
      </c>
      <c r="D1651" s="115">
        <f t="shared" si="51"/>
        <v>-9.2980009297995636</v>
      </c>
    </row>
    <row r="1652" spans="1:4" x14ac:dyDescent="0.3">
      <c r="A1652" s="122">
        <v>41836</v>
      </c>
      <c r="B1652" s="115">
        <v>64.48</v>
      </c>
      <c r="C1652" s="116">
        <f t="shared" si="50"/>
        <v>-4.6504417919704128E-4</v>
      </c>
      <c r="D1652" s="115">
        <f t="shared" si="51"/>
        <v>5.5805301503644955</v>
      </c>
    </row>
    <row r="1653" spans="1:4" x14ac:dyDescent="0.3">
      <c r="A1653" s="122">
        <v>41837</v>
      </c>
      <c r="B1653" s="115">
        <v>64.5</v>
      </c>
      <c r="C1653" s="116">
        <f t="shared" si="50"/>
        <v>-1.7025228292833839E-3</v>
      </c>
      <c r="D1653" s="115">
        <f t="shared" si="51"/>
        <v>20.430273951400608</v>
      </c>
    </row>
    <row r="1654" spans="1:4" x14ac:dyDescent="0.3">
      <c r="A1654" s="122">
        <v>41838</v>
      </c>
      <c r="B1654" s="115">
        <v>64.67</v>
      </c>
      <c r="C1654" s="116">
        <f t="shared" si="50"/>
        <v>1.859024012393564E-3</v>
      </c>
      <c r="D1654" s="115">
        <f t="shared" si="51"/>
        <v>-22.308288148722767</v>
      </c>
    </row>
    <row r="1655" spans="1:4" x14ac:dyDescent="0.3">
      <c r="A1655" s="122">
        <v>41841</v>
      </c>
      <c r="B1655" s="115">
        <v>64.650000000000006</v>
      </c>
      <c r="C1655" s="116">
        <f t="shared" si="50"/>
        <v>4.6425255338906121E-4</v>
      </c>
      <c r="D1655" s="115">
        <f t="shared" si="51"/>
        <v>-5.5710306406687344</v>
      </c>
    </row>
    <row r="1656" spans="1:4" x14ac:dyDescent="0.3">
      <c r="A1656" s="122">
        <v>41842</v>
      </c>
      <c r="B1656" s="115">
        <v>64.75</v>
      </c>
      <c r="C1656" s="116">
        <f t="shared" si="50"/>
        <v>2.7876722936349208E-3</v>
      </c>
      <c r="D1656" s="115">
        <f t="shared" si="51"/>
        <v>-33.45206752361905</v>
      </c>
    </row>
    <row r="1657" spans="1:4" x14ac:dyDescent="0.3">
      <c r="A1657" s="122">
        <v>41843</v>
      </c>
      <c r="B1657" s="115">
        <v>64.75</v>
      </c>
      <c r="C1657" s="116">
        <f t="shared" si="50"/>
        <v>2.0117610646857853E-3</v>
      </c>
      <c r="D1657" s="115">
        <f t="shared" si="51"/>
        <v>-24.141132776229423</v>
      </c>
    </row>
    <row r="1658" spans="1:4" x14ac:dyDescent="0.3">
      <c r="A1658" s="122">
        <v>41844</v>
      </c>
      <c r="B1658" s="115">
        <v>64.7</v>
      </c>
      <c r="C1658" s="116">
        <f t="shared" si="50"/>
        <v>-3.0902348578485815E-4</v>
      </c>
      <c r="D1658" s="115">
        <f t="shared" si="51"/>
        <v>3.708281829418298</v>
      </c>
    </row>
    <row r="1659" spans="1:4" x14ac:dyDescent="0.3">
      <c r="A1659" s="122">
        <v>41845</v>
      </c>
      <c r="B1659" s="115">
        <v>64.63</v>
      </c>
      <c r="C1659" s="116">
        <f t="shared" si="50"/>
        <v>4.6439628482973901E-4</v>
      </c>
      <c r="D1659" s="115">
        <f t="shared" si="51"/>
        <v>-5.5727554179568681</v>
      </c>
    </row>
    <row r="1660" spans="1:4" x14ac:dyDescent="0.3">
      <c r="A1660" s="122">
        <v>41848</v>
      </c>
      <c r="B1660" s="115">
        <v>64.66</v>
      </c>
      <c r="C1660" s="116">
        <f t="shared" si="50"/>
        <v>1.2387736141219929E-3</v>
      </c>
      <c r="D1660" s="115">
        <f t="shared" si="51"/>
        <v>-14.865283369463915</v>
      </c>
    </row>
    <row r="1661" spans="1:4" x14ac:dyDescent="0.3">
      <c r="A1661" s="122">
        <v>41849</v>
      </c>
      <c r="B1661" s="115">
        <v>64.66</v>
      </c>
      <c r="C1661" s="116">
        <f t="shared" si="50"/>
        <v>2.7915632754341286E-3</v>
      </c>
      <c r="D1661" s="115">
        <f t="shared" si="51"/>
        <v>-33.498759305209546</v>
      </c>
    </row>
    <row r="1662" spans="1:4" x14ac:dyDescent="0.3">
      <c r="A1662" s="122">
        <v>41850</v>
      </c>
      <c r="B1662" s="115">
        <v>64.64</v>
      </c>
      <c r="C1662" s="116">
        <f t="shared" si="50"/>
        <v>2.1705426356589236E-3</v>
      </c>
      <c r="D1662" s="115">
        <f t="shared" si="51"/>
        <v>-26.046511627907083</v>
      </c>
    </row>
    <row r="1663" spans="1:4" x14ac:dyDescent="0.3">
      <c r="A1663" s="122">
        <v>41851</v>
      </c>
      <c r="B1663" s="115">
        <v>64.64</v>
      </c>
      <c r="C1663" s="116">
        <f t="shared" si="50"/>
        <v>-4.6389361373126855E-4</v>
      </c>
      <c r="D1663" s="115">
        <f t="shared" si="51"/>
        <v>5.566723364775223</v>
      </c>
    </row>
    <row r="1664" spans="1:4" x14ac:dyDescent="0.3">
      <c r="A1664" s="122">
        <v>41852</v>
      </c>
      <c r="B1664" s="115">
        <v>64.67</v>
      </c>
      <c r="C1664" s="116">
        <f t="shared" si="50"/>
        <v>3.0935808197983013E-4</v>
      </c>
      <c r="D1664" s="115">
        <f t="shared" si="51"/>
        <v>-3.7122969837579616</v>
      </c>
    </row>
    <row r="1665" spans="1:4" x14ac:dyDescent="0.3">
      <c r="A1665" s="122">
        <v>41855</v>
      </c>
      <c r="B1665" s="115">
        <v>64.680000000000007</v>
      </c>
      <c r="C1665" s="116">
        <f t="shared" si="50"/>
        <v>-1.0810810810809757E-3</v>
      </c>
      <c r="D1665" s="115">
        <f t="shared" si="51"/>
        <v>12.972972972971709</v>
      </c>
    </row>
    <row r="1666" spans="1:4" x14ac:dyDescent="0.3">
      <c r="A1666" s="122">
        <v>41856</v>
      </c>
      <c r="B1666" s="115">
        <v>64.59</v>
      </c>
      <c r="C1666" s="116">
        <f t="shared" si="50"/>
        <v>-2.4710424710424183E-3</v>
      </c>
      <c r="D1666" s="115">
        <f t="shared" si="51"/>
        <v>29.652509652509021</v>
      </c>
    </row>
    <row r="1667" spans="1:4" x14ac:dyDescent="0.3">
      <c r="A1667" s="122">
        <v>41857</v>
      </c>
      <c r="B1667" s="115">
        <v>64.489999999999995</v>
      </c>
      <c r="C1667" s="116">
        <f t="shared" si="50"/>
        <v>-3.2457496136013594E-3</v>
      </c>
      <c r="D1667" s="115">
        <f t="shared" si="51"/>
        <v>38.948995363216312</v>
      </c>
    </row>
    <row r="1668" spans="1:4" x14ac:dyDescent="0.3">
      <c r="A1668" s="122">
        <v>41858</v>
      </c>
      <c r="B1668" s="115">
        <v>64.53</v>
      </c>
      <c r="C1668" s="116">
        <f t="shared" si="50"/>
        <v>-1.5472690700912011E-3</v>
      </c>
      <c r="D1668" s="115">
        <f t="shared" si="51"/>
        <v>18.567228841094412</v>
      </c>
    </row>
    <row r="1669" spans="1:4" x14ac:dyDescent="0.3">
      <c r="A1669" s="122">
        <v>41859</v>
      </c>
      <c r="B1669" s="115">
        <v>64.510000000000005</v>
      </c>
      <c r="C1669" s="116">
        <f t="shared" si="50"/>
        <v>-2.3198267862664938E-3</v>
      </c>
      <c r="D1669" s="115">
        <f t="shared" si="51"/>
        <v>27.837921435197927</v>
      </c>
    </row>
    <row r="1670" spans="1:4" x14ac:dyDescent="0.3">
      <c r="A1670" s="122">
        <v>41862</v>
      </c>
      <c r="B1670" s="115">
        <v>64.5</v>
      </c>
      <c r="C1670" s="116">
        <f t="shared" si="50"/>
        <v>-2.4744819053510144E-3</v>
      </c>
      <c r="D1670" s="115">
        <f t="shared" si="51"/>
        <v>29.693782864212171</v>
      </c>
    </row>
    <row r="1671" spans="1:4" x14ac:dyDescent="0.3">
      <c r="A1671" s="122">
        <v>41863</v>
      </c>
      <c r="B1671" s="115">
        <v>64.5</v>
      </c>
      <c r="C1671" s="116">
        <f t="shared" si="50"/>
        <v>-2.1658415841584247E-3</v>
      </c>
      <c r="D1671" s="115">
        <f t="shared" si="51"/>
        <v>25.990099009901098</v>
      </c>
    </row>
    <row r="1672" spans="1:4" x14ac:dyDescent="0.3">
      <c r="A1672" s="122">
        <v>41864</v>
      </c>
      <c r="B1672" s="115">
        <v>64.56</v>
      </c>
      <c r="C1672" s="116">
        <f t="shared" si="50"/>
        <v>-1.2376237623762112E-3</v>
      </c>
      <c r="D1672" s="115">
        <f t="shared" si="51"/>
        <v>14.851485148514534</v>
      </c>
    </row>
    <row r="1673" spans="1:4" x14ac:dyDescent="0.3">
      <c r="A1673" s="122">
        <v>41865</v>
      </c>
      <c r="B1673" s="115">
        <v>64.56</v>
      </c>
      <c r="C1673" s="116">
        <f t="shared" si="50"/>
        <v>-1.7009432503479114E-3</v>
      </c>
      <c r="D1673" s="115">
        <f t="shared" si="51"/>
        <v>20.411319004174935</v>
      </c>
    </row>
    <row r="1674" spans="1:4" x14ac:dyDescent="0.3">
      <c r="A1674" s="122">
        <v>41866</v>
      </c>
      <c r="B1674" s="115">
        <v>64.5</v>
      </c>
      <c r="C1674" s="116">
        <f t="shared" si="50"/>
        <v>-2.7829313543600311E-3</v>
      </c>
      <c r="D1674" s="115">
        <f t="shared" si="51"/>
        <v>33.395176252320375</v>
      </c>
    </row>
    <row r="1675" spans="1:4" x14ac:dyDescent="0.3">
      <c r="A1675" s="122">
        <v>41869</v>
      </c>
      <c r="B1675" s="115">
        <v>64.56</v>
      </c>
      <c r="C1675" s="116">
        <f t="shared" si="50"/>
        <v>-4.6446818392941841E-4</v>
      </c>
      <c r="D1675" s="115">
        <f t="shared" si="51"/>
        <v>5.5736182071530207</v>
      </c>
    </row>
    <row r="1676" spans="1:4" x14ac:dyDescent="0.3">
      <c r="A1676" s="122">
        <v>41870</v>
      </c>
      <c r="B1676" s="115">
        <v>64.5</v>
      </c>
      <c r="C1676" s="116">
        <f t="shared" si="50"/>
        <v>1.5506280043425517E-4</v>
      </c>
      <c r="D1676" s="115">
        <f t="shared" si="51"/>
        <v>-1.860753605211062</v>
      </c>
    </row>
    <row r="1677" spans="1:4" x14ac:dyDescent="0.3">
      <c r="A1677" s="122">
        <v>41871</v>
      </c>
      <c r="B1677" s="115">
        <v>64.5</v>
      </c>
      <c r="C1677" s="116">
        <f t="shared" si="50"/>
        <v>-4.6490004649002225E-4</v>
      </c>
      <c r="D1677" s="115">
        <f t="shared" si="51"/>
        <v>5.5788005578802666</v>
      </c>
    </row>
    <row r="1678" spans="1:4" x14ac:dyDescent="0.3">
      <c r="A1678" s="122">
        <v>41872</v>
      </c>
      <c r="B1678" s="115">
        <v>64.5</v>
      </c>
      <c r="C1678" s="116">
        <f t="shared" si="50"/>
        <v>-1.5501472639908721E-4</v>
      </c>
      <c r="D1678" s="115">
        <f t="shared" si="51"/>
        <v>1.8601767167890464</v>
      </c>
    </row>
    <row r="1679" spans="1:4" x14ac:dyDescent="0.3">
      <c r="A1679" s="122">
        <v>41873</v>
      </c>
      <c r="B1679" s="115">
        <v>64.5</v>
      </c>
      <c r="C1679" s="116">
        <f t="shared" ref="C1679:C1742" si="52">(B1679-B1670)/B1670</f>
        <v>0</v>
      </c>
      <c r="D1679" s="115">
        <f t="shared" ref="D1679:D1742" si="53">C1679*$D$2</f>
        <v>0</v>
      </c>
    </row>
    <row r="1680" spans="1:4" x14ac:dyDescent="0.3">
      <c r="A1680" s="122">
        <v>41876</v>
      </c>
      <c r="B1680" s="115">
        <v>64.5</v>
      </c>
      <c r="C1680" s="116">
        <f t="shared" si="52"/>
        <v>0</v>
      </c>
      <c r="D1680" s="115">
        <f t="shared" si="53"/>
        <v>0</v>
      </c>
    </row>
    <row r="1681" spans="1:4" x14ac:dyDescent="0.3">
      <c r="A1681" s="122">
        <v>41877</v>
      </c>
      <c r="B1681" s="115">
        <v>64.5</v>
      </c>
      <c r="C1681" s="116">
        <f t="shared" si="52"/>
        <v>-9.2936802973981214E-4</v>
      </c>
      <c r="D1681" s="115">
        <f t="shared" si="53"/>
        <v>11.152416356877746</v>
      </c>
    </row>
    <row r="1682" spans="1:4" x14ac:dyDescent="0.3">
      <c r="A1682" s="122">
        <v>41878</v>
      </c>
      <c r="B1682" s="115">
        <v>64.5</v>
      </c>
      <c r="C1682" s="116">
        <f t="shared" si="52"/>
        <v>-9.2936802973981214E-4</v>
      </c>
      <c r="D1682" s="115">
        <f t="shared" si="53"/>
        <v>11.152416356877746</v>
      </c>
    </row>
    <row r="1683" spans="1:4" x14ac:dyDescent="0.3">
      <c r="A1683" s="122">
        <v>41879</v>
      </c>
      <c r="B1683" s="115">
        <v>64.5</v>
      </c>
      <c r="C1683" s="116">
        <f t="shared" si="52"/>
        <v>0</v>
      </c>
      <c r="D1683" s="115">
        <f t="shared" si="53"/>
        <v>0</v>
      </c>
    </row>
    <row r="1684" spans="1:4" x14ac:dyDescent="0.3">
      <c r="A1684" s="122">
        <v>41880</v>
      </c>
      <c r="B1684" s="115">
        <v>64.5</v>
      </c>
      <c r="C1684" s="116">
        <f t="shared" si="52"/>
        <v>-9.2936802973981214E-4</v>
      </c>
      <c r="D1684" s="115">
        <f t="shared" si="53"/>
        <v>11.152416356877746</v>
      </c>
    </row>
    <row r="1685" spans="1:4" x14ac:dyDescent="0.3">
      <c r="A1685" s="122">
        <v>41884</v>
      </c>
      <c r="B1685" s="115">
        <v>64.5</v>
      </c>
      <c r="C1685" s="116">
        <f t="shared" si="52"/>
        <v>0</v>
      </c>
      <c r="D1685" s="115">
        <f t="shared" si="53"/>
        <v>0</v>
      </c>
    </row>
    <row r="1686" spans="1:4" x14ac:dyDescent="0.3">
      <c r="A1686" s="122">
        <v>41885</v>
      </c>
      <c r="B1686" s="115">
        <v>64.56</v>
      </c>
      <c r="C1686" s="116">
        <f t="shared" si="52"/>
        <v>9.3023255813957017E-4</v>
      </c>
      <c r="D1686" s="115">
        <f t="shared" si="53"/>
        <v>-11.162790697674842</v>
      </c>
    </row>
    <row r="1687" spans="1:4" x14ac:dyDescent="0.3">
      <c r="A1687" s="122">
        <v>41886</v>
      </c>
      <c r="B1687" s="115">
        <v>64.5</v>
      </c>
      <c r="C1687" s="116">
        <f t="shared" si="52"/>
        <v>0</v>
      </c>
      <c r="D1687" s="115">
        <f t="shared" si="53"/>
        <v>0</v>
      </c>
    </row>
    <row r="1688" spans="1:4" x14ac:dyDescent="0.3">
      <c r="A1688" s="122">
        <v>41887</v>
      </c>
      <c r="B1688" s="115">
        <v>64.5</v>
      </c>
      <c r="C1688" s="116">
        <f t="shared" si="52"/>
        <v>0</v>
      </c>
      <c r="D1688" s="115">
        <f t="shared" si="53"/>
        <v>0</v>
      </c>
    </row>
    <row r="1689" spans="1:4" x14ac:dyDescent="0.3">
      <c r="A1689" s="122">
        <v>41890</v>
      </c>
      <c r="B1689" s="115">
        <v>64.56</v>
      </c>
      <c r="C1689" s="116">
        <f t="shared" si="52"/>
        <v>9.3023255813957017E-4</v>
      </c>
      <c r="D1689" s="115">
        <f t="shared" si="53"/>
        <v>-11.162790697674842</v>
      </c>
    </row>
    <row r="1690" spans="1:4" x14ac:dyDescent="0.3">
      <c r="A1690" s="122">
        <v>41891</v>
      </c>
      <c r="B1690" s="115">
        <v>64.650000000000006</v>
      </c>
      <c r="C1690" s="116">
        <f t="shared" si="52"/>
        <v>2.3255813953489252E-3</v>
      </c>
      <c r="D1690" s="115">
        <f t="shared" si="53"/>
        <v>-27.906976744187102</v>
      </c>
    </row>
    <row r="1691" spans="1:4" x14ac:dyDescent="0.3">
      <c r="A1691" s="122">
        <v>41892</v>
      </c>
      <c r="B1691" s="115">
        <v>64.63</v>
      </c>
      <c r="C1691" s="116">
        <f t="shared" si="52"/>
        <v>2.0155038759689216E-3</v>
      </c>
      <c r="D1691" s="115">
        <f t="shared" si="53"/>
        <v>-24.186046511627058</v>
      </c>
    </row>
    <row r="1692" spans="1:4" x14ac:dyDescent="0.3">
      <c r="A1692" s="122">
        <v>41893</v>
      </c>
      <c r="B1692" s="115">
        <v>64.63</v>
      </c>
      <c r="C1692" s="116">
        <f t="shared" si="52"/>
        <v>2.0155038759689216E-3</v>
      </c>
      <c r="D1692" s="115">
        <f t="shared" si="53"/>
        <v>-24.186046511627058</v>
      </c>
    </row>
    <row r="1693" spans="1:4" x14ac:dyDescent="0.3">
      <c r="A1693" s="122">
        <v>41894</v>
      </c>
      <c r="B1693" s="115">
        <v>64.69</v>
      </c>
      <c r="C1693" s="116">
        <f t="shared" si="52"/>
        <v>2.9457364341084918E-3</v>
      </c>
      <c r="D1693" s="115">
        <f t="shared" si="53"/>
        <v>-35.348837209301898</v>
      </c>
    </row>
    <row r="1694" spans="1:4" x14ac:dyDescent="0.3">
      <c r="A1694" s="122">
        <v>41897</v>
      </c>
      <c r="B1694" s="115">
        <v>64.739999999999995</v>
      </c>
      <c r="C1694" s="116">
        <f t="shared" si="52"/>
        <v>3.7209302325580604E-3</v>
      </c>
      <c r="D1694" s="115">
        <f t="shared" si="53"/>
        <v>-44.651162790696723</v>
      </c>
    </row>
    <row r="1695" spans="1:4" x14ac:dyDescent="0.3">
      <c r="A1695" s="122">
        <v>41898</v>
      </c>
      <c r="B1695" s="115">
        <v>64.67</v>
      </c>
      <c r="C1695" s="116">
        <f t="shared" si="52"/>
        <v>1.7038413878562488E-3</v>
      </c>
      <c r="D1695" s="115">
        <f t="shared" si="53"/>
        <v>-20.446096654274985</v>
      </c>
    </row>
    <row r="1696" spans="1:4" x14ac:dyDescent="0.3">
      <c r="A1696" s="122">
        <v>41899</v>
      </c>
      <c r="B1696" s="115">
        <v>64.67</v>
      </c>
      <c r="C1696" s="116">
        <f t="shared" si="52"/>
        <v>2.6356589147287085E-3</v>
      </c>
      <c r="D1696" s="115">
        <f t="shared" si="53"/>
        <v>-31.627906976744502</v>
      </c>
    </row>
    <row r="1697" spans="1:4" x14ac:dyDescent="0.3">
      <c r="A1697" s="122">
        <v>41900</v>
      </c>
      <c r="B1697" s="115">
        <v>64.650000000000006</v>
      </c>
      <c r="C1697" s="116">
        <f t="shared" si="52"/>
        <v>2.3255813953489252E-3</v>
      </c>
      <c r="D1697" s="115">
        <f t="shared" si="53"/>
        <v>-27.906976744187102</v>
      </c>
    </row>
    <row r="1698" spans="1:4" x14ac:dyDescent="0.3">
      <c r="A1698" s="122">
        <v>41901</v>
      </c>
      <c r="B1698" s="115">
        <v>64.75</v>
      </c>
      <c r="C1698" s="116">
        <f t="shared" si="52"/>
        <v>2.9429987608425917E-3</v>
      </c>
      <c r="D1698" s="115">
        <f t="shared" si="53"/>
        <v>-35.315985130111102</v>
      </c>
    </row>
    <row r="1699" spans="1:4" x14ac:dyDescent="0.3">
      <c r="A1699" s="122">
        <v>41904</v>
      </c>
      <c r="B1699" s="115">
        <v>64.75</v>
      </c>
      <c r="C1699" s="116">
        <f t="shared" si="52"/>
        <v>1.5467904098993707E-3</v>
      </c>
      <c r="D1699" s="115">
        <f t="shared" si="53"/>
        <v>-18.561484918792448</v>
      </c>
    </row>
    <row r="1700" spans="1:4" x14ac:dyDescent="0.3">
      <c r="A1700" s="122">
        <v>41905</v>
      </c>
      <c r="B1700" s="115">
        <v>64.72</v>
      </c>
      <c r="C1700" s="116">
        <f t="shared" si="52"/>
        <v>1.3925421630822128E-3</v>
      </c>
      <c r="D1700" s="115">
        <f t="shared" si="53"/>
        <v>-16.710505956986552</v>
      </c>
    </row>
    <row r="1701" spans="1:4" x14ac:dyDescent="0.3">
      <c r="A1701" s="122">
        <v>41906</v>
      </c>
      <c r="B1701" s="115">
        <v>64.650000000000006</v>
      </c>
      <c r="C1701" s="116">
        <f t="shared" si="52"/>
        <v>3.094538140184161E-4</v>
      </c>
      <c r="D1701" s="115">
        <f t="shared" si="53"/>
        <v>-3.7134457682209931</v>
      </c>
    </row>
    <row r="1702" spans="1:4" x14ac:dyDescent="0.3">
      <c r="A1702" s="122">
        <v>41907</v>
      </c>
      <c r="B1702" s="115">
        <v>64.650000000000006</v>
      </c>
      <c r="C1702" s="116">
        <f t="shared" si="52"/>
        <v>-6.183335909722066E-4</v>
      </c>
      <c r="D1702" s="115">
        <f t="shared" si="53"/>
        <v>7.4200030916664792</v>
      </c>
    </row>
    <row r="1703" spans="1:4" x14ac:dyDescent="0.3">
      <c r="A1703" s="122">
        <v>41908</v>
      </c>
      <c r="B1703" s="115">
        <v>64.63</v>
      </c>
      <c r="C1703" s="116">
        <f t="shared" si="52"/>
        <v>-1.6991041087426543E-3</v>
      </c>
      <c r="D1703" s="115">
        <f t="shared" si="53"/>
        <v>20.389249304911853</v>
      </c>
    </row>
    <row r="1704" spans="1:4" x14ac:dyDescent="0.3">
      <c r="A1704" s="122">
        <v>41911</v>
      </c>
      <c r="B1704" s="115">
        <v>64.72</v>
      </c>
      <c r="C1704" s="116">
        <f t="shared" si="52"/>
        <v>7.7315602288537425E-4</v>
      </c>
      <c r="D1704" s="115">
        <f t="shared" si="53"/>
        <v>-9.2778722746244906</v>
      </c>
    </row>
    <row r="1705" spans="1:4" x14ac:dyDescent="0.3">
      <c r="A1705" s="122">
        <v>41912</v>
      </c>
      <c r="B1705" s="115">
        <v>64.72</v>
      </c>
      <c r="C1705" s="116">
        <f t="shared" si="52"/>
        <v>7.7315602288537425E-4</v>
      </c>
      <c r="D1705" s="115">
        <f t="shared" si="53"/>
        <v>-9.2778722746244906</v>
      </c>
    </row>
    <row r="1706" spans="1:4" x14ac:dyDescent="0.3">
      <c r="A1706" s="122">
        <v>41913</v>
      </c>
      <c r="B1706" s="115">
        <v>64.72</v>
      </c>
      <c r="C1706" s="116">
        <f t="shared" si="52"/>
        <v>1.0827532869295154E-3</v>
      </c>
      <c r="D1706" s="115">
        <f t="shared" si="53"/>
        <v>-12.993039443154185</v>
      </c>
    </row>
    <row r="1707" spans="1:4" x14ac:dyDescent="0.3">
      <c r="A1707" s="122">
        <v>41914</v>
      </c>
      <c r="B1707" s="115">
        <v>64.77</v>
      </c>
      <c r="C1707" s="116">
        <f t="shared" si="52"/>
        <v>3.0888030888024743E-4</v>
      </c>
      <c r="D1707" s="115">
        <f t="shared" si="53"/>
        <v>-3.7065637065629691</v>
      </c>
    </row>
    <row r="1708" spans="1:4" x14ac:dyDescent="0.3">
      <c r="A1708" s="122">
        <v>41915</v>
      </c>
      <c r="B1708" s="115">
        <v>64.680000000000007</v>
      </c>
      <c r="C1708" s="116">
        <f t="shared" si="52"/>
        <v>-1.0810810810809757E-3</v>
      </c>
      <c r="D1708" s="115">
        <f t="shared" si="53"/>
        <v>12.972972972971709</v>
      </c>
    </row>
    <row r="1709" spans="1:4" x14ac:dyDescent="0.3">
      <c r="A1709" s="122">
        <v>41918</v>
      </c>
      <c r="B1709" s="115">
        <v>64.64</v>
      </c>
      <c r="C1709" s="116">
        <f t="shared" si="52"/>
        <v>-1.2360939431396523E-3</v>
      </c>
      <c r="D1709" s="115">
        <f t="shared" si="53"/>
        <v>14.833127317675828</v>
      </c>
    </row>
    <row r="1710" spans="1:4" x14ac:dyDescent="0.3">
      <c r="A1710" s="122">
        <v>41919</v>
      </c>
      <c r="B1710" s="115">
        <v>64.73</v>
      </c>
      <c r="C1710" s="116">
        <f t="shared" si="52"/>
        <v>1.2374323279195404E-3</v>
      </c>
      <c r="D1710" s="115">
        <f t="shared" si="53"/>
        <v>-14.849187935034484</v>
      </c>
    </row>
    <row r="1711" spans="1:4" x14ac:dyDescent="0.3">
      <c r="A1711" s="122">
        <v>41920</v>
      </c>
      <c r="B1711" s="115">
        <v>64.73</v>
      </c>
      <c r="C1711" s="116">
        <f t="shared" si="52"/>
        <v>1.2374323279195404E-3</v>
      </c>
      <c r="D1711" s="115">
        <f t="shared" si="53"/>
        <v>-14.849187935034484</v>
      </c>
    </row>
    <row r="1712" spans="1:4" x14ac:dyDescent="0.3">
      <c r="A1712" s="122">
        <v>41921</v>
      </c>
      <c r="B1712" s="115">
        <v>64.739999999999995</v>
      </c>
      <c r="C1712" s="116">
        <f t="shared" si="52"/>
        <v>1.701995977100409E-3</v>
      </c>
      <c r="D1712" s="115">
        <f t="shared" si="53"/>
        <v>-20.423951725204908</v>
      </c>
    </row>
    <row r="1713" spans="1:4" x14ac:dyDescent="0.3">
      <c r="A1713" s="122">
        <v>41922</v>
      </c>
      <c r="B1713" s="115">
        <v>64.66</v>
      </c>
      <c r="C1713" s="116">
        <f t="shared" si="52"/>
        <v>-9.2707045735479412E-4</v>
      </c>
      <c r="D1713" s="115">
        <f t="shared" si="53"/>
        <v>11.124845488257529</v>
      </c>
    </row>
    <row r="1714" spans="1:4" x14ac:dyDescent="0.3">
      <c r="A1714" s="122">
        <v>41926</v>
      </c>
      <c r="B1714" s="115">
        <v>64.67</v>
      </c>
      <c r="C1714" s="116">
        <f t="shared" si="52"/>
        <v>-7.7255871446225521E-4</v>
      </c>
      <c r="D1714" s="115">
        <f t="shared" si="53"/>
        <v>9.2707045735470626</v>
      </c>
    </row>
    <row r="1715" spans="1:4" x14ac:dyDescent="0.3">
      <c r="A1715" s="122">
        <v>41927</v>
      </c>
      <c r="B1715" s="115">
        <v>64.7</v>
      </c>
      <c r="C1715" s="116">
        <f t="shared" si="52"/>
        <v>-3.0902348578485815E-4</v>
      </c>
      <c r="D1715" s="115">
        <f t="shared" si="53"/>
        <v>3.708281829418298</v>
      </c>
    </row>
    <row r="1716" spans="1:4" x14ac:dyDescent="0.3">
      <c r="A1716" s="122">
        <v>41928</v>
      </c>
      <c r="B1716" s="115">
        <v>64.66</v>
      </c>
      <c r="C1716" s="116">
        <f t="shared" si="52"/>
        <v>-1.6983171221244316E-3</v>
      </c>
      <c r="D1716" s="115">
        <f t="shared" si="53"/>
        <v>20.379805465493181</v>
      </c>
    </row>
    <row r="1717" spans="1:4" x14ac:dyDescent="0.3">
      <c r="A1717" s="122">
        <v>41929</v>
      </c>
      <c r="B1717" s="115">
        <v>64.62</v>
      </c>
      <c r="C1717" s="116">
        <f t="shared" si="52"/>
        <v>-9.2764378478667696E-4</v>
      </c>
      <c r="D1717" s="115">
        <f t="shared" si="53"/>
        <v>11.131725417440123</v>
      </c>
    </row>
    <row r="1718" spans="1:4" x14ac:dyDescent="0.3">
      <c r="A1718" s="122">
        <v>41932</v>
      </c>
      <c r="B1718" s="115">
        <v>64.61</v>
      </c>
      <c r="C1718" s="116">
        <f t="shared" si="52"/>
        <v>-4.6410891089110671E-4</v>
      </c>
      <c r="D1718" s="115">
        <f t="shared" si="53"/>
        <v>5.5693069306932808</v>
      </c>
    </row>
    <row r="1719" spans="1:4" x14ac:dyDescent="0.3">
      <c r="A1719" s="122">
        <v>41933</v>
      </c>
      <c r="B1719" s="115">
        <v>64.569999999999993</v>
      </c>
      <c r="C1719" s="116">
        <f t="shared" si="52"/>
        <v>-2.4718059632320528E-3</v>
      </c>
      <c r="D1719" s="115">
        <f t="shared" si="53"/>
        <v>29.661671558784633</v>
      </c>
    </row>
    <row r="1720" spans="1:4" x14ac:dyDescent="0.3">
      <c r="A1720" s="122">
        <v>41934</v>
      </c>
      <c r="B1720" s="115">
        <v>64.61</v>
      </c>
      <c r="C1720" s="116">
        <f t="shared" si="52"/>
        <v>-1.853854472423985E-3</v>
      </c>
      <c r="D1720" s="115">
        <f t="shared" si="53"/>
        <v>22.246253669087821</v>
      </c>
    </row>
    <row r="1721" spans="1:4" x14ac:dyDescent="0.3">
      <c r="A1721" s="122">
        <v>41935</v>
      </c>
      <c r="B1721" s="115">
        <v>64.62</v>
      </c>
      <c r="C1721" s="116">
        <f t="shared" si="52"/>
        <v>-1.8535681186282104E-3</v>
      </c>
      <c r="D1721" s="115">
        <f t="shared" si="53"/>
        <v>22.242817423538526</v>
      </c>
    </row>
    <row r="1722" spans="1:4" x14ac:dyDescent="0.3">
      <c r="A1722" s="122">
        <v>41936</v>
      </c>
      <c r="B1722" s="115">
        <v>64.69</v>
      </c>
      <c r="C1722" s="116">
        <f t="shared" si="52"/>
        <v>4.6396535725334268E-4</v>
      </c>
      <c r="D1722" s="115">
        <f t="shared" si="53"/>
        <v>-5.5675842870401118</v>
      </c>
    </row>
    <row r="1723" spans="1:4" x14ac:dyDescent="0.3">
      <c r="A1723" s="122">
        <v>41939</v>
      </c>
      <c r="B1723" s="115">
        <v>64.650000000000006</v>
      </c>
      <c r="C1723" s="116">
        <f t="shared" si="52"/>
        <v>-3.0926240915410576E-4</v>
      </c>
      <c r="D1723" s="115">
        <f t="shared" si="53"/>
        <v>3.7111489098492689</v>
      </c>
    </row>
    <row r="1724" spans="1:4" x14ac:dyDescent="0.3">
      <c r="A1724" s="122">
        <v>41940</v>
      </c>
      <c r="B1724" s="115">
        <v>64.650000000000006</v>
      </c>
      <c r="C1724" s="116">
        <f t="shared" si="52"/>
        <v>-7.7279752704786952E-4</v>
      </c>
      <c r="D1724" s="115">
        <f t="shared" si="53"/>
        <v>9.2735703245744343</v>
      </c>
    </row>
    <row r="1725" spans="1:4" x14ac:dyDescent="0.3">
      <c r="A1725" s="122">
        <v>41941</v>
      </c>
      <c r="B1725" s="115">
        <v>64.650000000000006</v>
      </c>
      <c r="C1725" s="116">
        <f t="shared" si="52"/>
        <v>-1.5465511908430106E-4</v>
      </c>
      <c r="D1725" s="115">
        <f t="shared" si="53"/>
        <v>1.8558614290116127</v>
      </c>
    </row>
    <row r="1726" spans="1:4" x14ac:dyDescent="0.3">
      <c r="A1726" s="122">
        <v>41942</v>
      </c>
      <c r="B1726" s="115">
        <v>64.650000000000006</v>
      </c>
      <c r="C1726" s="116">
        <f t="shared" si="52"/>
        <v>4.6425255338906121E-4</v>
      </c>
      <c r="D1726" s="115">
        <f t="shared" si="53"/>
        <v>-5.5710306406687344</v>
      </c>
    </row>
    <row r="1727" spans="1:4" x14ac:dyDescent="0.3">
      <c r="A1727" s="122">
        <v>41943</v>
      </c>
      <c r="B1727" s="115">
        <v>64.63</v>
      </c>
      <c r="C1727" s="116">
        <f t="shared" si="52"/>
        <v>3.0954960532419165E-4</v>
      </c>
      <c r="D1727" s="115">
        <f t="shared" si="53"/>
        <v>-3.7145952638902999</v>
      </c>
    </row>
    <row r="1728" spans="1:4" x14ac:dyDescent="0.3">
      <c r="A1728" s="122">
        <v>41946</v>
      </c>
      <c r="B1728" s="115">
        <v>64.650000000000006</v>
      </c>
      <c r="C1728" s="116">
        <f t="shared" si="52"/>
        <v>1.2389654638378894E-3</v>
      </c>
      <c r="D1728" s="115">
        <f t="shared" si="53"/>
        <v>-14.867585566054673</v>
      </c>
    </row>
    <row r="1729" spans="1:4" x14ac:dyDescent="0.3">
      <c r="A1729" s="122">
        <v>41947</v>
      </c>
      <c r="B1729" s="115">
        <v>64.650000000000006</v>
      </c>
      <c r="C1729" s="116">
        <f t="shared" si="52"/>
        <v>6.1909921064860318E-4</v>
      </c>
      <c r="D1729" s="115">
        <f t="shared" si="53"/>
        <v>-7.4291905277832377</v>
      </c>
    </row>
    <row r="1730" spans="1:4" x14ac:dyDescent="0.3">
      <c r="A1730" s="122">
        <v>41948</v>
      </c>
      <c r="B1730" s="115">
        <v>64.650000000000006</v>
      </c>
      <c r="C1730" s="116">
        <f t="shared" si="52"/>
        <v>4.6425255338906121E-4</v>
      </c>
      <c r="D1730" s="115">
        <f t="shared" si="53"/>
        <v>-5.5710306406687344</v>
      </c>
    </row>
    <row r="1731" spans="1:4" x14ac:dyDescent="0.3">
      <c r="A1731" s="122">
        <v>41949</v>
      </c>
      <c r="B1731" s="115">
        <v>64.650000000000006</v>
      </c>
      <c r="C1731" s="116">
        <f t="shared" si="52"/>
        <v>-6.183335909722066E-4</v>
      </c>
      <c r="D1731" s="115">
        <f t="shared" si="53"/>
        <v>7.4200030916664792</v>
      </c>
    </row>
    <row r="1732" spans="1:4" x14ac:dyDescent="0.3">
      <c r="A1732" s="122">
        <v>41950</v>
      </c>
      <c r="B1732" s="115">
        <v>64.739999999999995</v>
      </c>
      <c r="C1732" s="116">
        <f t="shared" si="52"/>
        <v>1.3921113689093455E-3</v>
      </c>
      <c r="D1732" s="115">
        <f t="shared" si="53"/>
        <v>-16.705336426912147</v>
      </c>
    </row>
    <row r="1733" spans="1:4" x14ac:dyDescent="0.3">
      <c r="A1733" s="122">
        <v>41953</v>
      </c>
      <c r="B1733" s="115">
        <v>64.709999999999994</v>
      </c>
      <c r="C1733" s="116">
        <f t="shared" si="52"/>
        <v>9.2807424593949043E-4</v>
      </c>
      <c r="D1733" s="115">
        <f t="shared" si="53"/>
        <v>-11.136890951273886</v>
      </c>
    </row>
    <row r="1734" spans="1:4" x14ac:dyDescent="0.3">
      <c r="A1734" s="122">
        <v>41955</v>
      </c>
      <c r="B1734" s="115">
        <v>64.72</v>
      </c>
      <c r="C1734" s="116">
        <f t="shared" si="52"/>
        <v>1.0827532869295154E-3</v>
      </c>
      <c r="D1734" s="115">
        <f t="shared" si="53"/>
        <v>-12.993039443154185</v>
      </c>
    </row>
    <row r="1735" spans="1:4" x14ac:dyDescent="0.3">
      <c r="A1735" s="122">
        <v>41956</v>
      </c>
      <c r="B1735" s="115">
        <v>64.78</v>
      </c>
      <c r="C1735" s="116">
        <f t="shared" si="52"/>
        <v>2.0108275328692255E-3</v>
      </c>
      <c r="D1735" s="115">
        <f t="shared" si="53"/>
        <v>-24.129930394430705</v>
      </c>
    </row>
    <row r="1736" spans="1:4" x14ac:dyDescent="0.3">
      <c r="A1736" s="122">
        <v>41957</v>
      </c>
      <c r="B1736" s="115">
        <v>64.739999999999995</v>
      </c>
      <c r="C1736" s="116">
        <f t="shared" si="52"/>
        <v>1.701995977100409E-3</v>
      </c>
      <c r="D1736" s="115">
        <f t="shared" si="53"/>
        <v>-20.423951725204908</v>
      </c>
    </row>
    <row r="1737" spans="1:4" x14ac:dyDescent="0.3">
      <c r="A1737" s="122">
        <v>41960</v>
      </c>
      <c r="B1737" s="115">
        <v>64.709999999999994</v>
      </c>
      <c r="C1737" s="116">
        <f t="shared" si="52"/>
        <v>9.2807424593949043E-4</v>
      </c>
      <c r="D1737" s="115">
        <f t="shared" si="53"/>
        <v>-11.136890951273886</v>
      </c>
    </row>
    <row r="1738" spans="1:4" x14ac:dyDescent="0.3">
      <c r="A1738" s="122">
        <v>41961</v>
      </c>
      <c r="B1738" s="115">
        <v>64.72</v>
      </c>
      <c r="C1738" s="116">
        <f t="shared" si="52"/>
        <v>1.0827532869295154E-3</v>
      </c>
      <c r="D1738" s="115">
        <f t="shared" si="53"/>
        <v>-12.993039443154185</v>
      </c>
    </row>
    <row r="1739" spans="1:4" x14ac:dyDescent="0.3">
      <c r="A1739" s="122">
        <v>41962</v>
      </c>
      <c r="B1739" s="115">
        <v>64.709999999999994</v>
      </c>
      <c r="C1739" s="116">
        <f t="shared" si="52"/>
        <v>9.2807424593949043E-4</v>
      </c>
      <c r="D1739" s="115">
        <f t="shared" si="53"/>
        <v>-11.136890951273886</v>
      </c>
    </row>
    <row r="1740" spans="1:4" x14ac:dyDescent="0.3">
      <c r="A1740" s="122">
        <v>41963</v>
      </c>
      <c r="B1740" s="115">
        <v>64.650000000000006</v>
      </c>
      <c r="C1740" s="116">
        <f t="shared" si="52"/>
        <v>0</v>
      </c>
      <c r="D1740" s="115">
        <f t="shared" si="53"/>
        <v>0</v>
      </c>
    </row>
    <row r="1741" spans="1:4" x14ac:dyDescent="0.3">
      <c r="A1741" s="122">
        <v>41964</v>
      </c>
      <c r="B1741" s="115">
        <v>64.650000000000006</v>
      </c>
      <c r="C1741" s="116">
        <f t="shared" si="52"/>
        <v>-1.390176088971103E-3</v>
      </c>
      <c r="D1741" s="115">
        <f t="shared" si="53"/>
        <v>16.682113067653237</v>
      </c>
    </row>
    <row r="1742" spans="1:4" x14ac:dyDescent="0.3">
      <c r="A1742" s="122">
        <v>41967</v>
      </c>
      <c r="B1742" s="115">
        <v>64.650000000000006</v>
      </c>
      <c r="C1742" s="116">
        <f t="shared" si="52"/>
        <v>-9.2721372276291254E-4</v>
      </c>
      <c r="D1742" s="115">
        <f t="shared" si="53"/>
        <v>11.126564673154951</v>
      </c>
    </row>
    <row r="1743" spans="1:4" x14ac:dyDescent="0.3">
      <c r="A1743" s="122">
        <v>41968</v>
      </c>
      <c r="B1743" s="115">
        <v>64.650000000000006</v>
      </c>
      <c r="C1743" s="116">
        <f t="shared" ref="C1743:C1806" si="54">(B1743-B1734)/B1734</f>
        <v>-1.0815822002471134E-3</v>
      </c>
      <c r="D1743" s="115">
        <f t="shared" ref="D1743:D1806" si="55">C1743*$D$2</f>
        <v>12.97898640296536</v>
      </c>
    </row>
    <row r="1744" spans="1:4" x14ac:dyDescent="0.3">
      <c r="A1744" s="122">
        <v>41969</v>
      </c>
      <c r="B1744" s="115">
        <v>64.63</v>
      </c>
      <c r="C1744" s="116">
        <f t="shared" si="54"/>
        <v>-2.3155294844088557E-3</v>
      </c>
      <c r="D1744" s="115">
        <f t="shared" si="55"/>
        <v>27.786353812906267</v>
      </c>
    </row>
    <row r="1745" spans="1:4" x14ac:dyDescent="0.3">
      <c r="A1745" s="122">
        <v>41971</v>
      </c>
      <c r="B1745" s="115">
        <v>64.7</v>
      </c>
      <c r="C1745" s="116">
        <f t="shared" si="54"/>
        <v>-6.178560395426637E-4</v>
      </c>
      <c r="D1745" s="115">
        <f t="shared" si="55"/>
        <v>7.4142724745119644</v>
      </c>
    </row>
    <row r="1746" spans="1:4" x14ac:dyDescent="0.3">
      <c r="A1746" s="122">
        <v>41974</v>
      </c>
      <c r="B1746" s="115">
        <v>64.63</v>
      </c>
      <c r="C1746" s="116">
        <f t="shared" si="54"/>
        <v>-1.236284963684103E-3</v>
      </c>
      <c r="D1746" s="115">
        <f t="shared" si="55"/>
        <v>14.835419564209236</v>
      </c>
    </row>
    <row r="1747" spans="1:4" x14ac:dyDescent="0.3">
      <c r="A1747" s="122">
        <v>41975</v>
      </c>
      <c r="B1747" s="115">
        <v>64.7</v>
      </c>
      <c r="C1747" s="116">
        <f t="shared" si="54"/>
        <v>-3.0902348578485815E-4</v>
      </c>
      <c r="D1747" s="115">
        <f t="shared" si="55"/>
        <v>3.708281829418298</v>
      </c>
    </row>
    <row r="1748" spans="1:4" x14ac:dyDescent="0.3">
      <c r="A1748" s="122">
        <v>41976</v>
      </c>
      <c r="B1748" s="115">
        <v>64.63</v>
      </c>
      <c r="C1748" s="116">
        <f t="shared" si="54"/>
        <v>-1.236284963684103E-3</v>
      </c>
      <c r="D1748" s="115">
        <f t="shared" si="55"/>
        <v>14.835419564209236</v>
      </c>
    </row>
    <row r="1749" spans="1:4" x14ac:dyDescent="0.3">
      <c r="A1749" s="122">
        <v>41977</v>
      </c>
      <c r="B1749" s="115">
        <v>64.8</v>
      </c>
      <c r="C1749" s="116">
        <f t="shared" si="54"/>
        <v>2.320185614849056E-3</v>
      </c>
      <c r="D1749" s="115">
        <f t="shared" si="55"/>
        <v>-27.842227378188671</v>
      </c>
    </row>
    <row r="1750" spans="1:4" x14ac:dyDescent="0.3">
      <c r="A1750" s="122">
        <v>41978</v>
      </c>
      <c r="B1750" s="115">
        <v>64.78</v>
      </c>
      <c r="C1750" s="116">
        <f t="shared" si="54"/>
        <v>2.0108275328692255E-3</v>
      </c>
      <c r="D1750" s="115">
        <f t="shared" si="55"/>
        <v>-24.129930394430705</v>
      </c>
    </row>
    <row r="1751" spans="1:4" x14ac:dyDescent="0.3">
      <c r="A1751" s="122">
        <v>41981</v>
      </c>
      <c r="B1751" s="115">
        <v>64.819999999999993</v>
      </c>
      <c r="C1751" s="116">
        <f t="shared" si="54"/>
        <v>2.6295436968288861E-3</v>
      </c>
      <c r="D1751" s="115">
        <f t="shared" si="55"/>
        <v>-31.554524361946633</v>
      </c>
    </row>
    <row r="1752" spans="1:4" x14ac:dyDescent="0.3">
      <c r="A1752" s="122">
        <v>41982</v>
      </c>
      <c r="B1752" s="115">
        <v>64.8</v>
      </c>
      <c r="C1752" s="116">
        <f t="shared" si="54"/>
        <v>2.320185614849056E-3</v>
      </c>
      <c r="D1752" s="115">
        <f t="shared" si="55"/>
        <v>-27.842227378188671</v>
      </c>
    </row>
    <row r="1753" spans="1:4" x14ac:dyDescent="0.3">
      <c r="A1753" s="122">
        <v>41983</v>
      </c>
      <c r="B1753" s="115">
        <v>64.87</v>
      </c>
      <c r="C1753" s="116">
        <f t="shared" si="54"/>
        <v>3.7134457682192344E-3</v>
      </c>
      <c r="D1753" s="115">
        <f t="shared" si="55"/>
        <v>-44.561349218630816</v>
      </c>
    </row>
    <row r="1754" spans="1:4" x14ac:dyDescent="0.3">
      <c r="A1754" s="122">
        <v>41984</v>
      </c>
      <c r="B1754" s="115">
        <v>65.099999999999994</v>
      </c>
      <c r="C1754" s="116">
        <f t="shared" si="54"/>
        <v>6.1823802163831756E-3</v>
      </c>
      <c r="D1754" s="115">
        <f t="shared" si="55"/>
        <v>-74.188562596598103</v>
      </c>
    </row>
    <row r="1755" spans="1:4" x14ac:dyDescent="0.3">
      <c r="A1755" s="122">
        <v>41985</v>
      </c>
      <c r="B1755" s="115">
        <v>65.16</v>
      </c>
      <c r="C1755" s="116">
        <f t="shared" si="54"/>
        <v>8.2005260714838497E-3</v>
      </c>
      <c r="D1755" s="115">
        <f t="shared" si="55"/>
        <v>-98.406312857806199</v>
      </c>
    </row>
    <row r="1756" spans="1:4" x14ac:dyDescent="0.3">
      <c r="A1756" s="122">
        <v>41988</v>
      </c>
      <c r="B1756" s="115">
        <v>64.97</v>
      </c>
      <c r="C1756" s="116">
        <f t="shared" si="54"/>
        <v>4.1731066460586712E-3</v>
      </c>
      <c r="D1756" s="115">
        <f t="shared" si="55"/>
        <v>-50.077279752704051</v>
      </c>
    </row>
    <row r="1757" spans="1:4" x14ac:dyDescent="0.3">
      <c r="A1757" s="122">
        <v>41989</v>
      </c>
      <c r="B1757" s="115">
        <v>64.989999999999995</v>
      </c>
      <c r="C1757" s="116">
        <f t="shared" si="54"/>
        <v>5.5701686523286316E-3</v>
      </c>
      <c r="D1757" s="115">
        <f t="shared" si="55"/>
        <v>-66.842023827943578</v>
      </c>
    </row>
    <row r="1758" spans="1:4" x14ac:dyDescent="0.3">
      <c r="A1758" s="122">
        <v>41990</v>
      </c>
      <c r="B1758" s="115">
        <v>65.239999999999995</v>
      </c>
      <c r="C1758" s="116">
        <f t="shared" si="54"/>
        <v>6.7901234567900887E-3</v>
      </c>
      <c r="D1758" s="115">
        <f t="shared" si="55"/>
        <v>-81.481481481481069</v>
      </c>
    </row>
    <row r="1759" spans="1:4" x14ac:dyDescent="0.3">
      <c r="A1759" s="122">
        <v>41991</v>
      </c>
      <c r="B1759" s="115">
        <v>65.08</v>
      </c>
      <c r="C1759" s="116">
        <f t="shared" si="54"/>
        <v>4.6310589688174919E-3</v>
      </c>
      <c r="D1759" s="115">
        <f t="shared" si="55"/>
        <v>-55.572707625809905</v>
      </c>
    </row>
    <row r="1760" spans="1:4" x14ac:dyDescent="0.3">
      <c r="A1760" s="122">
        <v>41992</v>
      </c>
      <c r="B1760" s="115">
        <v>65</v>
      </c>
      <c r="C1760" s="116">
        <f t="shared" si="54"/>
        <v>2.7769207034866838E-3</v>
      </c>
      <c r="D1760" s="115">
        <f t="shared" si="55"/>
        <v>-33.323048441840207</v>
      </c>
    </row>
    <row r="1761" spans="1:4" x14ac:dyDescent="0.3">
      <c r="A1761" s="122">
        <v>41995</v>
      </c>
      <c r="B1761" s="115">
        <v>65</v>
      </c>
      <c r="C1761" s="116">
        <f t="shared" si="54"/>
        <v>3.0864197530864638E-3</v>
      </c>
      <c r="D1761" s="115">
        <f t="shared" si="55"/>
        <v>-37.037037037037564</v>
      </c>
    </row>
    <row r="1762" spans="1:4" x14ac:dyDescent="0.3">
      <c r="A1762" s="122">
        <v>41996</v>
      </c>
      <c r="B1762" s="115">
        <v>65</v>
      </c>
      <c r="C1762" s="116">
        <f t="shared" si="54"/>
        <v>2.0040080160319937E-3</v>
      </c>
      <c r="D1762" s="115">
        <f t="shared" si="55"/>
        <v>-24.048096192383923</v>
      </c>
    </row>
    <row r="1763" spans="1:4" x14ac:dyDescent="0.3">
      <c r="A1763" s="122">
        <v>41997</v>
      </c>
      <c r="B1763" s="115">
        <v>65</v>
      </c>
      <c r="C1763" s="116">
        <f t="shared" si="54"/>
        <v>-1.5360983102917715E-3</v>
      </c>
      <c r="D1763" s="115">
        <f t="shared" si="55"/>
        <v>18.433179723501258</v>
      </c>
    </row>
    <row r="1764" spans="1:4" x14ac:dyDescent="0.3">
      <c r="A1764" s="122">
        <v>41999</v>
      </c>
      <c r="B1764" s="115">
        <v>65</v>
      </c>
      <c r="C1764" s="116">
        <f t="shared" si="54"/>
        <v>-2.4554941682012983E-3</v>
      </c>
      <c r="D1764" s="115">
        <f t="shared" si="55"/>
        <v>29.46593001841558</v>
      </c>
    </row>
    <row r="1765" spans="1:4" x14ac:dyDescent="0.3">
      <c r="A1765" s="122">
        <v>42002</v>
      </c>
      <c r="B1765" s="115">
        <v>65</v>
      </c>
      <c r="C1765" s="116">
        <f t="shared" si="54"/>
        <v>4.6175157765124112E-4</v>
      </c>
      <c r="D1765" s="115">
        <f t="shared" si="55"/>
        <v>-5.541018931814893</v>
      </c>
    </row>
    <row r="1766" spans="1:4" x14ac:dyDescent="0.3">
      <c r="A1766" s="122">
        <v>42003</v>
      </c>
      <c r="B1766" s="115">
        <v>65</v>
      </c>
      <c r="C1766" s="116">
        <f t="shared" si="54"/>
        <v>1.5386982612717521E-4</v>
      </c>
      <c r="D1766" s="115">
        <f t="shared" si="55"/>
        <v>-1.8464379135261026</v>
      </c>
    </row>
    <row r="1767" spans="1:4" x14ac:dyDescent="0.3">
      <c r="A1767" s="122">
        <v>42004</v>
      </c>
      <c r="B1767" s="115">
        <v>65.25</v>
      </c>
      <c r="C1767" s="116">
        <f t="shared" si="54"/>
        <v>1.5328019619872957E-4</v>
      </c>
      <c r="D1767" s="115">
        <f t="shared" si="55"/>
        <v>-1.8393623543847548</v>
      </c>
    </row>
    <row r="1768" spans="1:4" x14ac:dyDescent="0.3">
      <c r="A1768" s="122">
        <v>42006</v>
      </c>
      <c r="B1768" s="115">
        <v>65.42</v>
      </c>
      <c r="C1768" s="116">
        <f t="shared" si="54"/>
        <v>5.2243392747388356E-3</v>
      </c>
      <c r="D1768" s="115">
        <f t="shared" si="55"/>
        <v>-62.692071296866025</v>
      </c>
    </row>
    <row r="1769" spans="1:4" x14ac:dyDescent="0.3">
      <c r="A1769" s="122">
        <v>42009</v>
      </c>
      <c r="B1769" s="115">
        <v>65.5</v>
      </c>
      <c r="C1769" s="116">
        <f t="shared" si="54"/>
        <v>7.6923076923076927E-3</v>
      </c>
      <c r="D1769" s="115">
        <f t="shared" si="55"/>
        <v>-92.307692307692307</v>
      </c>
    </row>
    <row r="1770" spans="1:4" x14ac:dyDescent="0.3">
      <c r="A1770" s="122">
        <v>42010</v>
      </c>
      <c r="B1770" s="115">
        <v>65.180000000000007</v>
      </c>
      <c r="C1770" s="116">
        <f t="shared" si="54"/>
        <v>2.769230769230874E-3</v>
      </c>
      <c r="D1770" s="115">
        <f t="shared" si="55"/>
        <v>-33.230769230770491</v>
      </c>
    </row>
    <row r="1771" spans="1:4" x14ac:dyDescent="0.3">
      <c r="A1771" s="122">
        <v>42011</v>
      </c>
      <c r="B1771" s="115">
        <v>65.3</v>
      </c>
      <c r="C1771" s="116">
        <f t="shared" si="54"/>
        <v>4.6153846153845716E-3</v>
      </c>
      <c r="D1771" s="115">
        <f t="shared" si="55"/>
        <v>-55.384615384614861</v>
      </c>
    </row>
    <row r="1772" spans="1:4" x14ac:dyDescent="0.3">
      <c r="A1772" s="122">
        <v>42012</v>
      </c>
      <c r="B1772" s="115">
        <v>65.25</v>
      </c>
      <c r="C1772" s="116">
        <f t="shared" si="54"/>
        <v>3.8461538461538464E-3</v>
      </c>
      <c r="D1772" s="115">
        <f t="shared" si="55"/>
        <v>-46.153846153846153</v>
      </c>
    </row>
    <row r="1773" spans="1:4" x14ac:dyDescent="0.3">
      <c r="A1773" s="122">
        <v>42013</v>
      </c>
      <c r="B1773" s="115">
        <v>65.25</v>
      </c>
      <c r="C1773" s="116">
        <f t="shared" si="54"/>
        <v>3.8461538461538464E-3</v>
      </c>
      <c r="D1773" s="115">
        <f t="shared" si="55"/>
        <v>-46.153846153846153</v>
      </c>
    </row>
    <row r="1774" spans="1:4" x14ac:dyDescent="0.3">
      <c r="A1774" s="122">
        <v>42016</v>
      </c>
      <c r="B1774" s="115">
        <v>65.08</v>
      </c>
      <c r="C1774" s="116">
        <f t="shared" si="54"/>
        <v>1.2307692307692046E-3</v>
      </c>
      <c r="D1774" s="115">
        <f t="shared" si="55"/>
        <v>-14.769230769230456</v>
      </c>
    </row>
    <row r="1775" spans="1:4" x14ac:dyDescent="0.3">
      <c r="A1775" s="122">
        <v>42017</v>
      </c>
      <c r="B1775" s="115">
        <v>64.92</v>
      </c>
      <c r="C1775" s="116">
        <f t="shared" si="54"/>
        <v>-1.2307692307692046E-3</v>
      </c>
      <c r="D1775" s="115">
        <f t="shared" si="55"/>
        <v>14.769230769230456</v>
      </c>
    </row>
    <row r="1776" spans="1:4" x14ac:dyDescent="0.3">
      <c r="A1776" s="122">
        <v>42018</v>
      </c>
      <c r="B1776" s="115">
        <v>64.92</v>
      </c>
      <c r="C1776" s="116">
        <f t="shared" si="54"/>
        <v>-5.0574712643677898E-3</v>
      </c>
      <c r="D1776" s="115">
        <f t="shared" si="55"/>
        <v>60.689655172413481</v>
      </c>
    </row>
    <row r="1777" spans="1:4" x14ac:dyDescent="0.3">
      <c r="A1777" s="122">
        <v>42019</v>
      </c>
      <c r="B1777" s="115">
        <v>64.92</v>
      </c>
      <c r="C1777" s="116">
        <f t="shared" si="54"/>
        <v>-7.6429226536227452E-3</v>
      </c>
      <c r="D1777" s="115">
        <f t="shared" si="55"/>
        <v>91.715071843472941</v>
      </c>
    </row>
    <row r="1778" spans="1:4" x14ac:dyDescent="0.3">
      <c r="A1778" s="122">
        <v>42020</v>
      </c>
      <c r="B1778" s="115">
        <v>65.19</v>
      </c>
      <c r="C1778" s="116">
        <f t="shared" si="54"/>
        <v>-4.7328244274809509E-3</v>
      </c>
      <c r="D1778" s="115">
        <f t="shared" si="55"/>
        <v>56.793893129771412</v>
      </c>
    </row>
    <row r="1779" spans="1:4" x14ac:dyDescent="0.3">
      <c r="A1779" s="122">
        <v>42024</v>
      </c>
      <c r="B1779" s="115">
        <v>65</v>
      </c>
      <c r="C1779" s="116">
        <f t="shared" si="54"/>
        <v>-2.7615833077632218E-3</v>
      </c>
      <c r="D1779" s="115">
        <f t="shared" si="55"/>
        <v>33.138999693158659</v>
      </c>
    </row>
    <row r="1780" spans="1:4" x14ac:dyDescent="0.3">
      <c r="A1780" s="122">
        <v>42025</v>
      </c>
      <c r="B1780" s="115">
        <v>64.92</v>
      </c>
      <c r="C1780" s="116">
        <f t="shared" si="54"/>
        <v>-5.8192955589585829E-3</v>
      </c>
      <c r="D1780" s="115">
        <f t="shared" si="55"/>
        <v>69.831546707502994</v>
      </c>
    </row>
    <row r="1781" spans="1:4" x14ac:dyDescent="0.3">
      <c r="A1781" s="122">
        <v>42026</v>
      </c>
      <c r="B1781" s="115">
        <v>65.19</v>
      </c>
      <c r="C1781" s="116">
        <f t="shared" si="54"/>
        <v>-9.1954022988509235E-4</v>
      </c>
      <c r="D1781" s="115">
        <f t="shared" si="55"/>
        <v>11.034482758621108</v>
      </c>
    </row>
    <row r="1782" spans="1:4" x14ac:dyDescent="0.3">
      <c r="A1782" s="122">
        <v>42027</v>
      </c>
      <c r="B1782" s="115">
        <v>65</v>
      </c>
      <c r="C1782" s="116">
        <f t="shared" si="54"/>
        <v>-3.8314176245210726E-3</v>
      </c>
      <c r="D1782" s="115">
        <f t="shared" si="55"/>
        <v>45.977011494252871</v>
      </c>
    </row>
    <row r="1783" spans="1:4" x14ac:dyDescent="0.3">
      <c r="A1783" s="122">
        <v>42030</v>
      </c>
      <c r="B1783" s="115">
        <v>65.19</v>
      </c>
      <c r="C1783" s="116">
        <f t="shared" si="54"/>
        <v>1.6902274124154799E-3</v>
      </c>
      <c r="D1783" s="115">
        <f t="shared" si="55"/>
        <v>-20.28272894898576</v>
      </c>
    </row>
    <row r="1784" spans="1:4" x14ac:dyDescent="0.3">
      <c r="A1784" s="122">
        <v>42031</v>
      </c>
      <c r="B1784" s="115">
        <v>65</v>
      </c>
      <c r="C1784" s="116">
        <f t="shared" si="54"/>
        <v>1.2322858903265294E-3</v>
      </c>
      <c r="D1784" s="115">
        <f t="shared" si="55"/>
        <v>-14.787430683918352</v>
      </c>
    </row>
    <row r="1785" spans="1:4" x14ac:dyDescent="0.3">
      <c r="A1785" s="122">
        <v>42032</v>
      </c>
      <c r="B1785" s="115">
        <v>64.92</v>
      </c>
      <c r="C1785" s="116">
        <f t="shared" si="54"/>
        <v>0</v>
      </c>
      <c r="D1785" s="115">
        <f t="shared" si="55"/>
        <v>0</v>
      </c>
    </row>
    <row r="1786" spans="1:4" x14ac:dyDescent="0.3">
      <c r="A1786" s="122">
        <v>42033</v>
      </c>
      <c r="B1786" s="115">
        <v>64.92</v>
      </c>
      <c r="C1786" s="116">
        <f t="shared" si="54"/>
        <v>0</v>
      </c>
      <c r="D1786" s="115">
        <f t="shared" si="55"/>
        <v>0</v>
      </c>
    </row>
    <row r="1787" spans="1:4" x14ac:dyDescent="0.3">
      <c r="A1787" s="122">
        <v>42034</v>
      </c>
      <c r="B1787" s="115">
        <v>64.92</v>
      </c>
      <c r="C1787" s="116">
        <f t="shared" si="54"/>
        <v>-4.1417395306027919E-3</v>
      </c>
      <c r="D1787" s="115">
        <f t="shared" si="55"/>
        <v>49.700874367233503</v>
      </c>
    </row>
    <row r="1788" spans="1:4" x14ac:dyDescent="0.3">
      <c r="A1788" s="122">
        <v>42037</v>
      </c>
      <c r="B1788" s="115">
        <v>64.92</v>
      </c>
      <c r="C1788" s="116">
        <f t="shared" si="54"/>
        <v>-1.2307692307692046E-3</v>
      </c>
      <c r="D1788" s="115">
        <f t="shared" si="55"/>
        <v>14.769230769230456</v>
      </c>
    </row>
    <row r="1789" spans="1:4" x14ac:dyDescent="0.3">
      <c r="A1789" s="122">
        <v>42038</v>
      </c>
      <c r="B1789" s="115">
        <v>64.92</v>
      </c>
      <c r="C1789" s="116">
        <f t="shared" si="54"/>
        <v>0</v>
      </c>
      <c r="D1789" s="115">
        <f t="shared" si="55"/>
        <v>0</v>
      </c>
    </row>
    <row r="1790" spans="1:4" x14ac:dyDescent="0.3">
      <c r="A1790" s="122">
        <v>42039</v>
      </c>
      <c r="B1790" s="115">
        <v>64.92</v>
      </c>
      <c r="C1790" s="116">
        <f t="shared" si="54"/>
        <v>-4.1417395306027919E-3</v>
      </c>
      <c r="D1790" s="115">
        <f t="shared" si="55"/>
        <v>49.700874367233503</v>
      </c>
    </row>
    <row r="1791" spans="1:4" x14ac:dyDescent="0.3">
      <c r="A1791" s="122">
        <v>42040</v>
      </c>
      <c r="B1791" s="115">
        <v>64.92</v>
      </c>
      <c r="C1791" s="116">
        <f t="shared" si="54"/>
        <v>-1.2307692307692046E-3</v>
      </c>
      <c r="D1791" s="115">
        <f t="shared" si="55"/>
        <v>14.769230769230456</v>
      </c>
    </row>
    <row r="1792" spans="1:4" x14ac:dyDescent="0.3">
      <c r="A1792" s="122">
        <v>42041</v>
      </c>
      <c r="B1792" s="115">
        <v>64.92</v>
      </c>
      <c r="C1792" s="116">
        <f t="shared" si="54"/>
        <v>-4.1417395306027919E-3</v>
      </c>
      <c r="D1792" s="115">
        <f t="shared" si="55"/>
        <v>49.700874367233503</v>
      </c>
    </row>
    <row r="1793" spans="1:4" x14ac:dyDescent="0.3">
      <c r="A1793" s="122">
        <v>42044</v>
      </c>
      <c r="B1793" s="115">
        <v>64.92</v>
      </c>
      <c r="C1793" s="116">
        <f t="shared" si="54"/>
        <v>-1.2307692307692046E-3</v>
      </c>
      <c r="D1793" s="115">
        <f t="shared" si="55"/>
        <v>14.769230769230456</v>
      </c>
    </row>
    <row r="1794" spans="1:4" x14ac:dyDescent="0.3">
      <c r="A1794" s="122">
        <v>42045</v>
      </c>
      <c r="B1794" s="115">
        <v>64.92</v>
      </c>
      <c r="C1794" s="116">
        <f t="shared" si="54"/>
        <v>0</v>
      </c>
      <c r="D1794" s="115">
        <f t="shared" si="55"/>
        <v>0</v>
      </c>
    </row>
    <row r="1795" spans="1:4" x14ac:dyDescent="0.3">
      <c r="A1795" s="122">
        <v>42046</v>
      </c>
      <c r="B1795" s="115">
        <v>64.92</v>
      </c>
      <c r="C1795" s="116">
        <f t="shared" si="54"/>
        <v>0</v>
      </c>
      <c r="D1795" s="115">
        <f t="shared" si="55"/>
        <v>0</v>
      </c>
    </row>
    <row r="1796" spans="1:4" x14ac:dyDescent="0.3">
      <c r="A1796" s="122">
        <v>42047</v>
      </c>
      <c r="B1796" s="115">
        <v>64.92</v>
      </c>
      <c r="C1796" s="116">
        <f t="shared" si="54"/>
        <v>0</v>
      </c>
      <c r="D1796" s="115">
        <f t="shared" si="55"/>
        <v>0</v>
      </c>
    </row>
    <row r="1797" spans="1:4" x14ac:dyDescent="0.3">
      <c r="A1797" s="122">
        <v>42048</v>
      </c>
      <c r="B1797" s="115">
        <v>64.92</v>
      </c>
      <c r="C1797" s="116">
        <f t="shared" si="54"/>
        <v>0</v>
      </c>
      <c r="D1797" s="115">
        <f t="shared" si="55"/>
        <v>0</v>
      </c>
    </row>
    <row r="1798" spans="1:4" x14ac:dyDescent="0.3">
      <c r="A1798" s="122">
        <v>42052</v>
      </c>
      <c r="B1798" s="115">
        <v>65.19</v>
      </c>
      <c r="C1798" s="116">
        <f t="shared" si="54"/>
        <v>4.1589648798520647E-3</v>
      </c>
      <c r="D1798" s="115">
        <f t="shared" si="55"/>
        <v>-49.907578558224778</v>
      </c>
    </row>
    <row r="1799" spans="1:4" x14ac:dyDescent="0.3">
      <c r="A1799" s="122">
        <v>42053</v>
      </c>
      <c r="B1799" s="115">
        <v>65.13</v>
      </c>
      <c r="C1799" s="116">
        <f t="shared" si="54"/>
        <v>3.2347504621071123E-3</v>
      </c>
      <c r="D1799" s="115">
        <f t="shared" si="55"/>
        <v>-38.817005545285348</v>
      </c>
    </row>
    <row r="1800" spans="1:4" x14ac:dyDescent="0.3">
      <c r="A1800" s="122">
        <v>42054</v>
      </c>
      <c r="B1800" s="115">
        <v>65</v>
      </c>
      <c r="C1800" s="116">
        <f t="shared" si="54"/>
        <v>1.2322858903265294E-3</v>
      </c>
      <c r="D1800" s="115">
        <f t="shared" si="55"/>
        <v>-14.787430683918352</v>
      </c>
    </row>
    <row r="1801" spans="1:4" x14ac:dyDescent="0.3">
      <c r="A1801" s="122">
        <v>42055</v>
      </c>
      <c r="B1801" s="115">
        <v>64.92</v>
      </c>
      <c r="C1801" s="116">
        <f t="shared" si="54"/>
        <v>0</v>
      </c>
      <c r="D1801" s="115">
        <f t="shared" si="55"/>
        <v>0</v>
      </c>
    </row>
    <row r="1802" spans="1:4" x14ac:dyDescent="0.3">
      <c r="A1802" s="122">
        <v>42058</v>
      </c>
      <c r="B1802" s="115">
        <v>64.92</v>
      </c>
      <c r="C1802" s="116">
        <f t="shared" si="54"/>
        <v>0</v>
      </c>
      <c r="D1802" s="115">
        <f t="shared" si="55"/>
        <v>0</v>
      </c>
    </row>
    <row r="1803" spans="1:4" x14ac:dyDescent="0.3">
      <c r="A1803" s="122">
        <v>42059</v>
      </c>
      <c r="B1803" s="115">
        <v>64.92</v>
      </c>
      <c r="C1803" s="116">
        <f t="shared" si="54"/>
        <v>0</v>
      </c>
      <c r="D1803" s="115">
        <f t="shared" si="55"/>
        <v>0</v>
      </c>
    </row>
    <row r="1804" spans="1:4" x14ac:dyDescent="0.3">
      <c r="A1804" s="122">
        <v>42060</v>
      </c>
      <c r="B1804" s="115">
        <v>64.92</v>
      </c>
      <c r="C1804" s="116">
        <f t="shared" si="54"/>
        <v>0</v>
      </c>
      <c r="D1804" s="115">
        <f t="shared" si="55"/>
        <v>0</v>
      </c>
    </row>
    <row r="1805" spans="1:4" x14ac:dyDescent="0.3">
      <c r="A1805" s="122">
        <v>42061</v>
      </c>
      <c r="B1805" s="115">
        <v>64.92</v>
      </c>
      <c r="C1805" s="116">
        <f t="shared" si="54"/>
        <v>0</v>
      </c>
      <c r="D1805" s="115">
        <f t="shared" si="55"/>
        <v>0</v>
      </c>
    </row>
    <row r="1806" spans="1:4" x14ac:dyDescent="0.3">
      <c r="A1806" s="122">
        <v>42062</v>
      </c>
      <c r="B1806" s="115">
        <v>64.87</v>
      </c>
      <c r="C1806" s="116">
        <f t="shared" si="54"/>
        <v>-7.701786814540535E-4</v>
      </c>
      <c r="D1806" s="115">
        <f t="shared" si="55"/>
        <v>9.2421441774486421</v>
      </c>
    </row>
    <row r="1807" spans="1:4" x14ac:dyDescent="0.3">
      <c r="A1807" s="122">
        <v>42065</v>
      </c>
      <c r="B1807" s="115">
        <v>64.87</v>
      </c>
      <c r="C1807" s="116">
        <f t="shared" ref="C1807:C1870" si="56">(B1807-B1798)/B1798</f>
        <v>-4.9087283325662404E-3</v>
      </c>
      <c r="D1807" s="115">
        <f t="shared" ref="D1807:D1870" si="57">C1807*$D$2</f>
        <v>58.904739990794887</v>
      </c>
    </row>
    <row r="1808" spans="1:4" x14ac:dyDescent="0.3">
      <c r="A1808" s="122">
        <v>42066</v>
      </c>
      <c r="B1808" s="115">
        <v>65.13</v>
      </c>
      <c r="C1808" s="116">
        <f t="shared" si="56"/>
        <v>0</v>
      </c>
      <c r="D1808" s="115">
        <f t="shared" si="57"/>
        <v>0</v>
      </c>
    </row>
    <row r="1809" spans="1:4" x14ac:dyDescent="0.3">
      <c r="A1809" s="122">
        <v>42067</v>
      </c>
      <c r="B1809" s="115">
        <v>65.08</v>
      </c>
      <c r="C1809" s="116">
        <f t="shared" si="56"/>
        <v>1.2307692307692046E-3</v>
      </c>
      <c r="D1809" s="115">
        <f t="shared" si="57"/>
        <v>-14.769230769230456</v>
      </c>
    </row>
    <row r="1810" spans="1:4" x14ac:dyDescent="0.3">
      <c r="A1810" s="122">
        <v>42068</v>
      </c>
      <c r="B1810" s="115">
        <v>65</v>
      </c>
      <c r="C1810" s="116">
        <f t="shared" si="56"/>
        <v>1.2322858903265294E-3</v>
      </c>
      <c r="D1810" s="115">
        <f t="shared" si="57"/>
        <v>-14.787430683918352</v>
      </c>
    </row>
    <row r="1811" spans="1:4" x14ac:dyDescent="0.3">
      <c r="A1811" s="122">
        <v>42069</v>
      </c>
      <c r="B1811" s="115">
        <v>65</v>
      </c>
      <c r="C1811" s="116">
        <f t="shared" si="56"/>
        <v>1.2322858903265294E-3</v>
      </c>
      <c r="D1811" s="115">
        <f t="shared" si="57"/>
        <v>-14.787430683918352</v>
      </c>
    </row>
    <row r="1812" spans="1:4" x14ac:dyDescent="0.3">
      <c r="A1812" s="122">
        <v>42072</v>
      </c>
      <c r="B1812" s="115">
        <v>65.25</v>
      </c>
      <c r="C1812" s="116">
        <f t="shared" si="56"/>
        <v>5.0831792975970158E-3</v>
      </c>
      <c r="D1812" s="115">
        <f t="shared" si="57"/>
        <v>-60.998151571164186</v>
      </c>
    </row>
    <row r="1813" spans="1:4" x14ac:dyDescent="0.3">
      <c r="A1813" s="122">
        <v>42073</v>
      </c>
      <c r="B1813" s="115">
        <v>65</v>
      </c>
      <c r="C1813" s="116">
        <f t="shared" si="56"/>
        <v>1.2322858903265294E-3</v>
      </c>
      <c r="D1813" s="115">
        <f t="shared" si="57"/>
        <v>-14.787430683918352</v>
      </c>
    </row>
    <row r="1814" spans="1:4" x14ac:dyDescent="0.3">
      <c r="A1814" s="122">
        <v>42074</v>
      </c>
      <c r="B1814" s="115">
        <v>65.19</v>
      </c>
      <c r="C1814" s="116">
        <f t="shared" si="56"/>
        <v>4.1589648798520647E-3</v>
      </c>
      <c r="D1814" s="115">
        <f t="shared" si="57"/>
        <v>-49.907578558224778</v>
      </c>
    </row>
    <row r="1815" spans="1:4" x14ac:dyDescent="0.3">
      <c r="A1815" s="122">
        <v>42075</v>
      </c>
      <c r="B1815" s="115">
        <v>65</v>
      </c>
      <c r="C1815" s="116">
        <f t="shared" si="56"/>
        <v>2.0040080160319937E-3</v>
      </c>
      <c r="D1815" s="115">
        <f t="shared" si="57"/>
        <v>-24.048096192383923</v>
      </c>
    </row>
    <row r="1816" spans="1:4" x14ac:dyDescent="0.3">
      <c r="A1816" s="122">
        <v>42076</v>
      </c>
      <c r="B1816" s="115">
        <v>64.92</v>
      </c>
      <c r="C1816" s="116">
        <f t="shared" si="56"/>
        <v>7.7077231385844235E-4</v>
      </c>
      <c r="D1816" s="115">
        <f t="shared" si="57"/>
        <v>-9.2492677663013083</v>
      </c>
    </row>
    <row r="1817" spans="1:4" x14ac:dyDescent="0.3">
      <c r="A1817" s="122">
        <v>42079</v>
      </c>
      <c r="B1817" s="115">
        <v>64.92</v>
      </c>
      <c r="C1817" s="116">
        <f t="shared" si="56"/>
        <v>-3.2243205895899547E-3</v>
      </c>
      <c r="D1817" s="115">
        <f t="shared" si="57"/>
        <v>38.691847075079458</v>
      </c>
    </row>
    <row r="1818" spans="1:4" x14ac:dyDescent="0.3">
      <c r="A1818" s="122">
        <v>42080</v>
      </c>
      <c r="B1818" s="115">
        <v>64.92</v>
      </c>
      <c r="C1818" s="116">
        <f t="shared" si="56"/>
        <v>-2.4585125998770221E-3</v>
      </c>
      <c r="D1818" s="115">
        <f t="shared" si="57"/>
        <v>29.502151198524267</v>
      </c>
    </row>
    <row r="1819" spans="1:4" x14ac:dyDescent="0.3">
      <c r="A1819" s="122">
        <v>42081</v>
      </c>
      <c r="B1819" s="115">
        <v>65</v>
      </c>
      <c r="C1819" s="116">
        <f t="shared" si="56"/>
        <v>0</v>
      </c>
      <c r="D1819" s="115">
        <f t="shared" si="57"/>
        <v>0</v>
      </c>
    </row>
    <row r="1820" spans="1:4" x14ac:dyDescent="0.3">
      <c r="A1820" s="122">
        <v>42082</v>
      </c>
      <c r="B1820" s="115">
        <v>64.92</v>
      </c>
      <c r="C1820" s="116">
        <f t="shared" si="56"/>
        <v>-1.2307692307692046E-3</v>
      </c>
      <c r="D1820" s="115">
        <f t="shared" si="57"/>
        <v>14.769230769230456</v>
      </c>
    </row>
    <row r="1821" spans="1:4" x14ac:dyDescent="0.3">
      <c r="A1821" s="122">
        <v>42083</v>
      </c>
      <c r="B1821" s="115">
        <v>64.92</v>
      </c>
      <c r="C1821" s="116">
        <f t="shared" si="56"/>
        <v>-5.0574712643677898E-3</v>
      </c>
      <c r="D1821" s="115">
        <f t="shared" si="57"/>
        <v>60.689655172413481</v>
      </c>
    </row>
    <row r="1822" spans="1:4" x14ac:dyDescent="0.3">
      <c r="A1822" s="122">
        <v>42086</v>
      </c>
      <c r="B1822" s="115">
        <v>64.92</v>
      </c>
      <c r="C1822" s="116">
        <f t="shared" si="56"/>
        <v>-1.2307692307692046E-3</v>
      </c>
      <c r="D1822" s="115">
        <f t="shared" si="57"/>
        <v>14.769230769230456</v>
      </c>
    </row>
    <row r="1823" spans="1:4" x14ac:dyDescent="0.3">
      <c r="A1823" s="122">
        <v>42087</v>
      </c>
      <c r="B1823" s="115">
        <v>65</v>
      </c>
      <c r="C1823" s="116">
        <f t="shared" si="56"/>
        <v>-2.9145574474612325E-3</v>
      </c>
      <c r="D1823" s="115">
        <f t="shared" si="57"/>
        <v>34.974689369534786</v>
      </c>
    </row>
    <row r="1824" spans="1:4" x14ac:dyDescent="0.3">
      <c r="A1824" s="122">
        <v>42088</v>
      </c>
      <c r="B1824" s="115">
        <v>65</v>
      </c>
      <c r="C1824" s="116">
        <f t="shared" si="56"/>
        <v>0</v>
      </c>
      <c r="D1824" s="115">
        <f t="shared" si="57"/>
        <v>0</v>
      </c>
    </row>
    <row r="1825" spans="1:4" x14ac:dyDescent="0.3">
      <c r="A1825" s="122">
        <v>42089</v>
      </c>
      <c r="B1825" s="115">
        <v>65</v>
      </c>
      <c r="C1825" s="116">
        <f t="shared" si="56"/>
        <v>1.2322858903265294E-3</v>
      </c>
      <c r="D1825" s="115">
        <f t="shared" si="57"/>
        <v>-14.787430683918352</v>
      </c>
    </row>
    <row r="1826" spans="1:4" x14ac:dyDescent="0.3">
      <c r="A1826" s="122">
        <v>42090</v>
      </c>
      <c r="B1826" s="115">
        <v>65.25</v>
      </c>
      <c r="C1826" s="116">
        <f t="shared" si="56"/>
        <v>5.0831792975970158E-3</v>
      </c>
      <c r="D1826" s="115">
        <f t="shared" si="57"/>
        <v>-60.998151571164186</v>
      </c>
    </row>
    <row r="1827" spans="1:4" x14ac:dyDescent="0.3">
      <c r="A1827" s="122">
        <v>42093</v>
      </c>
      <c r="B1827" s="115">
        <v>65.13</v>
      </c>
      <c r="C1827" s="116">
        <f t="shared" si="56"/>
        <v>3.2347504621071123E-3</v>
      </c>
      <c r="D1827" s="115">
        <f t="shared" si="57"/>
        <v>-38.817005545285348</v>
      </c>
    </row>
    <row r="1828" spans="1:4" x14ac:dyDescent="0.3">
      <c r="A1828" s="122">
        <v>42094</v>
      </c>
      <c r="B1828" s="115">
        <v>65.08</v>
      </c>
      <c r="C1828" s="116">
        <f t="shared" si="56"/>
        <v>1.2307692307692046E-3</v>
      </c>
      <c r="D1828" s="115">
        <f t="shared" si="57"/>
        <v>-14.769230769230456</v>
      </c>
    </row>
    <row r="1829" spans="1:4" x14ac:dyDescent="0.3">
      <c r="A1829" s="122">
        <v>42095</v>
      </c>
      <c r="B1829" s="115">
        <v>65</v>
      </c>
      <c r="C1829" s="116">
        <f t="shared" si="56"/>
        <v>1.2322858903265294E-3</v>
      </c>
      <c r="D1829" s="115">
        <f t="shared" si="57"/>
        <v>-14.787430683918352</v>
      </c>
    </row>
    <row r="1830" spans="1:4" x14ac:dyDescent="0.3">
      <c r="A1830" s="122">
        <v>42096</v>
      </c>
      <c r="B1830" s="115">
        <v>65.25</v>
      </c>
      <c r="C1830" s="116">
        <f t="shared" si="56"/>
        <v>5.0831792975970158E-3</v>
      </c>
      <c r="D1830" s="115">
        <f t="shared" si="57"/>
        <v>-60.998151571164186</v>
      </c>
    </row>
    <row r="1831" spans="1:4" x14ac:dyDescent="0.3">
      <c r="A1831" s="122">
        <v>42097</v>
      </c>
      <c r="B1831" s="115">
        <v>65.08</v>
      </c>
      <c r="C1831" s="116">
        <f t="shared" si="56"/>
        <v>2.4645717806530587E-3</v>
      </c>
      <c r="D1831" s="115">
        <f t="shared" si="57"/>
        <v>-29.574861367836704</v>
      </c>
    </row>
    <row r="1832" spans="1:4" x14ac:dyDescent="0.3">
      <c r="A1832" s="122">
        <v>42100</v>
      </c>
      <c r="B1832" s="115">
        <v>65</v>
      </c>
      <c r="C1832" s="116">
        <f t="shared" si="56"/>
        <v>0</v>
      </c>
      <c r="D1832" s="115">
        <f t="shared" si="57"/>
        <v>0</v>
      </c>
    </row>
    <row r="1833" spans="1:4" x14ac:dyDescent="0.3">
      <c r="A1833" s="122">
        <v>42101</v>
      </c>
      <c r="B1833" s="115">
        <v>65.08</v>
      </c>
      <c r="C1833" s="116">
        <f t="shared" si="56"/>
        <v>1.2307692307692046E-3</v>
      </c>
      <c r="D1833" s="115">
        <f t="shared" si="57"/>
        <v>-14.769230769230456</v>
      </c>
    </row>
    <row r="1834" spans="1:4" x14ac:dyDescent="0.3">
      <c r="A1834" s="122">
        <v>42102</v>
      </c>
      <c r="B1834" s="115">
        <v>65.13</v>
      </c>
      <c r="C1834" s="116">
        <f t="shared" si="56"/>
        <v>1.9999999999999302E-3</v>
      </c>
      <c r="D1834" s="115">
        <f t="shared" si="57"/>
        <v>-23.999999999999162</v>
      </c>
    </row>
    <row r="1835" spans="1:4" x14ac:dyDescent="0.3">
      <c r="A1835" s="122">
        <v>42103</v>
      </c>
      <c r="B1835" s="115">
        <v>65.17</v>
      </c>
      <c r="C1835" s="116">
        <f t="shared" si="56"/>
        <v>-1.2260536398467172E-3</v>
      </c>
      <c r="D1835" s="115">
        <f t="shared" si="57"/>
        <v>14.712643678160607</v>
      </c>
    </row>
    <row r="1836" spans="1:4" x14ac:dyDescent="0.3">
      <c r="A1836" s="122">
        <v>42104</v>
      </c>
      <c r="B1836" s="115">
        <v>65.42</v>
      </c>
      <c r="C1836" s="116">
        <f t="shared" si="56"/>
        <v>4.4526331951482614E-3</v>
      </c>
      <c r="D1836" s="115">
        <f t="shared" si="57"/>
        <v>-53.431598341779136</v>
      </c>
    </row>
    <row r="1837" spans="1:4" x14ac:dyDescent="0.3">
      <c r="A1837" s="122">
        <v>42107</v>
      </c>
      <c r="B1837" s="115">
        <v>65.44</v>
      </c>
      <c r="C1837" s="116">
        <f t="shared" si="56"/>
        <v>5.5316533497234083E-3</v>
      </c>
      <c r="D1837" s="115">
        <f t="shared" si="57"/>
        <v>-66.379840196680902</v>
      </c>
    </row>
    <row r="1838" spans="1:4" x14ac:dyDescent="0.3">
      <c r="A1838" s="122">
        <v>42108</v>
      </c>
      <c r="B1838" s="115">
        <v>65.44</v>
      </c>
      <c r="C1838" s="116">
        <f t="shared" si="56"/>
        <v>6.769230769230734E-3</v>
      </c>
      <c r="D1838" s="115">
        <f t="shared" si="57"/>
        <v>-81.230769230768814</v>
      </c>
    </row>
    <row r="1839" spans="1:4" x14ac:dyDescent="0.3">
      <c r="A1839" s="122">
        <v>42109</v>
      </c>
      <c r="B1839" s="115">
        <v>65.25</v>
      </c>
      <c r="C1839" s="116">
        <f t="shared" si="56"/>
        <v>0</v>
      </c>
      <c r="D1839" s="115">
        <f t="shared" si="57"/>
        <v>0</v>
      </c>
    </row>
    <row r="1840" spans="1:4" x14ac:dyDescent="0.3">
      <c r="A1840" s="122">
        <v>42110</v>
      </c>
      <c r="B1840" s="115">
        <v>65.17</v>
      </c>
      <c r="C1840" s="116">
        <f t="shared" si="56"/>
        <v>1.3829133374309067E-3</v>
      </c>
      <c r="D1840" s="115">
        <f t="shared" si="57"/>
        <v>-16.594960049170879</v>
      </c>
    </row>
    <row r="1841" spans="1:4" x14ac:dyDescent="0.3">
      <c r="A1841" s="122">
        <v>42111</v>
      </c>
      <c r="B1841" s="115">
        <v>65.5</v>
      </c>
      <c r="C1841" s="116">
        <f t="shared" si="56"/>
        <v>7.6923076923076927E-3</v>
      </c>
      <c r="D1841" s="115">
        <f t="shared" si="57"/>
        <v>-92.307692307692307</v>
      </c>
    </row>
    <row r="1842" spans="1:4" x14ac:dyDescent="0.3">
      <c r="A1842" s="122">
        <v>42114</v>
      </c>
      <c r="B1842" s="115">
        <v>65.44</v>
      </c>
      <c r="C1842" s="116">
        <f t="shared" si="56"/>
        <v>5.5316533497234083E-3</v>
      </c>
      <c r="D1842" s="115">
        <f t="shared" si="57"/>
        <v>-66.379840196680902</v>
      </c>
    </row>
    <row r="1843" spans="1:4" x14ac:dyDescent="0.3">
      <c r="A1843" s="122">
        <v>42115</v>
      </c>
      <c r="B1843" s="115">
        <v>65.25</v>
      </c>
      <c r="C1843" s="116">
        <f t="shared" si="56"/>
        <v>1.8424689083372417E-3</v>
      </c>
      <c r="D1843" s="115">
        <f t="shared" si="57"/>
        <v>-22.109626900046901</v>
      </c>
    </row>
    <row r="1844" spans="1:4" x14ac:dyDescent="0.3">
      <c r="A1844" s="122">
        <v>42116</v>
      </c>
      <c r="B1844" s="115">
        <v>65.25</v>
      </c>
      <c r="C1844" s="116">
        <f t="shared" si="56"/>
        <v>1.2275586926499662E-3</v>
      </c>
      <c r="D1844" s="115">
        <f t="shared" si="57"/>
        <v>-14.730704311799593</v>
      </c>
    </row>
    <row r="1845" spans="1:4" x14ac:dyDescent="0.3">
      <c r="A1845" s="122">
        <v>42117</v>
      </c>
      <c r="B1845" s="115">
        <v>65.25</v>
      </c>
      <c r="C1845" s="116">
        <f t="shared" si="56"/>
        <v>-2.5985937022317595E-3</v>
      </c>
      <c r="D1845" s="115">
        <f t="shared" si="57"/>
        <v>31.183124426781113</v>
      </c>
    </row>
    <row r="1846" spans="1:4" x14ac:dyDescent="0.3">
      <c r="A1846" s="122">
        <v>42118</v>
      </c>
      <c r="B1846" s="115">
        <v>65.25</v>
      </c>
      <c r="C1846" s="116">
        <f t="shared" si="56"/>
        <v>-2.9034229828850508E-3</v>
      </c>
      <c r="D1846" s="115">
        <f t="shared" si="57"/>
        <v>34.841075794620608</v>
      </c>
    </row>
    <row r="1847" spans="1:4" x14ac:dyDescent="0.3">
      <c r="A1847" s="122">
        <v>42121</v>
      </c>
      <c r="B1847" s="115">
        <v>65.25</v>
      </c>
      <c r="C1847" s="116">
        <f t="shared" si="56"/>
        <v>-2.9034229828850508E-3</v>
      </c>
      <c r="D1847" s="115">
        <f t="shared" si="57"/>
        <v>34.841075794620608</v>
      </c>
    </row>
    <row r="1848" spans="1:4" x14ac:dyDescent="0.3">
      <c r="A1848" s="122">
        <v>42122</v>
      </c>
      <c r="B1848" s="115">
        <v>65.25</v>
      </c>
      <c r="C1848" s="116">
        <f t="shared" si="56"/>
        <v>0</v>
      </c>
      <c r="D1848" s="115">
        <f t="shared" si="57"/>
        <v>0</v>
      </c>
    </row>
    <row r="1849" spans="1:4" x14ac:dyDescent="0.3">
      <c r="A1849" s="122">
        <v>42123</v>
      </c>
      <c r="B1849" s="115">
        <v>65.38</v>
      </c>
      <c r="C1849" s="116">
        <f t="shared" si="56"/>
        <v>3.2223415682061337E-3</v>
      </c>
      <c r="D1849" s="115">
        <f t="shared" si="57"/>
        <v>-38.668098818473602</v>
      </c>
    </row>
    <row r="1850" spans="1:4" x14ac:dyDescent="0.3">
      <c r="A1850" s="122">
        <v>42124</v>
      </c>
      <c r="B1850" s="115">
        <v>65.33</v>
      </c>
      <c r="C1850" s="116">
        <f t="shared" si="56"/>
        <v>-2.5954198473282703E-3</v>
      </c>
      <c r="D1850" s="115">
        <f t="shared" si="57"/>
        <v>31.145038167939244</v>
      </c>
    </row>
    <row r="1851" spans="1:4" x14ac:dyDescent="0.3">
      <c r="A1851" s="122">
        <v>42125</v>
      </c>
      <c r="B1851" s="115">
        <v>65.38</v>
      </c>
      <c r="C1851" s="116">
        <f t="shared" si="56"/>
        <v>-9.1687041564795656E-4</v>
      </c>
      <c r="D1851" s="115">
        <f t="shared" si="57"/>
        <v>11.002444987775478</v>
      </c>
    </row>
    <row r="1852" spans="1:4" x14ac:dyDescent="0.3">
      <c r="A1852" s="122">
        <v>42128</v>
      </c>
      <c r="B1852" s="115">
        <v>65.5</v>
      </c>
      <c r="C1852" s="116">
        <f t="shared" si="56"/>
        <v>3.8314176245210726E-3</v>
      </c>
      <c r="D1852" s="115">
        <f t="shared" si="57"/>
        <v>-45.977011494252871</v>
      </c>
    </row>
    <row r="1853" spans="1:4" x14ac:dyDescent="0.3">
      <c r="A1853" s="122">
        <v>42129</v>
      </c>
      <c r="B1853" s="115">
        <v>65.42</v>
      </c>
      <c r="C1853" s="116">
        <f t="shared" si="56"/>
        <v>2.6053639846743558E-3</v>
      </c>
      <c r="D1853" s="115">
        <f t="shared" si="57"/>
        <v>-31.264367816092271</v>
      </c>
    </row>
    <row r="1854" spans="1:4" x14ac:dyDescent="0.3">
      <c r="A1854" s="122">
        <v>42130</v>
      </c>
      <c r="B1854" s="115">
        <v>65.42</v>
      </c>
      <c r="C1854" s="116">
        <f t="shared" si="56"/>
        <v>2.6053639846743558E-3</v>
      </c>
      <c r="D1854" s="115">
        <f t="shared" si="57"/>
        <v>-31.264367816092271</v>
      </c>
    </row>
    <row r="1855" spans="1:4" x14ac:dyDescent="0.3">
      <c r="A1855" s="122">
        <v>42131</v>
      </c>
      <c r="B1855" s="115">
        <v>65.42</v>
      </c>
      <c r="C1855" s="116">
        <f t="shared" si="56"/>
        <v>2.6053639846743558E-3</v>
      </c>
      <c r="D1855" s="115">
        <f t="shared" si="57"/>
        <v>-31.264367816092271</v>
      </c>
    </row>
    <row r="1856" spans="1:4" x14ac:dyDescent="0.3">
      <c r="A1856" s="122">
        <v>42132</v>
      </c>
      <c r="B1856" s="115">
        <v>65.42</v>
      </c>
      <c r="C1856" s="116">
        <f t="shared" si="56"/>
        <v>2.6053639846743558E-3</v>
      </c>
      <c r="D1856" s="115">
        <f t="shared" si="57"/>
        <v>-31.264367816092271</v>
      </c>
    </row>
    <row r="1857" spans="1:4" x14ac:dyDescent="0.3">
      <c r="A1857" s="122">
        <v>42135</v>
      </c>
      <c r="B1857" s="115">
        <v>65.42</v>
      </c>
      <c r="C1857" s="116">
        <f t="shared" si="56"/>
        <v>2.6053639846743558E-3</v>
      </c>
      <c r="D1857" s="115">
        <f t="shared" si="57"/>
        <v>-31.264367816092271</v>
      </c>
    </row>
    <row r="1858" spans="1:4" x14ac:dyDescent="0.3">
      <c r="A1858" s="122">
        <v>42136</v>
      </c>
      <c r="B1858" s="115">
        <v>65.56</v>
      </c>
      <c r="C1858" s="116">
        <f t="shared" si="56"/>
        <v>2.7531355154482538E-3</v>
      </c>
      <c r="D1858" s="115">
        <f t="shared" si="57"/>
        <v>-33.037626185379047</v>
      </c>
    </row>
    <row r="1859" spans="1:4" x14ac:dyDescent="0.3">
      <c r="A1859" s="122">
        <v>42137</v>
      </c>
      <c r="B1859" s="115">
        <v>65.42</v>
      </c>
      <c r="C1859" s="116">
        <f t="shared" si="56"/>
        <v>1.3776213072096038E-3</v>
      </c>
      <c r="D1859" s="115">
        <f t="shared" si="57"/>
        <v>-16.531455686515244</v>
      </c>
    </row>
    <row r="1860" spans="1:4" x14ac:dyDescent="0.3">
      <c r="A1860" s="122">
        <v>42138</v>
      </c>
      <c r="B1860" s="115">
        <v>65.66</v>
      </c>
      <c r="C1860" s="116">
        <f t="shared" si="56"/>
        <v>4.2826552462526942E-3</v>
      </c>
      <c r="D1860" s="115">
        <f t="shared" si="57"/>
        <v>-51.39186295503233</v>
      </c>
    </row>
    <row r="1861" spans="1:4" x14ac:dyDescent="0.3">
      <c r="A1861" s="122">
        <v>42139</v>
      </c>
      <c r="B1861" s="115">
        <v>65.63</v>
      </c>
      <c r="C1861" s="116">
        <f t="shared" si="56"/>
        <v>1.9847328244274117E-3</v>
      </c>
      <c r="D1861" s="115">
        <f t="shared" si="57"/>
        <v>-23.816793893128938</v>
      </c>
    </row>
    <row r="1862" spans="1:4" x14ac:dyDescent="0.3">
      <c r="A1862" s="122">
        <v>42142</v>
      </c>
      <c r="B1862" s="115">
        <v>65.63</v>
      </c>
      <c r="C1862" s="116">
        <f t="shared" si="56"/>
        <v>3.2100275145214574E-3</v>
      </c>
      <c r="D1862" s="115">
        <f t="shared" si="57"/>
        <v>-38.520330174257488</v>
      </c>
    </row>
    <row r="1863" spans="1:4" x14ac:dyDescent="0.3">
      <c r="A1863" s="122">
        <v>42143</v>
      </c>
      <c r="B1863" s="115">
        <v>65.63</v>
      </c>
      <c r="C1863" s="116">
        <f t="shared" si="56"/>
        <v>3.2100275145214574E-3</v>
      </c>
      <c r="D1863" s="115">
        <f t="shared" si="57"/>
        <v>-38.520330174257488</v>
      </c>
    </row>
    <row r="1864" spans="1:4" x14ac:dyDescent="0.3">
      <c r="A1864" s="122">
        <v>42144</v>
      </c>
      <c r="B1864" s="115">
        <v>65.63</v>
      </c>
      <c r="C1864" s="116">
        <f t="shared" si="56"/>
        <v>3.2100275145214574E-3</v>
      </c>
      <c r="D1864" s="115">
        <f t="shared" si="57"/>
        <v>-38.520330174257488</v>
      </c>
    </row>
    <row r="1865" spans="1:4" x14ac:dyDescent="0.3">
      <c r="A1865" s="122">
        <v>42145</v>
      </c>
      <c r="B1865" s="115">
        <v>65.63</v>
      </c>
      <c r="C1865" s="116">
        <f t="shared" si="56"/>
        <v>3.2100275145214574E-3</v>
      </c>
      <c r="D1865" s="115">
        <f t="shared" si="57"/>
        <v>-38.520330174257488</v>
      </c>
    </row>
    <row r="1866" spans="1:4" x14ac:dyDescent="0.3">
      <c r="A1866" s="122">
        <v>42146</v>
      </c>
      <c r="B1866" s="115">
        <v>65.73</v>
      </c>
      <c r="C1866" s="116">
        <f t="shared" si="56"/>
        <v>4.7386120452461364E-3</v>
      </c>
      <c r="D1866" s="115">
        <f t="shared" si="57"/>
        <v>-56.863344542953634</v>
      </c>
    </row>
    <row r="1867" spans="1:4" x14ac:dyDescent="0.3">
      <c r="A1867" s="122">
        <v>42150</v>
      </c>
      <c r="B1867" s="115">
        <v>65.63</v>
      </c>
      <c r="C1867" s="116">
        <f t="shared" si="56"/>
        <v>1.0677242220865342E-3</v>
      </c>
      <c r="D1867" s="115">
        <f t="shared" si="57"/>
        <v>-12.81269066503841</v>
      </c>
    </row>
    <row r="1868" spans="1:4" x14ac:dyDescent="0.3">
      <c r="A1868" s="122">
        <v>42151</v>
      </c>
      <c r="B1868" s="115">
        <v>65.73</v>
      </c>
      <c r="C1868" s="116">
        <f t="shared" si="56"/>
        <v>4.7386120452461364E-3</v>
      </c>
      <c r="D1868" s="115">
        <f t="shared" si="57"/>
        <v>-56.863344542953634</v>
      </c>
    </row>
    <row r="1869" spans="1:4" x14ac:dyDescent="0.3">
      <c r="A1869" s="122">
        <v>42152</v>
      </c>
      <c r="B1869" s="115">
        <v>65.73</v>
      </c>
      <c r="C1869" s="116">
        <f t="shared" si="56"/>
        <v>1.0660980810235667E-3</v>
      </c>
      <c r="D1869" s="115">
        <f t="shared" si="57"/>
        <v>-12.793176972282801</v>
      </c>
    </row>
    <row r="1870" spans="1:4" x14ac:dyDescent="0.3">
      <c r="A1870" s="122">
        <v>42153</v>
      </c>
      <c r="B1870" s="115">
        <v>65.63</v>
      </c>
      <c r="C1870" s="116">
        <f t="shared" si="56"/>
        <v>0</v>
      </c>
      <c r="D1870" s="115">
        <f t="shared" si="57"/>
        <v>0</v>
      </c>
    </row>
    <row r="1871" spans="1:4" x14ac:dyDescent="0.3">
      <c r="A1871" s="122">
        <v>42156</v>
      </c>
      <c r="B1871" s="115">
        <v>65.63</v>
      </c>
      <c r="C1871" s="116">
        <f t="shared" ref="C1871:C1934" si="58">(B1871-B1862)/B1862</f>
        <v>0</v>
      </c>
      <c r="D1871" s="115">
        <f t="shared" ref="D1871:D1934" si="59">C1871*$D$2</f>
        <v>0</v>
      </c>
    </row>
    <row r="1872" spans="1:4" x14ac:dyDescent="0.3">
      <c r="A1872" s="122">
        <v>42157</v>
      </c>
      <c r="B1872" s="115">
        <v>65.63</v>
      </c>
      <c r="C1872" s="116">
        <f t="shared" si="58"/>
        <v>0</v>
      </c>
      <c r="D1872" s="115">
        <f t="shared" si="59"/>
        <v>0</v>
      </c>
    </row>
    <row r="1873" spans="1:4" x14ac:dyDescent="0.3">
      <c r="A1873" s="122">
        <v>42158</v>
      </c>
      <c r="B1873" s="115">
        <v>65.72</v>
      </c>
      <c r="C1873" s="116">
        <f t="shared" si="58"/>
        <v>1.371324089593226E-3</v>
      </c>
      <c r="D1873" s="115">
        <f t="shared" si="59"/>
        <v>-16.455889075118712</v>
      </c>
    </row>
    <row r="1874" spans="1:4" x14ac:dyDescent="0.3">
      <c r="A1874" s="122">
        <v>42159</v>
      </c>
      <c r="B1874" s="115">
        <v>65.849999999999994</v>
      </c>
      <c r="C1874" s="116">
        <f t="shared" si="58"/>
        <v>3.3521255523388522E-3</v>
      </c>
      <c r="D1874" s="115">
        <f t="shared" si="59"/>
        <v>-40.225506628066228</v>
      </c>
    </row>
    <row r="1875" spans="1:4" x14ac:dyDescent="0.3">
      <c r="A1875" s="122">
        <v>42160</v>
      </c>
      <c r="B1875" s="115">
        <v>65.849999999999994</v>
      </c>
      <c r="C1875" s="116">
        <f t="shared" si="58"/>
        <v>1.8256503879505604E-3</v>
      </c>
      <c r="D1875" s="115">
        <f t="shared" si="59"/>
        <v>-21.907804655406725</v>
      </c>
    </row>
    <row r="1876" spans="1:4" x14ac:dyDescent="0.3">
      <c r="A1876" s="122">
        <v>42163</v>
      </c>
      <c r="B1876" s="115">
        <v>65.849999999999994</v>
      </c>
      <c r="C1876" s="116">
        <f t="shared" si="58"/>
        <v>3.3521255523388522E-3</v>
      </c>
      <c r="D1876" s="115">
        <f t="shared" si="59"/>
        <v>-40.225506628066228</v>
      </c>
    </row>
    <row r="1877" spans="1:4" x14ac:dyDescent="0.3">
      <c r="A1877" s="122">
        <v>42164</v>
      </c>
      <c r="B1877" s="115">
        <v>65.63</v>
      </c>
      <c r="C1877" s="116">
        <f t="shared" si="58"/>
        <v>-1.5213753232923859E-3</v>
      </c>
      <c r="D1877" s="115">
        <f t="shared" si="59"/>
        <v>18.256503879508632</v>
      </c>
    </row>
    <row r="1878" spans="1:4" x14ac:dyDescent="0.3">
      <c r="A1878" s="122">
        <v>42165</v>
      </c>
      <c r="B1878" s="115">
        <v>65.63</v>
      </c>
      <c r="C1878" s="116">
        <f t="shared" si="58"/>
        <v>-1.5213753232923859E-3</v>
      </c>
      <c r="D1878" s="115">
        <f t="shared" si="59"/>
        <v>18.256503879508632</v>
      </c>
    </row>
    <row r="1879" spans="1:4" x14ac:dyDescent="0.3">
      <c r="A1879" s="122">
        <v>42166</v>
      </c>
      <c r="B1879" s="115">
        <v>65.63</v>
      </c>
      <c r="C1879" s="116">
        <f t="shared" si="58"/>
        <v>0</v>
      </c>
      <c r="D1879" s="115">
        <f t="shared" si="59"/>
        <v>0</v>
      </c>
    </row>
    <row r="1880" spans="1:4" x14ac:dyDescent="0.3">
      <c r="A1880" s="122">
        <v>42167</v>
      </c>
      <c r="B1880" s="115">
        <v>65.63</v>
      </c>
      <c r="C1880" s="116">
        <f t="shared" si="58"/>
        <v>0</v>
      </c>
      <c r="D1880" s="115">
        <f t="shared" si="59"/>
        <v>0</v>
      </c>
    </row>
    <row r="1881" spans="1:4" x14ac:dyDescent="0.3">
      <c r="A1881" s="122">
        <v>42170</v>
      </c>
      <c r="B1881" s="115">
        <v>65.63</v>
      </c>
      <c r="C1881" s="116">
        <f t="shared" si="58"/>
        <v>0</v>
      </c>
      <c r="D1881" s="115">
        <f t="shared" si="59"/>
        <v>0</v>
      </c>
    </row>
    <row r="1882" spans="1:4" x14ac:dyDescent="0.3">
      <c r="A1882" s="122">
        <v>42171</v>
      </c>
      <c r="B1882" s="115">
        <v>65.73</v>
      </c>
      <c r="C1882" s="116">
        <f t="shared" si="58"/>
        <v>1.5216068167993177E-4</v>
      </c>
      <c r="D1882" s="115">
        <f t="shared" si="59"/>
        <v>-1.8259281801591813</v>
      </c>
    </row>
    <row r="1883" spans="1:4" x14ac:dyDescent="0.3">
      <c r="A1883" s="122">
        <v>42172</v>
      </c>
      <c r="B1883" s="115">
        <v>65.63</v>
      </c>
      <c r="C1883" s="116">
        <f t="shared" si="58"/>
        <v>-3.3409263477600436E-3</v>
      </c>
      <c r="D1883" s="115">
        <f t="shared" si="59"/>
        <v>40.091116173120525</v>
      </c>
    </row>
    <row r="1884" spans="1:4" x14ac:dyDescent="0.3">
      <c r="A1884" s="122">
        <v>42173</v>
      </c>
      <c r="B1884" s="115">
        <v>65.63</v>
      </c>
      <c r="C1884" s="116">
        <f t="shared" si="58"/>
        <v>-3.3409263477600436E-3</v>
      </c>
      <c r="D1884" s="115">
        <f t="shared" si="59"/>
        <v>40.091116173120525</v>
      </c>
    </row>
    <row r="1885" spans="1:4" x14ac:dyDescent="0.3">
      <c r="A1885" s="122">
        <v>42174</v>
      </c>
      <c r="B1885" s="115">
        <v>65.63</v>
      </c>
      <c r="C1885" s="116">
        <f t="shared" si="58"/>
        <v>-3.3409263477600436E-3</v>
      </c>
      <c r="D1885" s="115">
        <f t="shared" si="59"/>
        <v>40.091116173120525</v>
      </c>
    </row>
    <row r="1886" spans="1:4" x14ac:dyDescent="0.3">
      <c r="A1886" s="122">
        <v>42177</v>
      </c>
      <c r="B1886" s="115">
        <v>65.63</v>
      </c>
      <c r="C1886" s="116">
        <f t="shared" si="58"/>
        <v>0</v>
      </c>
      <c r="D1886" s="115">
        <f t="shared" si="59"/>
        <v>0</v>
      </c>
    </row>
    <row r="1887" spans="1:4" x14ac:dyDescent="0.3">
      <c r="A1887" s="122">
        <v>42178</v>
      </c>
      <c r="B1887" s="115">
        <v>65.98</v>
      </c>
      <c r="C1887" s="116">
        <f t="shared" si="58"/>
        <v>5.3329270150846951E-3</v>
      </c>
      <c r="D1887" s="115">
        <f t="shared" si="59"/>
        <v>-63.995124181016344</v>
      </c>
    </row>
    <row r="1888" spans="1:4" x14ac:dyDescent="0.3">
      <c r="A1888" s="122">
        <v>42179</v>
      </c>
      <c r="B1888" s="115">
        <v>65.72</v>
      </c>
      <c r="C1888" s="116">
        <f t="shared" si="58"/>
        <v>1.371324089593226E-3</v>
      </c>
      <c r="D1888" s="115">
        <f t="shared" si="59"/>
        <v>-16.455889075118712</v>
      </c>
    </row>
    <row r="1889" spans="1:4" x14ac:dyDescent="0.3">
      <c r="A1889" s="122">
        <v>42180</v>
      </c>
      <c r="B1889" s="115">
        <v>65.63</v>
      </c>
      <c r="C1889" s="116">
        <f t="shared" si="58"/>
        <v>0</v>
      </c>
      <c r="D1889" s="115">
        <f t="shared" si="59"/>
        <v>0</v>
      </c>
    </row>
    <row r="1890" spans="1:4" x14ac:dyDescent="0.3">
      <c r="A1890" s="122">
        <v>42181</v>
      </c>
      <c r="B1890" s="115">
        <v>65.63</v>
      </c>
      <c r="C1890" s="116">
        <f t="shared" si="58"/>
        <v>0</v>
      </c>
      <c r="D1890" s="115">
        <f t="shared" si="59"/>
        <v>0</v>
      </c>
    </row>
    <row r="1891" spans="1:4" x14ac:dyDescent="0.3">
      <c r="A1891" s="122">
        <v>42184</v>
      </c>
      <c r="B1891" s="115">
        <v>65.63</v>
      </c>
      <c r="C1891" s="116">
        <f t="shared" si="58"/>
        <v>-1.5213753232923859E-3</v>
      </c>
      <c r="D1891" s="115">
        <f t="shared" si="59"/>
        <v>18.256503879508632</v>
      </c>
    </row>
    <row r="1892" spans="1:4" x14ac:dyDescent="0.3">
      <c r="A1892" s="122">
        <v>42185</v>
      </c>
      <c r="B1892" s="115">
        <v>65.98</v>
      </c>
      <c r="C1892" s="116">
        <f t="shared" si="58"/>
        <v>5.3329270150846951E-3</v>
      </c>
      <c r="D1892" s="115">
        <f t="shared" si="59"/>
        <v>-63.995124181016344</v>
      </c>
    </row>
    <row r="1893" spans="1:4" x14ac:dyDescent="0.3">
      <c r="A1893" s="122">
        <v>42186</v>
      </c>
      <c r="B1893" s="115">
        <v>65.92</v>
      </c>
      <c r="C1893" s="116">
        <f t="shared" si="58"/>
        <v>4.4187109553558779E-3</v>
      </c>
      <c r="D1893" s="115">
        <f t="shared" si="59"/>
        <v>-53.024531464270538</v>
      </c>
    </row>
    <row r="1894" spans="1:4" x14ac:dyDescent="0.3">
      <c r="A1894" s="122">
        <v>42187</v>
      </c>
      <c r="B1894" s="115">
        <v>66.33</v>
      </c>
      <c r="C1894" s="116">
        <f t="shared" si="58"/>
        <v>1.0665854030169173E-2</v>
      </c>
      <c r="D1894" s="115">
        <f t="shared" si="59"/>
        <v>-127.99024836203009</v>
      </c>
    </row>
    <row r="1895" spans="1:4" x14ac:dyDescent="0.3">
      <c r="A1895" s="122">
        <v>42191</v>
      </c>
      <c r="B1895" s="115">
        <v>66.099999999999994</v>
      </c>
      <c r="C1895" s="116">
        <f t="shared" si="58"/>
        <v>7.1613591345421135E-3</v>
      </c>
      <c r="D1895" s="115">
        <f t="shared" si="59"/>
        <v>-85.936309614505362</v>
      </c>
    </row>
    <row r="1896" spans="1:4" x14ac:dyDescent="0.3">
      <c r="A1896" s="122">
        <v>42192</v>
      </c>
      <c r="B1896" s="115">
        <v>66.099999999999994</v>
      </c>
      <c r="C1896" s="116">
        <f t="shared" si="58"/>
        <v>1.818732949378453E-3</v>
      </c>
      <c r="D1896" s="115">
        <f t="shared" si="59"/>
        <v>-21.824795392541436</v>
      </c>
    </row>
    <row r="1897" spans="1:4" x14ac:dyDescent="0.3">
      <c r="A1897" s="122">
        <v>42194</v>
      </c>
      <c r="B1897" s="115">
        <v>65.98</v>
      </c>
      <c r="C1897" s="116">
        <f t="shared" si="58"/>
        <v>3.9561777236762803E-3</v>
      </c>
      <c r="D1897" s="115">
        <f t="shared" si="59"/>
        <v>-47.474132684115361</v>
      </c>
    </row>
    <row r="1898" spans="1:4" x14ac:dyDescent="0.3">
      <c r="A1898" s="122">
        <v>42195</v>
      </c>
      <c r="B1898" s="115">
        <v>66.040000000000006</v>
      </c>
      <c r="C1898" s="116">
        <f t="shared" si="58"/>
        <v>6.2471430748135123E-3</v>
      </c>
      <c r="D1898" s="115">
        <f t="shared" si="59"/>
        <v>-74.96571689776215</v>
      </c>
    </row>
    <row r="1899" spans="1:4" x14ac:dyDescent="0.3">
      <c r="A1899" s="122">
        <v>42198</v>
      </c>
      <c r="B1899" s="115">
        <v>65.72</v>
      </c>
      <c r="C1899" s="116">
        <f t="shared" si="58"/>
        <v>1.371324089593226E-3</v>
      </c>
      <c r="D1899" s="115">
        <f t="shared" si="59"/>
        <v>-16.455889075118712</v>
      </c>
    </row>
    <row r="1900" spans="1:4" x14ac:dyDescent="0.3">
      <c r="A1900" s="122">
        <v>42199</v>
      </c>
      <c r="B1900" s="115">
        <v>65.98</v>
      </c>
      <c r="C1900" s="116">
        <f t="shared" si="58"/>
        <v>5.3329270150846951E-3</v>
      </c>
      <c r="D1900" s="115">
        <f t="shared" si="59"/>
        <v>-63.995124181016344</v>
      </c>
    </row>
    <row r="1901" spans="1:4" x14ac:dyDescent="0.3">
      <c r="A1901" s="122">
        <v>42200</v>
      </c>
      <c r="B1901" s="115">
        <v>66.040000000000006</v>
      </c>
      <c r="C1901" s="116">
        <f t="shared" si="58"/>
        <v>9.0936647468933417E-4</v>
      </c>
      <c r="D1901" s="115">
        <f t="shared" si="59"/>
        <v>-10.912397696272009</v>
      </c>
    </row>
    <row r="1902" spans="1:4" x14ac:dyDescent="0.3">
      <c r="A1902" s="122">
        <v>42201</v>
      </c>
      <c r="B1902" s="115">
        <v>65.72</v>
      </c>
      <c r="C1902" s="116">
        <f t="shared" si="58"/>
        <v>-3.0339805825243147E-3</v>
      </c>
      <c r="D1902" s="115">
        <f t="shared" si="59"/>
        <v>36.407766990291776</v>
      </c>
    </row>
    <row r="1903" spans="1:4" x14ac:dyDescent="0.3">
      <c r="A1903" s="122">
        <v>42202</v>
      </c>
      <c r="B1903" s="115">
        <v>65.63</v>
      </c>
      <c r="C1903" s="116">
        <f t="shared" si="58"/>
        <v>-1.0553294135383732E-2</v>
      </c>
      <c r="D1903" s="115">
        <f t="shared" si="59"/>
        <v>126.63952962460478</v>
      </c>
    </row>
    <row r="1904" spans="1:4" x14ac:dyDescent="0.3">
      <c r="A1904" s="122">
        <v>42205</v>
      </c>
      <c r="B1904" s="115">
        <v>66.17</v>
      </c>
      <c r="C1904" s="116">
        <f t="shared" si="58"/>
        <v>1.0590015128594159E-3</v>
      </c>
      <c r="D1904" s="115">
        <f t="shared" si="59"/>
        <v>-12.708018154312992</v>
      </c>
    </row>
    <row r="1905" spans="1:4" x14ac:dyDescent="0.3">
      <c r="A1905" s="122">
        <v>42206</v>
      </c>
      <c r="B1905" s="115">
        <v>66.430000000000007</v>
      </c>
      <c r="C1905" s="116">
        <f t="shared" si="58"/>
        <v>4.9924357034797657E-3</v>
      </c>
      <c r="D1905" s="115">
        <f t="shared" si="59"/>
        <v>-59.909228441757186</v>
      </c>
    </row>
    <row r="1906" spans="1:4" x14ac:dyDescent="0.3">
      <c r="A1906" s="122">
        <v>42207</v>
      </c>
      <c r="B1906" s="115">
        <v>66.290000000000006</v>
      </c>
      <c r="C1906" s="116">
        <f t="shared" si="58"/>
        <v>4.6983934525614167E-3</v>
      </c>
      <c r="D1906" s="115">
        <f t="shared" si="59"/>
        <v>-56.380721430736997</v>
      </c>
    </row>
    <row r="1907" spans="1:4" x14ac:dyDescent="0.3">
      <c r="A1907" s="122">
        <v>42208</v>
      </c>
      <c r="B1907" s="115">
        <v>66.23</v>
      </c>
      <c r="C1907" s="116">
        <f t="shared" si="58"/>
        <v>2.877044215626858E-3</v>
      </c>
      <c r="D1907" s="115">
        <f t="shared" si="59"/>
        <v>-34.524530587522293</v>
      </c>
    </row>
    <row r="1908" spans="1:4" x14ac:dyDescent="0.3">
      <c r="A1908" s="122">
        <v>42209</v>
      </c>
      <c r="B1908" s="115">
        <v>65.8</v>
      </c>
      <c r="C1908" s="116">
        <f t="shared" si="58"/>
        <v>1.2172854534388054E-3</v>
      </c>
      <c r="D1908" s="115">
        <f t="shared" si="59"/>
        <v>-14.607425441265665</v>
      </c>
    </row>
    <row r="1909" spans="1:4" x14ac:dyDescent="0.3">
      <c r="A1909" s="122">
        <v>42212</v>
      </c>
      <c r="B1909" s="115">
        <v>65.77</v>
      </c>
      <c r="C1909" s="116">
        <f t="shared" si="58"/>
        <v>-3.1827826614126697E-3</v>
      </c>
      <c r="D1909" s="115">
        <f t="shared" si="59"/>
        <v>38.19339193695204</v>
      </c>
    </row>
    <row r="1910" spans="1:4" x14ac:dyDescent="0.3">
      <c r="A1910" s="122">
        <v>42213</v>
      </c>
      <c r="B1910" s="115">
        <v>65.77</v>
      </c>
      <c r="C1910" s="116">
        <f t="shared" si="58"/>
        <v>-4.088431253785739E-3</v>
      </c>
      <c r="D1910" s="115">
        <f t="shared" si="59"/>
        <v>49.061175045428868</v>
      </c>
    </row>
    <row r="1911" spans="1:4" x14ac:dyDescent="0.3">
      <c r="A1911" s="122">
        <v>42214</v>
      </c>
      <c r="B1911" s="115">
        <v>65.849999999999994</v>
      </c>
      <c r="C1911" s="116">
        <f t="shared" si="58"/>
        <v>1.9780888618380317E-3</v>
      </c>
      <c r="D1911" s="115">
        <f t="shared" si="59"/>
        <v>-23.73706634205638</v>
      </c>
    </row>
    <row r="1912" spans="1:4" x14ac:dyDescent="0.3">
      <c r="A1912" s="122">
        <v>42215</v>
      </c>
      <c r="B1912" s="115">
        <v>65.849999999999994</v>
      </c>
      <c r="C1912" s="116">
        <f t="shared" si="58"/>
        <v>3.3521255523388522E-3</v>
      </c>
      <c r="D1912" s="115">
        <f t="shared" si="59"/>
        <v>-40.225506628066228</v>
      </c>
    </row>
    <row r="1913" spans="1:4" x14ac:dyDescent="0.3">
      <c r="A1913" s="122">
        <v>42216</v>
      </c>
      <c r="B1913" s="115">
        <v>65.849999999999994</v>
      </c>
      <c r="C1913" s="116">
        <f t="shared" si="58"/>
        <v>-4.8360284116670304E-3</v>
      </c>
      <c r="D1913" s="115">
        <f t="shared" si="59"/>
        <v>58.032340940004367</v>
      </c>
    </row>
    <row r="1914" spans="1:4" x14ac:dyDescent="0.3">
      <c r="A1914" s="122">
        <v>42219</v>
      </c>
      <c r="B1914" s="115">
        <v>65.72</v>
      </c>
      <c r="C1914" s="116">
        <f t="shared" si="58"/>
        <v>-1.0687942194791628E-2</v>
      </c>
      <c r="D1914" s="115">
        <f t="shared" si="59"/>
        <v>128.25530633749955</v>
      </c>
    </row>
    <row r="1915" spans="1:4" x14ac:dyDescent="0.3">
      <c r="A1915" s="122">
        <v>42220</v>
      </c>
      <c r="B1915" s="115">
        <v>65.72</v>
      </c>
      <c r="C1915" s="116">
        <f t="shared" si="58"/>
        <v>-8.5985819882336296E-3</v>
      </c>
      <c r="D1915" s="115">
        <f t="shared" si="59"/>
        <v>103.18298385880355</v>
      </c>
    </row>
    <row r="1916" spans="1:4" x14ac:dyDescent="0.3">
      <c r="A1916" s="122">
        <v>42221</v>
      </c>
      <c r="B1916" s="115">
        <v>65.72</v>
      </c>
      <c r="C1916" s="116">
        <f t="shared" si="58"/>
        <v>-7.7004378680357102E-3</v>
      </c>
      <c r="D1916" s="115">
        <f t="shared" si="59"/>
        <v>92.405254416428519</v>
      </c>
    </row>
    <row r="1917" spans="1:4" x14ac:dyDescent="0.3">
      <c r="A1917" s="122">
        <v>42222</v>
      </c>
      <c r="B1917" s="115">
        <v>65.72</v>
      </c>
      <c r="C1917" s="116">
        <f t="shared" si="58"/>
        <v>-1.2158054711245941E-3</v>
      </c>
      <c r="D1917" s="115">
        <f t="shared" si="59"/>
        <v>14.58966565349513</v>
      </c>
    </row>
    <row r="1918" spans="1:4" x14ac:dyDescent="0.3">
      <c r="A1918" s="122">
        <v>42223</v>
      </c>
      <c r="B1918" s="115">
        <v>65.72</v>
      </c>
      <c r="C1918" s="116">
        <f t="shared" si="58"/>
        <v>-7.6022502660783281E-4</v>
      </c>
      <c r="D1918" s="115">
        <f t="shared" si="59"/>
        <v>9.1227003192939939</v>
      </c>
    </row>
    <row r="1919" spans="1:4" x14ac:dyDescent="0.3">
      <c r="A1919" s="122">
        <v>42226</v>
      </c>
      <c r="B1919" s="115">
        <v>65.72</v>
      </c>
      <c r="C1919" s="116">
        <f t="shared" si="58"/>
        <v>-7.6022502660783281E-4</v>
      </c>
      <c r="D1919" s="115">
        <f t="shared" si="59"/>
        <v>9.1227003192939939</v>
      </c>
    </row>
    <row r="1920" spans="1:4" x14ac:dyDescent="0.3">
      <c r="A1920" s="122">
        <v>42227</v>
      </c>
      <c r="B1920" s="115">
        <v>65.72</v>
      </c>
      <c r="C1920" s="116">
        <f t="shared" si="58"/>
        <v>-1.9741837509490577E-3</v>
      </c>
      <c r="D1920" s="115">
        <f t="shared" si="59"/>
        <v>23.690205011388692</v>
      </c>
    </row>
    <row r="1921" spans="1:4" x14ac:dyDescent="0.3">
      <c r="A1921" s="122">
        <v>42228</v>
      </c>
      <c r="B1921" s="115">
        <v>65.72</v>
      </c>
      <c r="C1921" s="116">
        <f t="shared" si="58"/>
        <v>-1.9741837509490577E-3</v>
      </c>
      <c r="D1921" s="115">
        <f t="shared" si="59"/>
        <v>23.690205011388692</v>
      </c>
    </row>
    <row r="1922" spans="1:4" x14ac:dyDescent="0.3">
      <c r="A1922" s="122">
        <v>42229</v>
      </c>
      <c r="B1922" s="115">
        <v>65.72</v>
      </c>
      <c r="C1922" s="116">
        <f t="shared" si="58"/>
        <v>-1.9741837509490577E-3</v>
      </c>
      <c r="D1922" s="115">
        <f t="shared" si="59"/>
        <v>23.690205011388692</v>
      </c>
    </row>
    <row r="1923" spans="1:4" x14ac:dyDescent="0.3">
      <c r="A1923" s="122">
        <v>42230</v>
      </c>
      <c r="B1923" s="115">
        <v>65.72</v>
      </c>
      <c r="C1923" s="116">
        <f t="shared" si="58"/>
        <v>0</v>
      </c>
      <c r="D1923" s="115">
        <f t="shared" si="59"/>
        <v>0</v>
      </c>
    </row>
    <row r="1924" spans="1:4" x14ac:dyDescent="0.3">
      <c r="A1924" s="122">
        <v>42233</v>
      </c>
      <c r="B1924" s="115">
        <v>65.88</v>
      </c>
      <c r="C1924" s="116">
        <f t="shared" si="58"/>
        <v>2.4345709068776108E-3</v>
      </c>
      <c r="D1924" s="115">
        <f t="shared" si="59"/>
        <v>-29.21485088253133</v>
      </c>
    </row>
    <row r="1925" spans="1:4" x14ac:dyDescent="0.3">
      <c r="A1925" s="122">
        <v>42234</v>
      </c>
      <c r="B1925" s="115">
        <v>65.88</v>
      </c>
      <c r="C1925" s="116">
        <f t="shared" si="58"/>
        <v>2.4345709068776108E-3</v>
      </c>
      <c r="D1925" s="115">
        <f t="shared" si="59"/>
        <v>-29.21485088253133</v>
      </c>
    </row>
    <row r="1926" spans="1:4" x14ac:dyDescent="0.3">
      <c r="A1926" s="122">
        <v>42235</v>
      </c>
      <c r="B1926" s="115">
        <v>66</v>
      </c>
      <c r="C1926" s="116">
        <f t="shared" si="58"/>
        <v>4.2604990870359271E-3</v>
      </c>
      <c r="D1926" s="115">
        <f t="shared" si="59"/>
        <v>-51.125989044431122</v>
      </c>
    </row>
    <row r="1927" spans="1:4" x14ac:dyDescent="0.3">
      <c r="A1927" s="122">
        <v>42236</v>
      </c>
      <c r="B1927" s="115">
        <v>66</v>
      </c>
      <c r="C1927" s="116">
        <f t="shared" si="58"/>
        <v>4.2604990870359271E-3</v>
      </c>
      <c r="D1927" s="115">
        <f t="shared" si="59"/>
        <v>-51.125989044431122</v>
      </c>
    </row>
    <row r="1928" spans="1:4" x14ac:dyDescent="0.3">
      <c r="A1928" s="122">
        <v>42237</v>
      </c>
      <c r="B1928" s="115">
        <v>66</v>
      </c>
      <c r="C1928" s="116">
        <f t="shared" si="58"/>
        <v>4.2604990870359271E-3</v>
      </c>
      <c r="D1928" s="115">
        <f t="shared" si="59"/>
        <v>-51.125989044431122</v>
      </c>
    </row>
    <row r="1929" spans="1:4" x14ac:dyDescent="0.3">
      <c r="A1929" s="122">
        <v>42240</v>
      </c>
      <c r="B1929" s="115">
        <v>65.95</v>
      </c>
      <c r="C1929" s="116">
        <f t="shared" si="58"/>
        <v>3.4996956786367008E-3</v>
      </c>
      <c r="D1929" s="115">
        <f t="shared" si="59"/>
        <v>-41.996348143640411</v>
      </c>
    </row>
    <row r="1930" spans="1:4" x14ac:dyDescent="0.3">
      <c r="A1930" s="122">
        <v>42241</v>
      </c>
      <c r="B1930" s="115">
        <v>65.95</v>
      </c>
      <c r="C1930" s="116">
        <f t="shared" si="58"/>
        <v>3.4996956786367008E-3</v>
      </c>
      <c r="D1930" s="115">
        <f t="shared" si="59"/>
        <v>-41.996348143640411</v>
      </c>
    </row>
    <row r="1931" spans="1:4" x14ac:dyDescent="0.3">
      <c r="A1931" s="122">
        <v>42242</v>
      </c>
      <c r="B1931" s="115">
        <v>65.95</v>
      </c>
      <c r="C1931" s="116">
        <f t="shared" si="58"/>
        <v>3.4996956786367008E-3</v>
      </c>
      <c r="D1931" s="115">
        <f t="shared" si="59"/>
        <v>-41.996348143640411</v>
      </c>
    </row>
    <row r="1932" spans="1:4" x14ac:dyDescent="0.3">
      <c r="A1932" s="122">
        <v>42243</v>
      </c>
      <c r="B1932" s="115">
        <v>66.47</v>
      </c>
      <c r="C1932" s="116">
        <f t="shared" si="58"/>
        <v>1.1412051125989045E-2</v>
      </c>
      <c r="D1932" s="115">
        <f t="shared" si="59"/>
        <v>-136.94461351186854</v>
      </c>
    </row>
    <row r="1933" spans="1:4" x14ac:dyDescent="0.3">
      <c r="A1933" s="122">
        <v>42244</v>
      </c>
      <c r="B1933" s="115">
        <v>66.2</v>
      </c>
      <c r="C1933" s="116">
        <f t="shared" si="58"/>
        <v>4.857316332726281E-3</v>
      </c>
      <c r="D1933" s="115">
        <f t="shared" si="59"/>
        <v>-58.287795992715374</v>
      </c>
    </row>
    <row r="1934" spans="1:4" x14ac:dyDescent="0.3">
      <c r="A1934" s="122">
        <v>42247</v>
      </c>
      <c r="B1934" s="115">
        <v>66.08</v>
      </c>
      <c r="C1934" s="116">
        <f t="shared" si="58"/>
        <v>3.0358227079538987E-3</v>
      </c>
      <c r="D1934" s="115">
        <f t="shared" si="59"/>
        <v>-36.429872495446787</v>
      </c>
    </row>
    <row r="1935" spans="1:4" x14ac:dyDescent="0.3">
      <c r="A1935" s="122">
        <v>42248</v>
      </c>
      <c r="B1935" s="115">
        <v>65.95</v>
      </c>
      <c r="C1935" s="116">
        <f t="shared" ref="C1935:C1998" si="60">(B1935-B1926)/B1926</f>
        <v>-7.5757575757571453E-4</v>
      </c>
      <c r="D1935" s="115">
        <f t="shared" ref="D1935:D1998" si="61">C1935*$D$2</f>
        <v>9.0909090909085748</v>
      </c>
    </row>
    <row r="1936" spans="1:4" x14ac:dyDescent="0.3">
      <c r="A1936" s="122">
        <v>42249</v>
      </c>
      <c r="B1936" s="115">
        <v>65.95</v>
      </c>
      <c r="C1936" s="116">
        <f t="shared" si="60"/>
        <v>-7.5757575757571453E-4</v>
      </c>
      <c r="D1936" s="115">
        <f t="shared" si="61"/>
        <v>9.0909090909085748</v>
      </c>
    </row>
    <row r="1937" spans="1:4" x14ac:dyDescent="0.3">
      <c r="A1937" s="122">
        <v>42250</v>
      </c>
      <c r="B1937" s="115">
        <v>65.95</v>
      </c>
      <c r="C1937" s="116">
        <f t="shared" si="60"/>
        <v>-7.5757575757571453E-4</v>
      </c>
      <c r="D1937" s="115">
        <f t="shared" si="61"/>
        <v>9.0909090909085748</v>
      </c>
    </row>
    <row r="1938" spans="1:4" x14ac:dyDescent="0.3">
      <c r="A1938" s="122">
        <v>42251</v>
      </c>
      <c r="B1938" s="115">
        <v>66.7</v>
      </c>
      <c r="C1938" s="116">
        <f t="shared" si="60"/>
        <v>1.1372251705837756E-2</v>
      </c>
      <c r="D1938" s="115">
        <f t="shared" si="61"/>
        <v>-136.46702047005309</v>
      </c>
    </row>
    <row r="1939" spans="1:4" x14ac:dyDescent="0.3">
      <c r="A1939" s="122">
        <v>42255</v>
      </c>
      <c r="B1939" s="115">
        <v>66.33</v>
      </c>
      <c r="C1939" s="116">
        <f t="shared" si="60"/>
        <v>5.7619408642910607E-3</v>
      </c>
      <c r="D1939" s="115">
        <f t="shared" si="61"/>
        <v>-69.143290371492725</v>
      </c>
    </row>
    <row r="1940" spans="1:4" x14ac:dyDescent="0.3">
      <c r="A1940" s="122">
        <v>42256</v>
      </c>
      <c r="B1940" s="115">
        <v>66.08</v>
      </c>
      <c r="C1940" s="116">
        <f t="shared" si="60"/>
        <v>1.9711902956784755E-3</v>
      </c>
      <c r="D1940" s="115">
        <f t="shared" si="61"/>
        <v>-23.654283548141706</v>
      </c>
    </row>
    <row r="1941" spans="1:4" x14ac:dyDescent="0.3">
      <c r="A1941" s="122">
        <v>42257</v>
      </c>
      <c r="B1941" s="115">
        <v>65.95</v>
      </c>
      <c r="C1941" s="116">
        <f t="shared" si="60"/>
        <v>-7.823078080336934E-3</v>
      </c>
      <c r="D1941" s="115">
        <f t="shared" si="61"/>
        <v>93.87693696404321</v>
      </c>
    </row>
    <row r="1942" spans="1:4" x14ac:dyDescent="0.3">
      <c r="A1942" s="122">
        <v>42258</v>
      </c>
      <c r="B1942" s="115">
        <v>66.47</v>
      </c>
      <c r="C1942" s="116">
        <f t="shared" si="60"/>
        <v>4.0785498489425377E-3</v>
      </c>
      <c r="D1942" s="115">
        <f t="shared" si="61"/>
        <v>-48.942598187310452</v>
      </c>
    </row>
    <row r="1943" spans="1:4" x14ac:dyDescent="0.3">
      <c r="A1943" s="122">
        <v>42261</v>
      </c>
      <c r="B1943" s="115">
        <v>66.2</v>
      </c>
      <c r="C1943" s="116">
        <f t="shared" si="60"/>
        <v>1.8159806295400204E-3</v>
      </c>
      <c r="D1943" s="115">
        <f t="shared" si="61"/>
        <v>-21.791767554480245</v>
      </c>
    </row>
    <row r="1944" spans="1:4" x14ac:dyDescent="0.3">
      <c r="A1944" s="122">
        <v>42262</v>
      </c>
      <c r="B1944" s="115">
        <v>66.08</v>
      </c>
      <c r="C1944" s="116">
        <f t="shared" si="60"/>
        <v>1.9711902956784755E-3</v>
      </c>
      <c r="D1944" s="115">
        <f t="shared" si="61"/>
        <v>-23.654283548141706</v>
      </c>
    </row>
    <row r="1945" spans="1:4" x14ac:dyDescent="0.3">
      <c r="A1945" s="122">
        <v>42263</v>
      </c>
      <c r="B1945" s="115">
        <v>65.95</v>
      </c>
      <c r="C1945" s="116">
        <f t="shared" si="60"/>
        <v>0</v>
      </c>
      <c r="D1945" s="115">
        <f t="shared" si="61"/>
        <v>0</v>
      </c>
    </row>
    <row r="1946" spans="1:4" x14ac:dyDescent="0.3">
      <c r="A1946" s="122">
        <v>42264</v>
      </c>
      <c r="B1946" s="115">
        <v>65.95</v>
      </c>
      <c r="C1946" s="116">
        <f t="shared" si="60"/>
        <v>0</v>
      </c>
      <c r="D1946" s="115">
        <f t="shared" si="61"/>
        <v>0</v>
      </c>
    </row>
    <row r="1947" spans="1:4" x14ac:dyDescent="0.3">
      <c r="A1947" s="122">
        <v>42265</v>
      </c>
      <c r="B1947" s="115">
        <v>65.95</v>
      </c>
      <c r="C1947" s="116">
        <f t="shared" si="60"/>
        <v>-1.1244377811094452E-2</v>
      </c>
      <c r="D1947" s="115">
        <f t="shared" si="61"/>
        <v>134.93253373313343</v>
      </c>
    </row>
    <row r="1948" spans="1:4" x14ac:dyDescent="0.3">
      <c r="A1948" s="122">
        <v>42268</v>
      </c>
      <c r="B1948" s="115">
        <v>65.95</v>
      </c>
      <c r="C1948" s="116">
        <f t="shared" si="60"/>
        <v>-5.7289311020653618E-3</v>
      </c>
      <c r="D1948" s="115">
        <f t="shared" si="61"/>
        <v>68.747173224784348</v>
      </c>
    </row>
    <row r="1949" spans="1:4" x14ac:dyDescent="0.3">
      <c r="A1949" s="122">
        <v>42269</v>
      </c>
      <c r="B1949" s="115">
        <v>65.95</v>
      </c>
      <c r="C1949" s="116">
        <f t="shared" si="60"/>
        <v>-1.9673123486682121E-3</v>
      </c>
      <c r="D1949" s="115">
        <f t="shared" si="61"/>
        <v>23.607748184018543</v>
      </c>
    </row>
    <row r="1950" spans="1:4" x14ac:dyDescent="0.3">
      <c r="A1950" s="122">
        <v>42270</v>
      </c>
      <c r="B1950" s="115">
        <v>65.95</v>
      </c>
      <c r="C1950" s="116">
        <f t="shared" si="60"/>
        <v>0</v>
      </c>
      <c r="D1950" s="115">
        <f t="shared" si="61"/>
        <v>0</v>
      </c>
    </row>
    <row r="1951" spans="1:4" x14ac:dyDescent="0.3">
      <c r="A1951" s="122">
        <v>42271</v>
      </c>
      <c r="B1951" s="115">
        <v>65.95</v>
      </c>
      <c r="C1951" s="116">
        <f t="shared" si="60"/>
        <v>-7.823078080336934E-3</v>
      </c>
      <c r="D1951" s="115">
        <f t="shared" si="61"/>
        <v>93.87693696404321</v>
      </c>
    </row>
    <row r="1952" spans="1:4" x14ac:dyDescent="0.3">
      <c r="A1952" s="122">
        <v>42272</v>
      </c>
      <c r="B1952" s="115">
        <v>65.95</v>
      </c>
      <c r="C1952" s="116">
        <f t="shared" si="60"/>
        <v>-3.7764350453172203E-3</v>
      </c>
      <c r="D1952" s="115">
        <f t="shared" si="61"/>
        <v>45.317220543806641</v>
      </c>
    </row>
    <row r="1953" spans="1:4" x14ac:dyDescent="0.3">
      <c r="A1953" s="122">
        <v>42275</v>
      </c>
      <c r="B1953" s="115">
        <v>65.95</v>
      </c>
      <c r="C1953" s="116">
        <f t="shared" si="60"/>
        <v>-1.9673123486682121E-3</v>
      </c>
      <c r="D1953" s="115">
        <f t="shared" si="61"/>
        <v>23.607748184018543</v>
      </c>
    </row>
    <row r="1954" spans="1:4" x14ac:dyDescent="0.3">
      <c r="A1954" s="122">
        <v>42276</v>
      </c>
      <c r="B1954" s="115">
        <v>65.95</v>
      </c>
      <c r="C1954" s="116">
        <f t="shared" si="60"/>
        <v>0</v>
      </c>
      <c r="D1954" s="115">
        <f t="shared" si="61"/>
        <v>0</v>
      </c>
    </row>
    <row r="1955" spans="1:4" x14ac:dyDescent="0.3">
      <c r="A1955" s="122">
        <v>42277</v>
      </c>
      <c r="B1955" s="115">
        <v>65.95</v>
      </c>
      <c r="C1955" s="116">
        <f t="shared" si="60"/>
        <v>0</v>
      </c>
      <c r="D1955" s="115">
        <f t="shared" si="61"/>
        <v>0</v>
      </c>
    </row>
    <row r="1956" spans="1:4" x14ac:dyDescent="0.3">
      <c r="A1956" s="122">
        <v>42278</v>
      </c>
      <c r="B1956" s="115">
        <v>65.95</v>
      </c>
      <c r="C1956" s="116">
        <f t="shared" si="60"/>
        <v>0</v>
      </c>
      <c r="D1956" s="115">
        <f t="shared" si="61"/>
        <v>0</v>
      </c>
    </row>
    <row r="1957" spans="1:4" x14ac:dyDescent="0.3">
      <c r="A1957" s="122">
        <v>42279</v>
      </c>
      <c r="B1957" s="115">
        <v>65.95</v>
      </c>
      <c r="C1957" s="116">
        <f t="shared" si="60"/>
        <v>0</v>
      </c>
      <c r="D1957" s="115">
        <f t="shared" si="61"/>
        <v>0</v>
      </c>
    </row>
    <row r="1958" spans="1:4" x14ac:dyDescent="0.3">
      <c r="A1958" s="122">
        <v>42282</v>
      </c>
      <c r="B1958" s="115">
        <v>65.95</v>
      </c>
      <c r="C1958" s="116">
        <f t="shared" si="60"/>
        <v>0</v>
      </c>
      <c r="D1958" s="115">
        <f t="shared" si="61"/>
        <v>0</v>
      </c>
    </row>
    <row r="1959" spans="1:4" x14ac:dyDescent="0.3">
      <c r="A1959" s="122">
        <v>42283</v>
      </c>
      <c r="B1959" s="115">
        <v>65.95</v>
      </c>
      <c r="C1959" s="116">
        <f t="shared" si="60"/>
        <v>0</v>
      </c>
      <c r="D1959" s="115">
        <f t="shared" si="61"/>
        <v>0</v>
      </c>
    </row>
    <row r="1960" spans="1:4" x14ac:dyDescent="0.3">
      <c r="A1960" s="122">
        <v>42284</v>
      </c>
      <c r="B1960" s="115">
        <v>65.95</v>
      </c>
      <c r="C1960" s="116">
        <f t="shared" si="60"/>
        <v>0</v>
      </c>
      <c r="D1960" s="115">
        <f t="shared" si="61"/>
        <v>0</v>
      </c>
    </row>
    <row r="1961" spans="1:4" x14ac:dyDescent="0.3">
      <c r="A1961" s="122">
        <v>42285</v>
      </c>
      <c r="B1961" s="115">
        <v>65.95</v>
      </c>
      <c r="C1961" s="116">
        <f t="shared" si="60"/>
        <v>0</v>
      </c>
      <c r="D1961" s="115">
        <f t="shared" si="61"/>
        <v>0</v>
      </c>
    </row>
    <row r="1962" spans="1:4" x14ac:dyDescent="0.3">
      <c r="A1962" s="122">
        <v>42286</v>
      </c>
      <c r="B1962" s="115">
        <v>65.95</v>
      </c>
      <c r="C1962" s="116">
        <f t="shared" si="60"/>
        <v>0</v>
      </c>
      <c r="D1962" s="115">
        <f t="shared" si="61"/>
        <v>0</v>
      </c>
    </row>
    <row r="1963" spans="1:4" x14ac:dyDescent="0.3">
      <c r="A1963" s="122">
        <v>42290</v>
      </c>
      <c r="B1963" s="115">
        <v>65.95</v>
      </c>
      <c r="C1963" s="116">
        <f t="shared" si="60"/>
        <v>0</v>
      </c>
      <c r="D1963" s="115">
        <f t="shared" si="61"/>
        <v>0</v>
      </c>
    </row>
    <row r="1964" spans="1:4" x14ac:dyDescent="0.3">
      <c r="A1964" s="122">
        <v>42291</v>
      </c>
      <c r="B1964" s="115">
        <v>65.95</v>
      </c>
      <c r="C1964" s="116">
        <f t="shared" si="60"/>
        <v>0</v>
      </c>
      <c r="D1964" s="115">
        <f t="shared" si="61"/>
        <v>0</v>
      </c>
    </row>
    <row r="1965" spans="1:4" x14ac:dyDescent="0.3">
      <c r="A1965" s="122">
        <v>42292</v>
      </c>
      <c r="B1965" s="115">
        <v>65.95</v>
      </c>
      <c r="C1965" s="116">
        <f t="shared" si="60"/>
        <v>0</v>
      </c>
      <c r="D1965" s="115">
        <f t="shared" si="61"/>
        <v>0</v>
      </c>
    </row>
    <row r="1966" spans="1:4" x14ac:dyDescent="0.3">
      <c r="A1966" s="122">
        <v>42293</v>
      </c>
      <c r="B1966" s="115">
        <v>66.47</v>
      </c>
      <c r="C1966" s="116">
        <f t="shared" si="60"/>
        <v>7.884761182714117E-3</v>
      </c>
      <c r="D1966" s="115">
        <f t="shared" si="61"/>
        <v>-94.617134192569409</v>
      </c>
    </row>
    <row r="1967" spans="1:4" x14ac:dyDescent="0.3">
      <c r="A1967" s="122">
        <v>42296</v>
      </c>
      <c r="B1967" s="115">
        <v>66.2</v>
      </c>
      <c r="C1967" s="116">
        <f t="shared" si="60"/>
        <v>3.7907505686125853E-3</v>
      </c>
      <c r="D1967" s="115">
        <f t="shared" si="61"/>
        <v>-45.489006823351026</v>
      </c>
    </row>
    <row r="1968" spans="1:4" x14ac:dyDescent="0.3">
      <c r="A1968" s="122">
        <v>42297</v>
      </c>
      <c r="B1968" s="115">
        <v>66.23</v>
      </c>
      <c r="C1968" s="116">
        <f t="shared" si="60"/>
        <v>4.2456406368461125E-3</v>
      </c>
      <c r="D1968" s="115">
        <f t="shared" si="61"/>
        <v>-50.947687642153348</v>
      </c>
    </row>
    <row r="1969" spans="1:4" x14ac:dyDescent="0.3">
      <c r="A1969" s="122">
        <v>42298</v>
      </c>
      <c r="B1969" s="115">
        <v>66.23</v>
      </c>
      <c r="C1969" s="116">
        <f t="shared" si="60"/>
        <v>4.2456406368461125E-3</v>
      </c>
      <c r="D1969" s="115">
        <f t="shared" si="61"/>
        <v>-50.947687642153348</v>
      </c>
    </row>
    <row r="1970" spans="1:4" x14ac:dyDescent="0.3">
      <c r="A1970" s="122">
        <v>42299</v>
      </c>
      <c r="B1970" s="115">
        <v>66.23</v>
      </c>
      <c r="C1970" s="116">
        <f t="shared" si="60"/>
        <v>4.2456406368461125E-3</v>
      </c>
      <c r="D1970" s="115">
        <f t="shared" si="61"/>
        <v>-50.947687642153348</v>
      </c>
    </row>
    <row r="1971" spans="1:4" x14ac:dyDescent="0.3">
      <c r="A1971" s="122">
        <v>42300</v>
      </c>
      <c r="B1971" s="115">
        <v>66.08</v>
      </c>
      <c r="C1971" s="116">
        <f t="shared" si="60"/>
        <v>1.9711902956784755E-3</v>
      </c>
      <c r="D1971" s="115">
        <f t="shared" si="61"/>
        <v>-23.654283548141706</v>
      </c>
    </row>
    <row r="1972" spans="1:4" x14ac:dyDescent="0.3">
      <c r="A1972" s="122">
        <v>42303</v>
      </c>
      <c r="B1972" s="115">
        <v>65.95</v>
      </c>
      <c r="C1972" s="116">
        <f t="shared" si="60"/>
        <v>0</v>
      </c>
      <c r="D1972" s="115">
        <f t="shared" si="61"/>
        <v>0</v>
      </c>
    </row>
    <row r="1973" spans="1:4" x14ac:dyDescent="0.3">
      <c r="A1973" s="122">
        <v>42304</v>
      </c>
      <c r="B1973" s="115">
        <v>65.95</v>
      </c>
      <c r="C1973" s="116">
        <f t="shared" si="60"/>
        <v>0</v>
      </c>
      <c r="D1973" s="115">
        <f t="shared" si="61"/>
        <v>0</v>
      </c>
    </row>
    <row r="1974" spans="1:4" x14ac:dyDescent="0.3">
      <c r="A1974" s="122">
        <v>42305</v>
      </c>
      <c r="B1974" s="115">
        <v>65.95</v>
      </c>
      <c r="C1974" s="116">
        <f t="shared" si="60"/>
        <v>0</v>
      </c>
      <c r="D1974" s="115">
        <f t="shared" si="61"/>
        <v>0</v>
      </c>
    </row>
    <row r="1975" spans="1:4" x14ac:dyDescent="0.3">
      <c r="A1975" s="122">
        <v>42306</v>
      </c>
      <c r="B1975" s="115">
        <v>65.95</v>
      </c>
      <c r="C1975" s="116">
        <f t="shared" si="60"/>
        <v>-7.823078080336934E-3</v>
      </c>
      <c r="D1975" s="115">
        <f t="shared" si="61"/>
        <v>93.87693696404321</v>
      </c>
    </row>
    <row r="1976" spans="1:4" x14ac:dyDescent="0.3">
      <c r="A1976" s="122">
        <v>42307</v>
      </c>
      <c r="B1976" s="115">
        <v>65.95</v>
      </c>
      <c r="C1976" s="116">
        <f t="shared" si="60"/>
        <v>-3.7764350453172203E-3</v>
      </c>
      <c r="D1976" s="115">
        <f t="shared" si="61"/>
        <v>45.317220543806641</v>
      </c>
    </row>
    <row r="1977" spans="1:4" x14ac:dyDescent="0.3">
      <c r="A1977" s="122">
        <v>42310</v>
      </c>
      <c r="B1977" s="115">
        <v>66.75</v>
      </c>
      <c r="C1977" s="116">
        <f t="shared" si="60"/>
        <v>7.8514268458401929E-3</v>
      </c>
      <c r="D1977" s="115">
        <f t="shared" si="61"/>
        <v>-94.217122150082318</v>
      </c>
    </row>
    <row r="1978" spans="1:4" x14ac:dyDescent="0.3">
      <c r="A1978" s="122">
        <v>42311</v>
      </c>
      <c r="B1978" s="115">
        <v>66.33</v>
      </c>
      <c r="C1978" s="116">
        <f t="shared" si="60"/>
        <v>1.5098897780461166E-3</v>
      </c>
      <c r="D1978" s="115">
        <f t="shared" si="61"/>
        <v>-18.1186773365534</v>
      </c>
    </row>
    <row r="1979" spans="1:4" x14ac:dyDescent="0.3">
      <c r="A1979" s="122">
        <v>42312</v>
      </c>
      <c r="B1979" s="115">
        <v>66.55</v>
      </c>
      <c r="C1979" s="116">
        <f t="shared" si="60"/>
        <v>4.8316472897477454E-3</v>
      </c>
      <c r="D1979" s="115">
        <f t="shared" si="61"/>
        <v>-57.979767476972945</v>
      </c>
    </row>
    <row r="1980" spans="1:4" x14ac:dyDescent="0.3">
      <c r="A1980" s="122">
        <v>42313</v>
      </c>
      <c r="B1980" s="115">
        <v>66.2</v>
      </c>
      <c r="C1980" s="116">
        <f t="shared" si="60"/>
        <v>1.8159806295400204E-3</v>
      </c>
      <c r="D1980" s="115">
        <f t="shared" si="61"/>
        <v>-21.791767554480245</v>
      </c>
    </row>
    <row r="1981" spans="1:4" x14ac:dyDescent="0.3">
      <c r="A1981" s="122">
        <v>42314</v>
      </c>
      <c r="B1981" s="115">
        <v>66.08</v>
      </c>
      <c r="C1981" s="116">
        <f t="shared" si="60"/>
        <v>1.9711902956784755E-3</v>
      </c>
      <c r="D1981" s="115">
        <f t="shared" si="61"/>
        <v>-23.654283548141706</v>
      </c>
    </row>
    <row r="1982" spans="1:4" x14ac:dyDescent="0.3">
      <c r="A1982" s="122">
        <v>42317</v>
      </c>
      <c r="B1982" s="115">
        <v>65.95</v>
      </c>
      <c r="C1982" s="116">
        <f t="shared" si="60"/>
        <v>0</v>
      </c>
      <c r="D1982" s="115">
        <f t="shared" si="61"/>
        <v>0</v>
      </c>
    </row>
    <row r="1983" spans="1:4" x14ac:dyDescent="0.3">
      <c r="A1983" s="122">
        <v>42318</v>
      </c>
      <c r="B1983" s="115">
        <v>65.95</v>
      </c>
      <c r="C1983" s="116">
        <f t="shared" si="60"/>
        <v>0</v>
      </c>
      <c r="D1983" s="115">
        <f t="shared" si="61"/>
        <v>0</v>
      </c>
    </row>
    <row r="1984" spans="1:4" x14ac:dyDescent="0.3">
      <c r="A1984" s="122">
        <v>42320</v>
      </c>
      <c r="B1984" s="115">
        <v>65.95</v>
      </c>
      <c r="C1984" s="116">
        <f t="shared" si="60"/>
        <v>0</v>
      </c>
      <c r="D1984" s="115">
        <f t="shared" si="61"/>
        <v>0</v>
      </c>
    </row>
    <row r="1985" spans="1:4" x14ac:dyDescent="0.3">
      <c r="A1985" s="122">
        <v>42321</v>
      </c>
      <c r="B1985" s="115">
        <v>65.95</v>
      </c>
      <c r="C1985" s="116">
        <f t="shared" si="60"/>
        <v>0</v>
      </c>
      <c r="D1985" s="115">
        <f t="shared" si="61"/>
        <v>0</v>
      </c>
    </row>
    <row r="1986" spans="1:4" x14ac:dyDescent="0.3">
      <c r="A1986" s="122">
        <v>42324</v>
      </c>
      <c r="B1986" s="115">
        <v>65.95</v>
      </c>
      <c r="C1986" s="116">
        <f t="shared" si="60"/>
        <v>-1.1985018726591717E-2</v>
      </c>
      <c r="D1986" s="115">
        <f t="shared" si="61"/>
        <v>143.82022471910062</v>
      </c>
    </row>
    <row r="1987" spans="1:4" x14ac:dyDescent="0.3">
      <c r="A1987" s="122">
        <v>42325</v>
      </c>
      <c r="B1987" s="115">
        <v>65.95</v>
      </c>
      <c r="C1987" s="116">
        <f t="shared" si="60"/>
        <v>-5.7289311020653618E-3</v>
      </c>
      <c r="D1987" s="115">
        <f t="shared" si="61"/>
        <v>68.747173224784348</v>
      </c>
    </row>
    <row r="1988" spans="1:4" x14ac:dyDescent="0.3">
      <c r="A1988" s="122">
        <v>42326</v>
      </c>
      <c r="B1988" s="115">
        <v>65.95</v>
      </c>
      <c r="C1988" s="116">
        <f t="shared" si="60"/>
        <v>-9.0157776108188478E-3</v>
      </c>
      <c r="D1988" s="115">
        <f t="shared" si="61"/>
        <v>108.18933132982617</v>
      </c>
    </row>
    <row r="1989" spans="1:4" x14ac:dyDescent="0.3">
      <c r="A1989" s="122">
        <v>42327</v>
      </c>
      <c r="B1989" s="115">
        <v>65.95</v>
      </c>
      <c r="C1989" s="116">
        <f t="shared" si="60"/>
        <v>-3.7764350453172203E-3</v>
      </c>
      <c r="D1989" s="115">
        <f t="shared" si="61"/>
        <v>45.317220543806641</v>
      </c>
    </row>
    <row r="1990" spans="1:4" x14ac:dyDescent="0.3">
      <c r="A1990" s="122">
        <v>42328</v>
      </c>
      <c r="B1990" s="115">
        <v>65.95</v>
      </c>
      <c r="C1990" s="116">
        <f t="shared" si="60"/>
        <v>-1.9673123486682121E-3</v>
      </c>
      <c r="D1990" s="115">
        <f t="shared" si="61"/>
        <v>23.607748184018543</v>
      </c>
    </row>
    <row r="1991" spans="1:4" x14ac:dyDescent="0.3">
      <c r="A1991" s="122">
        <v>42331</v>
      </c>
      <c r="B1991" s="115">
        <v>65.95</v>
      </c>
      <c r="C1991" s="116">
        <f t="shared" si="60"/>
        <v>0</v>
      </c>
      <c r="D1991" s="115">
        <f t="shared" si="61"/>
        <v>0</v>
      </c>
    </row>
    <row r="1992" spans="1:4" x14ac:dyDescent="0.3">
      <c r="A1992" s="122">
        <v>42332</v>
      </c>
      <c r="B1992" s="115">
        <v>65.95</v>
      </c>
      <c r="C1992" s="116">
        <f t="shared" si="60"/>
        <v>0</v>
      </c>
      <c r="D1992" s="115">
        <f t="shared" si="61"/>
        <v>0</v>
      </c>
    </row>
    <row r="1993" spans="1:4" x14ac:dyDescent="0.3">
      <c r="A1993" s="122">
        <v>42333</v>
      </c>
      <c r="B1993" s="115">
        <v>65.95</v>
      </c>
      <c r="C1993" s="116">
        <f t="shared" si="60"/>
        <v>0</v>
      </c>
      <c r="D1993" s="115">
        <f t="shared" si="61"/>
        <v>0</v>
      </c>
    </row>
    <row r="1994" spans="1:4" x14ac:dyDescent="0.3">
      <c r="A1994" s="122">
        <v>42334</v>
      </c>
      <c r="B1994" s="115">
        <v>65.95</v>
      </c>
      <c r="C1994" s="116">
        <f t="shared" si="60"/>
        <v>0</v>
      </c>
      <c r="D1994" s="115">
        <f t="shared" si="61"/>
        <v>0</v>
      </c>
    </row>
    <row r="1995" spans="1:4" x14ac:dyDescent="0.3">
      <c r="A1995" s="122">
        <v>42335</v>
      </c>
      <c r="B1995" s="115">
        <v>65.95</v>
      </c>
      <c r="C1995" s="116">
        <f t="shared" si="60"/>
        <v>0</v>
      </c>
      <c r="D1995" s="115">
        <f t="shared" si="61"/>
        <v>0</v>
      </c>
    </row>
    <row r="1996" spans="1:4" x14ac:dyDescent="0.3">
      <c r="A1996" s="122">
        <v>42338</v>
      </c>
      <c r="B1996" s="115">
        <v>65.95</v>
      </c>
      <c r="C1996" s="116">
        <f t="shared" si="60"/>
        <v>0</v>
      </c>
      <c r="D1996" s="115">
        <f t="shared" si="61"/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8066D-43E0-4EFE-BD20-CC4D9A26FB34}">
  <dimension ref="A1:D2055"/>
  <sheetViews>
    <sheetView showGridLines="0" workbookViewId="0">
      <selection activeCell="I13" sqref="I13"/>
    </sheetView>
  </sheetViews>
  <sheetFormatPr defaultColWidth="8.81640625" defaultRowHeight="14" x14ac:dyDescent="0.3"/>
  <cols>
    <col min="1" max="1" width="10.453125" style="118" bestFit="1" customWidth="1"/>
    <col min="2" max="2" width="10.453125" style="21" bestFit="1" customWidth="1"/>
    <col min="3" max="3" width="10.7265625" style="21" bestFit="1" customWidth="1"/>
    <col min="4" max="4" width="17.453125" style="21" bestFit="1" customWidth="1"/>
    <col min="5" max="16384" width="8.81640625" style="21"/>
  </cols>
  <sheetData>
    <row r="1" spans="1:4" x14ac:dyDescent="0.3">
      <c r="A1" s="92" t="s">
        <v>28</v>
      </c>
      <c r="B1" s="93">
        <v>39419</v>
      </c>
      <c r="C1" s="118"/>
    </row>
    <row r="2" spans="1:4" x14ac:dyDescent="0.3">
      <c r="A2" s="92" t="s">
        <v>27</v>
      </c>
      <c r="B2" s="93">
        <v>42338</v>
      </c>
      <c r="C2" s="123" t="s">
        <v>55</v>
      </c>
      <c r="D2" s="124">
        <v>-1000</v>
      </c>
    </row>
    <row r="3" spans="1:4" x14ac:dyDescent="0.3">
      <c r="A3" s="92" t="s">
        <v>16</v>
      </c>
      <c r="B3" s="92" t="s">
        <v>15</v>
      </c>
      <c r="C3" s="125" t="s">
        <v>54</v>
      </c>
      <c r="D3" s="126">
        <v>0.95</v>
      </c>
    </row>
    <row r="5" spans="1:4" x14ac:dyDescent="0.3">
      <c r="A5" s="112" t="s">
        <v>6</v>
      </c>
      <c r="B5" s="112" t="s">
        <v>3</v>
      </c>
      <c r="C5" s="112" t="s">
        <v>57</v>
      </c>
      <c r="D5" s="112" t="s">
        <v>52</v>
      </c>
    </row>
    <row r="6" spans="1:4" x14ac:dyDescent="0.3">
      <c r="A6" s="117">
        <v>39416</v>
      </c>
      <c r="B6" s="115">
        <v>892.26</v>
      </c>
      <c r="C6" s="115"/>
      <c r="D6" s="115"/>
    </row>
    <row r="7" spans="1:4" x14ac:dyDescent="0.3">
      <c r="A7" s="117">
        <v>39419</v>
      </c>
      <c r="B7" s="115">
        <v>885.05</v>
      </c>
      <c r="C7" s="115"/>
      <c r="D7" s="115"/>
    </row>
    <row r="8" spans="1:4" x14ac:dyDescent="0.3">
      <c r="A8" s="117">
        <v>39420</v>
      </c>
      <c r="B8" s="115">
        <v>861.32</v>
      </c>
      <c r="C8" s="115"/>
      <c r="D8" s="115"/>
    </row>
    <row r="9" spans="1:4" x14ac:dyDescent="0.3">
      <c r="A9" s="117">
        <v>39421</v>
      </c>
      <c r="B9" s="115">
        <v>888.93</v>
      </c>
      <c r="C9" s="115"/>
      <c r="D9" s="115"/>
    </row>
    <row r="10" spans="1:4" x14ac:dyDescent="0.3">
      <c r="A10" s="117">
        <v>39422</v>
      </c>
      <c r="B10" s="115">
        <v>918.31</v>
      </c>
      <c r="C10" s="115"/>
      <c r="D10" s="115"/>
    </row>
    <row r="11" spans="1:4" x14ac:dyDescent="0.3">
      <c r="A11" s="117">
        <v>39423</v>
      </c>
      <c r="B11" s="115">
        <v>915.44</v>
      </c>
      <c r="C11" s="115"/>
      <c r="D11" s="115"/>
    </row>
    <row r="12" spans="1:4" x14ac:dyDescent="0.3">
      <c r="A12" s="117">
        <v>39426</v>
      </c>
      <c r="B12" s="115">
        <v>934.57</v>
      </c>
      <c r="C12" s="115"/>
      <c r="D12" s="115"/>
    </row>
    <row r="13" spans="1:4" x14ac:dyDescent="0.3">
      <c r="A13" s="117">
        <v>39427</v>
      </c>
      <c r="B13" s="115">
        <v>882.64</v>
      </c>
      <c r="C13" s="115"/>
      <c r="D13" s="115"/>
    </row>
    <row r="14" spans="1:4" x14ac:dyDescent="0.3">
      <c r="A14" s="117">
        <v>39428</v>
      </c>
      <c r="B14" s="115">
        <v>882.42</v>
      </c>
      <c r="C14" s="115"/>
      <c r="D14" s="115"/>
    </row>
    <row r="15" spans="1:4" x14ac:dyDescent="0.3">
      <c r="A15" s="117">
        <v>39429</v>
      </c>
      <c r="B15" s="115">
        <v>873.65</v>
      </c>
      <c r="C15" s="115">
        <f t="shared" ref="C15:C78" si="0">(B15-B6)/B6</f>
        <v>-2.0857149261426056E-2</v>
      </c>
      <c r="D15" s="115">
        <f t="shared" ref="D15:D78" si="1">C15*$D$2</f>
        <v>20.857149261426056</v>
      </c>
    </row>
    <row r="16" spans="1:4" x14ac:dyDescent="0.3">
      <c r="A16" s="117">
        <v>39430</v>
      </c>
      <c r="B16" s="115">
        <v>846.58</v>
      </c>
      <c r="C16" s="115">
        <f t="shared" si="0"/>
        <v>-4.3466470820857486E-2</v>
      </c>
      <c r="D16" s="115">
        <f t="shared" si="1"/>
        <v>43.466470820857488</v>
      </c>
    </row>
    <row r="17" spans="1:4" x14ac:dyDescent="0.3">
      <c r="A17" s="117">
        <v>39433</v>
      </c>
      <c r="B17" s="115">
        <v>824.59</v>
      </c>
      <c r="C17" s="115">
        <f t="shared" si="0"/>
        <v>-4.2643848975990356E-2</v>
      </c>
      <c r="D17" s="115">
        <f t="shared" si="1"/>
        <v>42.643848975990359</v>
      </c>
    </row>
    <row r="18" spans="1:4" x14ac:dyDescent="0.3">
      <c r="A18" s="117">
        <v>39434</v>
      </c>
      <c r="B18" s="115">
        <v>832.07</v>
      </c>
      <c r="C18" s="115">
        <f t="shared" si="0"/>
        <v>-6.3964541639949038E-2</v>
      </c>
      <c r="D18" s="115">
        <f t="shared" si="1"/>
        <v>63.96454163994904</v>
      </c>
    </row>
    <row r="19" spans="1:4" x14ac:dyDescent="0.3">
      <c r="A19" s="117">
        <v>39435</v>
      </c>
      <c r="B19" s="115">
        <v>843.59</v>
      </c>
      <c r="C19" s="115">
        <f t="shared" si="0"/>
        <v>-8.1366858686064525E-2</v>
      </c>
      <c r="D19" s="115">
        <f t="shared" si="1"/>
        <v>81.366858686064518</v>
      </c>
    </row>
    <row r="20" spans="1:4" x14ac:dyDescent="0.3">
      <c r="A20" s="117">
        <v>39436</v>
      </c>
      <c r="B20" s="115">
        <v>844.06</v>
      </c>
      <c r="C20" s="115">
        <f t="shared" si="0"/>
        <v>-7.7973433540155665E-2</v>
      </c>
      <c r="D20" s="115">
        <f t="shared" si="1"/>
        <v>77.973433540155668</v>
      </c>
    </row>
    <row r="21" spans="1:4" x14ac:dyDescent="0.3">
      <c r="A21" s="117">
        <v>39437</v>
      </c>
      <c r="B21" s="115">
        <v>858.23</v>
      </c>
      <c r="C21" s="115">
        <f t="shared" si="0"/>
        <v>-8.1684625014712672E-2</v>
      </c>
      <c r="D21" s="115">
        <f t="shared" si="1"/>
        <v>81.684625014712665</v>
      </c>
    </row>
    <row r="22" spans="1:4" x14ac:dyDescent="0.3">
      <c r="A22" s="117">
        <v>39440</v>
      </c>
      <c r="B22" s="115">
        <v>889.12</v>
      </c>
      <c r="C22" s="115">
        <f t="shared" si="0"/>
        <v>7.3416115290492363E-3</v>
      </c>
      <c r="D22" s="115">
        <f t="shared" si="1"/>
        <v>-7.3416115290492368</v>
      </c>
    </row>
    <row r="23" spans="1:4" x14ac:dyDescent="0.3">
      <c r="A23" s="117">
        <v>39441</v>
      </c>
      <c r="B23" s="115">
        <v>889.12</v>
      </c>
      <c r="C23" s="115">
        <f t="shared" si="0"/>
        <v>7.5927562838558121E-3</v>
      </c>
      <c r="D23" s="115">
        <f t="shared" si="1"/>
        <v>-7.5927562838558122</v>
      </c>
    </row>
    <row r="24" spans="1:4" x14ac:dyDescent="0.3">
      <c r="A24" s="117">
        <v>39442</v>
      </c>
      <c r="B24" s="115">
        <v>873.86</v>
      </c>
      <c r="C24" s="115">
        <f t="shared" si="0"/>
        <v>2.4037085789507971E-4</v>
      </c>
      <c r="D24" s="115">
        <f t="shared" si="1"/>
        <v>-0.24037085789507973</v>
      </c>
    </row>
    <row r="25" spans="1:4" x14ac:dyDescent="0.3">
      <c r="A25" s="117">
        <v>39443</v>
      </c>
      <c r="B25" s="115">
        <v>851.94</v>
      </c>
      <c r="C25" s="115">
        <f t="shared" si="0"/>
        <v>6.3313567530534779E-3</v>
      </c>
      <c r="D25" s="115">
        <f t="shared" si="1"/>
        <v>-6.3313567530534778</v>
      </c>
    </row>
    <row r="26" spans="1:4" x14ac:dyDescent="0.3">
      <c r="A26" s="117">
        <v>39444</v>
      </c>
      <c r="B26" s="115">
        <v>840.42</v>
      </c>
      <c r="C26" s="115">
        <f t="shared" si="0"/>
        <v>1.9197419323542519E-2</v>
      </c>
      <c r="D26" s="115">
        <f t="shared" si="1"/>
        <v>-19.197419323542519</v>
      </c>
    </row>
    <row r="27" spans="1:4" x14ac:dyDescent="0.3">
      <c r="A27" s="117">
        <v>39447</v>
      </c>
      <c r="B27" s="115">
        <v>847.5</v>
      </c>
      <c r="C27" s="115">
        <f t="shared" si="0"/>
        <v>1.8544112875118618E-2</v>
      </c>
      <c r="D27" s="115">
        <f t="shared" si="1"/>
        <v>-18.544112875118618</v>
      </c>
    </row>
    <row r="28" spans="1:4" x14ac:dyDescent="0.3">
      <c r="A28" s="117">
        <v>39448</v>
      </c>
      <c r="B28" s="115">
        <v>847.5</v>
      </c>
      <c r="C28" s="115">
        <f t="shared" si="0"/>
        <v>4.6349529984944914E-3</v>
      </c>
      <c r="D28" s="115">
        <f t="shared" si="1"/>
        <v>-4.6349529984944917</v>
      </c>
    </row>
    <row r="29" spans="1:4" x14ac:dyDescent="0.3">
      <c r="A29" s="117">
        <v>39449</v>
      </c>
      <c r="B29" s="115">
        <v>841.4</v>
      </c>
      <c r="C29" s="115">
        <f t="shared" si="0"/>
        <v>-3.1514347321280104E-3</v>
      </c>
      <c r="D29" s="115">
        <f t="shared" si="1"/>
        <v>3.1514347321280103</v>
      </c>
    </row>
    <row r="30" spans="1:4" x14ac:dyDescent="0.3">
      <c r="A30" s="117">
        <v>39450</v>
      </c>
      <c r="B30" s="115">
        <v>812.84</v>
      </c>
      <c r="C30" s="115">
        <f t="shared" si="0"/>
        <v>-5.2887920487514985E-2</v>
      </c>
      <c r="D30" s="115">
        <f t="shared" si="1"/>
        <v>52.887920487514982</v>
      </c>
    </row>
    <row r="31" spans="1:4" x14ac:dyDescent="0.3">
      <c r="A31" s="117">
        <v>39451</v>
      </c>
      <c r="B31" s="115">
        <v>782.13</v>
      </c>
      <c r="C31" s="115">
        <f t="shared" si="0"/>
        <v>-0.12033246355947455</v>
      </c>
      <c r="D31" s="115">
        <f t="shared" si="1"/>
        <v>120.33246355947455</v>
      </c>
    </row>
    <row r="32" spans="1:4" x14ac:dyDescent="0.3">
      <c r="A32" s="117">
        <v>39454</v>
      </c>
      <c r="B32" s="115">
        <v>790.57</v>
      </c>
      <c r="C32" s="115">
        <f t="shared" si="0"/>
        <v>-0.11083993161777933</v>
      </c>
      <c r="D32" s="115">
        <f t="shared" si="1"/>
        <v>110.83993161777933</v>
      </c>
    </row>
    <row r="33" spans="1:4" x14ac:dyDescent="0.3">
      <c r="A33" s="117">
        <v>39455</v>
      </c>
      <c r="B33" s="115">
        <v>761.03</v>
      </c>
      <c r="C33" s="115">
        <f t="shared" si="0"/>
        <v>-0.1291167921635045</v>
      </c>
      <c r="D33" s="115">
        <f t="shared" si="1"/>
        <v>129.1167921635045</v>
      </c>
    </row>
    <row r="34" spans="1:4" x14ac:dyDescent="0.3">
      <c r="A34" s="117">
        <v>39456</v>
      </c>
      <c r="B34" s="115">
        <v>773.69</v>
      </c>
      <c r="C34" s="115">
        <f t="shared" si="0"/>
        <v>-9.1849191257600299E-2</v>
      </c>
      <c r="D34" s="115">
        <f t="shared" si="1"/>
        <v>91.849191257600296</v>
      </c>
    </row>
    <row r="35" spans="1:4" x14ac:dyDescent="0.3">
      <c r="A35" s="117">
        <v>39457</v>
      </c>
      <c r="B35" s="115">
        <v>787</v>
      </c>
      <c r="C35" s="115">
        <f t="shared" si="0"/>
        <v>-6.3563456367054516E-2</v>
      </c>
      <c r="D35" s="115">
        <f t="shared" si="1"/>
        <v>63.563456367054513</v>
      </c>
    </row>
    <row r="36" spans="1:4" x14ac:dyDescent="0.3">
      <c r="A36" s="117">
        <v>39458</v>
      </c>
      <c r="B36" s="115">
        <v>785.67</v>
      </c>
      <c r="C36" s="115">
        <f t="shared" si="0"/>
        <v>-7.2955752212389424E-2</v>
      </c>
      <c r="D36" s="115">
        <f t="shared" si="1"/>
        <v>72.955752212389427</v>
      </c>
    </row>
    <row r="37" spans="1:4" x14ac:dyDescent="0.3">
      <c r="A37" s="117">
        <v>39461</v>
      </c>
      <c r="B37" s="115">
        <v>784.29</v>
      </c>
      <c r="C37" s="115">
        <f t="shared" si="0"/>
        <v>-7.458407079646022E-2</v>
      </c>
      <c r="D37" s="115">
        <f t="shared" si="1"/>
        <v>74.584070796460225</v>
      </c>
    </row>
    <row r="38" spans="1:4" x14ac:dyDescent="0.3">
      <c r="A38" s="117">
        <v>39462</v>
      </c>
      <c r="B38" s="115">
        <v>763.7</v>
      </c>
      <c r="C38" s="115">
        <f t="shared" si="0"/>
        <v>-9.2346089850249502E-2</v>
      </c>
      <c r="D38" s="115">
        <f t="shared" si="1"/>
        <v>92.346089850249498</v>
      </c>
    </row>
    <row r="39" spans="1:4" x14ac:dyDescent="0.3">
      <c r="A39" s="117">
        <v>39463</v>
      </c>
      <c r="B39" s="115">
        <v>778.14</v>
      </c>
      <c r="C39" s="115">
        <f t="shared" si="0"/>
        <v>-4.2689828256483493E-2</v>
      </c>
      <c r="D39" s="115">
        <f t="shared" si="1"/>
        <v>42.689828256483494</v>
      </c>
    </row>
    <row r="40" spans="1:4" x14ac:dyDescent="0.3">
      <c r="A40" s="117">
        <v>39464</v>
      </c>
      <c r="B40" s="115">
        <v>764.8</v>
      </c>
      <c r="C40" s="115">
        <f t="shared" si="0"/>
        <v>-2.2157441857491775E-2</v>
      </c>
      <c r="D40" s="115">
        <f t="shared" si="1"/>
        <v>22.157441857491776</v>
      </c>
    </row>
    <row r="41" spans="1:4" x14ac:dyDescent="0.3">
      <c r="A41" s="117">
        <v>39465</v>
      </c>
      <c r="B41" s="115">
        <v>755.36</v>
      </c>
      <c r="C41" s="115">
        <f t="shared" si="0"/>
        <v>-4.4537485611647339E-2</v>
      </c>
      <c r="D41" s="115">
        <f t="shared" si="1"/>
        <v>44.537485611647341</v>
      </c>
    </row>
    <row r="42" spans="1:4" x14ac:dyDescent="0.3">
      <c r="A42" s="117">
        <v>39468</v>
      </c>
      <c r="B42" s="115">
        <v>755.36</v>
      </c>
      <c r="C42" s="115">
        <f t="shared" si="0"/>
        <v>-7.4504290238229234E-3</v>
      </c>
      <c r="D42" s="115">
        <f t="shared" si="1"/>
        <v>7.4504290238229238</v>
      </c>
    </row>
    <row r="43" spans="1:4" x14ac:dyDescent="0.3">
      <c r="A43" s="117">
        <v>39469</v>
      </c>
      <c r="B43" s="115">
        <v>779.68</v>
      </c>
      <c r="C43" s="115">
        <f t="shared" si="0"/>
        <v>7.7421189365248291E-3</v>
      </c>
      <c r="D43" s="115">
        <f t="shared" si="1"/>
        <v>-7.7421189365248289</v>
      </c>
    </row>
    <row r="44" spans="1:4" x14ac:dyDescent="0.3">
      <c r="A44" s="117">
        <v>39470</v>
      </c>
      <c r="B44" s="115">
        <v>847.76</v>
      </c>
      <c r="C44" s="115">
        <f t="shared" si="0"/>
        <v>7.7204574332909767E-2</v>
      </c>
      <c r="D44" s="115">
        <f t="shared" si="1"/>
        <v>-77.204574332909772</v>
      </c>
    </row>
    <row r="45" spans="1:4" x14ac:dyDescent="0.3">
      <c r="A45" s="117">
        <v>39471</v>
      </c>
      <c r="B45" s="115">
        <v>829.96</v>
      </c>
      <c r="C45" s="115">
        <f t="shared" si="0"/>
        <v>5.6372268255119935E-2</v>
      </c>
      <c r="D45" s="115">
        <f t="shared" si="1"/>
        <v>-56.372268255119934</v>
      </c>
    </row>
    <row r="46" spans="1:4" x14ac:dyDescent="0.3">
      <c r="A46" s="117">
        <v>39472</v>
      </c>
      <c r="B46" s="115">
        <v>819.95</v>
      </c>
      <c r="C46" s="115">
        <f t="shared" si="0"/>
        <v>4.5467875403231058E-2</v>
      </c>
      <c r="D46" s="115">
        <f t="shared" si="1"/>
        <v>-45.467875403231055</v>
      </c>
    </row>
    <row r="47" spans="1:4" x14ac:dyDescent="0.3">
      <c r="A47" s="117">
        <v>39475</v>
      </c>
      <c r="B47" s="115">
        <v>849.17</v>
      </c>
      <c r="C47" s="115">
        <f t="shared" si="0"/>
        <v>0.11191567369385873</v>
      </c>
      <c r="D47" s="115">
        <f t="shared" si="1"/>
        <v>-111.91567369385872</v>
      </c>
    </row>
    <row r="48" spans="1:4" x14ac:dyDescent="0.3">
      <c r="A48" s="117">
        <v>39476</v>
      </c>
      <c r="B48" s="115">
        <v>841.31</v>
      </c>
      <c r="C48" s="115">
        <f t="shared" si="0"/>
        <v>8.1180764386871204E-2</v>
      </c>
      <c r="D48" s="115">
        <f t="shared" si="1"/>
        <v>-81.180764386871203</v>
      </c>
    </row>
    <row r="49" spans="1:4" x14ac:dyDescent="0.3">
      <c r="A49" s="117">
        <v>39477</v>
      </c>
      <c r="B49" s="115">
        <v>823.95</v>
      </c>
      <c r="C49" s="115">
        <f t="shared" si="0"/>
        <v>7.7340481171548237E-2</v>
      </c>
      <c r="D49" s="115">
        <f t="shared" si="1"/>
        <v>-77.340481171548234</v>
      </c>
    </row>
    <row r="50" spans="1:4" x14ac:dyDescent="0.3">
      <c r="A50" s="117">
        <v>39478</v>
      </c>
      <c r="B50" s="115">
        <v>840.4</v>
      </c>
      <c r="C50" s="115">
        <f t="shared" si="0"/>
        <v>0.1125820800677822</v>
      </c>
      <c r="D50" s="115">
        <f t="shared" si="1"/>
        <v>-112.5820800677822</v>
      </c>
    </row>
    <row r="51" spans="1:4" x14ac:dyDescent="0.3">
      <c r="A51" s="117">
        <v>39479</v>
      </c>
      <c r="B51" s="115">
        <v>871.95</v>
      </c>
      <c r="C51" s="115">
        <f t="shared" si="0"/>
        <v>0.15435024359245927</v>
      </c>
      <c r="D51" s="115">
        <f t="shared" si="1"/>
        <v>-154.35024359245926</v>
      </c>
    </row>
    <row r="52" spans="1:4" x14ac:dyDescent="0.3">
      <c r="A52" s="117">
        <v>39482</v>
      </c>
      <c r="B52" s="115">
        <v>861.98</v>
      </c>
      <c r="C52" s="115">
        <f t="shared" si="0"/>
        <v>0.10555612558998573</v>
      </c>
      <c r="D52" s="115">
        <f t="shared" si="1"/>
        <v>-105.55612558998573</v>
      </c>
    </row>
    <row r="53" spans="1:4" x14ac:dyDescent="0.3">
      <c r="A53" s="117">
        <v>39483</v>
      </c>
      <c r="B53" s="115">
        <v>829.3</v>
      </c>
      <c r="C53" s="115">
        <f t="shared" si="0"/>
        <v>-2.1775030669057324E-2</v>
      </c>
      <c r="D53" s="115">
        <f t="shared" si="1"/>
        <v>21.775030669057323</v>
      </c>
    </row>
    <row r="54" spans="1:4" x14ac:dyDescent="0.3">
      <c r="A54" s="117">
        <v>39484</v>
      </c>
      <c r="B54" s="115">
        <v>816.02</v>
      </c>
      <c r="C54" s="115">
        <f t="shared" si="0"/>
        <v>-1.6795990168200943E-2</v>
      </c>
      <c r="D54" s="115">
        <f t="shared" si="1"/>
        <v>16.795990168200944</v>
      </c>
    </row>
    <row r="55" spans="1:4" x14ac:dyDescent="0.3">
      <c r="A55" s="117">
        <v>39485</v>
      </c>
      <c r="B55" s="115">
        <v>835.57</v>
      </c>
      <c r="C55" s="115">
        <f t="shared" si="0"/>
        <v>1.9049942069638396E-2</v>
      </c>
      <c r="D55" s="115">
        <f t="shared" si="1"/>
        <v>-19.049942069638394</v>
      </c>
    </row>
    <row r="56" spans="1:4" x14ac:dyDescent="0.3">
      <c r="A56" s="117">
        <v>39486</v>
      </c>
      <c r="B56" s="115">
        <v>808.86</v>
      </c>
      <c r="C56" s="115">
        <f t="shared" si="0"/>
        <v>-4.7469882355711986E-2</v>
      </c>
      <c r="D56" s="115">
        <f t="shared" si="1"/>
        <v>47.469882355711988</v>
      </c>
    </row>
    <row r="57" spans="1:4" x14ac:dyDescent="0.3">
      <c r="A57" s="117">
        <v>39489</v>
      </c>
      <c r="B57" s="115">
        <v>794.83</v>
      </c>
      <c r="C57" s="115">
        <f t="shared" si="0"/>
        <v>-5.5247174049993353E-2</v>
      </c>
      <c r="D57" s="115">
        <f t="shared" si="1"/>
        <v>55.247174049993355</v>
      </c>
    </row>
    <row r="58" spans="1:4" x14ac:dyDescent="0.3">
      <c r="A58" s="117">
        <v>39490</v>
      </c>
      <c r="B58" s="115">
        <v>817.37</v>
      </c>
      <c r="C58" s="115">
        <f t="shared" si="0"/>
        <v>-7.9859214758177567E-3</v>
      </c>
      <c r="D58" s="115">
        <f t="shared" si="1"/>
        <v>7.985921475817757</v>
      </c>
    </row>
    <row r="59" spans="1:4" x14ac:dyDescent="0.3">
      <c r="A59" s="117">
        <v>39491</v>
      </c>
      <c r="B59" s="115">
        <v>823.6</v>
      </c>
      <c r="C59" s="115">
        <f t="shared" si="0"/>
        <v>-1.9990480723464963E-2</v>
      </c>
      <c r="D59" s="115">
        <f t="shared" si="1"/>
        <v>19.990480723464962</v>
      </c>
    </row>
    <row r="60" spans="1:4" x14ac:dyDescent="0.3">
      <c r="A60" s="117">
        <v>39492</v>
      </c>
      <c r="B60" s="115">
        <v>806.15</v>
      </c>
      <c r="C60" s="115">
        <f t="shared" si="0"/>
        <v>-7.5463042605654063E-2</v>
      </c>
      <c r="D60" s="115">
        <f t="shared" si="1"/>
        <v>75.463042605654067</v>
      </c>
    </row>
    <row r="61" spans="1:4" x14ac:dyDescent="0.3">
      <c r="A61" s="117">
        <v>39493</v>
      </c>
      <c r="B61" s="115">
        <v>813.4</v>
      </c>
      <c r="C61" s="115">
        <f t="shared" si="0"/>
        <v>-5.6358616209192837E-2</v>
      </c>
      <c r="D61" s="115">
        <f t="shared" si="1"/>
        <v>56.358616209192839</v>
      </c>
    </row>
    <row r="62" spans="1:4" x14ac:dyDescent="0.3">
      <c r="A62" s="117">
        <v>39496</v>
      </c>
      <c r="B62" s="115">
        <v>813.4</v>
      </c>
      <c r="C62" s="115">
        <f t="shared" si="0"/>
        <v>-1.917279633425778E-2</v>
      </c>
      <c r="D62" s="115">
        <f t="shared" si="1"/>
        <v>19.172796334257779</v>
      </c>
    </row>
    <row r="63" spans="1:4" x14ac:dyDescent="0.3">
      <c r="A63" s="117">
        <v>39497</v>
      </c>
      <c r="B63" s="115">
        <v>804.29</v>
      </c>
      <c r="C63" s="115">
        <f t="shared" si="0"/>
        <v>-1.4374647680203939E-2</v>
      </c>
      <c r="D63" s="115">
        <f t="shared" si="1"/>
        <v>14.374647680203939</v>
      </c>
    </row>
    <row r="64" spans="1:4" x14ac:dyDescent="0.3">
      <c r="A64" s="117">
        <v>39498</v>
      </c>
      <c r="B64" s="115">
        <v>818.19</v>
      </c>
      <c r="C64" s="115">
        <f t="shared" si="0"/>
        <v>-2.0800172337446288E-2</v>
      </c>
      <c r="D64" s="115">
        <f t="shared" si="1"/>
        <v>20.800172337446288</v>
      </c>
    </row>
    <row r="65" spans="1:4" x14ac:dyDescent="0.3">
      <c r="A65" s="117">
        <v>39499</v>
      </c>
      <c r="B65" s="115">
        <v>800.01</v>
      </c>
      <c r="C65" s="115">
        <f t="shared" si="0"/>
        <v>-1.0941324827535077E-2</v>
      </c>
      <c r="D65" s="115">
        <f t="shared" si="1"/>
        <v>10.941324827535077</v>
      </c>
    </row>
    <row r="66" spans="1:4" x14ac:dyDescent="0.3">
      <c r="A66" s="117">
        <v>39500</v>
      </c>
      <c r="B66" s="115">
        <v>817.9</v>
      </c>
      <c r="C66" s="115">
        <f t="shared" si="0"/>
        <v>2.9025074544242083E-2</v>
      </c>
      <c r="D66" s="115">
        <f t="shared" si="1"/>
        <v>-29.025074544242084</v>
      </c>
    </row>
    <row r="67" spans="1:4" x14ac:dyDescent="0.3">
      <c r="A67" s="117">
        <v>39503</v>
      </c>
      <c r="B67" s="115">
        <v>844.1</v>
      </c>
      <c r="C67" s="115">
        <f t="shared" si="0"/>
        <v>3.2702448095721669E-2</v>
      </c>
      <c r="D67" s="115">
        <f t="shared" si="1"/>
        <v>-32.702448095721671</v>
      </c>
    </row>
    <row r="68" spans="1:4" x14ac:dyDescent="0.3">
      <c r="A68" s="117">
        <v>39504</v>
      </c>
      <c r="B68" s="115">
        <v>844.74</v>
      </c>
      <c r="C68" s="115">
        <f t="shared" si="0"/>
        <v>2.5667799902865451E-2</v>
      </c>
      <c r="D68" s="115">
        <f t="shared" si="1"/>
        <v>-25.66779990286545</v>
      </c>
    </row>
    <row r="69" spans="1:4" x14ac:dyDescent="0.3">
      <c r="A69" s="117">
        <v>39505</v>
      </c>
      <c r="B69" s="115">
        <v>838.03</v>
      </c>
      <c r="C69" s="115">
        <f t="shared" si="0"/>
        <v>3.9545990200334918E-2</v>
      </c>
      <c r="D69" s="115">
        <f t="shared" si="1"/>
        <v>-39.54599020033492</v>
      </c>
    </row>
    <row r="70" spans="1:4" x14ac:dyDescent="0.3">
      <c r="A70" s="117">
        <v>39506</v>
      </c>
      <c r="B70" s="115">
        <v>823.19</v>
      </c>
      <c r="C70" s="115">
        <f t="shared" si="0"/>
        <v>1.2035898696828225E-2</v>
      </c>
      <c r="D70" s="115">
        <f t="shared" si="1"/>
        <v>-12.035898696828225</v>
      </c>
    </row>
    <row r="71" spans="1:4" x14ac:dyDescent="0.3">
      <c r="A71" s="117">
        <v>39507</v>
      </c>
      <c r="B71" s="115">
        <v>809.29</v>
      </c>
      <c r="C71" s="115">
        <f t="shared" si="0"/>
        <v>-5.0528645193017134E-3</v>
      </c>
      <c r="D71" s="115">
        <f t="shared" si="1"/>
        <v>5.0528645193017132</v>
      </c>
    </row>
    <row r="72" spans="1:4" x14ac:dyDescent="0.3">
      <c r="A72" s="117">
        <v>39510</v>
      </c>
      <c r="B72" s="115">
        <v>817.53</v>
      </c>
      <c r="C72" s="115">
        <f t="shared" si="0"/>
        <v>1.6461724005023076E-2</v>
      </c>
      <c r="D72" s="115">
        <f t="shared" si="1"/>
        <v>-16.461724005023076</v>
      </c>
    </row>
    <row r="73" spans="1:4" x14ac:dyDescent="0.3">
      <c r="A73" s="117">
        <v>39511</v>
      </c>
      <c r="B73" s="115">
        <v>811.82</v>
      </c>
      <c r="C73" s="115">
        <f t="shared" si="0"/>
        <v>-7.7854777007785531E-3</v>
      </c>
      <c r="D73" s="115">
        <f t="shared" si="1"/>
        <v>7.7854777007785527</v>
      </c>
    </row>
    <row r="74" spans="1:4" x14ac:dyDescent="0.3">
      <c r="A74" s="117">
        <v>39512</v>
      </c>
      <c r="B74" s="115">
        <v>813.94</v>
      </c>
      <c r="C74" s="115">
        <f t="shared" si="0"/>
        <v>1.7412282346470749E-2</v>
      </c>
      <c r="D74" s="115">
        <f t="shared" si="1"/>
        <v>-17.41228234647075</v>
      </c>
    </row>
    <row r="75" spans="1:4" x14ac:dyDescent="0.3">
      <c r="A75" s="117">
        <v>39513</v>
      </c>
      <c r="B75" s="115">
        <v>780.57</v>
      </c>
      <c r="C75" s="115">
        <f t="shared" si="0"/>
        <v>-4.5641276439662461E-2</v>
      </c>
      <c r="D75" s="115">
        <f t="shared" si="1"/>
        <v>45.641276439662462</v>
      </c>
    </row>
    <row r="76" spans="1:4" x14ac:dyDescent="0.3">
      <c r="A76" s="117">
        <v>39514</v>
      </c>
      <c r="B76" s="115">
        <v>792.61</v>
      </c>
      <c r="C76" s="115">
        <f t="shared" si="0"/>
        <v>-6.0999881530624342E-2</v>
      </c>
      <c r="D76" s="115">
        <f t="shared" si="1"/>
        <v>60.999881530624343</v>
      </c>
    </row>
    <row r="77" spans="1:4" x14ac:dyDescent="0.3">
      <c r="A77" s="117">
        <v>39517</v>
      </c>
      <c r="B77" s="115">
        <v>779.24</v>
      </c>
      <c r="C77" s="115">
        <f t="shared" si="0"/>
        <v>-7.753865094585316E-2</v>
      </c>
      <c r="D77" s="115">
        <f t="shared" si="1"/>
        <v>77.538650945853163</v>
      </c>
    </row>
    <row r="78" spans="1:4" x14ac:dyDescent="0.3">
      <c r="A78" s="117">
        <v>39518</v>
      </c>
      <c r="B78" s="115">
        <v>829.7</v>
      </c>
      <c r="C78" s="115">
        <f t="shared" si="0"/>
        <v>-9.9399782824003049E-3</v>
      </c>
      <c r="D78" s="115">
        <f t="shared" si="1"/>
        <v>9.939978282400304</v>
      </c>
    </row>
    <row r="79" spans="1:4" x14ac:dyDescent="0.3">
      <c r="A79" s="117">
        <v>39519</v>
      </c>
      <c r="B79" s="115">
        <v>815.3</v>
      </c>
      <c r="C79" s="115">
        <f t="shared" ref="C79:C142" si="2">(B79-B70)/B70</f>
        <v>-9.5846645367413351E-3</v>
      </c>
      <c r="D79" s="115">
        <f t="shared" ref="D79:D142" si="3">C79*$D$2</f>
        <v>9.5846645367413359</v>
      </c>
    </row>
    <row r="80" spans="1:4" x14ac:dyDescent="0.3">
      <c r="A80" s="117">
        <v>39520</v>
      </c>
      <c r="B80" s="115">
        <v>825.64</v>
      </c>
      <c r="C80" s="115">
        <f t="shared" si="2"/>
        <v>2.0202893894648424E-2</v>
      </c>
      <c r="D80" s="115">
        <f t="shared" si="3"/>
        <v>-20.202893894648426</v>
      </c>
    </row>
    <row r="81" spans="1:4" x14ac:dyDescent="0.3">
      <c r="A81" s="117">
        <v>39521</v>
      </c>
      <c r="B81" s="115">
        <v>811.55</v>
      </c>
      <c r="C81" s="115">
        <f t="shared" si="2"/>
        <v>-7.3147162795249325E-3</v>
      </c>
      <c r="D81" s="115">
        <f t="shared" si="3"/>
        <v>7.3147162795249328</v>
      </c>
    </row>
    <row r="82" spans="1:4" x14ac:dyDescent="0.3">
      <c r="A82" s="117">
        <v>39524</v>
      </c>
      <c r="B82" s="115">
        <v>810.34</v>
      </c>
      <c r="C82" s="115">
        <f t="shared" si="2"/>
        <v>-1.8230642260599864E-3</v>
      </c>
      <c r="D82" s="115">
        <f t="shared" si="3"/>
        <v>1.8230642260599863</v>
      </c>
    </row>
    <row r="83" spans="1:4" x14ac:dyDescent="0.3">
      <c r="A83" s="117">
        <v>39525</v>
      </c>
      <c r="B83" s="115">
        <v>849.44</v>
      </c>
      <c r="C83" s="115">
        <f t="shared" si="2"/>
        <v>4.3615008477283335E-2</v>
      </c>
      <c r="D83" s="115">
        <f t="shared" si="3"/>
        <v>-43.615008477283332</v>
      </c>
    </row>
    <row r="84" spans="1:4" x14ac:dyDescent="0.3">
      <c r="A84" s="117">
        <v>39526</v>
      </c>
      <c r="B84" s="115">
        <v>842.63</v>
      </c>
      <c r="C84" s="115">
        <f t="shared" si="2"/>
        <v>7.9506002024161762E-2</v>
      </c>
      <c r="D84" s="115">
        <f t="shared" si="3"/>
        <v>-79.506002024161759</v>
      </c>
    </row>
    <row r="85" spans="1:4" x14ac:dyDescent="0.3">
      <c r="A85" s="117">
        <v>39527</v>
      </c>
      <c r="B85" s="115">
        <v>875.31</v>
      </c>
      <c r="C85" s="115">
        <f t="shared" si="2"/>
        <v>0.1043388299415853</v>
      </c>
      <c r="D85" s="115">
        <f t="shared" si="3"/>
        <v>-104.3388299415853</v>
      </c>
    </row>
    <row r="86" spans="1:4" x14ac:dyDescent="0.3">
      <c r="A86" s="117">
        <v>39528</v>
      </c>
      <c r="B86" s="115">
        <v>875.31</v>
      </c>
      <c r="C86" s="115">
        <f t="shared" si="2"/>
        <v>0.12328679225912419</v>
      </c>
      <c r="D86" s="115">
        <f t="shared" si="3"/>
        <v>-123.28679225912418</v>
      </c>
    </row>
    <row r="87" spans="1:4" x14ac:dyDescent="0.3">
      <c r="A87" s="117">
        <v>39531</v>
      </c>
      <c r="B87" s="115">
        <v>890.6</v>
      </c>
      <c r="C87" s="115">
        <f t="shared" si="2"/>
        <v>7.3400024105098202E-2</v>
      </c>
      <c r="D87" s="115">
        <f t="shared" si="3"/>
        <v>-73.400024105098197</v>
      </c>
    </row>
    <row r="88" spans="1:4" x14ac:dyDescent="0.3">
      <c r="A88" s="117">
        <v>39532</v>
      </c>
      <c r="B88" s="115">
        <v>893.76</v>
      </c>
      <c r="C88" s="115">
        <f t="shared" si="2"/>
        <v>9.6234514902489937E-2</v>
      </c>
      <c r="D88" s="115">
        <f t="shared" si="3"/>
        <v>-96.234514902489934</v>
      </c>
    </row>
    <row r="89" spans="1:4" x14ac:dyDescent="0.3">
      <c r="A89" s="117">
        <v>39533</v>
      </c>
      <c r="B89" s="115">
        <v>874.89</v>
      </c>
      <c r="C89" s="115">
        <f t="shared" si="2"/>
        <v>5.9650695218254932E-2</v>
      </c>
      <c r="D89" s="115">
        <f t="shared" si="3"/>
        <v>-59.650695218254931</v>
      </c>
    </row>
    <row r="90" spans="1:4" x14ac:dyDescent="0.3">
      <c r="A90" s="117">
        <v>39534</v>
      </c>
      <c r="B90" s="115">
        <v>865.44</v>
      </c>
      <c r="C90" s="115">
        <f t="shared" si="2"/>
        <v>6.640379520670335E-2</v>
      </c>
      <c r="D90" s="115">
        <f t="shared" si="3"/>
        <v>-66.40379520670335</v>
      </c>
    </row>
    <row r="91" spans="1:4" x14ac:dyDescent="0.3">
      <c r="A91" s="117">
        <v>39535</v>
      </c>
      <c r="B91" s="115">
        <v>855.51</v>
      </c>
      <c r="C91" s="115">
        <f t="shared" si="2"/>
        <v>5.5742034207863313E-2</v>
      </c>
      <c r="D91" s="115">
        <f t="shared" si="3"/>
        <v>-55.742034207863313</v>
      </c>
    </row>
    <row r="92" spans="1:4" x14ac:dyDescent="0.3">
      <c r="A92" s="117">
        <v>39538</v>
      </c>
      <c r="B92" s="115">
        <v>859.72</v>
      </c>
      <c r="C92" s="115">
        <f t="shared" si="2"/>
        <v>1.2102090789225811E-2</v>
      </c>
      <c r="D92" s="115">
        <f t="shared" si="3"/>
        <v>-12.10209078922581</v>
      </c>
    </row>
    <row r="93" spans="1:4" x14ac:dyDescent="0.3">
      <c r="A93" s="117">
        <v>39539</v>
      </c>
      <c r="B93" s="115">
        <v>906.28</v>
      </c>
      <c r="C93" s="115">
        <f t="shared" si="2"/>
        <v>7.5537305816313183E-2</v>
      </c>
      <c r="D93" s="115">
        <f t="shared" si="3"/>
        <v>-75.537305816313179</v>
      </c>
    </row>
    <row r="94" spans="1:4" x14ac:dyDescent="0.3">
      <c r="A94" s="117">
        <v>39540</v>
      </c>
      <c r="B94" s="115">
        <v>905.87</v>
      </c>
      <c r="C94" s="115">
        <f t="shared" si="2"/>
        <v>3.4913344986347766E-2</v>
      </c>
      <c r="D94" s="115">
        <f t="shared" si="3"/>
        <v>-34.913344986347767</v>
      </c>
    </row>
    <row r="95" spans="1:4" x14ac:dyDescent="0.3">
      <c r="A95" s="117">
        <v>39541</v>
      </c>
      <c r="B95" s="115">
        <v>924.53</v>
      </c>
      <c r="C95" s="115">
        <f t="shared" si="2"/>
        <v>5.6231506551964482E-2</v>
      </c>
      <c r="D95" s="115">
        <f t="shared" si="3"/>
        <v>-56.231506551964479</v>
      </c>
    </row>
    <row r="96" spans="1:4" x14ac:dyDescent="0.3">
      <c r="A96" s="117">
        <v>39542</v>
      </c>
      <c r="B96" s="115">
        <v>909.68</v>
      </c>
      <c r="C96" s="115">
        <f t="shared" si="2"/>
        <v>2.1423759263417837E-2</v>
      </c>
      <c r="D96" s="115">
        <f t="shared" si="3"/>
        <v>-21.423759263417836</v>
      </c>
    </row>
    <row r="97" spans="1:4" x14ac:dyDescent="0.3">
      <c r="A97" s="117">
        <v>39545</v>
      </c>
      <c r="B97" s="115">
        <v>910.13</v>
      </c>
      <c r="C97" s="115">
        <f t="shared" si="2"/>
        <v>1.8315878983172221E-2</v>
      </c>
      <c r="D97" s="115">
        <f t="shared" si="3"/>
        <v>-18.315878983172222</v>
      </c>
    </row>
    <row r="98" spans="1:4" x14ac:dyDescent="0.3">
      <c r="A98" s="117">
        <v>39546</v>
      </c>
      <c r="B98" s="115">
        <v>897.27</v>
      </c>
      <c r="C98" s="115">
        <f t="shared" si="2"/>
        <v>2.5580358673661829E-2</v>
      </c>
      <c r="D98" s="115">
        <f t="shared" si="3"/>
        <v>-25.580358673661827</v>
      </c>
    </row>
    <row r="99" spans="1:4" x14ac:dyDescent="0.3">
      <c r="A99" s="117">
        <v>39547</v>
      </c>
      <c r="B99" s="115">
        <v>877.12</v>
      </c>
      <c r="C99" s="115">
        <f t="shared" si="2"/>
        <v>1.3496025143279661E-2</v>
      </c>
      <c r="D99" s="115">
        <f t="shared" si="3"/>
        <v>-13.496025143279661</v>
      </c>
    </row>
    <row r="100" spans="1:4" x14ac:dyDescent="0.3">
      <c r="A100" s="117">
        <v>39548</v>
      </c>
      <c r="B100" s="115">
        <v>886.77</v>
      </c>
      <c r="C100" s="115">
        <f t="shared" si="2"/>
        <v>3.6539607953150741E-2</v>
      </c>
      <c r="D100" s="115">
        <f t="shared" si="3"/>
        <v>-36.539607953150743</v>
      </c>
    </row>
    <row r="101" spans="1:4" x14ac:dyDescent="0.3">
      <c r="A101" s="117">
        <v>39549</v>
      </c>
      <c r="B101" s="115">
        <v>873.49</v>
      </c>
      <c r="C101" s="115">
        <f t="shared" si="2"/>
        <v>1.6016842692969782E-2</v>
      </c>
      <c r="D101" s="115">
        <f t="shared" si="3"/>
        <v>-16.016842692969782</v>
      </c>
    </row>
    <row r="102" spans="1:4" x14ac:dyDescent="0.3">
      <c r="A102" s="117">
        <v>39552</v>
      </c>
      <c r="B102" s="115">
        <v>868.47</v>
      </c>
      <c r="C102" s="115">
        <f t="shared" si="2"/>
        <v>-4.1719998234541145E-2</v>
      </c>
      <c r="D102" s="115">
        <f t="shared" si="3"/>
        <v>41.719998234541144</v>
      </c>
    </row>
    <row r="103" spans="1:4" x14ac:dyDescent="0.3">
      <c r="A103" s="117">
        <v>39553</v>
      </c>
      <c r="B103" s="115">
        <v>879.05</v>
      </c>
      <c r="C103" s="115">
        <f t="shared" si="2"/>
        <v>-2.9606897236910429E-2</v>
      </c>
      <c r="D103" s="115">
        <f t="shared" si="3"/>
        <v>29.606897236910427</v>
      </c>
    </row>
    <row r="104" spans="1:4" x14ac:dyDescent="0.3">
      <c r="A104" s="117">
        <v>39554</v>
      </c>
      <c r="B104" s="115">
        <v>913.75</v>
      </c>
      <c r="C104" s="115">
        <f t="shared" si="2"/>
        <v>-1.1659978583712776E-2</v>
      </c>
      <c r="D104" s="115">
        <f t="shared" si="3"/>
        <v>11.659978583712777</v>
      </c>
    </row>
    <row r="105" spans="1:4" x14ac:dyDescent="0.3">
      <c r="A105" s="117">
        <v>39555</v>
      </c>
      <c r="B105" s="115">
        <v>918.48</v>
      </c>
      <c r="C105" s="115">
        <f t="shared" si="2"/>
        <v>9.6737314220385947E-3</v>
      </c>
      <c r="D105" s="115">
        <f t="shared" si="3"/>
        <v>-9.6737314220385944</v>
      </c>
    </row>
    <row r="106" spans="1:4" x14ac:dyDescent="0.3">
      <c r="A106" s="117">
        <v>39556</v>
      </c>
      <c r="B106" s="115">
        <v>916.74</v>
      </c>
      <c r="C106" s="115">
        <f t="shared" si="2"/>
        <v>7.2626987353455151E-3</v>
      </c>
      <c r="D106" s="115">
        <f t="shared" si="3"/>
        <v>-7.2626987353455155</v>
      </c>
    </row>
    <row r="107" spans="1:4" x14ac:dyDescent="0.3">
      <c r="A107" s="117">
        <v>39559</v>
      </c>
      <c r="B107" s="115">
        <v>906.54</v>
      </c>
      <c r="C107" s="115">
        <f t="shared" si="2"/>
        <v>1.0331338393125795E-2</v>
      </c>
      <c r="D107" s="115">
        <f t="shared" si="3"/>
        <v>-10.331338393125796</v>
      </c>
    </row>
    <row r="108" spans="1:4" x14ac:dyDescent="0.3">
      <c r="A108" s="117">
        <v>39560</v>
      </c>
      <c r="B108" s="115">
        <v>902.13</v>
      </c>
      <c r="C108" s="115">
        <f t="shared" si="2"/>
        <v>2.8513772345859164E-2</v>
      </c>
      <c r="D108" s="115">
        <f t="shared" si="3"/>
        <v>-28.513772345859163</v>
      </c>
    </row>
    <row r="109" spans="1:4" x14ac:dyDescent="0.3">
      <c r="A109" s="117">
        <v>39561</v>
      </c>
      <c r="B109" s="115">
        <v>916.02</v>
      </c>
      <c r="C109" s="115">
        <f t="shared" si="2"/>
        <v>3.2984877702222672E-2</v>
      </c>
      <c r="D109" s="115">
        <f t="shared" si="3"/>
        <v>-32.984877702222668</v>
      </c>
    </row>
    <row r="110" spans="1:4" x14ac:dyDescent="0.3">
      <c r="A110" s="117">
        <v>39562</v>
      </c>
      <c r="B110" s="115">
        <v>936.19</v>
      </c>
      <c r="C110" s="115">
        <f t="shared" si="2"/>
        <v>7.1781016382557378E-2</v>
      </c>
      <c r="D110" s="115">
        <f t="shared" si="3"/>
        <v>-71.781016382557382</v>
      </c>
    </row>
    <row r="111" spans="1:4" x14ac:dyDescent="0.3">
      <c r="A111" s="117">
        <v>39563</v>
      </c>
      <c r="B111" s="115">
        <v>938.61</v>
      </c>
      <c r="C111" s="115">
        <f t="shared" si="2"/>
        <v>8.0762720646654448E-2</v>
      </c>
      <c r="D111" s="115">
        <f t="shared" si="3"/>
        <v>-80.762720646654444</v>
      </c>
    </row>
    <row r="112" spans="1:4" x14ac:dyDescent="0.3">
      <c r="A112" s="117">
        <v>39566</v>
      </c>
      <c r="B112" s="115">
        <v>937.38</v>
      </c>
      <c r="C112" s="115">
        <f t="shared" si="2"/>
        <v>6.635572493032256E-2</v>
      </c>
      <c r="D112" s="115">
        <f t="shared" si="3"/>
        <v>-66.355724930322566</v>
      </c>
    </row>
    <row r="113" spans="1:4" x14ac:dyDescent="0.3">
      <c r="A113" s="117">
        <v>39567</v>
      </c>
      <c r="B113" s="115">
        <v>924.62</v>
      </c>
      <c r="C113" s="115">
        <f t="shared" si="2"/>
        <v>1.1896032831737352E-2</v>
      </c>
      <c r="D113" s="115">
        <f t="shared" si="3"/>
        <v>-11.896032831737351</v>
      </c>
    </row>
    <row r="114" spans="1:4" x14ac:dyDescent="0.3">
      <c r="A114" s="117">
        <v>39568</v>
      </c>
      <c r="B114" s="115">
        <v>910.07</v>
      </c>
      <c r="C114" s="115">
        <f t="shared" si="2"/>
        <v>-9.1564323665185611E-3</v>
      </c>
      <c r="D114" s="115">
        <f t="shared" si="3"/>
        <v>9.1564323665185618</v>
      </c>
    </row>
    <row r="115" spans="1:4" x14ac:dyDescent="0.3">
      <c r="A115" s="117">
        <v>39569</v>
      </c>
      <c r="B115" s="115">
        <v>932.77</v>
      </c>
      <c r="C115" s="115">
        <f t="shared" si="2"/>
        <v>1.7485873857364109E-2</v>
      </c>
      <c r="D115" s="115">
        <f t="shared" si="3"/>
        <v>-17.485873857364108</v>
      </c>
    </row>
    <row r="116" spans="1:4" x14ac:dyDescent="0.3">
      <c r="A116" s="117">
        <v>39570</v>
      </c>
      <c r="B116" s="115">
        <v>930.85</v>
      </c>
      <c r="C116" s="115">
        <f t="shared" si="2"/>
        <v>2.6816246387363008E-2</v>
      </c>
      <c r="D116" s="115">
        <f t="shared" si="3"/>
        <v>-26.816246387363009</v>
      </c>
    </row>
    <row r="117" spans="1:4" x14ac:dyDescent="0.3">
      <c r="A117" s="117">
        <v>39573</v>
      </c>
      <c r="B117" s="115">
        <v>929.4</v>
      </c>
      <c r="C117" s="115">
        <f t="shared" si="2"/>
        <v>3.022845931295931E-2</v>
      </c>
      <c r="D117" s="115">
        <f t="shared" si="3"/>
        <v>-30.228459312959309</v>
      </c>
    </row>
    <row r="118" spans="1:4" x14ac:dyDescent="0.3">
      <c r="A118" s="117">
        <v>39574</v>
      </c>
      <c r="B118" s="115">
        <v>935.31</v>
      </c>
      <c r="C118" s="115">
        <f t="shared" si="2"/>
        <v>2.1058492172659947E-2</v>
      </c>
      <c r="D118" s="115">
        <f t="shared" si="3"/>
        <v>-21.058492172659946</v>
      </c>
    </row>
    <row r="119" spans="1:4" x14ac:dyDescent="0.3">
      <c r="A119" s="117">
        <v>39575</v>
      </c>
      <c r="B119" s="115">
        <v>908.3</v>
      </c>
      <c r="C119" s="115">
        <f t="shared" si="2"/>
        <v>-2.9790961236501243E-2</v>
      </c>
      <c r="D119" s="115">
        <f t="shared" si="3"/>
        <v>29.790961236501243</v>
      </c>
    </row>
    <row r="120" spans="1:4" x14ac:dyDescent="0.3">
      <c r="A120" s="117">
        <v>39576</v>
      </c>
      <c r="B120" s="115">
        <v>907.6</v>
      </c>
      <c r="C120" s="115">
        <f t="shared" si="2"/>
        <v>-3.3038216085488105E-2</v>
      </c>
      <c r="D120" s="115">
        <f t="shared" si="3"/>
        <v>33.038216085488102</v>
      </c>
    </row>
    <row r="121" spans="1:4" x14ac:dyDescent="0.3">
      <c r="A121" s="117">
        <v>39577</v>
      </c>
      <c r="B121" s="115">
        <v>900.82</v>
      </c>
      <c r="C121" s="115">
        <f t="shared" si="2"/>
        <v>-3.9002325631014044E-2</v>
      </c>
      <c r="D121" s="115">
        <f t="shared" si="3"/>
        <v>39.002325631014045</v>
      </c>
    </row>
    <row r="122" spans="1:4" x14ac:dyDescent="0.3">
      <c r="A122" s="117">
        <v>39580</v>
      </c>
      <c r="B122" s="115">
        <v>923.77</v>
      </c>
      <c r="C122" s="115">
        <f t="shared" si="2"/>
        <v>-9.1929657589066079E-4</v>
      </c>
      <c r="D122" s="115">
        <f t="shared" si="3"/>
        <v>0.91929657589066083</v>
      </c>
    </row>
    <row r="123" spans="1:4" x14ac:dyDescent="0.3">
      <c r="A123" s="117">
        <v>39581</v>
      </c>
      <c r="B123" s="115">
        <v>926.93</v>
      </c>
      <c r="C123" s="115">
        <f t="shared" si="2"/>
        <v>1.8526047446899577E-2</v>
      </c>
      <c r="D123" s="115">
        <f t="shared" si="3"/>
        <v>-18.526047446899575</v>
      </c>
    </row>
    <row r="124" spans="1:4" x14ac:dyDescent="0.3">
      <c r="A124" s="117">
        <v>39582</v>
      </c>
      <c r="B124" s="115">
        <v>934.04</v>
      </c>
      <c r="C124" s="115">
        <f t="shared" si="2"/>
        <v>1.3615360699850787E-3</v>
      </c>
      <c r="D124" s="115">
        <f t="shared" si="3"/>
        <v>-1.3615360699850787</v>
      </c>
    </row>
    <row r="125" spans="1:4" x14ac:dyDescent="0.3">
      <c r="A125" s="117">
        <v>39583</v>
      </c>
      <c r="B125" s="115">
        <v>944.92</v>
      </c>
      <c r="C125" s="115">
        <f t="shared" si="2"/>
        <v>1.511521727453396E-2</v>
      </c>
      <c r="D125" s="115">
        <f t="shared" si="3"/>
        <v>-15.115217274533959</v>
      </c>
    </row>
    <row r="126" spans="1:4" x14ac:dyDescent="0.3">
      <c r="A126" s="117">
        <v>39584</v>
      </c>
      <c r="B126" s="115">
        <v>938.12</v>
      </c>
      <c r="C126" s="115">
        <f t="shared" si="2"/>
        <v>9.3823972455347824E-3</v>
      </c>
      <c r="D126" s="115">
        <f t="shared" si="3"/>
        <v>-9.3823972455347828</v>
      </c>
    </row>
    <row r="127" spans="1:4" x14ac:dyDescent="0.3">
      <c r="A127" s="117">
        <v>39587</v>
      </c>
      <c r="B127" s="115">
        <v>938.91</v>
      </c>
      <c r="C127" s="115">
        <f t="shared" si="2"/>
        <v>3.8489912435449455E-3</v>
      </c>
      <c r="D127" s="115">
        <f t="shared" si="3"/>
        <v>-3.8489912435449454</v>
      </c>
    </row>
    <row r="128" spans="1:4" x14ac:dyDescent="0.3">
      <c r="A128" s="117">
        <v>39588</v>
      </c>
      <c r="B128" s="115">
        <v>925.51</v>
      </c>
      <c r="C128" s="115">
        <f t="shared" si="2"/>
        <v>1.8947484311350918E-2</v>
      </c>
      <c r="D128" s="115">
        <f t="shared" si="3"/>
        <v>-18.947484311350919</v>
      </c>
    </row>
    <row r="129" spans="1:4" x14ac:dyDescent="0.3">
      <c r="A129" s="117">
        <v>39589</v>
      </c>
      <c r="B129" s="115">
        <v>904.95</v>
      </c>
      <c r="C129" s="115">
        <f t="shared" si="2"/>
        <v>-2.9197884530629981E-3</v>
      </c>
      <c r="D129" s="115">
        <f t="shared" si="3"/>
        <v>2.9197884530629983</v>
      </c>
    </row>
    <row r="130" spans="1:4" x14ac:dyDescent="0.3">
      <c r="A130" s="117">
        <v>39590</v>
      </c>
      <c r="B130" s="115">
        <v>900.42</v>
      </c>
      <c r="C130" s="115">
        <f t="shared" si="2"/>
        <v>-4.4403987478085623E-4</v>
      </c>
      <c r="D130" s="115">
        <f t="shared" si="3"/>
        <v>0.44403987478085621</v>
      </c>
    </row>
    <row r="131" spans="1:4" x14ac:dyDescent="0.3">
      <c r="A131" s="117">
        <v>39591</v>
      </c>
      <c r="B131" s="115">
        <v>894.9</v>
      </c>
      <c r="C131" s="115">
        <f t="shared" si="2"/>
        <v>-3.1252368013683064E-2</v>
      </c>
      <c r="D131" s="115">
        <f t="shared" si="3"/>
        <v>31.252368013683064</v>
      </c>
    </row>
    <row r="132" spans="1:4" x14ac:dyDescent="0.3">
      <c r="A132" s="117">
        <v>39594</v>
      </c>
      <c r="B132" s="115">
        <v>894.9</v>
      </c>
      <c r="C132" s="115">
        <f t="shared" si="2"/>
        <v>-3.4554928635387755E-2</v>
      </c>
      <c r="D132" s="115">
        <f t="shared" si="3"/>
        <v>34.554928635387753</v>
      </c>
    </row>
    <row r="133" spans="1:4" x14ac:dyDescent="0.3">
      <c r="A133" s="117">
        <v>39595</v>
      </c>
      <c r="B133" s="115">
        <v>908.81</v>
      </c>
      <c r="C133" s="115">
        <f t="shared" si="2"/>
        <v>-2.701169114813072E-2</v>
      </c>
      <c r="D133" s="115">
        <f t="shared" si="3"/>
        <v>27.011691148130719</v>
      </c>
    </row>
    <row r="134" spans="1:4" x14ac:dyDescent="0.3">
      <c r="A134" s="117">
        <v>39596</v>
      </c>
      <c r="B134" s="115">
        <v>909.68</v>
      </c>
      <c r="C134" s="115">
        <f t="shared" si="2"/>
        <v>-3.7294162468780437E-2</v>
      </c>
      <c r="D134" s="115">
        <f t="shared" si="3"/>
        <v>37.294162468780435</v>
      </c>
    </row>
    <row r="135" spans="1:4" x14ac:dyDescent="0.3">
      <c r="A135" s="117">
        <v>39597</v>
      </c>
      <c r="B135" s="115">
        <v>921.19</v>
      </c>
      <c r="C135" s="115">
        <f t="shared" si="2"/>
        <v>-1.8046731761395079E-2</v>
      </c>
      <c r="D135" s="115">
        <f t="shared" si="3"/>
        <v>18.04673176139508</v>
      </c>
    </row>
    <row r="136" spans="1:4" x14ac:dyDescent="0.3">
      <c r="A136" s="117">
        <v>39598</v>
      </c>
      <c r="B136" s="115">
        <v>916.98</v>
      </c>
      <c r="C136" s="115">
        <f t="shared" si="2"/>
        <v>-2.3356871265616461E-2</v>
      </c>
      <c r="D136" s="115">
        <f t="shared" si="3"/>
        <v>23.356871265616462</v>
      </c>
    </row>
    <row r="137" spans="1:4" x14ac:dyDescent="0.3">
      <c r="A137" s="117">
        <v>39601</v>
      </c>
      <c r="B137" s="115">
        <v>901.05</v>
      </c>
      <c r="C137" s="115">
        <f t="shared" si="2"/>
        <v>-2.6428671759354341E-2</v>
      </c>
      <c r="D137" s="115">
        <f t="shared" si="3"/>
        <v>26.428671759354341</v>
      </c>
    </row>
    <row r="138" spans="1:4" x14ac:dyDescent="0.3">
      <c r="A138" s="117">
        <v>39602</v>
      </c>
      <c r="B138" s="115">
        <v>907.13</v>
      </c>
      <c r="C138" s="115">
        <f t="shared" si="2"/>
        <v>2.4089728714293051E-3</v>
      </c>
      <c r="D138" s="115">
        <f t="shared" si="3"/>
        <v>-2.4089728714293051</v>
      </c>
    </row>
    <row r="139" spans="1:4" x14ac:dyDescent="0.3">
      <c r="A139" s="117">
        <v>39603</v>
      </c>
      <c r="B139" s="115">
        <v>913.2</v>
      </c>
      <c r="C139" s="115">
        <f t="shared" si="2"/>
        <v>1.4193376424335406E-2</v>
      </c>
      <c r="D139" s="115">
        <f t="shared" si="3"/>
        <v>-14.193376424335407</v>
      </c>
    </row>
    <row r="140" spans="1:4" x14ac:dyDescent="0.3">
      <c r="A140" s="117">
        <v>39604</v>
      </c>
      <c r="B140" s="115">
        <v>935.29</v>
      </c>
      <c r="C140" s="115">
        <f t="shared" si="2"/>
        <v>4.5133534473125472E-2</v>
      </c>
      <c r="D140" s="115">
        <f t="shared" si="3"/>
        <v>-45.133534473125472</v>
      </c>
    </row>
    <row r="141" spans="1:4" x14ac:dyDescent="0.3">
      <c r="A141" s="117">
        <v>39605</v>
      </c>
      <c r="B141" s="115">
        <v>894.83</v>
      </c>
      <c r="C141" s="115">
        <f t="shared" si="2"/>
        <v>-7.8221030282642017E-5</v>
      </c>
      <c r="D141" s="115">
        <f t="shared" si="3"/>
        <v>7.8221030282642018E-2</v>
      </c>
    </row>
    <row r="142" spans="1:4" x14ac:dyDescent="0.3">
      <c r="A142" s="117">
        <v>39608</v>
      </c>
      <c r="B142" s="115">
        <v>875.42</v>
      </c>
      <c r="C142" s="115">
        <f t="shared" si="2"/>
        <v>-3.6740352769005613E-2</v>
      </c>
      <c r="D142" s="115">
        <f t="shared" si="3"/>
        <v>36.740352769005611</v>
      </c>
    </row>
    <row r="143" spans="1:4" x14ac:dyDescent="0.3">
      <c r="A143" s="117">
        <v>39609</v>
      </c>
      <c r="B143" s="115">
        <v>880.98</v>
      </c>
      <c r="C143" s="115">
        <f t="shared" ref="C143:C206" si="4">(B143-B134)/B134</f>
        <v>-3.1549555887784644E-2</v>
      </c>
      <c r="D143" s="115">
        <f t="shared" ref="D143:D206" si="5">C143*$D$2</f>
        <v>31.549555887784646</v>
      </c>
    </row>
    <row r="144" spans="1:4" x14ac:dyDescent="0.3">
      <c r="A144" s="117">
        <v>39610</v>
      </c>
      <c r="B144" s="115">
        <v>863.52</v>
      </c>
      <c r="C144" s="115">
        <f t="shared" si="4"/>
        <v>-6.260380594665603E-2</v>
      </c>
      <c r="D144" s="115">
        <f t="shared" si="5"/>
        <v>62.603805946656031</v>
      </c>
    </row>
    <row r="145" spans="1:4" x14ac:dyDescent="0.3">
      <c r="A145" s="117">
        <v>39611</v>
      </c>
      <c r="B145" s="115">
        <v>872.04</v>
      </c>
      <c r="C145" s="115">
        <f t="shared" si="4"/>
        <v>-4.9008702479879665E-2</v>
      </c>
      <c r="D145" s="115">
        <f t="shared" si="5"/>
        <v>49.008702479879666</v>
      </c>
    </row>
    <row r="146" spans="1:4" x14ac:dyDescent="0.3">
      <c r="A146" s="117">
        <v>39612</v>
      </c>
      <c r="B146" s="115">
        <v>889.27</v>
      </c>
      <c r="C146" s="115">
        <f t="shared" si="4"/>
        <v>-1.3073636313190137E-2</v>
      </c>
      <c r="D146" s="115">
        <f t="shared" si="5"/>
        <v>13.073636313190137</v>
      </c>
    </row>
    <row r="147" spans="1:4" x14ac:dyDescent="0.3">
      <c r="A147" s="117">
        <v>39615</v>
      </c>
      <c r="B147" s="115">
        <v>900.62</v>
      </c>
      <c r="C147" s="115">
        <f t="shared" si="4"/>
        <v>-7.1764796666409347E-3</v>
      </c>
      <c r="D147" s="115">
        <f t="shared" si="5"/>
        <v>7.176479666640935</v>
      </c>
    </row>
    <row r="148" spans="1:4" x14ac:dyDescent="0.3">
      <c r="A148" s="117">
        <v>39616</v>
      </c>
      <c r="B148" s="115">
        <v>871.62</v>
      </c>
      <c r="C148" s="115">
        <f t="shared" si="4"/>
        <v>-4.5532194480946163E-2</v>
      </c>
      <c r="D148" s="115">
        <f t="shared" si="5"/>
        <v>45.53219448094616</v>
      </c>
    </row>
    <row r="149" spans="1:4" x14ac:dyDescent="0.3">
      <c r="A149" s="117">
        <v>39617</v>
      </c>
      <c r="B149" s="115">
        <v>859.43</v>
      </c>
      <c r="C149" s="115">
        <f t="shared" si="4"/>
        <v>-8.1108533182221582E-2</v>
      </c>
      <c r="D149" s="115">
        <f t="shared" si="5"/>
        <v>81.108533182221578</v>
      </c>
    </row>
    <row r="150" spans="1:4" x14ac:dyDescent="0.3">
      <c r="A150" s="117">
        <v>39618</v>
      </c>
      <c r="B150" s="115">
        <v>880.79</v>
      </c>
      <c r="C150" s="115">
        <f t="shared" si="4"/>
        <v>-1.5690131086351682E-2</v>
      </c>
      <c r="D150" s="115">
        <f t="shared" si="5"/>
        <v>15.690131086351682</v>
      </c>
    </row>
    <row r="151" spans="1:4" x14ac:dyDescent="0.3">
      <c r="A151" s="117">
        <v>39619</v>
      </c>
      <c r="B151" s="115">
        <v>858.15</v>
      </c>
      <c r="C151" s="115">
        <f t="shared" si="4"/>
        <v>-1.97276735738274E-2</v>
      </c>
      <c r="D151" s="115">
        <f t="shared" si="5"/>
        <v>19.727673573827399</v>
      </c>
    </row>
    <row r="152" spans="1:4" x14ac:dyDescent="0.3">
      <c r="A152" s="117">
        <v>39622</v>
      </c>
      <c r="B152" s="115">
        <v>839.27</v>
      </c>
      <c r="C152" s="115">
        <f t="shared" si="4"/>
        <v>-4.734500215668918E-2</v>
      </c>
      <c r="D152" s="115">
        <f t="shared" si="5"/>
        <v>47.345002156689176</v>
      </c>
    </row>
    <row r="153" spans="1:4" x14ac:dyDescent="0.3">
      <c r="A153" s="117">
        <v>39623</v>
      </c>
      <c r="B153" s="115">
        <v>842.42</v>
      </c>
      <c r="C153" s="115">
        <f t="shared" si="4"/>
        <v>-2.4434871224754521E-2</v>
      </c>
      <c r="D153" s="115">
        <f t="shared" si="5"/>
        <v>24.43487122475452</v>
      </c>
    </row>
    <row r="154" spans="1:4" x14ac:dyDescent="0.3">
      <c r="A154" s="117">
        <v>39624</v>
      </c>
      <c r="B154" s="115">
        <v>855.29</v>
      </c>
      <c r="C154" s="115">
        <f t="shared" si="4"/>
        <v>-1.9207834503004451E-2</v>
      </c>
      <c r="D154" s="115">
        <f t="shared" si="5"/>
        <v>19.207834503004449</v>
      </c>
    </row>
    <row r="155" spans="1:4" x14ac:dyDescent="0.3">
      <c r="A155" s="117">
        <v>39625</v>
      </c>
      <c r="B155" s="115">
        <v>824.77</v>
      </c>
      <c r="C155" s="115">
        <f t="shared" si="4"/>
        <v>-7.2531402161323338E-2</v>
      </c>
      <c r="D155" s="115">
        <f t="shared" si="5"/>
        <v>72.531402161323342</v>
      </c>
    </row>
    <row r="156" spans="1:4" x14ac:dyDescent="0.3">
      <c r="A156" s="117">
        <v>39626</v>
      </c>
      <c r="B156" s="115">
        <v>817.33</v>
      </c>
      <c r="C156" s="115">
        <f t="shared" si="4"/>
        <v>-9.2480735493326777E-2</v>
      </c>
      <c r="D156" s="115">
        <f t="shared" si="5"/>
        <v>92.480735493326776</v>
      </c>
    </row>
    <row r="157" spans="1:4" x14ac:dyDescent="0.3">
      <c r="A157" s="117">
        <v>39629</v>
      </c>
      <c r="B157" s="115">
        <v>817.33</v>
      </c>
      <c r="C157" s="115">
        <f t="shared" si="4"/>
        <v>-6.2286317431908357E-2</v>
      </c>
      <c r="D157" s="115">
        <f t="shared" si="5"/>
        <v>62.286317431908358</v>
      </c>
    </row>
    <row r="158" spans="1:4" x14ac:dyDescent="0.3">
      <c r="A158" s="117">
        <v>39630</v>
      </c>
      <c r="B158" s="115">
        <v>820.16</v>
      </c>
      <c r="C158" s="115">
        <f t="shared" si="4"/>
        <v>-4.5693075643158818E-2</v>
      </c>
      <c r="D158" s="115">
        <f t="shared" si="5"/>
        <v>45.693075643158821</v>
      </c>
    </row>
    <row r="159" spans="1:4" x14ac:dyDescent="0.3">
      <c r="A159" s="117">
        <v>39631</v>
      </c>
      <c r="B159" s="115">
        <v>804.12</v>
      </c>
      <c r="C159" s="115">
        <f t="shared" si="4"/>
        <v>-8.7046855663665532E-2</v>
      </c>
      <c r="D159" s="115">
        <f t="shared" si="5"/>
        <v>87.046855663665525</v>
      </c>
    </row>
    <row r="160" spans="1:4" x14ac:dyDescent="0.3">
      <c r="A160" s="117">
        <v>39632</v>
      </c>
      <c r="B160" s="115">
        <v>800.08</v>
      </c>
      <c r="C160" s="115">
        <f t="shared" si="4"/>
        <v>-6.7668822466934619E-2</v>
      </c>
      <c r="D160" s="115">
        <f t="shared" si="5"/>
        <v>67.668822466934614</v>
      </c>
    </row>
    <row r="161" spans="1:4" x14ac:dyDescent="0.3">
      <c r="A161" s="117">
        <v>39633</v>
      </c>
      <c r="B161" s="115">
        <v>800.08</v>
      </c>
      <c r="C161" s="115">
        <f t="shared" si="4"/>
        <v>-4.6695342380878552E-2</v>
      </c>
      <c r="D161" s="115">
        <f t="shared" si="5"/>
        <v>46.69534238087855</v>
      </c>
    </row>
    <row r="162" spans="1:4" x14ac:dyDescent="0.3">
      <c r="A162" s="117">
        <v>39636</v>
      </c>
      <c r="B162" s="115">
        <v>782.75</v>
      </c>
      <c r="C162" s="115">
        <f t="shared" si="4"/>
        <v>-7.083165167018822E-2</v>
      </c>
      <c r="D162" s="115">
        <f t="shared" si="5"/>
        <v>70.831651670188222</v>
      </c>
    </row>
    <row r="163" spans="1:4" x14ac:dyDescent="0.3">
      <c r="A163" s="117">
        <v>39637</v>
      </c>
      <c r="B163" s="115">
        <v>836.26</v>
      </c>
      <c r="C163" s="115">
        <f t="shared" si="4"/>
        <v>-2.2249763238199879E-2</v>
      </c>
      <c r="D163" s="115">
        <f t="shared" si="5"/>
        <v>22.249763238199879</v>
      </c>
    </row>
    <row r="164" spans="1:4" x14ac:dyDescent="0.3">
      <c r="A164" s="117">
        <v>39638</v>
      </c>
      <c r="B164" s="115">
        <v>777.1</v>
      </c>
      <c r="C164" s="115">
        <f t="shared" si="4"/>
        <v>-5.7797931544551769E-2</v>
      </c>
      <c r="D164" s="115">
        <f t="shared" si="5"/>
        <v>57.797931544551766</v>
      </c>
    </row>
    <row r="165" spans="1:4" x14ac:dyDescent="0.3">
      <c r="A165" s="117">
        <v>39639</v>
      </c>
      <c r="B165" s="115">
        <v>794.67</v>
      </c>
      <c r="C165" s="115">
        <f t="shared" si="4"/>
        <v>-2.7724419757013789E-2</v>
      </c>
      <c r="D165" s="115">
        <f t="shared" si="5"/>
        <v>27.724419757013788</v>
      </c>
    </row>
    <row r="166" spans="1:4" x14ac:dyDescent="0.3">
      <c r="A166" s="117">
        <v>39640</v>
      </c>
      <c r="B166" s="115">
        <v>794.12</v>
      </c>
      <c r="C166" s="115">
        <f t="shared" si="4"/>
        <v>-2.839734256664999E-2</v>
      </c>
      <c r="D166" s="115">
        <f t="shared" si="5"/>
        <v>28.397342566649989</v>
      </c>
    </row>
    <row r="167" spans="1:4" x14ac:dyDescent="0.3">
      <c r="A167" s="117">
        <v>39643</v>
      </c>
      <c r="B167" s="115">
        <v>765.12</v>
      </c>
      <c r="C167" s="115">
        <f t="shared" si="4"/>
        <v>-6.7108856808427583E-2</v>
      </c>
      <c r="D167" s="115">
        <f t="shared" si="5"/>
        <v>67.108856808427589</v>
      </c>
    </row>
    <row r="168" spans="1:4" x14ac:dyDescent="0.3">
      <c r="A168" s="117">
        <v>39644</v>
      </c>
      <c r="B168" s="115">
        <v>760.68</v>
      </c>
      <c r="C168" s="115">
        <f t="shared" si="4"/>
        <v>-5.4021787792866802E-2</v>
      </c>
      <c r="D168" s="115">
        <f t="shared" si="5"/>
        <v>54.021787792866803</v>
      </c>
    </row>
    <row r="169" spans="1:4" x14ac:dyDescent="0.3">
      <c r="A169" s="117">
        <v>39645</v>
      </c>
      <c r="B169" s="115">
        <v>811.22</v>
      </c>
      <c r="C169" s="115">
        <f t="shared" si="4"/>
        <v>1.3923607639236059E-2</v>
      </c>
      <c r="D169" s="115">
        <f t="shared" si="5"/>
        <v>-13.923607639236058</v>
      </c>
    </row>
    <row r="170" spans="1:4" x14ac:dyDescent="0.3">
      <c r="A170" s="117">
        <v>39646</v>
      </c>
      <c r="B170" s="115">
        <v>826.34</v>
      </c>
      <c r="C170" s="115">
        <f t="shared" si="4"/>
        <v>3.2821717828217162E-2</v>
      </c>
      <c r="D170" s="115">
        <f t="shared" si="5"/>
        <v>-32.82171782821716</v>
      </c>
    </row>
    <row r="171" spans="1:4" x14ac:dyDescent="0.3">
      <c r="A171" s="117">
        <v>39647</v>
      </c>
      <c r="B171" s="115">
        <v>826.8</v>
      </c>
      <c r="C171" s="115">
        <f t="shared" si="4"/>
        <v>5.627595017566267E-2</v>
      </c>
      <c r="D171" s="115">
        <f t="shared" si="5"/>
        <v>-56.275950175662672</v>
      </c>
    </row>
    <row r="172" spans="1:4" x14ac:dyDescent="0.3">
      <c r="A172" s="117">
        <v>39650</v>
      </c>
      <c r="B172" s="115">
        <v>831.23</v>
      </c>
      <c r="C172" s="115">
        <f t="shared" si="4"/>
        <v>-6.0148757563436885E-3</v>
      </c>
      <c r="D172" s="115">
        <f t="shared" si="5"/>
        <v>6.0148757563436881</v>
      </c>
    </row>
    <row r="173" spans="1:4" x14ac:dyDescent="0.3">
      <c r="A173" s="117">
        <v>39651</v>
      </c>
      <c r="B173" s="115">
        <v>857.04</v>
      </c>
      <c r="C173" s="115">
        <f t="shared" si="4"/>
        <v>0.10286964354651904</v>
      </c>
      <c r="D173" s="115">
        <f t="shared" si="5"/>
        <v>-102.86964354651903</v>
      </c>
    </row>
    <row r="174" spans="1:4" x14ac:dyDescent="0.3">
      <c r="A174" s="117">
        <v>39652</v>
      </c>
      <c r="B174" s="115">
        <v>876.55</v>
      </c>
      <c r="C174" s="115">
        <f t="shared" si="4"/>
        <v>0.10303648055167554</v>
      </c>
      <c r="D174" s="115">
        <f t="shared" si="5"/>
        <v>-103.03648055167554</v>
      </c>
    </row>
    <row r="175" spans="1:4" x14ac:dyDescent="0.3">
      <c r="A175" s="117">
        <v>39653</v>
      </c>
      <c r="B175" s="115">
        <v>818</v>
      </c>
      <c r="C175" s="115">
        <f t="shared" si="4"/>
        <v>3.0071022011786627E-2</v>
      </c>
      <c r="D175" s="115">
        <f t="shared" si="5"/>
        <v>-30.071022011786628</v>
      </c>
    </row>
    <row r="176" spans="1:4" x14ac:dyDescent="0.3">
      <c r="A176" s="117">
        <v>39654</v>
      </c>
      <c r="B176" s="115">
        <v>836.2</v>
      </c>
      <c r="C176" s="115">
        <f t="shared" si="4"/>
        <v>9.2900460058552958E-2</v>
      </c>
      <c r="D176" s="115">
        <f t="shared" si="5"/>
        <v>-92.900460058552952</v>
      </c>
    </row>
    <row r="177" spans="1:4" x14ac:dyDescent="0.3">
      <c r="A177" s="117">
        <v>39657</v>
      </c>
      <c r="B177" s="115">
        <v>814.42</v>
      </c>
      <c r="C177" s="115">
        <f t="shared" si="4"/>
        <v>7.0647315559762336E-2</v>
      </c>
      <c r="D177" s="115">
        <f t="shared" si="5"/>
        <v>-70.647315559762333</v>
      </c>
    </row>
    <row r="178" spans="1:4" x14ac:dyDescent="0.3">
      <c r="A178" s="117">
        <v>39658</v>
      </c>
      <c r="B178" s="115">
        <v>861.64</v>
      </c>
      <c r="C178" s="115">
        <f t="shared" si="4"/>
        <v>6.2153299967949459E-2</v>
      </c>
      <c r="D178" s="115">
        <f t="shared" si="5"/>
        <v>-62.153299967949458</v>
      </c>
    </row>
    <row r="179" spans="1:4" x14ac:dyDescent="0.3">
      <c r="A179" s="117">
        <v>39659</v>
      </c>
      <c r="B179" s="115">
        <v>858.11</v>
      </c>
      <c r="C179" s="115">
        <f t="shared" si="4"/>
        <v>3.844664423844904E-2</v>
      </c>
      <c r="D179" s="115">
        <f t="shared" si="5"/>
        <v>-38.446644238449039</v>
      </c>
    </row>
    <row r="180" spans="1:4" x14ac:dyDescent="0.3">
      <c r="A180" s="117">
        <v>39660</v>
      </c>
      <c r="B180" s="115">
        <v>846.18</v>
      </c>
      <c r="C180" s="115">
        <f t="shared" si="4"/>
        <v>2.3439767779390417E-2</v>
      </c>
      <c r="D180" s="115">
        <f t="shared" si="5"/>
        <v>-23.439767779390419</v>
      </c>
    </row>
    <row r="181" spans="1:4" x14ac:dyDescent="0.3">
      <c r="A181" s="117">
        <v>39661</v>
      </c>
      <c r="B181" s="115">
        <v>846.61</v>
      </c>
      <c r="C181" s="115">
        <f t="shared" si="4"/>
        <v>1.8502700816861752E-2</v>
      </c>
      <c r="D181" s="115">
        <f t="shared" si="5"/>
        <v>-18.502700816861751</v>
      </c>
    </row>
    <row r="182" spans="1:4" x14ac:dyDescent="0.3">
      <c r="A182" s="117">
        <v>39664</v>
      </c>
      <c r="B182" s="115">
        <v>833.72</v>
      </c>
      <c r="C182" s="115">
        <f t="shared" si="4"/>
        <v>-2.7209931858489612E-2</v>
      </c>
      <c r="D182" s="115">
        <f t="shared" si="5"/>
        <v>27.209931858489611</v>
      </c>
    </row>
    <row r="183" spans="1:4" x14ac:dyDescent="0.3">
      <c r="A183" s="117">
        <v>39665</v>
      </c>
      <c r="B183" s="115">
        <v>874.19</v>
      </c>
      <c r="C183" s="115">
        <f t="shared" si="4"/>
        <v>-2.6923735097825565E-3</v>
      </c>
      <c r="D183" s="115">
        <f t="shared" si="5"/>
        <v>2.6923735097825565</v>
      </c>
    </row>
    <row r="184" spans="1:4" x14ac:dyDescent="0.3">
      <c r="A184" s="117">
        <v>39666</v>
      </c>
      <c r="B184" s="115">
        <v>867.9</v>
      </c>
      <c r="C184" s="115">
        <f t="shared" si="4"/>
        <v>6.1002444987775031E-2</v>
      </c>
      <c r="D184" s="115">
        <f t="shared" si="5"/>
        <v>-61.002444987775029</v>
      </c>
    </row>
    <row r="185" spans="1:4" x14ac:dyDescent="0.3">
      <c r="A185" s="117">
        <v>39667</v>
      </c>
      <c r="B185" s="115">
        <v>843.71</v>
      </c>
      <c r="C185" s="115">
        <f t="shared" si="4"/>
        <v>8.9811049988041021E-3</v>
      </c>
      <c r="D185" s="115">
        <f t="shared" si="5"/>
        <v>-8.9811049988041027</v>
      </c>
    </row>
    <row r="186" spans="1:4" x14ac:dyDescent="0.3">
      <c r="A186" s="117">
        <v>39668</v>
      </c>
      <c r="B186" s="115">
        <v>879.13</v>
      </c>
      <c r="C186" s="115">
        <f t="shared" si="4"/>
        <v>7.9455317894943686E-2</v>
      </c>
      <c r="D186" s="115">
        <f t="shared" si="5"/>
        <v>-79.45531789494369</v>
      </c>
    </row>
    <row r="187" spans="1:4" x14ac:dyDescent="0.3">
      <c r="A187" s="117">
        <v>39671</v>
      </c>
      <c r="B187" s="115">
        <v>899.14</v>
      </c>
      <c r="C187" s="115">
        <f t="shared" si="4"/>
        <v>4.3521656376212803E-2</v>
      </c>
      <c r="D187" s="115">
        <f t="shared" si="5"/>
        <v>-43.521656376212803</v>
      </c>
    </row>
    <row r="188" spans="1:4" x14ac:dyDescent="0.3">
      <c r="A188" s="117">
        <v>39672</v>
      </c>
      <c r="B188" s="115">
        <v>875.34</v>
      </c>
      <c r="C188" s="115">
        <f t="shared" si="4"/>
        <v>2.0079010849424921E-2</v>
      </c>
      <c r="D188" s="115">
        <f t="shared" si="5"/>
        <v>-20.079010849424922</v>
      </c>
    </row>
    <row r="189" spans="1:4" x14ac:dyDescent="0.3">
      <c r="A189" s="117">
        <v>39673</v>
      </c>
      <c r="B189" s="115">
        <v>864.17</v>
      </c>
      <c r="C189" s="115">
        <f t="shared" si="4"/>
        <v>2.1260251955848651E-2</v>
      </c>
      <c r="D189" s="115">
        <f t="shared" si="5"/>
        <v>-21.260251955848652</v>
      </c>
    </row>
    <row r="190" spans="1:4" x14ac:dyDescent="0.3">
      <c r="A190" s="117">
        <v>39674</v>
      </c>
      <c r="B190" s="115">
        <v>878.79</v>
      </c>
      <c r="C190" s="115">
        <f t="shared" si="4"/>
        <v>3.8010418020103645E-2</v>
      </c>
      <c r="D190" s="115">
        <f t="shared" si="5"/>
        <v>-38.010418020103643</v>
      </c>
    </row>
    <row r="191" spans="1:4" x14ac:dyDescent="0.3">
      <c r="A191" s="117">
        <v>39675</v>
      </c>
      <c r="B191" s="115">
        <v>876.47</v>
      </c>
      <c r="C191" s="115">
        <f t="shared" si="4"/>
        <v>5.1276207839562445E-2</v>
      </c>
      <c r="D191" s="115">
        <f t="shared" si="5"/>
        <v>-51.276207839562446</v>
      </c>
    </row>
    <row r="192" spans="1:4" x14ac:dyDescent="0.3">
      <c r="A192" s="117">
        <v>39678</v>
      </c>
      <c r="B192" s="115">
        <v>858.43</v>
      </c>
      <c r="C192" s="115">
        <f t="shared" si="4"/>
        <v>-1.8028117457303452E-2</v>
      </c>
      <c r="D192" s="115">
        <f t="shared" si="5"/>
        <v>18.028117457303452</v>
      </c>
    </row>
    <row r="193" spans="1:4" x14ac:dyDescent="0.3">
      <c r="A193" s="117">
        <v>39679</v>
      </c>
      <c r="B193" s="115">
        <v>839.51</v>
      </c>
      <c r="C193" s="115">
        <f t="shared" si="4"/>
        <v>-3.2711141836617108E-2</v>
      </c>
      <c r="D193" s="115">
        <f t="shared" si="5"/>
        <v>32.711141836617109</v>
      </c>
    </row>
    <row r="194" spans="1:4" x14ac:dyDescent="0.3">
      <c r="A194" s="117">
        <v>39680</v>
      </c>
      <c r="B194" s="115">
        <v>840.83</v>
      </c>
      <c r="C194" s="115">
        <f t="shared" si="4"/>
        <v>-3.4134951582889799E-3</v>
      </c>
      <c r="D194" s="115">
        <f t="shared" si="5"/>
        <v>3.4134951582889799</v>
      </c>
    </row>
    <row r="195" spans="1:4" x14ac:dyDescent="0.3">
      <c r="A195" s="117">
        <v>39681</v>
      </c>
      <c r="B195" s="115">
        <v>829.7</v>
      </c>
      <c r="C195" s="115">
        <f t="shared" si="4"/>
        <v>-5.6226041654817774E-2</v>
      </c>
      <c r="D195" s="115">
        <f t="shared" si="5"/>
        <v>56.226041654817777</v>
      </c>
    </row>
    <row r="196" spans="1:4" x14ac:dyDescent="0.3">
      <c r="A196" s="117">
        <v>39682</v>
      </c>
      <c r="B196" s="115">
        <v>858.04</v>
      </c>
      <c r="C196" s="115">
        <f t="shared" si="4"/>
        <v>-4.5710345441199396E-2</v>
      </c>
      <c r="D196" s="115">
        <f t="shared" si="5"/>
        <v>45.710345441199394</v>
      </c>
    </row>
    <row r="197" spans="1:4" x14ac:dyDescent="0.3">
      <c r="A197" s="117">
        <v>39685</v>
      </c>
      <c r="B197" s="115">
        <v>830.11</v>
      </c>
      <c r="C197" s="115">
        <f t="shared" si="4"/>
        <v>-5.1671350560924915E-2</v>
      </c>
      <c r="D197" s="115">
        <f t="shared" si="5"/>
        <v>51.671350560924914</v>
      </c>
    </row>
    <row r="198" spans="1:4" x14ac:dyDescent="0.3">
      <c r="A198" s="117">
        <v>39686</v>
      </c>
      <c r="B198" s="115">
        <v>839.61</v>
      </c>
      <c r="C198" s="115">
        <f t="shared" si="4"/>
        <v>-2.8420333962067588E-2</v>
      </c>
      <c r="D198" s="115">
        <f t="shared" si="5"/>
        <v>28.420333962067588</v>
      </c>
    </row>
    <row r="199" spans="1:4" x14ac:dyDescent="0.3">
      <c r="A199" s="117">
        <v>39687</v>
      </c>
      <c r="B199" s="115">
        <v>846.21</v>
      </c>
      <c r="C199" s="115">
        <f t="shared" si="4"/>
        <v>-3.7073703615198086E-2</v>
      </c>
      <c r="D199" s="115">
        <f t="shared" si="5"/>
        <v>37.073703615198085</v>
      </c>
    </row>
    <row r="200" spans="1:4" x14ac:dyDescent="0.3">
      <c r="A200" s="117">
        <v>39688</v>
      </c>
      <c r="B200" s="115">
        <v>874.45</v>
      </c>
      <c r="C200" s="115">
        <f t="shared" si="4"/>
        <v>-2.3046995333553706E-3</v>
      </c>
      <c r="D200" s="115">
        <f t="shared" si="5"/>
        <v>2.3046995333553708</v>
      </c>
    </row>
    <row r="201" spans="1:4" x14ac:dyDescent="0.3">
      <c r="A201" s="117">
        <v>39689</v>
      </c>
      <c r="B201" s="115">
        <v>864.8</v>
      </c>
      <c r="C201" s="115">
        <f t="shared" si="4"/>
        <v>7.4205235138566977E-3</v>
      </c>
      <c r="D201" s="115">
        <f t="shared" si="5"/>
        <v>-7.4205235138566978</v>
      </c>
    </row>
    <row r="202" spans="1:4" x14ac:dyDescent="0.3">
      <c r="A202" s="117">
        <v>39692</v>
      </c>
      <c r="B202" s="115">
        <v>864.8</v>
      </c>
      <c r="C202" s="115">
        <f t="shared" si="4"/>
        <v>3.0124715607914097E-2</v>
      </c>
      <c r="D202" s="115">
        <f t="shared" si="5"/>
        <v>-30.124715607914098</v>
      </c>
    </row>
    <row r="203" spans="1:4" x14ac:dyDescent="0.3">
      <c r="A203" s="117">
        <v>39693</v>
      </c>
      <c r="B203" s="115">
        <v>872.45</v>
      </c>
      <c r="C203" s="115">
        <f t="shared" si="4"/>
        <v>3.7605699130620937E-2</v>
      </c>
      <c r="D203" s="115">
        <f t="shared" si="5"/>
        <v>-37.605699130620934</v>
      </c>
    </row>
    <row r="204" spans="1:4" x14ac:dyDescent="0.3">
      <c r="A204" s="117">
        <v>39694</v>
      </c>
      <c r="B204" s="115">
        <v>886.3</v>
      </c>
      <c r="C204" s="115">
        <f t="shared" si="4"/>
        <v>6.821742798601893E-2</v>
      </c>
      <c r="D204" s="115">
        <f t="shared" si="5"/>
        <v>-68.217427986018933</v>
      </c>
    </row>
    <row r="205" spans="1:4" x14ac:dyDescent="0.3">
      <c r="A205" s="117">
        <v>39695</v>
      </c>
      <c r="B205" s="115">
        <v>859.76</v>
      </c>
      <c r="C205" s="115">
        <f t="shared" si="4"/>
        <v>2.0045685515827087E-3</v>
      </c>
      <c r="D205" s="115">
        <f t="shared" si="5"/>
        <v>-2.0045685515827087</v>
      </c>
    </row>
    <row r="206" spans="1:4" x14ac:dyDescent="0.3">
      <c r="A206" s="117">
        <v>39696</v>
      </c>
      <c r="B206" s="115">
        <v>861.61</v>
      </c>
      <c r="C206" s="115">
        <f t="shared" si="4"/>
        <v>3.7946778137837152E-2</v>
      </c>
      <c r="D206" s="115">
        <f t="shared" si="5"/>
        <v>-37.94677813783715</v>
      </c>
    </row>
    <row r="207" spans="1:4" x14ac:dyDescent="0.3">
      <c r="A207" s="117">
        <v>39699</v>
      </c>
      <c r="B207" s="115">
        <v>899.97</v>
      </c>
      <c r="C207" s="115">
        <f t="shared" ref="C207:C270" si="6">(B207-B198)/B198</f>
        <v>7.1890520598849483E-2</v>
      </c>
      <c r="D207" s="115">
        <f t="shared" ref="D207:D270" si="7">C207*$D$2</f>
        <v>-71.890520598849477</v>
      </c>
    </row>
    <row r="208" spans="1:4" x14ac:dyDescent="0.3">
      <c r="A208" s="117">
        <v>39700</v>
      </c>
      <c r="B208" s="115">
        <v>862.96</v>
      </c>
      <c r="C208" s="115">
        <f t="shared" si="6"/>
        <v>1.9794140934283451E-2</v>
      </c>
      <c r="D208" s="115">
        <f t="shared" si="7"/>
        <v>-19.794140934283451</v>
      </c>
    </row>
    <row r="209" spans="1:4" x14ac:dyDescent="0.3">
      <c r="A209" s="117">
        <v>39701</v>
      </c>
      <c r="B209" s="115">
        <v>868.09</v>
      </c>
      <c r="C209" s="115">
        <f t="shared" si="6"/>
        <v>-7.2731431185316638E-3</v>
      </c>
      <c r="D209" s="115">
        <f t="shared" si="7"/>
        <v>7.2731431185316637</v>
      </c>
    </row>
    <row r="210" spans="1:4" x14ac:dyDescent="0.3">
      <c r="A210" s="117">
        <v>39702</v>
      </c>
      <c r="B210" s="115">
        <v>875.24</v>
      </c>
      <c r="C210" s="115">
        <f t="shared" si="6"/>
        <v>1.2072155411655938E-2</v>
      </c>
      <c r="D210" s="115">
        <f t="shared" si="7"/>
        <v>-12.072155411655938</v>
      </c>
    </row>
    <row r="211" spans="1:4" x14ac:dyDescent="0.3">
      <c r="A211" s="117">
        <v>39703</v>
      </c>
      <c r="B211" s="115">
        <v>886.07</v>
      </c>
      <c r="C211" s="115">
        <f t="shared" si="6"/>
        <v>2.4595282146161072E-2</v>
      </c>
      <c r="D211" s="115">
        <f t="shared" si="7"/>
        <v>-24.595282146161072</v>
      </c>
    </row>
    <row r="212" spans="1:4" x14ac:dyDescent="0.3">
      <c r="A212" s="117">
        <v>39706</v>
      </c>
      <c r="B212" s="115">
        <v>809.29</v>
      </c>
      <c r="C212" s="115">
        <f t="shared" si="6"/>
        <v>-7.2393833457504816E-2</v>
      </c>
      <c r="D212" s="115">
        <f t="shared" si="7"/>
        <v>72.393833457504812</v>
      </c>
    </row>
    <row r="213" spans="1:4" x14ac:dyDescent="0.3">
      <c r="A213" s="117">
        <v>39707</v>
      </c>
      <c r="B213" s="115">
        <v>861.34</v>
      </c>
      <c r="C213" s="115">
        <f t="shared" si="6"/>
        <v>-2.8162021888750902E-2</v>
      </c>
      <c r="D213" s="115">
        <f t="shared" si="7"/>
        <v>28.162021888750903</v>
      </c>
    </row>
    <row r="214" spans="1:4" x14ac:dyDescent="0.3">
      <c r="A214" s="117">
        <v>39708</v>
      </c>
      <c r="B214" s="115">
        <v>813.34</v>
      </c>
      <c r="C214" s="115">
        <f t="shared" si="6"/>
        <v>-5.3991811668372525E-2</v>
      </c>
      <c r="D214" s="115">
        <f t="shared" si="7"/>
        <v>53.991811668372527</v>
      </c>
    </row>
    <row r="215" spans="1:4" x14ac:dyDescent="0.3">
      <c r="A215" s="117">
        <v>39709</v>
      </c>
      <c r="B215" s="115">
        <v>904.85</v>
      </c>
      <c r="C215" s="115">
        <f t="shared" si="6"/>
        <v>5.0185118557119823E-2</v>
      </c>
      <c r="D215" s="115">
        <f t="shared" si="7"/>
        <v>-50.185118557119822</v>
      </c>
    </row>
    <row r="216" spans="1:4" x14ac:dyDescent="0.3">
      <c r="A216" s="117">
        <v>39710</v>
      </c>
      <c r="B216" s="115">
        <v>920.89</v>
      </c>
      <c r="C216" s="115">
        <f t="shared" si="6"/>
        <v>2.3245219285087236E-2</v>
      </c>
      <c r="D216" s="115">
        <f t="shared" si="7"/>
        <v>-23.245219285087234</v>
      </c>
    </row>
    <row r="217" spans="1:4" x14ac:dyDescent="0.3">
      <c r="A217" s="117">
        <v>39713</v>
      </c>
      <c r="B217" s="115">
        <v>839.18</v>
      </c>
      <c r="C217" s="115">
        <f t="shared" si="6"/>
        <v>-2.7556317789932425E-2</v>
      </c>
      <c r="D217" s="115">
        <f t="shared" si="7"/>
        <v>27.556317789932425</v>
      </c>
    </row>
    <row r="218" spans="1:4" x14ac:dyDescent="0.3">
      <c r="A218" s="117">
        <v>39714</v>
      </c>
      <c r="B218" s="115">
        <v>845.2</v>
      </c>
      <c r="C218" s="115">
        <f t="shared" si="6"/>
        <v>-2.6368233708486431E-2</v>
      </c>
      <c r="D218" s="115">
        <f t="shared" si="7"/>
        <v>26.368233708486432</v>
      </c>
    </row>
    <row r="219" spans="1:4" x14ac:dyDescent="0.3">
      <c r="A219" s="117">
        <v>39715</v>
      </c>
      <c r="B219" s="115">
        <v>833.41</v>
      </c>
      <c r="C219" s="115">
        <f t="shared" si="6"/>
        <v>-4.7792605456789039E-2</v>
      </c>
      <c r="D219" s="115">
        <f t="shared" si="7"/>
        <v>47.79260545678904</v>
      </c>
    </row>
    <row r="220" spans="1:4" x14ac:dyDescent="0.3">
      <c r="A220" s="117">
        <v>39716</v>
      </c>
      <c r="B220" s="115">
        <v>849.53</v>
      </c>
      <c r="C220" s="115">
        <f t="shared" si="6"/>
        <v>-4.1238276885573459E-2</v>
      </c>
      <c r="D220" s="115">
        <f t="shared" si="7"/>
        <v>41.238276885573462</v>
      </c>
    </row>
    <row r="221" spans="1:4" x14ac:dyDescent="0.3">
      <c r="A221" s="117">
        <v>39717</v>
      </c>
      <c r="B221" s="115">
        <v>876.48</v>
      </c>
      <c r="C221" s="115">
        <f t="shared" si="6"/>
        <v>8.3023390873481762E-2</v>
      </c>
      <c r="D221" s="115">
        <f t="shared" si="7"/>
        <v>-83.023390873481759</v>
      </c>
    </row>
    <row r="222" spans="1:4" x14ac:dyDescent="0.3">
      <c r="A222" s="117">
        <v>39720</v>
      </c>
      <c r="B222" s="115">
        <v>811.8</v>
      </c>
      <c r="C222" s="115">
        <f t="shared" si="6"/>
        <v>-5.7515034713353702E-2</v>
      </c>
      <c r="D222" s="115">
        <f t="shared" si="7"/>
        <v>57.5150347133537</v>
      </c>
    </row>
    <row r="223" spans="1:4" x14ac:dyDescent="0.3">
      <c r="A223" s="117">
        <v>39721</v>
      </c>
      <c r="B223" s="115">
        <v>864.15</v>
      </c>
      <c r="C223" s="115">
        <f t="shared" si="6"/>
        <v>6.2470799419676822E-2</v>
      </c>
      <c r="D223" s="115">
        <f t="shared" si="7"/>
        <v>-62.470799419676823</v>
      </c>
    </row>
    <row r="224" spans="1:4" x14ac:dyDescent="0.3">
      <c r="A224" s="117">
        <v>39722</v>
      </c>
      <c r="B224" s="115">
        <v>844.15</v>
      </c>
      <c r="C224" s="115">
        <f t="shared" si="6"/>
        <v>-6.7082941924075865E-2</v>
      </c>
      <c r="D224" s="115">
        <f t="shared" si="7"/>
        <v>67.082941924075868</v>
      </c>
    </row>
    <row r="225" spans="1:4" x14ac:dyDescent="0.3">
      <c r="A225" s="117">
        <v>39723</v>
      </c>
      <c r="B225" s="115">
        <v>790.35</v>
      </c>
      <c r="C225" s="115">
        <f t="shared" si="6"/>
        <v>-0.14175417259390369</v>
      </c>
      <c r="D225" s="115">
        <f t="shared" si="7"/>
        <v>141.75417259390369</v>
      </c>
    </row>
    <row r="226" spans="1:4" x14ac:dyDescent="0.3">
      <c r="A226" s="117">
        <v>39724</v>
      </c>
      <c r="B226" s="115">
        <v>752.18</v>
      </c>
      <c r="C226" s="115">
        <f t="shared" si="6"/>
        <v>-0.10367263280821755</v>
      </c>
      <c r="D226" s="115">
        <f t="shared" si="7"/>
        <v>103.67263280821754</v>
      </c>
    </row>
    <row r="227" spans="1:4" x14ac:dyDescent="0.3">
      <c r="A227" s="117">
        <v>39727</v>
      </c>
      <c r="B227" s="115">
        <v>725.63</v>
      </c>
      <c r="C227" s="115">
        <f t="shared" si="6"/>
        <v>-0.14146947468054905</v>
      </c>
      <c r="D227" s="115">
        <f t="shared" si="7"/>
        <v>141.46947468054904</v>
      </c>
    </row>
    <row r="228" spans="1:4" x14ac:dyDescent="0.3">
      <c r="A228" s="117">
        <v>39728</v>
      </c>
      <c r="B228" s="115">
        <v>670.61</v>
      </c>
      <c r="C228" s="115">
        <f t="shared" si="6"/>
        <v>-0.19534202853337487</v>
      </c>
      <c r="D228" s="115">
        <f t="shared" si="7"/>
        <v>195.34202853337487</v>
      </c>
    </row>
    <row r="229" spans="1:4" x14ac:dyDescent="0.3">
      <c r="A229" s="117">
        <v>39729</v>
      </c>
      <c r="B229" s="115">
        <v>665.47</v>
      </c>
      <c r="C229" s="115">
        <f t="shared" si="6"/>
        <v>-0.21666097724624198</v>
      </c>
      <c r="D229" s="115">
        <f t="shared" si="7"/>
        <v>216.66097724624197</v>
      </c>
    </row>
    <row r="230" spans="1:4" x14ac:dyDescent="0.3">
      <c r="A230" s="117">
        <v>39730</v>
      </c>
      <c r="B230" s="115">
        <v>598.04999999999995</v>
      </c>
      <c r="C230" s="115">
        <f t="shared" si="6"/>
        <v>-0.31766840087623227</v>
      </c>
      <c r="D230" s="115">
        <f t="shared" si="7"/>
        <v>317.66840087623228</v>
      </c>
    </row>
    <row r="231" spans="1:4" x14ac:dyDescent="0.3">
      <c r="A231" s="117">
        <v>39731</v>
      </c>
      <c r="B231" s="115">
        <v>682.53</v>
      </c>
      <c r="C231" s="115">
        <f t="shared" si="6"/>
        <v>-0.15923872875092385</v>
      </c>
      <c r="D231" s="115">
        <f t="shared" si="7"/>
        <v>159.23872875092385</v>
      </c>
    </row>
    <row r="232" spans="1:4" x14ac:dyDescent="0.3">
      <c r="A232" s="117">
        <v>39734</v>
      </c>
      <c r="B232" s="115">
        <v>711.38</v>
      </c>
      <c r="C232" s="115">
        <f t="shared" si="6"/>
        <v>-0.17678643753977896</v>
      </c>
      <c r="D232" s="115">
        <f t="shared" si="7"/>
        <v>176.78643753977897</v>
      </c>
    </row>
    <row r="233" spans="1:4" x14ac:dyDescent="0.3">
      <c r="A233" s="117">
        <v>39735</v>
      </c>
      <c r="B233" s="115">
        <v>661.83</v>
      </c>
      <c r="C233" s="115">
        <f t="shared" si="6"/>
        <v>-0.21598057217319189</v>
      </c>
      <c r="D233" s="115">
        <f t="shared" si="7"/>
        <v>215.98057217319189</v>
      </c>
    </row>
    <row r="234" spans="1:4" x14ac:dyDescent="0.3">
      <c r="A234" s="117">
        <v>39736</v>
      </c>
      <c r="B234" s="115">
        <v>576.73</v>
      </c>
      <c r="C234" s="115">
        <f t="shared" si="6"/>
        <v>-0.27028531663187194</v>
      </c>
      <c r="D234" s="115">
        <f t="shared" si="7"/>
        <v>270.28531663187192</v>
      </c>
    </row>
    <row r="235" spans="1:4" x14ac:dyDescent="0.3">
      <c r="A235" s="117">
        <v>39737</v>
      </c>
      <c r="B235" s="115">
        <v>605.14</v>
      </c>
      <c r="C235" s="115">
        <f t="shared" si="6"/>
        <v>-0.19548512324177719</v>
      </c>
      <c r="D235" s="115">
        <f t="shared" si="7"/>
        <v>195.48512324177719</v>
      </c>
    </row>
    <row r="236" spans="1:4" x14ac:dyDescent="0.3">
      <c r="A236" s="117">
        <v>39738</v>
      </c>
      <c r="B236" s="115">
        <v>603.17999999999995</v>
      </c>
      <c r="C236" s="115">
        <f t="shared" si="6"/>
        <v>-0.1687499138679493</v>
      </c>
      <c r="D236" s="115">
        <f t="shared" si="7"/>
        <v>168.74991386794929</v>
      </c>
    </row>
    <row r="237" spans="1:4" x14ac:dyDescent="0.3">
      <c r="A237" s="117">
        <v>39741</v>
      </c>
      <c r="B237" s="115">
        <v>606.63</v>
      </c>
      <c r="C237" s="115">
        <f t="shared" si="6"/>
        <v>-9.5405675429832568E-2</v>
      </c>
      <c r="D237" s="115">
        <f t="shared" si="7"/>
        <v>95.40567542983257</v>
      </c>
    </row>
    <row r="238" spans="1:4" x14ac:dyDescent="0.3">
      <c r="A238" s="117">
        <v>39742</v>
      </c>
      <c r="B238" s="115">
        <v>585.04</v>
      </c>
      <c r="C238" s="115">
        <f t="shared" si="6"/>
        <v>-0.12086194719521551</v>
      </c>
      <c r="D238" s="115">
        <f t="shared" si="7"/>
        <v>120.86194719521551</v>
      </c>
    </row>
    <row r="239" spans="1:4" x14ac:dyDescent="0.3">
      <c r="A239" s="117">
        <v>39743</v>
      </c>
      <c r="B239" s="115">
        <v>539.63</v>
      </c>
      <c r="C239" s="115">
        <f t="shared" si="6"/>
        <v>-9.7684140122063307E-2</v>
      </c>
      <c r="D239" s="115">
        <f t="shared" si="7"/>
        <v>97.684140122063312</v>
      </c>
    </row>
    <row r="240" spans="1:4" x14ac:dyDescent="0.3">
      <c r="A240" s="117">
        <v>39744</v>
      </c>
      <c r="B240" s="115">
        <v>533.26</v>
      </c>
      <c r="C240" s="115">
        <f t="shared" si="6"/>
        <v>-0.21870100947943677</v>
      </c>
      <c r="D240" s="115">
        <f t="shared" si="7"/>
        <v>218.70100947943678</v>
      </c>
    </row>
    <row r="241" spans="1:4" x14ac:dyDescent="0.3">
      <c r="A241" s="117">
        <v>39745</v>
      </c>
      <c r="B241" s="115">
        <v>497.69</v>
      </c>
      <c r="C241" s="115">
        <f t="shared" si="6"/>
        <v>-0.30038797829570696</v>
      </c>
      <c r="D241" s="115">
        <f t="shared" si="7"/>
        <v>300.38797829570694</v>
      </c>
    </row>
    <row r="242" spans="1:4" x14ac:dyDescent="0.3">
      <c r="A242" s="117">
        <v>39748</v>
      </c>
      <c r="B242" s="115">
        <v>468.92</v>
      </c>
      <c r="C242" s="115">
        <f t="shared" si="6"/>
        <v>-0.29147968511551309</v>
      </c>
      <c r="D242" s="115">
        <f t="shared" si="7"/>
        <v>291.47968511551306</v>
      </c>
    </row>
    <row r="243" spans="1:4" x14ac:dyDescent="0.3">
      <c r="A243" s="117">
        <v>39749</v>
      </c>
      <c r="B243" s="115">
        <v>551.02</v>
      </c>
      <c r="C243" s="115">
        <f t="shared" si="6"/>
        <v>-4.457891907825158E-2</v>
      </c>
      <c r="D243" s="115">
        <f t="shared" si="7"/>
        <v>44.57891907825158</v>
      </c>
    </row>
    <row r="244" spans="1:4" x14ac:dyDescent="0.3">
      <c r="A244" s="117">
        <v>39750</v>
      </c>
      <c r="B244" s="115">
        <v>533.52</v>
      </c>
      <c r="C244" s="115">
        <f t="shared" si="6"/>
        <v>-0.11835277786958391</v>
      </c>
      <c r="D244" s="115">
        <f t="shared" si="7"/>
        <v>118.35277786958392</v>
      </c>
    </row>
    <row r="245" spans="1:4" x14ac:dyDescent="0.3">
      <c r="A245" s="117">
        <v>39751</v>
      </c>
      <c r="B245" s="115">
        <v>554.84</v>
      </c>
      <c r="C245" s="115">
        <f t="shared" si="6"/>
        <v>-8.014191451971206E-2</v>
      </c>
      <c r="D245" s="115">
        <f t="shared" si="7"/>
        <v>80.14191451971206</v>
      </c>
    </row>
    <row r="246" spans="1:4" x14ac:dyDescent="0.3">
      <c r="A246" s="117">
        <v>39752</v>
      </c>
      <c r="B246" s="115">
        <v>591.22</v>
      </c>
      <c r="C246" s="115">
        <f t="shared" si="6"/>
        <v>-2.5402634225145423E-2</v>
      </c>
      <c r="D246" s="115">
        <f t="shared" si="7"/>
        <v>25.402634225145423</v>
      </c>
    </row>
    <row r="247" spans="1:4" x14ac:dyDescent="0.3">
      <c r="A247" s="117">
        <v>39755</v>
      </c>
      <c r="B247" s="115">
        <v>569.12</v>
      </c>
      <c r="C247" s="115">
        <f t="shared" si="6"/>
        <v>-2.7211814576781006E-2</v>
      </c>
      <c r="D247" s="115">
        <f t="shared" si="7"/>
        <v>27.211814576781006</v>
      </c>
    </row>
    <row r="248" spans="1:4" x14ac:dyDescent="0.3">
      <c r="A248" s="117">
        <v>39756</v>
      </c>
      <c r="B248" s="115">
        <v>602.17999999999995</v>
      </c>
      <c r="C248" s="115">
        <f t="shared" si="6"/>
        <v>0.11591275503585782</v>
      </c>
      <c r="D248" s="115">
        <f t="shared" si="7"/>
        <v>-115.91275503585783</v>
      </c>
    </row>
    <row r="249" spans="1:4" x14ac:dyDescent="0.3">
      <c r="A249" s="117">
        <v>39757</v>
      </c>
      <c r="B249" s="115">
        <v>540.24</v>
      </c>
      <c r="C249" s="115">
        <f t="shared" si="6"/>
        <v>1.3089299778719608E-2</v>
      </c>
      <c r="D249" s="115">
        <f t="shared" si="7"/>
        <v>-13.089299778719608</v>
      </c>
    </row>
    <row r="250" spans="1:4" x14ac:dyDescent="0.3">
      <c r="A250" s="117">
        <v>39758</v>
      </c>
      <c r="B250" s="115">
        <v>514.79</v>
      </c>
      <c r="C250" s="115">
        <f t="shared" si="6"/>
        <v>3.4358737366633779E-2</v>
      </c>
      <c r="D250" s="115">
        <f t="shared" si="7"/>
        <v>-34.358737366633783</v>
      </c>
    </row>
    <row r="251" spans="1:4" x14ac:dyDescent="0.3">
      <c r="A251" s="117">
        <v>39759</v>
      </c>
      <c r="B251" s="115">
        <v>548.24</v>
      </c>
      <c r="C251" s="115">
        <f t="shared" si="6"/>
        <v>0.16915465324575618</v>
      </c>
      <c r="D251" s="115">
        <f t="shared" si="7"/>
        <v>-169.15465324575618</v>
      </c>
    </row>
    <row r="252" spans="1:4" x14ac:dyDescent="0.3">
      <c r="A252" s="117">
        <v>39762</v>
      </c>
      <c r="B252" s="115">
        <v>498.27</v>
      </c>
      <c r="C252" s="115">
        <f t="shared" si="6"/>
        <v>-9.5731552393742522E-2</v>
      </c>
      <c r="D252" s="115">
        <f t="shared" si="7"/>
        <v>95.731552393742518</v>
      </c>
    </row>
    <row r="253" spans="1:4" x14ac:dyDescent="0.3">
      <c r="A253" s="117">
        <v>39763</v>
      </c>
      <c r="B253" s="115">
        <v>489.97</v>
      </c>
      <c r="C253" s="115">
        <f t="shared" si="6"/>
        <v>-8.1627680311890757E-2</v>
      </c>
      <c r="D253" s="115">
        <f t="shared" si="7"/>
        <v>81.627680311890757</v>
      </c>
    </row>
    <row r="254" spans="1:4" x14ac:dyDescent="0.3">
      <c r="A254" s="117">
        <v>39764</v>
      </c>
      <c r="B254" s="115">
        <v>455.51</v>
      </c>
      <c r="C254" s="115">
        <f t="shared" si="6"/>
        <v>-0.17902458366375898</v>
      </c>
      <c r="D254" s="115">
        <f t="shared" si="7"/>
        <v>179.02458366375899</v>
      </c>
    </row>
    <row r="255" spans="1:4" x14ac:dyDescent="0.3">
      <c r="A255" s="117">
        <v>39765</v>
      </c>
      <c r="B255" s="115">
        <v>507.59</v>
      </c>
      <c r="C255" s="115">
        <f t="shared" si="6"/>
        <v>-0.14145326612766829</v>
      </c>
      <c r="D255" s="115">
        <f t="shared" si="7"/>
        <v>141.45326612766829</v>
      </c>
    </row>
    <row r="256" spans="1:4" x14ac:dyDescent="0.3">
      <c r="A256" s="117">
        <v>39766</v>
      </c>
      <c r="B256" s="115">
        <v>451.97</v>
      </c>
      <c r="C256" s="115">
        <f t="shared" si="6"/>
        <v>-0.20584411020522908</v>
      </c>
      <c r="D256" s="115">
        <f t="shared" si="7"/>
        <v>205.84411020522907</v>
      </c>
    </row>
    <row r="257" spans="1:4" x14ac:dyDescent="0.3">
      <c r="A257" s="117">
        <v>39769</v>
      </c>
      <c r="B257" s="115">
        <v>435.66</v>
      </c>
      <c r="C257" s="115">
        <f t="shared" si="6"/>
        <v>-0.27652861270716389</v>
      </c>
      <c r="D257" s="115">
        <f t="shared" si="7"/>
        <v>276.52861270716392</v>
      </c>
    </row>
    <row r="258" spans="1:4" x14ac:dyDescent="0.3">
      <c r="A258" s="117">
        <v>39770</v>
      </c>
      <c r="B258" s="115">
        <v>431.6</v>
      </c>
      <c r="C258" s="115">
        <f t="shared" si="6"/>
        <v>-0.20109580926995407</v>
      </c>
      <c r="D258" s="115">
        <f t="shared" si="7"/>
        <v>201.09580926995406</v>
      </c>
    </row>
    <row r="259" spans="1:4" x14ac:dyDescent="0.3">
      <c r="A259" s="117">
        <v>39771</v>
      </c>
      <c r="B259" s="115">
        <v>376.26</v>
      </c>
      <c r="C259" s="115">
        <f t="shared" si="6"/>
        <v>-0.26910002136793643</v>
      </c>
      <c r="D259" s="115">
        <f t="shared" si="7"/>
        <v>269.10002136793645</v>
      </c>
    </row>
    <row r="260" spans="1:4" x14ac:dyDescent="0.3">
      <c r="A260" s="117">
        <v>39772</v>
      </c>
      <c r="B260" s="115">
        <v>345.65</v>
      </c>
      <c r="C260" s="115">
        <f t="shared" si="6"/>
        <v>-0.36952794396614624</v>
      </c>
      <c r="D260" s="115">
        <f t="shared" si="7"/>
        <v>369.52794396614627</v>
      </c>
    </row>
    <row r="261" spans="1:4" x14ac:dyDescent="0.3">
      <c r="A261" s="117">
        <v>39773</v>
      </c>
      <c r="B261" s="115">
        <v>370.28</v>
      </c>
      <c r="C261" s="115">
        <f t="shared" si="6"/>
        <v>-0.25686876593011826</v>
      </c>
      <c r="D261" s="115">
        <f t="shared" si="7"/>
        <v>256.86876593011829</v>
      </c>
    </row>
    <row r="262" spans="1:4" x14ac:dyDescent="0.3">
      <c r="A262" s="117">
        <v>39776</v>
      </c>
      <c r="B262" s="115">
        <v>438.07</v>
      </c>
      <c r="C262" s="115">
        <f t="shared" si="6"/>
        <v>-0.10592485254199244</v>
      </c>
      <c r="D262" s="115">
        <f t="shared" si="7"/>
        <v>105.92485254199244</v>
      </c>
    </row>
    <row r="263" spans="1:4" x14ac:dyDescent="0.3">
      <c r="A263" s="117">
        <v>39777</v>
      </c>
      <c r="B263" s="115">
        <v>443.59</v>
      </c>
      <c r="C263" s="115">
        <f t="shared" si="6"/>
        <v>-2.6168470505587179E-2</v>
      </c>
      <c r="D263" s="115">
        <f t="shared" si="7"/>
        <v>26.16847050558718</v>
      </c>
    </row>
    <row r="264" spans="1:4" x14ac:dyDescent="0.3">
      <c r="A264" s="117">
        <v>39778</v>
      </c>
      <c r="B264" s="115">
        <v>464.52</v>
      </c>
      <c r="C264" s="115">
        <f t="shared" si="6"/>
        <v>-8.4851947437892775E-2</v>
      </c>
      <c r="D264" s="115">
        <f t="shared" si="7"/>
        <v>84.851947437892775</v>
      </c>
    </row>
    <row r="265" spans="1:4" x14ac:dyDescent="0.3">
      <c r="A265" s="117">
        <v>39779</v>
      </c>
      <c r="B265" s="115">
        <v>464.52</v>
      </c>
      <c r="C265" s="115">
        <f t="shared" si="6"/>
        <v>2.7767329690023573E-2</v>
      </c>
      <c r="D265" s="115">
        <f t="shared" si="7"/>
        <v>-27.767329690023573</v>
      </c>
    </row>
    <row r="266" spans="1:4" x14ac:dyDescent="0.3">
      <c r="A266" s="117">
        <v>39780</v>
      </c>
      <c r="B266" s="115">
        <v>454.91</v>
      </c>
      <c r="C266" s="115">
        <f t="shared" si="6"/>
        <v>4.4185832989028138E-2</v>
      </c>
      <c r="D266" s="115">
        <f t="shared" si="7"/>
        <v>-44.185832989028135</v>
      </c>
    </row>
    <row r="267" spans="1:4" x14ac:dyDescent="0.3">
      <c r="A267" s="117">
        <v>39783</v>
      </c>
      <c r="B267" s="115">
        <v>366.96</v>
      </c>
      <c r="C267" s="115">
        <f t="shared" si="6"/>
        <v>-0.14976830398517155</v>
      </c>
      <c r="D267" s="115">
        <f t="shared" si="7"/>
        <v>149.76830398517154</v>
      </c>
    </row>
    <row r="268" spans="1:4" x14ac:dyDescent="0.3">
      <c r="A268" s="117">
        <v>39784</v>
      </c>
      <c r="B268" s="115">
        <v>416.07</v>
      </c>
      <c r="C268" s="115">
        <f t="shared" si="6"/>
        <v>0.1058044968904481</v>
      </c>
      <c r="D268" s="115">
        <f t="shared" si="7"/>
        <v>-105.80449689044811</v>
      </c>
    </row>
    <row r="269" spans="1:4" x14ac:dyDescent="0.3">
      <c r="A269" s="117">
        <v>39785</v>
      </c>
      <c r="B269" s="115">
        <v>437.46</v>
      </c>
      <c r="C269" s="115">
        <f t="shared" si="6"/>
        <v>0.26561550701576742</v>
      </c>
      <c r="D269" s="115">
        <f t="shared" si="7"/>
        <v>-265.61550701576743</v>
      </c>
    </row>
    <row r="270" spans="1:4" x14ac:dyDescent="0.3">
      <c r="A270" s="117">
        <v>39786</v>
      </c>
      <c r="B270" s="115">
        <v>424.16</v>
      </c>
      <c r="C270" s="115">
        <f t="shared" si="6"/>
        <v>0.14551150480717309</v>
      </c>
      <c r="D270" s="115">
        <f t="shared" si="7"/>
        <v>-145.51150480717308</v>
      </c>
    </row>
    <row r="271" spans="1:4" x14ac:dyDescent="0.3">
      <c r="A271" s="117">
        <v>39787</v>
      </c>
      <c r="B271" s="115">
        <v>468.43</v>
      </c>
      <c r="C271" s="115">
        <f t="shared" ref="C271:C334" si="8">(B271-B262)/B262</f>
        <v>6.930399251261217E-2</v>
      </c>
      <c r="D271" s="115">
        <f t="shared" ref="D271:D334" si="9">C271*$D$2</f>
        <v>-69.303992512612169</v>
      </c>
    </row>
    <row r="272" spans="1:4" x14ac:dyDescent="0.3">
      <c r="A272" s="117">
        <v>39790</v>
      </c>
      <c r="B272" s="115">
        <v>515.16</v>
      </c>
      <c r="C272" s="115">
        <f t="shared" si="8"/>
        <v>0.1613426813048085</v>
      </c>
      <c r="D272" s="115">
        <f t="shared" si="9"/>
        <v>-161.34268130480851</v>
      </c>
    </row>
    <row r="273" spans="1:4" x14ac:dyDescent="0.3">
      <c r="A273" s="117">
        <v>39791</v>
      </c>
      <c r="B273" s="115">
        <v>471.66</v>
      </c>
      <c r="C273" s="115">
        <f t="shared" si="8"/>
        <v>1.5370705244123059E-2</v>
      </c>
      <c r="D273" s="115">
        <f t="shared" si="9"/>
        <v>-15.370705244123059</v>
      </c>
    </row>
    <row r="274" spans="1:4" x14ac:dyDescent="0.3">
      <c r="A274" s="117">
        <v>39792</v>
      </c>
      <c r="B274" s="115">
        <v>509.76</v>
      </c>
      <c r="C274" s="115">
        <f t="shared" si="8"/>
        <v>9.7390855076207719E-2</v>
      </c>
      <c r="D274" s="115">
        <f t="shared" si="9"/>
        <v>-97.390855076207714</v>
      </c>
    </row>
    <row r="275" spans="1:4" x14ac:dyDescent="0.3">
      <c r="A275" s="117">
        <v>39793</v>
      </c>
      <c r="B275" s="115">
        <v>432.43</v>
      </c>
      <c r="C275" s="115">
        <f t="shared" si="8"/>
        <v>-4.9416368072805646E-2</v>
      </c>
      <c r="D275" s="115">
        <f t="shared" si="9"/>
        <v>49.416368072805646</v>
      </c>
    </row>
    <row r="276" spans="1:4" x14ac:dyDescent="0.3">
      <c r="A276" s="117">
        <v>39794</v>
      </c>
      <c r="B276" s="115">
        <v>479.27</v>
      </c>
      <c r="C276" s="115">
        <f t="shared" si="8"/>
        <v>0.3060551558752998</v>
      </c>
      <c r="D276" s="115">
        <f t="shared" si="9"/>
        <v>-306.05515587529982</v>
      </c>
    </row>
    <row r="277" spans="1:4" x14ac:dyDescent="0.3">
      <c r="A277" s="117">
        <v>39797</v>
      </c>
      <c r="B277" s="115">
        <v>459.97</v>
      </c>
      <c r="C277" s="115">
        <f t="shared" si="8"/>
        <v>0.10551109188357737</v>
      </c>
      <c r="D277" s="115">
        <f t="shared" si="9"/>
        <v>-105.51109188357736</v>
      </c>
    </row>
    <row r="278" spans="1:4" x14ac:dyDescent="0.3">
      <c r="A278" s="117">
        <v>39798</v>
      </c>
      <c r="B278" s="115">
        <v>525.32000000000005</v>
      </c>
      <c r="C278" s="115">
        <f t="shared" si="8"/>
        <v>0.20084121976866473</v>
      </c>
      <c r="D278" s="115">
        <f t="shared" si="9"/>
        <v>-200.84121976866473</v>
      </c>
    </row>
    <row r="279" spans="1:4" x14ac:dyDescent="0.3">
      <c r="A279" s="117">
        <v>39799</v>
      </c>
      <c r="B279" s="115">
        <v>532.65</v>
      </c>
      <c r="C279" s="115">
        <f t="shared" si="8"/>
        <v>0.25577612221803081</v>
      </c>
      <c r="D279" s="115">
        <f t="shared" si="9"/>
        <v>-255.77612221803082</v>
      </c>
    </row>
    <row r="280" spans="1:4" x14ac:dyDescent="0.3">
      <c r="A280" s="117">
        <v>39800</v>
      </c>
      <c r="B280" s="115">
        <v>489.91</v>
      </c>
      <c r="C280" s="115">
        <f t="shared" si="8"/>
        <v>4.5855303887453874E-2</v>
      </c>
      <c r="D280" s="115">
        <f t="shared" si="9"/>
        <v>-45.855303887453871</v>
      </c>
    </row>
    <row r="281" spans="1:4" x14ac:dyDescent="0.3">
      <c r="A281" s="117">
        <v>39801</v>
      </c>
      <c r="B281" s="115">
        <v>517.65</v>
      </c>
      <c r="C281" s="115">
        <f t="shared" si="8"/>
        <v>4.833449802003279E-3</v>
      </c>
      <c r="D281" s="115">
        <f t="shared" si="9"/>
        <v>-4.8334498020032788</v>
      </c>
    </row>
    <row r="282" spans="1:4" x14ac:dyDescent="0.3">
      <c r="A282" s="117">
        <v>39804</v>
      </c>
      <c r="B282" s="115">
        <v>501.03</v>
      </c>
      <c r="C282" s="115">
        <f t="shared" si="8"/>
        <v>6.2269431370054584E-2</v>
      </c>
      <c r="D282" s="115">
        <f t="shared" si="9"/>
        <v>-62.269431370054583</v>
      </c>
    </row>
    <row r="283" spans="1:4" x14ac:dyDescent="0.3">
      <c r="A283" s="117">
        <v>39805</v>
      </c>
      <c r="B283" s="115">
        <v>499.94</v>
      </c>
      <c r="C283" s="115">
        <f t="shared" si="8"/>
        <v>-1.9263967357187682E-2</v>
      </c>
      <c r="D283" s="115">
        <f t="shared" si="9"/>
        <v>19.263967357187681</v>
      </c>
    </row>
    <row r="284" spans="1:4" x14ac:dyDescent="0.3">
      <c r="A284" s="117">
        <v>39806</v>
      </c>
      <c r="B284" s="115">
        <v>504.13</v>
      </c>
      <c r="C284" s="115">
        <f t="shared" si="8"/>
        <v>0.16580718266540245</v>
      </c>
      <c r="D284" s="115">
        <f t="shared" si="9"/>
        <v>-165.80718266540245</v>
      </c>
    </row>
    <row r="285" spans="1:4" x14ac:dyDescent="0.3">
      <c r="A285" s="117">
        <v>39807</v>
      </c>
      <c r="B285" s="115">
        <v>504.13</v>
      </c>
      <c r="C285" s="115">
        <f t="shared" si="8"/>
        <v>5.1870553132889637E-2</v>
      </c>
      <c r="D285" s="115">
        <f t="shared" si="9"/>
        <v>-51.87055313288964</v>
      </c>
    </row>
    <row r="286" spans="1:4" x14ac:dyDescent="0.3">
      <c r="A286" s="117">
        <v>39808</v>
      </c>
      <c r="B286" s="115">
        <v>509.78</v>
      </c>
      <c r="C286" s="115">
        <f t="shared" si="8"/>
        <v>0.10828967106550415</v>
      </c>
      <c r="D286" s="115">
        <f t="shared" si="9"/>
        <v>-108.28967106550415</v>
      </c>
    </row>
    <row r="287" spans="1:4" x14ac:dyDescent="0.3">
      <c r="A287" s="117">
        <v>39811</v>
      </c>
      <c r="B287" s="115">
        <v>482.23</v>
      </c>
      <c r="C287" s="115">
        <f t="shared" si="8"/>
        <v>-8.2026193558212196E-2</v>
      </c>
      <c r="D287" s="115">
        <f t="shared" si="9"/>
        <v>82.026193558212199</v>
      </c>
    </row>
    <row r="288" spans="1:4" x14ac:dyDescent="0.3">
      <c r="A288" s="117">
        <v>39812</v>
      </c>
      <c r="B288" s="115">
        <v>505.06</v>
      </c>
      <c r="C288" s="115">
        <f t="shared" si="8"/>
        <v>-5.1797615695109316E-2</v>
      </c>
      <c r="D288" s="115">
        <f t="shared" si="9"/>
        <v>51.797615695109315</v>
      </c>
    </row>
    <row r="289" spans="1:4" x14ac:dyDescent="0.3">
      <c r="A289" s="117">
        <v>39813</v>
      </c>
      <c r="B289" s="115">
        <v>529.14</v>
      </c>
      <c r="C289" s="115">
        <f t="shared" si="8"/>
        <v>8.007593231409843E-2</v>
      </c>
      <c r="D289" s="115">
        <f t="shared" si="9"/>
        <v>-80.075932314098424</v>
      </c>
    </row>
    <row r="290" spans="1:4" x14ac:dyDescent="0.3">
      <c r="A290" s="117">
        <v>39814</v>
      </c>
      <c r="B290" s="115">
        <v>529.14</v>
      </c>
      <c r="C290" s="115">
        <f t="shared" si="8"/>
        <v>2.2196464792813696E-2</v>
      </c>
      <c r="D290" s="115">
        <f t="shared" si="9"/>
        <v>-22.196464792813696</v>
      </c>
    </row>
    <row r="291" spans="1:4" x14ac:dyDescent="0.3">
      <c r="A291" s="117">
        <v>39815</v>
      </c>
      <c r="B291" s="115">
        <v>512.09</v>
      </c>
      <c r="C291" s="115">
        <f t="shared" si="8"/>
        <v>2.2074526475460671E-2</v>
      </c>
      <c r="D291" s="115">
        <f t="shared" si="9"/>
        <v>-22.074526475460672</v>
      </c>
    </row>
    <row r="292" spans="1:4" x14ac:dyDescent="0.3">
      <c r="A292" s="117">
        <v>39818</v>
      </c>
      <c r="B292" s="115">
        <v>500.3</v>
      </c>
      <c r="C292" s="115">
        <f t="shared" si="8"/>
        <v>7.2008641036927165E-4</v>
      </c>
      <c r="D292" s="115">
        <f t="shared" si="9"/>
        <v>-0.72008641036927168</v>
      </c>
    </row>
    <row r="293" spans="1:4" x14ac:dyDescent="0.3">
      <c r="A293" s="117">
        <v>39819</v>
      </c>
      <c r="B293" s="115">
        <v>528.53</v>
      </c>
      <c r="C293" s="115">
        <f t="shared" si="8"/>
        <v>4.8400214230456387E-2</v>
      </c>
      <c r="D293" s="115">
        <f t="shared" si="9"/>
        <v>-48.400214230456385</v>
      </c>
    </row>
    <row r="294" spans="1:4" x14ac:dyDescent="0.3">
      <c r="A294" s="117">
        <v>39820</v>
      </c>
      <c r="B294" s="115">
        <v>507.16</v>
      </c>
      <c r="C294" s="115">
        <f t="shared" si="8"/>
        <v>6.0103544720608365E-3</v>
      </c>
      <c r="D294" s="115">
        <f t="shared" si="9"/>
        <v>-6.0103544720608362</v>
      </c>
    </row>
    <row r="295" spans="1:4" x14ac:dyDescent="0.3">
      <c r="A295" s="117">
        <v>39821</v>
      </c>
      <c r="B295" s="115">
        <v>503.29</v>
      </c>
      <c r="C295" s="115">
        <f t="shared" si="8"/>
        <v>-1.2730981992231849E-2</v>
      </c>
      <c r="D295" s="115">
        <f t="shared" si="9"/>
        <v>12.730981992231849</v>
      </c>
    </row>
    <row r="296" spans="1:4" x14ac:dyDescent="0.3">
      <c r="A296" s="117">
        <v>39822</v>
      </c>
      <c r="B296" s="115">
        <v>478.3</v>
      </c>
      <c r="C296" s="115">
        <f t="shared" si="8"/>
        <v>-8.1496381394770261E-3</v>
      </c>
      <c r="D296" s="115">
        <f t="shared" si="9"/>
        <v>8.1496381394770268</v>
      </c>
    </row>
    <row r="297" spans="1:4" x14ac:dyDescent="0.3">
      <c r="A297" s="117">
        <v>39825</v>
      </c>
      <c r="B297" s="115">
        <v>448.98</v>
      </c>
      <c r="C297" s="115">
        <f t="shared" si="8"/>
        <v>-0.11103631251732464</v>
      </c>
      <c r="D297" s="115">
        <f t="shared" si="9"/>
        <v>111.03631251732465</v>
      </c>
    </row>
    <row r="298" spans="1:4" x14ac:dyDescent="0.3">
      <c r="A298" s="117">
        <v>39826</v>
      </c>
      <c r="B298" s="115">
        <v>463.24</v>
      </c>
      <c r="C298" s="115">
        <f t="shared" si="8"/>
        <v>-0.1245417091884945</v>
      </c>
      <c r="D298" s="115">
        <f t="shared" si="9"/>
        <v>124.54170918849449</v>
      </c>
    </row>
    <row r="299" spans="1:4" x14ac:dyDescent="0.3">
      <c r="A299" s="117">
        <v>39827</v>
      </c>
      <c r="B299" s="115">
        <v>439.26</v>
      </c>
      <c r="C299" s="115">
        <f t="shared" si="8"/>
        <v>-0.16986052840458102</v>
      </c>
      <c r="D299" s="115">
        <f t="shared" si="9"/>
        <v>169.86052840458103</v>
      </c>
    </row>
    <row r="300" spans="1:4" x14ac:dyDescent="0.3">
      <c r="A300" s="117">
        <v>39828</v>
      </c>
      <c r="B300" s="115">
        <v>454.06</v>
      </c>
      <c r="C300" s="115">
        <f t="shared" si="8"/>
        <v>-0.11331992423206863</v>
      </c>
      <c r="D300" s="115">
        <f t="shared" si="9"/>
        <v>113.31992423206863</v>
      </c>
    </row>
    <row r="301" spans="1:4" x14ac:dyDescent="0.3">
      <c r="A301" s="117">
        <v>39829</v>
      </c>
      <c r="B301" s="115">
        <v>473.56</v>
      </c>
      <c r="C301" s="115">
        <f t="shared" si="8"/>
        <v>-5.3447931241255263E-2</v>
      </c>
      <c r="D301" s="115">
        <f t="shared" si="9"/>
        <v>53.447931241255262</v>
      </c>
    </row>
    <row r="302" spans="1:4" x14ac:dyDescent="0.3">
      <c r="A302" s="117">
        <v>39832</v>
      </c>
      <c r="B302" s="115">
        <v>473.56</v>
      </c>
      <c r="C302" s="115">
        <f t="shared" si="8"/>
        <v>-0.10400544907573832</v>
      </c>
      <c r="D302" s="115">
        <f t="shared" si="9"/>
        <v>104.00544907573831</v>
      </c>
    </row>
    <row r="303" spans="1:4" x14ac:dyDescent="0.3">
      <c r="A303" s="117">
        <v>39833</v>
      </c>
      <c r="B303" s="115">
        <v>418.66</v>
      </c>
      <c r="C303" s="115">
        <f t="shared" si="8"/>
        <v>-0.17450114362331412</v>
      </c>
      <c r="D303" s="115">
        <f t="shared" si="9"/>
        <v>174.50114362331411</v>
      </c>
    </row>
    <row r="304" spans="1:4" x14ac:dyDescent="0.3">
      <c r="A304" s="117">
        <v>39834</v>
      </c>
      <c r="B304" s="115">
        <v>462.95</v>
      </c>
      <c r="C304" s="115">
        <f t="shared" si="8"/>
        <v>-8.0152595918854E-2</v>
      </c>
      <c r="D304" s="115">
        <f t="shared" si="9"/>
        <v>80.152595918854004</v>
      </c>
    </row>
    <row r="305" spans="1:4" x14ac:dyDescent="0.3">
      <c r="A305" s="117">
        <v>39835</v>
      </c>
      <c r="B305" s="115">
        <v>439.68</v>
      </c>
      <c r="C305" s="115">
        <f t="shared" si="8"/>
        <v>-8.0744302738866833E-2</v>
      </c>
      <c r="D305" s="115">
        <f t="shared" si="9"/>
        <v>80.744302738866836</v>
      </c>
    </row>
    <row r="306" spans="1:4" x14ac:dyDescent="0.3">
      <c r="A306" s="117">
        <v>39836</v>
      </c>
      <c r="B306" s="115">
        <v>452.23</v>
      </c>
      <c r="C306" s="115">
        <f t="shared" si="8"/>
        <v>7.2386297830638333E-3</v>
      </c>
      <c r="D306" s="115">
        <f t="shared" si="9"/>
        <v>-7.2386297830638329</v>
      </c>
    </row>
    <row r="307" spans="1:4" x14ac:dyDescent="0.3">
      <c r="A307" s="117">
        <v>39839</v>
      </c>
      <c r="B307" s="115">
        <v>449.62</v>
      </c>
      <c r="C307" s="115">
        <f t="shared" si="8"/>
        <v>-2.9401606078922383E-2</v>
      </c>
      <c r="D307" s="115">
        <f t="shared" si="9"/>
        <v>29.401606078922384</v>
      </c>
    </row>
    <row r="308" spans="1:4" x14ac:dyDescent="0.3">
      <c r="A308" s="117">
        <v>39840</v>
      </c>
      <c r="B308" s="115">
        <v>456.57</v>
      </c>
      <c r="C308" s="115">
        <f t="shared" si="8"/>
        <v>3.9407184810818202E-2</v>
      </c>
      <c r="D308" s="115">
        <f t="shared" si="9"/>
        <v>-39.407184810818201</v>
      </c>
    </row>
    <row r="309" spans="1:4" x14ac:dyDescent="0.3">
      <c r="A309" s="117">
        <v>39841</v>
      </c>
      <c r="B309" s="115">
        <v>495.57</v>
      </c>
      <c r="C309" s="115">
        <f t="shared" si="8"/>
        <v>9.1419636171431062E-2</v>
      </c>
      <c r="D309" s="115">
        <f t="shared" si="9"/>
        <v>-91.419636171431065</v>
      </c>
    </row>
    <row r="310" spans="1:4" x14ac:dyDescent="0.3">
      <c r="A310" s="117">
        <v>39842</v>
      </c>
      <c r="B310" s="115">
        <v>454.58</v>
      </c>
      <c r="C310" s="115">
        <f t="shared" si="8"/>
        <v>-4.0079398597854587E-2</v>
      </c>
      <c r="D310" s="115">
        <f t="shared" si="9"/>
        <v>40.079398597854585</v>
      </c>
    </row>
    <row r="311" spans="1:4" x14ac:dyDescent="0.3">
      <c r="A311" s="117">
        <v>39843</v>
      </c>
      <c r="B311" s="115">
        <v>437.68</v>
      </c>
      <c r="C311" s="115">
        <f t="shared" si="8"/>
        <v>-7.5766534335670238E-2</v>
      </c>
      <c r="D311" s="115">
        <f t="shared" si="9"/>
        <v>75.766534335670244</v>
      </c>
    </row>
    <row r="312" spans="1:4" x14ac:dyDescent="0.3">
      <c r="A312" s="117">
        <v>39846</v>
      </c>
      <c r="B312" s="115">
        <v>445.89</v>
      </c>
      <c r="C312" s="115">
        <f t="shared" si="8"/>
        <v>6.5040844599436196E-2</v>
      </c>
      <c r="D312" s="115">
        <f t="shared" si="9"/>
        <v>-65.040844599436198</v>
      </c>
    </row>
    <row r="313" spans="1:4" x14ac:dyDescent="0.3">
      <c r="A313" s="117">
        <v>39847</v>
      </c>
      <c r="B313" s="115">
        <v>441.84</v>
      </c>
      <c r="C313" s="115">
        <f t="shared" si="8"/>
        <v>-4.5598876768549547E-2</v>
      </c>
      <c r="D313" s="115">
        <f t="shared" si="9"/>
        <v>45.598876768549545</v>
      </c>
    </row>
    <row r="314" spans="1:4" x14ac:dyDescent="0.3">
      <c r="A314" s="117">
        <v>39848</v>
      </c>
      <c r="B314" s="115">
        <v>432.94</v>
      </c>
      <c r="C314" s="115">
        <f t="shared" si="8"/>
        <v>-1.5329330422125203E-2</v>
      </c>
      <c r="D314" s="115">
        <f t="shared" si="9"/>
        <v>15.329330422125203</v>
      </c>
    </row>
    <row r="315" spans="1:4" x14ac:dyDescent="0.3">
      <c r="A315" s="117">
        <v>39849</v>
      </c>
      <c r="B315" s="115">
        <v>424.11</v>
      </c>
      <c r="C315" s="115">
        <f t="shared" si="8"/>
        <v>-6.2180748734051265E-2</v>
      </c>
      <c r="D315" s="115">
        <f t="shared" si="9"/>
        <v>62.180748734051264</v>
      </c>
    </row>
    <row r="316" spans="1:4" x14ac:dyDescent="0.3">
      <c r="A316" s="117">
        <v>39850</v>
      </c>
      <c r="B316" s="115">
        <v>455.04</v>
      </c>
      <c r="C316" s="115">
        <f t="shared" si="8"/>
        <v>1.2054623904630612E-2</v>
      </c>
      <c r="D316" s="115">
        <f t="shared" si="9"/>
        <v>-12.054623904630612</v>
      </c>
    </row>
    <row r="317" spans="1:4" x14ac:dyDescent="0.3">
      <c r="A317" s="117">
        <v>39853</v>
      </c>
      <c r="B317" s="115">
        <v>460.11</v>
      </c>
      <c r="C317" s="115">
        <f t="shared" si="8"/>
        <v>7.753466062159188E-3</v>
      </c>
      <c r="D317" s="115">
        <f t="shared" si="9"/>
        <v>-7.7534660621591884</v>
      </c>
    </row>
    <row r="318" spans="1:4" x14ac:dyDescent="0.3">
      <c r="A318" s="117">
        <v>39854</v>
      </c>
      <c r="B318" s="115">
        <v>418.02</v>
      </c>
      <c r="C318" s="115">
        <f t="shared" si="8"/>
        <v>-0.15648647012531028</v>
      </c>
      <c r="D318" s="115">
        <f t="shared" si="9"/>
        <v>156.48647012531029</v>
      </c>
    </row>
    <row r="319" spans="1:4" x14ac:dyDescent="0.3">
      <c r="A319" s="117">
        <v>39855</v>
      </c>
      <c r="B319" s="115">
        <v>425.93</v>
      </c>
      <c r="C319" s="115">
        <f t="shared" si="8"/>
        <v>-6.302521008403357E-2</v>
      </c>
      <c r="D319" s="115">
        <f t="shared" si="9"/>
        <v>63.025210084033567</v>
      </c>
    </row>
    <row r="320" spans="1:4" x14ac:dyDescent="0.3">
      <c r="A320" s="117">
        <v>39856</v>
      </c>
      <c r="B320" s="115">
        <v>418.68</v>
      </c>
      <c r="C320" s="115">
        <f t="shared" si="8"/>
        <v>-4.341071102175105E-2</v>
      </c>
      <c r="D320" s="115">
        <f t="shared" si="9"/>
        <v>43.410711021751048</v>
      </c>
    </row>
    <row r="321" spans="1:4" x14ac:dyDescent="0.3">
      <c r="A321" s="117">
        <v>39857</v>
      </c>
      <c r="B321" s="115">
        <v>393.77</v>
      </c>
      <c r="C321" s="115">
        <f t="shared" si="8"/>
        <v>-0.11688981587387025</v>
      </c>
      <c r="D321" s="115">
        <f t="shared" si="9"/>
        <v>116.88981587387025</v>
      </c>
    </row>
    <row r="322" spans="1:4" x14ac:dyDescent="0.3">
      <c r="A322" s="117">
        <v>39860</v>
      </c>
      <c r="B322" s="115">
        <v>393.77</v>
      </c>
      <c r="C322" s="115">
        <f t="shared" si="8"/>
        <v>-0.10879503892811877</v>
      </c>
      <c r="D322" s="115">
        <f t="shared" si="9"/>
        <v>108.79503892811877</v>
      </c>
    </row>
    <row r="323" spans="1:4" x14ac:dyDescent="0.3">
      <c r="A323" s="117">
        <v>39861</v>
      </c>
      <c r="B323" s="115">
        <v>366.44</v>
      </c>
      <c r="C323" s="115">
        <f t="shared" si="8"/>
        <v>-0.15360096087217628</v>
      </c>
      <c r="D323" s="115">
        <f t="shared" si="9"/>
        <v>153.60096087217627</v>
      </c>
    </row>
    <row r="324" spans="1:4" x14ac:dyDescent="0.3">
      <c r="A324" s="117">
        <v>39862</v>
      </c>
      <c r="B324" s="115">
        <v>372.31</v>
      </c>
      <c r="C324" s="115">
        <f t="shared" si="8"/>
        <v>-0.12213812454316099</v>
      </c>
      <c r="D324" s="115">
        <f t="shared" si="9"/>
        <v>122.13812454316098</v>
      </c>
    </row>
    <row r="325" spans="1:4" x14ac:dyDescent="0.3">
      <c r="A325" s="117">
        <v>39863</v>
      </c>
      <c r="B325" s="115">
        <v>355.39</v>
      </c>
      <c r="C325" s="115">
        <f t="shared" si="8"/>
        <v>-0.21899173699015478</v>
      </c>
      <c r="D325" s="115">
        <f t="shared" si="9"/>
        <v>218.99173699015478</v>
      </c>
    </row>
    <row r="326" spans="1:4" x14ac:dyDescent="0.3">
      <c r="A326" s="117">
        <v>39864</v>
      </c>
      <c r="B326" s="115">
        <v>378.4</v>
      </c>
      <c r="C326" s="115">
        <f t="shared" si="8"/>
        <v>-0.17758796809458616</v>
      </c>
      <c r="D326" s="115">
        <f t="shared" si="9"/>
        <v>177.58796809458616</v>
      </c>
    </row>
    <row r="327" spans="1:4" x14ac:dyDescent="0.3">
      <c r="A327" s="117">
        <v>39867</v>
      </c>
      <c r="B327" s="115">
        <v>349.06</v>
      </c>
      <c r="C327" s="115">
        <f t="shared" si="8"/>
        <v>-0.16496818334050997</v>
      </c>
      <c r="D327" s="115">
        <f t="shared" si="9"/>
        <v>164.96818334050997</v>
      </c>
    </row>
    <row r="328" spans="1:4" x14ac:dyDescent="0.3">
      <c r="A328" s="117">
        <v>39868</v>
      </c>
      <c r="B328" s="115">
        <v>379.86</v>
      </c>
      <c r="C328" s="115">
        <f t="shared" si="8"/>
        <v>-0.10816331322048223</v>
      </c>
      <c r="D328" s="115">
        <f t="shared" si="9"/>
        <v>108.16331322048222</v>
      </c>
    </row>
    <row r="329" spans="1:4" x14ac:dyDescent="0.3">
      <c r="A329" s="117">
        <v>39869</v>
      </c>
      <c r="B329" s="115">
        <v>371.14</v>
      </c>
      <c r="C329" s="115">
        <f t="shared" si="8"/>
        <v>-0.11354733925671162</v>
      </c>
      <c r="D329" s="115">
        <f t="shared" si="9"/>
        <v>113.54733925671162</v>
      </c>
    </row>
    <row r="330" spans="1:4" x14ac:dyDescent="0.3">
      <c r="A330" s="117">
        <v>39870</v>
      </c>
      <c r="B330" s="115">
        <v>352.45</v>
      </c>
      <c r="C330" s="115">
        <f t="shared" si="8"/>
        <v>-0.10493435254082331</v>
      </c>
      <c r="D330" s="115">
        <f t="shared" si="9"/>
        <v>104.93435254082331</v>
      </c>
    </row>
    <row r="331" spans="1:4" x14ac:dyDescent="0.3">
      <c r="A331" s="117">
        <v>39871</v>
      </c>
      <c r="B331" s="115">
        <v>347.4</v>
      </c>
      <c r="C331" s="115">
        <f t="shared" si="8"/>
        <v>-0.1177590979505803</v>
      </c>
      <c r="D331" s="115">
        <f t="shared" si="9"/>
        <v>117.7590979505803</v>
      </c>
    </row>
    <row r="332" spans="1:4" x14ac:dyDescent="0.3">
      <c r="A332" s="117">
        <v>39874</v>
      </c>
      <c r="B332" s="115">
        <v>321.16000000000003</v>
      </c>
      <c r="C332" s="115">
        <f t="shared" si="8"/>
        <v>-0.1235672961467088</v>
      </c>
      <c r="D332" s="115">
        <f t="shared" si="9"/>
        <v>123.5672961467088</v>
      </c>
    </row>
    <row r="333" spans="1:4" x14ac:dyDescent="0.3">
      <c r="A333" s="117">
        <v>39875</v>
      </c>
      <c r="B333" s="115">
        <v>324.69</v>
      </c>
      <c r="C333" s="115">
        <f t="shared" si="8"/>
        <v>-0.12790416588326933</v>
      </c>
      <c r="D333" s="115">
        <f t="shared" si="9"/>
        <v>127.90416588326933</v>
      </c>
    </row>
    <row r="334" spans="1:4" x14ac:dyDescent="0.3">
      <c r="A334" s="117">
        <v>39876</v>
      </c>
      <c r="B334" s="115">
        <v>333.12</v>
      </c>
      <c r="C334" s="115">
        <f t="shared" si="8"/>
        <v>-6.2663552716733684E-2</v>
      </c>
      <c r="D334" s="115">
        <f t="shared" si="9"/>
        <v>62.663552716733683</v>
      </c>
    </row>
    <row r="335" spans="1:4" x14ac:dyDescent="0.3">
      <c r="A335" s="117">
        <v>39877</v>
      </c>
      <c r="B335" s="115">
        <v>309.70999999999998</v>
      </c>
      <c r="C335" s="115">
        <f t="shared" ref="C335:C398" si="10">(B335-B326)/B326</f>
        <v>-0.18152748414376321</v>
      </c>
      <c r="D335" s="115">
        <f t="shared" ref="D335:D398" si="11">C335*$D$2</f>
        <v>181.52748414376322</v>
      </c>
    </row>
    <row r="336" spans="1:4" x14ac:dyDescent="0.3">
      <c r="A336" s="117">
        <v>39878</v>
      </c>
      <c r="B336" s="115">
        <v>306.75</v>
      </c>
      <c r="C336" s="115">
        <f t="shared" si="10"/>
        <v>-0.12121125307969977</v>
      </c>
      <c r="D336" s="115">
        <f t="shared" si="11"/>
        <v>121.21125307969976</v>
      </c>
    </row>
    <row r="337" spans="1:4" x14ac:dyDescent="0.3">
      <c r="A337" s="117">
        <v>39881</v>
      </c>
      <c r="B337" s="115">
        <v>313.2</v>
      </c>
      <c r="C337" s="115">
        <f t="shared" si="10"/>
        <v>-0.17548570525983262</v>
      </c>
      <c r="D337" s="115">
        <f t="shared" si="11"/>
        <v>175.48570525983263</v>
      </c>
    </row>
    <row r="338" spans="1:4" x14ac:dyDescent="0.3">
      <c r="A338" s="117">
        <v>39882</v>
      </c>
      <c r="B338" s="115">
        <v>359</v>
      </c>
      <c r="C338" s="115">
        <f t="shared" si="10"/>
        <v>-3.2710028560650931E-2</v>
      </c>
      <c r="D338" s="115">
        <f t="shared" si="11"/>
        <v>32.710028560650933</v>
      </c>
    </row>
    <row r="339" spans="1:4" x14ac:dyDescent="0.3">
      <c r="A339" s="117">
        <v>39883</v>
      </c>
      <c r="B339" s="115">
        <v>352.07</v>
      </c>
      <c r="C339" s="115">
        <f t="shared" si="10"/>
        <v>-1.0781671159029521E-3</v>
      </c>
      <c r="D339" s="115">
        <f t="shared" si="11"/>
        <v>1.078167115902952</v>
      </c>
    </row>
    <row r="340" spans="1:4" x14ac:dyDescent="0.3">
      <c r="A340" s="117">
        <v>39884</v>
      </c>
      <c r="B340" s="115">
        <v>380.78</v>
      </c>
      <c r="C340" s="115">
        <f t="shared" si="10"/>
        <v>9.6085204375359806E-2</v>
      </c>
      <c r="D340" s="115">
        <f t="shared" si="11"/>
        <v>-96.085204375359808</v>
      </c>
    </row>
    <row r="341" spans="1:4" x14ac:dyDescent="0.3">
      <c r="A341" s="117">
        <v>39885</v>
      </c>
      <c r="B341" s="115">
        <v>371.66</v>
      </c>
      <c r="C341" s="115">
        <f t="shared" si="10"/>
        <v>0.15724249595217335</v>
      </c>
      <c r="D341" s="115">
        <f t="shared" si="11"/>
        <v>-157.24249595217336</v>
      </c>
    </row>
    <row r="342" spans="1:4" x14ac:dyDescent="0.3">
      <c r="A342" s="117">
        <v>39888</v>
      </c>
      <c r="B342" s="115">
        <v>341.77</v>
      </c>
      <c r="C342" s="115">
        <f t="shared" si="10"/>
        <v>5.2604022298192075E-2</v>
      </c>
      <c r="D342" s="115">
        <f t="shared" si="11"/>
        <v>-52.604022298192078</v>
      </c>
    </row>
    <row r="343" spans="1:4" x14ac:dyDescent="0.3">
      <c r="A343" s="117">
        <v>39889</v>
      </c>
      <c r="B343" s="115">
        <v>369.7</v>
      </c>
      <c r="C343" s="115">
        <f t="shared" si="10"/>
        <v>0.10981027857829005</v>
      </c>
      <c r="D343" s="115">
        <f t="shared" si="11"/>
        <v>-109.81027857829005</v>
      </c>
    </row>
    <row r="344" spans="1:4" x14ac:dyDescent="0.3">
      <c r="A344" s="117">
        <v>39890</v>
      </c>
      <c r="B344" s="115">
        <v>387.96</v>
      </c>
      <c r="C344" s="115">
        <f t="shared" si="10"/>
        <v>0.25265571018049143</v>
      </c>
      <c r="D344" s="115">
        <f t="shared" si="11"/>
        <v>-252.65571018049144</v>
      </c>
    </row>
    <row r="345" spans="1:4" x14ac:dyDescent="0.3">
      <c r="A345" s="117">
        <v>39891</v>
      </c>
      <c r="B345" s="115">
        <v>365.83</v>
      </c>
      <c r="C345" s="115">
        <f t="shared" si="10"/>
        <v>0.19259983700081496</v>
      </c>
      <c r="D345" s="115">
        <f t="shared" si="11"/>
        <v>-192.59983700081494</v>
      </c>
    </row>
    <row r="346" spans="1:4" x14ac:dyDescent="0.3">
      <c r="A346" s="117">
        <v>39892</v>
      </c>
      <c r="B346" s="115">
        <v>334.94</v>
      </c>
      <c r="C346" s="115">
        <f t="shared" si="10"/>
        <v>6.941251596424014E-2</v>
      </c>
      <c r="D346" s="115">
        <f t="shared" si="11"/>
        <v>-69.412515964240143</v>
      </c>
    </row>
    <row r="347" spans="1:4" x14ac:dyDescent="0.3">
      <c r="A347" s="117">
        <v>39895</v>
      </c>
      <c r="B347" s="115">
        <v>391.71</v>
      </c>
      <c r="C347" s="115">
        <f t="shared" si="10"/>
        <v>9.1114206128133646E-2</v>
      </c>
      <c r="D347" s="115">
        <f t="shared" si="11"/>
        <v>-91.114206128133645</v>
      </c>
    </row>
    <row r="348" spans="1:4" x14ac:dyDescent="0.3">
      <c r="A348" s="117">
        <v>39896</v>
      </c>
      <c r="B348" s="115">
        <v>358.81</v>
      </c>
      <c r="C348" s="115">
        <f t="shared" si="10"/>
        <v>1.9143920243133494E-2</v>
      </c>
      <c r="D348" s="115">
        <f t="shared" si="11"/>
        <v>-19.143920243133493</v>
      </c>
    </row>
    <row r="349" spans="1:4" x14ac:dyDescent="0.3">
      <c r="A349" s="117">
        <v>39897</v>
      </c>
      <c r="B349" s="115">
        <v>364.39</v>
      </c>
      <c r="C349" s="115">
        <f t="shared" si="10"/>
        <v>-4.3043227060244729E-2</v>
      </c>
      <c r="D349" s="115">
        <f t="shared" si="11"/>
        <v>43.043227060244732</v>
      </c>
    </row>
    <row r="350" spans="1:4" x14ac:dyDescent="0.3">
      <c r="A350" s="117">
        <v>39898</v>
      </c>
      <c r="B350" s="115">
        <v>376.3</v>
      </c>
      <c r="C350" s="115">
        <f t="shared" si="10"/>
        <v>1.2484528870472975E-2</v>
      </c>
      <c r="D350" s="115">
        <f t="shared" si="11"/>
        <v>-12.484528870472975</v>
      </c>
    </row>
    <row r="351" spans="1:4" x14ac:dyDescent="0.3">
      <c r="A351" s="117">
        <v>39899</v>
      </c>
      <c r="B351" s="115">
        <v>356.7</v>
      </c>
      <c r="C351" s="115">
        <f t="shared" si="10"/>
        <v>4.3684349123679689E-2</v>
      </c>
      <c r="D351" s="115">
        <f t="shared" si="11"/>
        <v>-43.684349123679688</v>
      </c>
    </row>
    <row r="352" spans="1:4" x14ac:dyDescent="0.3">
      <c r="A352" s="117">
        <v>39902</v>
      </c>
      <c r="B352" s="115">
        <v>335.04</v>
      </c>
      <c r="C352" s="115">
        <f t="shared" si="10"/>
        <v>-9.3751690559913364E-2</v>
      </c>
      <c r="D352" s="115">
        <f t="shared" si="11"/>
        <v>93.751690559913371</v>
      </c>
    </row>
    <row r="353" spans="1:4" x14ac:dyDescent="0.3">
      <c r="A353" s="117">
        <v>39903</v>
      </c>
      <c r="B353" s="115">
        <v>361.77</v>
      </c>
      <c r="C353" s="115">
        <f t="shared" si="10"/>
        <v>-6.75069594803588E-2</v>
      </c>
      <c r="D353" s="115">
        <f t="shared" si="11"/>
        <v>67.506959480358802</v>
      </c>
    </row>
    <row r="354" spans="1:4" x14ac:dyDescent="0.3">
      <c r="A354" s="117">
        <v>39904</v>
      </c>
      <c r="B354" s="115">
        <v>358.32</v>
      </c>
      <c r="C354" s="115">
        <f t="shared" si="10"/>
        <v>-2.0528660853401829E-2</v>
      </c>
      <c r="D354" s="115">
        <f t="shared" si="11"/>
        <v>20.528660853401828</v>
      </c>
    </row>
    <row r="355" spans="1:4" x14ac:dyDescent="0.3">
      <c r="A355" s="117">
        <v>39905</v>
      </c>
      <c r="B355" s="115">
        <v>384.48</v>
      </c>
      <c r="C355" s="115">
        <f t="shared" si="10"/>
        <v>0.14790708783662751</v>
      </c>
      <c r="D355" s="115">
        <f t="shared" si="11"/>
        <v>-147.90708783662751</v>
      </c>
    </row>
    <row r="356" spans="1:4" x14ac:dyDescent="0.3">
      <c r="A356" s="117">
        <v>39906</v>
      </c>
      <c r="B356" s="115">
        <v>417.7</v>
      </c>
      <c r="C356" s="115">
        <f t="shared" si="10"/>
        <v>6.6350105945725185E-2</v>
      </c>
      <c r="D356" s="115">
        <f t="shared" si="11"/>
        <v>-66.35010594572519</v>
      </c>
    </row>
    <row r="357" spans="1:4" x14ac:dyDescent="0.3">
      <c r="A357" s="117">
        <v>39909</v>
      </c>
      <c r="B357" s="115">
        <v>413.72</v>
      </c>
      <c r="C357" s="115">
        <f t="shared" si="10"/>
        <v>0.15303363897327282</v>
      </c>
      <c r="D357" s="115">
        <f t="shared" si="11"/>
        <v>-153.03363897327282</v>
      </c>
    </row>
    <row r="358" spans="1:4" x14ac:dyDescent="0.3">
      <c r="A358" s="117">
        <v>39910</v>
      </c>
      <c r="B358" s="115">
        <v>377.51</v>
      </c>
      <c r="C358" s="115">
        <f t="shared" si="10"/>
        <v>3.600537885232856E-2</v>
      </c>
      <c r="D358" s="115">
        <f t="shared" si="11"/>
        <v>-36.005378852328562</v>
      </c>
    </row>
    <row r="359" spans="1:4" x14ac:dyDescent="0.3">
      <c r="A359" s="117">
        <v>39911</v>
      </c>
      <c r="B359" s="115">
        <v>386.38</v>
      </c>
      <c r="C359" s="115">
        <f t="shared" si="10"/>
        <v>2.6787137921870804E-2</v>
      </c>
      <c r="D359" s="115">
        <f t="shared" si="11"/>
        <v>-26.787137921870805</v>
      </c>
    </row>
    <row r="360" spans="1:4" x14ac:dyDescent="0.3">
      <c r="A360" s="117">
        <v>39912</v>
      </c>
      <c r="B360" s="115">
        <v>438.48</v>
      </c>
      <c r="C360" s="115">
        <f t="shared" si="10"/>
        <v>0.22926829268292692</v>
      </c>
      <c r="D360" s="115">
        <f t="shared" si="11"/>
        <v>-229.26829268292693</v>
      </c>
    </row>
    <row r="361" spans="1:4" x14ac:dyDescent="0.3">
      <c r="A361" s="117">
        <v>39913</v>
      </c>
      <c r="B361" s="115">
        <v>438.48</v>
      </c>
      <c r="C361" s="115">
        <f t="shared" si="10"/>
        <v>0.30873925501432664</v>
      </c>
      <c r="D361" s="115">
        <f t="shared" si="11"/>
        <v>-308.73925501432666</v>
      </c>
    </row>
    <row r="362" spans="1:4" x14ac:dyDescent="0.3">
      <c r="A362" s="117">
        <v>39916</v>
      </c>
      <c r="B362" s="115">
        <v>441.81</v>
      </c>
      <c r="C362" s="115">
        <f t="shared" si="10"/>
        <v>0.22124554274815497</v>
      </c>
      <c r="D362" s="115">
        <f t="shared" si="11"/>
        <v>-221.24554274815497</v>
      </c>
    </row>
    <row r="363" spans="1:4" x14ac:dyDescent="0.3">
      <c r="A363" s="117">
        <v>39917</v>
      </c>
      <c r="B363" s="115">
        <v>404.24</v>
      </c>
      <c r="C363" s="115">
        <f t="shared" si="10"/>
        <v>0.12815360571556156</v>
      </c>
      <c r="D363" s="115">
        <f t="shared" si="11"/>
        <v>-128.15360571556155</v>
      </c>
    </row>
    <row r="364" spans="1:4" x14ac:dyDescent="0.3">
      <c r="A364" s="117">
        <v>39918</v>
      </c>
      <c r="B364" s="115">
        <v>439.51</v>
      </c>
      <c r="C364" s="115">
        <f t="shared" si="10"/>
        <v>0.14312838119017887</v>
      </c>
      <c r="D364" s="115">
        <f t="shared" si="11"/>
        <v>-143.12838119017889</v>
      </c>
    </row>
    <row r="365" spans="1:4" x14ac:dyDescent="0.3">
      <c r="A365" s="117">
        <v>39919</v>
      </c>
      <c r="B365" s="115">
        <v>456.8</v>
      </c>
      <c r="C365" s="115">
        <f t="shared" si="10"/>
        <v>9.3607852525736238E-2</v>
      </c>
      <c r="D365" s="115">
        <f t="shared" si="11"/>
        <v>-93.607852525736234</v>
      </c>
    </row>
    <row r="366" spans="1:4" x14ac:dyDescent="0.3">
      <c r="A366" s="117">
        <v>39920</v>
      </c>
      <c r="B366" s="115">
        <v>462.74</v>
      </c>
      <c r="C366" s="115">
        <f t="shared" si="10"/>
        <v>0.11848593251474422</v>
      </c>
      <c r="D366" s="115">
        <f t="shared" si="11"/>
        <v>-118.48593251474422</v>
      </c>
    </row>
    <row r="367" spans="1:4" x14ac:dyDescent="0.3">
      <c r="A367" s="117">
        <v>39923</v>
      </c>
      <c r="B367" s="115">
        <v>411.81</v>
      </c>
      <c r="C367" s="115">
        <f t="shared" si="10"/>
        <v>9.0858520304097939E-2</v>
      </c>
      <c r="D367" s="115">
        <f t="shared" si="11"/>
        <v>-90.858520304097937</v>
      </c>
    </row>
    <row r="368" spans="1:4" x14ac:dyDescent="0.3">
      <c r="A368" s="117">
        <v>39924</v>
      </c>
      <c r="B368" s="115">
        <v>452.06</v>
      </c>
      <c r="C368" s="115">
        <f t="shared" si="10"/>
        <v>0.16998809462187486</v>
      </c>
      <c r="D368" s="115">
        <f t="shared" si="11"/>
        <v>-169.98809462187486</v>
      </c>
    </row>
    <row r="369" spans="1:4" x14ac:dyDescent="0.3">
      <c r="A369" s="117">
        <v>39925</v>
      </c>
      <c r="B369" s="115">
        <v>434.29</v>
      </c>
      <c r="C369" s="115">
        <f t="shared" si="10"/>
        <v>-9.5557380040138598E-3</v>
      </c>
      <c r="D369" s="115">
        <f t="shared" si="11"/>
        <v>9.5557380040138593</v>
      </c>
    </row>
    <row r="370" spans="1:4" x14ac:dyDescent="0.3">
      <c r="A370" s="117">
        <v>39926</v>
      </c>
      <c r="B370" s="115">
        <v>454.61</v>
      </c>
      <c r="C370" s="115">
        <f t="shared" si="10"/>
        <v>3.6786170406860053E-2</v>
      </c>
      <c r="D370" s="115">
        <f t="shared" si="11"/>
        <v>-36.786170406860052</v>
      </c>
    </row>
    <row r="371" spans="1:4" x14ac:dyDescent="0.3">
      <c r="A371" s="117">
        <v>39927</v>
      </c>
      <c r="B371" s="115">
        <v>479.8</v>
      </c>
      <c r="C371" s="115">
        <f t="shared" si="10"/>
        <v>8.5987189063171973E-2</v>
      </c>
      <c r="D371" s="115">
        <f t="shared" si="11"/>
        <v>-85.987189063171968</v>
      </c>
    </row>
    <row r="372" spans="1:4" x14ac:dyDescent="0.3">
      <c r="A372" s="117">
        <v>39930</v>
      </c>
      <c r="B372" s="115">
        <v>447.71</v>
      </c>
      <c r="C372" s="115">
        <f t="shared" si="10"/>
        <v>0.10753512764694234</v>
      </c>
      <c r="D372" s="115">
        <f t="shared" si="11"/>
        <v>-107.53512764694234</v>
      </c>
    </row>
    <row r="373" spans="1:4" x14ac:dyDescent="0.3">
      <c r="A373" s="117">
        <v>39931</v>
      </c>
      <c r="B373" s="115">
        <v>453.54</v>
      </c>
      <c r="C373" s="115">
        <f t="shared" si="10"/>
        <v>3.1921913039521355E-2</v>
      </c>
      <c r="D373" s="115">
        <f t="shared" si="11"/>
        <v>-31.921913039521353</v>
      </c>
    </row>
    <row r="374" spans="1:4" x14ac:dyDescent="0.3">
      <c r="A374" s="117">
        <v>39932</v>
      </c>
      <c r="B374" s="115">
        <v>472.96</v>
      </c>
      <c r="C374" s="115">
        <f t="shared" si="10"/>
        <v>3.5376532399299401E-2</v>
      </c>
      <c r="D374" s="115">
        <f t="shared" si="11"/>
        <v>-35.3765323992994</v>
      </c>
    </row>
    <row r="375" spans="1:4" x14ac:dyDescent="0.3">
      <c r="A375" s="117">
        <v>39933</v>
      </c>
      <c r="B375" s="115">
        <v>473.67</v>
      </c>
      <c r="C375" s="115">
        <f t="shared" si="10"/>
        <v>2.3620175476509502E-2</v>
      </c>
      <c r="D375" s="115">
        <f t="shared" si="11"/>
        <v>-23.620175476509502</v>
      </c>
    </row>
    <row r="376" spans="1:4" x14ac:dyDescent="0.3">
      <c r="A376" s="117">
        <v>39934</v>
      </c>
      <c r="B376" s="115">
        <v>453.96</v>
      </c>
      <c r="C376" s="115">
        <f t="shared" si="10"/>
        <v>0.10235302688132872</v>
      </c>
      <c r="D376" s="115">
        <f t="shared" si="11"/>
        <v>-102.35302688132872</v>
      </c>
    </row>
    <row r="377" spans="1:4" x14ac:dyDescent="0.3">
      <c r="A377" s="117">
        <v>39937</v>
      </c>
      <c r="B377" s="115">
        <v>493.91</v>
      </c>
      <c r="C377" s="115">
        <f t="shared" si="10"/>
        <v>9.2576206698225944E-2</v>
      </c>
      <c r="D377" s="115">
        <f t="shared" si="11"/>
        <v>-92.576206698225946</v>
      </c>
    </row>
    <row r="378" spans="1:4" x14ac:dyDescent="0.3">
      <c r="A378" s="117">
        <v>39938</v>
      </c>
      <c r="B378" s="115">
        <v>475.23</v>
      </c>
      <c r="C378" s="115">
        <f t="shared" si="10"/>
        <v>9.4268806557830015E-2</v>
      </c>
      <c r="D378" s="115">
        <f t="shared" si="11"/>
        <v>-94.268806557830018</v>
      </c>
    </row>
    <row r="379" spans="1:4" x14ac:dyDescent="0.3">
      <c r="A379" s="117">
        <v>39939</v>
      </c>
      <c r="B379" s="115">
        <v>492.14</v>
      </c>
      <c r="C379" s="115">
        <f t="shared" si="10"/>
        <v>8.2554277292624378E-2</v>
      </c>
      <c r="D379" s="115">
        <f t="shared" si="11"/>
        <v>-82.554277292624377</v>
      </c>
    </row>
    <row r="380" spans="1:4" x14ac:dyDescent="0.3">
      <c r="A380" s="117">
        <v>39940</v>
      </c>
      <c r="B380" s="115">
        <v>460.77</v>
      </c>
      <c r="C380" s="115">
        <f t="shared" si="10"/>
        <v>-3.9662359316381887E-2</v>
      </c>
      <c r="D380" s="115">
        <f t="shared" si="11"/>
        <v>39.662359316381888</v>
      </c>
    </row>
    <row r="381" spans="1:4" x14ac:dyDescent="0.3">
      <c r="A381" s="117">
        <v>39941</v>
      </c>
      <c r="B381" s="115">
        <v>497.74</v>
      </c>
      <c r="C381" s="115">
        <f t="shared" si="10"/>
        <v>0.11174644300998421</v>
      </c>
      <c r="D381" s="115">
        <f t="shared" si="11"/>
        <v>-111.7464430099842</v>
      </c>
    </row>
    <row r="382" spans="1:4" x14ac:dyDescent="0.3">
      <c r="A382" s="117">
        <v>39944</v>
      </c>
      <c r="B382" s="115">
        <v>475.19</v>
      </c>
      <c r="C382" s="115">
        <f t="shared" si="10"/>
        <v>4.773559112757414E-2</v>
      </c>
      <c r="D382" s="115">
        <f t="shared" si="11"/>
        <v>-47.735591127574139</v>
      </c>
    </row>
    <row r="383" spans="1:4" x14ac:dyDescent="0.3">
      <c r="A383" s="117">
        <v>39945</v>
      </c>
      <c r="B383" s="115">
        <v>471.54</v>
      </c>
      <c r="C383" s="115">
        <f t="shared" si="10"/>
        <v>-3.0023680649525525E-3</v>
      </c>
      <c r="D383" s="115">
        <f t="shared" si="11"/>
        <v>3.0023680649525524</v>
      </c>
    </row>
    <row r="384" spans="1:4" x14ac:dyDescent="0.3">
      <c r="A384" s="117">
        <v>39946</v>
      </c>
      <c r="B384" s="115">
        <v>439.28</v>
      </c>
      <c r="C384" s="115">
        <f t="shared" si="10"/>
        <v>-7.2603289209787494E-2</v>
      </c>
      <c r="D384" s="115">
        <f t="shared" si="11"/>
        <v>72.603289209787491</v>
      </c>
    </row>
    <row r="385" spans="1:4" x14ac:dyDescent="0.3">
      <c r="A385" s="117">
        <v>39947</v>
      </c>
      <c r="B385" s="115">
        <v>455.97</v>
      </c>
      <c r="C385" s="115">
        <f t="shared" si="10"/>
        <v>4.4277028813112344E-3</v>
      </c>
      <c r="D385" s="115">
        <f t="shared" si="11"/>
        <v>-4.4277028813112347</v>
      </c>
    </row>
    <row r="386" spans="1:4" x14ac:dyDescent="0.3">
      <c r="A386" s="117">
        <v>39948</v>
      </c>
      <c r="B386" s="115">
        <v>437.53</v>
      </c>
      <c r="C386" s="115">
        <f t="shared" si="10"/>
        <v>-0.11415035127857312</v>
      </c>
      <c r="D386" s="115">
        <f t="shared" si="11"/>
        <v>114.15035127857313</v>
      </c>
    </row>
    <row r="387" spans="1:4" x14ac:dyDescent="0.3">
      <c r="A387" s="117">
        <v>39951</v>
      </c>
      <c r="B387" s="115">
        <v>475.63</v>
      </c>
      <c r="C387" s="115">
        <f t="shared" si="10"/>
        <v>8.4169770426946369E-4</v>
      </c>
      <c r="D387" s="115">
        <f t="shared" si="11"/>
        <v>-0.84169770426946366</v>
      </c>
    </row>
    <row r="388" spans="1:4" x14ac:dyDescent="0.3">
      <c r="A388" s="117">
        <v>39952</v>
      </c>
      <c r="B388" s="115">
        <v>464.84</v>
      </c>
      <c r="C388" s="115">
        <f t="shared" si="10"/>
        <v>-5.5472020156865955E-2</v>
      </c>
      <c r="D388" s="115">
        <f t="shared" si="11"/>
        <v>55.472020156865952</v>
      </c>
    </row>
    <row r="389" spans="1:4" x14ac:dyDescent="0.3">
      <c r="A389" s="117">
        <v>39953</v>
      </c>
      <c r="B389" s="115">
        <v>460.55</v>
      </c>
      <c r="C389" s="115">
        <f t="shared" si="10"/>
        <v>-4.7746164029769831E-4</v>
      </c>
      <c r="D389" s="115">
        <f t="shared" si="11"/>
        <v>0.47746164029769833</v>
      </c>
    </row>
    <row r="390" spans="1:4" x14ac:dyDescent="0.3">
      <c r="A390" s="117">
        <v>39954</v>
      </c>
      <c r="B390" s="115">
        <v>461.5</v>
      </c>
      <c r="C390" s="115">
        <f t="shared" si="10"/>
        <v>-7.2809097118977803E-2</v>
      </c>
      <c r="D390" s="115">
        <f t="shared" si="11"/>
        <v>72.809097118977803</v>
      </c>
    </row>
    <row r="391" spans="1:4" x14ac:dyDescent="0.3">
      <c r="A391" s="117">
        <v>39955</v>
      </c>
      <c r="B391" s="115">
        <v>451.15</v>
      </c>
      <c r="C391" s="115">
        <f t="shared" si="10"/>
        <v>-5.0590290199709634E-2</v>
      </c>
      <c r="D391" s="115">
        <f t="shared" si="11"/>
        <v>50.590290199709635</v>
      </c>
    </row>
    <row r="392" spans="1:4" x14ac:dyDescent="0.3">
      <c r="A392" s="117">
        <v>39958</v>
      </c>
      <c r="B392" s="115">
        <v>451.15</v>
      </c>
      <c r="C392" s="115">
        <f t="shared" si="10"/>
        <v>-4.3241294481910428E-2</v>
      </c>
      <c r="D392" s="115">
        <f t="shared" si="11"/>
        <v>43.24129448191043</v>
      </c>
    </row>
    <row r="393" spans="1:4" x14ac:dyDescent="0.3">
      <c r="A393" s="117">
        <v>39959</v>
      </c>
      <c r="B393" s="115">
        <v>479.77</v>
      </c>
      <c r="C393" s="115">
        <f t="shared" si="10"/>
        <v>9.2173556729193251E-2</v>
      </c>
      <c r="D393" s="115">
        <f t="shared" si="11"/>
        <v>-92.173556729193251</v>
      </c>
    </row>
    <row r="394" spans="1:4" x14ac:dyDescent="0.3">
      <c r="A394" s="117">
        <v>39960</v>
      </c>
      <c r="B394" s="115">
        <v>460.26</v>
      </c>
      <c r="C394" s="115">
        <f t="shared" si="10"/>
        <v>9.4085137180076831E-3</v>
      </c>
      <c r="D394" s="115">
        <f t="shared" si="11"/>
        <v>-9.4085137180076828</v>
      </c>
    </row>
    <row r="395" spans="1:4" x14ac:dyDescent="0.3">
      <c r="A395" s="117">
        <v>39961</v>
      </c>
      <c r="B395" s="115">
        <v>471.95</v>
      </c>
      <c r="C395" s="115">
        <f t="shared" si="10"/>
        <v>7.8668891276026831E-2</v>
      </c>
      <c r="D395" s="115">
        <f t="shared" si="11"/>
        <v>-78.668891276026827</v>
      </c>
    </row>
    <row r="396" spans="1:4" x14ac:dyDescent="0.3">
      <c r="A396" s="117">
        <v>39962</v>
      </c>
      <c r="B396" s="115">
        <v>484.27</v>
      </c>
      <c r="C396" s="115">
        <f t="shared" si="10"/>
        <v>1.8165380653028588E-2</v>
      </c>
      <c r="D396" s="115">
        <f t="shared" si="11"/>
        <v>-18.165380653028588</v>
      </c>
    </row>
    <row r="397" spans="1:4" x14ac:dyDescent="0.3">
      <c r="A397" s="117">
        <v>39965</v>
      </c>
      <c r="B397" s="115">
        <v>503.32</v>
      </c>
      <c r="C397" s="115">
        <f t="shared" si="10"/>
        <v>8.2781172016177657E-2</v>
      </c>
      <c r="D397" s="115">
        <f t="shared" si="11"/>
        <v>-82.781172016177663</v>
      </c>
    </row>
    <row r="398" spans="1:4" x14ac:dyDescent="0.3">
      <c r="A398" s="117">
        <v>39966</v>
      </c>
      <c r="B398" s="115">
        <v>494.75</v>
      </c>
      <c r="C398" s="115">
        <f t="shared" si="10"/>
        <v>7.4259038106611636E-2</v>
      </c>
      <c r="D398" s="115">
        <f t="shared" si="11"/>
        <v>-74.259038106611641</v>
      </c>
    </row>
    <row r="399" spans="1:4" x14ac:dyDescent="0.3">
      <c r="A399" s="117">
        <v>39967</v>
      </c>
      <c r="B399" s="115">
        <v>495.3</v>
      </c>
      <c r="C399" s="115">
        <f t="shared" ref="C399:C462" si="12">(B399-B390)/B390</f>
        <v>7.3239436619718337E-2</v>
      </c>
      <c r="D399" s="115">
        <f t="shared" ref="D399:D462" si="13">C399*$D$2</f>
        <v>-73.239436619718333</v>
      </c>
    </row>
    <row r="400" spans="1:4" x14ac:dyDescent="0.3">
      <c r="A400" s="117">
        <v>39968</v>
      </c>
      <c r="B400" s="115">
        <v>511.53</v>
      </c>
      <c r="C400" s="115">
        <f t="shared" si="12"/>
        <v>0.1338357530754738</v>
      </c>
      <c r="D400" s="115">
        <f t="shared" si="13"/>
        <v>-133.8357530754738</v>
      </c>
    </row>
    <row r="401" spans="1:4" x14ac:dyDescent="0.3">
      <c r="A401" s="117">
        <v>39969</v>
      </c>
      <c r="B401" s="115">
        <v>505.15</v>
      </c>
      <c r="C401" s="115">
        <f t="shared" si="12"/>
        <v>0.11969411503934391</v>
      </c>
      <c r="D401" s="115">
        <f t="shared" si="13"/>
        <v>-119.69411503934391</v>
      </c>
    </row>
    <row r="402" spans="1:4" x14ac:dyDescent="0.3">
      <c r="A402" s="117">
        <v>39972</v>
      </c>
      <c r="B402" s="115">
        <v>504</v>
      </c>
      <c r="C402" s="115">
        <f t="shared" si="12"/>
        <v>5.0503366196302434E-2</v>
      </c>
      <c r="D402" s="115">
        <f t="shared" si="13"/>
        <v>-50.50336619630243</v>
      </c>
    </row>
    <row r="403" spans="1:4" x14ac:dyDescent="0.3">
      <c r="A403" s="117">
        <v>39973</v>
      </c>
      <c r="B403" s="115">
        <v>502.02</v>
      </c>
      <c r="C403" s="115">
        <f t="shared" si="12"/>
        <v>9.0731325772389501E-2</v>
      </c>
      <c r="D403" s="115">
        <f t="shared" si="13"/>
        <v>-90.731325772389496</v>
      </c>
    </row>
    <row r="404" spans="1:4" x14ac:dyDescent="0.3">
      <c r="A404" s="117">
        <v>39974</v>
      </c>
      <c r="B404" s="115">
        <v>490.77</v>
      </c>
      <c r="C404" s="115">
        <f t="shared" si="12"/>
        <v>3.9877105625595918E-2</v>
      </c>
      <c r="D404" s="115">
        <f t="shared" si="13"/>
        <v>-39.877105625595917</v>
      </c>
    </row>
    <row r="405" spans="1:4" x14ac:dyDescent="0.3">
      <c r="A405" s="117">
        <v>39975</v>
      </c>
      <c r="B405" s="115">
        <v>481.1</v>
      </c>
      <c r="C405" s="115">
        <f t="shared" si="12"/>
        <v>-6.5459351188385797E-3</v>
      </c>
      <c r="D405" s="115">
        <f t="shared" si="13"/>
        <v>6.5459351188385799</v>
      </c>
    </row>
    <row r="406" spans="1:4" x14ac:dyDescent="0.3">
      <c r="A406" s="117">
        <v>39976</v>
      </c>
      <c r="B406" s="115">
        <v>496.65</v>
      </c>
      <c r="C406" s="115">
        <f t="shared" si="12"/>
        <v>-1.3252006675673559E-2</v>
      </c>
      <c r="D406" s="115">
        <f t="shared" si="13"/>
        <v>13.252006675673559</v>
      </c>
    </row>
    <row r="407" spans="1:4" x14ac:dyDescent="0.3">
      <c r="A407" s="117">
        <v>39979</v>
      </c>
      <c r="B407" s="115">
        <v>470.31</v>
      </c>
      <c r="C407" s="115">
        <f t="shared" si="12"/>
        <v>-4.9398686205154113E-2</v>
      </c>
      <c r="D407" s="115">
        <f t="shared" si="13"/>
        <v>49.398686205154114</v>
      </c>
    </row>
    <row r="408" spans="1:4" x14ac:dyDescent="0.3">
      <c r="A408" s="117">
        <v>39980</v>
      </c>
      <c r="B408" s="115">
        <v>464.98</v>
      </c>
      <c r="C408" s="115">
        <f t="shared" si="12"/>
        <v>-6.1215424994952541E-2</v>
      </c>
      <c r="D408" s="115">
        <f t="shared" si="13"/>
        <v>61.215424994952542</v>
      </c>
    </row>
    <row r="409" spans="1:4" x14ac:dyDescent="0.3">
      <c r="A409" s="117">
        <v>39981</v>
      </c>
      <c r="B409" s="115">
        <v>455.63</v>
      </c>
      <c r="C409" s="115">
        <f t="shared" si="12"/>
        <v>-0.10928000312787126</v>
      </c>
      <c r="D409" s="115">
        <f t="shared" si="13"/>
        <v>109.28000312787125</v>
      </c>
    </row>
    <row r="410" spans="1:4" x14ac:dyDescent="0.3">
      <c r="A410" s="117">
        <v>39982</v>
      </c>
      <c r="B410" s="115">
        <v>459.68</v>
      </c>
      <c r="C410" s="115">
        <f t="shared" si="12"/>
        <v>-9.0012867465109322E-2</v>
      </c>
      <c r="D410" s="115">
        <f t="shared" si="13"/>
        <v>90.012867465109323</v>
      </c>
    </row>
    <row r="411" spans="1:4" x14ac:dyDescent="0.3">
      <c r="A411" s="117">
        <v>39983</v>
      </c>
      <c r="B411" s="115">
        <v>464.53</v>
      </c>
      <c r="C411" s="115">
        <f t="shared" si="12"/>
        <v>-7.8313492063492113E-2</v>
      </c>
      <c r="D411" s="115">
        <f t="shared" si="13"/>
        <v>78.313492063492106</v>
      </c>
    </row>
    <row r="412" spans="1:4" x14ac:dyDescent="0.3">
      <c r="A412" s="117">
        <v>39986</v>
      </c>
      <c r="B412" s="115">
        <v>438.76</v>
      </c>
      <c r="C412" s="115">
        <f t="shared" si="12"/>
        <v>-0.12601091589976493</v>
      </c>
      <c r="D412" s="115">
        <f t="shared" si="13"/>
        <v>126.01091589976492</v>
      </c>
    </row>
    <row r="413" spans="1:4" x14ac:dyDescent="0.3">
      <c r="A413" s="117">
        <v>39987</v>
      </c>
      <c r="B413" s="115">
        <v>442.27</v>
      </c>
      <c r="C413" s="115">
        <f t="shared" si="12"/>
        <v>-9.8824296513641829E-2</v>
      </c>
      <c r="D413" s="115">
        <f t="shared" si="13"/>
        <v>98.824296513641826</v>
      </c>
    </row>
    <row r="414" spans="1:4" x14ac:dyDescent="0.3">
      <c r="A414" s="117">
        <v>39988</v>
      </c>
      <c r="B414" s="115">
        <v>451.06</v>
      </c>
      <c r="C414" s="115">
        <f t="shared" si="12"/>
        <v>-6.2440241114113532E-2</v>
      </c>
      <c r="D414" s="115">
        <f t="shared" si="13"/>
        <v>62.440241114113533</v>
      </c>
    </row>
    <row r="415" spans="1:4" x14ac:dyDescent="0.3">
      <c r="A415" s="117">
        <v>39989</v>
      </c>
      <c r="B415" s="115">
        <v>457.77</v>
      </c>
      <c r="C415" s="115">
        <f t="shared" si="12"/>
        <v>-7.828450619148293E-2</v>
      </c>
      <c r="D415" s="115">
        <f t="shared" si="13"/>
        <v>78.284506191482933</v>
      </c>
    </row>
    <row r="416" spans="1:4" x14ac:dyDescent="0.3">
      <c r="A416" s="117">
        <v>39990</v>
      </c>
      <c r="B416" s="115">
        <v>462.86</v>
      </c>
      <c r="C416" s="115">
        <f t="shared" si="12"/>
        <v>-1.5840615764070483E-2</v>
      </c>
      <c r="D416" s="115">
        <f t="shared" si="13"/>
        <v>15.840615764070483</v>
      </c>
    </row>
    <row r="417" spans="1:4" x14ac:dyDescent="0.3">
      <c r="A417" s="117">
        <v>39993</v>
      </c>
      <c r="B417" s="115">
        <v>463.36</v>
      </c>
      <c r="C417" s="115">
        <f t="shared" si="12"/>
        <v>-3.484020818099713E-3</v>
      </c>
      <c r="D417" s="115">
        <f t="shared" si="13"/>
        <v>3.484020818099713</v>
      </c>
    </row>
    <row r="418" spans="1:4" x14ac:dyDescent="0.3">
      <c r="A418" s="117">
        <v>39994</v>
      </c>
      <c r="B418" s="115">
        <v>466.39</v>
      </c>
      <c r="C418" s="115">
        <f t="shared" si="12"/>
        <v>2.3615653051818342E-2</v>
      </c>
      <c r="D418" s="115">
        <f t="shared" si="13"/>
        <v>-23.615653051818342</v>
      </c>
    </row>
    <row r="419" spans="1:4" x14ac:dyDescent="0.3">
      <c r="A419" s="117">
        <v>39995</v>
      </c>
      <c r="B419" s="115">
        <v>472.17</v>
      </c>
      <c r="C419" s="115">
        <f t="shared" si="12"/>
        <v>2.7171075530804056E-2</v>
      </c>
      <c r="D419" s="115">
        <f t="shared" si="13"/>
        <v>-27.171075530804057</v>
      </c>
    </row>
    <row r="420" spans="1:4" x14ac:dyDescent="0.3">
      <c r="A420" s="117">
        <v>39996</v>
      </c>
      <c r="B420" s="115">
        <v>444.43</v>
      </c>
      <c r="C420" s="115">
        <f t="shared" si="12"/>
        <v>-4.3269541256754071E-2</v>
      </c>
      <c r="D420" s="115">
        <f t="shared" si="13"/>
        <v>43.269541256754074</v>
      </c>
    </row>
    <row r="421" spans="1:4" x14ac:dyDescent="0.3">
      <c r="A421" s="117">
        <v>39997</v>
      </c>
      <c r="B421" s="115">
        <v>444.43</v>
      </c>
      <c r="C421" s="115">
        <f t="shared" si="12"/>
        <v>1.2922782386726265E-2</v>
      </c>
      <c r="D421" s="115">
        <f t="shared" si="13"/>
        <v>-12.922782386726265</v>
      </c>
    </row>
    <row r="422" spans="1:4" x14ac:dyDescent="0.3">
      <c r="A422" s="117">
        <v>40000</v>
      </c>
      <c r="B422" s="115">
        <v>459.8</v>
      </c>
      <c r="C422" s="115">
        <f t="shared" si="12"/>
        <v>3.9636421190675446E-2</v>
      </c>
      <c r="D422" s="115">
        <f t="shared" si="13"/>
        <v>-39.636421190675449</v>
      </c>
    </row>
    <row r="423" spans="1:4" x14ac:dyDescent="0.3">
      <c r="A423" s="117">
        <v>40001</v>
      </c>
      <c r="B423" s="115">
        <v>440.38</v>
      </c>
      <c r="C423" s="115">
        <f t="shared" si="12"/>
        <v>-2.3677559526448823E-2</v>
      </c>
      <c r="D423" s="115">
        <f t="shared" si="13"/>
        <v>23.677559526448825</v>
      </c>
    </row>
    <row r="424" spans="1:4" x14ac:dyDescent="0.3">
      <c r="A424" s="117">
        <v>40002</v>
      </c>
      <c r="B424" s="115">
        <v>435.55</v>
      </c>
      <c r="C424" s="115">
        <f t="shared" si="12"/>
        <v>-4.8539659654411545E-2</v>
      </c>
      <c r="D424" s="115">
        <f t="shared" si="13"/>
        <v>48.539659654411544</v>
      </c>
    </row>
    <row r="425" spans="1:4" x14ac:dyDescent="0.3">
      <c r="A425" s="117">
        <v>40003</v>
      </c>
      <c r="B425" s="115">
        <v>428.94</v>
      </c>
      <c r="C425" s="115">
        <f t="shared" si="12"/>
        <v>-7.3283498250010834E-2</v>
      </c>
      <c r="D425" s="115">
        <f t="shared" si="13"/>
        <v>73.283498250010837</v>
      </c>
    </row>
    <row r="426" spans="1:4" x14ac:dyDescent="0.3">
      <c r="A426" s="117">
        <v>40004</v>
      </c>
      <c r="B426" s="115">
        <v>428.18</v>
      </c>
      <c r="C426" s="115">
        <f t="shared" si="12"/>
        <v>-7.5923687845303886E-2</v>
      </c>
      <c r="D426" s="115">
        <f t="shared" si="13"/>
        <v>75.923687845303888</v>
      </c>
    </row>
    <row r="427" spans="1:4" x14ac:dyDescent="0.3">
      <c r="A427" s="117">
        <v>40007</v>
      </c>
      <c r="B427" s="115">
        <v>447</v>
      </c>
      <c r="C427" s="115">
        <f t="shared" si="12"/>
        <v>-4.1574647826925937E-2</v>
      </c>
      <c r="D427" s="115">
        <f t="shared" si="13"/>
        <v>41.57464782692594</v>
      </c>
    </row>
    <row r="428" spans="1:4" x14ac:dyDescent="0.3">
      <c r="A428" s="117">
        <v>40008</v>
      </c>
      <c r="B428" s="115">
        <v>451.15</v>
      </c>
      <c r="C428" s="115">
        <f t="shared" si="12"/>
        <v>-4.4517864328525822E-2</v>
      </c>
      <c r="D428" s="115">
        <f t="shared" si="13"/>
        <v>44.517864328525825</v>
      </c>
    </row>
    <row r="429" spans="1:4" x14ac:dyDescent="0.3">
      <c r="A429" s="117">
        <v>40009</v>
      </c>
      <c r="B429" s="115">
        <v>467.94</v>
      </c>
      <c r="C429" s="115">
        <f t="shared" si="12"/>
        <v>5.2899219224624781E-2</v>
      </c>
      <c r="D429" s="115">
        <f t="shared" si="13"/>
        <v>-52.89921922462478</v>
      </c>
    </row>
    <row r="430" spans="1:4" x14ac:dyDescent="0.3">
      <c r="A430" s="117">
        <v>40010</v>
      </c>
      <c r="B430" s="115">
        <v>471.82</v>
      </c>
      <c r="C430" s="115">
        <f t="shared" si="12"/>
        <v>6.162950295884613E-2</v>
      </c>
      <c r="D430" s="115">
        <f t="shared" si="13"/>
        <v>-61.629502958846132</v>
      </c>
    </row>
    <row r="431" spans="1:4" x14ac:dyDescent="0.3">
      <c r="A431" s="117">
        <v>40011</v>
      </c>
      <c r="B431" s="115">
        <v>458.87</v>
      </c>
      <c r="C431" s="115">
        <f t="shared" si="12"/>
        <v>-2.022618529795578E-3</v>
      </c>
      <c r="D431" s="115">
        <f t="shared" si="13"/>
        <v>2.0226185297955781</v>
      </c>
    </row>
    <row r="432" spans="1:4" x14ac:dyDescent="0.3">
      <c r="A432" s="117">
        <v>40014</v>
      </c>
      <c r="B432" s="115">
        <v>476.81</v>
      </c>
      <c r="C432" s="115">
        <f t="shared" si="12"/>
        <v>8.2724011081338866E-2</v>
      </c>
      <c r="D432" s="115">
        <f t="shared" si="13"/>
        <v>-82.724011081338872</v>
      </c>
    </row>
    <row r="433" spans="1:4" x14ac:dyDescent="0.3">
      <c r="A433" s="117">
        <v>40015</v>
      </c>
      <c r="B433" s="115">
        <v>473.47</v>
      </c>
      <c r="C433" s="115">
        <f t="shared" si="12"/>
        <v>8.7062334978762521E-2</v>
      </c>
      <c r="D433" s="115">
        <f t="shared" si="13"/>
        <v>-87.062334978762522</v>
      </c>
    </row>
    <row r="434" spans="1:4" x14ac:dyDescent="0.3">
      <c r="A434" s="117">
        <v>40016</v>
      </c>
      <c r="B434" s="115">
        <v>475.33</v>
      </c>
      <c r="C434" s="115">
        <f t="shared" si="12"/>
        <v>0.10815032405464631</v>
      </c>
      <c r="D434" s="115">
        <f t="shared" si="13"/>
        <v>-108.1503240546463</v>
      </c>
    </row>
    <row r="435" spans="1:4" x14ac:dyDescent="0.3">
      <c r="A435" s="117">
        <v>40017</v>
      </c>
      <c r="B435" s="115">
        <v>494.19</v>
      </c>
      <c r="C435" s="115">
        <f t="shared" si="12"/>
        <v>0.15416413657807462</v>
      </c>
      <c r="D435" s="115">
        <f t="shared" si="13"/>
        <v>-154.16413657807462</v>
      </c>
    </row>
    <row r="436" spans="1:4" x14ac:dyDescent="0.3">
      <c r="A436" s="117">
        <v>40018</v>
      </c>
      <c r="B436" s="115">
        <v>497.13</v>
      </c>
      <c r="C436" s="115">
        <f t="shared" si="12"/>
        <v>0.1121476510067114</v>
      </c>
      <c r="D436" s="115">
        <f t="shared" si="13"/>
        <v>-112.1476510067114</v>
      </c>
    </row>
    <row r="437" spans="1:4" x14ac:dyDescent="0.3">
      <c r="A437" s="117">
        <v>40021</v>
      </c>
      <c r="B437" s="115">
        <v>504.79</v>
      </c>
      <c r="C437" s="115">
        <f t="shared" si="12"/>
        <v>0.11889615427241504</v>
      </c>
      <c r="D437" s="115">
        <f t="shared" si="13"/>
        <v>-118.89615427241503</v>
      </c>
    </row>
    <row r="438" spans="1:4" x14ac:dyDescent="0.3">
      <c r="A438" s="117">
        <v>40022</v>
      </c>
      <c r="B438" s="115">
        <v>502.75</v>
      </c>
      <c r="C438" s="115">
        <f t="shared" si="12"/>
        <v>7.4389879044321927E-2</v>
      </c>
      <c r="D438" s="115">
        <f t="shared" si="13"/>
        <v>-74.38987904432193</v>
      </c>
    </row>
    <row r="439" spans="1:4" x14ac:dyDescent="0.3">
      <c r="A439" s="117">
        <v>40023</v>
      </c>
      <c r="B439" s="115">
        <v>496.92</v>
      </c>
      <c r="C439" s="115">
        <f t="shared" si="12"/>
        <v>5.3198253571277228E-2</v>
      </c>
      <c r="D439" s="115">
        <f t="shared" si="13"/>
        <v>-53.198253571277228</v>
      </c>
    </row>
    <row r="440" spans="1:4" x14ac:dyDescent="0.3">
      <c r="A440" s="117">
        <v>40024</v>
      </c>
      <c r="B440" s="115">
        <v>515.02</v>
      </c>
      <c r="C440" s="115">
        <f t="shared" si="12"/>
        <v>0.12236581166779258</v>
      </c>
      <c r="D440" s="115">
        <f t="shared" si="13"/>
        <v>-122.36581166779257</v>
      </c>
    </row>
    <row r="441" spans="1:4" x14ac:dyDescent="0.3">
      <c r="A441" s="117">
        <v>40025</v>
      </c>
      <c r="B441" s="115">
        <v>514.82000000000005</v>
      </c>
      <c r="C441" s="115">
        <f t="shared" si="12"/>
        <v>7.971728780856116E-2</v>
      </c>
      <c r="D441" s="115">
        <f t="shared" si="13"/>
        <v>-79.717287808561167</v>
      </c>
    </row>
    <row r="442" spans="1:4" x14ac:dyDescent="0.3">
      <c r="A442" s="117">
        <v>40028</v>
      </c>
      <c r="B442" s="115">
        <v>523.46</v>
      </c>
      <c r="C442" s="115">
        <f t="shared" si="12"/>
        <v>0.10558219105751157</v>
      </c>
      <c r="D442" s="115">
        <f t="shared" si="13"/>
        <v>-105.58219105751157</v>
      </c>
    </row>
    <row r="443" spans="1:4" x14ac:dyDescent="0.3">
      <c r="A443" s="117">
        <v>40029</v>
      </c>
      <c r="B443" s="115">
        <v>551.57000000000005</v>
      </c>
      <c r="C443" s="115">
        <f t="shared" si="12"/>
        <v>0.16039383165379856</v>
      </c>
      <c r="D443" s="115">
        <f t="shared" si="13"/>
        <v>-160.39383165379857</v>
      </c>
    </row>
    <row r="444" spans="1:4" x14ac:dyDescent="0.3">
      <c r="A444" s="117">
        <v>40030</v>
      </c>
      <c r="B444" s="115">
        <v>573.38</v>
      </c>
      <c r="C444" s="115">
        <f t="shared" si="12"/>
        <v>0.1602420121815496</v>
      </c>
      <c r="D444" s="115">
        <f t="shared" si="13"/>
        <v>-160.2420121815496</v>
      </c>
    </row>
    <row r="445" spans="1:4" x14ac:dyDescent="0.3">
      <c r="A445" s="117">
        <v>40031</v>
      </c>
      <c r="B445" s="115">
        <v>568.89</v>
      </c>
      <c r="C445" s="115">
        <f t="shared" si="12"/>
        <v>0.14434856073863978</v>
      </c>
      <c r="D445" s="115">
        <f t="shared" si="13"/>
        <v>-144.34856073863978</v>
      </c>
    </row>
    <row r="446" spans="1:4" x14ac:dyDescent="0.3">
      <c r="A446" s="117">
        <v>40032</v>
      </c>
      <c r="B446" s="115">
        <v>599.29</v>
      </c>
      <c r="C446" s="115">
        <f t="shared" si="12"/>
        <v>0.18720656114423809</v>
      </c>
      <c r="D446" s="115">
        <f t="shared" si="13"/>
        <v>-187.20656114423809</v>
      </c>
    </row>
    <row r="447" spans="1:4" x14ac:dyDescent="0.3">
      <c r="A447" s="117">
        <v>40035</v>
      </c>
      <c r="B447" s="115">
        <v>584.48</v>
      </c>
      <c r="C447" s="115">
        <f t="shared" si="12"/>
        <v>0.16256588761810048</v>
      </c>
      <c r="D447" s="115">
        <f t="shared" si="13"/>
        <v>-162.56588761810048</v>
      </c>
    </row>
    <row r="448" spans="1:4" x14ac:dyDescent="0.3">
      <c r="A448" s="117">
        <v>40036</v>
      </c>
      <c r="B448" s="115">
        <v>567.42999999999995</v>
      </c>
      <c r="C448" s="115">
        <f t="shared" si="12"/>
        <v>0.14189406745552591</v>
      </c>
      <c r="D448" s="115">
        <f t="shared" si="13"/>
        <v>-141.89406745552591</v>
      </c>
    </row>
    <row r="449" spans="1:4" x14ac:dyDescent="0.3">
      <c r="A449" s="117">
        <v>40037</v>
      </c>
      <c r="B449" s="115">
        <v>572.57000000000005</v>
      </c>
      <c r="C449" s="115">
        <f t="shared" si="12"/>
        <v>0.11174323327249441</v>
      </c>
      <c r="D449" s="115">
        <f t="shared" si="13"/>
        <v>-111.74323327249441</v>
      </c>
    </row>
    <row r="450" spans="1:4" x14ac:dyDescent="0.3">
      <c r="A450" s="117">
        <v>40038</v>
      </c>
      <c r="B450" s="115">
        <v>574.23</v>
      </c>
      <c r="C450" s="115">
        <f t="shared" si="12"/>
        <v>0.11539955712676268</v>
      </c>
      <c r="D450" s="115">
        <f t="shared" si="13"/>
        <v>-115.39955712676269</v>
      </c>
    </row>
    <row r="451" spans="1:4" x14ac:dyDescent="0.3">
      <c r="A451" s="117">
        <v>40039</v>
      </c>
      <c r="B451" s="115">
        <v>569.62</v>
      </c>
      <c r="C451" s="115">
        <f t="shared" si="12"/>
        <v>8.8182478126313316E-2</v>
      </c>
      <c r="D451" s="115">
        <f t="shared" si="13"/>
        <v>-88.182478126313313</v>
      </c>
    </row>
    <row r="452" spans="1:4" x14ac:dyDescent="0.3">
      <c r="A452" s="117">
        <v>40042</v>
      </c>
      <c r="B452" s="115">
        <v>537.94000000000005</v>
      </c>
      <c r="C452" s="115">
        <f t="shared" si="12"/>
        <v>-2.4711278713490572E-2</v>
      </c>
      <c r="D452" s="115">
        <f t="shared" si="13"/>
        <v>24.711278713490572</v>
      </c>
    </row>
    <row r="453" spans="1:4" x14ac:dyDescent="0.3">
      <c r="A453" s="117">
        <v>40043</v>
      </c>
      <c r="B453" s="115">
        <v>545.66</v>
      </c>
      <c r="C453" s="115">
        <f t="shared" si="12"/>
        <v>-4.8344902159126631E-2</v>
      </c>
      <c r="D453" s="115">
        <f t="shared" si="13"/>
        <v>48.344902159126633</v>
      </c>
    </row>
    <row r="454" spans="1:4" x14ac:dyDescent="0.3">
      <c r="A454" s="117">
        <v>40044</v>
      </c>
      <c r="B454" s="115">
        <v>540.77</v>
      </c>
      <c r="C454" s="115">
        <f t="shared" si="12"/>
        <v>-4.9429590957830172E-2</v>
      </c>
      <c r="D454" s="115">
        <f t="shared" si="13"/>
        <v>49.429590957830172</v>
      </c>
    </row>
    <row r="455" spans="1:4" x14ac:dyDescent="0.3">
      <c r="A455" s="117">
        <v>40045</v>
      </c>
      <c r="B455" s="115">
        <v>562.74</v>
      </c>
      <c r="C455" s="115">
        <f t="shared" si="12"/>
        <v>-6.0988836790201666E-2</v>
      </c>
      <c r="D455" s="115">
        <f t="shared" si="13"/>
        <v>60.988836790201667</v>
      </c>
    </row>
    <row r="456" spans="1:4" x14ac:dyDescent="0.3">
      <c r="A456" s="117">
        <v>40046</v>
      </c>
      <c r="B456" s="115">
        <v>577.12</v>
      </c>
      <c r="C456" s="115">
        <f t="shared" si="12"/>
        <v>-1.2592389816589129E-2</v>
      </c>
      <c r="D456" s="115">
        <f t="shared" si="13"/>
        <v>12.592389816589129</v>
      </c>
    </row>
    <row r="457" spans="1:4" x14ac:dyDescent="0.3">
      <c r="A457" s="117">
        <v>40049</v>
      </c>
      <c r="B457" s="115">
        <v>573.88</v>
      </c>
      <c r="C457" s="115">
        <f t="shared" si="12"/>
        <v>1.136704086847725E-2</v>
      </c>
      <c r="D457" s="115">
        <f t="shared" si="13"/>
        <v>-11.36704086847725</v>
      </c>
    </row>
    <row r="458" spans="1:4" x14ac:dyDescent="0.3">
      <c r="A458" s="117">
        <v>40050</v>
      </c>
      <c r="B458" s="115">
        <v>580.6</v>
      </c>
      <c r="C458" s="115">
        <f t="shared" si="12"/>
        <v>1.40244860890371E-2</v>
      </c>
      <c r="D458" s="115">
        <f t="shared" si="13"/>
        <v>-14.024486089037099</v>
      </c>
    </row>
    <row r="459" spans="1:4" x14ac:dyDescent="0.3">
      <c r="A459" s="117">
        <v>40051</v>
      </c>
      <c r="B459" s="115">
        <v>583.30999999999995</v>
      </c>
      <c r="C459" s="115">
        <f t="shared" si="12"/>
        <v>1.5812479320132921E-2</v>
      </c>
      <c r="D459" s="115">
        <f t="shared" si="13"/>
        <v>-15.812479320132921</v>
      </c>
    </row>
    <row r="460" spans="1:4" x14ac:dyDescent="0.3">
      <c r="A460" s="117">
        <v>40052</v>
      </c>
      <c r="B460" s="115">
        <v>589.26</v>
      </c>
      <c r="C460" s="115">
        <f t="shared" si="12"/>
        <v>3.4479126435167283E-2</v>
      </c>
      <c r="D460" s="115">
        <f t="shared" si="13"/>
        <v>-34.479126435167281</v>
      </c>
    </row>
    <row r="461" spans="1:4" x14ac:dyDescent="0.3">
      <c r="A461" s="117">
        <v>40053</v>
      </c>
      <c r="B461" s="115">
        <v>592.9</v>
      </c>
      <c r="C461" s="115">
        <f t="shared" si="12"/>
        <v>0.10216752797709766</v>
      </c>
      <c r="D461" s="115">
        <f t="shared" si="13"/>
        <v>-102.16752797709766</v>
      </c>
    </row>
    <row r="462" spans="1:4" x14ac:dyDescent="0.3">
      <c r="A462" s="117">
        <v>40056</v>
      </c>
      <c r="B462" s="115">
        <v>584.13</v>
      </c>
      <c r="C462" s="115">
        <f t="shared" si="12"/>
        <v>7.0501777663746712E-2</v>
      </c>
      <c r="D462" s="115">
        <f t="shared" si="13"/>
        <v>-70.501777663746708</v>
      </c>
    </row>
    <row r="463" spans="1:4" x14ac:dyDescent="0.3">
      <c r="A463" s="117">
        <v>40057</v>
      </c>
      <c r="B463" s="115">
        <v>553.27</v>
      </c>
      <c r="C463" s="115">
        <f t="shared" ref="C463:C526" si="14">(B463-B454)/B454</f>
        <v>2.3115187602862585E-2</v>
      </c>
      <c r="D463" s="115">
        <f t="shared" ref="D463:D526" si="15">C463*$D$2</f>
        <v>-23.115187602862584</v>
      </c>
    </row>
    <row r="464" spans="1:4" x14ac:dyDescent="0.3">
      <c r="A464" s="117">
        <v>40058</v>
      </c>
      <c r="B464" s="115">
        <v>542.63</v>
      </c>
      <c r="C464" s="115">
        <f t="shared" si="14"/>
        <v>-3.5735863809219198E-2</v>
      </c>
      <c r="D464" s="115">
        <f t="shared" si="15"/>
        <v>35.735863809219197</v>
      </c>
    </row>
    <row r="465" spans="1:4" x14ac:dyDescent="0.3">
      <c r="A465" s="117">
        <v>40059</v>
      </c>
      <c r="B465" s="115">
        <v>552.67999999999995</v>
      </c>
      <c r="C465" s="115">
        <f t="shared" si="14"/>
        <v>-4.2348211810368824E-2</v>
      </c>
      <c r="D465" s="115">
        <f t="shared" si="15"/>
        <v>42.348211810368824</v>
      </c>
    </row>
    <row r="466" spans="1:4" x14ac:dyDescent="0.3">
      <c r="A466" s="117">
        <v>40060</v>
      </c>
      <c r="B466" s="115">
        <v>558.91</v>
      </c>
      <c r="C466" s="115">
        <f t="shared" si="14"/>
        <v>-2.6085592806858623E-2</v>
      </c>
      <c r="D466" s="115">
        <f t="shared" si="15"/>
        <v>26.085592806858624</v>
      </c>
    </row>
    <row r="467" spans="1:4" x14ac:dyDescent="0.3">
      <c r="A467" s="117">
        <v>40063</v>
      </c>
      <c r="B467" s="115">
        <v>558.91</v>
      </c>
      <c r="C467" s="115">
        <f t="shared" si="14"/>
        <v>-3.7357905614881247E-2</v>
      </c>
      <c r="D467" s="115">
        <f t="shared" si="15"/>
        <v>37.357905614881247</v>
      </c>
    </row>
    <row r="468" spans="1:4" x14ac:dyDescent="0.3">
      <c r="A468" s="117">
        <v>40064</v>
      </c>
      <c r="B468" s="115">
        <v>578.36</v>
      </c>
      <c r="C468" s="115">
        <f t="shared" si="14"/>
        <v>-8.4860537278632839E-3</v>
      </c>
      <c r="D468" s="115">
        <f t="shared" si="15"/>
        <v>8.4860537278632844</v>
      </c>
    </row>
    <row r="469" spans="1:4" x14ac:dyDescent="0.3">
      <c r="A469" s="117">
        <v>40065</v>
      </c>
      <c r="B469" s="115">
        <v>590.34</v>
      </c>
      <c r="C469" s="115">
        <f t="shared" si="14"/>
        <v>1.8328072497709685E-3</v>
      </c>
      <c r="D469" s="115">
        <f t="shared" si="15"/>
        <v>-1.8328072497709686</v>
      </c>
    </row>
    <row r="470" spans="1:4" x14ac:dyDescent="0.3">
      <c r="A470" s="117">
        <v>40066</v>
      </c>
      <c r="B470" s="115">
        <v>598.26</v>
      </c>
      <c r="C470" s="115">
        <f t="shared" si="14"/>
        <v>9.0403103390116618E-3</v>
      </c>
      <c r="D470" s="115">
        <f t="shared" si="15"/>
        <v>-9.0403103390116613</v>
      </c>
    </row>
    <row r="471" spans="1:4" x14ac:dyDescent="0.3">
      <c r="A471" s="117">
        <v>40067</v>
      </c>
      <c r="B471" s="115">
        <v>596.23</v>
      </c>
      <c r="C471" s="115">
        <f t="shared" si="14"/>
        <v>2.0714566962833653E-2</v>
      </c>
      <c r="D471" s="115">
        <f t="shared" si="15"/>
        <v>-20.714566962833654</v>
      </c>
    </row>
    <row r="472" spans="1:4" x14ac:dyDescent="0.3">
      <c r="A472" s="117">
        <v>40070</v>
      </c>
      <c r="B472" s="115">
        <v>614.65</v>
      </c>
      <c r="C472" s="115">
        <f t="shared" si="14"/>
        <v>0.11094040884197588</v>
      </c>
      <c r="D472" s="115">
        <f t="shared" si="15"/>
        <v>-110.94040884197588</v>
      </c>
    </row>
    <row r="473" spans="1:4" x14ac:dyDescent="0.3">
      <c r="A473" s="117">
        <v>40071</v>
      </c>
      <c r="B473" s="115">
        <v>624.64</v>
      </c>
      <c r="C473" s="115">
        <f t="shared" si="14"/>
        <v>0.15113429040045701</v>
      </c>
      <c r="D473" s="115">
        <f t="shared" si="15"/>
        <v>-151.13429040045702</v>
      </c>
    </row>
    <row r="474" spans="1:4" x14ac:dyDescent="0.3">
      <c r="A474" s="117">
        <v>40072</v>
      </c>
      <c r="B474" s="115">
        <v>650.12</v>
      </c>
      <c r="C474" s="115">
        <f t="shared" si="14"/>
        <v>0.17630455236303116</v>
      </c>
      <c r="D474" s="115">
        <f t="shared" si="15"/>
        <v>-176.30455236303118</v>
      </c>
    </row>
    <row r="475" spans="1:4" x14ac:dyDescent="0.3">
      <c r="A475" s="117">
        <v>40073</v>
      </c>
      <c r="B475" s="115">
        <v>645.54999999999995</v>
      </c>
      <c r="C475" s="115">
        <f t="shared" si="14"/>
        <v>0.1550160133116244</v>
      </c>
      <c r="D475" s="115">
        <f t="shared" si="15"/>
        <v>-155.01601331162439</v>
      </c>
    </row>
    <row r="476" spans="1:4" x14ac:dyDescent="0.3">
      <c r="A476" s="117">
        <v>40074</v>
      </c>
      <c r="B476" s="115">
        <v>647.71</v>
      </c>
      <c r="C476" s="115">
        <f t="shared" si="14"/>
        <v>0.1588806784634379</v>
      </c>
      <c r="D476" s="115">
        <f t="shared" si="15"/>
        <v>-158.8806784634379</v>
      </c>
    </row>
    <row r="477" spans="1:4" x14ac:dyDescent="0.3">
      <c r="A477" s="117">
        <v>40077</v>
      </c>
      <c r="B477" s="115">
        <v>636.01</v>
      </c>
      <c r="C477" s="115">
        <f t="shared" si="14"/>
        <v>9.9678400995919458E-2</v>
      </c>
      <c r="D477" s="115">
        <f t="shared" si="15"/>
        <v>-99.678400995919461</v>
      </c>
    </row>
    <row r="478" spans="1:4" x14ac:dyDescent="0.3">
      <c r="A478" s="117">
        <v>40078</v>
      </c>
      <c r="B478" s="115">
        <v>657.04</v>
      </c>
      <c r="C478" s="115">
        <f t="shared" si="14"/>
        <v>0.11298573703289617</v>
      </c>
      <c r="D478" s="115">
        <f t="shared" si="15"/>
        <v>-112.98573703289617</v>
      </c>
    </row>
    <row r="479" spans="1:4" x14ac:dyDescent="0.3">
      <c r="A479" s="117">
        <v>40079</v>
      </c>
      <c r="B479" s="115">
        <v>631.44000000000005</v>
      </c>
      <c r="C479" s="115">
        <f t="shared" si="14"/>
        <v>5.5460836425634444E-2</v>
      </c>
      <c r="D479" s="115">
        <f t="shared" si="15"/>
        <v>-55.460836425634447</v>
      </c>
    </row>
    <row r="480" spans="1:4" x14ac:dyDescent="0.3">
      <c r="A480" s="117">
        <v>40080</v>
      </c>
      <c r="B480" s="115">
        <v>609.65</v>
      </c>
      <c r="C480" s="115">
        <f t="shared" si="14"/>
        <v>2.2508092514633544E-2</v>
      </c>
      <c r="D480" s="115">
        <f t="shared" si="15"/>
        <v>-22.508092514633546</v>
      </c>
    </row>
    <row r="481" spans="1:4" x14ac:dyDescent="0.3">
      <c r="A481" s="117">
        <v>40081</v>
      </c>
      <c r="B481" s="115">
        <v>610.94000000000005</v>
      </c>
      <c r="C481" s="115">
        <f t="shared" si="14"/>
        <v>-6.0359554217846298E-3</v>
      </c>
      <c r="D481" s="115">
        <f t="shared" si="15"/>
        <v>6.0359554217846298</v>
      </c>
    </row>
    <row r="482" spans="1:4" x14ac:dyDescent="0.3">
      <c r="A482" s="117">
        <v>40084</v>
      </c>
      <c r="B482" s="115">
        <v>637.5</v>
      </c>
      <c r="C482" s="115">
        <f t="shared" si="14"/>
        <v>2.0587858606557399E-2</v>
      </c>
      <c r="D482" s="115">
        <f t="shared" si="15"/>
        <v>-20.587858606557397</v>
      </c>
    </row>
    <row r="483" spans="1:4" x14ac:dyDescent="0.3">
      <c r="A483" s="117">
        <v>40085</v>
      </c>
      <c r="B483" s="115">
        <v>626.38</v>
      </c>
      <c r="C483" s="115">
        <f t="shared" si="14"/>
        <v>-3.6516335445763874E-2</v>
      </c>
      <c r="D483" s="115">
        <f t="shared" si="15"/>
        <v>36.516335445763872</v>
      </c>
    </row>
    <row r="484" spans="1:4" x14ac:dyDescent="0.3">
      <c r="A484" s="117">
        <v>40086</v>
      </c>
      <c r="B484" s="115">
        <v>621.36</v>
      </c>
      <c r="C484" s="115">
        <f t="shared" si="14"/>
        <v>-3.747192316629222E-2</v>
      </c>
      <c r="D484" s="115">
        <f t="shared" si="15"/>
        <v>37.471923166292221</v>
      </c>
    </row>
    <row r="485" spans="1:4" x14ac:dyDescent="0.3">
      <c r="A485" s="117">
        <v>40087</v>
      </c>
      <c r="B485" s="115">
        <v>593.74</v>
      </c>
      <c r="C485" s="115">
        <f t="shared" si="14"/>
        <v>-8.3324327245217808E-2</v>
      </c>
      <c r="D485" s="115">
        <f t="shared" si="15"/>
        <v>83.324327245217802</v>
      </c>
    </row>
    <row r="486" spans="1:4" x14ac:dyDescent="0.3">
      <c r="A486" s="117">
        <v>40088</v>
      </c>
      <c r="B486" s="115">
        <v>588.04</v>
      </c>
      <c r="C486" s="115">
        <f t="shared" si="14"/>
        <v>-7.5423342400276774E-2</v>
      </c>
      <c r="D486" s="115">
        <f t="shared" si="15"/>
        <v>75.42334240027678</v>
      </c>
    </row>
    <row r="487" spans="1:4" x14ac:dyDescent="0.3">
      <c r="A487" s="117">
        <v>40091</v>
      </c>
      <c r="B487" s="115">
        <v>604.20000000000005</v>
      </c>
      <c r="C487" s="115">
        <f t="shared" si="14"/>
        <v>-8.0421283331303911E-2</v>
      </c>
      <c r="D487" s="115">
        <f t="shared" si="15"/>
        <v>80.421283331303911</v>
      </c>
    </row>
    <row r="488" spans="1:4" x14ac:dyDescent="0.3">
      <c r="A488" s="117">
        <v>40092</v>
      </c>
      <c r="B488" s="115">
        <v>604.48</v>
      </c>
      <c r="C488" s="115">
        <f t="shared" si="14"/>
        <v>-4.2696059799822682E-2</v>
      </c>
      <c r="D488" s="115">
        <f t="shared" si="15"/>
        <v>42.696059799822685</v>
      </c>
    </row>
    <row r="489" spans="1:4" x14ac:dyDescent="0.3">
      <c r="A489" s="117">
        <v>40093</v>
      </c>
      <c r="B489" s="115">
        <v>603.37</v>
      </c>
      <c r="C489" s="115">
        <f t="shared" si="14"/>
        <v>-1.0300992372672801E-2</v>
      </c>
      <c r="D489" s="115">
        <f t="shared" si="15"/>
        <v>10.3009923726728</v>
      </c>
    </row>
    <row r="490" spans="1:4" x14ac:dyDescent="0.3">
      <c r="A490" s="117">
        <v>40094</v>
      </c>
      <c r="B490" s="115">
        <v>614.73</v>
      </c>
      <c r="C490" s="115">
        <f t="shared" si="14"/>
        <v>6.2035551772677564E-3</v>
      </c>
      <c r="D490" s="115">
        <f t="shared" si="15"/>
        <v>-6.2035551772677566</v>
      </c>
    </row>
    <row r="491" spans="1:4" x14ac:dyDescent="0.3">
      <c r="A491" s="117">
        <v>40095</v>
      </c>
      <c r="B491" s="115">
        <v>620.45000000000005</v>
      </c>
      <c r="C491" s="115">
        <f t="shared" si="14"/>
        <v>-2.6745098039215615E-2</v>
      </c>
      <c r="D491" s="115">
        <f t="shared" si="15"/>
        <v>26.745098039215616</v>
      </c>
    </row>
    <row r="492" spans="1:4" x14ac:dyDescent="0.3">
      <c r="A492" s="117">
        <v>40098</v>
      </c>
      <c r="B492" s="115">
        <v>619.71</v>
      </c>
      <c r="C492" s="115">
        <f t="shared" si="14"/>
        <v>-1.0648488138190809E-2</v>
      </c>
      <c r="D492" s="115">
        <f t="shared" si="15"/>
        <v>10.648488138190809</v>
      </c>
    </row>
    <row r="493" spans="1:4" x14ac:dyDescent="0.3">
      <c r="A493" s="117">
        <v>40099</v>
      </c>
      <c r="B493" s="115">
        <v>610.99</v>
      </c>
      <c r="C493" s="115">
        <f t="shared" si="14"/>
        <v>-1.6689197888502646E-2</v>
      </c>
      <c r="D493" s="115">
        <f t="shared" si="15"/>
        <v>16.689197888502648</v>
      </c>
    </row>
    <row r="494" spans="1:4" x14ac:dyDescent="0.3">
      <c r="A494" s="117">
        <v>40100</v>
      </c>
      <c r="B494" s="115">
        <v>633.41999999999996</v>
      </c>
      <c r="C494" s="115">
        <f t="shared" si="14"/>
        <v>6.683059925219785E-2</v>
      </c>
      <c r="D494" s="115">
        <f t="shared" si="15"/>
        <v>-66.830599252197857</v>
      </c>
    </row>
    <row r="495" spans="1:4" x14ac:dyDescent="0.3">
      <c r="A495" s="117">
        <v>40101</v>
      </c>
      <c r="B495" s="115">
        <v>628.58000000000004</v>
      </c>
      <c r="C495" s="115">
        <f t="shared" si="14"/>
        <v>6.8940888374940612E-2</v>
      </c>
      <c r="D495" s="115">
        <f t="shared" si="15"/>
        <v>-68.940888374940613</v>
      </c>
    </row>
    <row r="496" spans="1:4" x14ac:dyDescent="0.3">
      <c r="A496" s="117">
        <v>40102</v>
      </c>
      <c r="B496" s="115">
        <v>612.66</v>
      </c>
      <c r="C496" s="115">
        <f t="shared" si="14"/>
        <v>1.400198609731864E-2</v>
      </c>
      <c r="D496" s="115">
        <f t="shared" si="15"/>
        <v>-14.001986097318641</v>
      </c>
    </row>
    <row r="497" spans="1:4" x14ac:dyDescent="0.3">
      <c r="A497" s="117">
        <v>40105</v>
      </c>
      <c r="B497" s="115">
        <v>625.17999999999995</v>
      </c>
      <c r="C497" s="115">
        <f t="shared" si="14"/>
        <v>3.4244309158284691E-2</v>
      </c>
      <c r="D497" s="115">
        <f t="shared" si="15"/>
        <v>-34.244309158284693</v>
      </c>
    </row>
    <row r="498" spans="1:4" x14ac:dyDescent="0.3">
      <c r="A498" s="117">
        <v>40106</v>
      </c>
      <c r="B498" s="115">
        <v>613.21</v>
      </c>
      <c r="C498" s="115">
        <f t="shared" si="14"/>
        <v>1.630840114689168E-2</v>
      </c>
      <c r="D498" s="115">
        <f t="shared" si="15"/>
        <v>-16.308401146891679</v>
      </c>
    </row>
    <row r="499" spans="1:4" x14ac:dyDescent="0.3">
      <c r="A499" s="117">
        <v>40107</v>
      </c>
      <c r="B499" s="115">
        <v>606</v>
      </c>
      <c r="C499" s="115">
        <f t="shared" si="14"/>
        <v>-1.4201356693182402E-2</v>
      </c>
      <c r="D499" s="115">
        <f t="shared" si="15"/>
        <v>14.201356693182403</v>
      </c>
    </row>
    <row r="500" spans="1:4" x14ac:dyDescent="0.3">
      <c r="A500" s="117">
        <v>40108</v>
      </c>
      <c r="B500" s="115">
        <v>622.09</v>
      </c>
      <c r="C500" s="115">
        <f t="shared" si="14"/>
        <v>2.6432428076395942E-3</v>
      </c>
      <c r="D500" s="115">
        <f t="shared" si="15"/>
        <v>-2.6432428076395942</v>
      </c>
    </row>
    <row r="501" spans="1:4" x14ac:dyDescent="0.3">
      <c r="A501" s="117">
        <v>40109</v>
      </c>
      <c r="B501" s="115">
        <v>614.21</v>
      </c>
      <c r="C501" s="115">
        <f t="shared" si="14"/>
        <v>-8.8751190072775977E-3</v>
      </c>
      <c r="D501" s="115">
        <f t="shared" si="15"/>
        <v>8.8751190072775969</v>
      </c>
    </row>
    <row r="502" spans="1:4" x14ac:dyDescent="0.3">
      <c r="A502" s="117">
        <v>40112</v>
      </c>
      <c r="B502" s="115">
        <v>613.16</v>
      </c>
      <c r="C502" s="115">
        <f t="shared" si="14"/>
        <v>3.5516129560221265E-3</v>
      </c>
      <c r="D502" s="115">
        <f t="shared" si="15"/>
        <v>-3.5516129560221263</v>
      </c>
    </row>
    <row r="503" spans="1:4" x14ac:dyDescent="0.3">
      <c r="A503" s="117">
        <v>40113</v>
      </c>
      <c r="B503" s="115">
        <v>603.62</v>
      </c>
      <c r="C503" s="115">
        <f t="shared" si="14"/>
        <v>-4.704619367875968E-2</v>
      </c>
      <c r="D503" s="115">
        <f t="shared" si="15"/>
        <v>47.046193678759678</v>
      </c>
    </row>
    <row r="504" spans="1:4" x14ac:dyDescent="0.3">
      <c r="A504" s="117">
        <v>40114</v>
      </c>
      <c r="B504" s="115">
        <v>578.34</v>
      </c>
      <c r="C504" s="115">
        <f t="shared" si="14"/>
        <v>-7.9926182824779674E-2</v>
      </c>
      <c r="D504" s="115">
        <f t="shared" si="15"/>
        <v>79.926182824779673</v>
      </c>
    </row>
    <row r="505" spans="1:4" x14ac:dyDescent="0.3">
      <c r="A505" s="117">
        <v>40115</v>
      </c>
      <c r="B505" s="115">
        <v>604.96</v>
      </c>
      <c r="C505" s="115">
        <f t="shared" si="14"/>
        <v>-1.2568145464041936E-2</v>
      </c>
      <c r="D505" s="115">
        <f t="shared" si="15"/>
        <v>12.568145464041937</v>
      </c>
    </row>
    <row r="506" spans="1:4" x14ac:dyDescent="0.3">
      <c r="A506" s="117">
        <v>40116</v>
      </c>
      <c r="B506" s="115">
        <v>593.27</v>
      </c>
      <c r="C506" s="115">
        <f t="shared" si="14"/>
        <v>-5.1041300105569551E-2</v>
      </c>
      <c r="D506" s="115">
        <f t="shared" si="15"/>
        <v>51.041300105569547</v>
      </c>
    </row>
    <row r="507" spans="1:4" x14ac:dyDescent="0.3">
      <c r="A507" s="117">
        <v>40119</v>
      </c>
      <c r="B507" s="115">
        <v>595.05999999999995</v>
      </c>
      <c r="C507" s="115">
        <f t="shared" si="14"/>
        <v>-2.9598343145089103E-2</v>
      </c>
      <c r="D507" s="115">
        <f t="shared" si="15"/>
        <v>29.598343145089103</v>
      </c>
    </row>
    <row r="508" spans="1:4" x14ac:dyDescent="0.3">
      <c r="A508" s="117">
        <v>40120</v>
      </c>
      <c r="B508" s="115">
        <v>604.23</v>
      </c>
      <c r="C508" s="115">
        <f t="shared" si="14"/>
        <v>-2.9207920792078909E-3</v>
      </c>
      <c r="D508" s="115">
        <f t="shared" si="15"/>
        <v>2.920792079207891</v>
      </c>
    </row>
    <row r="509" spans="1:4" x14ac:dyDescent="0.3">
      <c r="A509" s="117">
        <v>40121</v>
      </c>
      <c r="B509" s="115">
        <v>590.87</v>
      </c>
      <c r="C509" s="115">
        <f t="shared" si="14"/>
        <v>-5.0185664453696453E-2</v>
      </c>
      <c r="D509" s="115">
        <f t="shared" si="15"/>
        <v>50.185664453696454</v>
      </c>
    </row>
    <row r="510" spans="1:4" x14ac:dyDescent="0.3">
      <c r="A510" s="117">
        <v>40122</v>
      </c>
      <c r="B510" s="115">
        <v>604.22</v>
      </c>
      <c r="C510" s="115">
        <f t="shared" si="14"/>
        <v>-1.6264795428273731E-2</v>
      </c>
      <c r="D510" s="115">
        <f t="shared" si="15"/>
        <v>16.264795428273732</v>
      </c>
    </row>
    <row r="511" spans="1:4" x14ac:dyDescent="0.3">
      <c r="A511" s="117">
        <v>40123</v>
      </c>
      <c r="B511" s="115">
        <v>594.52</v>
      </c>
      <c r="C511" s="115">
        <f t="shared" si="14"/>
        <v>-3.0399895622675952E-2</v>
      </c>
      <c r="D511" s="115">
        <f t="shared" si="15"/>
        <v>30.399895622675952</v>
      </c>
    </row>
    <row r="512" spans="1:4" x14ac:dyDescent="0.3">
      <c r="A512" s="117">
        <v>40126</v>
      </c>
      <c r="B512" s="115">
        <v>623.44000000000005</v>
      </c>
      <c r="C512" s="115">
        <f t="shared" si="14"/>
        <v>3.2835227460985474E-2</v>
      </c>
      <c r="D512" s="115">
        <f t="shared" si="15"/>
        <v>-32.835227460985472</v>
      </c>
    </row>
    <row r="513" spans="1:4" x14ac:dyDescent="0.3">
      <c r="A513" s="117">
        <v>40127</v>
      </c>
      <c r="B513" s="115">
        <v>618.39</v>
      </c>
      <c r="C513" s="115">
        <f t="shared" si="14"/>
        <v>6.9249922191098573E-2</v>
      </c>
      <c r="D513" s="115">
        <f t="shared" si="15"/>
        <v>-69.249922191098577</v>
      </c>
    </row>
    <row r="514" spans="1:4" x14ac:dyDescent="0.3">
      <c r="A514" s="117">
        <v>40128</v>
      </c>
      <c r="B514" s="115">
        <v>630.80999999999995</v>
      </c>
      <c r="C514" s="115">
        <f t="shared" si="14"/>
        <v>4.2730097857709447E-2</v>
      </c>
      <c r="D514" s="115">
        <f t="shared" si="15"/>
        <v>-42.730097857709445</v>
      </c>
    </row>
    <row r="515" spans="1:4" x14ac:dyDescent="0.3">
      <c r="A515" s="117">
        <v>40129</v>
      </c>
      <c r="B515" s="115">
        <v>622.73</v>
      </c>
      <c r="C515" s="115">
        <f t="shared" si="14"/>
        <v>4.965698585804109E-2</v>
      </c>
      <c r="D515" s="115">
        <f t="shared" si="15"/>
        <v>-49.656985858041089</v>
      </c>
    </row>
    <row r="516" spans="1:4" x14ac:dyDescent="0.3">
      <c r="A516" s="117">
        <v>40130</v>
      </c>
      <c r="B516" s="115">
        <v>631.63</v>
      </c>
      <c r="C516" s="115">
        <f t="shared" si="14"/>
        <v>6.1455987631499433E-2</v>
      </c>
      <c r="D516" s="115">
        <f t="shared" si="15"/>
        <v>-61.455987631499433</v>
      </c>
    </row>
    <row r="517" spans="1:4" x14ac:dyDescent="0.3">
      <c r="A517" s="117">
        <v>40133</v>
      </c>
      <c r="B517" s="115">
        <v>646.37</v>
      </c>
      <c r="C517" s="115">
        <f t="shared" si="14"/>
        <v>6.9741654667924438E-2</v>
      </c>
      <c r="D517" s="115">
        <f t="shared" si="15"/>
        <v>-69.741654667924436</v>
      </c>
    </row>
    <row r="518" spans="1:4" x14ac:dyDescent="0.3">
      <c r="A518" s="117">
        <v>40134</v>
      </c>
      <c r="B518" s="115">
        <v>635.22</v>
      </c>
      <c r="C518" s="115">
        <f t="shared" si="14"/>
        <v>7.5058811582920132E-2</v>
      </c>
      <c r="D518" s="115">
        <f t="shared" si="15"/>
        <v>-75.058811582920129</v>
      </c>
    </row>
    <row r="519" spans="1:4" x14ac:dyDescent="0.3">
      <c r="A519" s="117">
        <v>40135</v>
      </c>
      <c r="B519" s="115">
        <v>647.71</v>
      </c>
      <c r="C519" s="115">
        <f t="shared" si="14"/>
        <v>7.1977094435801539E-2</v>
      </c>
      <c r="D519" s="115">
        <f t="shared" si="15"/>
        <v>-71.977094435801533</v>
      </c>
    </row>
    <row r="520" spans="1:4" x14ac:dyDescent="0.3">
      <c r="A520" s="117">
        <v>40136</v>
      </c>
      <c r="B520" s="115">
        <v>631.46</v>
      </c>
      <c r="C520" s="115">
        <f t="shared" si="14"/>
        <v>6.2134158648994242E-2</v>
      </c>
      <c r="D520" s="115">
        <f t="shared" si="15"/>
        <v>-62.134158648994244</v>
      </c>
    </row>
    <row r="521" spans="1:4" x14ac:dyDescent="0.3">
      <c r="A521" s="117">
        <v>40137</v>
      </c>
      <c r="B521" s="115">
        <v>628.32000000000005</v>
      </c>
      <c r="C521" s="115">
        <f t="shared" si="14"/>
        <v>7.8275375336840682E-3</v>
      </c>
      <c r="D521" s="115">
        <f t="shared" si="15"/>
        <v>-7.827537533684068</v>
      </c>
    </row>
    <row r="522" spans="1:4" x14ac:dyDescent="0.3">
      <c r="A522" s="117">
        <v>40140</v>
      </c>
      <c r="B522" s="115">
        <v>635.79999999999995</v>
      </c>
      <c r="C522" s="115">
        <f t="shared" si="14"/>
        <v>2.8153754103397481E-2</v>
      </c>
      <c r="D522" s="115">
        <f t="shared" si="15"/>
        <v>-28.153754103397482</v>
      </c>
    </row>
    <row r="523" spans="1:4" x14ac:dyDescent="0.3">
      <c r="A523" s="117">
        <v>40141</v>
      </c>
      <c r="B523" s="115">
        <v>626.35</v>
      </c>
      <c r="C523" s="115">
        <f t="shared" si="14"/>
        <v>-7.0702747261456268E-3</v>
      </c>
      <c r="D523" s="115">
        <f t="shared" si="15"/>
        <v>7.0702747261456267</v>
      </c>
    </row>
    <row r="524" spans="1:4" x14ac:dyDescent="0.3">
      <c r="A524" s="117">
        <v>40142</v>
      </c>
      <c r="B524" s="115">
        <v>628.54</v>
      </c>
      <c r="C524" s="115">
        <f t="shared" si="14"/>
        <v>9.3298861464839421E-3</v>
      </c>
      <c r="D524" s="115">
        <f t="shared" si="15"/>
        <v>-9.3298861464839415</v>
      </c>
    </row>
    <row r="525" spans="1:4" x14ac:dyDescent="0.3">
      <c r="A525" s="117">
        <v>40143</v>
      </c>
      <c r="B525" s="115">
        <v>628.54</v>
      </c>
      <c r="C525" s="115">
        <f t="shared" si="14"/>
        <v>-4.892104554881864E-3</v>
      </c>
      <c r="D525" s="115">
        <f t="shared" si="15"/>
        <v>4.8921045548818638</v>
      </c>
    </row>
    <row r="526" spans="1:4" x14ac:dyDescent="0.3">
      <c r="A526" s="117">
        <v>40144</v>
      </c>
      <c r="B526" s="115">
        <v>610.01</v>
      </c>
      <c r="C526" s="115">
        <f t="shared" si="14"/>
        <v>-5.6252610733790266E-2</v>
      </c>
      <c r="D526" s="115">
        <f t="shared" si="15"/>
        <v>56.252610733790263</v>
      </c>
    </row>
    <row r="527" spans="1:4" x14ac:dyDescent="0.3">
      <c r="A527" s="117">
        <v>40147</v>
      </c>
      <c r="B527" s="115">
        <v>634.39</v>
      </c>
      <c r="C527" s="115">
        <f t="shared" ref="C527:C590" si="16">(B527-B518)/B518</f>
        <v>-1.3066339221057914E-3</v>
      </c>
      <c r="D527" s="115">
        <f t="shared" ref="D527:D590" si="17">C527*$D$2</f>
        <v>1.3066339221057914</v>
      </c>
    </row>
    <row r="528" spans="1:4" x14ac:dyDescent="0.3">
      <c r="A528" s="117">
        <v>40148</v>
      </c>
      <c r="B528" s="115">
        <v>642.5</v>
      </c>
      <c r="C528" s="115">
        <f t="shared" si="16"/>
        <v>-8.0437232712171122E-3</v>
      </c>
      <c r="D528" s="115">
        <f t="shared" si="17"/>
        <v>8.0437232712171127</v>
      </c>
    </row>
    <row r="529" spans="1:4" x14ac:dyDescent="0.3">
      <c r="A529" s="117">
        <v>40149</v>
      </c>
      <c r="B529" s="115">
        <v>652.6</v>
      </c>
      <c r="C529" s="115">
        <f t="shared" si="16"/>
        <v>3.3477971684667256E-2</v>
      </c>
      <c r="D529" s="115">
        <f t="shared" si="17"/>
        <v>-33.477971684667253</v>
      </c>
    </row>
    <row r="530" spans="1:4" x14ac:dyDescent="0.3">
      <c r="A530" s="117">
        <v>40150</v>
      </c>
      <c r="B530" s="115">
        <v>645.73</v>
      </c>
      <c r="C530" s="115">
        <f t="shared" si="16"/>
        <v>2.7708810797046037E-2</v>
      </c>
      <c r="D530" s="115">
        <f t="shared" si="17"/>
        <v>-27.708810797046038</v>
      </c>
    </row>
    <row r="531" spans="1:4" x14ac:dyDescent="0.3">
      <c r="A531" s="117">
        <v>40151</v>
      </c>
      <c r="B531" s="115">
        <v>664.92</v>
      </c>
      <c r="C531" s="115">
        <f t="shared" si="16"/>
        <v>4.5800566215791143E-2</v>
      </c>
      <c r="D531" s="115">
        <f t="shared" si="17"/>
        <v>-45.800566215791143</v>
      </c>
    </row>
    <row r="532" spans="1:4" x14ac:dyDescent="0.3">
      <c r="A532" s="117">
        <v>40154</v>
      </c>
      <c r="B532" s="115">
        <v>651.65</v>
      </c>
      <c r="C532" s="115">
        <f t="shared" si="16"/>
        <v>4.0392751656422053E-2</v>
      </c>
      <c r="D532" s="115">
        <f t="shared" si="17"/>
        <v>-40.39275165642205</v>
      </c>
    </row>
    <row r="533" spans="1:4" x14ac:dyDescent="0.3">
      <c r="A533" s="117">
        <v>40155</v>
      </c>
      <c r="B533" s="115">
        <v>648.21</v>
      </c>
      <c r="C533" s="115">
        <f t="shared" si="16"/>
        <v>3.1294746555509713E-2</v>
      </c>
      <c r="D533" s="115">
        <f t="shared" si="17"/>
        <v>-31.294746555509715</v>
      </c>
    </row>
    <row r="534" spans="1:4" x14ac:dyDescent="0.3">
      <c r="A534" s="117">
        <v>40156</v>
      </c>
      <c r="B534" s="115">
        <v>647.14</v>
      </c>
      <c r="C534" s="115">
        <f t="shared" si="16"/>
        <v>2.9592388710344645E-2</v>
      </c>
      <c r="D534" s="115">
        <f t="shared" si="17"/>
        <v>-29.592388710344643</v>
      </c>
    </row>
    <row r="535" spans="1:4" x14ac:dyDescent="0.3">
      <c r="A535" s="117">
        <v>40157</v>
      </c>
      <c r="B535" s="115">
        <v>645.12</v>
      </c>
      <c r="C535" s="115">
        <f t="shared" si="16"/>
        <v>5.7556433501090166E-2</v>
      </c>
      <c r="D535" s="115">
        <f t="shared" si="17"/>
        <v>-57.556433501090169</v>
      </c>
    </row>
    <row r="536" spans="1:4" x14ac:dyDescent="0.3">
      <c r="A536" s="117">
        <v>40158</v>
      </c>
      <c r="B536" s="115">
        <v>655</v>
      </c>
      <c r="C536" s="115">
        <f t="shared" si="16"/>
        <v>3.24879017638992E-2</v>
      </c>
      <c r="D536" s="115">
        <f t="shared" si="17"/>
        <v>-32.487901763899202</v>
      </c>
    </row>
    <row r="537" spans="1:4" x14ac:dyDescent="0.3">
      <c r="A537" s="117">
        <v>40161</v>
      </c>
      <c r="B537" s="115">
        <v>667.39</v>
      </c>
      <c r="C537" s="115">
        <f t="shared" si="16"/>
        <v>3.8739299610894923E-2</v>
      </c>
      <c r="D537" s="115">
        <f t="shared" si="17"/>
        <v>-38.739299610894925</v>
      </c>
    </row>
    <row r="538" spans="1:4" x14ac:dyDescent="0.3">
      <c r="A538" s="117">
        <v>40162</v>
      </c>
      <c r="B538" s="115">
        <v>660.08</v>
      </c>
      <c r="C538" s="115">
        <f t="shared" si="16"/>
        <v>1.1461844927980414E-2</v>
      </c>
      <c r="D538" s="115">
        <f t="shared" si="17"/>
        <v>-11.461844927980414</v>
      </c>
    </row>
    <row r="539" spans="1:4" x14ac:dyDescent="0.3">
      <c r="A539" s="117">
        <v>40163</v>
      </c>
      <c r="B539" s="115">
        <v>664.64</v>
      </c>
      <c r="C539" s="115">
        <f t="shared" si="16"/>
        <v>2.9284685549687901E-2</v>
      </c>
      <c r="D539" s="115">
        <f t="shared" si="17"/>
        <v>-29.2846855496879</v>
      </c>
    </row>
    <row r="540" spans="1:4" x14ac:dyDescent="0.3">
      <c r="A540" s="117">
        <v>40164</v>
      </c>
      <c r="B540" s="115">
        <v>661.1</v>
      </c>
      <c r="C540" s="115">
        <f t="shared" si="16"/>
        <v>-5.745052036335103E-3</v>
      </c>
      <c r="D540" s="115">
        <f t="shared" si="17"/>
        <v>5.7450520363351032</v>
      </c>
    </row>
    <row r="541" spans="1:4" x14ac:dyDescent="0.3">
      <c r="A541" s="117">
        <v>40165</v>
      </c>
      <c r="B541" s="115">
        <v>665.58</v>
      </c>
      <c r="C541" s="115">
        <f t="shared" si="16"/>
        <v>2.1376505792987131E-2</v>
      </c>
      <c r="D541" s="115">
        <f t="shared" si="17"/>
        <v>-21.376505792987132</v>
      </c>
    </row>
    <row r="542" spans="1:4" x14ac:dyDescent="0.3">
      <c r="A542" s="117">
        <v>40168</v>
      </c>
      <c r="B542" s="115">
        <v>674.19</v>
      </c>
      <c r="C542" s="115">
        <f t="shared" si="16"/>
        <v>4.0079603832091477E-2</v>
      </c>
      <c r="D542" s="115">
        <f t="shared" si="17"/>
        <v>-40.079603832091479</v>
      </c>
    </row>
    <row r="543" spans="1:4" x14ac:dyDescent="0.3">
      <c r="A543" s="117">
        <v>40169</v>
      </c>
      <c r="B543" s="115">
        <v>680.6</v>
      </c>
      <c r="C543" s="115">
        <f t="shared" si="16"/>
        <v>5.1704422536081894E-2</v>
      </c>
      <c r="D543" s="115">
        <f t="shared" si="17"/>
        <v>-51.704422536081893</v>
      </c>
    </row>
    <row r="544" spans="1:4" x14ac:dyDescent="0.3">
      <c r="A544" s="117">
        <v>40170</v>
      </c>
      <c r="B544" s="115">
        <v>688.49</v>
      </c>
      <c r="C544" s="115">
        <f t="shared" si="16"/>
        <v>6.7227802579365087E-2</v>
      </c>
      <c r="D544" s="115">
        <f t="shared" si="17"/>
        <v>-67.22780257936509</v>
      </c>
    </row>
    <row r="545" spans="1:4" x14ac:dyDescent="0.3">
      <c r="A545" s="117">
        <v>40171</v>
      </c>
      <c r="B545" s="115">
        <v>698.08</v>
      </c>
      <c r="C545" s="115">
        <f t="shared" si="16"/>
        <v>6.5770992366412276E-2</v>
      </c>
      <c r="D545" s="115">
        <f t="shared" si="17"/>
        <v>-65.770992366412273</v>
      </c>
    </row>
    <row r="546" spans="1:4" x14ac:dyDescent="0.3">
      <c r="A546" s="117">
        <v>40172</v>
      </c>
      <c r="B546" s="115">
        <v>698.08</v>
      </c>
      <c r="C546" s="115">
        <f t="shared" si="16"/>
        <v>4.5985106159816679E-2</v>
      </c>
      <c r="D546" s="115">
        <f t="shared" si="17"/>
        <v>-45.985106159816681</v>
      </c>
    </row>
    <row r="547" spans="1:4" x14ac:dyDescent="0.3">
      <c r="A547" s="117">
        <v>40175</v>
      </c>
      <c r="B547" s="115">
        <v>700.8</v>
      </c>
      <c r="C547" s="115">
        <f t="shared" si="16"/>
        <v>6.1689492182765593E-2</v>
      </c>
      <c r="D547" s="115">
        <f t="shared" si="17"/>
        <v>-61.689492182765591</v>
      </c>
    </row>
    <row r="548" spans="1:4" x14ac:dyDescent="0.3">
      <c r="A548" s="117">
        <v>40176</v>
      </c>
      <c r="B548" s="115">
        <v>692.09</v>
      </c>
      <c r="C548" s="115">
        <f t="shared" si="16"/>
        <v>4.1300553683196989E-2</v>
      </c>
      <c r="D548" s="115">
        <f t="shared" si="17"/>
        <v>-41.300553683196988</v>
      </c>
    </row>
    <row r="549" spans="1:4" x14ac:dyDescent="0.3">
      <c r="A549" s="117">
        <v>40177</v>
      </c>
      <c r="B549" s="115">
        <v>692.89</v>
      </c>
      <c r="C549" s="115">
        <f t="shared" si="16"/>
        <v>4.8086522462562342E-2</v>
      </c>
      <c r="D549" s="115">
        <f t="shared" si="17"/>
        <v>-48.086522462562343</v>
      </c>
    </row>
    <row r="550" spans="1:4" x14ac:dyDescent="0.3">
      <c r="A550" s="117">
        <v>40178</v>
      </c>
      <c r="B550" s="115">
        <v>679.78</v>
      </c>
      <c r="C550" s="115">
        <f t="shared" si="16"/>
        <v>2.1334775684365412E-2</v>
      </c>
      <c r="D550" s="115">
        <f t="shared" si="17"/>
        <v>-21.334775684365411</v>
      </c>
    </row>
    <row r="551" spans="1:4" x14ac:dyDescent="0.3">
      <c r="A551" s="117">
        <v>40179</v>
      </c>
      <c r="B551" s="115">
        <v>679.78</v>
      </c>
      <c r="C551" s="115">
        <f t="shared" si="16"/>
        <v>8.2914311989200629E-3</v>
      </c>
      <c r="D551" s="115">
        <f t="shared" si="17"/>
        <v>-8.291431198920062</v>
      </c>
    </row>
    <row r="552" spans="1:4" x14ac:dyDescent="0.3">
      <c r="A552" s="117">
        <v>40182</v>
      </c>
      <c r="B552" s="115">
        <v>676.59</v>
      </c>
      <c r="C552" s="115">
        <f t="shared" si="16"/>
        <v>-5.8918601234204974E-3</v>
      </c>
      <c r="D552" s="115">
        <f t="shared" si="17"/>
        <v>5.8918601234204973</v>
      </c>
    </row>
    <row r="553" spans="1:4" x14ac:dyDescent="0.3">
      <c r="A553" s="117">
        <v>40183</v>
      </c>
      <c r="B553" s="115">
        <v>678.25</v>
      </c>
      <c r="C553" s="115">
        <f t="shared" si="16"/>
        <v>-1.4873128150009454E-2</v>
      </c>
      <c r="D553" s="115">
        <f t="shared" si="17"/>
        <v>14.873128150009453</v>
      </c>
    </row>
    <row r="554" spans="1:4" x14ac:dyDescent="0.3">
      <c r="A554" s="117">
        <v>40184</v>
      </c>
      <c r="B554" s="115">
        <v>677.12</v>
      </c>
      <c r="C554" s="115">
        <f t="shared" si="16"/>
        <v>-3.0025212010084856E-2</v>
      </c>
      <c r="D554" s="115">
        <f t="shared" si="17"/>
        <v>30.025212010084857</v>
      </c>
    </row>
    <row r="555" spans="1:4" x14ac:dyDescent="0.3">
      <c r="A555" s="117">
        <v>40185</v>
      </c>
      <c r="B555" s="115">
        <v>685.27</v>
      </c>
      <c r="C555" s="115">
        <f t="shared" si="16"/>
        <v>-1.8350332340133019E-2</v>
      </c>
      <c r="D555" s="115">
        <f t="shared" si="17"/>
        <v>18.350332340133019</v>
      </c>
    </row>
    <row r="556" spans="1:4" x14ac:dyDescent="0.3">
      <c r="A556" s="117">
        <v>40186</v>
      </c>
      <c r="B556" s="115">
        <v>679.19</v>
      </c>
      <c r="C556" s="115">
        <f t="shared" si="16"/>
        <v>-3.0836187214611732E-2</v>
      </c>
      <c r="D556" s="115">
        <f t="shared" si="17"/>
        <v>30.836187214611734</v>
      </c>
    </row>
    <row r="557" spans="1:4" x14ac:dyDescent="0.3">
      <c r="A557" s="117">
        <v>40189</v>
      </c>
      <c r="B557" s="115">
        <v>683.56</v>
      </c>
      <c r="C557" s="115">
        <f t="shared" si="16"/>
        <v>-1.2324986634686364E-2</v>
      </c>
      <c r="D557" s="115">
        <f t="shared" si="17"/>
        <v>12.324986634686363</v>
      </c>
    </row>
    <row r="558" spans="1:4" x14ac:dyDescent="0.3">
      <c r="A558" s="117">
        <v>40190</v>
      </c>
      <c r="B558" s="115">
        <v>672</v>
      </c>
      <c r="C558" s="115">
        <f t="shared" si="16"/>
        <v>-3.0149085713460991E-2</v>
      </c>
      <c r="D558" s="115">
        <f t="shared" si="17"/>
        <v>30.149085713460991</v>
      </c>
    </row>
    <row r="559" spans="1:4" x14ac:dyDescent="0.3">
      <c r="A559" s="117">
        <v>40191</v>
      </c>
      <c r="B559" s="115">
        <v>686.01</v>
      </c>
      <c r="C559" s="115">
        <f t="shared" si="16"/>
        <v>9.1647297655123982E-3</v>
      </c>
      <c r="D559" s="115">
        <f t="shared" si="17"/>
        <v>-9.1647297655123978</v>
      </c>
    </row>
    <row r="560" spans="1:4" x14ac:dyDescent="0.3">
      <c r="A560" s="117">
        <v>40192</v>
      </c>
      <c r="B560" s="115">
        <v>683.95</v>
      </c>
      <c r="C560" s="115">
        <f t="shared" si="16"/>
        <v>6.1343375798053384E-3</v>
      </c>
      <c r="D560" s="115">
        <f t="shared" si="17"/>
        <v>-6.1343375798053383</v>
      </c>
    </row>
    <row r="561" spans="1:4" x14ac:dyDescent="0.3">
      <c r="A561" s="117">
        <v>40193</v>
      </c>
      <c r="B561" s="115">
        <v>678.72</v>
      </c>
      <c r="C561" s="115">
        <f t="shared" si="16"/>
        <v>3.1481399370371943E-3</v>
      </c>
      <c r="D561" s="115">
        <f t="shared" si="17"/>
        <v>-3.1481399370371941</v>
      </c>
    </row>
    <row r="562" spans="1:4" x14ac:dyDescent="0.3">
      <c r="A562" s="117">
        <v>40196</v>
      </c>
      <c r="B562" s="115">
        <v>678.72</v>
      </c>
      <c r="C562" s="115">
        <f t="shared" si="16"/>
        <v>6.92959823074128E-4</v>
      </c>
      <c r="D562" s="115">
        <f t="shared" si="17"/>
        <v>-0.69295982307412796</v>
      </c>
    </row>
    <row r="563" spans="1:4" x14ac:dyDescent="0.3">
      <c r="A563" s="117">
        <v>40197</v>
      </c>
      <c r="B563" s="115">
        <v>694.41</v>
      </c>
      <c r="C563" s="115">
        <f t="shared" si="16"/>
        <v>2.5534617202268378E-2</v>
      </c>
      <c r="D563" s="115">
        <f t="shared" si="17"/>
        <v>-25.534617202268379</v>
      </c>
    </row>
    <row r="564" spans="1:4" x14ac:dyDescent="0.3">
      <c r="A564" s="117">
        <v>40198</v>
      </c>
      <c r="B564" s="115">
        <v>684.68</v>
      </c>
      <c r="C564" s="115">
        <f t="shared" si="16"/>
        <v>-8.6097450639898408E-4</v>
      </c>
      <c r="D564" s="115">
        <f t="shared" si="17"/>
        <v>0.8609745063989841</v>
      </c>
    </row>
    <row r="565" spans="1:4" x14ac:dyDescent="0.3">
      <c r="A565" s="117">
        <v>40199</v>
      </c>
      <c r="B565" s="115">
        <v>664.19</v>
      </c>
      <c r="C565" s="115">
        <f t="shared" si="16"/>
        <v>-2.2085130817591541E-2</v>
      </c>
      <c r="D565" s="115">
        <f t="shared" si="17"/>
        <v>22.085130817591541</v>
      </c>
    </row>
    <row r="566" spans="1:4" x14ac:dyDescent="0.3">
      <c r="A566" s="117">
        <v>40200</v>
      </c>
      <c r="B566" s="115">
        <v>648.94000000000005</v>
      </c>
      <c r="C566" s="115">
        <f t="shared" si="16"/>
        <v>-5.0646614781438198E-2</v>
      </c>
      <c r="D566" s="115">
        <f t="shared" si="17"/>
        <v>50.646614781438196</v>
      </c>
    </row>
    <row r="567" spans="1:4" x14ac:dyDescent="0.3">
      <c r="A567" s="117">
        <v>40203</v>
      </c>
      <c r="B567" s="115">
        <v>653.54</v>
      </c>
      <c r="C567" s="115">
        <f t="shared" si="16"/>
        <v>-2.7470238095238148E-2</v>
      </c>
      <c r="D567" s="115">
        <f t="shared" si="17"/>
        <v>27.470238095238148</v>
      </c>
    </row>
    <row r="568" spans="1:4" x14ac:dyDescent="0.3">
      <c r="A568" s="117">
        <v>40204</v>
      </c>
      <c r="B568" s="115">
        <v>648.29999999999995</v>
      </c>
      <c r="C568" s="115">
        <f t="shared" si="16"/>
        <v>-5.4970044168452407E-2</v>
      </c>
      <c r="D568" s="115">
        <f t="shared" si="17"/>
        <v>54.970044168452411</v>
      </c>
    </row>
    <row r="569" spans="1:4" x14ac:dyDescent="0.3">
      <c r="A569" s="117">
        <v>40205</v>
      </c>
      <c r="B569" s="115">
        <v>653.86</v>
      </c>
      <c r="C569" s="115">
        <f t="shared" si="16"/>
        <v>-4.3994444038306935E-2</v>
      </c>
      <c r="D569" s="115">
        <f t="shared" si="17"/>
        <v>43.994444038306938</v>
      </c>
    </row>
    <row r="570" spans="1:4" x14ac:dyDescent="0.3">
      <c r="A570" s="117">
        <v>40206</v>
      </c>
      <c r="B570" s="115">
        <v>647.6</v>
      </c>
      <c r="C570" s="115">
        <f t="shared" si="16"/>
        <v>-4.5851013672795857E-2</v>
      </c>
      <c r="D570" s="115">
        <f t="shared" si="17"/>
        <v>45.851013672795858</v>
      </c>
    </row>
    <row r="571" spans="1:4" x14ac:dyDescent="0.3">
      <c r="A571" s="117">
        <v>40207</v>
      </c>
      <c r="B571" s="115">
        <v>644.32000000000005</v>
      </c>
      <c r="C571" s="115">
        <f t="shared" si="16"/>
        <v>-5.0683639792550646E-2</v>
      </c>
      <c r="D571" s="115">
        <f t="shared" si="17"/>
        <v>50.683639792550643</v>
      </c>
    </row>
    <row r="572" spans="1:4" x14ac:dyDescent="0.3">
      <c r="A572" s="117">
        <v>40210</v>
      </c>
      <c r="B572" s="115">
        <v>656</v>
      </c>
      <c r="C572" s="115">
        <f t="shared" si="16"/>
        <v>-5.5313143531919143E-2</v>
      </c>
      <c r="D572" s="115">
        <f t="shared" si="17"/>
        <v>55.313143531919145</v>
      </c>
    </row>
    <row r="573" spans="1:4" x14ac:dyDescent="0.3">
      <c r="A573" s="117">
        <v>40211</v>
      </c>
      <c r="B573" s="115">
        <v>665.91</v>
      </c>
      <c r="C573" s="115">
        <f t="shared" si="16"/>
        <v>-2.7414266518665631E-2</v>
      </c>
      <c r="D573" s="115">
        <f t="shared" si="17"/>
        <v>27.414266518665631</v>
      </c>
    </row>
    <row r="574" spans="1:4" x14ac:dyDescent="0.3">
      <c r="A574" s="117">
        <v>40212</v>
      </c>
      <c r="B574" s="115">
        <v>654.27</v>
      </c>
      <c r="C574" s="115">
        <f t="shared" si="16"/>
        <v>-1.4935485327993605E-2</v>
      </c>
      <c r="D574" s="115">
        <f t="shared" si="17"/>
        <v>14.935485327993604</v>
      </c>
    </row>
    <row r="575" spans="1:4" x14ac:dyDescent="0.3">
      <c r="A575" s="117">
        <v>40213</v>
      </c>
      <c r="B575" s="115">
        <v>629.80999999999995</v>
      </c>
      <c r="C575" s="115">
        <f t="shared" si="16"/>
        <v>-2.9478842419946541E-2</v>
      </c>
      <c r="D575" s="115">
        <f t="shared" si="17"/>
        <v>29.478842419946542</v>
      </c>
    </row>
    <row r="576" spans="1:4" x14ac:dyDescent="0.3">
      <c r="A576" s="117">
        <v>40214</v>
      </c>
      <c r="B576" s="115">
        <v>642.13</v>
      </c>
      <c r="C576" s="115">
        <f t="shared" si="16"/>
        <v>-1.745876304434307E-2</v>
      </c>
      <c r="D576" s="115">
        <f t="shared" si="17"/>
        <v>17.458763044343069</v>
      </c>
    </row>
    <row r="577" spans="1:4" x14ac:dyDescent="0.3">
      <c r="A577" s="117">
        <v>40217</v>
      </c>
      <c r="B577" s="115">
        <v>626.29</v>
      </c>
      <c r="C577" s="115">
        <f t="shared" si="16"/>
        <v>-3.3950331636587991E-2</v>
      </c>
      <c r="D577" s="115">
        <f t="shared" si="17"/>
        <v>33.95033163658799</v>
      </c>
    </row>
    <row r="578" spans="1:4" x14ac:dyDescent="0.3">
      <c r="A578" s="117">
        <v>40218</v>
      </c>
      <c r="B578" s="115">
        <v>625.37</v>
      </c>
      <c r="C578" s="115">
        <f t="shared" si="16"/>
        <v>-4.3572018474902899E-2</v>
      </c>
      <c r="D578" s="115">
        <f t="shared" si="17"/>
        <v>43.572018474902897</v>
      </c>
    </row>
    <row r="579" spans="1:4" x14ac:dyDescent="0.3">
      <c r="A579" s="117">
        <v>40219</v>
      </c>
      <c r="B579" s="115">
        <v>626.32000000000005</v>
      </c>
      <c r="C579" s="115">
        <f t="shared" si="16"/>
        <v>-3.2859789993823302E-2</v>
      </c>
      <c r="D579" s="115">
        <f t="shared" si="17"/>
        <v>32.859789993823298</v>
      </c>
    </row>
    <row r="580" spans="1:4" x14ac:dyDescent="0.3">
      <c r="A580" s="117">
        <v>40220</v>
      </c>
      <c r="B580" s="115">
        <v>632.55999999999995</v>
      </c>
      <c r="C580" s="115">
        <f t="shared" si="16"/>
        <v>-1.8251800347653502E-2</v>
      </c>
      <c r="D580" s="115">
        <f t="shared" si="17"/>
        <v>18.2518003476535</v>
      </c>
    </row>
    <row r="581" spans="1:4" x14ac:dyDescent="0.3">
      <c r="A581" s="117">
        <v>40221</v>
      </c>
      <c r="B581" s="115">
        <v>638.62</v>
      </c>
      <c r="C581" s="115">
        <f t="shared" si="16"/>
        <v>-2.6493902439024383E-2</v>
      </c>
      <c r="D581" s="115">
        <f t="shared" si="17"/>
        <v>26.493902439024382</v>
      </c>
    </row>
    <row r="582" spans="1:4" x14ac:dyDescent="0.3">
      <c r="A582" s="117">
        <v>40224</v>
      </c>
      <c r="B582" s="115">
        <v>638.62</v>
      </c>
      <c r="C582" s="115">
        <f t="shared" si="16"/>
        <v>-4.0981514018410846E-2</v>
      </c>
      <c r="D582" s="115">
        <f t="shared" si="17"/>
        <v>40.981514018410849</v>
      </c>
    </row>
    <row r="583" spans="1:4" x14ac:dyDescent="0.3">
      <c r="A583" s="117">
        <v>40225</v>
      </c>
      <c r="B583" s="115">
        <v>657.14</v>
      </c>
      <c r="C583" s="115">
        <f t="shared" si="16"/>
        <v>4.3865682363550288E-3</v>
      </c>
      <c r="D583" s="115">
        <f t="shared" si="17"/>
        <v>-4.3865682363550285</v>
      </c>
    </row>
    <row r="584" spans="1:4" x14ac:dyDescent="0.3">
      <c r="A584" s="117">
        <v>40226</v>
      </c>
      <c r="B584" s="115">
        <v>663.41</v>
      </c>
      <c r="C584" s="115">
        <f t="shared" si="16"/>
        <v>5.3349422841809477E-2</v>
      </c>
      <c r="D584" s="115">
        <f t="shared" si="17"/>
        <v>-53.349422841809478</v>
      </c>
    </row>
    <row r="585" spans="1:4" x14ac:dyDescent="0.3">
      <c r="A585" s="117">
        <v>40227</v>
      </c>
      <c r="B585" s="115">
        <v>672.02</v>
      </c>
      <c r="C585" s="115">
        <f t="shared" si="16"/>
        <v>4.654820674941209E-2</v>
      </c>
      <c r="D585" s="115">
        <f t="shared" si="17"/>
        <v>-46.548206749412088</v>
      </c>
    </row>
    <row r="586" spans="1:4" x14ac:dyDescent="0.3">
      <c r="A586" s="117">
        <v>40228</v>
      </c>
      <c r="B586" s="115">
        <v>673.24</v>
      </c>
      <c r="C586" s="115">
        <f t="shared" si="16"/>
        <v>7.4965271679254097E-2</v>
      </c>
      <c r="D586" s="115">
        <f t="shared" si="17"/>
        <v>-74.965271679254101</v>
      </c>
    </row>
    <row r="587" spans="1:4" x14ac:dyDescent="0.3">
      <c r="A587" s="117">
        <v>40231</v>
      </c>
      <c r="B587" s="115">
        <v>675.33</v>
      </c>
      <c r="C587" s="115">
        <f t="shared" si="16"/>
        <v>7.9888705886115477E-2</v>
      </c>
      <c r="D587" s="115">
        <f t="shared" si="17"/>
        <v>-79.888705886115474</v>
      </c>
    </row>
    <row r="588" spans="1:4" x14ac:dyDescent="0.3">
      <c r="A588" s="117">
        <v>40232</v>
      </c>
      <c r="B588" s="115">
        <v>669.44</v>
      </c>
      <c r="C588" s="115">
        <f t="shared" si="16"/>
        <v>6.8846595989270662E-2</v>
      </c>
      <c r="D588" s="115">
        <f t="shared" si="17"/>
        <v>-68.846595989270668</v>
      </c>
    </row>
    <row r="589" spans="1:4" x14ac:dyDescent="0.3">
      <c r="A589" s="117">
        <v>40233</v>
      </c>
      <c r="B589" s="115">
        <v>676.17</v>
      </c>
      <c r="C589" s="115">
        <f t="shared" si="16"/>
        <v>6.8942076640951089E-2</v>
      </c>
      <c r="D589" s="115">
        <f t="shared" si="17"/>
        <v>-68.942076640951086</v>
      </c>
    </row>
    <row r="590" spans="1:4" x14ac:dyDescent="0.3">
      <c r="A590" s="117">
        <v>40234</v>
      </c>
      <c r="B590" s="115">
        <v>678.46</v>
      </c>
      <c r="C590" s="115">
        <f t="shared" si="16"/>
        <v>6.2384516613948879E-2</v>
      </c>
      <c r="D590" s="115">
        <f t="shared" si="17"/>
        <v>-62.384516613948875</v>
      </c>
    </row>
    <row r="591" spans="1:4" x14ac:dyDescent="0.3">
      <c r="A591" s="117">
        <v>40235</v>
      </c>
      <c r="B591" s="115">
        <v>678.29</v>
      </c>
      <c r="C591" s="115">
        <f t="shared" ref="C591:C654" si="18">(B591-B582)/B582</f>
        <v>6.211831762237318E-2</v>
      </c>
      <c r="D591" s="115">
        <f t="shared" ref="D591:D654" si="19">C591*$D$2</f>
        <v>-62.118317622373183</v>
      </c>
    </row>
    <row r="592" spans="1:4" x14ac:dyDescent="0.3">
      <c r="A592" s="117">
        <v>40238</v>
      </c>
      <c r="B592" s="115">
        <v>683.64</v>
      </c>
      <c r="C592" s="115">
        <f t="shared" si="18"/>
        <v>4.0326262288096909E-2</v>
      </c>
      <c r="D592" s="115">
        <f t="shared" si="19"/>
        <v>-40.326262288096906</v>
      </c>
    </row>
    <row r="593" spans="1:4" x14ac:dyDescent="0.3">
      <c r="A593" s="117">
        <v>40239</v>
      </c>
      <c r="B593" s="115">
        <v>684.71</v>
      </c>
      <c r="C593" s="115">
        <f t="shared" si="18"/>
        <v>3.210684192279295E-2</v>
      </c>
      <c r="D593" s="115">
        <f t="shared" si="19"/>
        <v>-32.106841922792952</v>
      </c>
    </row>
    <row r="594" spans="1:4" x14ac:dyDescent="0.3">
      <c r="A594" s="117">
        <v>40240</v>
      </c>
      <c r="B594" s="115">
        <v>682.44</v>
      </c>
      <c r="C594" s="115">
        <f t="shared" si="18"/>
        <v>1.5505490908008799E-2</v>
      </c>
      <c r="D594" s="115">
        <f t="shared" si="19"/>
        <v>-15.505490908008799</v>
      </c>
    </row>
    <row r="595" spans="1:4" x14ac:dyDescent="0.3">
      <c r="A595" s="117">
        <v>40241</v>
      </c>
      <c r="B595" s="115">
        <v>686.59</v>
      </c>
      <c r="C595" s="115">
        <f t="shared" si="18"/>
        <v>1.9829481314241611E-2</v>
      </c>
      <c r="D595" s="115">
        <f t="shared" si="19"/>
        <v>-19.829481314241612</v>
      </c>
    </row>
    <row r="596" spans="1:4" x14ac:dyDescent="0.3">
      <c r="A596" s="117">
        <v>40242</v>
      </c>
      <c r="B596" s="115">
        <v>704.93</v>
      </c>
      <c r="C596" s="115">
        <f t="shared" si="18"/>
        <v>4.3830423644736508E-2</v>
      </c>
      <c r="D596" s="115">
        <f t="shared" si="19"/>
        <v>-43.830423644736506</v>
      </c>
    </row>
    <row r="597" spans="1:4" x14ac:dyDescent="0.3">
      <c r="A597" s="117">
        <v>40245</v>
      </c>
      <c r="B597" s="115">
        <v>712.79</v>
      </c>
      <c r="C597" s="115">
        <f t="shared" si="18"/>
        <v>6.475561663479909E-2</v>
      </c>
      <c r="D597" s="115">
        <f t="shared" si="19"/>
        <v>-64.755616634799097</v>
      </c>
    </row>
    <row r="598" spans="1:4" x14ac:dyDescent="0.3">
      <c r="A598" s="117">
        <v>40246</v>
      </c>
      <c r="B598" s="115">
        <v>716.47</v>
      </c>
      <c r="C598" s="115">
        <f t="shared" si="18"/>
        <v>5.9600396350030421E-2</v>
      </c>
      <c r="D598" s="115">
        <f t="shared" si="19"/>
        <v>-59.600396350030422</v>
      </c>
    </row>
    <row r="599" spans="1:4" x14ac:dyDescent="0.3">
      <c r="A599" s="117">
        <v>40247</v>
      </c>
      <c r="B599" s="115">
        <v>720.41</v>
      </c>
      <c r="C599" s="115">
        <f t="shared" si="18"/>
        <v>6.1831205966453334E-2</v>
      </c>
      <c r="D599" s="115">
        <f t="shared" si="19"/>
        <v>-61.831205966453332</v>
      </c>
    </row>
    <row r="600" spans="1:4" x14ac:dyDescent="0.3">
      <c r="A600" s="117">
        <v>40248</v>
      </c>
      <c r="B600" s="115">
        <v>724.53</v>
      </c>
      <c r="C600" s="115">
        <f t="shared" si="18"/>
        <v>6.8171431098792562E-2</v>
      </c>
      <c r="D600" s="115">
        <f t="shared" si="19"/>
        <v>-68.171431098792567</v>
      </c>
    </row>
    <row r="601" spans="1:4" x14ac:dyDescent="0.3">
      <c r="A601" s="117">
        <v>40249</v>
      </c>
      <c r="B601" s="115">
        <v>730.6</v>
      </c>
      <c r="C601" s="115">
        <f t="shared" si="18"/>
        <v>6.8691123983383118E-2</v>
      </c>
      <c r="D601" s="115">
        <f t="shared" si="19"/>
        <v>-68.691123983383122</v>
      </c>
    </row>
    <row r="602" spans="1:4" x14ac:dyDescent="0.3">
      <c r="A602" s="117">
        <v>40252</v>
      </c>
      <c r="B602" s="115">
        <v>728.54</v>
      </c>
      <c r="C602" s="115">
        <f t="shared" si="18"/>
        <v>6.4012501643031253E-2</v>
      </c>
      <c r="D602" s="115">
        <f t="shared" si="19"/>
        <v>-64.012501643031257</v>
      </c>
    </row>
    <row r="603" spans="1:4" x14ac:dyDescent="0.3">
      <c r="A603" s="117">
        <v>40253</v>
      </c>
      <c r="B603" s="115">
        <v>745.89</v>
      </c>
      <c r="C603" s="115">
        <f t="shared" si="18"/>
        <v>9.2975206611570146E-2</v>
      </c>
      <c r="D603" s="115">
        <f t="shared" si="19"/>
        <v>-92.975206611570144</v>
      </c>
    </row>
    <row r="604" spans="1:4" x14ac:dyDescent="0.3">
      <c r="A604" s="117">
        <v>40254</v>
      </c>
      <c r="B604" s="115">
        <v>756.1</v>
      </c>
      <c r="C604" s="115">
        <f t="shared" si="18"/>
        <v>0.10123945877452335</v>
      </c>
      <c r="D604" s="115">
        <f t="shared" si="19"/>
        <v>-101.23945877452336</v>
      </c>
    </row>
    <row r="605" spans="1:4" x14ac:dyDescent="0.3">
      <c r="A605" s="117">
        <v>40255</v>
      </c>
      <c r="B605" s="115">
        <v>753.1</v>
      </c>
      <c r="C605" s="115">
        <f t="shared" si="18"/>
        <v>6.8333025974210315E-2</v>
      </c>
      <c r="D605" s="115">
        <f t="shared" si="19"/>
        <v>-68.333025974210315</v>
      </c>
    </row>
    <row r="606" spans="1:4" x14ac:dyDescent="0.3">
      <c r="A606" s="117">
        <v>40256</v>
      </c>
      <c r="B606" s="115">
        <v>745.47</v>
      </c>
      <c r="C606" s="115">
        <f t="shared" si="18"/>
        <v>4.5848005723986118E-2</v>
      </c>
      <c r="D606" s="115">
        <f t="shared" si="19"/>
        <v>-45.84800572398612</v>
      </c>
    </row>
    <row r="607" spans="1:4" x14ac:dyDescent="0.3">
      <c r="A607" s="117">
        <v>40259</v>
      </c>
      <c r="B607" s="115">
        <v>754.33</v>
      </c>
      <c r="C607" s="115">
        <f t="shared" si="18"/>
        <v>5.2842407916591082E-2</v>
      </c>
      <c r="D607" s="115">
        <f t="shared" si="19"/>
        <v>-52.842407916591078</v>
      </c>
    </row>
    <row r="608" spans="1:4" x14ac:dyDescent="0.3">
      <c r="A608" s="117">
        <v>40260</v>
      </c>
      <c r="B608" s="115">
        <v>752.09</v>
      </c>
      <c r="C608" s="115">
        <f t="shared" si="18"/>
        <v>4.3974958704071386E-2</v>
      </c>
      <c r="D608" s="115">
        <f t="shared" si="19"/>
        <v>-43.974958704071383</v>
      </c>
    </row>
    <row r="609" spans="1:4" x14ac:dyDescent="0.3">
      <c r="A609" s="117">
        <v>40261</v>
      </c>
      <c r="B609" s="115">
        <v>756.02</v>
      </c>
      <c r="C609" s="115">
        <f t="shared" si="18"/>
        <v>4.3462658551060705E-2</v>
      </c>
      <c r="D609" s="115">
        <f t="shared" si="19"/>
        <v>-43.462658551060706</v>
      </c>
    </row>
    <row r="610" spans="1:4" x14ac:dyDescent="0.3">
      <c r="A610" s="117">
        <v>40262</v>
      </c>
      <c r="B610" s="115">
        <v>758.54</v>
      </c>
      <c r="C610" s="115">
        <f t="shared" si="18"/>
        <v>3.8242540377771611E-2</v>
      </c>
      <c r="D610" s="115">
        <f t="shared" si="19"/>
        <v>-38.242540377771611</v>
      </c>
    </row>
    <row r="611" spans="1:4" x14ac:dyDescent="0.3">
      <c r="A611" s="117">
        <v>40263</v>
      </c>
      <c r="B611" s="115">
        <v>754.59</v>
      </c>
      <c r="C611" s="115">
        <f t="shared" si="18"/>
        <v>3.5756444395640692E-2</v>
      </c>
      <c r="D611" s="115">
        <f t="shared" si="19"/>
        <v>-35.756444395640692</v>
      </c>
    </row>
    <row r="612" spans="1:4" x14ac:dyDescent="0.3">
      <c r="A612" s="117">
        <v>40266</v>
      </c>
      <c r="B612" s="115">
        <v>755.53</v>
      </c>
      <c r="C612" s="115">
        <f t="shared" si="18"/>
        <v>1.2924157717625905E-2</v>
      </c>
      <c r="D612" s="115">
        <f t="shared" si="19"/>
        <v>-12.924157717625905</v>
      </c>
    </row>
    <row r="613" spans="1:4" x14ac:dyDescent="0.3">
      <c r="A613" s="117">
        <v>40267</v>
      </c>
      <c r="B613" s="115">
        <v>755.01</v>
      </c>
      <c r="C613" s="115">
        <f t="shared" si="18"/>
        <v>-1.4416082528766457E-3</v>
      </c>
      <c r="D613" s="115">
        <f t="shared" si="19"/>
        <v>1.4416082528766456</v>
      </c>
    </row>
    <row r="614" spans="1:4" x14ac:dyDescent="0.3">
      <c r="A614" s="117">
        <v>40268</v>
      </c>
      <c r="B614" s="115">
        <v>747.07</v>
      </c>
      <c r="C614" s="115">
        <f t="shared" si="18"/>
        <v>-8.00690479352008E-3</v>
      </c>
      <c r="D614" s="115">
        <f t="shared" si="19"/>
        <v>8.0069047935200803</v>
      </c>
    </row>
    <row r="615" spans="1:4" x14ac:dyDescent="0.3">
      <c r="A615" s="117">
        <v>40269</v>
      </c>
      <c r="B615" s="115">
        <v>750.1</v>
      </c>
      <c r="C615" s="115">
        <f t="shared" si="18"/>
        <v>6.210846848297041E-3</v>
      </c>
      <c r="D615" s="115">
        <f t="shared" si="19"/>
        <v>-6.2108468482970407</v>
      </c>
    </row>
    <row r="616" spans="1:4" x14ac:dyDescent="0.3">
      <c r="A616" s="117">
        <v>40270</v>
      </c>
      <c r="B616" s="115">
        <v>750.1</v>
      </c>
      <c r="C616" s="115">
        <f t="shared" si="18"/>
        <v>-5.6076253098776632E-3</v>
      </c>
      <c r="D616" s="115">
        <f t="shared" si="19"/>
        <v>5.6076253098776636</v>
      </c>
    </row>
    <row r="617" spans="1:4" x14ac:dyDescent="0.3">
      <c r="A617" s="117">
        <v>40273</v>
      </c>
      <c r="B617" s="115">
        <v>768.45</v>
      </c>
      <c r="C617" s="115">
        <f t="shared" si="18"/>
        <v>2.1752715765400436E-2</v>
      </c>
      <c r="D617" s="115">
        <f t="shared" si="19"/>
        <v>-21.752715765400435</v>
      </c>
    </row>
    <row r="618" spans="1:4" x14ac:dyDescent="0.3">
      <c r="A618" s="117">
        <v>40274</v>
      </c>
      <c r="B618" s="115">
        <v>784.8</v>
      </c>
      <c r="C618" s="115">
        <f t="shared" si="18"/>
        <v>3.806777598476227E-2</v>
      </c>
      <c r="D618" s="115">
        <f t="shared" si="19"/>
        <v>-38.067775984762271</v>
      </c>
    </row>
    <row r="619" spans="1:4" x14ac:dyDescent="0.3">
      <c r="A619" s="117">
        <v>40275</v>
      </c>
      <c r="B619" s="115">
        <v>767.33</v>
      </c>
      <c r="C619" s="115">
        <f t="shared" si="18"/>
        <v>1.158805072903219E-2</v>
      </c>
      <c r="D619" s="115">
        <f t="shared" si="19"/>
        <v>-11.58805072903219</v>
      </c>
    </row>
    <row r="620" spans="1:4" x14ac:dyDescent="0.3">
      <c r="A620" s="117">
        <v>40276</v>
      </c>
      <c r="B620" s="115">
        <v>767.33</v>
      </c>
      <c r="C620" s="115">
        <f t="shared" si="18"/>
        <v>1.6883340622059671E-2</v>
      </c>
      <c r="D620" s="115">
        <f t="shared" si="19"/>
        <v>-16.88334062205967</v>
      </c>
    </row>
    <row r="621" spans="1:4" x14ac:dyDescent="0.3">
      <c r="A621" s="117">
        <v>40277</v>
      </c>
      <c r="B621" s="115">
        <v>780.51</v>
      </c>
      <c r="C621" s="115">
        <f t="shared" si="18"/>
        <v>3.3062883009278281E-2</v>
      </c>
      <c r="D621" s="115">
        <f t="shared" si="19"/>
        <v>-33.062883009278281</v>
      </c>
    </row>
    <row r="622" spans="1:4" x14ac:dyDescent="0.3">
      <c r="A622" s="117">
        <v>40280</v>
      </c>
      <c r="B622" s="115">
        <v>774.3</v>
      </c>
      <c r="C622" s="115">
        <f t="shared" si="18"/>
        <v>2.5549330472444027E-2</v>
      </c>
      <c r="D622" s="115">
        <f t="shared" si="19"/>
        <v>-25.549330472444026</v>
      </c>
    </row>
    <row r="623" spans="1:4" x14ac:dyDescent="0.3">
      <c r="A623" s="117">
        <v>40281</v>
      </c>
      <c r="B623" s="115">
        <v>793.15</v>
      </c>
      <c r="C623" s="115">
        <f t="shared" si="18"/>
        <v>6.1680966977659291E-2</v>
      </c>
      <c r="D623" s="115">
        <f t="shared" si="19"/>
        <v>-61.680966977659288</v>
      </c>
    </row>
    <row r="624" spans="1:4" x14ac:dyDescent="0.3">
      <c r="A624" s="117">
        <v>40282</v>
      </c>
      <c r="B624" s="115">
        <v>793.43</v>
      </c>
      <c r="C624" s="115">
        <f t="shared" si="18"/>
        <v>5.7765631249166678E-2</v>
      </c>
      <c r="D624" s="115">
        <f t="shared" si="19"/>
        <v>-57.765631249166681</v>
      </c>
    </row>
    <row r="625" spans="1:4" x14ac:dyDescent="0.3">
      <c r="A625" s="117">
        <v>40283</v>
      </c>
      <c r="B625" s="115">
        <v>772.49</v>
      </c>
      <c r="C625" s="115">
        <f t="shared" si="18"/>
        <v>2.984935341954404E-2</v>
      </c>
      <c r="D625" s="115">
        <f t="shared" si="19"/>
        <v>-29.849353419544041</v>
      </c>
    </row>
    <row r="626" spans="1:4" x14ac:dyDescent="0.3">
      <c r="A626" s="117">
        <v>40284</v>
      </c>
      <c r="B626" s="115">
        <v>754.76</v>
      </c>
      <c r="C626" s="115">
        <f t="shared" si="18"/>
        <v>-1.7815082308543242E-2</v>
      </c>
      <c r="D626" s="115">
        <f t="shared" si="19"/>
        <v>17.815082308543243</v>
      </c>
    </row>
    <row r="627" spans="1:4" x14ac:dyDescent="0.3">
      <c r="A627" s="117">
        <v>40287</v>
      </c>
      <c r="B627" s="115">
        <v>759.21</v>
      </c>
      <c r="C627" s="115">
        <f t="shared" si="18"/>
        <v>-3.2607033639143627E-2</v>
      </c>
      <c r="D627" s="115">
        <f t="shared" si="19"/>
        <v>32.60703363914363</v>
      </c>
    </row>
    <row r="628" spans="1:4" x14ac:dyDescent="0.3">
      <c r="A628" s="117">
        <v>40288</v>
      </c>
      <c r="B628" s="115">
        <v>771.59</v>
      </c>
      <c r="C628" s="115">
        <f t="shared" si="18"/>
        <v>5.5517182959091797E-3</v>
      </c>
      <c r="D628" s="115">
        <f t="shared" si="19"/>
        <v>-5.55171829590918</v>
      </c>
    </row>
    <row r="629" spans="1:4" x14ac:dyDescent="0.3">
      <c r="A629" s="117">
        <v>40289</v>
      </c>
      <c r="B629" s="115">
        <v>785.78</v>
      </c>
      <c r="C629" s="115">
        <f t="shared" si="18"/>
        <v>2.4044413746367184E-2</v>
      </c>
      <c r="D629" s="115">
        <f t="shared" si="19"/>
        <v>-24.044413746367184</v>
      </c>
    </row>
    <row r="630" spans="1:4" x14ac:dyDescent="0.3">
      <c r="A630" s="117">
        <v>40290</v>
      </c>
      <c r="B630" s="115">
        <v>798.48</v>
      </c>
      <c r="C630" s="115">
        <f t="shared" si="18"/>
        <v>2.3023407771841524E-2</v>
      </c>
      <c r="D630" s="115">
        <f t="shared" si="19"/>
        <v>-23.023407771841523</v>
      </c>
    </row>
    <row r="631" spans="1:4" x14ac:dyDescent="0.3">
      <c r="A631" s="117">
        <v>40291</v>
      </c>
      <c r="B631" s="115">
        <v>808.42</v>
      </c>
      <c r="C631" s="115">
        <f t="shared" si="18"/>
        <v>4.4065607645615401E-2</v>
      </c>
      <c r="D631" s="115">
        <f t="shared" si="19"/>
        <v>-44.065607645615401</v>
      </c>
    </row>
    <row r="632" spans="1:4" x14ac:dyDescent="0.3">
      <c r="A632" s="117">
        <v>40294</v>
      </c>
      <c r="B632" s="115">
        <v>815.08</v>
      </c>
      <c r="C632" s="115">
        <f t="shared" si="18"/>
        <v>2.7649246674651785E-2</v>
      </c>
      <c r="D632" s="115">
        <f t="shared" si="19"/>
        <v>-27.649246674651785</v>
      </c>
    </row>
    <row r="633" spans="1:4" x14ac:dyDescent="0.3">
      <c r="A633" s="117">
        <v>40295</v>
      </c>
      <c r="B633" s="115">
        <v>787.95</v>
      </c>
      <c r="C633" s="115">
        <f t="shared" si="18"/>
        <v>-6.9067214499072445E-3</v>
      </c>
      <c r="D633" s="115">
        <f t="shared" si="19"/>
        <v>6.9067214499072449</v>
      </c>
    </row>
    <row r="634" spans="1:4" x14ac:dyDescent="0.3">
      <c r="A634" s="117">
        <v>40296</v>
      </c>
      <c r="B634" s="115">
        <v>790.25</v>
      </c>
      <c r="C634" s="115">
        <f t="shared" si="18"/>
        <v>2.2990588874936879E-2</v>
      </c>
      <c r="D634" s="115">
        <f t="shared" si="19"/>
        <v>-22.990588874936879</v>
      </c>
    </row>
    <row r="635" spans="1:4" x14ac:dyDescent="0.3">
      <c r="A635" s="117">
        <v>40297</v>
      </c>
      <c r="B635" s="115">
        <v>826.02</v>
      </c>
      <c r="C635" s="115">
        <f t="shared" si="18"/>
        <v>9.4414118395251462E-2</v>
      </c>
      <c r="D635" s="115">
        <f t="shared" si="19"/>
        <v>-94.414118395251464</v>
      </c>
    </row>
    <row r="636" spans="1:4" x14ac:dyDescent="0.3">
      <c r="A636" s="117">
        <v>40298</v>
      </c>
      <c r="B636" s="115">
        <v>798.73</v>
      </c>
      <c r="C636" s="115">
        <f t="shared" si="18"/>
        <v>5.2054108876331953E-2</v>
      </c>
      <c r="D636" s="115">
        <f t="shared" si="19"/>
        <v>-52.054108876331952</v>
      </c>
    </row>
    <row r="637" spans="1:4" x14ac:dyDescent="0.3">
      <c r="A637" s="117">
        <v>40301</v>
      </c>
      <c r="B637" s="115">
        <v>825.88</v>
      </c>
      <c r="C637" s="115">
        <f t="shared" si="18"/>
        <v>7.0361202192874409E-2</v>
      </c>
      <c r="D637" s="115">
        <f t="shared" si="19"/>
        <v>-70.361202192874416</v>
      </c>
    </row>
    <row r="638" spans="1:4" x14ac:dyDescent="0.3">
      <c r="A638" s="117">
        <v>40302</v>
      </c>
      <c r="B638" s="115">
        <v>806.01</v>
      </c>
      <c r="C638" s="115">
        <f t="shared" si="18"/>
        <v>2.5745119499096462E-2</v>
      </c>
      <c r="D638" s="115">
        <f t="shared" si="19"/>
        <v>-25.745119499096461</v>
      </c>
    </row>
    <row r="639" spans="1:4" x14ac:dyDescent="0.3">
      <c r="A639" s="117">
        <v>40303</v>
      </c>
      <c r="B639" s="115">
        <v>793.33</v>
      </c>
      <c r="C639" s="115">
        <f t="shared" si="18"/>
        <v>-6.4497545336138374E-3</v>
      </c>
      <c r="D639" s="115">
        <f t="shared" si="19"/>
        <v>6.4497545336138371</v>
      </c>
    </row>
    <row r="640" spans="1:4" x14ac:dyDescent="0.3">
      <c r="A640" s="117">
        <v>40304</v>
      </c>
      <c r="B640" s="115">
        <v>763.04</v>
      </c>
      <c r="C640" s="115">
        <f t="shared" si="18"/>
        <v>-5.6134187674723529E-2</v>
      </c>
      <c r="D640" s="115">
        <f t="shared" si="19"/>
        <v>56.134187674723528</v>
      </c>
    </row>
    <row r="641" spans="1:4" x14ac:dyDescent="0.3">
      <c r="A641" s="117">
        <v>40305</v>
      </c>
      <c r="B641" s="115">
        <v>749.49</v>
      </c>
      <c r="C641" s="115">
        <f t="shared" si="18"/>
        <v>-8.04706286499485E-2</v>
      </c>
      <c r="D641" s="115">
        <f t="shared" si="19"/>
        <v>80.470628649948495</v>
      </c>
    </row>
    <row r="642" spans="1:4" x14ac:dyDescent="0.3">
      <c r="A642" s="117">
        <v>40308</v>
      </c>
      <c r="B642" s="115">
        <v>801.03</v>
      </c>
      <c r="C642" s="115">
        <f t="shared" si="18"/>
        <v>1.6600038073481725E-2</v>
      </c>
      <c r="D642" s="115">
        <f t="shared" si="19"/>
        <v>-16.600038073481723</v>
      </c>
    </row>
    <row r="643" spans="1:4" x14ac:dyDescent="0.3">
      <c r="A643" s="117">
        <v>40309</v>
      </c>
      <c r="B643" s="115">
        <v>802.29</v>
      </c>
      <c r="C643" s="115">
        <f t="shared" si="18"/>
        <v>1.5235684909838612E-2</v>
      </c>
      <c r="D643" s="115">
        <f t="shared" si="19"/>
        <v>-15.235684909838612</v>
      </c>
    </row>
    <row r="644" spans="1:4" x14ac:dyDescent="0.3">
      <c r="A644" s="117">
        <v>40310</v>
      </c>
      <c r="B644" s="115">
        <v>816.14</v>
      </c>
      <c r="C644" s="115">
        <f t="shared" si="18"/>
        <v>-1.1960969468051615E-2</v>
      </c>
      <c r="D644" s="115">
        <f t="shared" si="19"/>
        <v>11.960969468051616</v>
      </c>
    </row>
    <row r="645" spans="1:4" x14ac:dyDescent="0.3">
      <c r="A645" s="117">
        <v>40311</v>
      </c>
      <c r="B645" s="115">
        <v>803.86</v>
      </c>
      <c r="C645" s="115">
        <f t="shared" si="18"/>
        <v>6.4226960299475361E-3</v>
      </c>
      <c r="D645" s="115">
        <f t="shared" si="19"/>
        <v>-6.4226960299475362</v>
      </c>
    </row>
    <row r="646" spans="1:4" x14ac:dyDescent="0.3">
      <c r="A646" s="117">
        <v>40312</v>
      </c>
      <c r="B646" s="115">
        <v>777.3</v>
      </c>
      <c r="C646" s="115">
        <f t="shared" si="18"/>
        <v>-5.8822104906281834E-2</v>
      </c>
      <c r="D646" s="115">
        <f t="shared" si="19"/>
        <v>58.822104906281837</v>
      </c>
    </row>
    <row r="647" spans="1:4" x14ac:dyDescent="0.3">
      <c r="A647" s="117">
        <v>40315</v>
      </c>
      <c r="B647" s="115">
        <v>778.56</v>
      </c>
      <c r="C647" s="115">
        <f t="shared" si="18"/>
        <v>-3.405664942122312E-2</v>
      </c>
      <c r="D647" s="115">
        <f t="shared" si="19"/>
        <v>34.056649421223121</v>
      </c>
    </row>
    <row r="648" spans="1:4" x14ac:dyDescent="0.3">
      <c r="A648" s="117">
        <v>40316</v>
      </c>
      <c r="B648" s="115">
        <v>757.36</v>
      </c>
      <c r="C648" s="115">
        <f t="shared" si="18"/>
        <v>-4.5340526640868274E-2</v>
      </c>
      <c r="D648" s="115">
        <f t="shared" si="19"/>
        <v>45.340526640868276</v>
      </c>
    </row>
    <row r="649" spans="1:4" x14ac:dyDescent="0.3">
      <c r="A649" s="117">
        <v>40317</v>
      </c>
      <c r="B649" s="115">
        <v>749.73</v>
      </c>
      <c r="C649" s="115">
        <f t="shared" si="18"/>
        <v>-1.744338435730754E-2</v>
      </c>
      <c r="D649" s="115">
        <f t="shared" si="19"/>
        <v>17.44338435730754</v>
      </c>
    </row>
    <row r="650" spans="1:4" x14ac:dyDescent="0.3">
      <c r="A650" s="117">
        <v>40318</v>
      </c>
      <c r="B650" s="115">
        <v>713.58</v>
      </c>
      <c r="C650" s="115">
        <f t="shared" si="18"/>
        <v>-4.7912580554777207E-2</v>
      </c>
      <c r="D650" s="115">
        <f t="shared" si="19"/>
        <v>47.912580554777207</v>
      </c>
    </row>
    <row r="651" spans="1:4" x14ac:dyDescent="0.3">
      <c r="A651" s="117">
        <v>40319</v>
      </c>
      <c r="B651" s="115">
        <v>738.42</v>
      </c>
      <c r="C651" s="115">
        <f t="shared" si="18"/>
        <v>-7.8161866596756696E-2</v>
      </c>
      <c r="D651" s="115">
        <f t="shared" si="19"/>
        <v>78.161866596756695</v>
      </c>
    </row>
    <row r="652" spans="1:4" x14ac:dyDescent="0.3">
      <c r="A652" s="117">
        <v>40322</v>
      </c>
      <c r="B652" s="115">
        <v>721.19</v>
      </c>
      <c r="C652" s="115">
        <f t="shared" si="18"/>
        <v>-0.10108564234877652</v>
      </c>
      <c r="D652" s="115">
        <f t="shared" si="19"/>
        <v>101.08564234877653</v>
      </c>
    </row>
    <row r="653" spans="1:4" x14ac:dyDescent="0.3">
      <c r="A653" s="117">
        <v>40323</v>
      </c>
      <c r="B653" s="115">
        <v>727.17</v>
      </c>
      <c r="C653" s="115">
        <f t="shared" si="18"/>
        <v>-0.10901315950694737</v>
      </c>
      <c r="D653" s="115">
        <f t="shared" si="19"/>
        <v>109.01315950694737</v>
      </c>
    </row>
    <row r="654" spans="1:4" x14ac:dyDescent="0.3">
      <c r="A654" s="117">
        <v>40324</v>
      </c>
      <c r="B654" s="115">
        <v>725.08</v>
      </c>
      <c r="C654" s="115">
        <f t="shared" si="18"/>
        <v>-9.8002139676062958E-2</v>
      </c>
      <c r="D654" s="115">
        <f t="shared" si="19"/>
        <v>98.002139676062953</v>
      </c>
    </row>
    <row r="655" spans="1:4" x14ac:dyDescent="0.3">
      <c r="A655" s="117">
        <v>40325</v>
      </c>
      <c r="B655" s="115">
        <v>765.14</v>
      </c>
      <c r="C655" s="115">
        <f t="shared" ref="C655:C718" si="20">(B655-B646)/B646</f>
        <v>-1.5643895535829112E-2</v>
      </c>
      <c r="D655" s="115">
        <f t="shared" ref="D655:D718" si="21">C655*$D$2</f>
        <v>15.643895535829111</v>
      </c>
    </row>
    <row r="656" spans="1:4" x14ac:dyDescent="0.3">
      <c r="A656" s="117">
        <v>40326</v>
      </c>
      <c r="B656" s="115">
        <v>754.34</v>
      </c>
      <c r="C656" s="115">
        <f t="shared" si="20"/>
        <v>-3.110871352240022E-2</v>
      </c>
      <c r="D656" s="115">
        <f t="shared" si="21"/>
        <v>31.108713522400219</v>
      </c>
    </row>
    <row r="657" spans="1:4" x14ac:dyDescent="0.3">
      <c r="A657" s="117">
        <v>40329</v>
      </c>
      <c r="B657" s="115">
        <v>754.34</v>
      </c>
      <c r="C657" s="115">
        <f t="shared" si="20"/>
        <v>-3.9875356501531392E-3</v>
      </c>
      <c r="D657" s="115">
        <f t="shared" si="21"/>
        <v>3.9875356501531392</v>
      </c>
    </row>
    <row r="658" spans="1:4" x14ac:dyDescent="0.3">
      <c r="A658" s="117">
        <v>40330</v>
      </c>
      <c r="B658" s="115">
        <v>739.41</v>
      </c>
      <c r="C658" s="115">
        <f t="shared" si="20"/>
        <v>-1.3764955383938285E-2</v>
      </c>
      <c r="D658" s="115">
        <f t="shared" si="21"/>
        <v>13.764955383938284</v>
      </c>
    </row>
    <row r="659" spans="1:4" x14ac:dyDescent="0.3">
      <c r="A659" s="117">
        <v>40331</v>
      </c>
      <c r="B659" s="115">
        <v>755.39</v>
      </c>
      <c r="C659" s="115">
        <f t="shared" si="20"/>
        <v>5.8591888786120608E-2</v>
      </c>
      <c r="D659" s="115">
        <f t="shared" si="21"/>
        <v>-58.591888786120606</v>
      </c>
    </row>
    <row r="660" spans="1:4" x14ac:dyDescent="0.3">
      <c r="A660" s="117">
        <v>40332</v>
      </c>
      <c r="B660" s="115">
        <v>752.23</v>
      </c>
      <c r="C660" s="115">
        <f t="shared" si="20"/>
        <v>1.8702093659435089E-2</v>
      </c>
      <c r="D660" s="115">
        <f t="shared" si="21"/>
        <v>-18.702093659435089</v>
      </c>
    </row>
    <row r="661" spans="1:4" x14ac:dyDescent="0.3">
      <c r="A661" s="117">
        <v>40333</v>
      </c>
      <c r="B661" s="115">
        <v>709.25</v>
      </c>
      <c r="C661" s="115">
        <f t="shared" si="20"/>
        <v>-1.6555969994037707E-2</v>
      </c>
      <c r="D661" s="115">
        <f t="shared" si="21"/>
        <v>16.555969994037707</v>
      </c>
    </row>
    <row r="662" spans="1:4" x14ac:dyDescent="0.3">
      <c r="A662" s="117">
        <v>40336</v>
      </c>
      <c r="B662" s="115">
        <v>705.84</v>
      </c>
      <c r="C662" s="115">
        <f t="shared" si="20"/>
        <v>-2.9332893271174457E-2</v>
      </c>
      <c r="D662" s="115">
        <f t="shared" si="21"/>
        <v>29.332893271174456</v>
      </c>
    </row>
    <row r="663" spans="1:4" x14ac:dyDescent="0.3">
      <c r="A663" s="117">
        <v>40337</v>
      </c>
      <c r="B663" s="115">
        <v>718.95</v>
      </c>
      <c r="C663" s="115">
        <f t="shared" si="20"/>
        <v>-8.4542395321895447E-3</v>
      </c>
      <c r="D663" s="115">
        <f t="shared" si="21"/>
        <v>8.4542395321895452</v>
      </c>
    </row>
    <row r="664" spans="1:4" x14ac:dyDescent="0.3">
      <c r="A664" s="117">
        <v>40338</v>
      </c>
      <c r="B664" s="115">
        <v>723.85</v>
      </c>
      <c r="C664" s="115">
        <f t="shared" si="20"/>
        <v>-5.3963980448022537E-2</v>
      </c>
      <c r="D664" s="115">
        <f t="shared" si="21"/>
        <v>53.963980448022539</v>
      </c>
    </row>
    <row r="665" spans="1:4" x14ac:dyDescent="0.3">
      <c r="A665" s="117">
        <v>40339</v>
      </c>
      <c r="B665" s="115">
        <v>756</v>
      </c>
      <c r="C665" s="115">
        <f t="shared" si="20"/>
        <v>2.2005991993000081E-3</v>
      </c>
      <c r="D665" s="115">
        <f t="shared" si="21"/>
        <v>-2.200599199300008</v>
      </c>
    </row>
    <row r="666" spans="1:4" x14ac:dyDescent="0.3">
      <c r="A666" s="117">
        <v>40340</v>
      </c>
      <c r="B666" s="115">
        <v>764.41</v>
      </c>
      <c r="C666" s="115">
        <f t="shared" si="20"/>
        <v>1.3349418034308051E-2</v>
      </c>
      <c r="D666" s="115">
        <f t="shared" si="21"/>
        <v>-13.349418034308052</v>
      </c>
    </row>
    <row r="667" spans="1:4" x14ac:dyDescent="0.3">
      <c r="A667" s="117">
        <v>40343</v>
      </c>
      <c r="B667" s="115">
        <v>773.16</v>
      </c>
      <c r="C667" s="115">
        <f t="shared" si="20"/>
        <v>4.5644500344869561E-2</v>
      </c>
      <c r="D667" s="115">
        <f t="shared" si="21"/>
        <v>-45.644500344869563</v>
      </c>
    </row>
    <row r="668" spans="1:4" x14ac:dyDescent="0.3">
      <c r="A668" s="117">
        <v>40344</v>
      </c>
      <c r="B668" s="115">
        <v>791.13</v>
      </c>
      <c r="C668" s="115">
        <f t="shared" si="20"/>
        <v>4.7313308357272418E-2</v>
      </c>
      <c r="D668" s="115">
        <f t="shared" si="21"/>
        <v>-47.313308357272419</v>
      </c>
    </row>
    <row r="669" spans="1:4" x14ac:dyDescent="0.3">
      <c r="A669" s="117">
        <v>40345</v>
      </c>
      <c r="B669" s="115">
        <v>783.87</v>
      </c>
      <c r="C669" s="115">
        <f t="shared" si="20"/>
        <v>4.2061603498929831E-2</v>
      </c>
      <c r="D669" s="115">
        <f t="shared" si="21"/>
        <v>-42.061603498929834</v>
      </c>
    </row>
    <row r="670" spans="1:4" x14ac:dyDescent="0.3">
      <c r="A670" s="117">
        <v>40346</v>
      </c>
      <c r="B670" s="115">
        <v>785.16</v>
      </c>
      <c r="C670" s="115">
        <f t="shared" si="20"/>
        <v>0.10702855128657028</v>
      </c>
      <c r="D670" s="115">
        <f t="shared" si="21"/>
        <v>-107.02855128657028</v>
      </c>
    </row>
    <row r="671" spans="1:4" x14ac:dyDescent="0.3">
      <c r="A671" s="117">
        <v>40347</v>
      </c>
      <c r="B671" s="115">
        <v>782.68</v>
      </c>
      <c r="C671" s="115">
        <f t="shared" si="20"/>
        <v>0.10886319845857406</v>
      </c>
      <c r="D671" s="115">
        <f t="shared" si="21"/>
        <v>-108.86319845857406</v>
      </c>
    </row>
    <row r="672" spans="1:4" x14ac:dyDescent="0.3">
      <c r="A672" s="117">
        <v>40350</v>
      </c>
      <c r="B672" s="115">
        <v>777.37</v>
      </c>
      <c r="C672" s="115">
        <f t="shared" si="20"/>
        <v>8.1257389248209133E-2</v>
      </c>
      <c r="D672" s="115">
        <f t="shared" si="21"/>
        <v>-81.257389248209137</v>
      </c>
    </row>
    <row r="673" spans="1:4" x14ac:dyDescent="0.3">
      <c r="A673" s="117">
        <v>40351</v>
      </c>
      <c r="B673" s="115">
        <v>752.93</v>
      </c>
      <c r="C673" s="115">
        <f t="shared" si="20"/>
        <v>4.0174069213234687E-2</v>
      </c>
      <c r="D673" s="115">
        <f t="shared" si="21"/>
        <v>-40.174069213234688</v>
      </c>
    </row>
    <row r="674" spans="1:4" x14ac:dyDescent="0.3">
      <c r="A674" s="117">
        <v>40352</v>
      </c>
      <c r="B674" s="115">
        <v>756.04</v>
      </c>
      <c r="C674" s="115">
        <f t="shared" si="20"/>
        <v>5.2910052910004787E-5</v>
      </c>
      <c r="D674" s="115">
        <f t="shared" si="21"/>
        <v>-5.2910052910004786E-2</v>
      </c>
    </row>
    <row r="675" spans="1:4" x14ac:dyDescent="0.3">
      <c r="A675" s="117">
        <v>40353</v>
      </c>
      <c r="B675" s="115">
        <v>738.16</v>
      </c>
      <c r="C675" s="115">
        <f t="shared" si="20"/>
        <v>-3.4340210096675872E-2</v>
      </c>
      <c r="D675" s="115">
        <f t="shared" si="21"/>
        <v>34.340210096675875</v>
      </c>
    </row>
    <row r="676" spans="1:4" x14ac:dyDescent="0.3">
      <c r="A676" s="117">
        <v>40354</v>
      </c>
      <c r="B676" s="115">
        <v>759.26</v>
      </c>
      <c r="C676" s="115">
        <f t="shared" si="20"/>
        <v>-1.7978167520306246E-2</v>
      </c>
      <c r="D676" s="115">
        <f t="shared" si="21"/>
        <v>17.978167520306247</v>
      </c>
    </row>
    <row r="677" spans="1:4" x14ac:dyDescent="0.3">
      <c r="A677" s="117">
        <v>40357</v>
      </c>
      <c r="B677" s="115">
        <v>749.75</v>
      </c>
      <c r="C677" s="115">
        <f t="shared" si="20"/>
        <v>-5.2304930921593155E-2</v>
      </c>
      <c r="D677" s="115">
        <f t="shared" si="21"/>
        <v>52.304930921593154</v>
      </c>
    </row>
    <row r="678" spans="1:4" x14ac:dyDescent="0.3">
      <c r="A678" s="117">
        <v>40358</v>
      </c>
      <c r="B678" s="115">
        <v>724.16</v>
      </c>
      <c r="C678" s="115">
        <f t="shared" si="20"/>
        <v>-7.6173345069973378E-2</v>
      </c>
      <c r="D678" s="115">
        <f t="shared" si="21"/>
        <v>76.173345069973379</v>
      </c>
    </row>
    <row r="679" spans="1:4" x14ac:dyDescent="0.3">
      <c r="A679" s="117">
        <v>40359</v>
      </c>
      <c r="B679" s="115">
        <v>716.59</v>
      </c>
      <c r="C679" s="115">
        <f t="shared" si="20"/>
        <v>-8.7332518212848265E-2</v>
      </c>
      <c r="D679" s="115">
        <f t="shared" si="21"/>
        <v>87.332518212848271</v>
      </c>
    </row>
    <row r="680" spans="1:4" x14ac:dyDescent="0.3">
      <c r="A680" s="117">
        <v>40360</v>
      </c>
      <c r="B680" s="115">
        <v>715.36</v>
      </c>
      <c r="C680" s="115">
        <f t="shared" si="20"/>
        <v>-8.6012163336229283E-2</v>
      </c>
      <c r="D680" s="115">
        <f t="shared" si="21"/>
        <v>86.012163336229278</v>
      </c>
    </row>
    <row r="681" spans="1:4" x14ac:dyDescent="0.3">
      <c r="A681" s="117">
        <v>40361</v>
      </c>
      <c r="B681" s="115">
        <v>700.75</v>
      </c>
      <c r="C681" s="115">
        <f t="shared" si="20"/>
        <v>-9.8563103798705892E-2</v>
      </c>
      <c r="D681" s="115">
        <f t="shared" si="21"/>
        <v>98.563103798705896</v>
      </c>
    </row>
    <row r="682" spans="1:4" x14ac:dyDescent="0.3">
      <c r="A682" s="117">
        <v>40364</v>
      </c>
      <c r="B682" s="115">
        <v>700.75</v>
      </c>
      <c r="C682" s="115">
        <f t="shared" si="20"/>
        <v>-6.9302591210338216E-2</v>
      </c>
      <c r="D682" s="115">
        <f t="shared" si="21"/>
        <v>69.302591210338221</v>
      </c>
    </row>
    <row r="683" spans="1:4" x14ac:dyDescent="0.3">
      <c r="A683" s="117">
        <v>40365</v>
      </c>
      <c r="B683" s="115">
        <v>685.63</v>
      </c>
      <c r="C683" s="115">
        <f t="shared" si="20"/>
        <v>-9.3129993122056998E-2</v>
      </c>
      <c r="D683" s="115">
        <f t="shared" si="21"/>
        <v>93.129993122057002</v>
      </c>
    </row>
    <row r="684" spans="1:4" x14ac:dyDescent="0.3">
      <c r="A684" s="117">
        <v>40366</v>
      </c>
      <c r="B684" s="115">
        <v>720.37</v>
      </c>
      <c r="C684" s="115">
        <f t="shared" si="20"/>
        <v>-2.4100466023626265E-2</v>
      </c>
      <c r="D684" s="115">
        <f t="shared" si="21"/>
        <v>24.100466023626264</v>
      </c>
    </row>
    <row r="685" spans="1:4" x14ac:dyDescent="0.3">
      <c r="A685" s="117">
        <v>40367</v>
      </c>
      <c r="B685" s="115">
        <v>728.15</v>
      </c>
      <c r="C685" s="115">
        <f t="shared" si="20"/>
        <v>-4.0974106366725514E-2</v>
      </c>
      <c r="D685" s="115">
        <f t="shared" si="21"/>
        <v>40.974106366725515</v>
      </c>
    </row>
    <row r="686" spans="1:4" x14ac:dyDescent="0.3">
      <c r="A686" s="117">
        <v>40368</v>
      </c>
      <c r="B686" s="115">
        <v>738.99</v>
      </c>
      <c r="C686" s="115">
        <f t="shared" si="20"/>
        <v>-1.4351450483494486E-2</v>
      </c>
      <c r="D686" s="115">
        <f t="shared" si="21"/>
        <v>14.351450483494485</v>
      </c>
    </row>
    <row r="687" spans="1:4" x14ac:dyDescent="0.3">
      <c r="A687" s="117">
        <v>40371</v>
      </c>
      <c r="B687" s="115">
        <v>739.52</v>
      </c>
      <c r="C687" s="115">
        <f t="shared" si="20"/>
        <v>2.1210782147591711E-2</v>
      </c>
      <c r="D687" s="115">
        <f t="shared" si="21"/>
        <v>-21.210782147591711</v>
      </c>
    </row>
    <row r="688" spans="1:4" x14ac:dyDescent="0.3">
      <c r="A688" s="117">
        <v>40372</v>
      </c>
      <c r="B688" s="115">
        <v>758.27</v>
      </c>
      <c r="C688" s="115">
        <f t="shared" si="20"/>
        <v>5.8164361768933345E-2</v>
      </c>
      <c r="D688" s="115">
        <f t="shared" si="21"/>
        <v>-58.164361768933347</v>
      </c>
    </row>
    <row r="689" spans="1:4" x14ac:dyDescent="0.3">
      <c r="A689" s="117">
        <v>40373</v>
      </c>
      <c r="B689" s="115">
        <v>753.82</v>
      </c>
      <c r="C689" s="115">
        <f t="shared" si="20"/>
        <v>5.3763140237083479E-2</v>
      </c>
      <c r="D689" s="115">
        <f t="shared" si="21"/>
        <v>-53.763140237083476</v>
      </c>
    </row>
    <row r="690" spans="1:4" x14ac:dyDescent="0.3">
      <c r="A690" s="117">
        <v>40374</v>
      </c>
      <c r="B690" s="115">
        <v>751.41</v>
      </c>
      <c r="C690" s="115">
        <f t="shared" si="20"/>
        <v>7.229397074562964E-2</v>
      </c>
      <c r="D690" s="115">
        <f t="shared" si="21"/>
        <v>-72.293970745629636</v>
      </c>
    </row>
    <row r="691" spans="1:4" x14ac:dyDescent="0.3">
      <c r="A691" s="117">
        <v>40375</v>
      </c>
      <c r="B691" s="115">
        <v>725.73</v>
      </c>
      <c r="C691" s="115">
        <f t="shared" si="20"/>
        <v>3.5647520513735306E-2</v>
      </c>
      <c r="D691" s="115">
        <f t="shared" si="21"/>
        <v>-35.647520513735309</v>
      </c>
    </row>
    <row r="692" spans="1:4" x14ac:dyDescent="0.3">
      <c r="A692" s="117">
        <v>40378</v>
      </c>
      <c r="B692" s="115">
        <v>736.56</v>
      </c>
      <c r="C692" s="115">
        <f t="shared" si="20"/>
        <v>7.4282047168297699E-2</v>
      </c>
      <c r="D692" s="115">
        <f t="shared" si="21"/>
        <v>-74.282047168297694</v>
      </c>
    </row>
    <row r="693" spans="1:4" x14ac:dyDescent="0.3">
      <c r="A693" s="117">
        <v>40379</v>
      </c>
      <c r="B693" s="115">
        <v>750.98</v>
      </c>
      <c r="C693" s="115">
        <f t="shared" si="20"/>
        <v>4.2492052695142793E-2</v>
      </c>
      <c r="D693" s="115">
        <f t="shared" si="21"/>
        <v>-42.492052695142796</v>
      </c>
    </row>
    <row r="694" spans="1:4" x14ac:dyDescent="0.3">
      <c r="A694" s="117">
        <v>40380</v>
      </c>
      <c r="B694" s="115">
        <v>733.06</v>
      </c>
      <c r="C694" s="115">
        <f t="shared" si="20"/>
        <v>6.7431161161848087E-3</v>
      </c>
      <c r="D694" s="115">
        <f t="shared" si="21"/>
        <v>-6.743116116184809</v>
      </c>
    </row>
    <row r="695" spans="1:4" x14ac:dyDescent="0.3">
      <c r="A695" s="117">
        <v>40381</v>
      </c>
      <c r="B695" s="115">
        <v>762.52</v>
      </c>
      <c r="C695" s="115">
        <f t="shared" si="20"/>
        <v>3.1840755625921827E-2</v>
      </c>
      <c r="D695" s="115">
        <f t="shared" si="21"/>
        <v>-31.840755625921826</v>
      </c>
    </row>
    <row r="696" spans="1:4" x14ac:dyDescent="0.3">
      <c r="A696" s="117">
        <v>40382</v>
      </c>
      <c r="B696" s="115">
        <v>771.24</v>
      </c>
      <c r="C696" s="115">
        <f t="shared" si="20"/>
        <v>4.2892687148420636E-2</v>
      </c>
      <c r="D696" s="115">
        <f t="shared" si="21"/>
        <v>-42.892687148420634</v>
      </c>
    </row>
    <row r="697" spans="1:4" x14ac:dyDescent="0.3">
      <c r="A697" s="117">
        <v>40385</v>
      </c>
      <c r="B697" s="115">
        <v>791.4</v>
      </c>
      <c r="C697" s="115">
        <f t="shared" si="20"/>
        <v>4.3691561053450616E-2</v>
      </c>
      <c r="D697" s="115">
        <f t="shared" si="21"/>
        <v>-43.691561053450613</v>
      </c>
    </row>
    <row r="698" spans="1:4" x14ac:dyDescent="0.3">
      <c r="A698" s="117">
        <v>40386</v>
      </c>
      <c r="B698" s="115">
        <v>789.5</v>
      </c>
      <c r="C698" s="115">
        <f t="shared" si="20"/>
        <v>4.7332254384335713E-2</v>
      </c>
      <c r="D698" s="115">
        <f t="shared" si="21"/>
        <v>-47.332254384335712</v>
      </c>
    </row>
    <row r="699" spans="1:4" x14ac:dyDescent="0.3">
      <c r="A699" s="117">
        <v>40387</v>
      </c>
      <c r="B699" s="115">
        <v>787.87</v>
      </c>
      <c r="C699" s="115">
        <f t="shared" si="20"/>
        <v>4.852211176321853E-2</v>
      </c>
      <c r="D699" s="115">
        <f t="shared" si="21"/>
        <v>-48.522111763218533</v>
      </c>
    </row>
    <row r="700" spans="1:4" x14ac:dyDescent="0.3">
      <c r="A700" s="117">
        <v>40388</v>
      </c>
      <c r="B700" s="115">
        <v>781.26</v>
      </c>
      <c r="C700" s="115">
        <f t="shared" si="20"/>
        <v>7.6516059691620814E-2</v>
      </c>
      <c r="D700" s="115">
        <f t="shared" si="21"/>
        <v>-76.516059691620811</v>
      </c>
    </row>
    <row r="701" spans="1:4" x14ac:dyDescent="0.3">
      <c r="A701" s="117">
        <v>40389</v>
      </c>
      <c r="B701" s="115">
        <v>784.89</v>
      </c>
      <c r="C701" s="115">
        <f t="shared" si="20"/>
        <v>6.5615835777126166E-2</v>
      </c>
      <c r="D701" s="115">
        <f t="shared" si="21"/>
        <v>-65.615835777126165</v>
      </c>
    </row>
    <row r="702" spans="1:4" x14ac:dyDescent="0.3">
      <c r="A702" s="117">
        <v>40392</v>
      </c>
      <c r="B702" s="115">
        <v>811.73</v>
      </c>
      <c r="C702" s="115">
        <f t="shared" si="20"/>
        <v>8.089429811712695E-2</v>
      </c>
      <c r="D702" s="115">
        <f t="shared" si="21"/>
        <v>-80.894298117126951</v>
      </c>
    </row>
    <row r="703" spans="1:4" x14ac:dyDescent="0.3">
      <c r="A703" s="117">
        <v>40393</v>
      </c>
      <c r="B703" s="115">
        <v>803.75</v>
      </c>
      <c r="C703" s="115">
        <f t="shared" si="20"/>
        <v>9.6431397157122276E-2</v>
      </c>
      <c r="D703" s="115">
        <f t="shared" si="21"/>
        <v>-96.431397157122277</v>
      </c>
    </row>
    <row r="704" spans="1:4" x14ac:dyDescent="0.3">
      <c r="A704" s="117">
        <v>40394</v>
      </c>
      <c r="B704" s="115">
        <v>808.55</v>
      </c>
      <c r="C704" s="115">
        <f t="shared" si="20"/>
        <v>6.0365629753973631E-2</v>
      </c>
      <c r="D704" s="115">
        <f t="shared" si="21"/>
        <v>-60.365629753973629</v>
      </c>
    </row>
    <row r="705" spans="1:4" x14ac:dyDescent="0.3">
      <c r="A705" s="117">
        <v>40395</v>
      </c>
      <c r="B705" s="115">
        <v>798.3</v>
      </c>
      <c r="C705" s="115">
        <f t="shared" si="20"/>
        <v>3.5086354442196911E-2</v>
      </c>
      <c r="D705" s="115">
        <f t="shared" si="21"/>
        <v>-35.086354442196914</v>
      </c>
    </row>
    <row r="706" spans="1:4" x14ac:dyDescent="0.3">
      <c r="A706" s="117">
        <v>40396</v>
      </c>
      <c r="B706" s="115">
        <v>795.06</v>
      </c>
      <c r="C706" s="115">
        <f t="shared" si="20"/>
        <v>4.6247156937073135E-3</v>
      </c>
      <c r="D706" s="115">
        <f t="shared" si="21"/>
        <v>-4.6247156937073139</v>
      </c>
    </row>
    <row r="707" spans="1:4" x14ac:dyDescent="0.3">
      <c r="A707" s="117">
        <v>40399</v>
      </c>
      <c r="B707" s="115">
        <v>805.51</v>
      </c>
      <c r="C707" s="115">
        <f t="shared" si="20"/>
        <v>2.0278657378087386E-2</v>
      </c>
      <c r="D707" s="115">
        <f t="shared" si="21"/>
        <v>-20.278657378087388</v>
      </c>
    </row>
    <row r="708" spans="1:4" x14ac:dyDescent="0.3">
      <c r="A708" s="117">
        <v>40400</v>
      </c>
      <c r="B708" s="115">
        <v>795.58</v>
      </c>
      <c r="C708" s="115">
        <f t="shared" si="20"/>
        <v>9.7858783809512181E-3</v>
      </c>
      <c r="D708" s="115">
        <f t="shared" si="21"/>
        <v>-9.7858783809512175</v>
      </c>
    </row>
    <row r="709" spans="1:4" x14ac:dyDescent="0.3">
      <c r="A709" s="117">
        <v>40401</v>
      </c>
      <c r="B709" s="115">
        <v>774.69</v>
      </c>
      <c r="C709" s="115">
        <f t="shared" si="20"/>
        <v>-8.4094923584977291E-3</v>
      </c>
      <c r="D709" s="115">
        <f t="shared" si="21"/>
        <v>8.4094923584977295</v>
      </c>
    </row>
    <row r="710" spans="1:4" x14ac:dyDescent="0.3">
      <c r="A710" s="117">
        <v>40402</v>
      </c>
      <c r="B710" s="115">
        <v>765.75</v>
      </c>
      <c r="C710" s="115">
        <f t="shared" si="20"/>
        <v>-2.4385582693116217E-2</v>
      </c>
      <c r="D710" s="115">
        <f t="shared" si="21"/>
        <v>24.385582693116216</v>
      </c>
    </row>
    <row r="711" spans="1:4" x14ac:dyDescent="0.3">
      <c r="A711" s="117">
        <v>40403</v>
      </c>
      <c r="B711" s="115">
        <v>764.63</v>
      </c>
      <c r="C711" s="115">
        <f t="shared" si="20"/>
        <v>-5.8024219876067193E-2</v>
      </c>
      <c r="D711" s="115">
        <f t="shared" si="21"/>
        <v>58.024219876067193</v>
      </c>
    </row>
    <row r="712" spans="1:4" x14ac:dyDescent="0.3">
      <c r="A712" s="117">
        <v>40406</v>
      </c>
      <c r="B712" s="115">
        <v>765.43</v>
      </c>
      <c r="C712" s="115">
        <f t="shared" si="20"/>
        <v>-4.7676516329704571E-2</v>
      </c>
      <c r="D712" s="115">
        <f t="shared" si="21"/>
        <v>47.676516329704569</v>
      </c>
    </row>
    <row r="713" spans="1:4" x14ac:dyDescent="0.3">
      <c r="A713" s="117">
        <v>40407</v>
      </c>
      <c r="B713" s="115">
        <v>784.03</v>
      </c>
      <c r="C713" s="115">
        <f t="shared" si="20"/>
        <v>-3.0325892028940676E-2</v>
      </c>
      <c r="D713" s="115">
        <f t="shared" si="21"/>
        <v>30.325892028940675</v>
      </c>
    </row>
    <row r="714" spans="1:4" x14ac:dyDescent="0.3">
      <c r="A714" s="117">
        <v>40408</v>
      </c>
      <c r="B714" s="115">
        <v>784.15</v>
      </c>
      <c r="C714" s="115">
        <f t="shared" si="20"/>
        <v>-1.772516597770259E-2</v>
      </c>
      <c r="D714" s="115">
        <f t="shared" si="21"/>
        <v>17.725165977702591</v>
      </c>
    </row>
    <row r="715" spans="1:4" x14ac:dyDescent="0.3">
      <c r="A715" s="117">
        <v>40409</v>
      </c>
      <c r="B715" s="115">
        <v>763.17</v>
      </c>
      <c r="C715" s="115">
        <f t="shared" si="20"/>
        <v>-4.0110180363746119E-2</v>
      </c>
      <c r="D715" s="115">
        <f t="shared" si="21"/>
        <v>40.110180363746117</v>
      </c>
    </row>
    <row r="716" spans="1:4" x14ac:dyDescent="0.3">
      <c r="A716" s="117">
        <v>40410</v>
      </c>
      <c r="B716" s="115">
        <v>760.94</v>
      </c>
      <c r="C716" s="115">
        <f t="shared" si="20"/>
        <v>-5.5331404948417692E-2</v>
      </c>
      <c r="D716" s="115">
        <f t="shared" si="21"/>
        <v>55.331404948417692</v>
      </c>
    </row>
    <row r="717" spans="1:4" x14ac:dyDescent="0.3">
      <c r="A717" s="117">
        <v>40413</v>
      </c>
      <c r="B717" s="115">
        <v>757.13</v>
      </c>
      <c r="C717" s="115">
        <f t="shared" si="20"/>
        <v>-4.8329520601322361E-2</v>
      </c>
      <c r="D717" s="115">
        <f t="shared" si="21"/>
        <v>48.329520601322358</v>
      </c>
    </row>
    <row r="718" spans="1:4" x14ac:dyDescent="0.3">
      <c r="A718" s="117">
        <v>40414</v>
      </c>
      <c r="B718" s="115">
        <v>753.03</v>
      </c>
      <c r="C718" s="115">
        <f t="shared" si="20"/>
        <v>-2.7959570925144357E-2</v>
      </c>
      <c r="D718" s="115">
        <f t="shared" si="21"/>
        <v>27.959570925144355</v>
      </c>
    </row>
    <row r="719" spans="1:4" x14ac:dyDescent="0.3">
      <c r="A719" s="117">
        <v>40415</v>
      </c>
      <c r="B719" s="115">
        <v>766.95</v>
      </c>
      <c r="C719" s="115">
        <f t="shared" ref="C719:C782" si="22">(B719-B710)/B710</f>
        <v>1.5670910871695011E-3</v>
      </c>
      <c r="D719" s="115">
        <f t="shared" ref="D719:D782" si="23">C719*$D$2</f>
        <v>-1.567091087169501</v>
      </c>
    </row>
    <row r="720" spans="1:4" x14ac:dyDescent="0.3">
      <c r="A720" s="117">
        <v>40416</v>
      </c>
      <c r="B720" s="115">
        <v>761.76</v>
      </c>
      <c r="C720" s="115">
        <f t="shared" si="22"/>
        <v>-3.753449380746249E-3</v>
      </c>
      <c r="D720" s="115">
        <f t="shared" si="23"/>
        <v>3.753449380746249</v>
      </c>
    </row>
    <row r="721" spans="1:4" x14ac:dyDescent="0.3">
      <c r="A721" s="117">
        <v>40417</v>
      </c>
      <c r="B721" s="115">
        <v>774.75</v>
      </c>
      <c r="C721" s="115">
        <f t="shared" si="22"/>
        <v>1.2176162418509924E-2</v>
      </c>
      <c r="D721" s="115">
        <f t="shared" si="23"/>
        <v>-12.176162418509923</v>
      </c>
    </row>
    <row r="722" spans="1:4" x14ac:dyDescent="0.3">
      <c r="A722" s="117">
        <v>40420</v>
      </c>
      <c r="B722" s="115">
        <v>766.69</v>
      </c>
      <c r="C722" s="115">
        <f t="shared" si="22"/>
        <v>-2.2116500644107903E-2</v>
      </c>
      <c r="D722" s="115">
        <f t="shared" si="23"/>
        <v>22.116500644107902</v>
      </c>
    </row>
    <row r="723" spans="1:4" x14ac:dyDescent="0.3">
      <c r="A723" s="117">
        <v>40421</v>
      </c>
      <c r="B723" s="115">
        <v>773.79</v>
      </c>
      <c r="C723" s="115">
        <f t="shared" si="22"/>
        <v>-1.3211757954473014E-2</v>
      </c>
      <c r="D723" s="115">
        <f t="shared" si="23"/>
        <v>13.211757954473013</v>
      </c>
    </row>
    <row r="724" spans="1:4" x14ac:dyDescent="0.3">
      <c r="A724" s="117">
        <v>40422</v>
      </c>
      <c r="B724" s="115">
        <v>799.1</v>
      </c>
      <c r="C724" s="115">
        <f t="shared" si="22"/>
        <v>4.7079942869871806E-2</v>
      </c>
      <c r="D724" s="115">
        <f t="shared" si="23"/>
        <v>-47.079942869871807</v>
      </c>
    </row>
    <row r="725" spans="1:4" x14ac:dyDescent="0.3">
      <c r="A725" s="117">
        <v>40423</v>
      </c>
      <c r="B725" s="115">
        <v>809.09</v>
      </c>
      <c r="C725" s="115">
        <f t="shared" si="22"/>
        <v>6.3276999500617617E-2</v>
      </c>
      <c r="D725" s="115">
        <f t="shared" si="23"/>
        <v>-63.27699950061762</v>
      </c>
    </row>
    <row r="726" spans="1:4" x14ac:dyDescent="0.3">
      <c r="A726" s="117">
        <v>40424</v>
      </c>
      <c r="B726" s="115">
        <v>819.72</v>
      </c>
      <c r="C726" s="115">
        <f t="shared" si="22"/>
        <v>8.2667441522591936E-2</v>
      </c>
      <c r="D726" s="115">
        <f t="shared" si="23"/>
        <v>-82.667441522591943</v>
      </c>
    </row>
    <row r="727" spans="1:4" x14ac:dyDescent="0.3">
      <c r="A727" s="117">
        <v>40427</v>
      </c>
      <c r="B727" s="115">
        <v>819.72</v>
      </c>
      <c r="C727" s="115">
        <f t="shared" si="22"/>
        <v>8.8562208676945212E-2</v>
      </c>
      <c r="D727" s="115">
        <f t="shared" si="23"/>
        <v>-88.562208676945218</v>
      </c>
    </row>
    <row r="728" spans="1:4" x14ac:dyDescent="0.3">
      <c r="A728" s="117">
        <v>40428</v>
      </c>
      <c r="B728" s="115">
        <v>806.36</v>
      </c>
      <c r="C728" s="115">
        <f t="shared" si="22"/>
        <v>5.1385357585240196E-2</v>
      </c>
      <c r="D728" s="115">
        <f t="shared" si="23"/>
        <v>-51.385357585240193</v>
      </c>
    </row>
    <row r="729" spans="1:4" x14ac:dyDescent="0.3">
      <c r="A729" s="117">
        <v>40429</v>
      </c>
      <c r="B729" s="115">
        <v>808.27</v>
      </c>
      <c r="C729" s="115">
        <f t="shared" si="22"/>
        <v>6.1055975635370706E-2</v>
      </c>
      <c r="D729" s="115">
        <f t="shared" si="23"/>
        <v>-61.055975635370707</v>
      </c>
    </row>
    <row r="730" spans="1:4" x14ac:dyDescent="0.3">
      <c r="A730" s="117">
        <v>40430</v>
      </c>
      <c r="B730" s="115">
        <v>800.44</v>
      </c>
      <c r="C730" s="115">
        <f t="shared" si="22"/>
        <v>3.3159083575346956E-2</v>
      </c>
      <c r="D730" s="115">
        <f t="shared" si="23"/>
        <v>-33.159083575346955</v>
      </c>
    </row>
    <row r="731" spans="1:4" x14ac:dyDescent="0.3">
      <c r="A731" s="117">
        <v>40431</v>
      </c>
      <c r="B731" s="115">
        <v>804.67</v>
      </c>
      <c r="C731" s="115">
        <f t="shared" si="22"/>
        <v>4.9537622768002582E-2</v>
      </c>
      <c r="D731" s="115">
        <f t="shared" si="23"/>
        <v>-49.537622768002585</v>
      </c>
    </row>
    <row r="732" spans="1:4" x14ac:dyDescent="0.3">
      <c r="A732" s="117">
        <v>40434</v>
      </c>
      <c r="B732" s="115">
        <v>817.53</v>
      </c>
      <c r="C732" s="115">
        <f t="shared" si="22"/>
        <v>5.6526964680339645E-2</v>
      </c>
      <c r="D732" s="115">
        <f t="shared" si="23"/>
        <v>-56.526964680339645</v>
      </c>
    </row>
    <row r="733" spans="1:4" x14ac:dyDescent="0.3">
      <c r="A733" s="117">
        <v>40435</v>
      </c>
      <c r="B733" s="115">
        <v>815.26</v>
      </c>
      <c r="C733" s="115">
        <f t="shared" si="22"/>
        <v>2.0222750594418682E-2</v>
      </c>
      <c r="D733" s="115">
        <f t="shared" si="23"/>
        <v>-20.222750594418681</v>
      </c>
    </row>
    <row r="734" spans="1:4" x14ac:dyDescent="0.3">
      <c r="A734" s="117">
        <v>40436</v>
      </c>
      <c r="B734" s="115">
        <v>822.01</v>
      </c>
      <c r="C734" s="115">
        <f t="shared" si="22"/>
        <v>1.5968557268041823E-2</v>
      </c>
      <c r="D734" s="115">
        <f t="shared" si="23"/>
        <v>-15.968557268041822</v>
      </c>
    </row>
    <row r="735" spans="1:4" x14ac:dyDescent="0.3">
      <c r="A735" s="117">
        <v>40437</v>
      </c>
      <c r="B735" s="115">
        <v>816.77</v>
      </c>
      <c r="C735" s="115">
        <f t="shared" si="22"/>
        <v>-3.5987898306739439E-3</v>
      </c>
      <c r="D735" s="115">
        <f t="shared" si="23"/>
        <v>3.5987898306739439</v>
      </c>
    </row>
    <row r="736" spans="1:4" x14ac:dyDescent="0.3">
      <c r="A736" s="117">
        <v>40438</v>
      </c>
      <c r="B736" s="115">
        <v>819.75</v>
      </c>
      <c r="C736" s="115">
        <f t="shared" si="22"/>
        <v>3.6597862684785921E-5</v>
      </c>
      <c r="D736" s="115">
        <f t="shared" si="23"/>
        <v>-3.6597862684785924E-2</v>
      </c>
    </row>
    <row r="737" spans="1:4" x14ac:dyDescent="0.3">
      <c r="A737" s="117">
        <v>40441</v>
      </c>
      <c r="B737" s="115">
        <v>839.99</v>
      </c>
      <c r="C737" s="115">
        <f t="shared" si="22"/>
        <v>4.1705937794533451E-2</v>
      </c>
      <c r="D737" s="115">
        <f t="shared" si="23"/>
        <v>-41.705937794533455</v>
      </c>
    </row>
    <row r="738" spans="1:4" x14ac:dyDescent="0.3">
      <c r="A738" s="117">
        <v>40442</v>
      </c>
      <c r="B738" s="115">
        <v>825.9</v>
      </c>
      <c r="C738" s="115">
        <f t="shared" si="22"/>
        <v>2.1812018261224586E-2</v>
      </c>
      <c r="D738" s="115">
        <f t="shared" si="23"/>
        <v>-21.812018261224587</v>
      </c>
    </row>
    <row r="739" spans="1:4" x14ac:dyDescent="0.3">
      <c r="A739" s="117">
        <v>40443</v>
      </c>
      <c r="B739" s="115">
        <v>815.94</v>
      </c>
      <c r="C739" s="115">
        <f t="shared" si="22"/>
        <v>1.9364349607715756E-2</v>
      </c>
      <c r="D739" s="115">
        <f t="shared" si="23"/>
        <v>-19.364349607715756</v>
      </c>
    </row>
    <row r="740" spans="1:4" x14ac:dyDescent="0.3">
      <c r="A740" s="117">
        <v>40444</v>
      </c>
      <c r="B740" s="115">
        <v>794.18</v>
      </c>
      <c r="C740" s="115">
        <f t="shared" si="22"/>
        <v>-1.3036400014912958E-2</v>
      </c>
      <c r="D740" s="115">
        <f t="shared" si="23"/>
        <v>13.036400014912958</v>
      </c>
    </row>
    <row r="741" spans="1:4" x14ac:dyDescent="0.3">
      <c r="A741" s="117">
        <v>40445</v>
      </c>
      <c r="B741" s="115">
        <v>818.65</v>
      </c>
      <c r="C741" s="115">
        <f t="shared" si="22"/>
        <v>1.3699803065330993E-3</v>
      </c>
      <c r="D741" s="115">
        <f t="shared" si="23"/>
        <v>-1.3699803065330993</v>
      </c>
    </row>
    <row r="742" spans="1:4" x14ac:dyDescent="0.3">
      <c r="A742" s="117">
        <v>40448</v>
      </c>
      <c r="B742" s="115">
        <v>808.52</v>
      </c>
      <c r="C742" s="115">
        <f t="shared" si="22"/>
        <v>-8.2673012290557721E-3</v>
      </c>
      <c r="D742" s="115">
        <f t="shared" si="23"/>
        <v>8.2673012290557715</v>
      </c>
    </row>
    <row r="743" spans="1:4" x14ac:dyDescent="0.3">
      <c r="A743" s="117">
        <v>40449</v>
      </c>
      <c r="B743" s="115">
        <v>813.14</v>
      </c>
      <c r="C743" s="115">
        <f t="shared" si="22"/>
        <v>-1.0790622985121841E-2</v>
      </c>
      <c r="D743" s="115">
        <f t="shared" si="23"/>
        <v>10.790622985121841</v>
      </c>
    </row>
    <row r="744" spans="1:4" x14ac:dyDescent="0.3">
      <c r="A744" s="117">
        <v>40450</v>
      </c>
      <c r="B744" s="115">
        <v>806.2</v>
      </c>
      <c r="C744" s="115">
        <f t="shared" si="22"/>
        <v>-1.2941219682407454E-2</v>
      </c>
      <c r="D744" s="115">
        <f t="shared" si="23"/>
        <v>12.941219682407453</v>
      </c>
    </row>
    <row r="745" spans="1:4" x14ac:dyDescent="0.3">
      <c r="A745" s="117">
        <v>40451</v>
      </c>
      <c r="B745" s="115">
        <v>808.06</v>
      </c>
      <c r="C745" s="115">
        <f t="shared" si="22"/>
        <v>-1.4260445257700585E-2</v>
      </c>
      <c r="D745" s="115">
        <f t="shared" si="23"/>
        <v>14.260445257700585</v>
      </c>
    </row>
    <row r="746" spans="1:4" x14ac:dyDescent="0.3">
      <c r="A746" s="117">
        <v>40452</v>
      </c>
      <c r="B746" s="115">
        <v>812.95</v>
      </c>
      <c r="C746" s="115">
        <f t="shared" si="22"/>
        <v>-3.2190859414992994E-2</v>
      </c>
      <c r="D746" s="115">
        <f t="shared" si="23"/>
        <v>32.190859414992993</v>
      </c>
    </row>
    <row r="747" spans="1:4" x14ac:dyDescent="0.3">
      <c r="A747" s="117">
        <v>40455</v>
      </c>
      <c r="B747" s="115">
        <v>818.94</v>
      </c>
      <c r="C747" s="115">
        <f t="shared" si="22"/>
        <v>-8.427170359607607E-3</v>
      </c>
      <c r="D747" s="115">
        <f t="shared" si="23"/>
        <v>8.4271703596076062</v>
      </c>
    </row>
    <row r="748" spans="1:4" x14ac:dyDescent="0.3">
      <c r="A748" s="117">
        <v>40456</v>
      </c>
      <c r="B748" s="115">
        <v>833.07</v>
      </c>
      <c r="C748" s="115">
        <f t="shared" si="22"/>
        <v>2.0994190749319797E-2</v>
      </c>
      <c r="D748" s="115">
        <f t="shared" si="23"/>
        <v>-20.994190749319795</v>
      </c>
    </row>
    <row r="749" spans="1:4" x14ac:dyDescent="0.3">
      <c r="A749" s="117">
        <v>40457</v>
      </c>
      <c r="B749" s="115">
        <v>828.03</v>
      </c>
      <c r="C749" s="115">
        <f t="shared" si="22"/>
        <v>4.2622579264146698E-2</v>
      </c>
      <c r="D749" s="115">
        <f t="shared" si="23"/>
        <v>-42.622579264146701</v>
      </c>
    </row>
    <row r="750" spans="1:4" x14ac:dyDescent="0.3">
      <c r="A750" s="117">
        <v>40458</v>
      </c>
      <c r="B750" s="115">
        <v>829.31</v>
      </c>
      <c r="C750" s="115">
        <f t="shared" si="22"/>
        <v>1.3021437732852829E-2</v>
      </c>
      <c r="D750" s="115">
        <f t="shared" si="23"/>
        <v>-13.02143773285283</v>
      </c>
    </row>
    <row r="751" spans="1:4" x14ac:dyDescent="0.3">
      <c r="A751" s="117">
        <v>40459</v>
      </c>
      <c r="B751" s="115">
        <v>831.55</v>
      </c>
      <c r="C751" s="115">
        <f t="shared" si="22"/>
        <v>2.8484143867807812E-2</v>
      </c>
      <c r="D751" s="115">
        <f t="shared" si="23"/>
        <v>-28.484143867807813</v>
      </c>
    </row>
    <row r="752" spans="1:4" x14ac:dyDescent="0.3">
      <c r="A752" s="117">
        <v>40462</v>
      </c>
      <c r="B752" s="115">
        <v>831.31</v>
      </c>
      <c r="C752" s="115">
        <f t="shared" si="22"/>
        <v>2.2345475563863491E-2</v>
      </c>
      <c r="D752" s="115">
        <f t="shared" si="23"/>
        <v>-22.345475563863491</v>
      </c>
    </row>
    <row r="753" spans="1:4" x14ac:dyDescent="0.3">
      <c r="A753" s="117">
        <v>40463</v>
      </c>
      <c r="B753" s="115">
        <v>837.45</v>
      </c>
      <c r="C753" s="115">
        <f t="shared" si="22"/>
        <v>3.8762093773257254E-2</v>
      </c>
      <c r="D753" s="115">
        <f t="shared" si="23"/>
        <v>-38.762093773257256</v>
      </c>
    </row>
    <row r="754" spans="1:4" x14ac:dyDescent="0.3">
      <c r="A754" s="117">
        <v>40464</v>
      </c>
      <c r="B754" s="115">
        <v>846.89</v>
      </c>
      <c r="C754" s="115">
        <f t="shared" si="22"/>
        <v>4.8053362374081185E-2</v>
      </c>
      <c r="D754" s="115">
        <f t="shared" si="23"/>
        <v>-48.053362374081182</v>
      </c>
    </row>
    <row r="755" spans="1:4" x14ac:dyDescent="0.3">
      <c r="A755" s="117">
        <v>40465</v>
      </c>
      <c r="B755" s="115">
        <v>844.12</v>
      </c>
      <c r="C755" s="115">
        <f t="shared" si="22"/>
        <v>3.8341841441663027E-2</v>
      </c>
      <c r="D755" s="115">
        <f t="shared" si="23"/>
        <v>-38.341841441663028</v>
      </c>
    </row>
    <row r="756" spans="1:4" x14ac:dyDescent="0.3">
      <c r="A756" s="117">
        <v>40466</v>
      </c>
      <c r="B756" s="115">
        <v>843.12</v>
      </c>
      <c r="C756" s="115">
        <f t="shared" si="22"/>
        <v>2.9525972598725119E-2</v>
      </c>
      <c r="D756" s="115">
        <f t="shared" si="23"/>
        <v>-29.525972598725119</v>
      </c>
    </row>
    <row r="757" spans="1:4" x14ac:dyDescent="0.3">
      <c r="A757" s="117">
        <v>40469</v>
      </c>
      <c r="B757" s="115">
        <v>854.84</v>
      </c>
      <c r="C757" s="115">
        <f t="shared" si="22"/>
        <v>2.6132257793462711E-2</v>
      </c>
      <c r="D757" s="115">
        <f t="shared" si="23"/>
        <v>-26.13225779346271</v>
      </c>
    </row>
    <row r="758" spans="1:4" x14ac:dyDescent="0.3">
      <c r="A758" s="117">
        <v>40470</v>
      </c>
      <c r="B758" s="115">
        <v>843.35</v>
      </c>
      <c r="C758" s="115">
        <f t="shared" si="22"/>
        <v>1.8501745105853715E-2</v>
      </c>
      <c r="D758" s="115">
        <f t="shared" si="23"/>
        <v>-18.501745105853715</v>
      </c>
    </row>
    <row r="759" spans="1:4" x14ac:dyDescent="0.3">
      <c r="A759" s="117">
        <v>40471</v>
      </c>
      <c r="B759" s="115">
        <v>862.55</v>
      </c>
      <c r="C759" s="115">
        <f t="shared" si="22"/>
        <v>4.0081513547406897E-2</v>
      </c>
      <c r="D759" s="115">
        <f t="shared" si="23"/>
        <v>-40.0815135474069</v>
      </c>
    </row>
    <row r="760" spans="1:4" x14ac:dyDescent="0.3">
      <c r="A760" s="117">
        <v>40472</v>
      </c>
      <c r="B760" s="115">
        <v>860.44</v>
      </c>
      <c r="C760" s="115">
        <f t="shared" si="22"/>
        <v>3.4742348626059891E-2</v>
      </c>
      <c r="D760" s="115">
        <f t="shared" si="23"/>
        <v>-34.742348626059893</v>
      </c>
    </row>
    <row r="761" spans="1:4" x14ac:dyDescent="0.3">
      <c r="A761" s="117">
        <v>40473</v>
      </c>
      <c r="B761" s="115">
        <v>860.06</v>
      </c>
      <c r="C761" s="115">
        <f t="shared" si="22"/>
        <v>3.4583969878865889E-2</v>
      </c>
      <c r="D761" s="115">
        <f t="shared" si="23"/>
        <v>-34.583969878865886</v>
      </c>
    </row>
    <row r="762" spans="1:4" x14ac:dyDescent="0.3">
      <c r="A762" s="117">
        <v>40476</v>
      </c>
      <c r="B762" s="115">
        <v>862.61</v>
      </c>
      <c r="C762" s="115">
        <f t="shared" si="22"/>
        <v>3.004358469162334E-2</v>
      </c>
      <c r="D762" s="115">
        <f t="shared" si="23"/>
        <v>-30.043584691623341</v>
      </c>
    </row>
    <row r="763" spans="1:4" x14ac:dyDescent="0.3">
      <c r="A763" s="117">
        <v>40477</v>
      </c>
      <c r="B763" s="115">
        <v>855.67</v>
      </c>
      <c r="C763" s="115">
        <f t="shared" si="22"/>
        <v>1.0367344047042678E-2</v>
      </c>
      <c r="D763" s="115">
        <f t="shared" si="23"/>
        <v>-10.367344047042678</v>
      </c>
    </row>
    <row r="764" spans="1:4" x14ac:dyDescent="0.3">
      <c r="A764" s="117">
        <v>40478</v>
      </c>
      <c r="B764" s="115">
        <v>848.97</v>
      </c>
      <c r="C764" s="115">
        <f t="shared" si="22"/>
        <v>5.7456285836137311E-3</v>
      </c>
      <c r="D764" s="115">
        <f t="shared" si="23"/>
        <v>-5.7456285836137315</v>
      </c>
    </row>
    <row r="765" spans="1:4" x14ac:dyDescent="0.3">
      <c r="A765" s="117">
        <v>40479</v>
      </c>
      <c r="B765" s="115">
        <v>844.62</v>
      </c>
      <c r="C765" s="115">
        <f t="shared" si="22"/>
        <v>1.7791061770566468E-3</v>
      </c>
      <c r="D765" s="115">
        <f t="shared" si="23"/>
        <v>-1.7791061770566468</v>
      </c>
    </row>
    <row r="766" spans="1:4" x14ac:dyDescent="0.3">
      <c r="A766" s="117">
        <v>40480</v>
      </c>
      <c r="B766" s="115">
        <v>845.8</v>
      </c>
      <c r="C766" s="115">
        <f t="shared" si="22"/>
        <v>-1.0575078377240275E-2</v>
      </c>
      <c r="D766" s="115">
        <f t="shared" si="23"/>
        <v>10.575078377240276</v>
      </c>
    </row>
    <row r="767" spans="1:4" x14ac:dyDescent="0.3">
      <c r="A767" s="117">
        <v>40483</v>
      </c>
      <c r="B767" s="115">
        <v>853.14</v>
      </c>
      <c r="C767" s="115">
        <f t="shared" si="22"/>
        <v>1.1608466235845098E-2</v>
      </c>
      <c r="D767" s="115">
        <f t="shared" si="23"/>
        <v>-11.608466235845098</v>
      </c>
    </row>
    <row r="768" spans="1:4" x14ac:dyDescent="0.3">
      <c r="A768" s="117">
        <v>40484</v>
      </c>
      <c r="B768" s="115">
        <v>859.14</v>
      </c>
      <c r="C768" s="115">
        <f t="shared" si="22"/>
        <v>-3.9533940061445344E-3</v>
      </c>
      <c r="D768" s="115">
        <f t="shared" si="23"/>
        <v>3.9533940061445345</v>
      </c>
    </row>
    <row r="769" spans="1:4" x14ac:dyDescent="0.3">
      <c r="A769" s="117">
        <v>40485</v>
      </c>
      <c r="B769" s="115">
        <v>857.52</v>
      </c>
      <c r="C769" s="115">
        <f t="shared" si="22"/>
        <v>-3.3936125703129473E-3</v>
      </c>
      <c r="D769" s="115">
        <f t="shared" si="23"/>
        <v>3.3936125703129472</v>
      </c>
    </row>
    <row r="770" spans="1:4" x14ac:dyDescent="0.3">
      <c r="A770" s="117">
        <v>40486</v>
      </c>
      <c r="B770" s="115">
        <v>879.6</v>
      </c>
      <c r="C770" s="115">
        <f t="shared" si="22"/>
        <v>2.2719345161965537E-2</v>
      </c>
      <c r="D770" s="115">
        <f t="shared" si="23"/>
        <v>-22.719345161965535</v>
      </c>
    </row>
    <row r="771" spans="1:4" x14ac:dyDescent="0.3">
      <c r="A771" s="117">
        <v>40487</v>
      </c>
      <c r="B771" s="115">
        <v>888.14</v>
      </c>
      <c r="C771" s="115">
        <f t="shared" si="22"/>
        <v>2.9596225408933322E-2</v>
      </c>
      <c r="D771" s="115">
        <f t="shared" si="23"/>
        <v>-29.596225408933321</v>
      </c>
    </row>
    <row r="772" spans="1:4" x14ac:dyDescent="0.3">
      <c r="A772" s="117">
        <v>40490</v>
      </c>
      <c r="B772" s="115">
        <v>882.77</v>
      </c>
      <c r="C772" s="115">
        <f t="shared" si="22"/>
        <v>3.1671088153143179E-2</v>
      </c>
      <c r="D772" s="115">
        <f t="shared" si="23"/>
        <v>-31.671088153143177</v>
      </c>
    </row>
    <row r="773" spans="1:4" x14ac:dyDescent="0.3">
      <c r="A773" s="117">
        <v>40491</v>
      </c>
      <c r="B773" s="115">
        <v>848.39</v>
      </c>
      <c r="C773" s="115">
        <f t="shared" si="22"/>
        <v>-6.8318079555230559E-4</v>
      </c>
      <c r="D773" s="115">
        <f t="shared" si="23"/>
        <v>0.6831807955523056</v>
      </c>
    </row>
    <row r="774" spans="1:4" x14ac:dyDescent="0.3">
      <c r="A774" s="117">
        <v>40492</v>
      </c>
      <c r="B774" s="115">
        <v>859.12</v>
      </c>
      <c r="C774" s="115">
        <f t="shared" si="22"/>
        <v>1.7167483602093248E-2</v>
      </c>
      <c r="D774" s="115">
        <f t="shared" si="23"/>
        <v>-17.167483602093249</v>
      </c>
    </row>
    <row r="775" spans="1:4" x14ac:dyDescent="0.3">
      <c r="A775" s="117">
        <v>40493</v>
      </c>
      <c r="B775" s="115">
        <v>851.72</v>
      </c>
      <c r="C775" s="115">
        <f t="shared" si="22"/>
        <v>6.9992906124380153E-3</v>
      </c>
      <c r="D775" s="115">
        <f t="shared" si="23"/>
        <v>-6.9992906124380152</v>
      </c>
    </row>
    <row r="776" spans="1:4" x14ac:dyDescent="0.3">
      <c r="A776" s="117">
        <v>40494</v>
      </c>
      <c r="B776" s="115">
        <v>842.74</v>
      </c>
      <c r="C776" s="115">
        <f t="shared" si="22"/>
        <v>-1.219026185620177E-2</v>
      </c>
      <c r="D776" s="115">
        <f t="shared" si="23"/>
        <v>12.19026185620177</v>
      </c>
    </row>
    <row r="777" spans="1:4" x14ac:dyDescent="0.3">
      <c r="A777" s="117">
        <v>40497</v>
      </c>
      <c r="B777" s="115">
        <v>835.51</v>
      </c>
      <c r="C777" s="115">
        <f t="shared" si="22"/>
        <v>-2.7504248434480988E-2</v>
      </c>
      <c r="D777" s="115">
        <f t="shared" si="23"/>
        <v>27.504248434480989</v>
      </c>
    </row>
    <row r="778" spans="1:4" x14ac:dyDescent="0.3">
      <c r="A778" s="117">
        <v>40498</v>
      </c>
      <c r="B778" s="115">
        <v>806.97</v>
      </c>
      <c r="C778" s="115">
        <f t="shared" si="22"/>
        <v>-5.894906241253843E-2</v>
      </c>
      <c r="D778" s="115">
        <f t="shared" si="23"/>
        <v>58.949062412538431</v>
      </c>
    </row>
    <row r="779" spans="1:4" x14ac:dyDescent="0.3">
      <c r="A779" s="117">
        <v>40499</v>
      </c>
      <c r="B779" s="115">
        <v>814.31</v>
      </c>
      <c r="C779" s="115">
        <f t="shared" si="22"/>
        <v>-7.4226921327876394E-2</v>
      </c>
      <c r="D779" s="115">
        <f t="shared" si="23"/>
        <v>74.226921327876397</v>
      </c>
    </row>
    <row r="780" spans="1:4" x14ac:dyDescent="0.3">
      <c r="A780" s="117">
        <v>40500</v>
      </c>
      <c r="B780" s="115">
        <v>821.08</v>
      </c>
      <c r="C780" s="115">
        <f t="shared" si="22"/>
        <v>-7.55061139009615E-2</v>
      </c>
      <c r="D780" s="115">
        <f t="shared" si="23"/>
        <v>75.506113900961495</v>
      </c>
    </row>
    <row r="781" spans="1:4" x14ac:dyDescent="0.3">
      <c r="A781" s="117">
        <v>40501</v>
      </c>
      <c r="B781" s="115">
        <v>826.11</v>
      </c>
      <c r="C781" s="115">
        <f t="shared" si="22"/>
        <v>-6.4184328873885574E-2</v>
      </c>
      <c r="D781" s="115">
        <f t="shared" si="23"/>
        <v>64.184328873885576</v>
      </c>
    </row>
    <row r="782" spans="1:4" x14ac:dyDescent="0.3">
      <c r="A782" s="117">
        <v>40504</v>
      </c>
      <c r="B782" s="115">
        <v>827.9</v>
      </c>
      <c r="C782" s="115">
        <f t="shared" si="22"/>
        <v>-2.415162837845803E-2</v>
      </c>
      <c r="D782" s="115">
        <f t="shared" si="23"/>
        <v>24.151628378458032</v>
      </c>
    </row>
    <row r="783" spans="1:4" x14ac:dyDescent="0.3">
      <c r="A783" s="117">
        <v>40505</v>
      </c>
      <c r="B783" s="115">
        <v>820.49</v>
      </c>
      <c r="C783" s="115">
        <f t="shared" ref="C783:C846" si="24">(B783-B774)/B774</f>
        <v>-4.4964614954837501E-2</v>
      </c>
      <c r="D783" s="115">
        <f t="shared" ref="D783:D846" si="25">C783*$D$2</f>
        <v>44.964614954837501</v>
      </c>
    </row>
    <row r="784" spans="1:4" x14ac:dyDescent="0.3">
      <c r="A784" s="117">
        <v>40506</v>
      </c>
      <c r="B784" s="115">
        <v>838.43</v>
      </c>
      <c r="C784" s="115">
        <f t="shared" si="24"/>
        <v>-1.5603719532240733E-2</v>
      </c>
      <c r="D784" s="115">
        <f t="shared" si="25"/>
        <v>15.603719532240733</v>
      </c>
    </row>
    <row r="785" spans="1:4" x14ac:dyDescent="0.3">
      <c r="A785" s="117">
        <v>40507</v>
      </c>
      <c r="B785" s="115">
        <v>838.43</v>
      </c>
      <c r="C785" s="115">
        <f t="shared" si="24"/>
        <v>-5.1142701188979511E-3</v>
      </c>
      <c r="D785" s="115">
        <f t="shared" si="25"/>
        <v>5.1142701188979514</v>
      </c>
    </row>
    <row r="786" spans="1:4" x14ac:dyDescent="0.3">
      <c r="A786" s="117">
        <v>40508</v>
      </c>
      <c r="B786" s="115">
        <v>835.26</v>
      </c>
      <c r="C786" s="115">
        <f t="shared" si="24"/>
        <v>-2.9921844143098228E-4</v>
      </c>
      <c r="D786" s="115">
        <f t="shared" si="25"/>
        <v>0.29921844143098231</v>
      </c>
    </row>
    <row r="787" spans="1:4" x14ac:dyDescent="0.3">
      <c r="A787" s="117">
        <v>40511</v>
      </c>
      <c r="B787" s="115">
        <v>835.85</v>
      </c>
      <c r="C787" s="115">
        <f t="shared" si="24"/>
        <v>3.578819534803028E-2</v>
      </c>
      <c r="D787" s="115">
        <f t="shared" si="25"/>
        <v>-35.788195348030278</v>
      </c>
    </row>
    <row r="788" spans="1:4" x14ac:dyDescent="0.3">
      <c r="A788" s="117">
        <v>40512</v>
      </c>
      <c r="B788" s="115">
        <v>830.33</v>
      </c>
      <c r="C788" s="115">
        <f t="shared" si="24"/>
        <v>1.9673097469022974E-2</v>
      </c>
      <c r="D788" s="115">
        <f t="shared" si="25"/>
        <v>-19.673097469022974</v>
      </c>
    </row>
    <row r="789" spans="1:4" x14ac:dyDescent="0.3">
      <c r="A789" s="117">
        <v>40513</v>
      </c>
      <c r="B789" s="115">
        <v>837.96</v>
      </c>
      <c r="C789" s="115">
        <f t="shared" si="24"/>
        <v>2.0558289082671596E-2</v>
      </c>
      <c r="D789" s="115">
        <f t="shared" si="25"/>
        <v>-20.558289082671596</v>
      </c>
    </row>
    <row r="790" spans="1:4" x14ac:dyDescent="0.3">
      <c r="A790" s="117">
        <v>40514</v>
      </c>
      <c r="B790" s="115">
        <v>849.94</v>
      </c>
      <c r="C790" s="115">
        <f t="shared" si="24"/>
        <v>2.8846037452639528E-2</v>
      </c>
      <c r="D790" s="115">
        <f t="shared" si="25"/>
        <v>-28.846037452639528</v>
      </c>
    </row>
    <row r="791" spans="1:4" x14ac:dyDescent="0.3">
      <c r="A791" s="117">
        <v>40515</v>
      </c>
      <c r="B791" s="115">
        <v>850.48</v>
      </c>
      <c r="C791" s="115">
        <f t="shared" si="24"/>
        <v>2.7273825341224835E-2</v>
      </c>
      <c r="D791" s="115">
        <f t="shared" si="25"/>
        <v>-27.273825341224835</v>
      </c>
    </row>
    <row r="792" spans="1:4" x14ac:dyDescent="0.3">
      <c r="A792" s="117">
        <v>40518</v>
      </c>
      <c r="B792" s="115">
        <v>851.06</v>
      </c>
      <c r="C792" s="115">
        <f t="shared" si="24"/>
        <v>3.7258223744347813E-2</v>
      </c>
      <c r="D792" s="115">
        <f t="shared" si="25"/>
        <v>-37.258223744347809</v>
      </c>
    </row>
    <row r="793" spans="1:4" x14ac:dyDescent="0.3">
      <c r="A793" s="117">
        <v>40519</v>
      </c>
      <c r="B793" s="115">
        <v>853.71</v>
      </c>
      <c r="C793" s="115">
        <f t="shared" si="24"/>
        <v>1.822453872118136E-2</v>
      </c>
      <c r="D793" s="115">
        <f t="shared" si="25"/>
        <v>-18.224538721181361</v>
      </c>
    </row>
    <row r="794" spans="1:4" x14ac:dyDescent="0.3">
      <c r="A794" s="117">
        <v>40520</v>
      </c>
      <c r="B794" s="115">
        <v>840.24</v>
      </c>
      <c r="C794" s="115">
        <f t="shared" si="24"/>
        <v>2.1587967987787404E-3</v>
      </c>
      <c r="D794" s="115">
        <f t="shared" si="25"/>
        <v>-2.1587967987787402</v>
      </c>
    </row>
    <row r="795" spans="1:4" x14ac:dyDescent="0.3">
      <c r="A795" s="117">
        <v>40521</v>
      </c>
      <c r="B795" s="115">
        <v>831.89</v>
      </c>
      <c r="C795" s="115">
        <f t="shared" si="24"/>
        <v>-4.0346718387089106E-3</v>
      </c>
      <c r="D795" s="115">
        <f t="shared" si="25"/>
        <v>4.0346718387089107</v>
      </c>
    </row>
    <row r="796" spans="1:4" x14ac:dyDescent="0.3">
      <c r="A796" s="117">
        <v>40522</v>
      </c>
      <c r="B796" s="115">
        <v>840.01</v>
      </c>
      <c r="C796" s="115">
        <f t="shared" si="24"/>
        <v>4.9769695519530635E-3</v>
      </c>
      <c r="D796" s="115">
        <f t="shared" si="25"/>
        <v>-4.9769695519530632</v>
      </c>
    </row>
    <row r="797" spans="1:4" x14ac:dyDescent="0.3">
      <c r="A797" s="117">
        <v>40525</v>
      </c>
      <c r="B797" s="115">
        <v>841.1</v>
      </c>
      <c r="C797" s="115">
        <f t="shared" si="24"/>
        <v>1.2970746570640566E-2</v>
      </c>
      <c r="D797" s="115">
        <f t="shared" si="25"/>
        <v>-12.970746570640566</v>
      </c>
    </row>
    <row r="798" spans="1:4" x14ac:dyDescent="0.3">
      <c r="A798" s="117">
        <v>40526</v>
      </c>
      <c r="B798" s="115">
        <v>831.41</v>
      </c>
      <c r="C798" s="115">
        <f t="shared" si="24"/>
        <v>-7.816602224449935E-3</v>
      </c>
      <c r="D798" s="115">
        <f t="shared" si="25"/>
        <v>7.8166022244499347</v>
      </c>
    </row>
    <row r="799" spans="1:4" x14ac:dyDescent="0.3">
      <c r="A799" s="117">
        <v>40527</v>
      </c>
      <c r="B799" s="115">
        <v>822.28</v>
      </c>
      <c r="C799" s="115">
        <f t="shared" si="24"/>
        <v>-3.2543473656964118E-2</v>
      </c>
      <c r="D799" s="115">
        <f t="shared" si="25"/>
        <v>32.543473656964117</v>
      </c>
    </row>
    <row r="800" spans="1:4" x14ac:dyDescent="0.3">
      <c r="A800" s="117">
        <v>40528</v>
      </c>
      <c r="B800" s="115">
        <v>824.27</v>
      </c>
      <c r="C800" s="115">
        <f t="shared" si="24"/>
        <v>-3.0817891073276309E-2</v>
      </c>
      <c r="D800" s="115">
        <f t="shared" si="25"/>
        <v>30.817891073276307</v>
      </c>
    </row>
    <row r="801" spans="1:4" x14ac:dyDescent="0.3">
      <c r="A801" s="117">
        <v>40529</v>
      </c>
      <c r="B801" s="115">
        <v>831.1</v>
      </c>
      <c r="C801" s="115">
        <f t="shared" si="24"/>
        <v>-2.3453105538974835E-2</v>
      </c>
      <c r="D801" s="115">
        <f t="shared" si="25"/>
        <v>23.453105538974835</v>
      </c>
    </row>
    <row r="802" spans="1:4" x14ac:dyDescent="0.3">
      <c r="A802" s="117">
        <v>40532</v>
      </c>
      <c r="B802" s="115">
        <v>842.17</v>
      </c>
      <c r="C802" s="115">
        <f t="shared" si="24"/>
        <v>-1.3517470803903055E-2</v>
      </c>
      <c r="D802" s="115">
        <f t="shared" si="25"/>
        <v>13.517470803903056</v>
      </c>
    </row>
    <row r="803" spans="1:4" x14ac:dyDescent="0.3">
      <c r="A803" s="117">
        <v>40533</v>
      </c>
      <c r="B803" s="115">
        <v>851.15</v>
      </c>
      <c r="C803" s="115">
        <f t="shared" si="24"/>
        <v>1.2984385413691289E-2</v>
      </c>
      <c r="D803" s="115">
        <f t="shared" si="25"/>
        <v>-12.984385413691289</v>
      </c>
    </row>
    <row r="804" spans="1:4" x14ac:dyDescent="0.3">
      <c r="A804" s="117">
        <v>40534</v>
      </c>
      <c r="B804" s="115">
        <v>856.37</v>
      </c>
      <c r="C804" s="115">
        <f t="shared" si="24"/>
        <v>2.94269675077234E-2</v>
      </c>
      <c r="D804" s="115">
        <f t="shared" si="25"/>
        <v>-29.426967507723401</v>
      </c>
    </row>
    <row r="805" spans="1:4" x14ac:dyDescent="0.3">
      <c r="A805" s="117">
        <v>40535</v>
      </c>
      <c r="B805" s="115">
        <v>852.39</v>
      </c>
      <c r="C805" s="115">
        <f t="shared" si="24"/>
        <v>1.4737919786669201E-2</v>
      </c>
      <c r="D805" s="115">
        <f t="shared" si="25"/>
        <v>-14.737919786669201</v>
      </c>
    </row>
    <row r="806" spans="1:4" x14ac:dyDescent="0.3">
      <c r="A806" s="117">
        <v>40536</v>
      </c>
      <c r="B806" s="115">
        <v>852.39</v>
      </c>
      <c r="C806" s="115">
        <f t="shared" si="24"/>
        <v>1.3422898585186022E-2</v>
      </c>
      <c r="D806" s="115">
        <f t="shared" si="25"/>
        <v>-13.422898585186022</v>
      </c>
    </row>
    <row r="807" spans="1:4" x14ac:dyDescent="0.3">
      <c r="A807" s="117">
        <v>40539</v>
      </c>
      <c r="B807" s="115">
        <v>863.31</v>
      </c>
      <c r="C807" s="115">
        <f t="shared" si="24"/>
        <v>3.8368554624072335E-2</v>
      </c>
      <c r="D807" s="115">
        <f t="shared" si="25"/>
        <v>-38.368554624072331</v>
      </c>
    </row>
    <row r="808" spans="1:4" x14ac:dyDescent="0.3">
      <c r="A808" s="117">
        <v>40540</v>
      </c>
      <c r="B808" s="115">
        <v>866.14</v>
      </c>
      <c r="C808" s="115">
        <f t="shared" si="24"/>
        <v>5.3339495062509137E-2</v>
      </c>
      <c r="D808" s="115">
        <f t="shared" si="25"/>
        <v>-53.339495062509137</v>
      </c>
    </row>
    <row r="809" spans="1:4" x14ac:dyDescent="0.3">
      <c r="A809" s="117">
        <v>40541</v>
      </c>
      <c r="B809" s="115">
        <v>869.32</v>
      </c>
      <c r="C809" s="115">
        <f t="shared" si="24"/>
        <v>5.4654421488104711E-2</v>
      </c>
      <c r="D809" s="115">
        <f t="shared" si="25"/>
        <v>-54.65442148810471</v>
      </c>
    </row>
    <row r="810" spans="1:4" x14ac:dyDescent="0.3">
      <c r="A810" s="117">
        <v>40542</v>
      </c>
      <c r="B810" s="115">
        <v>870.97</v>
      </c>
      <c r="C810" s="115">
        <f t="shared" si="24"/>
        <v>4.7972566478161477E-2</v>
      </c>
      <c r="D810" s="115">
        <f t="shared" si="25"/>
        <v>-47.972566478161475</v>
      </c>
    </row>
    <row r="811" spans="1:4" x14ac:dyDescent="0.3">
      <c r="A811" s="117">
        <v>40543</v>
      </c>
      <c r="B811" s="115">
        <v>868.11</v>
      </c>
      <c r="C811" s="115">
        <f t="shared" si="24"/>
        <v>3.0801382143747766E-2</v>
      </c>
      <c r="D811" s="115">
        <f t="shared" si="25"/>
        <v>-30.801382143747766</v>
      </c>
    </row>
    <row r="812" spans="1:4" x14ac:dyDescent="0.3">
      <c r="A812" s="117">
        <v>40546</v>
      </c>
      <c r="B812" s="115">
        <v>885.42</v>
      </c>
      <c r="C812" s="115">
        <f t="shared" si="24"/>
        <v>4.0263173353697918E-2</v>
      </c>
      <c r="D812" s="115">
        <f t="shared" si="25"/>
        <v>-40.263173353697916</v>
      </c>
    </row>
    <row r="813" spans="1:4" x14ac:dyDescent="0.3">
      <c r="A813" s="117">
        <v>40547</v>
      </c>
      <c r="B813" s="115">
        <v>868.06</v>
      </c>
      <c r="C813" s="115">
        <f t="shared" si="24"/>
        <v>1.3650641661898409E-2</v>
      </c>
      <c r="D813" s="115">
        <f t="shared" si="25"/>
        <v>-13.650641661898408</v>
      </c>
    </row>
    <row r="814" spans="1:4" x14ac:dyDescent="0.3">
      <c r="A814" s="117">
        <v>40548</v>
      </c>
      <c r="B814" s="115">
        <v>873.26</v>
      </c>
      <c r="C814" s="115">
        <f t="shared" si="24"/>
        <v>2.4484097654829368E-2</v>
      </c>
      <c r="D814" s="115">
        <f t="shared" si="25"/>
        <v>-24.484097654829366</v>
      </c>
    </row>
    <row r="815" spans="1:4" x14ac:dyDescent="0.3">
      <c r="A815" s="117">
        <v>40549</v>
      </c>
      <c r="B815" s="115">
        <v>864.99</v>
      </c>
      <c r="C815" s="115">
        <f t="shared" si="24"/>
        <v>1.4781966001478224E-2</v>
      </c>
      <c r="D815" s="115">
        <f t="shared" si="25"/>
        <v>-14.781966001478224</v>
      </c>
    </row>
    <row r="816" spans="1:4" x14ac:dyDescent="0.3">
      <c r="A816" s="117">
        <v>40550</v>
      </c>
      <c r="B816" s="115">
        <v>864.98</v>
      </c>
      <c r="C816" s="115">
        <f t="shared" si="24"/>
        <v>1.9344152158553391E-3</v>
      </c>
      <c r="D816" s="115">
        <f t="shared" si="25"/>
        <v>-1.9344152158553392</v>
      </c>
    </row>
    <row r="817" spans="1:4" x14ac:dyDescent="0.3">
      <c r="A817" s="117">
        <v>40553</v>
      </c>
      <c r="B817" s="115">
        <v>864.7</v>
      </c>
      <c r="C817" s="115">
        <f t="shared" si="24"/>
        <v>-1.6625487796429457E-3</v>
      </c>
      <c r="D817" s="115">
        <f t="shared" si="25"/>
        <v>1.6625487796429457</v>
      </c>
    </row>
    <row r="818" spans="1:4" x14ac:dyDescent="0.3">
      <c r="A818" s="117">
        <v>40554</v>
      </c>
      <c r="B818" s="115">
        <v>862.84</v>
      </c>
      <c r="C818" s="115">
        <f t="shared" si="24"/>
        <v>-7.4541020567800327E-3</v>
      </c>
      <c r="D818" s="115">
        <f t="shared" si="25"/>
        <v>7.4541020567800329</v>
      </c>
    </row>
    <row r="819" spans="1:4" x14ac:dyDescent="0.3">
      <c r="A819" s="117">
        <v>40555</v>
      </c>
      <c r="B819" s="115">
        <v>867.93</v>
      </c>
      <c r="C819" s="115">
        <f t="shared" si="24"/>
        <v>-3.490361321285552E-3</v>
      </c>
      <c r="D819" s="115">
        <f t="shared" si="25"/>
        <v>3.490361321285552</v>
      </c>
    </row>
    <row r="820" spans="1:4" x14ac:dyDescent="0.3">
      <c r="A820" s="117">
        <v>40556</v>
      </c>
      <c r="B820" s="115">
        <v>869.61</v>
      </c>
      <c r="C820" s="115">
        <f t="shared" si="24"/>
        <v>1.7278916266371773E-3</v>
      </c>
      <c r="D820" s="115">
        <f t="shared" si="25"/>
        <v>-1.7278916266371773</v>
      </c>
    </row>
    <row r="821" spans="1:4" x14ac:dyDescent="0.3">
      <c r="A821" s="117">
        <v>40557</v>
      </c>
      <c r="B821" s="115">
        <v>875.92</v>
      </c>
      <c r="C821" s="115">
        <f t="shared" si="24"/>
        <v>-1.0729371371778365E-2</v>
      </c>
      <c r="D821" s="115">
        <f t="shared" si="25"/>
        <v>10.729371371778365</v>
      </c>
    </row>
    <row r="822" spans="1:4" x14ac:dyDescent="0.3">
      <c r="A822" s="117">
        <v>40560</v>
      </c>
      <c r="B822" s="115">
        <v>875.92</v>
      </c>
      <c r="C822" s="115">
        <f t="shared" si="24"/>
        <v>9.0546736400709798E-3</v>
      </c>
      <c r="D822" s="115">
        <f t="shared" si="25"/>
        <v>-9.0546736400709804</v>
      </c>
    </row>
    <row r="823" spans="1:4" x14ac:dyDescent="0.3">
      <c r="A823" s="117">
        <v>40561</v>
      </c>
      <c r="B823" s="115">
        <v>882.96</v>
      </c>
      <c r="C823" s="115">
        <f t="shared" si="24"/>
        <v>1.1107802945285534E-2</v>
      </c>
      <c r="D823" s="115">
        <f t="shared" si="25"/>
        <v>-11.107802945285535</v>
      </c>
    </row>
    <row r="824" spans="1:4" x14ac:dyDescent="0.3">
      <c r="A824" s="117">
        <v>40562</v>
      </c>
      <c r="B824" s="115">
        <v>870.23</v>
      </c>
      <c r="C824" s="115">
        <f t="shared" si="24"/>
        <v>6.0578735014277726E-3</v>
      </c>
      <c r="D824" s="115">
        <f t="shared" si="25"/>
        <v>-6.0578735014277729</v>
      </c>
    </row>
    <row r="825" spans="1:4" x14ac:dyDescent="0.3">
      <c r="A825" s="117">
        <v>40563</v>
      </c>
      <c r="B825" s="115">
        <v>870.8</v>
      </c>
      <c r="C825" s="115">
        <f t="shared" si="24"/>
        <v>6.7284792711969485E-3</v>
      </c>
      <c r="D825" s="115">
        <f t="shared" si="25"/>
        <v>-6.7284792711969486</v>
      </c>
    </row>
    <row r="826" spans="1:4" x14ac:dyDescent="0.3">
      <c r="A826" s="117">
        <v>40564</v>
      </c>
      <c r="B826" s="115">
        <v>873.46</v>
      </c>
      <c r="C826" s="115">
        <f t="shared" si="24"/>
        <v>1.0130681161096323E-2</v>
      </c>
      <c r="D826" s="115">
        <f t="shared" si="25"/>
        <v>-10.130681161096323</v>
      </c>
    </row>
    <row r="827" spans="1:4" x14ac:dyDescent="0.3">
      <c r="A827" s="117">
        <v>40567</v>
      </c>
      <c r="B827" s="115">
        <v>878.09</v>
      </c>
      <c r="C827" s="115">
        <f t="shared" si="24"/>
        <v>1.7674192202494089E-2</v>
      </c>
      <c r="D827" s="115">
        <f t="shared" si="25"/>
        <v>-17.674192202494091</v>
      </c>
    </row>
    <row r="828" spans="1:4" x14ac:dyDescent="0.3">
      <c r="A828" s="117">
        <v>40568</v>
      </c>
      <c r="B828" s="115">
        <v>888.16</v>
      </c>
      <c r="C828" s="115">
        <f t="shared" si="24"/>
        <v>2.3308331317041721E-2</v>
      </c>
      <c r="D828" s="115">
        <f t="shared" si="25"/>
        <v>-23.30833131704172</v>
      </c>
    </row>
    <row r="829" spans="1:4" x14ac:dyDescent="0.3">
      <c r="A829" s="117">
        <v>40569</v>
      </c>
      <c r="B829" s="115">
        <v>890.63</v>
      </c>
      <c r="C829" s="115">
        <f t="shared" si="24"/>
        <v>2.4171755154609516E-2</v>
      </c>
      <c r="D829" s="115">
        <f t="shared" si="25"/>
        <v>-24.171755154609517</v>
      </c>
    </row>
    <row r="830" spans="1:4" x14ac:dyDescent="0.3">
      <c r="A830" s="117">
        <v>40570</v>
      </c>
      <c r="B830" s="115">
        <v>903.74</v>
      </c>
      <c r="C830" s="115">
        <f t="shared" si="24"/>
        <v>3.176089140560788E-2</v>
      </c>
      <c r="D830" s="115">
        <f t="shared" si="25"/>
        <v>-31.760891405607879</v>
      </c>
    </row>
    <row r="831" spans="1:4" x14ac:dyDescent="0.3">
      <c r="A831" s="117">
        <v>40571</v>
      </c>
      <c r="B831" s="115">
        <v>886.97</v>
      </c>
      <c r="C831" s="115">
        <f t="shared" si="24"/>
        <v>1.2615307334003184E-2</v>
      </c>
      <c r="D831" s="115">
        <f t="shared" si="25"/>
        <v>-12.615307334003184</v>
      </c>
    </row>
    <row r="832" spans="1:4" x14ac:dyDescent="0.3">
      <c r="A832" s="117">
        <v>40574</v>
      </c>
      <c r="B832" s="115">
        <v>899.48</v>
      </c>
      <c r="C832" s="115">
        <f t="shared" si="24"/>
        <v>1.8709794328168865E-2</v>
      </c>
      <c r="D832" s="115">
        <f t="shared" si="25"/>
        <v>-18.709794328168865</v>
      </c>
    </row>
    <row r="833" spans="1:4" x14ac:dyDescent="0.3">
      <c r="A833" s="117">
        <v>40575</v>
      </c>
      <c r="B833" s="115">
        <v>903.26</v>
      </c>
      <c r="C833" s="115">
        <f t="shared" si="24"/>
        <v>3.795548303322107E-2</v>
      </c>
      <c r="D833" s="115">
        <f t="shared" si="25"/>
        <v>-37.955483033221071</v>
      </c>
    </row>
    <row r="834" spans="1:4" x14ac:dyDescent="0.3">
      <c r="A834" s="117">
        <v>40576</v>
      </c>
      <c r="B834" s="115">
        <v>901.16</v>
      </c>
      <c r="C834" s="115">
        <f t="shared" si="24"/>
        <v>3.4864492420762533E-2</v>
      </c>
      <c r="D834" s="115">
        <f t="shared" si="25"/>
        <v>-34.864492420762531</v>
      </c>
    </row>
    <row r="835" spans="1:4" x14ac:dyDescent="0.3">
      <c r="A835" s="117">
        <v>40577</v>
      </c>
      <c r="B835" s="115">
        <v>904.53</v>
      </c>
      <c r="C835" s="115">
        <f t="shared" si="24"/>
        <v>3.5571176699562584E-2</v>
      </c>
      <c r="D835" s="115">
        <f t="shared" si="25"/>
        <v>-35.571176699562585</v>
      </c>
    </row>
    <row r="836" spans="1:4" x14ac:dyDescent="0.3">
      <c r="A836" s="117">
        <v>40578</v>
      </c>
      <c r="B836" s="115">
        <v>895.94</v>
      </c>
      <c r="C836" s="115">
        <f t="shared" si="24"/>
        <v>2.0328212370030432E-2</v>
      </c>
      <c r="D836" s="115">
        <f t="shared" si="25"/>
        <v>-20.328212370030432</v>
      </c>
    </row>
    <row r="837" spans="1:4" x14ac:dyDescent="0.3">
      <c r="A837" s="117">
        <v>40581</v>
      </c>
      <c r="B837" s="115">
        <v>906.81</v>
      </c>
      <c r="C837" s="115">
        <f t="shared" si="24"/>
        <v>2.099846874437036E-2</v>
      </c>
      <c r="D837" s="115">
        <f t="shared" si="25"/>
        <v>-20.99846874437036</v>
      </c>
    </row>
    <row r="838" spans="1:4" x14ac:dyDescent="0.3">
      <c r="A838" s="117">
        <v>40582</v>
      </c>
      <c r="B838" s="115">
        <v>909.99</v>
      </c>
      <c r="C838" s="115">
        <f t="shared" si="24"/>
        <v>2.1737421825000297E-2</v>
      </c>
      <c r="D838" s="115">
        <f t="shared" si="25"/>
        <v>-21.737421825000297</v>
      </c>
    </row>
    <row r="839" spans="1:4" x14ac:dyDescent="0.3">
      <c r="A839" s="117">
        <v>40583</v>
      </c>
      <c r="B839" s="115">
        <v>910.88</v>
      </c>
      <c r="C839" s="115">
        <f t="shared" si="24"/>
        <v>7.9005023568725369E-3</v>
      </c>
      <c r="D839" s="115">
        <f t="shared" si="25"/>
        <v>-7.9005023568725372</v>
      </c>
    </row>
    <row r="840" spans="1:4" x14ac:dyDescent="0.3">
      <c r="A840" s="117">
        <v>40584</v>
      </c>
      <c r="B840" s="115">
        <v>914.21</v>
      </c>
      <c r="C840" s="115">
        <f t="shared" si="24"/>
        <v>3.0711298014589002E-2</v>
      </c>
      <c r="D840" s="115">
        <f t="shared" si="25"/>
        <v>-30.711298014589001</v>
      </c>
    </row>
    <row r="841" spans="1:4" x14ac:dyDescent="0.3">
      <c r="A841" s="117">
        <v>40585</v>
      </c>
      <c r="B841" s="115">
        <v>920.61</v>
      </c>
      <c r="C841" s="115">
        <f t="shared" si="24"/>
        <v>2.349135055810023E-2</v>
      </c>
      <c r="D841" s="115">
        <f t="shared" si="25"/>
        <v>-23.49135055810023</v>
      </c>
    </row>
    <row r="842" spans="1:4" x14ac:dyDescent="0.3">
      <c r="A842" s="117">
        <v>40588</v>
      </c>
      <c r="B842" s="115">
        <v>920.31</v>
      </c>
      <c r="C842" s="115">
        <f t="shared" si="24"/>
        <v>1.8876071120164685E-2</v>
      </c>
      <c r="D842" s="115">
        <f t="shared" si="25"/>
        <v>-18.876071120164685</v>
      </c>
    </row>
    <row r="843" spans="1:4" x14ac:dyDescent="0.3">
      <c r="A843" s="117">
        <v>40589</v>
      </c>
      <c r="B843" s="115">
        <v>916.03</v>
      </c>
      <c r="C843" s="115">
        <f t="shared" si="24"/>
        <v>1.6500954325535982E-2</v>
      </c>
      <c r="D843" s="115">
        <f t="shared" si="25"/>
        <v>-16.500954325535982</v>
      </c>
    </row>
    <row r="844" spans="1:4" x14ac:dyDescent="0.3">
      <c r="A844" s="117">
        <v>40590</v>
      </c>
      <c r="B844" s="115">
        <v>919.87</v>
      </c>
      <c r="C844" s="115">
        <f t="shared" si="24"/>
        <v>1.6959083723038521E-2</v>
      </c>
      <c r="D844" s="115">
        <f t="shared" si="25"/>
        <v>-16.959083723038521</v>
      </c>
    </row>
    <row r="845" spans="1:4" x14ac:dyDescent="0.3">
      <c r="A845" s="117">
        <v>40591</v>
      </c>
      <c r="B845" s="115">
        <v>920.85</v>
      </c>
      <c r="C845" s="115">
        <f t="shared" si="24"/>
        <v>2.7803201107216964E-2</v>
      </c>
      <c r="D845" s="115">
        <f t="shared" si="25"/>
        <v>-27.803201107216964</v>
      </c>
    </row>
    <row r="846" spans="1:4" x14ac:dyDescent="0.3">
      <c r="A846" s="117">
        <v>40592</v>
      </c>
      <c r="B846" s="115">
        <v>924.41</v>
      </c>
      <c r="C846" s="115">
        <f t="shared" si="24"/>
        <v>1.9408696419316092E-2</v>
      </c>
      <c r="D846" s="115">
        <f t="shared" si="25"/>
        <v>-19.40869641931609</v>
      </c>
    </row>
    <row r="847" spans="1:4" x14ac:dyDescent="0.3">
      <c r="A847" s="117">
        <v>40595</v>
      </c>
      <c r="B847" s="115">
        <v>924.41</v>
      </c>
      <c r="C847" s="115">
        <f t="shared" ref="C847:C910" si="26">(B847-B838)/B838</f>
        <v>1.5846327981626128E-2</v>
      </c>
      <c r="D847" s="115">
        <f t="shared" ref="D847:D910" si="27">C847*$D$2</f>
        <v>-15.846327981626128</v>
      </c>
    </row>
    <row r="848" spans="1:4" x14ac:dyDescent="0.3">
      <c r="A848" s="117">
        <v>40596</v>
      </c>
      <c r="B848" s="115">
        <v>915.1</v>
      </c>
      <c r="C848" s="115">
        <f t="shared" si="26"/>
        <v>4.6328824872650925E-3</v>
      </c>
      <c r="D848" s="115">
        <f t="shared" si="27"/>
        <v>-4.6328824872650927</v>
      </c>
    </row>
    <row r="849" spans="1:4" x14ac:dyDescent="0.3">
      <c r="A849" s="117">
        <v>40597</v>
      </c>
      <c r="B849" s="115">
        <v>906.99</v>
      </c>
      <c r="C849" s="115">
        <f t="shared" si="26"/>
        <v>-7.8975290141215116E-3</v>
      </c>
      <c r="D849" s="115">
        <f t="shared" si="27"/>
        <v>7.8975290141215115</v>
      </c>
    </row>
    <row r="850" spans="1:4" x14ac:dyDescent="0.3">
      <c r="A850" s="117">
        <v>40598</v>
      </c>
      <c r="B850" s="115">
        <v>901.32</v>
      </c>
      <c r="C850" s="115">
        <f t="shared" si="26"/>
        <v>-2.0953498224003608E-2</v>
      </c>
      <c r="D850" s="115">
        <f t="shared" si="27"/>
        <v>20.95349822400361</v>
      </c>
    </row>
    <row r="851" spans="1:4" x14ac:dyDescent="0.3">
      <c r="A851" s="117">
        <v>40599</v>
      </c>
      <c r="B851" s="115">
        <v>919.93</v>
      </c>
      <c r="C851" s="115">
        <f t="shared" si="26"/>
        <v>-4.1290434744813755E-4</v>
      </c>
      <c r="D851" s="115">
        <f t="shared" si="27"/>
        <v>0.41290434744813753</v>
      </c>
    </row>
    <row r="852" spans="1:4" x14ac:dyDescent="0.3">
      <c r="A852" s="117">
        <v>40602</v>
      </c>
      <c r="B852" s="115">
        <v>939.97</v>
      </c>
      <c r="C852" s="115">
        <f t="shared" si="26"/>
        <v>2.6134515245133952E-2</v>
      </c>
      <c r="D852" s="115">
        <f t="shared" si="27"/>
        <v>-26.134515245133951</v>
      </c>
    </row>
    <row r="853" spans="1:4" x14ac:dyDescent="0.3">
      <c r="A853" s="117">
        <v>40603</v>
      </c>
      <c r="B853" s="115">
        <v>913.27</v>
      </c>
      <c r="C853" s="115">
        <f t="shared" si="26"/>
        <v>-7.1749268918434375E-3</v>
      </c>
      <c r="D853" s="115">
        <f t="shared" si="27"/>
        <v>7.1749268918434375</v>
      </c>
    </row>
    <row r="854" spans="1:4" x14ac:dyDescent="0.3">
      <c r="A854" s="117">
        <v>40604</v>
      </c>
      <c r="B854" s="115">
        <v>903.85</v>
      </c>
      <c r="C854" s="115">
        <f t="shared" si="26"/>
        <v>-1.8461204322093718E-2</v>
      </c>
      <c r="D854" s="115">
        <f t="shared" si="27"/>
        <v>18.461204322093717</v>
      </c>
    </row>
    <row r="855" spans="1:4" x14ac:dyDescent="0.3">
      <c r="A855" s="117">
        <v>40605</v>
      </c>
      <c r="B855" s="115">
        <v>918</v>
      </c>
      <c r="C855" s="115">
        <f t="shared" si="26"/>
        <v>-6.934152594627891E-3</v>
      </c>
      <c r="D855" s="115">
        <f t="shared" si="27"/>
        <v>6.934152594627891</v>
      </c>
    </row>
    <row r="856" spans="1:4" x14ac:dyDescent="0.3">
      <c r="A856" s="117">
        <v>40606</v>
      </c>
      <c r="B856" s="115">
        <v>908.44</v>
      </c>
      <c r="C856" s="115">
        <f t="shared" si="26"/>
        <v>-1.7275884077411444E-2</v>
      </c>
      <c r="D856" s="115">
        <f t="shared" si="27"/>
        <v>17.275884077411444</v>
      </c>
    </row>
    <row r="857" spans="1:4" x14ac:dyDescent="0.3">
      <c r="A857" s="117">
        <v>40609</v>
      </c>
      <c r="B857" s="115">
        <v>901.58</v>
      </c>
      <c r="C857" s="115">
        <f t="shared" si="26"/>
        <v>-1.4774341602010689E-2</v>
      </c>
      <c r="D857" s="115">
        <f t="shared" si="27"/>
        <v>14.77434160201069</v>
      </c>
    </row>
    <row r="858" spans="1:4" x14ac:dyDescent="0.3">
      <c r="A858" s="117">
        <v>40610</v>
      </c>
      <c r="B858" s="115">
        <v>915.48</v>
      </c>
      <c r="C858" s="115">
        <f t="shared" si="26"/>
        <v>9.3606324215261567E-3</v>
      </c>
      <c r="D858" s="115">
        <f t="shared" si="27"/>
        <v>-9.3606324215261569</v>
      </c>
    </row>
    <row r="859" spans="1:4" x14ac:dyDescent="0.3">
      <c r="A859" s="117">
        <v>40611</v>
      </c>
      <c r="B859" s="115">
        <v>913.81</v>
      </c>
      <c r="C859" s="115">
        <f t="shared" si="26"/>
        <v>1.385745351262581E-2</v>
      </c>
      <c r="D859" s="115">
        <f t="shared" si="27"/>
        <v>-13.85745351262581</v>
      </c>
    </row>
    <row r="860" spans="1:4" x14ac:dyDescent="0.3">
      <c r="A860" s="117">
        <v>40612</v>
      </c>
      <c r="B860" s="115">
        <v>899.63</v>
      </c>
      <c r="C860" s="115">
        <f t="shared" si="26"/>
        <v>-2.2066896394290821E-2</v>
      </c>
      <c r="D860" s="115">
        <f t="shared" si="27"/>
        <v>22.066896394290822</v>
      </c>
    </row>
    <row r="861" spans="1:4" x14ac:dyDescent="0.3">
      <c r="A861" s="117">
        <v>40613</v>
      </c>
      <c r="B861" s="115">
        <v>909.87</v>
      </c>
      <c r="C861" s="115">
        <f t="shared" si="26"/>
        <v>-3.2022298583997383E-2</v>
      </c>
      <c r="D861" s="115">
        <f t="shared" si="27"/>
        <v>32.022298583997383</v>
      </c>
    </row>
    <row r="862" spans="1:4" x14ac:dyDescent="0.3">
      <c r="A862" s="117">
        <v>40616</v>
      </c>
      <c r="B862" s="115">
        <v>901.31</v>
      </c>
      <c r="C862" s="115">
        <f t="shared" si="26"/>
        <v>-1.3095798613772528E-2</v>
      </c>
      <c r="D862" s="115">
        <f t="shared" si="27"/>
        <v>13.095798613772528</v>
      </c>
    </row>
    <row r="863" spans="1:4" x14ac:dyDescent="0.3">
      <c r="A863" s="117">
        <v>40617</v>
      </c>
      <c r="B863" s="115">
        <v>896.16</v>
      </c>
      <c r="C863" s="115">
        <f t="shared" si="26"/>
        <v>-8.5080489019196265E-3</v>
      </c>
      <c r="D863" s="115">
        <f t="shared" si="27"/>
        <v>8.5080489019196257</v>
      </c>
    </row>
    <row r="864" spans="1:4" x14ac:dyDescent="0.3">
      <c r="A864" s="117">
        <v>40618</v>
      </c>
      <c r="B864" s="115">
        <v>882.69</v>
      </c>
      <c r="C864" s="115">
        <f t="shared" si="26"/>
        <v>-3.8464052287581638E-2</v>
      </c>
      <c r="D864" s="115">
        <f t="shared" si="27"/>
        <v>38.464052287581637</v>
      </c>
    </row>
    <row r="865" spans="1:4" x14ac:dyDescent="0.3">
      <c r="A865" s="117">
        <v>40619</v>
      </c>
      <c r="B865" s="115">
        <v>890.38</v>
      </c>
      <c r="C865" s="115">
        <f t="shared" si="26"/>
        <v>-1.9880234247721434E-2</v>
      </c>
      <c r="D865" s="115">
        <f t="shared" si="27"/>
        <v>19.880234247721432</v>
      </c>
    </row>
    <row r="866" spans="1:4" x14ac:dyDescent="0.3">
      <c r="A866" s="117">
        <v>40620</v>
      </c>
      <c r="B866" s="115">
        <v>898.43</v>
      </c>
      <c r="C866" s="115">
        <f t="shared" si="26"/>
        <v>-3.4938663235653971E-3</v>
      </c>
      <c r="D866" s="115">
        <f t="shared" si="27"/>
        <v>3.4938663235653973</v>
      </c>
    </row>
    <row r="867" spans="1:4" x14ac:dyDescent="0.3">
      <c r="A867" s="117">
        <v>40623</v>
      </c>
      <c r="B867" s="115">
        <v>909.47</v>
      </c>
      <c r="C867" s="115">
        <f t="shared" si="26"/>
        <v>-6.5648621488180962E-3</v>
      </c>
      <c r="D867" s="115">
        <f t="shared" si="27"/>
        <v>6.5648621488180963</v>
      </c>
    </row>
    <row r="868" spans="1:4" x14ac:dyDescent="0.3">
      <c r="A868" s="117">
        <v>40624</v>
      </c>
      <c r="B868" s="115">
        <v>902.17</v>
      </c>
      <c r="C868" s="115">
        <f t="shared" si="26"/>
        <v>-1.2737877676978789E-2</v>
      </c>
      <c r="D868" s="115">
        <f t="shared" si="27"/>
        <v>12.737877676978789</v>
      </c>
    </row>
    <row r="869" spans="1:4" x14ac:dyDescent="0.3">
      <c r="A869" s="117">
        <v>40625</v>
      </c>
      <c r="B869" s="115">
        <v>892.82</v>
      </c>
      <c r="C869" s="115">
        <f t="shared" si="26"/>
        <v>-7.5697786867933992E-3</v>
      </c>
      <c r="D869" s="115">
        <f t="shared" si="27"/>
        <v>7.5697786867933994</v>
      </c>
    </row>
    <row r="870" spans="1:4" x14ac:dyDescent="0.3">
      <c r="A870" s="117">
        <v>40626</v>
      </c>
      <c r="B870" s="115">
        <v>897.19</v>
      </c>
      <c r="C870" s="115">
        <f t="shared" si="26"/>
        <v>-1.3936056799322924E-2</v>
      </c>
      <c r="D870" s="115">
        <f t="shared" si="27"/>
        <v>13.936056799322925</v>
      </c>
    </row>
    <row r="871" spans="1:4" x14ac:dyDescent="0.3">
      <c r="A871" s="117">
        <v>40627</v>
      </c>
      <c r="B871" s="115">
        <v>903.68</v>
      </c>
      <c r="C871" s="115">
        <f t="shared" si="26"/>
        <v>2.6295059413520374E-3</v>
      </c>
      <c r="D871" s="115">
        <f t="shared" si="27"/>
        <v>-2.6295059413520376</v>
      </c>
    </row>
    <row r="872" spans="1:4" x14ac:dyDescent="0.3">
      <c r="A872" s="117">
        <v>40630</v>
      </c>
      <c r="B872" s="115">
        <v>902.57</v>
      </c>
      <c r="C872" s="115">
        <f t="shared" si="26"/>
        <v>7.1527405820390128E-3</v>
      </c>
      <c r="D872" s="115">
        <f t="shared" si="27"/>
        <v>-7.1527405820390131</v>
      </c>
    </row>
    <row r="873" spans="1:4" x14ac:dyDescent="0.3">
      <c r="A873" s="117">
        <v>40631</v>
      </c>
      <c r="B873" s="115">
        <v>907.8</v>
      </c>
      <c r="C873" s="115">
        <f t="shared" si="26"/>
        <v>2.8447133195119351E-2</v>
      </c>
      <c r="D873" s="115">
        <f t="shared" si="27"/>
        <v>-28.447133195119349</v>
      </c>
    </row>
    <row r="874" spans="1:4" x14ac:dyDescent="0.3">
      <c r="A874" s="117">
        <v>40632</v>
      </c>
      <c r="B874" s="115">
        <v>919.55</v>
      </c>
      <c r="C874" s="115">
        <f t="shared" si="26"/>
        <v>3.2761292931108021E-2</v>
      </c>
      <c r="D874" s="115">
        <f t="shared" si="27"/>
        <v>-32.761292931108024</v>
      </c>
    </row>
    <row r="875" spans="1:4" x14ac:dyDescent="0.3">
      <c r="A875" s="117">
        <v>40633</v>
      </c>
      <c r="B875" s="115">
        <v>926.83</v>
      </c>
      <c r="C875" s="115">
        <f t="shared" si="26"/>
        <v>3.1610698663223726E-2</v>
      </c>
      <c r="D875" s="115">
        <f t="shared" si="27"/>
        <v>-31.610698663223726</v>
      </c>
    </row>
    <row r="876" spans="1:4" x14ac:dyDescent="0.3">
      <c r="A876" s="117">
        <v>40634</v>
      </c>
      <c r="B876" s="115">
        <v>928.67</v>
      </c>
      <c r="C876" s="115">
        <f t="shared" si="26"/>
        <v>2.1111196631004796E-2</v>
      </c>
      <c r="D876" s="115">
        <f t="shared" si="27"/>
        <v>-21.111196631004795</v>
      </c>
    </row>
    <row r="877" spans="1:4" x14ac:dyDescent="0.3">
      <c r="A877" s="117">
        <v>40637</v>
      </c>
      <c r="B877" s="115">
        <v>928.26</v>
      </c>
      <c r="C877" s="115">
        <f t="shared" si="26"/>
        <v>2.8919161577086395E-2</v>
      </c>
      <c r="D877" s="115">
        <f t="shared" si="27"/>
        <v>-28.919161577086395</v>
      </c>
    </row>
    <row r="878" spans="1:4" x14ac:dyDescent="0.3">
      <c r="A878" s="117">
        <v>40638</v>
      </c>
      <c r="B878" s="115">
        <v>928.41</v>
      </c>
      <c r="C878" s="115">
        <f t="shared" si="26"/>
        <v>3.9862458278264283E-2</v>
      </c>
      <c r="D878" s="115">
        <f t="shared" si="27"/>
        <v>-39.862458278264285</v>
      </c>
    </row>
    <row r="879" spans="1:4" x14ac:dyDescent="0.3">
      <c r="A879" s="117">
        <v>40639</v>
      </c>
      <c r="B879" s="115">
        <v>928.01</v>
      </c>
      <c r="C879" s="115">
        <f t="shared" si="26"/>
        <v>3.4351698079559442E-2</v>
      </c>
      <c r="D879" s="115">
        <f t="shared" si="27"/>
        <v>-34.351698079559441</v>
      </c>
    </row>
    <row r="880" spans="1:4" x14ac:dyDescent="0.3">
      <c r="A880" s="117">
        <v>40640</v>
      </c>
      <c r="B880" s="115">
        <v>917.5</v>
      </c>
      <c r="C880" s="115">
        <f t="shared" si="26"/>
        <v>1.5293024079320169E-2</v>
      </c>
      <c r="D880" s="115">
        <f t="shared" si="27"/>
        <v>-15.293024079320169</v>
      </c>
    </row>
    <row r="881" spans="1:4" x14ac:dyDescent="0.3">
      <c r="A881" s="117">
        <v>40641</v>
      </c>
      <c r="B881" s="115">
        <v>910.25</v>
      </c>
      <c r="C881" s="115">
        <f t="shared" si="26"/>
        <v>8.5090353102805875E-3</v>
      </c>
      <c r="D881" s="115">
        <f t="shared" si="27"/>
        <v>-8.5090353102805878</v>
      </c>
    </row>
    <row r="882" spans="1:4" x14ac:dyDescent="0.3">
      <c r="A882" s="117">
        <v>40644</v>
      </c>
      <c r="B882" s="115">
        <v>910.36</v>
      </c>
      <c r="C882" s="115">
        <f t="shared" si="26"/>
        <v>2.82000440625695E-3</v>
      </c>
      <c r="D882" s="115">
        <f t="shared" si="27"/>
        <v>-2.8200044062569503</v>
      </c>
    </row>
    <row r="883" spans="1:4" x14ac:dyDescent="0.3">
      <c r="A883" s="117">
        <v>40645</v>
      </c>
      <c r="B883" s="115">
        <v>907.56</v>
      </c>
      <c r="C883" s="115">
        <f t="shared" si="26"/>
        <v>-1.3038986460768865E-2</v>
      </c>
      <c r="D883" s="115">
        <f t="shared" si="27"/>
        <v>13.038986460768864</v>
      </c>
    </row>
    <row r="884" spans="1:4" x14ac:dyDescent="0.3">
      <c r="A884" s="117">
        <v>40646</v>
      </c>
      <c r="B884" s="115">
        <v>906.33</v>
      </c>
      <c r="C884" s="115">
        <f t="shared" si="26"/>
        <v>-2.2118403590734005E-2</v>
      </c>
      <c r="D884" s="115">
        <f t="shared" si="27"/>
        <v>22.118403590734005</v>
      </c>
    </row>
    <row r="885" spans="1:4" x14ac:dyDescent="0.3">
      <c r="A885" s="117">
        <v>40647</v>
      </c>
      <c r="B885" s="115">
        <v>919.64</v>
      </c>
      <c r="C885" s="115">
        <f t="shared" si="26"/>
        <v>-9.7235831888614604E-3</v>
      </c>
      <c r="D885" s="115">
        <f t="shared" si="27"/>
        <v>9.7235831888614612</v>
      </c>
    </row>
    <row r="886" spans="1:4" x14ac:dyDescent="0.3">
      <c r="A886" s="117">
        <v>40648</v>
      </c>
      <c r="B886" s="115">
        <v>930.78</v>
      </c>
      <c r="C886" s="115">
        <f t="shared" si="26"/>
        <v>2.7147566414581926E-3</v>
      </c>
      <c r="D886" s="115">
        <f t="shared" si="27"/>
        <v>-2.7147566414581927</v>
      </c>
    </row>
    <row r="887" spans="1:4" x14ac:dyDescent="0.3">
      <c r="A887" s="117">
        <v>40651</v>
      </c>
      <c r="B887" s="115">
        <v>920.46</v>
      </c>
      <c r="C887" s="115">
        <f t="shared" si="26"/>
        <v>-8.5630271108668929E-3</v>
      </c>
      <c r="D887" s="115">
        <f t="shared" si="27"/>
        <v>8.5630271108668925</v>
      </c>
    </row>
    <row r="888" spans="1:4" x14ac:dyDescent="0.3">
      <c r="A888" s="117">
        <v>40652</v>
      </c>
      <c r="B888" s="115">
        <v>929.41</v>
      </c>
      <c r="C888" s="115">
        <f t="shared" si="26"/>
        <v>1.5086044331418598E-3</v>
      </c>
      <c r="D888" s="115">
        <f t="shared" si="27"/>
        <v>-1.5086044331418598</v>
      </c>
    </row>
    <row r="889" spans="1:4" x14ac:dyDescent="0.3">
      <c r="A889" s="117">
        <v>40653</v>
      </c>
      <c r="B889" s="115">
        <v>940.06</v>
      </c>
      <c r="C889" s="115">
        <f t="shared" si="26"/>
        <v>2.4588555858310567E-2</v>
      </c>
      <c r="D889" s="115">
        <f t="shared" si="27"/>
        <v>-24.588555858310567</v>
      </c>
    </row>
    <row r="890" spans="1:4" x14ac:dyDescent="0.3">
      <c r="A890" s="117">
        <v>40654</v>
      </c>
      <c r="B890" s="115">
        <v>946.08</v>
      </c>
      <c r="C890" s="115">
        <f t="shared" si="26"/>
        <v>3.9362812414171978E-2</v>
      </c>
      <c r="D890" s="115">
        <f t="shared" si="27"/>
        <v>-39.362812414171977</v>
      </c>
    </row>
    <row r="891" spans="1:4" x14ac:dyDescent="0.3">
      <c r="A891" s="117">
        <v>40655</v>
      </c>
      <c r="B891" s="115">
        <v>946.08</v>
      </c>
      <c r="C891" s="115">
        <f t="shared" si="26"/>
        <v>3.9237224834131584E-2</v>
      </c>
      <c r="D891" s="115">
        <f t="shared" si="27"/>
        <v>-39.237224834131581</v>
      </c>
    </row>
    <row r="892" spans="1:4" x14ac:dyDescent="0.3">
      <c r="A892" s="117">
        <v>40658</v>
      </c>
      <c r="B892" s="115">
        <v>951.95</v>
      </c>
      <c r="C892" s="115">
        <f t="shared" si="26"/>
        <v>4.8911366741592958E-2</v>
      </c>
      <c r="D892" s="115">
        <f t="shared" si="27"/>
        <v>-48.911366741592957</v>
      </c>
    </row>
    <row r="893" spans="1:4" x14ac:dyDescent="0.3">
      <c r="A893" s="117">
        <v>40659</v>
      </c>
      <c r="B893" s="115">
        <v>961.84</v>
      </c>
      <c r="C893" s="115">
        <f t="shared" si="26"/>
        <v>6.1247007160747179E-2</v>
      </c>
      <c r="D893" s="115">
        <f t="shared" si="27"/>
        <v>-61.247007160747181</v>
      </c>
    </row>
    <row r="894" spans="1:4" x14ac:dyDescent="0.3">
      <c r="A894" s="117">
        <v>40660</v>
      </c>
      <c r="B894" s="115">
        <v>968.2</v>
      </c>
      <c r="C894" s="115">
        <f t="shared" si="26"/>
        <v>5.2803270845113368E-2</v>
      </c>
      <c r="D894" s="115">
        <f t="shared" si="27"/>
        <v>-52.803270845113367</v>
      </c>
    </row>
    <row r="895" spans="1:4" x14ac:dyDescent="0.3">
      <c r="A895" s="117">
        <v>40661</v>
      </c>
      <c r="B895" s="115">
        <v>980.44</v>
      </c>
      <c r="C895" s="115">
        <f t="shared" si="26"/>
        <v>5.3353101699649845E-2</v>
      </c>
      <c r="D895" s="115">
        <f t="shared" si="27"/>
        <v>-53.353101699649848</v>
      </c>
    </row>
    <row r="896" spans="1:4" x14ac:dyDescent="0.3">
      <c r="A896" s="117">
        <v>40662</v>
      </c>
      <c r="B896" s="115">
        <v>974.29</v>
      </c>
      <c r="C896" s="115">
        <f t="shared" si="26"/>
        <v>5.8481628750841889E-2</v>
      </c>
      <c r="D896" s="115">
        <f t="shared" si="27"/>
        <v>-58.481628750841892</v>
      </c>
    </row>
    <row r="897" spans="1:4" x14ac:dyDescent="0.3">
      <c r="A897" s="117">
        <v>40665</v>
      </c>
      <c r="B897" s="115">
        <v>974.22</v>
      </c>
      <c r="C897" s="115">
        <f t="shared" si="26"/>
        <v>4.8213382683638069E-2</v>
      </c>
      <c r="D897" s="115">
        <f t="shared" si="27"/>
        <v>-48.213382683638066</v>
      </c>
    </row>
    <row r="898" spans="1:4" x14ac:dyDescent="0.3">
      <c r="A898" s="117">
        <v>40666</v>
      </c>
      <c r="B898" s="115">
        <v>966.51</v>
      </c>
      <c r="C898" s="115">
        <f t="shared" si="26"/>
        <v>2.8136501925409067E-2</v>
      </c>
      <c r="D898" s="115">
        <f t="shared" si="27"/>
        <v>-28.136501925409068</v>
      </c>
    </row>
    <row r="899" spans="1:4" x14ac:dyDescent="0.3">
      <c r="A899" s="117">
        <v>40667</v>
      </c>
      <c r="B899" s="115">
        <v>960.76</v>
      </c>
      <c r="C899" s="115">
        <f t="shared" si="26"/>
        <v>1.5516658210722085E-2</v>
      </c>
      <c r="D899" s="115">
        <f t="shared" si="27"/>
        <v>-15.516658210722085</v>
      </c>
    </row>
    <row r="900" spans="1:4" x14ac:dyDescent="0.3">
      <c r="A900" s="117">
        <v>40668</v>
      </c>
      <c r="B900" s="115">
        <v>959.55</v>
      </c>
      <c r="C900" s="115">
        <f t="shared" si="26"/>
        <v>1.4237696600710207E-2</v>
      </c>
      <c r="D900" s="115">
        <f t="shared" si="27"/>
        <v>-14.237696600710207</v>
      </c>
    </row>
    <row r="901" spans="1:4" x14ac:dyDescent="0.3">
      <c r="A901" s="117">
        <v>40669</v>
      </c>
      <c r="B901" s="115">
        <v>951.78</v>
      </c>
      <c r="C901" s="115">
        <f t="shared" si="26"/>
        <v>-1.7858080781561295E-4</v>
      </c>
      <c r="D901" s="115">
        <f t="shared" si="27"/>
        <v>0.17858080781561295</v>
      </c>
    </row>
    <row r="902" spans="1:4" x14ac:dyDescent="0.3">
      <c r="A902" s="117">
        <v>40672</v>
      </c>
      <c r="B902" s="115">
        <v>957.37</v>
      </c>
      <c r="C902" s="115">
        <f t="shared" si="26"/>
        <v>-4.64734259336275E-3</v>
      </c>
      <c r="D902" s="115">
        <f t="shared" si="27"/>
        <v>4.6473425933627501</v>
      </c>
    </row>
    <row r="903" spans="1:4" x14ac:dyDescent="0.3">
      <c r="A903" s="117">
        <v>40673</v>
      </c>
      <c r="B903" s="115">
        <v>972.67</v>
      </c>
      <c r="C903" s="115">
        <f t="shared" si="26"/>
        <v>4.6168147077049306E-3</v>
      </c>
      <c r="D903" s="115">
        <f t="shared" si="27"/>
        <v>-4.6168147077049309</v>
      </c>
    </row>
    <row r="904" spans="1:4" x14ac:dyDescent="0.3">
      <c r="A904" s="117">
        <v>40674</v>
      </c>
      <c r="B904" s="115">
        <v>960.76</v>
      </c>
      <c r="C904" s="115">
        <f t="shared" si="26"/>
        <v>-2.0072620456121806E-2</v>
      </c>
      <c r="D904" s="115">
        <f t="shared" si="27"/>
        <v>20.072620456121808</v>
      </c>
    </row>
    <row r="905" spans="1:4" x14ac:dyDescent="0.3">
      <c r="A905" s="117">
        <v>40675</v>
      </c>
      <c r="B905" s="115">
        <v>962.64</v>
      </c>
      <c r="C905" s="115">
        <f t="shared" si="26"/>
        <v>-1.1957425407219594E-2</v>
      </c>
      <c r="D905" s="115">
        <f t="shared" si="27"/>
        <v>11.957425407219594</v>
      </c>
    </row>
    <row r="906" spans="1:4" x14ac:dyDescent="0.3">
      <c r="A906" s="117">
        <v>40676</v>
      </c>
      <c r="B906" s="115">
        <v>952.6</v>
      </c>
      <c r="C906" s="115">
        <f t="shared" si="26"/>
        <v>-2.219211266449057E-2</v>
      </c>
      <c r="D906" s="115">
        <f t="shared" si="27"/>
        <v>22.192112664490569</v>
      </c>
    </row>
    <row r="907" spans="1:4" x14ac:dyDescent="0.3">
      <c r="A907" s="117">
        <v>40679</v>
      </c>
      <c r="B907" s="115">
        <v>954.85</v>
      </c>
      <c r="C907" s="115">
        <f t="shared" si="26"/>
        <v>-1.2064024169434324E-2</v>
      </c>
      <c r="D907" s="115">
        <f t="shared" si="27"/>
        <v>12.064024169434324</v>
      </c>
    </row>
    <row r="908" spans="1:4" x14ac:dyDescent="0.3">
      <c r="A908" s="117">
        <v>40680</v>
      </c>
      <c r="B908" s="115">
        <v>953.72</v>
      </c>
      <c r="C908" s="115">
        <f t="shared" si="26"/>
        <v>-7.327532370206882E-3</v>
      </c>
      <c r="D908" s="115">
        <f t="shared" si="27"/>
        <v>7.3275323702068818</v>
      </c>
    </row>
    <row r="909" spans="1:4" x14ac:dyDescent="0.3">
      <c r="A909" s="117">
        <v>40681</v>
      </c>
      <c r="B909" s="115">
        <v>963.76</v>
      </c>
      <c r="C909" s="115">
        <f t="shared" si="26"/>
        <v>4.3874732947736302E-3</v>
      </c>
      <c r="D909" s="115">
        <f t="shared" si="27"/>
        <v>-4.3874732947736304</v>
      </c>
    </row>
    <row r="910" spans="1:4" x14ac:dyDescent="0.3">
      <c r="A910" s="117">
        <v>40682</v>
      </c>
      <c r="B910" s="115">
        <v>966.21</v>
      </c>
      <c r="C910" s="115">
        <f t="shared" si="26"/>
        <v>1.516106663304552E-2</v>
      </c>
      <c r="D910" s="115">
        <f t="shared" si="27"/>
        <v>-15.16106663304552</v>
      </c>
    </row>
    <row r="911" spans="1:4" x14ac:dyDescent="0.3">
      <c r="A911" s="117">
        <v>40683</v>
      </c>
      <c r="B911" s="115">
        <v>954.82</v>
      </c>
      <c r="C911" s="115">
        <f t="shared" ref="C911:C974" si="28">(B911-B902)/B902</f>
        <v>-2.6635470089933404E-3</v>
      </c>
      <c r="D911" s="115">
        <f t="shared" ref="D911:D974" si="29">C911*$D$2</f>
        <v>2.6635470089933406</v>
      </c>
    </row>
    <row r="912" spans="1:4" x14ac:dyDescent="0.3">
      <c r="A912" s="117">
        <v>40686</v>
      </c>
      <c r="B912" s="115">
        <v>944.32</v>
      </c>
      <c r="C912" s="115">
        <f t="shared" si="28"/>
        <v>-2.9146575919890519E-2</v>
      </c>
      <c r="D912" s="115">
        <f t="shared" si="29"/>
        <v>29.14657591989052</v>
      </c>
    </row>
    <row r="913" spans="1:4" x14ac:dyDescent="0.3">
      <c r="A913" s="117">
        <v>40687</v>
      </c>
      <c r="B913" s="115">
        <v>948.17</v>
      </c>
      <c r="C913" s="115">
        <f t="shared" si="28"/>
        <v>-1.3104209167742237E-2</v>
      </c>
      <c r="D913" s="115">
        <f t="shared" si="29"/>
        <v>13.104209167742237</v>
      </c>
    </row>
    <row r="914" spans="1:4" x14ac:dyDescent="0.3">
      <c r="A914" s="117">
        <v>40688</v>
      </c>
      <c r="B914" s="115">
        <v>952.58</v>
      </c>
      <c r="C914" s="115">
        <f t="shared" si="28"/>
        <v>-1.0450427989694949E-2</v>
      </c>
      <c r="D914" s="115">
        <f t="shared" si="29"/>
        <v>10.450427989694949</v>
      </c>
    </row>
    <row r="915" spans="1:4" x14ac:dyDescent="0.3">
      <c r="A915" s="117">
        <v>40689</v>
      </c>
      <c r="B915" s="115">
        <v>965.07</v>
      </c>
      <c r="C915" s="115">
        <f t="shared" si="28"/>
        <v>1.3090489187486906E-2</v>
      </c>
      <c r="D915" s="115">
        <f t="shared" si="29"/>
        <v>-13.090489187486906</v>
      </c>
    </row>
    <row r="916" spans="1:4" x14ac:dyDescent="0.3">
      <c r="A916" s="117">
        <v>40690</v>
      </c>
      <c r="B916" s="115">
        <v>968.32</v>
      </c>
      <c r="C916" s="115">
        <f t="shared" si="28"/>
        <v>1.4106927789705218E-2</v>
      </c>
      <c r="D916" s="115">
        <f t="shared" si="29"/>
        <v>-14.106927789705217</v>
      </c>
    </row>
    <row r="917" spans="1:4" x14ac:dyDescent="0.3">
      <c r="A917" s="117">
        <v>40693</v>
      </c>
      <c r="B917" s="115">
        <v>968.32</v>
      </c>
      <c r="C917" s="115">
        <f t="shared" si="28"/>
        <v>1.5308476282347043E-2</v>
      </c>
      <c r="D917" s="115">
        <f t="shared" si="29"/>
        <v>-15.308476282347042</v>
      </c>
    </row>
    <row r="918" spans="1:4" x14ac:dyDescent="0.3">
      <c r="A918" s="117">
        <v>40694</v>
      </c>
      <c r="B918" s="115">
        <v>984.15</v>
      </c>
      <c r="C918" s="115">
        <f t="shared" si="28"/>
        <v>2.1156719515231993E-2</v>
      </c>
      <c r="D918" s="115">
        <f t="shared" si="29"/>
        <v>-21.156719515231995</v>
      </c>
    </row>
    <row r="919" spans="1:4" x14ac:dyDescent="0.3">
      <c r="A919" s="117">
        <v>40695</v>
      </c>
      <c r="B919" s="115">
        <v>955.33</v>
      </c>
      <c r="C919" s="115">
        <f t="shared" si="28"/>
        <v>-1.1260492025543096E-2</v>
      </c>
      <c r="D919" s="115">
        <f t="shared" si="29"/>
        <v>11.260492025543096</v>
      </c>
    </row>
    <row r="920" spans="1:4" x14ac:dyDescent="0.3">
      <c r="A920" s="117">
        <v>40696</v>
      </c>
      <c r="B920" s="115">
        <v>949.17</v>
      </c>
      <c r="C920" s="115">
        <f t="shared" si="28"/>
        <v>-5.9173456777194553E-3</v>
      </c>
      <c r="D920" s="115">
        <f t="shared" si="29"/>
        <v>5.9173456777194549</v>
      </c>
    </row>
    <row r="921" spans="1:4" x14ac:dyDescent="0.3">
      <c r="A921" s="117">
        <v>40697</v>
      </c>
      <c r="B921" s="115">
        <v>952.39</v>
      </c>
      <c r="C921" s="115">
        <f t="shared" si="28"/>
        <v>8.5458319213825139E-3</v>
      </c>
      <c r="D921" s="115">
        <f t="shared" si="29"/>
        <v>-8.5458319213825131</v>
      </c>
    </row>
    <row r="922" spans="1:4" x14ac:dyDescent="0.3">
      <c r="A922" s="117">
        <v>40700</v>
      </c>
      <c r="B922" s="115">
        <v>939.11</v>
      </c>
      <c r="C922" s="115">
        <f t="shared" si="28"/>
        <v>-9.5552485313814464E-3</v>
      </c>
      <c r="D922" s="115">
        <f t="shared" si="29"/>
        <v>9.5552485313814461</v>
      </c>
    </row>
    <row r="923" spans="1:4" x14ac:dyDescent="0.3">
      <c r="A923" s="117">
        <v>40701</v>
      </c>
      <c r="B923" s="115">
        <v>950.73</v>
      </c>
      <c r="C923" s="115">
        <f t="shared" si="28"/>
        <v>-1.9420941023326362E-3</v>
      </c>
      <c r="D923" s="115">
        <f t="shared" si="29"/>
        <v>1.9420941023326361</v>
      </c>
    </row>
    <row r="924" spans="1:4" x14ac:dyDescent="0.3">
      <c r="A924" s="117">
        <v>40702</v>
      </c>
      <c r="B924" s="115">
        <v>946.76</v>
      </c>
      <c r="C924" s="115">
        <f t="shared" si="28"/>
        <v>-1.8972717004984156E-2</v>
      </c>
      <c r="D924" s="115">
        <f t="shared" si="29"/>
        <v>18.972717004984155</v>
      </c>
    </row>
    <row r="925" spans="1:4" x14ac:dyDescent="0.3">
      <c r="A925" s="117">
        <v>40703</v>
      </c>
      <c r="B925" s="115">
        <v>937.1</v>
      </c>
      <c r="C925" s="115">
        <f t="shared" si="28"/>
        <v>-3.2241407799074716E-2</v>
      </c>
      <c r="D925" s="115">
        <f t="shared" si="29"/>
        <v>32.241407799074715</v>
      </c>
    </row>
    <row r="926" spans="1:4" x14ac:dyDescent="0.3">
      <c r="A926" s="117">
        <v>40704</v>
      </c>
      <c r="B926" s="115">
        <v>913.99</v>
      </c>
      <c r="C926" s="115">
        <f t="shared" si="28"/>
        <v>-5.6107485128883056E-2</v>
      </c>
      <c r="D926" s="115">
        <f t="shared" si="29"/>
        <v>56.107485128883056</v>
      </c>
    </row>
    <row r="927" spans="1:4" x14ac:dyDescent="0.3">
      <c r="A927" s="117">
        <v>40707</v>
      </c>
      <c r="B927" s="115">
        <v>917.21</v>
      </c>
      <c r="C927" s="115">
        <f t="shared" si="28"/>
        <v>-6.8018086673779343E-2</v>
      </c>
      <c r="D927" s="115">
        <f t="shared" si="29"/>
        <v>68.018086673779337</v>
      </c>
    </row>
    <row r="928" spans="1:4" x14ac:dyDescent="0.3">
      <c r="A928" s="117">
        <v>40708</v>
      </c>
      <c r="B928" s="115">
        <v>931.29</v>
      </c>
      <c r="C928" s="115">
        <f t="shared" si="28"/>
        <v>-2.5164079428051121E-2</v>
      </c>
      <c r="D928" s="115">
        <f t="shared" si="29"/>
        <v>25.164079428051121</v>
      </c>
    </row>
    <row r="929" spans="1:4" x14ac:dyDescent="0.3">
      <c r="A929" s="117">
        <v>40709</v>
      </c>
      <c r="B929" s="115">
        <v>915.36</v>
      </c>
      <c r="C929" s="115">
        <f t="shared" si="28"/>
        <v>-3.5620594835487789E-2</v>
      </c>
      <c r="D929" s="115">
        <f t="shared" si="29"/>
        <v>35.620594835487786</v>
      </c>
    </row>
    <row r="930" spans="1:4" x14ac:dyDescent="0.3">
      <c r="A930" s="117">
        <v>40710</v>
      </c>
      <c r="B930" s="115">
        <v>922.94</v>
      </c>
      <c r="C930" s="115">
        <f t="shared" si="28"/>
        <v>-3.0922206239040659E-2</v>
      </c>
      <c r="D930" s="115">
        <f t="shared" si="29"/>
        <v>30.922206239040658</v>
      </c>
    </row>
    <row r="931" spans="1:4" x14ac:dyDescent="0.3">
      <c r="A931" s="117">
        <v>40711</v>
      </c>
      <c r="B931" s="115">
        <v>931.4</v>
      </c>
      <c r="C931" s="115">
        <f t="shared" si="28"/>
        <v>-8.2099008635836447E-3</v>
      </c>
      <c r="D931" s="115">
        <f t="shared" si="29"/>
        <v>8.2099008635836448</v>
      </c>
    </row>
    <row r="932" spans="1:4" x14ac:dyDescent="0.3">
      <c r="A932" s="117">
        <v>40714</v>
      </c>
      <c r="B932" s="115">
        <v>942.63</v>
      </c>
      <c r="C932" s="115">
        <f t="shared" si="28"/>
        <v>-8.5197690195954918E-3</v>
      </c>
      <c r="D932" s="115">
        <f t="shared" si="29"/>
        <v>8.5197690195954916</v>
      </c>
    </row>
    <row r="933" spans="1:4" x14ac:dyDescent="0.3">
      <c r="A933" s="117">
        <v>40715</v>
      </c>
      <c r="B933" s="115">
        <v>951.01</v>
      </c>
      <c r="C933" s="115">
        <f t="shared" si="28"/>
        <v>4.4889940428408468E-3</v>
      </c>
      <c r="D933" s="115">
        <f t="shared" si="29"/>
        <v>-4.4889940428408472</v>
      </c>
    </row>
    <row r="934" spans="1:4" x14ac:dyDescent="0.3">
      <c r="A934" s="117">
        <v>40716</v>
      </c>
      <c r="B934" s="115">
        <v>947.32</v>
      </c>
      <c r="C934" s="115">
        <f t="shared" si="28"/>
        <v>1.0905986554263182E-2</v>
      </c>
      <c r="D934" s="115">
        <f t="shared" si="29"/>
        <v>-10.905986554263182</v>
      </c>
    </row>
    <row r="935" spans="1:4" x14ac:dyDescent="0.3">
      <c r="A935" s="117">
        <v>40717</v>
      </c>
      <c r="B935" s="115">
        <v>928.4</v>
      </c>
      <c r="C935" s="115">
        <f t="shared" si="28"/>
        <v>1.576603682753637E-2</v>
      </c>
      <c r="D935" s="115">
        <f t="shared" si="29"/>
        <v>-15.76603682753637</v>
      </c>
    </row>
    <row r="936" spans="1:4" x14ac:dyDescent="0.3">
      <c r="A936" s="117">
        <v>40718</v>
      </c>
      <c r="B936" s="115">
        <v>927.73</v>
      </c>
      <c r="C936" s="115">
        <f t="shared" si="28"/>
        <v>1.146956531219675E-2</v>
      </c>
      <c r="D936" s="115">
        <f t="shared" si="29"/>
        <v>-11.46956531219675</v>
      </c>
    </row>
    <row r="937" spans="1:4" x14ac:dyDescent="0.3">
      <c r="A937" s="117">
        <v>40721</v>
      </c>
      <c r="B937" s="115">
        <v>933.23</v>
      </c>
      <c r="C937" s="115">
        <f t="shared" si="28"/>
        <v>2.0831319996994003E-3</v>
      </c>
      <c r="D937" s="115">
        <f t="shared" si="29"/>
        <v>-2.0831319996994004</v>
      </c>
    </row>
    <row r="938" spans="1:4" x14ac:dyDescent="0.3">
      <c r="A938" s="117">
        <v>40722</v>
      </c>
      <c r="B938" s="115">
        <v>940.58</v>
      </c>
      <c r="C938" s="115">
        <f t="shared" si="28"/>
        <v>2.7552001398356962E-2</v>
      </c>
      <c r="D938" s="115">
        <f t="shared" si="29"/>
        <v>-27.55200139835696</v>
      </c>
    </row>
    <row r="939" spans="1:4" x14ac:dyDescent="0.3">
      <c r="A939" s="117">
        <v>40723</v>
      </c>
      <c r="B939" s="115">
        <v>950.59</v>
      </c>
      <c r="C939" s="115">
        <f t="shared" si="28"/>
        <v>2.9958610527228178E-2</v>
      </c>
      <c r="D939" s="115">
        <f t="shared" si="29"/>
        <v>-29.958610527228178</v>
      </c>
    </row>
    <row r="940" spans="1:4" x14ac:dyDescent="0.3">
      <c r="A940" s="117">
        <v>40724</v>
      </c>
      <c r="B940" s="115">
        <v>953.86</v>
      </c>
      <c r="C940" s="115">
        <f t="shared" si="28"/>
        <v>2.4114236633025591E-2</v>
      </c>
      <c r="D940" s="115">
        <f t="shared" si="29"/>
        <v>-24.114236633025591</v>
      </c>
    </row>
    <row r="941" spans="1:4" x14ac:dyDescent="0.3">
      <c r="A941" s="117">
        <v>40725</v>
      </c>
      <c r="B941" s="115">
        <v>971.52</v>
      </c>
      <c r="C941" s="115">
        <f t="shared" si="28"/>
        <v>3.0648292543203576E-2</v>
      </c>
      <c r="D941" s="115">
        <f t="shared" si="29"/>
        <v>-30.648292543203578</v>
      </c>
    </row>
    <row r="942" spans="1:4" x14ac:dyDescent="0.3">
      <c r="A942" s="117">
        <v>40728</v>
      </c>
      <c r="B942" s="115">
        <v>971.52</v>
      </c>
      <c r="C942" s="115">
        <f t="shared" si="28"/>
        <v>2.1566545041587355E-2</v>
      </c>
      <c r="D942" s="115">
        <f t="shared" si="29"/>
        <v>-21.566545041587354</v>
      </c>
    </row>
    <row r="943" spans="1:4" x14ac:dyDescent="0.3">
      <c r="A943" s="117">
        <v>40729</v>
      </c>
      <c r="B943" s="115">
        <v>978.37</v>
      </c>
      <c r="C943" s="115">
        <f t="shared" si="28"/>
        <v>3.2776675252290624E-2</v>
      </c>
      <c r="D943" s="115">
        <f t="shared" si="29"/>
        <v>-32.776675252290623</v>
      </c>
    </row>
    <row r="944" spans="1:4" x14ac:dyDescent="0.3">
      <c r="A944" s="117">
        <v>40730</v>
      </c>
      <c r="B944" s="115">
        <v>985.13</v>
      </c>
      <c r="C944" s="115">
        <f t="shared" si="28"/>
        <v>6.1105127100387784E-2</v>
      </c>
      <c r="D944" s="115">
        <f t="shared" si="29"/>
        <v>-61.105127100387783</v>
      </c>
    </row>
    <row r="945" spans="1:4" x14ac:dyDescent="0.3">
      <c r="A945" s="117">
        <v>40731</v>
      </c>
      <c r="B945" s="115">
        <v>997.27</v>
      </c>
      <c r="C945" s="115">
        <f t="shared" si="28"/>
        <v>7.4957153482155328E-2</v>
      </c>
      <c r="D945" s="115">
        <f t="shared" si="29"/>
        <v>-74.957153482155334</v>
      </c>
    </row>
    <row r="946" spans="1:4" x14ac:dyDescent="0.3">
      <c r="A946" s="117">
        <v>40732</v>
      </c>
      <c r="B946" s="115">
        <v>994.18</v>
      </c>
      <c r="C946" s="115">
        <f t="shared" si="28"/>
        <v>6.5310802267393817E-2</v>
      </c>
      <c r="D946" s="115">
        <f t="shared" si="29"/>
        <v>-65.310802267393811</v>
      </c>
    </row>
    <row r="947" spans="1:4" x14ac:dyDescent="0.3">
      <c r="A947" s="117">
        <v>40735</v>
      </c>
      <c r="B947" s="115">
        <v>976.66</v>
      </c>
      <c r="C947" s="115">
        <f t="shared" si="28"/>
        <v>3.835931021284731E-2</v>
      </c>
      <c r="D947" s="115">
        <f t="shared" si="29"/>
        <v>-38.359310212847312</v>
      </c>
    </row>
    <row r="948" spans="1:4" x14ac:dyDescent="0.3">
      <c r="A948" s="117">
        <v>40736</v>
      </c>
      <c r="B948" s="115">
        <v>980.7</v>
      </c>
      <c r="C948" s="115">
        <f t="shared" si="28"/>
        <v>3.1675064959656649E-2</v>
      </c>
      <c r="D948" s="115">
        <f t="shared" si="29"/>
        <v>-31.675064959656648</v>
      </c>
    </row>
    <row r="949" spans="1:4" x14ac:dyDescent="0.3">
      <c r="A949" s="117">
        <v>40737</v>
      </c>
      <c r="B949" s="115">
        <v>971.37</v>
      </c>
      <c r="C949" s="115">
        <f t="shared" si="28"/>
        <v>1.8356991592057524E-2</v>
      </c>
      <c r="D949" s="115">
        <f t="shared" si="29"/>
        <v>-18.356991592057526</v>
      </c>
    </row>
    <row r="950" spans="1:4" x14ac:dyDescent="0.3">
      <c r="A950" s="117">
        <v>40738</v>
      </c>
      <c r="B950" s="115">
        <v>961.6</v>
      </c>
      <c r="C950" s="115">
        <f t="shared" si="28"/>
        <v>-1.0210803689064516E-2</v>
      </c>
      <c r="D950" s="115">
        <f t="shared" si="29"/>
        <v>10.210803689064516</v>
      </c>
    </row>
    <row r="951" spans="1:4" x14ac:dyDescent="0.3">
      <c r="A951" s="117">
        <v>40739</v>
      </c>
      <c r="B951" s="115">
        <v>972.8</v>
      </c>
      <c r="C951" s="115">
        <f t="shared" si="28"/>
        <v>1.3175230566534633E-3</v>
      </c>
      <c r="D951" s="115">
        <f t="shared" si="29"/>
        <v>-1.3175230566534633</v>
      </c>
    </row>
    <row r="952" spans="1:4" x14ac:dyDescent="0.3">
      <c r="A952" s="117">
        <v>40742</v>
      </c>
      <c r="B952" s="115">
        <v>965.07</v>
      </c>
      <c r="C952" s="115">
        <f t="shared" si="28"/>
        <v>-1.3594039064975371E-2</v>
      </c>
      <c r="D952" s="115">
        <f t="shared" si="29"/>
        <v>13.594039064975371</v>
      </c>
    </row>
    <row r="953" spans="1:4" x14ac:dyDescent="0.3">
      <c r="A953" s="117">
        <v>40743</v>
      </c>
      <c r="B953" s="115">
        <v>982.38</v>
      </c>
      <c r="C953" s="115">
        <f t="shared" si="28"/>
        <v>-2.7915097499822358E-3</v>
      </c>
      <c r="D953" s="115">
        <f t="shared" si="29"/>
        <v>2.7915097499822359</v>
      </c>
    </row>
    <row r="954" spans="1:4" x14ac:dyDescent="0.3">
      <c r="A954" s="117">
        <v>40744</v>
      </c>
      <c r="B954" s="115">
        <v>988.48</v>
      </c>
      <c r="C954" s="115">
        <f t="shared" si="28"/>
        <v>-8.8140623903255524E-3</v>
      </c>
      <c r="D954" s="115">
        <f t="shared" si="29"/>
        <v>8.8140623903255531</v>
      </c>
    </row>
    <row r="955" spans="1:4" x14ac:dyDescent="0.3">
      <c r="A955" s="117">
        <v>40745</v>
      </c>
      <c r="B955" s="115">
        <v>996.88</v>
      </c>
      <c r="C955" s="115">
        <f t="shared" si="28"/>
        <v>2.7158059908668911E-3</v>
      </c>
      <c r="D955" s="115">
        <f t="shared" si="29"/>
        <v>-2.7158059908668912</v>
      </c>
    </row>
    <row r="956" spans="1:4" x14ac:dyDescent="0.3">
      <c r="A956" s="117">
        <v>40746</v>
      </c>
      <c r="B956" s="115">
        <v>1001.2</v>
      </c>
      <c r="C956" s="115">
        <f t="shared" si="28"/>
        <v>2.512645137509479E-2</v>
      </c>
      <c r="D956" s="115">
        <f t="shared" si="29"/>
        <v>-25.126451375094788</v>
      </c>
    </row>
    <row r="957" spans="1:4" x14ac:dyDescent="0.3">
      <c r="A957" s="117">
        <v>40749</v>
      </c>
      <c r="B957" s="115">
        <v>990.02</v>
      </c>
      <c r="C957" s="115">
        <f t="shared" si="28"/>
        <v>9.5034159273987319E-3</v>
      </c>
      <c r="D957" s="115">
        <f t="shared" si="29"/>
        <v>-9.5034159273987324</v>
      </c>
    </row>
    <row r="958" spans="1:4" x14ac:dyDescent="0.3">
      <c r="A958" s="117">
        <v>40750</v>
      </c>
      <c r="B958" s="115">
        <v>990.55</v>
      </c>
      <c r="C958" s="115">
        <f t="shared" si="28"/>
        <v>1.9745308172992731E-2</v>
      </c>
      <c r="D958" s="115">
        <f t="shared" si="29"/>
        <v>-19.745308172992729</v>
      </c>
    </row>
    <row r="959" spans="1:4" x14ac:dyDescent="0.3">
      <c r="A959" s="117">
        <v>40751</v>
      </c>
      <c r="B959" s="115">
        <v>962.55</v>
      </c>
      <c r="C959" s="115">
        <f t="shared" si="28"/>
        <v>9.879367720465181E-4</v>
      </c>
      <c r="D959" s="115">
        <f t="shared" si="29"/>
        <v>-0.98793677204651809</v>
      </c>
    </row>
    <row r="960" spans="1:4" x14ac:dyDescent="0.3">
      <c r="A960" s="117">
        <v>40752</v>
      </c>
      <c r="B960" s="115">
        <v>963.82</v>
      </c>
      <c r="C960" s="115">
        <f t="shared" si="28"/>
        <v>-9.2310855263156924E-3</v>
      </c>
      <c r="D960" s="115">
        <f t="shared" si="29"/>
        <v>9.2310855263156917</v>
      </c>
    </row>
    <row r="961" spans="1:4" x14ac:dyDescent="0.3">
      <c r="A961" s="117">
        <v>40753</v>
      </c>
      <c r="B961" s="115">
        <v>963.99</v>
      </c>
      <c r="C961" s="115">
        <f t="shared" si="28"/>
        <v>-1.1190898069570506E-3</v>
      </c>
      <c r="D961" s="115">
        <f t="shared" si="29"/>
        <v>1.1190898069570507</v>
      </c>
    </row>
    <row r="962" spans="1:4" x14ac:dyDescent="0.3">
      <c r="A962" s="117">
        <v>40756</v>
      </c>
      <c r="B962" s="115">
        <v>948.92</v>
      </c>
      <c r="C962" s="115">
        <f t="shared" si="28"/>
        <v>-3.4060139660823753E-2</v>
      </c>
      <c r="D962" s="115">
        <f t="shared" si="29"/>
        <v>34.060139660823751</v>
      </c>
    </row>
    <row r="963" spans="1:4" x14ac:dyDescent="0.3">
      <c r="A963" s="117">
        <v>40757</v>
      </c>
      <c r="B963" s="115">
        <v>918.68</v>
      </c>
      <c r="C963" s="115">
        <f t="shared" si="28"/>
        <v>-7.0613467141469793E-2</v>
      </c>
      <c r="D963" s="115">
        <f t="shared" si="29"/>
        <v>70.613467141469798</v>
      </c>
    </row>
    <row r="964" spans="1:4" x14ac:dyDescent="0.3">
      <c r="A964" s="117">
        <v>40758</v>
      </c>
      <c r="B964" s="115">
        <v>913.26</v>
      </c>
      <c r="C964" s="115">
        <f t="shared" si="28"/>
        <v>-8.3881710938126963E-2</v>
      </c>
      <c r="D964" s="115">
        <f t="shared" si="29"/>
        <v>83.881710938126957</v>
      </c>
    </row>
    <row r="965" spans="1:4" x14ac:dyDescent="0.3">
      <c r="A965" s="117">
        <v>40759</v>
      </c>
      <c r="B965" s="115">
        <v>867.47</v>
      </c>
      <c r="C965" s="115">
        <f t="shared" si="28"/>
        <v>-0.13356971634039155</v>
      </c>
      <c r="D965" s="115">
        <f t="shared" si="29"/>
        <v>133.56971634039155</v>
      </c>
    </row>
    <row r="966" spans="1:4" x14ac:dyDescent="0.3">
      <c r="A966" s="117">
        <v>40760</v>
      </c>
      <c r="B966" s="115">
        <v>847.67</v>
      </c>
      <c r="C966" s="115">
        <f t="shared" si="28"/>
        <v>-0.14378497404092849</v>
      </c>
      <c r="D966" s="115">
        <f t="shared" si="29"/>
        <v>143.78497404092849</v>
      </c>
    </row>
    <row r="967" spans="1:4" x14ac:dyDescent="0.3">
      <c r="A967" s="117">
        <v>40763</v>
      </c>
      <c r="B967" s="115">
        <v>772.68</v>
      </c>
      <c r="C967" s="115">
        <f t="shared" si="28"/>
        <v>-0.21994851345212257</v>
      </c>
      <c r="D967" s="115">
        <f t="shared" si="29"/>
        <v>219.94851345212257</v>
      </c>
    </row>
    <row r="968" spans="1:4" x14ac:dyDescent="0.3">
      <c r="A968" s="117">
        <v>40764</v>
      </c>
      <c r="B968" s="115">
        <v>846.42</v>
      </c>
      <c r="C968" s="115">
        <f t="shared" si="28"/>
        <v>-0.12064827801153187</v>
      </c>
      <c r="D968" s="115">
        <f t="shared" si="29"/>
        <v>120.64827801153187</v>
      </c>
    </row>
    <row r="969" spans="1:4" x14ac:dyDescent="0.3">
      <c r="A969" s="117">
        <v>40765</v>
      </c>
      <c r="B969" s="115">
        <v>823.39</v>
      </c>
      <c r="C969" s="115">
        <f t="shared" si="28"/>
        <v>-0.14570147952937276</v>
      </c>
      <c r="D969" s="115">
        <f t="shared" si="29"/>
        <v>145.70147952937276</v>
      </c>
    </row>
    <row r="970" spans="1:4" x14ac:dyDescent="0.3">
      <c r="A970" s="117">
        <v>40766</v>
      </c>
      <c r="B970" s="115">
        <v>867.29</v>
      </c>
      <c r="C970" s="115">
        <f t="shared" si="28"/>
        <v>-0.1003122439029451</v>
      </c>
      <c r="D970" s="115">
        <f t="shared" si="29"/>
        <v>100.3122439029451</v>
      </c>
    </row>
    <row r="971" spans="1:4" x14ac:dyDescent="0.3">
      <c r="A971" s="117">
        <v>40767</v>
      </c>
      <c r="B971" s="115">
        <v>864.79</v>
      </c>
      <c r="C971" s="115">
        <f t="shared" si="28"/>
        <v>-8.8658685663701886E-2</v>
      </c>
      <c r="D971" s="115">
        <f t="shared" si="29"/>
        <v>88.658685663701888</v>
      </c>
    </row>
    <row r="972" spans="1:4" x14ac:dyDescent="0.3">
      <c r="A972" s="117">
        <v>40770</v>
      </c>
      <c r="B972" s="115">
        <v>896.87</v>
      </c>
      <c r="C972" s="115">
        <f t="shared" si="28"/>
        <v>-2.3740584316628146E-2</v>
      </c>
      <c r="D972" s="115">
        <f t="shared" si="29"/>
        <v>23.740584316628144</v>
      </c>
    </row>
    <row r="973" spans="1:4" x14ac:dyDescent="0.3">
      <c r="A973" s="117">
        <v>40771</v>
      </c>
      <c r="B973" s="115">
        <v>892.53</v>
      </c>
      <c r="C973" s="115">
        <f t="shared" si="28"/>
        <v>-2.2698902831614236E-2</v>
      </c>
      <c r="D973" s="115">
        <f t="shared" si="29"/>
        <v>22.698902831614237</v>
      </c>
    </row>
    <row r="974" spans="1:4" x14ac:dyDescent="0.3">
      <c r="A974" s="117">
        <v>40772</v>
      </c>
      <c r="B974" s="115">
        <v>895.27</v>
      </c>
      <c r="C974" s="115">
        <f t="shared" si="28"/>
        <v>3.2047217771219702E-2</v>
      </c>
      <c r="D974" s="115">
        <f t="shared" si="29"/>
        <v>-32.0472177712197</v>
      </c>
    </row>
    <row r="975" spans="1:4" x14ac:dyDescent="0.3">
      <c r="A975" s="117">
        <v>40773</v>
      </c>
      <c r="B975" s="115">
        <v>854.04</v>
      </c>
      <c r="C975" s="115">
        <f t="shared" ref="C975:C1038" si="30">(B975-B966)/B966</f>
        <v>7.5147168119669271E-3</v>
      </c>
      <c r="D975" s="115">
        <f t="shared" ref="D975:D1038" si="31">C975*$D$2</f>
        <v>-7.5147168119669274</v>
      </c>
    </row>
    <row r="976" spans="1:4" x14ac:dyDescent="0.3">
      <c r="A976" s="117">
        <v>40774</v>
      </c>
      <c r="B976" s="115">
        <v>838.1</v>
      </c>
      <c r="C976" s="115">
        <f t="shared" si="30"/>
        <v>8.4666356059429612E-2</v>
      </c>
      <c r="D976" s="115">
        <f t="shared" si="31"/>
        <v>-84.666356059429617</v>
      </c>
    </row>
    <row r="977" spans="1:4" x14ac:dyDescent="0.3">
      <c r="A977" s="117">
        <v>40777</v>
      </c>
      <c r="B977" s="115">
        <v>840.06</v>
      </c>
      <c r="C977" s="115">
        <f t="shared" si="30"/>
        <v>-7.514000141773604E-3</v>
      </c>
      <c r="D977" s="115">
        <f t="shared" si="31"/>
        <v>7.5140001417736038</v>
      </c>
    </row>
    <row r="978" spans="1:4" x14ac:dyDescent="0.3">
      <c r="A978" s="117">
        <v>40778</v>
      </c>
      <c r="B978" s="115">
        <v>862.07</v>
      </c>
      <c r="C978" s="115">
        <f t="shared" si="30"/>
        <v>4.6976523882971695E-2</v>
      </c>
      <c r="D978" s="115">
        <f t="shared" si="31"/>
        <v>-46.976523882971698</v>
      </c>
    </row>
    <row r="979" spans="1:4" x14ac:dyDescent="0.3">
      <c r="A979" s="117">
        <v>40779</v>
      </c>
      <c r="B979" s="115">
        <v>873.55</v>
      </c>
      <c r="C979" s="115">
        <f t="shared" si="30"/>
        <v>7.2178855976662839E-3</v>
      </c>
      <c r="D979" s="115">
        <f t="shared" si="31"/>
        <v>-7.2178855976662843</v>
      </c>
    </row>
    <row r="980" spans="1:4" x14ac:dyDescent="0.3">
      <c r="A980" s="117">
        <v>40780</v>
      </c>
      <c r="B980" s="115">
        <v>855.85</v>
      </c>
      <c r="C980" s="115">
        <f t="shared" si="30"/>
        <v>-1.0337769863203715E-2</v>
      </c>
      <c r="D980" s="115">
        <f t="shared" si="31"/>
        <v>10.337769863203714</v>
      </c>
    </row>
    <row r="981" spans="1:4" x14ac:dyDescent="0.3">
      <c r="A981" s="117">
        <v>40781</v>
      </c>
      <c r="B981" s="115">
        <v>869.28</v>
      </c>
      <c r="C981" s="115">
        <f t="shared" si="30"/>
        <v>-3.0762540836464628E-2</v>
      </c>
      <c r="D981" s="115">
        <f t="shared" si="31"/>
        <v>30.762540836464627</v>
      </c>
    </row>
    <row r="982" spans="1:4" x14ac:dyDescent="0.3">
      <c r="A982" s="117">
        <v>40784</v>
      </c>
      <c r="B982" s="115">
        <v>897.9</v>
      </c>
      <c r="C982" s="115">
        <f t="shared" si="30"/>
        <v>6.0166044838828999E-3</v>
      </c>
      <c r="D982" s="115">
        <f t="shared" si="31"/>
        <v>-6.0166044838829</v>
      </c>
    </row>
    <row r="983" spans="1:4" x14ac:dyDescent="0.3">
      <c r="A983" s="117">
        <v>40785</v>
      </c>
      <c r="B983" s="115">
        <v>901.29</v>
      </c>
      <c r="C983" s="115">
        <f t="shared" si="30"/>
        <v>6.7242284450500763E-3</v>
      </c>
      <c r="D983" s="115">
        <f t="shared" si="31"/>
        <v>-6.724228445050076</v>
      </c>
    </row>
    <row r="984" spans="1:4" x14ac:dyDescent="0.3">
      <c r="A984" s="117">
        <v>40786</v>
      </c>
      <c r="B984" s="115">
        <v>910.98</v>
      </c>
      <c r="C984" s="115">
        <f t="shared" si="30"/>
        <v>6.6671350288042788E-2</v>
      </c>
      <c r="D984" s="115">
        <f t="shared" si="31"/>
        <v>-66.671350288042788</v>
      </c>
    </row>
    <row r="985" spans="1:4" x14ac:dyDescent="0.3">
      <c r="A985" s="117">
        <v>40787</v>
      </c>
      <c r="B985" s="115">
        <v>896.03</v>
      </c>
      <c r="C985" s="115">
        <f t="shared" si="30"/>
        <v>6.9120629996420407E-2</v>
      </c>
      <c r="D985" s="115">
        <f t="shared" si="31"/>
        <v>-69.120629996420405</v>
      </c>
    </row>
    <row r="986" spans="1:4" x14ac:dyDescent="0.3">
      <c r="A986" s="117">
        <v>40788</v>
      </c>
      <c r="B986" s="115">
        <v>873.28</v>
      </c>
      <c r="C986" s="115">
        <f t="shared" si="30"/>
        <v>3.9544794419446264E-2</v>
      </c>
      <c r="D986" s="115">
        <f t="shared" si="31"/>
        <v>-39.544794419446262</v>
      </c>
    </row>
    <row r="987" spans="1:4" x14ac:dyDescent="0.3">
      <c r="A987" s="117">
        <v>40791</v>
      </c>
      <c r="B987" s="115">
        <v>873.28</v>
      </c>
      <c r="C987" s="115">
        <f t="shared" si="30"/>
        <v>1.3003584395698634E-2</v>
      </c>
      <c r="D987" s="115">
        <f t="shared" si="31"/>
        <v>-13.003584395698635</v>
      </c>
    </row>
    <row r="988" spans="1:4" x14ac:dyDescent="0.3">
      <c r="A988" s="117">
        <v>40792</v>
      </c>
      <c r="B988" s="115">
        <v>870.91</v>
      </c>
      <c r="C988" s="115">
        <f t="shared" si="30"/>
        <v>-3.0221509930742217E-3</v>
      </c>
      <c r="D988" s="115">
        <f t="shared" si="31"/>
        <v>3.0221509930742219</v>
      </c>
    </row>
    <row r="989" spans="1:4" x14ac:dyDescent="0.3">
      <c r="A989" s="117">
        <v>40793</v>
      </c>
      <c r="B989" s="115">
        <v>904.79</v>
      </c>
      <c r="C989" s="115">
        <f t="shared" si="30"/>
        <v>5.7182917567330654E-2</v>
      </c>
      <c r="D989" s="115">
        <f t="shared" si="31"/>
        <v>-57.182917567330655</v>
      </c>
    </row>
    <row r="990" spans="1:4" x14ac:dyDescent="0.3">
      <c r="A990" s="117">
        <v>40794</v>
      </c>
      <c r="B990" s="115">
        <v>896.5</v>
      </c>
      <c r="C990" s="115">
        <f t="shared" si="30"/>
        <v>3.1313270752806953E-2</v>
      </c>
      <c r="D990" s="115">
        <f t="shared" si="31"/>
        <v>-31.313270752806954</v>
      </c>
    </row>
    <row r="991" spans="1:4" x14ac:dyDescent="0.3">
      <c r="A991" s="117">
        <v>40795</v>
      </c>
      <c r="B991" s="115">
        <v>867.93</v>
      </c>
      <c r="C991" s="115">
        <f t="shared" si="30"/>
        <v>-3.337788172402275E-2</v>
      </c>
      <c r="D991" s="115">
        <f t="shared" si="31"/>
        <v>33.37788172402275</v>
      </c>
    </row>
    <row r="992" spans="1:4" x14ac:dyDescent="0.3">
      <c r="A992" s="117">
        <v>40798</v>
      </c>
      <c r="B992" s="115">
        <v>871.35</v>
      </c>
      <c r="C992" s="115">
        <f t="shared" si="30"/>
        <v>-3.3219052691142628E-2</v>
      </c>
      <c r="D992" s="115">
        <f t="shared" si="31"/>
        <v>33.219052691142629</v>
      </c>
    </row>
    <row r="993" spans="1:4" x14ac:dyDescent="0.3">
      <c r="A993" s="117">
        <v>40799</v>
      </c>
      <c r="B993" s="115">
        <v>874.79</v>
      </c>
      <c r="C993" s="115">
        <f t="shared" si="30"/>
        <v>-3.9726448440141449E-2</v>
      </c>
      <c r="D993" s="115">
        <f t="shared" si="31"/>
        <v>39.726448440141446</v>
      </c>
    </row>
    <row r="994" spans="1:4" x14ac:dyDescent="0.3">
      <c r="A994" s="117">
        <v>40800</v>
      </c>
      <c r="B994" s="115">
        <v>880.75</v>
      </c>
      <c r="C994" s="115">
        <f t="shared" si="30"/>
        <v>-1.7053000457573936E-2</v>
      </c>
      <c r="D994" s="115">
        <f t="shared" si="31"/>
        <v>17.053000457573937</v>
      </c>
    </row>
    <row r="995" spans="1:4" x14ac:dyDescent="0.3">
      <c r="A995" s="117">
        <v>40801</v>
      </c>
      <c r="B995" s="115">
        <v>894.63</v>
      </c>
      <c r="C995" s="115">
        <f t="shared" si="30"/>
        <v>2.4448057896665473E-2</v>
      </c>
      <c r="D995" s="115">
        <f t="shared" si="31"/>
        <v>-24.448057896665475</v>
      </c>
    </row>
    <row r="996" spans="1:4" x14ac:dyDescent="0.3">
      <c r="A996" s="117">
        <v>40802</v>
      </c>
      <c r="B996" s="115">
        <v>903.1</v>
      </c>
      <c r="C996" s="115">
        <f t="shared" si="30"/>
        <v>3.4147123488457366E-2</v>
      </c>
      <c r="D996" s="115">
        <f t="shared" si="31"/>
        <v>-34.147123488457368</v>
      </c>
    </row>
    <row r="997" spans="1:4" x14ac:dyDescent="0.3">
      <c r="A997" s="117">
        <v>40805</v>
      </c>
      <c r="B997" s="115">
        <v>883.4</v>
      </c>
      <c r="C997" s="115">
        <f t="shared" si="30"/>
        <v>1.4341321146846412E-2</v>
      </c>
      <c r="D997" s="115">
        <f t="shared" si="31"/>
        <v>-14.341321146846413</v>
      </c>
    </row>
    <row r="998" spans="1:4" x14ac:dyDescent="0.3">
      <c r="A998" s="117">
        <v>40806</v>
      </c>
      <c r="B998" s="115">
        <v>882.27</v>
      </c>
      <c r="C998" s="115">
        <f t="shared" si="30"/>
        <v>-2.4889753423446306E-2</v>
      </c>
      <c r="D998" s="115">
        <f t="shared" si="31"/>
        <v>24.889753423446308</v>
      </c>
    </row>
    <row r="999" spans="1:4" x14ac:dyDescent="0.3">
      <c r="A999" s="117">
        <v>40807</v>
      </c>
      <c r="B999" s="115">
        <v>837.16</v>
      </c>
      <c r="C999" s="115">
        <f t="shared" si="30"/>
        <v>-6.6190741773563891E-2</v>
      </c>
      <c r="D999" s="115">
        <f t="shared" si="31"/>
        <v>66.190741773563886</v>
      </c>
    </row>
    <row r="1000" spans="1:4" x14ac:dyDescent="0.3">
      <c r="A1000" s="117">
        <v>40808</v>
      </c>
      <c r="B1000" s="115">
        <v>814.84</v>
      </c>
      <c r="C1000" s="115">
        <f t="shared" si="30"/>
        <v>-6.1168527415805328E-2</v>
      </c>
      <c r="D1000" s="115">
        <f t="shared" si="31"/>
        <v>61.168527415805329</v>
      </c>
    </row>
    <row r="1001" spans="1:4" x14ac:dyDescent="0.3">
      <c r="A1001" s="117">
        <v>40809</v>
      </c>
      <c r="B1001" s="115">
        <v>823.26</v>
      </c>
      <c r="C1001" s="115">
        <f t="shared" si="30"/>
        <v>-5.5190222069202995E-2</v>
      </c>
      <c r="D1001" s="115">
        <f t="shared" si="31"/>
        <v>55.190222069202996</v>
      </c>
    </row>
    <row r="1002" spans="1:4" x14ac:dyDescent="0.3">
      <c r="A1002" s="117">
        <v>40812</v>
      </c>
      <c r="B1002" s="115">
        <v>834.5</v>
      </c>
      <c r="C1002" s="115">
        <f t="shared" si="30"/>
        <v>-4.6056767910012647E-2</v>
      </c>
      <c r="D1002" s="115">
        <f t="shared" si="31"/>
        <v>46.056767910012645</v>
      </c>
    </row>
    <row r="1003" spans="1:4" x14ac:dyDescent="0.3">
      <c r="A1003" s="117">
        <v>40813</v>
      </c>
      <c r="B1003" s="115">
        <v>843.46</v>
      </c>
      <c r="C1003" s="115">
        <f t="shared" si="30"/>
        <v>-4.2338915696849236E-2</v>
      </c>
      <c r="D1003" s="115">
        <f t="shared" si="31"/>
        <v>42.338915696849234</v>
      </c>
    </row>
    <row r="1004" spans="1:4" x14ac:dyDescent="0.3">
      <c r="A1004" s="117">
        <v>40814</v>
      </c>
      <c r="B1004" s="115">
        <v>819.73</v>
      </c>
      <c r="C1004" s="115">
        <f t="shared" si="30"/>
        <v>-8.3721762069235303E-2</v>
      </c>
      <c r="D1004" s="115">
        <f t="shared" si="31"/>
        <v>83.721762069235297</v>
      </c>
    </row>
    <row r="1005" spans="1:4" x14ac:dyDescent="0.3">
      <c r="A1005" s="117">
        <v>40815</v>
      </c>
      <c r="B1005" s="115">
        <v>834.93</v>
      </c>
      <c r="C1005" s="115">
        <f t="shared" si="30"/>
        <v>-7.5484442475916361E-2</v>
      </c>
      <c r="D1005" s="115">
        <f t="shared" si="31"/>
        <v>75.484442475916367</v>
      </c>
    </row>
    <row r="1006" spans="1:4" x14ac:dyDescent="0.3">
      <c r="A1006" s="117">
        <v>40816</v>
      </c>
      <c r="B1006" s="115">
        <v>810.98</v>
      </c>
      <c r="C1006" s="115">
        <f t="shared" si="30"/>
        <v>-8.1978718587276386E-2</v>
      </c>
      <c r="D1006" s="115">
        <f t="shared" si="31"/>
        <v>81.97871858727639</v>
      </c>
    </row>
    <row r="1007" spans="1:4" x14ac:dyDescent="0.3">
      <c r="A1007" s="117">
        <v>40819</v>
      </c>
      <c r="B1007" s="115">
        <v>772.55</v>
      </c>
      <c r="C1007" s="115">
        <f t="shared" si="30"/>
        <v>-0.1243610232695207</v>
      </c>
      <c r="D1007" s="115">
        <f t="shared" si="31"/>
        <v>124.3610232695207</v>
      </c>
    </row>
    <row r="1008" spans="1:4" x14ac:dyDescent="0.3">
      <c r="A1008" s="117">
        <v>40820</v>
      </c>
      <c r="B1008" s="115">
        <v>806.57</v>
      </c>
      <c r="C1008" s="115">
        <f t="shared" si="30"/>
        <v>-3.6540207367767114E-2</v>
      </c>
      <c r="D1008" s="115">
        <f t="shared" si="31"/>
        <v>36.540207367767117</v>
      </c>
    </row>
    <row r="1009" spans="1:4" x14ac:dyDescent="0.3">
      <c r="A1009" s="117">
        <v>40821</v>
      </c>
      <c r="B1009" s="115">
        <v>799.01</v>
      </c>
      <c r="C1009" s="115">
        <f t="shared" si="30"/>
        <v>-1.9427126797899024E-2</v>
      </c>
      <c r="D1009" s="115">
        <f t="shared" si="31"/>
        <v>19.427126797899025</v>
      </c>
    </row>
    <row r="1010" spans="1:4" x14ac:dyDescent="0.3">
      <c r="A1010" s="117">
        <v>40822</v>
      </c>
      <c r="B1010" s="115">
        <v>821.01</v>
      </c>
      <c r="C1010" s="115">
        <f t="shared" si="30"/>
        <v>-2.7330369506595731E-3</v>
      </c>
      <c r="D1010" s="115">
        <f t="shared" si="31"/>
        <v>2.7330369506595731</v>
      </c>
    </row>
    <row r="1011" spans="1:4" x14ac:dyDescent="0.3">
      <c r="A1011" s="117">
        <v>40823</v>
      </c>
      <c r="B1011" s="115">
        <v>796.24</v>
      </c>
      <c r="C1011" s="115">
        <f t="shared" si="30"/>
        <v>-4.5847813061713587E-2</v>
      </c>
      <c r="D1011" s="115">
        <f t="shared" si="31"/>
        <v>45.847813061713588</v>
      </c>
    </row>
    <row r="1012" spans="1:4" x14ac:dyDescent="0.3">
      <c r="A1012" s="117">
        <v>40826</v>
      </c>
      <c r="B1012" s="115">
        <v>837.36</v>
      </c>
      <c r="C1012" s="115">
        <f t="shared" si="30"/>
        <v>-7.2321153344557208E-3</v>
      </c>
      <c r="D1012" s="115">
        <f t="shared" si="31"/>
        <v>7.2321153344557212</v>
      </c>
    </row>
    <row r="1013" spans="1:4" x14ac:dyDescent="0.3">
      <c r="A1013" s="117">
        <v>40827</v>
      </c>
      <c r="B1013" s="115">
        <v>820.65</v>
      </c>
      <c r="C1013" s="115">
        <f t="shared" si="30"/>
        <v>1.1223207641540007E-3</v>
      </c>
      <c r="D1013" s="115">
        <f t="shared" si="31"/>
        <v>-1.1223207641540007</v>
      </c>
    </row>
    <row r="1014" spans="1:4" x14ac:dyDescent="0.3">
      <c r="A1014" s="117">
        <v>40828</v>
      </c>
      <c r="B1014" s="115">
        <v>835.63</v>
      </c>
      <c r="C1014" s="115">
        <f t="shared" si="30"/>
        <v>8.3839363779004885E-4</v>
      </c>
      <c r="D1014" s="115">
        <f t="shared" si="31"/>
        <v>-0.83839363779004883</v>
      </c>
    </row>
    <row r="1015" spans="1:4" x14ac:dyDescent="0.3">
      <c r="A1015" s="117">
        <v>40829</v>
      </c>
      <c r="B1015" s="115">
        <v>828.04</v>
      </c>
      <c r="C1015" s="115">
        <f t="shared" si="30"/>
        <v>2.1036277096845725E-2</v>
      </c>
      <c r="D1015" s="115">
        <f t="shared" si="31"/>
        <v>-21.036277096845726</v>
      </c>
    </row>
    <row r="1016" spans="1:4" x14ac:dyDescent="0.3">
      <c r="A1016" s="117">
        <v>40830</v>
      </c>
      <c r="B1016" s="115">
        <v>849.18</v>
      </c>
      <c r="C1016" s="115">
        <f t="shared" si="30"/>
        <v>9.9190990874377064E-2</v>
      </c>
      <c r="D1016" s="115">
        <f t="shared" si="31"/>
        <v>-99.190990874377064</v>
      </c>
    </row>
    <row r="1017" spans="1:4" x14ac:dyDescent="0.3">
      <c r="A1017" s="117">
        <v>40833</v>
      </c>
      <c r="B1017" s="115">
        <v>827.35</v>
      </c>
      <c r="C1017" s="115">
        <f t="shared" si="30"/>
        <v>2.5763417930247803E-2</v>
      </c>
      <c r="D1017" s="115">
        <f t="shared" si="31"/>
        <v>-25.763417930247801</v>
      </c>
    </row>
    <row r="1018" spans="1:4" x14ac:dyDescent="0.3">
      <c r="A1018" s="117">
        <v>40834</v>
      </c>
      <c r="B1018" s="115">
        <v>857.9</v>
      </c>
      <c r="C1018" s="115">
        <f t="shared" si="30"/>
        <v>7.3703708339069585E-2</v>
      </c>
      <c r="D1018" s="115">
        <f t="shared" si="31"/>
        <v>-73.703708339069578</v>
      </c>
    </row>
    <row r="1019" spans="1:4" x14ac:dyDescent="0.3">
      <c r="A1019" s="117">
        <v>40835</v>
      </c>
      <c r="B1019" s="115">
        <v>846.7</v>
      </c>
      <c r="C1019" s="115">
        <f t="shared" si="30"/>
        <v>3.1290727274941907E-2</v>
      </c>
      <c r="D1019" s="115">
        <f t="shared" si="31"/>
        <v>-31.290727274941908</v>
      </c>
    </row>
    <row r="1020" spans="1:4" x14ac:dyDescent="0.3">
      <c r="A1020" s="117">
        <v>40836</v>
      </c>
      <c r="B1020" s="115">
        <v>851.9</v>
      </c>
      <c r="C1020" s="115">
        <f t="shared" si="30"/>
        <v>6.9903546669345881E-2</v>
      </c>
      <c r="D1020" s="115">
        <f t="shared" si="31"/>
        <v>-69.903546669345886</v>
      </c>
    </row>
    <row r="1021" spans="1:4" x14ac:dyDescent="0.3">
      <c r="A1021" s="117">
        <v>40837</v>
      </c>
      <c r="B1021" s="115">
        <v>879.85</v>
      </c>
      <c r="C1021" s="115">
        <f t="shared" si="30"/>
        <v>5.0742810738511522E-2</v>
      </c>
      <c r="D1021" s="115">
        <f t="shared" si="31"/>
        <v>-50.742810738511523</v>
      </c>
    </row>
    <row r="1022" spans="1:4" x14ac:dyDescent="0.3">
      <c r="A1022" s="117">
        <v>40840</v>
      </c>
      <c r="B1022" s="115">
        <v>901.52</v>
      </c>
      <c r="C1022" s="115">
        <f t="shared" si="30"/>
        <v>9.8543837202217766E-2</v>
      </c>
      <c r="D1022" s="115">
        <f t="shared" si="31"/>
        <v>-98.543837202217759</v>
      </c>
    </row>
    <row r="1023" spans="1:4" x14ac:dyDescent="0.3">
      <c r="A1023" s="117">
        <v>40841</v>
      </c>
      <c r="B1023" s="115">
        <v>884.37</v>
      </c>
      <c r="C1023" s="115">
        <f t="shared" si="30"/>
        <v>5.8327250098727919E-2</v>
      </c>
      <c r="D1023" s="115">
        <f t="shared" si="31"/>
        <v>-58.327250098727916</v>
      </c>
    </row>
    <row r="1024" spans="1:4" x14ac:dyDescent="0.3">
      <c r="A1024" s="117">
        <v>40842</v>
      </c>
      <c r="B1024" s="115">
        <v>893.46</v>
      </c>
      <c r="C1024" s="115">
        <f t="shared" si="30"/>
        <v>7.9005845128254759E-2</v>
      </c>
      <c r="D1024" s="115">
        <f t="shared" si="31"/>
        <v>-79.005845128254762</v>
      </c>
    </row>
    <row r="1025" spans="1:4" x14ac:dyDescent="0.3">
      <c r="A1025" s="117">
        <v>40843</v>
      </c>
      <c r="B1025" s="115">
        <v>936.12</v>
      </c>
      <c r="C1025" s="115">
        <f t="shared" si="30"/>
        <v>0.10238112061047135</v>
      </c>
      <c r="D1025" s="115">
        <f t="shared" si="31"/>
        <v>-102.38112061047134</v>
      </c>
    </row>
    <row r="1026" spans="1:4" x14ac:dyDescent="0.3">
      <c r="A1026" s="117">
        <v>40844</v>
      </c>
      <c r="B1026" s="115">
        <v>936.58</v>
      </c>
      <c r="C1026" s="115">
        <f t="shared" si="30"/>
        <v>0.13202393183054331</v>
      </c>
      <c r="D1026" s="115">
        <f t="shared" si="31"/>
        <v>-132.02393183054332</v>
      </c>
    </row>
    <row r="1027" spans="1:4" x14ac:dyDescent="0.3">
      <c r="A1027" s="117">
        <v>40847</v>
      </c>
      <c r="B1027" s="115">
        <v>926.9</v>
      </c>
      <c r="C1027" s="115">
        <f t="shared" si="30"/>
        <v>8.0428954423592491E-2</v>
      </c>
      <c r="D1027" s="115">
        <f t="shared" si="31"/>
        <v>-80.428954423592486</v>
      </c>
    </row>
    <row r="1028" spans="1:4" x14ac:dyDescent="0.3">
      <c r="A1028" s="117">
        <v>40848</v>
      </c>
      <c r="B1028" s="115">
        <v>892.88</v>
      </c>
      <c r="C1028" s="115">
        <f t="shared" si="30"/>
        <v>5.4541159796858328E-2</v>
      </c>
      <c r="D1028" s="115">
        <f t="shared" si="31"/>
        <v>-54.541159796858331</v>
      </c>
    </row>
    <row r="1029" spans="1:4" x14ac:dyDescent="0.3">
      <c r="A1029" s="117">
        <v>40849</v>
      </c>
      <c r="B1029" s="115">
        <v>913.61</v>
      </c>
      <c r="C1029" s="115">
        <f t="shared" si="30"/>
        <v>7.2438079586806009E-2</v>
      </c>
      <c r="D1029" s="115">
        <f t="shared" si="31"/>
        <v>-72.438079586806012</v>
      </c>
    </row>
    <row r="1030" spans="1:4" x14ac:dyDescent="0.3">
      <c r="A1030" s="117">
        <v>40850</v>
      </c>
      <c r="B1030" s="115">
        <v>925.44</v>
      </c>
      <c r="C1030" s="115">
        <f t="shared" si="30"/>
        <v>5.181565039495372E-2</v>
      </c>
      <c r="D1030" s="115">
        <f t="shared" si="31"/>
        <v>-51.815650394953721</v>
      </c>
    </row>
    <row r="1031" spans="1:4" x14ac:dyDescent="0.3">
      <c r="A1031" s="117">
        <v>40851</v>
      </c>
      <c r="B1031" s="115">
        <v>917.62</v>
      </c>
      <c r="C1031" s="115">
        <f t="shared" si="30"/>
        <v>1.7858727482474069E-2</v>
      </c>
      <c r="D1031" s="115">
        <f t="shared" si="31"/>
        <v>-17.85872748247407</v>
      </c>
    </row>
    <row r="1032" spans="1:4" x14ac:dyDescent="0.3">
      <c r="A1032" s="117">
        <v>40854</v>
      </c>
      <c r="B1032" s="115">
        <v>919.2</v>
      </c>
      <c r="C1032" s="115">
        <f t="shared" si="30"/>
        <v>3.9383968248583784E-2</v>
      </c>
      <c r="D1032" s="115">
        <f t="shared" si="31"/>
        <v>-39.383968248583784</v>
      </c>
    </row>
    <row r="1033" spans="1:4" x14ac:dyDescent="0.3">
      <c r="A1033" s="117">
        <v>40855</v>
      </c>
      <c r="B1033" s="115">
        <v>930.79</v>
      </c>
      <c r="C1033" s="115">
        <f t="shared" si="30"/>
        <v>4.1781389206008018E-2</v>
      </c>
      <c r="D1033" s="115">
        <f t="shared" si="31"/>
        <v>-41.781389206008015</v>
      </c>
    </row>
    <row r="1034" spans="1:4" x14ac:dyDescent="0.3">
      <c r="A1034" s="117">
        <v>40856</v>
      </c>
      <c r="B1034" s="115">
        <v>887.62</v>
      </c>
      <c r="C1034" s="115">
        <f t="shared" si="30"/>
        <v>-5.1809597060205957E-2</v>
      </c>
      <c r="D1034" s="115">
        <f t="shared" si="31"/>
        <v>51.809597060205959</v>
      </c>
    </row>
    <row r="1035" spans="1:4" x14ac:dyDescent="0.3">
      <c r="A1035" s="117">
        <v>40857</v>
      </c>
      <c r="B1035" s="115">
        <v>888.7</v>
      </c>
      <c r="C1035" s="115">
        <f t="shared" si="30"/>
        <v>-5.1122167887420182E-2</v>
      </c>
      <c r="D1035" s="115">
        <f t="shared" si="31"/>
        <v>51.122167887420183</v>
      </c>
    </row>
    <row r="1036" spans="1:4" x14ac:dyDescent="0.3">
      <c r="A1036" s="117">
        <v>40858</v>
      </c>
      <c r="B1036" s="115">
        <v>912.56</v>
      </c>
      <c r="C1036" s="115">
        <f t="shared" si="30"/>
        <v>-1.5470924587334159E-2</v>
      </c>
      <c r="D1036" s="115">
        <f t="shared" si="31"/>
        <v>15.47092458733416</v>
      </c>
    </row>
    <row r="1037" spans="1:4" x14ac:dyDescent="0.3">
      <c r="A1037" s="117">
        <v>40861</v>
      </c>
      <c r="B1037" s="115">
        <v>892.8</v>
      </c>
      <c r="C1037" s="115">
        <f t="shared" si="30"/>
        <v>-8.9597706298764595E-5</v>
      </c>
      <c r="D1037" s="115">
        <f t="shared" si="31"/>
        <v>8.9597706298764596E-2</v>
      </c>
    </row>
    <row r="1038" spans="1:4" x14ac:dyDescent="0.3">
      <c r="A1038" s="117">
        <v>40862</v>
      </c>
      <c r="B1038" s="115">
        <v>902.67</v>
      </c>
      <c r="C1038" s="115">
        <f t="shared" si="30"/>
        <v>-1.197447488534501E-2</v>
      </c>
      <c r="D1038" s="115">
        <f t="shared" si="31"/>
        <v>11.97447488534501</v>
      </c>
    </row>
    <row r="1039" spans="1:4" x14ac:dyDescent="0.3">
      <c r="A1039" s="117">
        <v>40863</v>
      </c>
      <c r="B1039" s="115">
        <v>891.31</v>
      </c>
      <c r="C1039" s="115">
        <f t="shared" ref="C1039:C1102" si="32">(B1039-B1030)/B1030</f>
        <v>-3.6879754495159178E-2</v>
      </c>
      <c r="D1039" s="115">
        <f t="shared" ref="D1039:D1102" si="33">C1039*$D$2</f>
        <v>36.879754495159176</v>
      </c>
    </row>
    <row r="1040" spans="1:4" x14ac:dyDescent="0.3">
      <c r="A1040" s="117">
        <v>40864</v>
      </c>
      <c r="B1040" s="115">
        <v>875.59</v>
      </c>
      <c r="C1040" s="115">
        <f t="shared" si="32"/>
        <v>-4.5803273686275334E-2</v>
      </c>
      <c r="D1040" s="115">
        <f t="shared" si="33"/>
        <v>45.803273686275332</v>
      </c>
    </row>
    <row r="1041" spans="1:4" x14ac:dyDescent="0.3">
      <c r="A1041" s="117">
        <v>40865</v>
      </c>
      <c r="B1041" s="115">
        <v>883.53</v>
      </c>
      <c r="C1041" s="115">
        <f t="shared" si="32"/>
        <v>-3.8805483028720701E-2</v>
      </c>
      <c r="D1041" s="115">
        <f t="shared" si="33"/>
        <v>38.805483028720701</v>
      </c>
    </row>
    <row r="1042" spans="1:4" x14ac:dyDescent="0.3">
      <c r="A1042" s="117">
        <v>40868</v>
      </c>
      <c r="B1042" s="115">
        <v>859.32</v>
      </c>
      <c r="C1042" s="115">
        <f t="shared" si="32"/>
        <v>-7.6784237045950124E-2</v>
      </c>
      <c r="D1042" s="115">
        <f t="shared" si="33"/>
        <v>76.784237045950121</v>
      </c>
    </row>
    <row r="1043" spans="1:4" x14ac:dyDescent="0.3">
      <c r="A1043" s="117">
        <v>40869</v>
      </c>
      <c r="B1043" s="115">
        <v>854.78</v>
      </c>
      <c r="C1043" s="115">
        <f t="shared" si="32"/>
        <v>-3.6997814380027527E-2</v>
      </c>
      <c r="D1043" s="115">
        <f t="shared" si="33"/>
        <v>36.997814380027528</v>
      </c>
    </row>
    <row r="1044" spans="1:4" x14ac:dyDescent="0.3">
      <c r="A1044" s="117">
        <v>40870</v>
      </c>
      <c r="B1044" s="115">
        <v>830.14</v>
      </c>
      <c r="C1044" s="115">
        <f t="shared" si="32"/>
        <v>-6.5894002475526112E-2</v>
      </c>
      <c r="D1044" s="115">
        <f t="shared" si="33"/>
        <v>65.894002475526108</v>
      </c>
    </row>
    <row r="1045" spans="1:4" x14ac:dyDescent="0.3">
      <c r="A1045" s="117">
        <v>40871</v>
      </c>
      <c r="B1045" s="115">
        <v>830.14</v>
      </c>
      <c r="C1045" s="115">
        <f t="shared" si="32"/>
        <v>-9.031734899623034E-2</v>
      </c>
      <c r="D1045" s="115">
        <f t="shared" si="33"/>
        <v>90.317348996230336</v>
      </c>
    </row>
    <row r="1046" spans="1:4" x14ac:dyDescent="0.3">
      <c r="A1046" s="117">
        <v>40872</v>
      </c>
      <c r="B1046" s="115">
        <v>833.45</v>
      </c>
      <c r="C1046" s="115">
        <f t="shared" si="32"/>
        <v>-6.6476254480286642E-2</v>
      </c>
      <c r="D1046" s="115">
        <f t="shared" si="33"/>
        <v>66.476254480286642</v>
      </c>
    </row>
    <row r="1047" spans="1:4" x14ac:dyDescent="0.3">
      <c r="A1047" s="117">
        <v>40875</v>
      </c>
      <c r="B1047" s="115">
        <v>852.94</v>
      </c>
      <c r="C1047" s="115">
        <f t="shared" si="32"/>
        <v>-5.5092115612571491E-2</v>
      </c>
      <c r="D1047" s="115">
        <f t="shared" si="33"/>
        <v>55.09211561257149</v>
      </c>
    </row>
    <row r="1048" spans="1:4" x14ac:dyDescent="0.3">
      <c r="A1048" s="117">
        <v>40876</v>
      </c>
      <c r="B1048" s="115">
        <v>851.16</v>
      </c>
      <c r="C1048" s="115">
        <f t="shared" si="32"/>
        <v>-4.5046055805499745E-2</v>
      </c>
      <c r="D1048" s="115">
        <f t="shared" si="33"/>
        <v>45.046055805499748</v>
      </c>
    </row>
    <row r="1049" spans="1:4" x14ac:dyDescent="0.3">
      <c r="A1049" s="117">
        <v>40877</v>
      </c>
      <c r="B1049" s="115">
        <v>892.37</v>
      </c>
      <c r="C1049" s="115">
        <f t="shared" si="32"/>
        <v>1.9164220696901487E-2</v>
      </c>
      <c r="D1049" s="115">
        <f t="shared" si="33"/>
        <v>-19.164220696901488</v>
      </c>
    </row>
    <row r="1050" spans="1:4" x14ac:dyDescent="0.3">
      <c r="A1050" s="117">
        <v>40878</v>
      </c>
      <c r="B1050" s="115">
        <v>881.7</v>
      </c>
      <c r="C1050" s="115">
        <f t="shared" si="32"/>
        <v>-2.0712369698820949E-3</v>
      </c>
      <c r="D1050" s="115">
        <f t="shared" si="33"/>
        <v>2.0712369698820949</v>
      </c>
    </row>
    <row r="1051" spans="1:4" x14ac:dyDescent="0.3">
      <c r="A1051" s="117">
        <v>40879</v>
      </c>
      <c r="B1051" s="115">
        <v>884.08</v>
      </c>
      <c r="C1051" s="115">
        <f t="shared" si="32"/>
        <v>2.8813480426383639E-2</v>
      </c>
      <c r="D1051" s="115">
        <f t="shared" si="33"/>
        <v>-28.813480426383638</v>
      </c>
    </row>
    <row r="1052" spans="1:4" x14ac:dyDescent="0.3">
      <c r="A1052" s="117">
        <v>40882</v>
      </c>
      <c r="B1052" s="115">
        <v>890.94</v>
      </c>
      <c r="C1052" s="115">
        <f t="shared" si="32"/>
        <v>4.2303282716020595E-2</v>
      </c>
      <c r="D1052" s="115">
        <f t="shared" si="33"/>
        <v>-42.303282716020597</v>
      </c>
    </row>
    <row r="1053" spans="1:4" x14ac:dyDescent="0.3">
      <c r="A1053" s="117">
        <v>40883</v>
      </c>
      <c r="B1053" s="115">
        <v>890.44</v>
      </c>
      <c r="C1053" s="115">
        <f t="shared" si="32"/>
        <v>7.2638350157804787E-2</v>
      </c>
      <c r="D1053" s="115">
        <f t="shared" si="33"/>
        <v>-72.638350157804794</v>
      </c>
    </row>
    <row r="1054" spans="1:4" x14ac:dyDescent="0.3">
      <c r="A1054" s="117">
        <v>40884</v>
      </c>
      <c r="B1054" s="115">
        <v>900.36</v>
      </c>
      <c r="C1054" s="115">
        <f t="shared" si="32"/>
        <v>8.4588141759221372E-2</v>
      </c>
      <c r="D1054" s="115">
        <f t="shared" si="33"/>
        <v>-84.588141759221372</v>
      </c>
    </row>
    <row r="1055" spans="1:4" x14ac:dyDescent="0.3">
      <c r="A1055" s="117">
        <v>40885</v>
      </c>
      <c r="B1055" s="115">
        <v>878.6</v>
      </c>
      <c r="C1055" s="115">
        <f t="shared" si="32"/>
        <v>5.4172415861779323E-2</v>
      </c>
      <c r="D1055" s="115">
        <f t="shared" si="33"/>
        <v>-54.172415861779321</v>
      </c>
    </row>
    <row r="1056" spans="1:4" x14ac:dyDescent="0.3">
      <c r="A1056" s="117">
        <v>40886</v>
      </c>
      <c r="B1056" s="115">
        <v>897.59</v>
      </c>
      <c r="C1056" s="115">
        <f t="shared" si="32"/>
        <v>5.2348348066686957E-2</v>
      </c>
      <c r="D1056" s="115">
        <f t="shared" si="33"/>
        <v>-52.34834806668696</v>
      </c>
    </row>
    <row r="1057" spans="1:4" x14ac:dyDescent="0.3">
      <c r="A1057" s="117">
        <v>40889</v>
      </c>
      <c r="B1057" s="115">
        <v>880.69</v>
      </c>
      <c r="C1057" s="115">
        <f t="shared" si="32"/>
        <v>3.4693829597255615E-2</v>
      </c>
      <c r="D1057" s="115">
        <f t="shared" si="33"/>
        <v>-34.693829597255615</v>
      </c>
    </row>
    <row r="1058" spans="1:4" x14ac:dyDescent="0.3">
      <c r="A1058" s="117">
        <v>40890</v>
      </c>
      <c r="B1058" s="115">
        <v>872.05</v>
      </c>
      <c r="C1058" s="115">
        <f t="shared" si="32"/>
        <v>-2.2770823761444299E-2</v>
      </c>
      <c r="D1058" s="115">
        <f t="shared" si="33"/>
        <v>22.770823761444298</v>
      </c>
    </row>
    <row r="1059" spans="1:4" x14ac:dyDescent="0.3">
      <c r="A1059" s="117">
        <v>40891</v>
      </c>
      <c r="B1059" s="115">
        <v>876.68</v>
      </c>
      <c r="C1059" s="115">
        <f t="shared" si="32"/>
        <v>-5.6935465577862034E-3</v>
      </c>
      <c r="D1059" s="115">
        <f t="shared" si="33"/>
        <v>5.6935465577862034</v>
      </c>
    </row>
    <row r="1060" spans="1:4" x14ac:dyDescent="0.3">
      <c r="A1060" s="117">
        <v>40892</v>
      </c>
      <c r="B1060" s="115">
        <v>890.23</v>
      </c>
      <c r="C1060" s="115">
        <f t="shared" si="32"/>
        <v>6.9563840376436264E-3</v>
      </c>
      <c r="D1060" s="115">
        <f t="shared" si="33"/>
        <v>-6.9563840376436268</v>
      </c>
    </row>
    <row r="1061" spans="1:4" x14ac:dyDescent="0.3">
      <c r="A1061" s="117">
        <v>40893</v>
      </c>
      <c r="B1061" s="115">
        <v>899.72</v>
      </c>
      <c r="C1061" s="115">
        <f t="shared" si="32"/>
        <v>9.85476014097467E-3</v>
      </c>
      <c r="D1061" s="115">
        <f t="shared" si="33"/>
        <v>-9.8547601409746708</v>
      </c>
    </row>
    <row r="1062" spans="1:4" x14ac:dyDescent="0.3">
      <c r="A1062" s="117">
        <v>40896</v>
      </c>
      <c r="B1062" s="115">
        <v>889.01</v>
      </c>
      <c r="C1062" s="115">
        <f t="shared" si="32"/>
        <v>-1.6059476214007272E-3</v>
      </c>
      <c r="D1062" s="115">
        <f t="shared" si="33"/>
        <v>1.6059476214007273</v>
      </c>
    </row>
    <row r="1063" spans="1:4" x14ac:dyDescent="0.3">
      <c r="A1063" s="117">
        <v>40897</v>
      </c>
      <c r="B1063" s="115">
        <v>918.88</v>
      </c>
      <c r="C1063" s="115">
        <f t="shared" si="32"/>
        <v>2.0569549957794638E-2</v>
      </c>
      <c r="D1063" s="115">
        <f t="shared" si="33"/>
        <v>-20.569549957794639</v>
      </c>
    </row>
    <row r="1064" spans="1:4" x14ac:dyDescent="0.3">
      <c r="A1064" s="117">
        <v>40898</v>
      </c>
      <c r="B1064" s="115">
        <v>920.09</v>
      </c>
      <c r="C1064" s="115">
        <f t="shared" si="32"/>
        <v>4.7222854541315737E-2</v>
      </c>
      <c r="D1064" s="115">
        <f t="shared" si="33"/>
        <v>-47.222854541315733</v>
      </c>
    </row>
    <row r="1065" spans="1:4" x14ac:dyDescent="0.3">
      <c r="A1065" s="117">
        <v>40899</v>
      </c>
      <c r="B1065" s="115">
        <v>932.2</v>
      </c>
      <c r="C1065" s="115">
        <f t="shared" si="32"/>
        <v>3.8558807473345308E-2</v>
      </c>
      <c r="D1065" s="115">
        <f t="shared" si="33"/>
        <v>-38.558807473345311</v>
      </c>
    </row>
    <row r="1066" spans="1:4" x14ac:dyDescent="0.3">
      <c r="A1066" s="117">
        <v>40900</v>
      </c>
      <c r="B1066" s="115">
        <v>936.45</v>
      </c>
      <c r="C1066" s="115">
        <f t="shared" si="32"/>
        <v>6.3313992437747657E-2</v>
      </c>
      <c r="D1066" s="115">
        <f t="shared" si="33"/>
        <v>-63.313992437747658</v>
      </c>
    </row>
    <row r="1067" spans="1:4" x14ac:dyDescent="0.3">
      <c r="A1067" s="117">
        <v>40904</v>
      </c>
      <c r="B1067" s="115">
        <v>940.96</v>
      </c>
      <c r="C1067" s="115">
        <f t="shared" si="32"/>
        <v>7.9020698354452246E-2</v>
      </c>
      <c r="D1067" s="115">
        <f t="shared" si="33"/>
        <v>-79.02069835445225</v>
      </c>
    </row>
    <row r="1068" spans="1:4" x14ac:dyDescent="0.3">
      <c r="A1068" s="117">
        <v>40905</v>
      </c>
      <c r="B1068" s="115">
        <v>929.18</v>
      </c>
      <c r="C1068" s="115">
        <f t="shared" si="32"/>
        <v>5.9885020760140531E-2</v>
      </c>
      <c r="D1068" s="115">
        <f t="shared" si="33"/>
        <v>-59.885020760140534</v>
      </c>
    </row>
    <row r="1069" spans="1:4" x14ac:dyDescent="0.3">
      <c r="A1069" s="117">
        <v>40906</v>
      </c>
      <c r="B1069" s="115">
        <v>938.16</v>
      </c>
      <c r="C1069" s="115">
        <f t="shared" si="32"/>
        <v>5.3840018871527527E-2</v>
      </c>
      <c r="D1069" s="115">
        <f t="shared" si="33"/>
        <v>-53.840018871527526</v>
      </c>
    </row>
    <row r="1070" spans="1:4" x14ac:dyDescent="0.3">
      <c r="A1070" s="117">
        <v>40907</v>
      </c>
      <c r="B1070" s="115">
        <v>933.55</v>
      </c>
      <c r="C1070" s="115">
        <f t="shared" si="32"/>
        <v>3.7600586849241904E-2</v>
      </c>
      <c r="D1070" s="115">
        <f t="shared" si="33"/>
        <v>-37.600586849241907</v>
      </c>
    </row>
    <row r="1071" spans="1:4" x14ac:dyDescent="0.3">
      <c r="A1071" s="117">
        <v>40911</v>
      </c>
      <c r="B1071" s="115">
        <v>939.89</v>
      </c>
      <c r="C1071" s="115">
        <f t="shared" si="32"/>
        <v>5.7232202112462174E-2</v>
      </c>
      <c r="D1071" s="115">
        <f t="shared" si="33"/>
        <v>-57.232202112462176</v>
      </c>
    </row>
    <row r="1072" spans="1:4" x14ac:dyDescent="0.3">
      <c r="A1072" s="117">
        <v>40912</v>
      </c>
      <c r="B1072" s="115">
        <v>925.83</v>
      </c>
      <c r="C1072" s="115">
        <f t="shared" si="32"/>
        <v>7.5635556329445037E-3</v>
      </c>
      <c r="D1072" s="115">
        <f t="shared" si="33"/>
        <v>-7.5635556329445039</v>
      </c>
    </row>
    <row r="1073" spans="1:4" x14ac:dyDescent="0.3">
      <c r="A1073" s="117">
        <v>40913</v>
      </c>
      <c r="B1073" s="115">
        <v>935.74</v>
      </c>
      <c r="C1073" s="115">
        <f t="shared" si="32"/>
        <v>1.7009205621189207E-2</v>
      </c>
      <c r="D1073" s="115">
        <f t="shared" si="33"/>
        <v>-17.009205621189206</v>
      </c>
    </row>
    <row r="1074" spans="1:4" x14ac:dyDescent="0.3">
      <c r="A1074" s="117">
        <v>40914</v>
      </c>
      <c r="B1074" s="115">
        <v>932.03</v>
      </c>
      <c r="C1074" s="115">
        <f t="shared" si="32"/>
        <v>-1.823642995066217E-4</v>
      </c>
      <c r="D1074" s="115">
        <f t="shared" si="33"/>
        <v>0.1823642995066217</v>
      </c>
    </row>
    <row r="1075" spans="1:4" x14ac:dyDescent="0.3">
      <c r="A1075" s="117">
        <v>40917</v>
      </c>
      <c r="B1075" s="115">
        <v>929.77</v>
      </c>
      <c r="C1075" s="115">
        <f t="shared" si="32"/>
        <v>-7.1333226547066727E-3</v>
      </c>
      <c r="D1075" s="115">
        <f t="shared" si="33"/>
        <v>7.1333226547066726</v>
      </c>
    </row>
    <row r="1076" spans="1:4" x14ac:dyDescent="0.3">
      <c r="A1076" s="117">
        <v>40918</v>
      </c>
      <c r="B1076" s="115">
        <v>941.7</v>
      </c>
      <c r="C1076" s="115">
        <f t="shared" si="32"/>
        <v>7.8643087910220311E-4</v>
      </c>
      <c r="D1076" s="115">
        <f t="shared" si="33"/>
        <v>-0.78643087910220311</v>
      </c>
    </row>
    <row r="1077" spans="1:4" x14ac:dyDescent="0.3">
      <c r="A1077" s="117">
        <v>40919</v>
      </c>
      <c r="B1077" s="115">
        <v>948.13</v>
      </c>
      <c r="C1077" s="115">
        <f t="shared" si="32"/>
        <v>2.0394326180072801E-2</v>
      </c>
      <c r="D1077" s="115">
        <f t="shared" si="33"/>
        <v>-20.394326180072802</v>
      </c>
    </row>
    <row r="1078" spans="1:4" x14ac:dyDescent="0.3">
      <c r="A1078" s="117">
        <v>40920</v>
      </c>
      <c r="B1078" s="115">
        <v>942.49</v>
      </c>
      <c r="C1078" s="115">
        <f t="shared" si="32"/>
        <v>4.6154174128080934E-3</v>
      </c>
      <c r="D1078" s="115">
        <f t="shared" si="33"/>
        <v>-4.6154174128080934</v>
      </c>
    </row>
    <row r="1079" spans="1:4" x14ac:dyDescent="0.3">
      <c r="A1079" s="117">
        <v>40921</v>
      </c>
      <c r="B1079" s="115">
        <v>944.74</v>
      </c>
      <c r="C1079" s="115">
        <f t="shared" si="32"/>
        <v>1.1986503133201281E-2</v>
      </c>
      <c r="D1079" s="115">
        <f t="shared" si="33"/>
        <v>-11.98650313320128</v>
      </c>
    </row>
    <row r="1080" spans="1:4" x14ac:dyDescent="0.3">
      <c r="A1080" s="117">
        <v>40925</v>
      </c>
      <c r="B1080" s="115">
        <v>951.44</v>
      </c>
      <c r="C1080" s="115">
        <f t="shared" si="32"/>
        <v>1.2288672078647573E-2</v>
      </c>
      <c r="D1080" s="115">
        <f t="shared" si="33"/>
        <v>-12.288672078647574</v>
      </c>
    </row>
    <row r="1081" spans="1:4" x14ac:dyDescent="0.3">
      <c r="A1081" s="117">
        <v>40926</v>
      </c>
      <c r="B1081" s="115">
        <v>958.82</v>
      </c>
      <c r="C1081" s="115">
        <f t="shared" si="32"/>
        <v>3.563289156756641E-2</v>
      </c>
      <c r="D1081" s="115">
        <f t="shared" si="33"/>
        <v>-35.632891567566411</v>
      </c>
    </row>
    <row r="1082" spans="1:4" x14ac:dyDescent="0.3">
      <c r="A1082" s="117">
        <v>40927</v>
      </c>
      <c r="B1082" s="115">
        <v>962.87</v>
      </c>
      <c r="C1082" s="115">
        <f t="shared" si="32"/>
        <v>2.8993096372924097E-2</v>
      </c>
      <c r="D1082" s="115">
        <f t="shared" si="33"/>
        <v>-28.993096372924096</v>
      </c>
    </row>
    <row r="1083" spans="1:4" x14ac:dyDescent="0.3">
      <c r="A1083" s="117">
        <v>40928</v>
      </c>
      <c r="B1083" s="115">
        <v>968.2</v>
      </c>
      <c r="C1083" s="115">
        <f t="shared" si="32"/>
        <v>3.880776369859347E-2</v>
      </c>
      <c r="D1083" s="115">
        <f t="shared" si="33"/>
        <v>-38.807763698593469</v>
      </c>
    </row>
    <row r="1084" spans="1:4" x14ac:dyDescent="0.3">
      <c r="A1084" s="117">
        <v>40931</v>
      </c>
      <c r="B1084" s="115">
        <v>970.72</v>
      </c>
      <c r="C1084" s="115">
        <f t="shared" si="32"/>
        <v>4.4043150456564574E-2</v>
      </c>
      <c r="D1084" s="115">
        <f t="shared" si="33"/>
        <v>-44.043150456564575</v>
      </c>
    </row>
    <row r="1085" spans="1:4" x14ac:dyDescent="0.3">
      <c r="A1085" s="117">
        <v>40932</v>
      </c>
      <c r="B1085" s="115">
        <v>976.89</v>
      </c>
      <c r="C1085" s="115">
        <f t="shared" si="32"/>
        <v>3.7368588722523029E-2</v>
      </c>
      <c r="D1085" s="115">
        <f t="shared" si="33"/>
        <v>-37.368588722523029</v>
      </c>
    </row>
    <row r="1086" spans="1:4" x14ac:dyDescent="0.3">
      <c r="A1086" s="117">
        <v>40933</v>
      </c>
      <c r="B1086" s="115">
        <v>989.09</v>
      </c>
      <c r="C1086" s="115">
        <f t="shared" si="32"/>
        <v>4.3200826890827243E-2</v>
      </c>
      <c r="D1086" s="115">
        <f t="shared" si="33"/>
        <v>-43.200826890827244</v>
      </c>
    </row>
    <row r="1087" spans="1:4" x14ac:dyDescent="0.3">
      <c r="A1087" s="117">
        <v>40934</v>
      </c>
      <c r="B1087" s="115">
        <v>994.77</v>
      </c>
      <c r="C1087" s="115">
        <f t="shared" si="32"/>
        <v>5.5470084563231409E-2</v>
      </c>
      <c r="D1087" s="115">
        <f t="shared" si="33"/>
        <v>-55.47008456323141</v>
      </c>
    </row>
    <row r="1088" spans="1:4" x14ac:dyDescent="0.3">
      <c r="A1088" s="117">
        <v>40935</v>
      </c>
      <c r="B1088" s="115">
        <v>996.97</v>
      </c>
      <c r="C1088" s="115">
        <f t="shared" si="32"/>
        <v>5.5285051971971144E-2</v>
      </c>
      <c r="D1088" s="115">
        <f t="shared" si="33"/>
        <v>-55.285051971971143</v>
      </c>
    </row>
    <row r="1089" spans="1:4" x14ac:dyDescent="0.3">
      <c r="A1089" s="117">
        <v>40938</v>
      </c>
      <c r="B1089" s="115">
        <v>988.2</v>
      </c>
      <c r="C1089" s="115">
        <f t="shared" si="32"/>
        <v>3.8636172538467996E-2</v>
      </c>
      <c r="D1089" s="115">
        <f t="shared" si="33"/>
        <v>-38.636172538467996</v>
      </c>
    </row>
    <row r="1090" spans="1:4" x14ac:dyDescent="0.3">
      <c r="A1090" s="117">
        <v>40939</v>
      </c>
      <c r="B1090" s="115">
        <v>993.01</v>
      </c>
      <c r="C1090" s="115">
        <f t="shared" si="32"/>
        <v>3.5658413466552574E-2</v>
      </c>
      <c r="D1090" s="115">
        <f t="shared" si="33"/>
        <v>-35.658413466552574</v>
      </c>
    </row>
    <row r="1091" spans="1:4" x14ac:dyDescent="0.3">
      <c r="A1091" s="117">
        <v>40940</v>
      </c>
      <c r="B1091" s="115">
        <v>1001.9</v>
      </c>
      <c r="C1091" s="115">
        <f t="shared" si="32"/>
        <v>4.0535067039164138E-2</v>
      </c>
      <c r="D1091" s="115">
        <f t="shared" si="33"/>
        <v>-40.53506703916414</v>
      </c>
    </row>
    <row r="1092" spans="1:4" x14ac:dyDescent="0.3">
      <c r="A1092" s="117">
        <v>40941</v>
      </c>
      <c r="B1092" s="115">
        <v>1003.25</v>
      </c>
      <c r="C1092" s="115">
        <f t="shared" si="32"/>
        <v>3.6201198099566158E-2</v>
      </c>
      <c r="D1092" s="115">
        <f t="shared" si="33"/>
        <v>-36.201198099566156</v>
      </c>
    </row>
    <row r="1093" spans="1:4" x14ac:dyDescent="0.3">
      <c r="A1093" s="117">
        <v>40942</v>
      </c>
      <c r="B1093" s="115">
        <v>1017.84</v>
      </c>
      <c r="C1093" s="115">
        <f t="shared" si="32"/>
        <v>4.8541288940168126E-2</v>
      </c>
      <c r="D1093" s="115">
        <f t="shared" si="33"/>
        <v>-48.541288940168123</v>
      </c>
    </row>
    <row r="1094" spans="1:4" x14ac:dyDescent="0.3">
      <c r="A1094" s="117">
        <v>40945</v>
      </c>
      <c r="B1094" s="115">
        <v>1013.63</v>
      </c>
      <c r="C1094" s="115">
        <f t="shared" si="32"/>
        <v>3.760914739632918E-2</v>
      </c>
      <c r="D1094" s="115">
        <f t="shared" si="33"/>
        <v>-37.609147396329178</v>
      </c>
    </row>
    <row r="1095" spans="1:4" x14ac:dyDescent="0.3">
      <c r="A1095" s="117">
        <v>40946</v>
      </c>
      <c r="B1095" s="115">
        <v>1012.16</v>
      </c>
      <c r="C1095" s="115">
        <f t="shared" si="32"/>
        <v>2.3324469967343654E-2</v>
      </c>
      <c r="D1095" s="115">
        <f t="shared" si="33"/>
        <v>-23.324469967343653</v>
      </c>
    </row>
    <row r="1096" spans="1:4" x14ac:dyDescent="0.3">
      <c r="A1096" s="117">
        <v>40947</v>
      </c>
      <c r="B1096" s="115">
        <v>1013.89</v>
      </c>
      <c r="C1096" s="115">
        <f t="shared" si="32"/>
        <v>1.9220523337052792E-2</v>
      </c>
      <c r="D1096" s="115">
        <f t="shared" si="33"/>
        <v>-19.220523337052793</v>
      </c>
    </row>
    <row r="1097" spans="1:4" x14ac:dyDescent="0.3">
      <c r="A1097" s="117">
        <v>40948</v>
      </c>
      <c r="B1097" s="115">
        <v>1006.04</v>
      </c>
      <c r="C1097" s="115">
        <f t="shared" si="32"/>
        <v>9.0975656238401724E-3</v>
      </c>
      <c r="D1097" s="115">
        <f t="shared" si="33"/>
        <v>-9.0975656238401719</v>
      </c>
    </row>
    <row r="1098" spans="1:4" x14ac:dyDescent="0.3">
      <c r="A1098" s="117">
        <v>40949</v>
      </c>
      <c r="B1098" s="115">
        <v>996.47</v>
      </c>
      <c r="C1098" s="115">
        <f t="shared" si="32"/>
        <v>8.3687512649261095E-3</v>
      </c>
      <c r="D1098" s="115">
        <f t="shared" si="33"/>
        <v>-8.3687512649261091</v>
      </c>
    </row>
    <row r="1099" spans="1:4" x14ac:dyDescent="0.3">
      <c r="A1099" s="117">
        <v>40952</v>
      </c>
      <c r="B1099" s="115">
        <v>1009.15</v>
      </c>
      <c r="C1099" s="115">
        <f t="shared" si="32"/>
        <v>1.6253612753144468E-2</v>
      </c>
      <c r="D1099" s="115">
        <f t="shared" si="33"/>
        <v>-16.253612753144466</v>
      </c>
    </row>
    <row r="1100" spans="1:4" x14ac:dyDescent="0.3">
      <c r="A1100" s="117">
        <v>40953</v>
      </c>
      <c r="B1100" s="115">
        <v>996.85</v>
      </c>
      <c r="C1100" s="115">
        <f t="shared" si="32"/>
        <v>-5.0404231959276921E-3</v>
      </c>
      <c r="D1100" s="115">
        <f t="shared" si="33"/>
        <v>5.0404231959276924</v>
      </c>
    </row>
    <row r="1101" spans="1:4" x14ac:dyDescent="0.3">
      <c r="A1101" s="117">
        <v>40954</v>
      </c>
      <c r="B1101" s="115">
        <v>992.13</v>
      </c>
      <c r="C1101" s="115">
        <f t="shared" si="32"/>
        <v>-1.1083977074507855E-2</v>
      </c>
      <c r="D1101" s="115">
        <f t="shared" si="33"/>
        <v>11.083977074507855</v>
      </c>
    </row>
    <row r="1102" spans="1:4" x14ac:dyDescent="0.3">
      <c r="A1102" s="117">
        <v>40955</v>
      </c>
      <c r="B1102" s="115">
        <v>1001.71</v>
      </c>
      <c r="C1102" s="115">
        <f t="shared" si="32"/>
        <v>-1.584728444549241E-2</v>
      </c>
      <c r="D1102" s="115">
        <f t="shared" si="33"/>
        <v>15.847284445492409</v>
      </c>
    </row>
    <row r="1103" spans="1:4" x14ac:dyDescent="0.3">
      <c r="A1103" s="117">
        <v>40956</v>
      </c>
      <c r="B1103" s="115">
        <v>1001.58</v>
      </c>
      <c r="C1103" s="115">
        <f t="shared" ref="C1103:C1166" si="34">(B1103-B1094)/B1094</f>
        <v>-1.1887967009658312E-2</v>
      </c>
      <c r="D1103" s="115">
        <f t="shared" ref="D1103:D1166" si="35">C1103*$D$2</f>
        <v>11.887967009658311</v>
      </c>
    </row>
    <row r="1104" spans="1:4" x14ac:dyDescent="0.3">
      <c r="A1104" s="117">
        <v>40960</v>
      </c>
      <c r="B1104" s="115">
        <v>988.6</v>
      </c>
      <c r="C1104" s="115">
        <f t="shared" si="34"/>
        <v>-2.3276952260512119E-2</v>
      </c>
      <c r="D1104" s="115">
        <f t="shared" si="35"/>
        <v>23.276952260512118</v>
      </c>
    </row>
    <row r="1105" spans="1:4" x14ac:dyDescent="0.3">
      <c r="A1105" s="117">
        <v>40961</v>
      </c>
      <c r="B1105" s="115">
        <v>980.32</v>
      </c>
      <c r="C1105" s="115">
        <f t="shared" si="34"/>
        <v>-3.3110100701259443E-2</v>
      </c>
      <c r="D1105" s="115">
        <f t="shared" si="35"/>
        <v>33.110100701259441</v>
      </c>
    </row>
    <row r="1106" spans="1:4" x14ac:dyDescent="0.3">
      <c r="A1106" s="117">
        <v>40962</v>
      </c>
      <c r="B1106" s="115">
        <v>993.7</v>
      </c>
      <c r="C1106" s="115">
        <f t="shared" si="34"/>
        <v>-1.226591388016373E-2</v>
      </c>
      <c r="D1106" s="115">
        <f t="shared" si="35"/>
        <v>12.26591388016373</v>
      </c>
    </row>
    <row r="1107" spans="1:4" x14ac:dyDescent="0.3">
      <c r="A1107" s="117">
        <v>40963</v>
      </c>
      <c r="B1107" s="115">
        <v>994.89</v>
      </c>
      <c r="C1107" s="115">
        <f t="shared" si="34"/>
        <v>-1.5855971579676667E-3</v>
      </c>
      <c r="D1107" s="115">
        <f t="shared" si="35"/>
        <v>1.5855971579676666</v>
      </c>
    </row>
    <row r="1108" spans="1:4" x14ac:dyDescent="0.3">
      <c r="A1108" s="117">
        <v>40966</v>
      </c>
      <c r="B1108" s="115">
        <v>993.53</v>
      </c>
      <c r="C1108" s="115">
        <f t="shared" si="34"/>
        <v>-1.5478372888074127E-2</v>
      </c>
      <c r="D1108" s="115">
        <f t="shared" si="35"/>
        <v>15.478372888074126</v>
      </c>
    </row>
    <row r="1109" spans="1:4" x14ac:dyDescent="0.3">
      <c r="A1109" s="117">
        <v>40967</v>
      </c>
      <c r="B1109" s="115">
        <v>985.94</v>
      </c>
      <c r="C1109" s="115">
        <f t="shared" si="34"/>
        <v>-1.0944475096554114E-2</v>
      </c>
      <c r="D1109" s="115">
        <f t="shared" si="35"/>
        <v>10.944475096554115</v>
      </c>
    </row>
    <row r="1110" spans="1:4" x14ac:dyDescent="0.3">
      <c r="A1110" s="117">
        <v>40968</v>
      </c>
      <c r="B1110" s="115">
        <v>983.8</v>
      </c>
      <c r="C1110" s="115">
        <f t="shared" si="34"/>
        <v>-8.3960771269894485E-3</v>
      </c>
      <c r="D1110" s="115">
        <f t="shared" si="35"/>
        <v>8.3960771269894483</v>
      </c>
    </row>
    <row r="1111" spans="1:4" x14ac:dyDescent="0.3">
      <c r="A1111" s="117">
        <v>40969</v>
      </c>
      <c r="B1111" s="115">
        <v>989.79</v>
      </c>
      <c r="C1111" s="115">
        <f t="shared" si="34"/>
        <v>-1.1899651595771303E-2</v>
      </c>
      <c r="D1111" s="115">
        <f t="shared" si="35"/>
        <v>11.899651595771303</v>
      </c>
    </row>
    <row r="1112" spans="1:4" x14ac:dyDescent="0.3">
      <c r="A1112" s="117">
        <v>40970</v>
      </c>
      <c r="B1112" s="115">
        <v>988.01</v>
      </c>
      <c r="C1112" s="115">
        <f t="shared" si="34"/>
        <v>-1.3548593222708171E-2</v>
      </c>
      <c r="D1112" s="115">
        <f t="shared" si="35"/>
        <v>13.54859322270817</v>
      </c>
    </row>
    <row r="1113" spans="1:4" x14ac:dyDescent="0.3">
      <c r="A1113" s="117">
        <v>40973</v>
      </c>
      <c r="B1113" s="115">
        <v>996.7</v>
      </c>
      <c r="C1113" s="115">
        <f t="shared" si="34"/>
        <v>8.1934048148897664E-3</v>
      </c>
      <c r="D1113" s="115">
        <f t="shared" si="35"/>
        <v>-8.1934048148897656</v>
      </c>
    </row>
    <row r="1114" spans="1:4" x14ac:dyDescent="0.3">
      <c r="A1114" s="117">
        <v>40974</v>
      </c>
      <c r="B1114" s="115">
        <v>982.82</v>
      </c>
      <c r="C1114" s="115">
        <f t="shared" si="34"/>
        <v>2.5501876938142645E-3</v>
      </c>
      <c r="D1114" s="115">
        <f t="shared" si="35"/>
        <v>-2.5501876938142645</v>
      </c>
    </row>
    <row r="1115" spans="1:4" x14ac:dyDescent="0.3">
      <c r="A1115" s="117">
        <v>40975</v>
      </c>
      <c r="B1115" s="115">
        <v>988.59</v>
      </c>
      <c r="C1115" s="115">
        <f t="shared" si="34"/>
        <v>-5.1423971017409819E-3</v>
      </c>
      <c r="D1115" s="115">
        <f t="shared" si="35"/>
        <v>5.1423971017409817</v>
      </c>
    </row>
    <row r="1116" spans="1:4" x14ac:dyDescent="0.3">
      <c r="A1116" s="117">
        <v>40976</v>
      </c>
      <c r="B1116" s="115">
        <v>985.37</v>
      </c>
      <c r="C1116" s="115">
        <f t="shared" si="34"/>
        <v>-9.5688970639970072E-3</v>
      </c>
      <c r="D1116" s="115">
        <f t="shared" si="35"/>
        <v>9.5688970639970066</v>
      </c>
    </row>
    <row r="1117" spans="1:4" x14ac:dyDescent="0.3">
      <c r="A1117" s="117">
        <v>40977</v>
      </c>
      <c r="B1117" s="115">
        <v>989.98</v>
      </c>
      <c r="C1117" s="115">
        <f t="shared" si="34"/>
        <v>-3.5731180739383356E-3</v>
      </c>
      <c r="D1117" s="115">
        <f t="shared" si="35"/>
        <v>3.5731180739383355</v>
      </c>
    </row>
    <row r="1118" spans="1:4" x14ac:dyDescent="0.3">
      <c r="A1118" s="117">
        <v>40980</v>
      </c>
      <c r="B1118" s="115">
        <v>994.96</v>
      </c>
      <c r="C1118" s="115">
        <f t="shared" si="34"/>
        <v>9.1486297340608765E-3</v>
      </c>
      <c r="D1118" s="115">
        <f t="shared" si="35"/>
        <v>-9.1486297340608758</v>
      </c>
    </row>
    <row r="1119" spans="1:4" x14ac:dyDescent="0.3">
      <c r="A1119" s="117">
        <v>40981</v>
      </c>
      <c r="B1119" s="115">
        <v>1015.66</v>
      </c>
      <c r="C1119" s="115">
        <f t="shared" si="34"/>
        <v>3.2384631022565578E-2</v>
      </c>
      <c r="D1119" s="115">
        <f t="shared" si="35"/>
        <v>-32.384631022565578</v>
      </c>
    </row>
    <row r="1120" spans="1:4" x14ac:dyDescent="0.3">
      <c r="A1120" s="117">
        <v>40982</v>
      </c>
      <c r="B1120" s="115">
        <v>1012.74</v>
      </c>
      <c r="C1120" s="115">
        <f t="shared" si="34"/>
        <v>2.3186736580486818E-2</v>
      </c>
      <c r="D1120" s="115">
        <f t="shared" si="35"/>
        <v>-23.186736580486819</v>
      </c>
    </row>
    <row r="1121" spans="1:4" x14ac:dyDescent="0.3">
      <c r="A1121" s="117">
        <v>40983</v>
      </c>
      <c r="B1121" s="115">
        <v>1013.21</v>
      </c>
      <c r="C1121" s="115">
        <f t="shared" si="34"/>
        <v>2.5505814718474556E-2</v>
      </c>
      <c r="D1121" s="115">
        <f t="shared" si="35"/>
        <v>-25.505814718474557</v>
      </c>
    </row>
    <row r="1122" spans="1:4" x14ac:dyDescent="0.3">
      <c r="A1122" s="117">
        <v>40984</v>
      </c>
      <c r="B1122" s="115">
        <v>1017.99</v>
      </c>
      <c r="C1122" s="115">
        <f t="shared" si="34"/>
        <v>2.1360489615731879E-2</v>
      </c>
      <c r="D1122" s="115">
        <f t="shared" si="35"/>
        <v>-21.360489615731879</v>
      </c>
    </row>
    <row r="1123" spans="1:4" x14ac:dyDescent="0.3">
      <c r="A1123" s="117">
        <v>40987</v>
      </c>
      <c r="B1123" s="115">
        <v>1026.05</v>
      </c>
      <c r="C1123" s="115">
        <f t="shared" si="34"/>
        <v>4.3985673877210377E-2</v>
      </c>
      <c r="D1123" s="115">
        <f t="shared" si="35"/>
        <v>-43.985673877210374</v>
      </c>
    </row>
    <row r="1124" spans="1:4" x14ac:dyDescent="0.3">
      <c r="A1124" s="117">
        <v>40988</v>
      </c>
      <c r="B1124" s="115">
        <v>1023.16</v>
      </c>
      <c r="C1124" s="115">
        <f t="shared" si="34"/>
        <v>3.4968996247180265E-2</v>
      </c>
      <c r="D1124" s="115">
        <f t="shared" si="35"/>
        <v>-34.968996247180264</v>
      </c>
    </row>
    <row r="1125" spans="1:4" x14ac:dyDescent="0.3">
      <c r="A1125" s="117">
        <v>40989</v>
      </c>
      <c r="B1125" s="115">
        <v>1020.48</v>
      </c>
      <c r="C1125" s="115">
        <f t="shared" si="34"/>
        <v>3.5631285709936386E-2</v>
      </c>
      <c r="D1125" s="115">
        <f t="shared" si="35"/>
        <v>-35.631285709936385</v>
      </c>
    </row>
    <row r="1126" spans="1:4" x14ac:dyDescent="0.3">
      <c r="A1126" s="117">
        <v>40990</v>
      </c>
      <c r="B1126" s="115">
        <v>1007.54</v>
      </c>
      <c r="C1126" s="115">
        <f t="shared" si="34"/>
        <v>1.7737732075395408E-2</v>
      </c>
      <c r="D1126" s="115">
        <f t="shared" si="35"/>
        <v>-17.737732075395407</v>
      </c>
    </row>
    <row r="1127" spans="1:4" x14ac:dyDescent="0.3">
      <c r="A1127" s="117">
        <v>40991</v>
      </c>
      <c r="B1127" s="115">
        <v>1013.44</v>
      </c>
      <c r="C1127" s="115">
        <f t="shared" si="34"/>
        <v>1.857361099943718E-2</v>
      </c>
      <c r="D1127" s="115">
        <f t="shared" si="35"/>
        <v>-18.573610999437179</v>
      </c>
    </row>
    <row r="1128" spans="1:4" x14ac:dyDescent="0.3">
      <c r="A1128" s="117">
        <v>40994</v>
      </c>
      <c r="B1128" s="115">
        <v>1023.73</v>
      </c>
      <c r="C1128" s="115">
        <f t="shared" si="34"/>
        <v>7.9455723371995059E-3</v>
      </c>
      <c r="D1128" s="115">
        <f t="shared" si="35"/>
        <v>-7.945572337199506</v>
      </c>
    </row>
    <row r="1129" spans="1:4" x14ac:dyDescent="0.3">
      <c r="A1129" s="117">
        <v>40995</v>
      </c>
      <c r="B1129" s="115">
        <v>1023.82</v>
      </c>
      <c r="C1129" s="115">
        <f t="shared" si="34"/>
        <v>1.0940616545214015E-2</v>
      </c>
      <c r="D1129" s="115">
        <f t="shared" si="35"/>
        <v>-10.940616545214015</v>
      </c>
    </row>
    <row r="1130" spans="1:4" x14ac:dyDescent="0.3">
      <c r="A1130" s="117">
        <v>40996</v>
      </c>
      <c r="B1130" s="115">
        <v>1022.13</v>
      </c>
      <c r="C1130" s="115">
        <f t="shared" si="34"/>
        <v>8.8037030822830011E-3</v>
      </c>
      <c r="D1130" s="115">
        <f t="shared" si="35"/>
        <v>-8.8037030822830005</v>
      </c>
    </row>
    <row r="1131" spans="1:4" x14ac:dyDescent="0.3">
      <c r="A1131" s="117">
        <v>40997</v>
      </c>
      <c r="B1131" s="115">
        <v>1022.3</v>
      </c>
      <c r="C1131" s="115">
        <f t="shared" si="34"/>
        <v>4.2338333382449193E-3</v>
      </c>
      <c r="D1131" s="115">
        <f t="shared" si="35"/>
        <v>-4.2338333382449189</v>
      </c>
    </row>
    <row r="1132" spans="1:4" x14ac:dyDescent="0.3">
      <c r="A1132" s="117">
        <v>40998</v>
      </c>
      <c r="B1132" s="115">
        <v>1031.3900000000001</v>
      </c>
      <c r="C1132" s="115">
        <f t="shared" si="34"/>
        <v>5.2044247356368067E-3</v>
      </c>
      <c r="D1132" s="115">
        <f t="shared" si="35"/>
        <v>-5.204424735636807</v>
      </c>
    </row>
    <row r="1133" spans="1:4" x14ac:dyDescent="0.3">
      <c r="A1133" s="117">
        <v>41001</v>
      </c>
      <c r="B1133" s="115">
        <v>1038.67</v>
      </c>
      <c r="C1133" s="115">
        <f t="shared" si="34"/>
        <v>1.5158919426091818E-2</v>
      </c>
      <c r="D1133" s="115">
        <f t="shared" si="35"/>
        <v>-15.158919426091819</v>
      </c>
    </row>
    <row r="1134" spans="1:4" x14ac:dyDescent="0.3">
      <c r="A1134" s="117">
        <v>41002</v>
      </c>
      <c r="B1134" s="115">
        <v>1033.8800000000001</v>
      </c>
      <c r="C1134" s="115">
        <f t="shared" si="34"/>
        <v>1.3131075572279801E-2</v>
      </c>
      <c r="D1134" s="115">
        <f t="shared" si="35"/>
        <v>-13.131075572279801</v>
      </c>
    </row>
    <row r="1135" spans="1:4" x14ac:dyDescent="0.3">
      <c r="A1135" s="117">
        <v>41003</v>
      </c>
      <c r="B1135" s="115">
        <v>1022.86</v>
      </c>
      <c r="C1135" s="115">
        <f t="shared" si="34"/>
        <v>1.5205351648569834E-2</v>
      </c>
      <c r="D1135" s="115">
        <f t="shared" si="35"/>
        <v>-15.205351648569835</v>
      </c>
    </row>
    <row r="1136" spans="1:4" x14ac:dyDescent="0.3">
      <c r="A1136" s="117">
        <v>41004</v>
      </c>
      <c r="B1136" s="115">
        <v>1019.82</v>
      </c>
      <c r="C1136" s="115">
        <f t="shared" si="34"/>
        <v>6.2953899589516847E-3</v>
      </c>
      <c r="D1136" s="115">
        <f t="shared" si="35"/>
        <v>-6.2953899589516844</v>
      </c>
    </row>
    <row r="1137" spans="1:4" x14ac:dyDescent="0.3">
      <c r="A1137" s="117">
        <v>41008</v>
      </c>
      <c r="B1137" s="115">
        <v>1008.75</v>
      </c>
      <c r="C1137" s="115">
        <f t="shared" si="34"/>
        <v>-1.4632764498451759E-2</v>
      </c>
      <c r="D1137" s="115">
        <f t="shared" si="35"/>
        <v>14.632764498451758</v>
      </c>
    </row>
    <row r="1138" spans="1:4" x14ac:dyDescent="0.3">
      <c r="A1138" s="117">
        <v>41009</v>
      </c>
      <c r="B1138" s="115">
        <v>987.54</v>
      </c>
      <c r="C1138" s="115">
        <f t="shared" si="34"/>
        <v>-3.5435916469692019E-2</v>
      </c>
      <c r="D1138" s="115">
        <f t="shared" si="35"/>
        <v>35.435916469692017</v>
      </c>
    </row>
    <row r="1139" spans="1:4" x14ac:dyDescent="0.3">
      <c r="A1139" s="117">
        <v>41010</v>
      </c>
      <c r="B1139" s="115">
        <v>1000.91</v>
      </c>
      <c r="C1139" s="115">
        <f t="shared" si="34"/>
        <v>-2.0760568616516518E-2</v>
      </c>
      <c r="D1139" s="115">
        <f t="shared" si="35"/>
        <v>20.760568616516519</v>
      </c>
    </row>
    <row r="1140" spans="1:4" x14ac:dyDescent="0.3">
      <c r="A1140" s="117">
        <v>41011</v>
      </c>
      <c r="B1140" s="115">
        <v>1014.74</v>
      </c>
      <c r="C1140" s="115">
        <f t="shared" si="34"/>
        <v>-7.3950895040594206E-3</v>
      </c>
      <c r="D1140" s="115">
        <f t="shared" si="35"/>
        <v>7.3950895040594204</v>
      </c>
    </row>
    <row r="1141" spans="1:4" x14ac:dyDescent="0.3">
      <c r="A1141" s="117">
        <v>41012</v>
      </c>
      <c r="B1141" s="115">
        <v>1008.09</v>
      </c>
      <c r="C1141" s="115">
        <f t="shared" si="34"/>
        <v>-2.2590872511852999E-2</v>
      </c>
      <c r="D1141" s="115">
        <f t="shared" si="35"/>
        <v>22.590872511853</v>
      </c>
    </row>
    <row r="1142" spans="1:4" x14ac:dyDescent="0.3">
      <c r="A1142" s="117">
        <v>41015</v>
      </c>
      <c r="B1142" s="115">
        <v>1023.13</v>
      </c>
      <c r="C1142" s="115">
        <f t="shared" si="34"/>
        <v>-1.4961441073680838E-2</v>
      </c>
      <c r="D1142" s="115">
        <f t="shared" si="35"/>
        <v>14.961441073680838</v>
      </c>
    </row>
    <row r="1143" spans="1:4" x14ac:dyDescent="0.3">
      <c r="A1143" s="117">
        <v>41016</v>
      </c>
      <c r="B1143" s="115">
        <v>1032.22</v>
      </c>
      <c r="C1143" s="115">
        <f t="shared" si="34"/>
        <v>-1.6056021975471831E-3</v>
      </c>
      <c r="D1143" s="115">
        <f t="shared" si="35"/>
        <v>1.605602197547183</v>
      </c>
    </row>
    <row r="1144" spans="1:4" x14ac:dyDescent="0.3">
      <c r="A1144" s="117">
        <v>41017</v>
      </c>
      <c r="B1144" s="115">
        <v>1024.69</v>
      </c>
      <c r="C1144" s="115">
        <f t="shared" si="34"/>
        <v>1.789101147762197E-3</v>
      </c>
      <c r="D1144" s="115">
        <f t="shared" si="35"/>
        <v>-1.789101147762197</v>
      </c>
    </row>
    <row r="1145" spans="1:4" x14ac:dyDescent="0.3">
      <c r="A1145" s="117">
        <v>41018</v>
      </c>
      <c r="B1145" s="115">
        <v>1024.07</v>
      </c>
      <c r="C1145" s="115">
        <f t="shared" si="34"/>
        <v>4.1674020905648904E-3</v>
      </c>
      <c r="D1145" s="115">
        <f t="shared" si="35"/>
        <v>-4.1674020905648907</v>
      </c>
    </row>
    <row r="1146" spans="1:4" x14ac:dyDescent="0.3">
      <c r="A1146" s="117">
        <v>41019</v>
      </c>
      <c r="B1146" s="115">
        <v>1036.6600000000001</v>
      </c>
      <c r="C1146" s="115">
        <f t="shared" si="34"/>
        <v>2.7667905824039735E-2</v>
      </c>
      <c r="D1146" s="115">
        <f t="shared" si="35"/>
        <v>-27.667905824039735</v>
      </c>
    </row>
    <row r="1147" spans="1:4" x14ac:dyDescent="0.3">
      <c r="A1147" s="117">
        <v>41022</v>
      </c>
      <c r="B1147" s="115">
        <v>1023.71</v>
      </c>
      <c r="C1147" s="115">
        <f t="shared" si="34"/>
        <v>3.6626364501691148E-2</v>
      </c>
      <c r="D1147" s="115">
        <f t="shared" si="35"/>
        <v>-36.62636450169115</v>
      </c>
    </row>
    <row r="1148" spans="1:4" x14ac:dyDescent="0.3">
      <c r="A1148" s="117">
        <v>41023</v>
      </c>
      <c r="B1148" s="115">
        <v>1039.7</v>
      </c>
      <c r="C1148" s="115">
        <f t="shared" si="34"/>
        <v>3.8754733192794634E-2</v>
      </c>
      <c r="D1148" s="115">
        <f t="shared" si="35"/>
        <v>-38.754733192794632</v>
      </c>
    </row>
    <row r="1149" spans="1:4" x14ac:dyDescent="0.3">
      <c r="A1149" s="117">
        <v>41024</v>
      </c>
      <c r="B1149" s="115">
        <v>1051.78</v>
      </c>
      <c r="C1149" s="115">
        <f t="shared" si="34"/>
        <v>3.6501961093482041E-2</v>
      </c>
      <c r="D1149" s="115">
        <f t="shared" si="35"/>
        <v>-36.501961093482038</v>
      </c>
    </row>
    <row r="1150" spans="1:4" x14ac:dyDescent="0.3">
      <c r="A1150" s="117">
        <v>41025</v>
      </c>
      <c r="B1150" s="115">
        <v>1054.32</v>
      </c>
      <c r="C1150" s="115">
        <f t="shared" si="34"/>
        <v>4.5859000684462602E-2</v>
      </c>
      <c r="D1150" s="115">
        <f t="shared" si="35"/>
        <v>-45.8590006844626</v>
      </c>
    </row>
    <row r="1151" spans="1:4" x14ac:dyDescent="0.3">
      <c r="A1151" s="117">
        <v>41026</v>
      </c>
      <c r="B1151" s="115">
        <v>1060.5</v>
      </c>
      <c r="C1151" s="115">
        <f t="shared" si="34"/>
        <v>3.6525172754195465E-2</v>
      </c>
      <c r="D1151" s="115">
        <f t="shared" si="35"/>
        <v>-36.525172754195466</v>
      </c>
    </row>
    <row r="1152" spans="1:4" x14ac:dyDescent="0.3">
      <c r="A1152" s="117">
        <v>41029</v>
      </c>
      <c r="B1152" s="115">
        <v>1058.97</v>
      </c>
      <c r="C1152" s="115">
        <f t="shared" si="34"/>
        <v>2.5915018116293039E-2</v>
      </c>
      <c r="D1152" s="115">
        <f t="shared" si="35"/>
        <v>-25.915018116293041</v>
      </c>
    </row>
    <row r="1153" spans="1:4" x14ac:dyDescent="0.3">
      <c r="A1153" s="117">
        <v>41030</v>
      </c>
      <c r="B1153" s="115">
        <v>1067.8699999999999</v>
      </c>
      <c r="C1153" s="115">
        <f t="shared" si="34"/>
        <v>4.213957391991708E-2</v>
      </c>
      <c r="D1153" s="115">
        <f t="shared" si="35"/>
        <v>-42.139573919917076</v>
      </c>
    </row>
    <row r="1154" spans="1:4" x14ac:dyDescent="0.3">
      <c r="A1154" s="117">
        <v>41031</v>
      </c>
      <c r="B1154" s="115">
        <v>1067.4100000000001</v>
      </c>
      <c r="C1154" s="115">
        <f t="shared" si="34"/>
        <v>4.2321325690626764E-2</v>
      </c>
      <c r="D1154" s="115">
        <f t="shared" si="35"/>
        <v>-42.321325690626765</v>
      </c>
    </row>
    <row r="1155" spans="1:4" x14ac:dyDescent="0.3">
      <c r="A1155" s="117">
        <v>41032</v>
      </c>
      <c r="B1155" s="115">
        <v>1063.43</v>
      </c>
      <c r="C1155" s="115">
        <f t="shared" si="34"/>
        <v>2.5823317191750409E-2</v>
      </c>
      <c r="D1155" s="115">
        <f t="shared" si="35"/>
        <v>-25.823317191750409</v>
      </c>
    </row>
    <row r="1156" spans="1:4" x14ac:dyDescent="0.3">
      <c r="A1156" s="117">
        <v>41033</v>
      </c>
      <c r="B1156" s="115">
        <v>1054.19</v>
      </c>
      <c r="C1156" s="115">
        <f t="shared" si="34"/>
        <v>2.9774057106016369E-2</v>
      </c>
      <c r="D1156" s="115">
        <f t="shared" si="35"/>
        <v>-29.774057106016368</v>
      </c>
    </row>
    <row r="1157" spans="1:4" x14ac:dyDescent="0.3">
      <c r="A1157" s="117">
        <v>41036</v>
      </c>
      <c r="B1157" s="115">
        <v>1061.97</v>
      </c>
      <c r="C1157" s="115">
        <f t="shared" si="34"/>
        <v>2.1419640280850225E-2</v>
      </c>
      <c r="D1157" s="115">
        <f t="shared" si="35"/>
        <v>-21.419640280850224</v>
      </c>
    </row>
    <row r="1158" spans="1:4" x14ac:dyDescent="0.3">
      <c r="A1158" s="117">
        <v>41037</v>
      </c>
      <c r="B1158" s="115">
        <v>1060.49</v>
      </c>
      <c r="C1158" s="115">
        <f t="shared" si="34"/>
        <v>8.2811994903877577E-3</v>
      </c>
      <c r="D1158" s="115">
        <f t="shared" si="35"/>
        <v>-8.2811994903877579</v>
      </c>
    </row>
    <row r="1159" spans="1:4" x14ac:dyDescent="0.3">
      <c r="A1159" s="117">
        <v>41038</v>
      </c>
      <c r="B1159" s="115">
        <v>1056.8699999999999</v>
      </c>
      <c r="C1159" s="115">
        <f t="shared" si="34"/>
        <v>2.4186205326655612E-3</v>
      </c>
      <c r="D1159" s="115">
        <f t="shared" si="35"/>
        <v>-2.4186205326655612</v>
      </c>
    </row>
    <row r="1160" spans="1:4" x14ac:dyDescent="0.3">
      <c r="A1160" s="117">
        <v>41039</v>
      </c>
      <c r="B1160" s="115">
        <v>1057.9100000000001</v>
      </c>
      <c r="C1160" s="115">
        <f t="shared" si="34"/>
        <v>-2.4422442244223649E-3</v>
      </c>
      <c r="D1160" s="115">
        <f t="shared" si="35"/>
        <v>2.4422442244223648</v>
      </c>
    </row>
    <row r="1161" spans="1:4" x14ac:dyDescent="0.3">
      <c r="A1161" s="117">
        <v>41040</v>
      </c>
      <c r="B1161" s="115">
        <v>1060.25</v>
      </c>
      <c r="C1161" s="115">
        <f t="shared" si="34"/>
        <v>1.208721682389466E-3</v>
      </c>
      <c r="D1161" s="115">
        <f t="shared" si="35"/>
        <v>-1.208721682389466</v>
      </c>
    </row>
    <row r="1162" spans="1:4" x14ac:dyDescent="0.3">
      <c r="A1162" s="117">
        <v>41043</v>
      </c>
      <c r="B1162" s="115">
        <v>1046.6400000000001</v>
      </c>
      <c r="C1162" s="115">
        <f t="shared" si="34"/>
        <v>-1.9880697088596733E-2</v>
      </c>
      <c r="D1162" s="115">
        <f t="shared" si="35"/>
        <v>19.880697088596733</v>
      </c>
    </row>
    <row r="1163" spans="1:4" x14ac:dyDescent="0.3">
      <c r="A1163" s="117">
        <v>41044</v>
      </c>
      <c r="B1163" s="115">
        <v>1042.93</v>
      </c>
      <c r="C1163" s="115">
        <f t="shared" si="34"/>
        <v>-2.2934017856306402E-2</v>
      </c>
      <c r="D1163" s="115">
        <f t="shared" si="35"/>
        <v>22.934017856306401</v>
      </c>
    </row>
    <row r="1164" spans="1:4" x14ac:dyDescent="0.3">
      <c r="A1164" s="117">
        <v>41045</v>
      </c>
      <c r="B1164" s="115">
        <v>1030.2</v>
      </c>
      <c r="C1164" s="115">
        <f t="shared" si="34"/>
        <v>-3.1247942976970762E-2</v>
      </c>
      <c r="D1164" s="115">
        <f t="shared" si="35"/>
        <v>31.247942976970762</v>
      </c>
    </row>
    <row r="1165" spans="1:4" x14ac:dyDescent="0.3">
      <c r="A1165" s="117">
        <v>41046</v>
      </c>
      <c r="B1165" s="115">
        <v>1001.18</v>
      </c>
      <c r="C1165" s="115">
        <f t="shared" si="34"/>
        <v>-5.028505297906459E-2</v>
      </c>
      <c r="D1165" s="115">
        <f t="shared" si="35"/>
        <v>50.285052979064588</v>
      </c>
    </row>
    <row r="1166" spans="1:4" x14ac:dyDescent="0.3">
      <c r="A1166" s="117">
        <v>41047</v>
      </c>
      <c r="B1166" s="115">
        <v>989.54</v>
      </c>
      <c r="C1166" s="115">
        <f t="shared" si="34"/>
        <v>-6.8203433241993711E-2</v>
      </c>
      <c r="D1166" s="115">
        <f t="shared" si="35"/>
        <v>68.203433241993707</v>
      </c>
    </row>
    <row r="1167" spans="1:4" x14ac:dyDescent="0.3">
      <c r="A1167" s="117">
        <v>41050</v>
      </c>
      <c r="B1167" s="115">
        <v>1010.86</v>
      </c>
      <c r="C1167" s="115">
        <f t="shared" ref="C1167:C1230" si="36">(B1167-B1158)/B1158</f>
        <v>-4.6799121160972755E-2</v>
      </c>
      <c r="D1167" s="115">
        <f t="shared" ref="D1167:D1230" si="37">C1167*$D$2</f>
        <v>46.799121160972753</v>
      </c>
    </row>
    <row r="1168" spans="1:4" x14ac:dyDescent="0.3">
      <c r="A1168" s="117">
        <v>41051</v>
      </c>
      <c r="B1168" s="115">
        <v>1012.41</v>
      </c>
      <c r="C1168" s="115">
        <f t="shared" si="36"/>
        <v>-4.206761474921223E-2</v>
      </c>
      <c r="D1168" s="115">
        <f t="shared" si="37"/>
        <v>42.067614749212233</v>
      </c>
    </row>
    <row r="1169" spans="1:4" x14ac:dyDescent="0.3">
      <c r="A1169" s="117">
        <v>41052</v>
      </c>
      <c r="B1169" s="115">
        <v>1015.33</v>
      </c>
      <c r="C1169" s="115">
        <f t="shared" si="36"/>
        <v>-4.0249170534355512E-2</v>
      </c>
      <c r="D1169" s="115">
        <f t="shared" si="37"/>
        <v>40.249170534355514</v>
      </c>
    </row>
    <row r="1170" spans="1:4" x14ac:dyDescent="0.3">
      <c r="A1170" s="117">
        <v>41053</v>
      </c>
      <c r="B1170" s="115">
        <v>1019.31</v>
      </c>
      <c r="C1170" s="115">
        <f t="shared" si="36"/>
        <v>-3.8613534543739739E-2</v>
      </c>
      <c r="D1170" s="115">
        <f t="shared" si="37"/>
        <v>38.613534543739739</v>
      </c>
    </row>
    <row r="1171" spans="1:4" x14ac:dyDescent="0.3">
      <c r="A1171" s="117">
        <v>41054</v>
      </c>
      <c r="B1171" s="115">
        <v>1014.79</v>
      </c>
      <c r="C1171" s="115">
        <f t="shared" si="36"/>
        <v>-3.0430711610487018E-2</v>
      </c>
      <c r="D1171" s="115">
        <f t="shared" si="37"/>
        <v>30.430711610487016</v>
      </c>
    </row>
    <row r="1172" spans="1:4" x14ac:dyDescent="0.3">
      <c r="A1172" s="117">
        <v>41058</v>
      </c>
      <c r="B1172" s="115">
        <v>1029.76</v>
      </c>
      <c r="C1172" s="115">
        <f t="shared" si="36"/>
        <v>-1.2627884901191903E-2</v>
      </c>
      <c r="D1172" s="115">
        <f t="shared" si="37"/>
        <v>12.627884901191903</v>
      </c>
    </row>
    <row r="1173" spans="1:4" x14ac:dyDescent="0.3">
      <c r="A1173" s="117">
        <v>41059</v>
      </c>
      <c r="B1173" s="115">
        <v>1005.49</v>
      </c>
      <c r="C1173" s="115">
        <f t="shared" si="36"/>
        <v>-2.3985633857503432E-2</v>
      </c>
      <c r="D1173" s="115">
        <f t="shared" si="37"/>
        <v>23.985633857503434</v>
      </c>
    </row>
    <row r="1174" spans="1:4" x14ac:dyDescent="0.3">
      <c r="A1174" s="117">
        <v>41060</v>
      </c>
      <c r="B1174" s="115">
        <v>1012.16</v>
      </c>
      <c r="C1174" s="115">
        <f t="shared" si="36"/>
        <v>1.096705887053279E-2</v>
      </c>
      <c r="D1174" s="115">
        <f t="shared" si="37"/>
        <v>-10.96705887053279</v>
      </c>
    </row>
    <row r="1175" spans="1:4" x14ac:dyDescent="0.3">
      <c r="A1175" s="117">
        <v>41061</v>
      </c>
      <c r="B1175" s="115">
        <v>986.46</v>
      </c>
      <c r="C1175" s="115">
        <f t="shared" si="36"/>
        <v>-3.1125573498796688E-3</v>
      </c>
      <c r="D1175" s="115">
        <f t="shared" si="37"/>
        <v>3.112557349879669</v>
      </c>
    </row>
    <row r="1176" spans="1:4" x14ac:dyDescent="0.3">
      <c r="A1176" s="117">
        <v>41064</v>
      </c>
      <c r="B1176" s="115">
        <v>981.66</v>
      </c>
      <c r="C1176" s="115">
        <f t="shared" si="36"/>
        <v>-2.8886294838058726E-2</v>
      </c>
      <c r="D1176" s="115">
        <f t="shared" si="37"/>
        <v>28.886294838058728</v>
      </c>
    </row>
    <row r="1177" spans="1:4" x14ac:dyDescent="0.3">
      <c r="A1177" s="117">
        <v>41065</v>
      </c>
      <c r="B1177" s="115">
        <v>999.77</v>
      </c>
      <c r="C1177" s="115">
        <f t="shared" si="36"/>
        <v>-1.2485060400430643E-2</v>
      </c>
      <c r="D1177" s="115">
        <f t="shared" si="37"/>
        <v>12.485060400430642</v>
      </c>
    </row>
    <row r="1178" spans="1:4" x14ac:dyDescent="0.3">
      <c r="A1178" s="117">
        <v>41066</v>
      </c>
      <c r="B1178" s="115">
        <v>1023.01</v>
      </c>
      <c r="C1178" s="115">
        <f t="shared" si="36"/>
        <v>7.5640432174760418E-3</v>
      </c>
      <c r="D1178" s="115">
        <f t="shared" si="37"/>
        <v>-7.5640432174760415</v>
      </c>
    </row>
    <row r="1179" spans="1:4" x14ac:dyDescent="0.3">
      <c r="A1179" s="117">
        <v>41067</v>
      </c>
      <c r="B1179" s="115">
        <v>1016.44</v>
      </c>
      <c r="C1179" s="115">
        <f t="shared" si="36"/>
        <v>-2.8156301812009015E-3</v>
      </c>
      <c r="D1179" s="115">
        <f t="shared" si="37"/>
        <v>2.8156301812009015</v>
      </c>
    </row>
    <row r="1180" spans="1:4" x14ac:dyDescent="0.3">
      <c r="A1180" s="117">
        <v>41068</v>
      </c>
      <c r="B1180" s="115">
        <v>1030.5</v>
      </c>
      <c r="C1180" s="115">
        <f t="shared" si="36"/>
        <v>1.5481035485174309E-2</v>
      </c>
      <c r="D1180" s="115">
        <f t="shared" si="37"/>
        <v>-15.48103548517431</v>
      </c>
    </row>
    <row r="1181" spans="1:4" x14ac:dyDescent="0.3">
      <c r="A1181" s="117">
        <v>41071</v>
      </c>
      <c r="B1181" s="115">
        <v>1008.41</v>
      </c>
      <c r="C1181" s="115">
        <f t="shared" si="36"/>
        <v>-2.0732986326911146E-2</v>
      </c>
      <c r="D1181" s="115">
        <f t="shared" si="37"/>
        <v>20.732986326911146</v>
      </c>
    </row>
    <row r="1182" spans="1:4" x14ac:dyDescent="0.3">
      <c r="A1182" s="117">
        <v>41072</v>
      </c>
      <c r="B1182" s="115">
        <v>1019.28</v>
      </c>
      <c r="C1182" s="115">
        <f t="shared" si="36"/>
        <v>1.3714706262618189E-2</v>
      </c>
      <c r="D1182" s="115">
        <f t="shared" si="37"/>
        <v>-13.71470626261819</v>
      </c>
    </row>
    <row r="1183" spans="1:4" x14ac:dyDescent="0.3">
      <c r="A1183" s="117">
        <v>41073</v>
      </c>
      <c r="B1183" s="115">
        <v>1013.42</v>
      </c>
      <c r="C1183" s="115">
        <f t="shared" si="36"/>
        <v>1.2448624723363805E-3</v>
      </c>
      <c r="D1183" s="115">
        <f t="shared" si="37"/>
        <v>-1.2448624723363806</v>
      </c>
    </row>
    <row r="1184" spans="1:4" x14ac:dyDescent="0.3">
      <c r="A1184" s="117">
        <v>41074</v>
      </c>
      <c r="B1184" s="115">
        <v>1028.54</v>
      </c>
      <c r="C1184" s="115">
        <f t="shared" si="36"/>
        <v>4.2657583683068677E-2</v>
      </c>
      <c r="D1184" s="115">
        <f t="shared" si="37"/>
        <v>-42.65758368306868</v>
      </c>
    </row>
    <row r="1185" spans="1:4" x14ac:dyDescent="0.3">
      <c r="A1185" s="117">
        <v>41075</v>
      </c>
      <c r="B1185" s="115">
        <v>1035.07</v>
      </c>
      <c r="C1185" s="115">
        <f t="shared" si="36"/>
        <v>5.4407839781594414E-2</v>
      </c>
      <c r="D1185" s="115">
        <f t="shared" si="37"/>
        <v>-54.407839781594411</v>
      </c>
    </row>
    <row r="1186" spans="1:4" x14ac:dyDescent="0.3">
      <c r="A1186" s="117">
        <v>41078</v>
      </c>
      <c r="B1186" s="115">
        <v>1043.1199999999999</v>
      </c>
      <c r="C1186" s="115">
        <f t="shared" si="36"/>
        <v>4.3359972793742471E-2</v>
      </c>
      <c r="D1186" s="115">
        <f t="shared" si="37"/>
        <v>-43.359972793742472</v>
      </c>
    </row>
    <row r="1187" spans="1:4" x14ac:dyDescent="0.3">
      <c r="A1187" s="117">
        <v>41079</v>
      </c>
      <c r="B1187" s="115">
        <v>1048.3399999999999</v>
      </c>
      <c r="C1187" s="115">
        <f t="shared" si="36"/>
        <v>2.4760266273056889E-2</v>
      </c>
      <c r="D1187" s="115">
        <f t="shared" si="37"/>
        <v>-24.760266273056889</v>
      </c>
    </row>
    <row r="1188" spans="1:4" x14ac:dyDescent="0.3">
      <c r="A1188" s="117">
        <v>41080</v>
      </c>
      <c r="B1188" s="115">
        <v>1047.49</v>
      </c>
      <c r="C1188" s="115">
        <f t="shared" si="36"/>
        <v>3.0547794262327291E-2</v>
      </c>
      <c r="D1188" s="115">
        <f t="shared" si="37"/>
        <v>-30.54779426232729</v>
      </c>
    </row>
    <row r="1189" spans="1:4" x14ac:dyDescent="0.3">
      <c r="A1189" s="117">
        <v>41081</v>
      </c>
      <c r="B1189" s="115">
        <v>1030.1500000000001</v>
      </c>
      <c r="C1189" s="115">
        <f t="shared" si="36"/>
        <v>-3.3964095099457453E-4</v>
      </c>
      <c r="D1189" s="115">
        <f t="shared" si="37"/>
        <v>0.33964095099457453</v>
      </c>
    </row>
    <row r="1190" spans="1:4" x14ac:dyDescent="0.3">
      <c r="A1190" s="117">
        <v>41082</v>
      </c>
      <c r="B1190" s="115">
        <v>1030.0899999999999</v>
      </c>
      <c r="C1190" s="115">
        <f t="shared" si="36"/>
        <v>2.1499191796987286E-2</v>
      </c>
      <c r="D1190" s="115">
        <f t="shared" si="37"/>
        <v>-21.499191796987287</v>
      </c>
    </row>
    <row r="1191" spans="1:4" x14ac:dyDescent="0.3">
      <c r="A1191" s="117">
        <v>41085</v>
      </c>
      <c r="B1191" s="115">
        <v>1024.3</v>
      </c>
      <c r="C1191" s="115">
        <f t="shared" si="36"/>
        <v>4.9250451298955946E-3</v>
      </c>
      <c r="D1191" s="115">
        <f t="shared" si="37"/>
        <v>-4.9250451298955946</v>
      </c>
    </row>
    <row r="1192" spans="1:4" x14ac:dyDescent="0.3">
      <c r="A1192" s="117">
        <v>41086</v>
      </c>
      <c r="B1192" s="115">
        <v>1029.75</v>
      </c>
      <c r="C1192" s="115">
        <f t="shared" si="36"/>
        <v>1.611375342898309E-2</v>
      </c>
      <c r="D1192" s="115">
        <f t="shared" si="37"/>
        <v>-16.113753428983092</v>
      </c>
    </row>
    <row r="1193" spans="1:4" x14ac:dyDescent="0.3">
      <c r="A1193" s="117">
        <v>41087</v>
      </c>
      <c r="B1193" s="115">
        <v>1035.72</v>
      </c>
      <c r="C1193" s="115">
        <f t="shared" si="36"/>
        <v>6.9807688568262428E-3</v>
      </c>
      <c r="D1193" s="115">
        <f t="shared" si="37"/>
        <v>-6.9807688568262432</v>
      </c>
    </row>
    <row r="1194" spans="1:4" x14ac:dyDescent="0.3">
      <c r="A1194" s="117">
        <v>41088</v>
      </c>
      <c r="B1194" s="115">
        <v>1046.27</v>
      </c>
      <c r="C1194" s="115">
        <f t="shared" si="36"/>
        <v>1.0820524215753569E-2</v>
      </c>
      <c r="D1194" s="115">
        <f t="shared" si="37"/>
        <v>-10.820524215753569</v>
      </c>
    </row>
    <row r="1195" spans="1:4" x14ac:dyDescent="0.3">
      <c r="A1195" s="117">
        <v>41089</v>
      </c>
      <c r="B1195" s="115">
        <v>1072.76</v>
      </c>
      <c r="C1195" s="115">
        <f t="shared" si="36"/>
        <v>2.8414755732801694E-2</v>
      </c>
      <c r="D1195" s="115">
        <f t="shared" si="37"/>
        <v>-28.414755732801694</v>
      </c>
    </row>
    <row r="1196" spans="1:4" x14ac:dyDescent="0.3">
      <c r="A1196" s="117">
        <v>41092</v>
      </c>
      <c r="B1196" s="115">
        <v>1083.8499999999999</v>
      </c>
      <c r="C1196" s="115">
        <f t="shared" si="36"/>
        <v>3.3872598584428711E-2</v>
      </c>
      <c r="D1196" s="115">
        <f t="shared" si="37"/>
        <v>-33.872598584428708</v>
      </c>
    </row>
    <row r="1197" spans="1:4" x14ac:dyDescent="0.3">
      <c r="A1197" s="117">
        <v>41093</v>
      </c>
      <c r="B1197" s="115">
        <v>1089.6199999999999</v>
      </c>
      <c r="C1197" s="115">
        <f t="shared" si="36"/>
        <v>4.0219954367106014E-2</v>
      </c>
      <c r="D1197" s="115">
        <f t="shared" si="37"/>
        <v>-40.219954367106013</v>
      </c>
    </row>
    <row r="1198" spans="1:4" x14ac:dyDescent="0.3">
      <c r="A1198" s="117">
        <v>41095</v>
      </c>
      <c r="B1198" s="115">
        <v>1083.3800000000001</v>
      </c>
      <c r="C1198" s="115">
        <f t="shared" si="36"/>
        <v>5.1672086589331666E-2</v>
      </c>
      <c r="D1198" s="115">
        <f t="shared" si="37"/>
        <v>-51.672086589331663</v>
      </c>
    </row>
    <row r="1199" spans="1:4" x14ac:dyDescent="0.3">
      <c r="A1199" s="117">
        <v>41096</v>
      </c>
      <c r="B1199" s="115">
        <v>1085.45</v>
      </c>
      <c r="C1199" s="115">
        <f t="shared" si="36"/>
        <v>5.3742876836004747E-2</v>
      </c>
      <c r="D1199" s="115">
        <f t="shared" si="37"/>
        <v>-53.742876836004747</v>
      </c>
    </row>
    <row r="1200" spans="1:4" x14ac:dyDescent="0.3">
      <c r="A1200" s="117">
        <v>41099</v>
      </c>
      <c r="B1200" s="115">
        <v>1087.77</v>
      </c>
      <c r="C1200" s="115">
        <f t="shared" si="36"/>
        <v>6.1964268280777147E-2</v>
      </c>
      <c r="D1200" s="115">
        <f t="shared" si="37"/>
        <v>-61.964268280777148</v>
      </c>
    </row>
    <row r="1201" spans="1:4" x14ac:dyDescent="0.3">
      <c r="A1201" s="117">
        <v>41100</v>
      </c>
      <c r="B1201" s="115">
        <v>1074.0999999999999</v>
      </c>
      <c r="C1201" s="115">
        <f t="shared" si="36"/>
        <v>4.306870599660103E-2</v>
      </c>
      <c r="D1201" s="115">
        <f t="shared" si="37"/>
        <v>-43.068705996601032</v>
      </c>
    </row>
    <row r="1202" spans="1:4" x14ac:dyDescent="0.3">
      <c r="A1202" s="117">
        <v>41101</v>
      </c>
      <c r="B1202" s="115">
        <v>1076.93</v>
      </c>
      <c r="C1202" s="115">
        <f t="shared" si="36"/>
        <v>3.9788745993125589E-2</v>
      </c>
      <c r="D1202" s="115">
        <f t="shared" si="37"/>
        <v>-39.788745993125588</v>
      </c>
    </row>
    <row r="1203" spans="1:4" x14ac:dyDescent="0.3">
      <c r="A1203" s="117">
        <v>41102</v>
      </c>
      <c r="B1203" s="115">
        <v>1080.6600000000001</v>
      </c>
      <c r="C1203" s="115">
        <f t="shared" si="36"/>
        <v>3.2869144675848588E-2</v>
      </c>
      <c r="D1203" s="115">
        <f t="shared" si="37"/>
        <v>-32.869144675848588</v>
      </c>
    </row>
    <row r="1204" spans="1:4" x14ac:dyDescent="0.3">
      <c r="A1204" s="117">
        <v>41103</v>
      </c>
      <c r="B1204" s="115">
        <v>1095.04</v>
      </c>
      <c r="C1204" s="115">
        <f t="shared" si="36"/>
        <v>2.0768857899250506E-2</v>
      </c>
      <c r="D1204" s="115">
        <f t="shared" si="37"/>
        <v>-20.768857899250506</v>
      </c>
    </row>
    <row r="1205" spans="1:4" x14ac:dyDescent="0.3">
      <c r="A1205" s="117">
        <v>41106</v>
      </c>
      <c r="B1205" s="115">
        <v>1097.6199999999999</v>
      </c>
      <c r="C1205" s="115">
        <f t="shared" si="36"/>
        <v>1.2704710061355338E-2</v>
      </c>
      <c r="D1205" s="115">
        <f t="shared" si="37"/>
        <v>-12.704710061355339</v>
      </c>
    </row>
    <row r="1206" spans="1:4" x14ac:dyDescent="0.3">
      <c r="A1206" s="117">
        <v>41107</v>
      </c>
      <c r="B1206" s="115">
        <v>1108.03</v>
      </c>
      <c r="C1206" s="115">
        <f t="shared" si="36"/>
        <v>1.6895798535269253E-2</v>
      </c>
      <c r="D1206" s="115">
        <f t="shared" si="37"/>
        <v>-16.895798535269254</v>
      </c>
    </row>
    <row r="1207" spans="1:4" x14ac:dyDescent="0.3">
      <c r="A1207" s="117">
        <v>41108</v>
      </c>
      <c r="B1207" s="115">
        <v>1098.1600000000001</v>
      </c>
      <c r="C1207" s="115">
        <f t="shared" si="36"/>
        <v>1.3642489246617042E-2</v>
      </c>
      <c r="D1207" s="115">
        <f t="shared" si="37"/>
        <v>-13.642489246617041</v>
      </c>
    </row>
    <row r="1208" spans="1:4" x14ac:dyDescent="0.3">
      <c r="A1208" s="117">
        <v>41109</v>
      </c>
      <c r="B1208" s="115">
        <v>1087.8900000000001</v>
      </c>
      <c r="C1208" s="115">
        <f t="shared" si="36"/>
        <v>2.2479156110369472E-3</v>
      </c>
      <c r="D1208" s="115">
        <f t="shared" si="37"/>
        <v>-2.2479156110369471</v>
      </c>
    </row>
    <row r="1209" spans="1:4" x14ac:dyDescent="0.3">
      <c r="A1209" s="117">
        <v>41110</v>
      </c>
      <c r="B1209" s="115">
        <v>1082.47</v>
      </c>
      <c r="C1209" s="115">
        <f t="shared" si="36"/>
        <v>-4.8723535306176438E-3</v>
      </c>
      <c r="D1209" s="115">
        <f t="shared" si="37"/>
        <v>4.8723535306176435</v>
      </c>
    </row>
    <row r="1210" spans="1:4" x14ac:dyDescent="0.3">
      <c r="A1210" s="117">
        <v>41113</v>
      </c>
      <c r="B1210" s="115">
        <v>1075.3699999999999</v>
      </c>
      <c r="C1210" s="115">
        <f t="shared" si="36"/>
        <v>1.1823852527697439E-3</v>
      </c>
      <c r="D1210" s="115">
        <f t="shared" si="37"/>
        <v>-1.1823852527697438</v>
      </c>
    </row>
    <row r="1211" spans="1:4" x14ac:dyDescent="0.3">
      <c r="A1211" s="117">
        <v>41114</v>
      </c>
      <c r="B1211" s="115">
        <v>1071.04</v>
      </c>
      <c r="C1211" s="115">
        <f t="shared" si="36"/>
        <v>-5.4692505548179548E-3</v>
      </c>
      <c r="D1211" s="115">
        <f t="shared" si="37"/>
        <v>5.4692505548179549</v>
      </c>
    </row>
    <row r="1212" spans="1:4" x14ac:dyDescent="0.3">
      <c r="A1212" s="117">
        <v>41115</v>
      </c>
      <c r="B1212" s="115">
        <v>1071.33</v>
      </c>
      <c r="C1212" s="115">
        <f t="shared" si="36"/>
        <v>-8.6336127921826968E-3</v>
      </c>
      <c r="D1212" s="115">
        <f t="shared" si="37"/>
        <v>8.6336127921826975</v>
      </c>
    </row>
    <row r="1213" spans="1:4" x14ac:dyDescent="0.3">
      <c r="A1213" s="117">
        <v>41116</v>
      </c>
      <c r="B1213" s="115">
        <v>1080.8900000000001</v>
      </c>
      <c r="C1213" s="115">
        <f t="shared" si="36"/>
        <v>-1.2921902396259373E-2</v>
      </c>
      <c r="D1213" s="115">
        <f t="shared" si="37"/>
        <v>12.921902396259373</v>
      </c>
    </row>
    <row r="1214" spans="1:4" x14ac:dyDescent="0.3">
      <c r="A1214" s="117">
        <v>41117</v>
      </c>
      <c r="B1214" s="115">
        <v>1093.68</v>
      </c>
      <c r="C1214" s="115">
        <f t="shared" si="36"/>
        <v>-3.5895847378872719E-3</v>
      </c>
      <c r="D1214" s="115">
        <f t="shared" si="37"/>
        <v>3.5895847378872721</v>
      </c>
    </row>
    <row r="1215" spans="1:4" x14ac:dyDescent="0.3">
      <c r="A1215" s="117">
        <v>41120</v>
      </c>
      <c r="B1215" s="115">
        <v>1096.4000000000001</v>
      </c>
      <c r="C1215" s="115">
        <f t="shared" si="36"/>
        <v>-1.0496105701109069E-2</v>
      </c>
      <c r="D1215" s="115">
        <f t="shared" si="37"/>
        <v>10.496105701109069</v>
      </c>
    </row>
    <row r="1216" spans="1:4" x14ac:dyDescent="0.3">
      <c r="A1216" s="117">
        <v>41121</v>
      </c>
      <c r="B1216" s="115">
        <v>1095.9100000000001</v>
      </c>
      <c r="C1216" s="115">
        <f t="shared" si="36"/>
        <v>-2.0488817658628976E-3</v>
      </c>
      <c r="D1216" s="115">
        <f t="shared" si="37"/>
        <v>2.0488817658628977</v>
      </c>
    </row>
    <row r="1217" spans="1:4" x14ac:dyDescent="0.3">
      <c r="A1217" s="117">
        <v>41122</v>
      </c>
      <c r="B1217" s="115">
        <v>1091.27</v>
      </c>
      <c r="C1217" s="115">
        <f t="shared" si="36"/>
        <v>3.1069317669983926E-3</v>
      </c>
      <c r="D1217" s="115">
        <f t="shared" si="37"/>
        <v>-3.1069317669983927</v>
      </c>
    </row>
    <row r="1218" spans="1:4" x14ac:dyDescent="0.3">
      <c r="A1218" s="117">
        <v>41123</v>
      </c>
      <c r="B1218" s="115">
        <v>1093.0899999999999</v>
      </c>
      <c r="C1218" s="115">
        <f t="shared" si="36"/>
        <v>9.8108954520678554E-3</v>
      </c>
      <c r="D1218" s="115">
        <f t="shared" si="37"/>
        <v>-9.8108954520678555</v>
      </c>
    </row>
    <row r="1219" spans="1:4" x14ac:dyDescent="0.3">
      <c r="A1219" s="117">
        <v>41124</v>
      </c>
      <c r="B1219" s="115">
        <v>1103.29</v>
      </c>
      <c r="C1219" s="115">
        <f t="shared" si="36"/>
        <v>2.596315686693889E-2</v>
      </c>
      <c r="D1219" s="115">
        <f t="shared" si="37"/>
        <v>-25.963156866938888</v>
      </c>
    </row>
    <row r="1220" spans="1:4" x14ac:dyDescent="0.3">
      <c r="A1220" s="117">
        <v>41127</v>
      </c>
      <c r="B1220" s="115">
        <v>1100.57</v>
      </c>
      <c r="C1220" s="115">
        <f t="shared" si="36"/>
        <v>2.7571332536599914E-2</v>
      </c>
      <c r="D1220" s="115">
        <f t="shared" si="37"/>
        <v>-27.571332536599915</v>
      </c>
    </row>
    <row r="1221" spans="1:4" x14ac:dyDescent="0.3">
      <c r="A1221" s="117">
        <v>41128</v>
      </c>
      <c r="B1221" s="115">
        <v>1088.1099999999999</v>
      </c>
      <c r="C1221" s="115">
        <f t="shared" si="36"/>
        <v>1.5662774308569698E-2</v>
      </c>
      <c r="D1221" s="115">
        <f t="shared" si="37"/>
        <v>-15.662774308569698</v>
      </c>
    </row>
    <row r="1222" spans="1:4" x14ac:dyDescent="0.3">
      <c r="A1222" s="117">
        <v>41129</v>
      </c>
      <c r="B1222" s="115">
        <v>1079.54</v>
      </c>
      <c r="C1222" s="115">
        <f t="shared" si="36"/>
        <v>-1.248970755581175E-3</v>
      </c>
      <c r="D1222" s="115">
        <f t="shared" si="37"/>
        <v>1.2489707555811749</v>
      </c>
    </row>
    <row r="1223" spans="1:4" x14ac:dyDescent="0.3">
      <c r="A1223" s="117">
        <v>41130</v>
      </c>
      <c r="B1223" s="115">
        <v>1076.18</v>
      </c>
      <c r="C1223" s="115">
        <f t="shared" si="36"/>
        <v>-1.6001024065540194E-2</v>
      </c>
      <c r="D1223" s="115">
        <f t="shared" si="37"/>
        <v>16.001024065540193</v>
      </c>
    </row>
    <row r="1224" spans="1:4" x14ac:dyDescent="0.3">
      <c r="A1224" s="117">
        <v>41131</v>
      </c>
      <c r="B1224" s="115">
        <v>1077.9100000000001</v>
      </c>
      <c r="C1224" s="115">
        <f t="shared" si="36"/>
        <v>-1.6864283108354621E-2</v>
      </c>
      <c r="D1224" s="115">
        <f t="shared" si="37"/>
        <v>16.86428310835462</v>
      </c>
    </row>
    <row r="1225" spans="1:4" x14ac:dyDescent="0.3">
      <c r="A1225" s="117">
        <v>41134</v>
      </c>
      <c r="B1225" s="115">
        <v>1078.1199999999999</v>
      </c>
      <c r="C1225" s="115">
        <f t="shared" si="36"/>
        <v>-1.6233084833608771E-2</v>
      </c>
      <c r="D1225" s="115">
        <f t="shared" si="37"/>
        <v>16.233084833608771</v>
      </c>
    </row>
    <row r="1226" spans="1:4" x14ac:dyDescent="0.3">
      <c r="A1226" s="117">
        <v>41135</v>
      </c>
      <c r="B1226" s="115">
        <v>1077.0899999999999</v>
      </c>
      <c r="C1226" s="115">
        <f t="shared" si="36"/>
        <v>-1.2994034473595045E-2</v>
      </c>
      <c r="D1226" s="115">
        <f t="shared" si="37"/>
        <v>12.994034473595045</v>
      </c>
    </row>
    <row r="1227" spans="1:4" x14ac:dyDescent="0.3">
      <c r="A1227" s="117">
        <v>41136</v>
      </c>
      <c r="B1227" s="115">
        <v>1082.07</v>
      </c>
      <c r="C1227" s="115">
        <f t="shared" si="36"/>
        <v>-1.008151204383901E-2</v>
      </c>
      <c r="D1227" s="115">
        <f t="shared" si="37"/>
        <v>10.081512043839009</v>
      </c>
    </row>
    <row r="1228" spans="1:4" x14ac:dyDescent="0.3">
      <c r="A1228" s="117">
        <v>41137</v>
      </c>
      <c r="B1228" s="115">
        <v>1089.21</v>
      </c>
      <c r="C1228" s="115">
        <f t="shared" si="36"/>
        <v>-1.2761830525065873E-2</v>
      </c>
      <c r="D1228" s="115">
        <f t="shared" si="37"/>
        <v>12.761830525065873</v>
      </c>
    </row>
    <row r="1229" spans="1:4" x14ac:dyDescent="0.3">
      <c r="A1229" s="117">
        <v>41138</v>
      </c>
      <c r="B1229" s="115">
        <v>1090.93</v>
      </c>
      <c r="C1229" s="115">
        <f t="shared" si="36"/>
        <v>-8.7590975585377338E-3</v>
      </c>
      <c r="D1229" s="115">
        <f t="shared" si="37"/>
        <v>8.759097558537734</v>
      </c>
    </row>
    <row r="1230" spans="1:4" x14ac:dyDescent="0.3">
      <c r="A1230" s="117">
        <v>41141</v>
      </c>
      <c r="B1230" s="115">
        <v>1087.71</v>
      </c>
      <c r="C1230" s="115">
        <f t="shared" si="36"/>
        <v>-3.6760989238207868E-4</v>
      </c>
      <c r="D1230" s="115">
        <f t="shared" si="37"/>
        <v>0.3676098923820787</v>
      </c>
    </row>
    <row r="1231" spans="1:4" x14ac:dyDescent="0.3">
      <c r="A1231" s="117">
        <v>41142</v>
      </c>
      <c r="B1231" s="115">
        <v>1088.1300000000001</v>
      </c>
      <c r="C1231" s="115">
        <f t="shared" ref="C1231:C1294" si="38">(B1231-B1222)/B1222</f>
        <v>7.957092835837622E-3</v>
      </c>
      <c r="D1231" s="115">
        <f t="shared" ref="D1231:D1294" si="39">C1231*$D$2</f>
        <v>-7.9570928358376216</v>
      </c>
    </row>
    <row r="1232" spans="1:4" x14ac:dyDescent="0.3">
      <c r="A1232" s="117">
        <v>41143</v>
      </c>
      <c r="B1232" s="115">
        <v>1087.92</v>
      </c>
      <c r="C1232" s="115">
        <f t="shared" si="38"/>
        <v>1.0908955750896699E-2</v>
      </c>
      <c r="D1232" s="115">
        <f t="shared" si="39"/>
        <v>-10.908955750896698</v>
      </c>
    </row>
    <row r="1233" spans="1:4" x14ac:dyDescent="0.3">
      <c r="A1233" s="117">
        <v>41144</v>
      </c>
      <c r="B1233" s="115">
        <v>1083.5899999999999</v>
      </c>
      <c r="C1233" s="115">
        <f t="shared" si="38"/>
        <v>5.2694566336705627E-3</v>
      </c>
      <c r="D1233" s="115">
        <f t="shared" si="39"/>
        <v>-5.2694566336705631</v>
      </c>
    </row>
    <row r="1234" spans="1:4" x14ac:dyDescent="0.3">
      <c r="A1234" s="117">
        <v>41145</v>
      </c>
      <c r="B1234" s="115">
        <v>1088.26</v>
      </c>
      <c r="C1234" s="115">
        <f t="shared" si="38"/>
        <v>9.4052610099062267E-3</v>
      </c>
      <c r="D1234" s="115">
        <f t="shared" si="39"/>
        <v>-9.4052610099062264</v>
      </c>
    </row>
    <row r="1235" spans="1:4" x14ac:dyDescent="0.3">
      <c r="A1235" s="117">
        <v>41148</v>
      </c>
      <c r="B1235" s="115">
        <v>1091.3699999999999</v>
      </c>
      <c r="C1235" s="115">
        <f t="shared" si="38"/>
        <v>1.3257945018522104E-2</v>
      </c>
      <c r="D1235" s="115">
        <f t="shared" si="39"/>
        <v>-13.257945018522104</v>
      </c>
    </row>
    <row r="1236" spans="1:4" x14ac:dyDescent="0.3">
      <c r="A1236" s="117">
        <v>41149</v>
      </c>
      <c r="B1236" s="115">
        <v>1094.71</v>
      </c>
      <c r="C1236" s="115">
        <f t="shared" si="38"/>
        <v>1.1681314517545168E-2</v>
      </c>
      <c r="D1236" s="115">
        <f t="shared" si="39"/>
        <v>-11.681314517545168</v>
      </c>
    </row>
    <row r="1237" spans="1:4" x14ac:dyDescent="0.3">
      <c r="A1237" s="117">
        <v>41150</v>
      </c>
      <c r="B1237" s="115">
        <v>1095.73</v>
      </c>
      <c r="C1237" s="115">
        <f t="shared" si="38"/>
        <v>5.9859898458515639E-3</v>
      </c>
      <c r="D1237" s="115">
        <f t="shared" si="39"/>
        <v>-5.9859898458515639</v>
      </c>
    </row>
    <row r="1238" spans="1:4" x14ac:dyDescent="0.3">
      <c r="A1238" s="117">
        <v>41151</v>
      </c>
      <c r="B1238" s="115">
        <v>1093.8800000000001</v>
      </c>
      <c r="C1238" s="115">
        <f t="shared" si="38"/>
        <v>2.7041148377989839E-3</v>
      </c>
      <c r="D1238" s="115">
        <f t="shared" si="39"/>
        <v>-2.7041148377989841</v>
      </c>
    </row>
    <row r="1239" spans="1:4" x14ac:dyDescent="0.3">
      <c r="A1239" s="117">
        <v>41152</v>
      </c>
      <c r="B1239" s="115">
        <v>1096.74</v>
      </c>
      <c r="C1239" s="115">
        <f t="shared" si="38"/>
        <v>8.3018451609344155E-3</v>
      </c>
      <c r="D1239" s="115">
        <f t="shared" si="39"/>
        <v>-8.3018451609344162</v>
      </c>
    </row>
    <row r="1240" spans="1:4" x14ac:dyDescent="0.3">
      <c r="A1240" s="117">
        <v>41156</v>
      </c>
      <c r="B1240" s="115">
        <v>1105.01</v>
      </c>
      <c r="C1240" s="115">
        <f t="shared" si="38"/>
        <v>1.5512852324630219E-2</v>
      </c>
      <c r="D1240" s="115">
        <f t="shared" si="39"/>
        <v>-15.512852324630218</v>
      </c>
    </row>
    <row r="1241" spans="1:4" x14ac:dyDescent="0.3">
      <c r="A1241" s="117">
        <v>41157</v>
      </c>
      <c r="B1241" s="115">
        <v>1103.0899999999999</v>
      </c>
      <c r="C1241" s="115">
        <f t="shared" si="38"/>
        <v>1.3944040002941249E-2</v>
      </c>
      <c r="D1241" s="115">
        <f t="shared" si="39"/>
        <v>-13.94404000294125</v>
      </c>
    </row>
    <row r="1242" spans="1:4" x14ac:dyDescent="0.3">
      <c r="A1242" s="117">
        <v>41158</v>
      </c>
      <c r="B1242" s="115">
        <v>1112.76</v>
      </c>
      <c r="C1242" s="115">
        <f t="shared" si="38"/>
        <v>2.6919775930010499E-2</v>
      </c>
      <c r="D1242" s="115">
        <f t="shared" si="39"/>
        <v>-26.919775930010498</v>
      </c>
    </row>
    <row r="1243" spans="1:4" x14ac:dyDescent="0.3">
      <c r="A1243" s="117">
        <v>41159</v>
      </c>
      <c r="B1243" s="115">
        <v>1114.06</v>
      </c>
      <c r="C1243" s="115">
        <f t="shared" si="38"/>
        <v>2.3707569882197226E-2</v>
      </c>
      <c r="D1243" s="115">
        <f t="shared" si="39"/>
        <v>-23.707569882197227</v>
      </c>
    </row>
    <row r="1244" spans="1:4" x14ac:dyDescent="0.3">
      <c r="A1244" s="117">
        <v>41162</v>
      </c>
      <c r="B1244" s="115">
        <v>1105.24</v>
      </c>
      <c r="C1244" s="115">
        <f t="shared" si="38"/>
        <v>1.2708797199849839E-2</v>
      </c>
      <c r="D1244" s="115">
        <f t="shared" si="39"/>
        <v>-12.708797199849839</v>
      </c>
    </row>
    <row r="1245" spans="1:4" x14ac:dyDescent="0.3">
      <c r="A1245" s="117">
        <v>41163</v>
      </c>
      <c r="B1245" s="115">
        <v>1109.43</v>
      </c>
      <c r="C1245" s="115">
        <f t="shared" si="38"/>
        <v>1.344648354358691E-2</v>
      </c>
      <c r="D1245" s="115">
        <f t="shared" si="39"/>
        <v>-13.446483543586909</v>
      </c>
    </row>
    <row r="1246" spans="1:4" x14ac:dyDescent="0.3">
      <c r="A1246" s="117">
        <v>41164</v>
      </c>
      <c r="B1246" s="115">
        <v>1112.67</v>
      </c>
      <c r="C1246" s="115">
        <f t="shared" si="38"/>
        <v>1.5460012959396981E-2</v>
      </c>
      <c r="D1246" s="115">
        <f t="shared" si="39"/>
        <v>-15.46001295939698</v>
      </c>
    </row>
    <row r="1247" spans="1:4" x14ac:dyDescent="0.3">
      <c r="A1247" s="117">
        <v>41165</v>
      </c>
      <c r="B1247" s="115">
        <v>1127.5</v>
      </c>
      <c r="C1247" s="115">
        <f t="shared" si="38"/>
        <v>3.0734632683658069E-2</v>
      </c>
      <c r="D1247" s="115">
        <f t="shared" si="39"/>
        <v>-30.73463268365807</v>
      </c>
    </row>
    <row r="1248" spans="1:4" x14ac:dyDescent="0.3">
      <c r="A1248" s="117">
        <v>41166</v>
      </c>
      <c r="B1248" s="115">
        <v>1132.27</v>
      </c>
      <c r="C1248" s="115">
        <f t="shared" si="38"/>
        <v>3.2396009993252706E-2</v>
      </c>
      <c r="D1248" s="115">
        <f t="shared" si="39"/>
        <v>-32.396009993252704</v>
      </c>
    </row>
    <row r="1249" spans="1:4" x14ac:dyDescent="0.3">
      <c r="A1249" s="117">
        <v>41169</v>
      </c>
      <c r="B1249" s="115">
        <v>1128.29</v>
      </c>
      <c r="C1249" s="115">
        <f t="shared" si="38"/>
        <v>2.10676826454059E-2</v>
      </c>
      <c r="D1249" s="115">
        <f t="shared" si="39"/>
        <v>-21.067682645405899</v>
      </c>
    </row>
    <row r="1250" spans="1:4" x14ac:dyDescent="0.3">
      <c r="A1250" s="117">
        <v>41170</v>
      </c>
      <c r="B1250" s="115">
        <v>1117.83</v>
      </c>
      <c r="C1250" s="115">
        <f t="shared" si="38"/>
        <v>1.3362463624908222E-2</v>
      </c>
      <c r="D1250" s="115">
        <f t="shared" si="39"/>
        <v>-13.362463624908223</v>
      </c>
    </row>
    <row r="1251" spans="1:4" x14ac:dyDescent="0.3">
      <c r="A1251" s="117">
        <v>41171</v>
      </c>
      <c r="B1251" s="115">
        <v>1112.1400000000001</v>
      </c>
      <c r="C1251" s="115">
        <f t="shared" si="38"/>
        <v>-5.5717315503782568E-4</v>
      </c>
      <c r="D1251" s="115">
        <f t="shared" si="39"/>
        <v>0.55717315503782572</v>
      </c>
    </row>
    <row r="1252" spans="1:4" x14ac:dyDescent="0.3">
      <c r="A1252" s="117">
        <v>41172</v>
      </c>
      <c r="B1252" s="115">
        <v>1097.02</v>
      </c>
      <c r="C1252" s="115">
        <f t="shared" si="38"/>
        <v>-1.5295405992495884E-2</v>
      </c>
      <c r="D1252" s="115">
        <f t="shared" si="39"/>
        <v>15.295405992495883</v>
      </c>
    </row>
    <row r="1253" spans="1:4" x14ac:dyDescent="0.3">
      <c r="A1253" s="117">
        <v>41173</v>
      </c>
      <c r="B1253" s="115">
        <v>1097.31</v>
      </c>
      <c r="C1253" s="115">
        <f t="shared" si="38"/>
        <v>-7.1749122362564366E-3</v>
      </c>
      <c r="D1253" s="115">
        <f t="shared" si="39"/>
        <v>7.1749122362564366</v>
      </c>
    </row>
    <row r="1254" spans="1:4" x14ac:dyDescent="0.3">
      <c r="A1254" s="117">
        <v>41176</v>
      </c>
      <c r="B1254" s="115">
        <v>1095.46</v>
      </c>
      <c r="C1254" s="115">
        <f t="shared" si="38"/>
        <v>-1.2592051774334593E-2</v>
      </c>
      <c r="D1254" s="115">
        <f t="shared" si="39"/>
        <v>12.592051774334593</v>
      </c>
    </row>
    <row r="1255" spans="1:4" x14ac:dyDescent="0.3">
      <c r="A1255" s="117">
        <v>41177</v>
      </c>
      <c r="B1255" s="115">
        <v>1079.54</v>
      </c>
      <c r="C1255" s="115">
        <f t="shared" si="38"/>
        <v>-2.9775225358821669E-2</v>
      </c>
      <c r="D1255" s="115">
        <f t="shared" si="39"/>
        <v>29.775225358821668</v>
      </c>
    </row>
    <row r="1256" spans="1:4" x14ac:dyDescent="0.3">
      <c r="A1256" s="117">
        <v>41178</v>
      </c>
      <c r="B1256" s="115">
        <v>1078.93</v>
      </c>
      <c r="C1256" s="115">
        <f t="shared" si="38"/>
        <v>-4.3077605321507707E-2</v>
      </c>
      <c r="D1256" s="115">
        <f t="shared" si="39"/>
        <v>43.077605321507704</v>
      </c>
    </row>
    <row r="1257" spans="1:4" x14ac:dyDescent="0.3">
      <c r="A1257" s="117">
        <v>41179</v>
      </c>
      <c r="B1257" s="115">
        <v>1084.97</v>
      </c>
      <c r="C1257" s="115">
        <f t="shared" si="38"/>
        <v>-4.1774488417073624E-2</v>
      </c>
      <c r="D1257" s="115">
        <f t="shared" si="39"/>
        <v>41.774488417073627</v>
      </c>
    </row>
    <row r="1258" spans="1:4" x14ac:dyDescent="0.3">
      <c r="A1258" s="117">
        <v>41180</v>
      </c>
      <c r="B1258" s="115">
        <v>1082.99</v>
      </c>
      <c r="C1258" s="115">
        <f t="shared" si="38"/>
        <v>-4.0149252408511957E-2</v>
      </c>
      <c r="D1258" s="115">
        <f t="shared" si="39"/>
        <v>40.149252408511956</v>
      </c>
    </row>
    <row r="1259" spans="1:4" x14ac:dyDescent="0.3">
      <c r="A1259" s="117">
        <v>41183</v>
      </c>
      <c r="B1259" s="115">
        <v>1075.3399999999999</v>
      </c>
      <c r="C1259" s="115">
        <f t="shared" si="38"/>
        <v>-3.8011146596530786E-2</v>
      </c>
      <c r="D1259" s="115">
        <f t="shared" si="39"/>
        <v>38.011146596530786</v>
      </c>
    </row>
    <row r="1260" spans="1:4" x14ac:dyDescent="0.3">
      <c r="A1260" s="117">
        <v>41184</v>
      </c>
      <c r="B1260" s="115">
        <v>1082.57</v>
      </c>
      <c r="C1260" s="115">
        <f t="shared" si="38"/>
        <v>-2.6588379160897156E-2</v>
      </c>
      <c r="D1260" s="115">
        <f t="shared" si="39"/>
        <v>26.588379160897155</v>
      </c>
    </row>
    <row r="1261" spans="1:4" x14ac:dyDescent="0.3">
      <c r="A1261" s="117">
        <v>41185</v>
      </c>
      <c r="B1261" s="115">
        <v>1086.94</v>
      </c>
      <c r="C1261" s="115">
        <f t="shared" si="38"/>
        <v>-9.1885289238117143E-3</v>
      </c>
      <c r="D1261" s="115">
        <f t="shared" si="39"/>
        <v>9.1885289238117149</v>
      </c>
    </row>
    <row r="1262" spans="1:4" x14ac:dyDescent="0.3">
      <c r="A1262" s="117">
        <v>41186</v>
      </c>
      <c r="B1262" s="115">
        <v>1084.08</v>
      </c>
      <c r="C1262" s="115">
        <f t="shared" si="38"/>
        <v>-1.2056756978429084E-2</v>
      </c>
      <c r="D1262" s="115">
        <f t="shared" si="39"/>
        <v>12.056756978429084</v>
      </c>
    </row>
    <row r="1263" spans="1:4" x14ac:dyDescent="0.3">
      <c r="A1263" s="117">
        <v>41187</v>
      </c>
      <c r="B1263" s="115">
        <v>1087.06</v>
      </c>
      <c r="C1263" s="115">
        <f t="shared" si="38"/>
        <v>-7.6680116115605233E-3</v>
      </c>
      <c r="D1263" s="115">
        <f t="shared" si="39"/>
        <v>7.668011611560523</v>
      </c>
    </row>
    <row r="1264" spans="1:4" x14ac:dyDescent="0.3">
      <c r="A1264" s="117">
        <v>41190</v>
      </c>
      <c r="B1264" s="115">
        <v>1084.22</v>
      </c>
      <c r="C1264" s="115">
        <f t="shared" si="38"/>
        <v>4.3351797988032533E-3</v>
      </c>
      <c r="D1264" s="115">
        <f t="shared" si="39"/>
        <v>-4.335179798803253</v>
      </c>
    </row>
    <row r="1265" spans="1:4" x14ac:dyDescent="0.3">
      <c r="A1265" s="117">
        <v>41191</v>
      </c>
      <c r="B1265" s="115">
        <v>1080.02</v>
      </c>
      <c r="C1265" s="115">
        <f t="shared" si="38"/>
        <v>1.0102601651635584E-3</v>
      </c>
      <c r="D1265" s="115">
        <f t="shared" si="39"/>
        <v>-1.0102601651635583</v>
      </c>
    </row>
    <row r="1266" spans="1:4" x14ac:dyDescent="0.3">
      <c r="A1266" s="117">
        <v>41192</v>
      </c>
      <c r="B1266" s="115">
        <v>1084.8</v>
      </c>
      <c r="C1266" s="115">
        <f t="shared" si="38"/>
        <v>-1.5668635999158755E-4</v>
      </c>
      <c r="D1266" s="115">
        <f t="shared" si="39"/>
        <v>0.15668635999158756</v>
      </c>
    </row>
    <row r="1267" spans="1:4" x14ac:dyDescent="0.3">
      <c r="A1267" s="117">
        <v>41193</v>
      </c>
      <c r="B1267" s="115">
        <v>1083.6600000000001</v>
      </c>
      <c r="C1267" s="115">
        <f t="shared" si="38"/>
        <v>6.1865760533344981E-4</v>
      </c>
      <c r="D1267" s="115">
        <f t="shared" si="39"/>
        <v>-0.61865760533344982</v>
      </c>
    </row>
    <row r="1268" spans="1:4" x14ac:dyDescent="0.3">
      <c r="A1268" s="117">
        <v>41194</v>
      </c>
      <c r="B1268" s="115">
        <v>1079.8</v>
      </c>
      <c r="C1268" s="115">
        <f t="shared" si="38"/>
        <v>4.1475254338163153E-3</v>
      </c>
      <c r="D1268" s="115">
        <f t="shared" si="39"/>
        <v>-4.1475254338163152</v>
      </c>
    </row>
    <row r="1269" spans="1:4" x14ac:dyDescent="0.3">
      <c r="A1269" s="117">
        <v>41197</v>
      </c>
      <c r="B1269" s="115">
        <v>1091.3699999999999</v>
      </c>
      <c r="C1269" s="115">
        <f t="shared" si="38"/>
        <v>8.1288046038592941E-3</v>
      </c>
      <c r="D1269" s="115">
        <f t="shared" si="39"/>
        <v>-8.1288046038592938</v>
      </c>
    </row>
    <row r="1270" spans="1:4" x14ac:dyDescent="0.3">
      <c r="A1270" s="117">
        <v>41198</v>
      </c>
      <c r="B1270" s="115">
        <v>1096.17</v>
      </c>
      <c r="C1270" s="115">
        <f t="shared" si="38"/>
        <v>8.4917290742819451E-3</v>
      </c>
      <c r="D1270" s="115">
        <f t="shared" si="39"/>
        <v>-8.4917290742819453</v>
      </c>
    </row>
    <row r="1271" spans="1:4" x14ac:dyDescent="0.3">
      <c r="A1271" s="117">
        <v>41199</v>
      </c>
      <c r="B1271" s="115">
        <v>1094.44</v>
      </c>
      <c r="C1271" s="115">
        <f t="shared" si="38"/>
        <v>9.5564902959192378E-3</v>
      </c>
      <c r="D1271" s="115">
        <f t="shared" si="39"/>
        <v>-9.5564902959192377</v>
      </c>
    </row>
    <row r="1272" spans="1:4" x14ac:dyDescent="0.3">
      <c r="A1272" s="117">
        <v>41200</v>
      </c>
      <c r="B1272" s="115">
        <v>1105.54</v>
      </c>
      <c r="C1272" s="115">
        <f t="shared" si="38"/>
        <v>1.6999981601751531E-2</v>
      </c>
      <c r="D1272" s="115">
        <f t="shared" si="39"/>
        <v>-16.999981601751532</v>
      </c>
    </row>
    <row r="1273" spans="1:4" x14ac:dyDescent="0.3">
      <c r="A1273" s="117">
        <v>41201</v>
      </c>
      <c r="B1273" s="115">
        <v>1096.0999999999999</v>
      </c>
      <c r="C1273" s="115">
        <f t="shared" si="38"/>
        <v>1.0957185810997659E-2</v>
      </c>
      <c r="D1273" s="115">
        <f t="shared" si="39"/>
        <v>-10.957185810997659</v>
      </c>
    </row>
    <row r="1274" spans="1:4" x14ac:dyDescent="0.3">
      <c r="A1274" s="117">
        <v>41204</v>
      </c>
      <c r="B1274" s="115">
        <v>1090.95</v>
      </c>
      <c r="C1274" s="115">
        <f t="shared" si="38"/>
        <v>1.0120182959574881E-2</v>
      </c>
      <c r="D1274" s="115">
        <f t="shared" si="39"/>
        <v>-10.120182959574882</v>
      </c>
    </row>
    <row r="1275" spans="1:4" x14ac:dyDescent="0.3">
      <c r="A1275" s="117">
        <v>41205</v>
      </c>
      <c r="B1275" s="115">
        <v>1081.3599999999999</v>
      </c>
      <c r="C1275" s="115">
        <f t="shared" si="38"/>
        <v>-3.1710914454277789E-3</v>
      </c>
      <c r="D1275" s="115">
        <f t="shared" si="39"/>
        <v>3.1710914454277788</v>
      </c>
    </row>
    <row r="1276" spans="1:4" x14ac:dyDescent="0.3">
      <c r="A1276" s="117">
        <v>41206</v>
      </c>
      <c r="B1276" s="115">
        <v>1080.83</v>
      </c>
      <c r="C1276" s="115">
        <f t="shared" si="38"/>
        <v>-2.6115202185188662E-3</v>
      </c>
      <c r="D1276" s="115">
        <f t="shared" si="39"/>
        <v>2.6115202185188662</v>
      </c>
    </row>
    <row r="1277" spans="1:4" x14ac:dyDescent="0.3">
      <c r="A1277" s="117">
        <v>41207</v>
      </c>
      <c r="B1277" s="115">
        <v>1076.01</v>
      </c>
      <c r="C1277" s="115">
        <f t="shared" si="38"/>
        <v>-3.5099092424522725E-3</v>
      </c>
      <c r="D1277" s="115">
        <f t="shared" si="39"/>
        <v>3.5099092424522724</v>
      </c>
    </row>
    <row r="1278" spans="1:4" x14ac:dyDescent="0.3">
      <c r="A1278" s="117">
        <v>41208</v>
      </c>
      <c r="B1278" s="115">
        <v>1068.58</v>
      </c>
      <c r="C1278" s="115">
        <f t="shared" si="38"/>
        <v>-2.0882010683819389E-2</v>
      </c>
      <c r="D1278" s="115">
        <f t="shared" si="39"/>
        <v>20.882010683819388</v>
      </c>
    </row>
    <row r="1279" spans="1:4" x14ac:dyDescent="0.3">
      <c r="A1279" s="117">
        <v>41213</v>
      </c>
      <c r="B1279" s="115">
        <v>1080.18</v>
      </c>
      <c r="C1279" s="115">
        <f t="shared" si="38"/>
        <v>-1.4587153452475445E-2</v>
      </c>
      <c r="D1279" s="115">
        <f t="shared" si="39"/>
        <v>14.587153452475444</v>
      </c>
    </row>
    <row r="1280" spans="1:4" x14ac:dyDescent="0.3">
      <c r="A1280" s="117">
        <v>41214</v>
      </c>
      <c r="B1280" s="115">
        <v>1083.0999999999999</v>
      </c>
      <c r="C1280" s="115">
        <f t="shared" si="38"/>
        <v>-1.0361463396805805E-2</v>
      </c>
      <c r="D1280" s="115">
        <f t="shared" si="39"/>
        <v>10.361463396805805</v>
      </c>
    </row>
    <row r="1281" spans="1:4" x14ac:dyDescent="0.3">
      <c r="A1281" s="117">
        <v>41215</v>
      </c>
      <c r="B1281" s="115">
        <v>1089.5899999999999</v>
      </c>
      <c r="C1281" s="115">
        <f t="shared" si="38"/>
        <v>-1.4427338676122118E-2</v>
      </c>
      <c r="D1281" s="115">
        <f t="shared" si="39"/>
        <v>14.427338676122117</v>
      </c>
    </row>
    <row r="1282" spans="1:4" x14ac:dyDescent="0.3">
      <c r="A1282" s="117">
        <v>41218</v>
      </c>
      <c r="B1282" s="115">
        <v>1083.1500000000001</v>
      </c>
      <c r="C1282" s="115">
        <f t="shared" si="38"/>
        <v>-1.1814615454794106E-2</v>
      </c>
      <c r="D1282" s="115">
        <f t="shared" si="39"/>
        <v>11.814615454794106</v>
      </c>
    </row>
    <row r="1283" spans="1:4" x14ac:dyDescent="0.3">
      <c r="A1283" s="117">
        <v>41219</v>
      </c>
      <c r="B1283" s="115">
        <v>1086.81</v>
      </c>
      <c r="C1283" s="115">
        <f t="shared" si="38"/>
        <v>-3.7948576928366101E-3</v>
      </c>
      <c r="D1283" s="115">
        <f t="shared" si="39"/>
        <v>3.7948576928366102</v>
      </c>
    </row>
    <row r="1284" spans="1:4" x14ac:dyDescent="0.3">
      <c r="A1284" s="117">
        <v>41220</v>
      </c>
      <c r="B1284" s="115">
        <v>1083.3599999999999</v>
      </c>
      <c r="C1284" s="115">
        <f t="shared" si="38"/>
        <v>1.8495228231116374E-3</v>
      </c>
      <c r="D1284" s="115">
        <f t="shared" si="39"/>
        <v>-1.8495228231116374</v>
      </c>
    </row>
    <row r="1285" spans="1:4" x14ac:dyDescent="0.3">
      <c r="A1285" s="117">
        <v>41221</v>
      </c>
      <c r="B1285" s="115">
        <v>1070.07</v>
      </c>
      <c r="C1285" s="115">
        <f t="shared" si="38"/>
        <v>-9.9553121212401507E-3</v>
      </c>
      <c r="D1285" s="115">
        <f t="shared" si="39"/>
        <v>9.9553121212401514</v>
      </c>
    </row>
    <row r="1286" spans="1:4" x14ac:dyDescent="0.3">
      <c r="A1286" s="117">
        <v>41222</v>
      </c>
      <c r="B1286" s="115">
        <v>1067.48</v>
      </c>
      <c r="C1286" s="115">
        <f t="shared" si="38"/>
        <v>-7.9274356186280551E-3</v>
      </c>
      <c r="D1286" s="115">
        <f t="shared" si="39"/>
        <v>7.9274356186280555</v>
      </c>
    </row>
    <row r="1287" spans="1:4" x14ac:dyDescent="0.3">
      <c r="A1287" s="117">
        <v>41225</v>
      </c>
      <c r="B1287" s="115">
        <v>1065.75</v>
      </c>
      <c r="C1287" s="115">
        <f t="shared" si="38"/>
        <v>-2.6483744782795182E-3</v>
      </c>
      <c r="D1287" s="115">
        <f t="shared" si="39"/>
        <v>2.6483744782795182</v>
      </c>
    </row>
    <row r="1288" spans="1:4" x14ac:dyDescent="0.3">
      <c r="A1288" s="117">
        <v>41226</v>
      </c>
      <c r="B1288" s="115">
        <v>1064.94</v>
      </c>
      <c r="C1288" s="115">
        <f t="shared" si="38"/>
        <v>-1.4108759651169258E-2</v>
      </c>
      <c r="D1288" s="115">
        <f t="shared" si="39"/>
        <v>14.108759651169258</v>
      </c>
    </row>
    <row r="1289" spans="1:4" x14ac:dyDescent="0.3">
      <c r="A1289" s="117">
        <v>41227</v>
      </c>
      <c r="B1289" s="115">
        <v>1044.23</v>
      </c>
      <c r="C1289" s="115">
        <f t="shared" si="38"/>
        <v>-3.5887729664850793E-2</v>
      </c>
      <c r="D1289" s="115">
        <f t="shared" si="39"/>
        <v>35.887729664850795</v>
      </c>
    </row>
    <row r="1290" spans="1:4" x14ac:dyDescent="0.3">
      <c r="A1290" s="117">
        <v>41228</v>
      </c>
      <c r="B1290" s="115">
        <v>1038.06</v>
      </c>
      <c r="C1290" s="115">
        <f t="shared" si="38"/>
        <v>-4.7293018474839139E-2</v>
      </c>
      <c r="D1290" s="115">
        <f t="shared" si="39"/>
        <v>47.293018474839137</v>
      </c>
    </row>
    <row r="1291" spans="1:4" x14ac:dyDescent="0.3">
      <c r="A1291" s="117">
        <v>41229</v>
      </c>
      <c r="B1291" s="115">
        <v>1046.43</v>
      </c>
      <c r="C1291" s="115">
        <f t="shared" si="38"/>
        <v>-3.3901121728292502E-2</v>
      </c>
      <c r="D1291" s="115">
        <f t="shared" si="39"/>
        <v>33.901121728292502</v>
      </c>
    </row>
    <row r="1292" spans="1:4" x14ac:dyDescent="0.3">
      <c r="A1292" s="117">
        <v>41232</v>
      </c>
      <c r="B1292" s="115">
        <v>1059.4000000000001</v>
      </c>
      <c r="C1292" s="115">
        <f t="shared" si="38"/>
        <v>-2.5220599736844394E-2</v>
      </c>
      <c r="D1292" s="115">
        <f t="shared" si="39"/>
        <v>25.220599736844395</v>
      </c>
    </row>
    <row r="1293" spans="1:4" x14ac:dyDescent="0.3">
      <c r="A1293" s="117">
        <v>41233</v>
      </c>
      <c r="B1293" s="115">
        <v>1065.44</v>
      </c>
      <c r="C1293" s="115">
        <f t="shared" si="38"/>
        <v>-1.6541131295229515E-2</v>
      </c>
      <c r="D1293" s="115">
        <f t="shared" si="39"/>
        <v>16.541131295229516</v>
      </c>
    </row>
    <row r="1294" spans="1:4" x14ac:dyDescent="0.3">
      <c r="A1294" s="117">
        <v>41234</v>
      </c>
      <c r="B1294" s="115">
        <v>1064.25</v>
      </c>
      <c r="C1294" s="115">
        <f t="shared" si="38"/>
        <v>-5.4388965207883009E-3</v>
      </c>
      <c r="D1294" s="115">
        <f t="shared" si="39"/>
        <v>5.4388965207883011</v>
      </c>
    </row>
    <row r="1295" spans="1:4" x14ac:dyDescent="0.3">
      <c r="A1295" s="117">
        <v>41236</v>
      </c>
      <c r="B1295" s="115">
        <v>1073.83</v>
      </c>
      <c r="C1295" s="115">
        <f t="shared" ref="C1295:C1358" si="40">(B1295-B1286)/B1286</f>
        <v>5.9485892007343543E-3</v>
      </c>
      <c r="D1295" s="115">
        <f t="shared" ref="D1295:D1358" si="41">C1295*$D$2</f>
        <v>-5.9485892007343546</v>
      </c>
    </row>
    <row r="1296" spans="1:4" x14ac:dyDescent="0.3">
      <c r="A1296" s="117">
        <v>41239</v>
      </c>
      <c r="B1296" s="115">
        <v>1074.73</v>
      </c>
      <c r="C1296" s="115">
        <f t="shared" si="40"/>
        <v>8.4259910860896257E-3</v>
      </c>
      <c r="D1296" s="115">
        <f t="shared" si="41"/>
        <v>-8.4259910860896259</v>
      </c>
    </row>
    <row r="1297" spans="1:4" x14ac:dyDescent="0.3">
      <c r="A1297" s="117">
        <v>41240</v>
      </c>
      <c r="B1297" s="115">
        <v>1069.1500000000001</v>
      </c>
      <c r="C1297" s="115">
        <f t="shared" si="40"/>
        <v>3.9532743628749381E-3</v>
      </c>
      <c r="D1297" s="115">
        <f t="shared" si="41"/>
        <v>-3.9532743628749381</v>
      </c>
    </row>
    <row r="1298" spans="1:4" x14ac:dyDescent="0.3">
      <c r="A1298" s="117">
        <v>41241</v>
      </c>
      <c r="B1298" s="115">
        <v>1067.95</v>
      </c>
      <c r="C1298" s="115">
        <f t="shared" si="40"/>
        <v>2.2715302184384691E-2</v>
      </c>
      <c r="D1298" s="115">
        <f t="shared" si="41"/>
        <v>-22.71530218438469</v>
      </c>
    </row>
    <row r="1299" spans="1:4" x14ac:dyDescent="0.3">
      <c r="A1299" s="117">
        <v>41242</v>
      </c>
      <c r="B1299" s="115">
        <v>1073.3</v>
      </c>
      <c r="C1299" s="115">
        <f t="shared" si="40"/>
        <v>3.3947941352137655E-2</v>
      </c>
      <c r="D1299" s="115">
        <f t="shared" si="41"/>
        <v>-33.947941352137654</v>
      </c>
    </row>
    <row r="1300" spans="1:4" x14ac:dyDescent="0.3">
      <c r="A1300" s="117">
        <v>41243</v>
      </c>
      <c r="B1300" s="115">
        <v>1077.18</v>
      </c>
      <c r="C1300" s="115">
        <f t="shared" si="40"/>
        <v>2.9385625412115476E-2</v>
      </c>
      <c r="D1300" s="115">
        <f t="shared" si="41"/>
        <v>-29.385625412115477</v>
      </c>
    </row>
    <row r="1301" spans="1:4" x14ac:dyDescent="0.3">
      <c r="A1301" s="117">
        <v>41246</v>
      </c>
      <c r="B1301" s="115">
        <v>1081.1600000000001</v>
      </c>
      <c r="C1301" s="115">
        <f t="shared" si="40"/>
        <v>2.0539928261279958E-2</v>
      </c>
      <c r="D1301" s="115">
        <f t="shared" si="41"/>
        <v>-20.539928261279957</v>
      </c>
    </row>
    <row r="1302" spans="1:4" x14ac:dyDescent="0.3">
      <c r="A1302" s="117">
        <v>41247</v>
      </c>
      <c r="B1302" s="115">
        <v>1082.29</v>
      </c>
      <c r="C1302" s="115">
        <f t="shared" si="40"/>
        <v>1.5815062321669834E-2</v>
      </c>
      <c r="D1302" s="115">
        <f t="shared" si="41"/>
        <v>-15.815062321669835</v>
      </c>
    </row>
    <row r="1303" spans="1:4" x14ac:dyDescent="0.3">
      <c r="A1303" s="117">
        <v>41248</v>
      </c>
      <c r="B1303" s="115">
        <v>1077.8399999999999</v>
      </c>
      <c r="C1303" s="115">
        <f t="shared" si="40"/>
        <v>1.2769556025369902E-2</v>
      </c>
      <c r="D1303" s="115">
        <f t="shared" si="41"/>
        <v>-12.769556025369901</v>
      </c>
    </row>
    <row r="1304" spans="1:4" x14ac:dyDescent="0.3">
      <c r="A1304" s="117">
        <v>41249</v>
      </c>
      <c r="B1304" s="115">
        <v>1087.94</v>
      </c>
      <c r="C1304" s="115">
        <f t="shared" si="40"/>
        <v>1.3139882476742248E-2</v>
      </c>
      <c r="D1304" s="115">
        <f t="shared" si="41"/>
        <v>-13.139882476742248</v>
      </c>
    </row>
    <row r="1305" spans="1:4" x14ac:dyDescent="0.3">
      <c r="A1305" s="117">
        <v>41250</v>
      </c>
      <c r="B1305" s="115">
        <v>1092.0899999999999</v>
      </c>
      <c r="C1305" s="115">
        <f t="shared" si="40"/>
        <v>1.6152894215291189E-2</v>
      </c>
      <c r="D1305" s="115">
        <f t="shared" si="41"/>
        <v>-16.152894215291187</v>
      </c>
    </row>
    <row r="1306" spans="1:4" x14ac:dyDescent="0.3">
      <c r="A1306" s="117">
        <v>41253</v>
      </c>
      <c r="B1306" s="115">
        <v>1092.07</v>
      </c>
      <c r="C1306" s="115">
        <f t="shared" si="40"/>
        <v>2.1437590609362431E-2</v>
      </c>
      <c r="D1306" s="115">
        <f t="shared" si="41"/>
        <v>-21.437590609362431</v>
      </c>
    </row>
    <row r="1307" spans="1:4" x14ac:dyDescent="0.3">
      <c r="A1307" s="117">
        <v>41254</v>
      </c>
      <c r="B1307" s="115">
        <v>1094.25</v>
      </c>
      <c r="C1307" s="115">
        <f t="shared" si="40"/>
        <v>2.4626621096493238E-2</v>
      </c>
      <c r="D1307" s="115">
        <f t="shared" si="41"/>
        <v>-24.626621096493238</v>
      </c>
    </row>
    <row r="1308" spans="1:4" x14ac:dyDescent="0.3">
      <c r="A1308" s="117">
        <v>41255</v>
      </c>
      <c r="B1308" s="115">
        <v>1092.81</v>
      </c>
      <c r="C1308" s="115">
        <f t="shared" si="40"/>
        <v>1.8177583154756351E-2</v>
      </c>
      <c r="D1308" s="115">
        <f t="shared" si="41"/>
        <v>-18.177583154756352</v>
      </c>
    </row>
    <row r="1309" spans="1:4" x14ac:dyDescent="0.3">
      <c r="A1309" s="117">
        <v>41256</v>
      </c>
      <c r="B1309" s="115">
        <v>1084.8</v>
      </c>
      <c r="C1309" s="115">
        <f t="shared" si="40"/>
        <v>7.0740266250764869E-3</v>
      </c>
      <c r="D1309" s="115">
        <f t="shared" si="41"/>
        <v>-7.0740266250764865</v>
      </c>
    </row>
    <row r="1310" spans="1:4" x14ac:dyDescent="0.3">
      <c r="A1310" s="117">
        <v>41257</v>
      </c>
      <c r="B1310" s="115">
        <v>1085.05</v>
      </c>
      <c r="C1310" s="115">
        <f t="shared" si="40"/>
        <v>3.5979873469235567E-3</v>
      </c>
      <c r="D1310" s="115">
        <f t="shared" si="41"/>
        <v>-3.5979873469235568</v>
      </c>
    </row>
    <row r="1311" spans="1:4" x14ac:dyDescent="0.3">
      <c r="A1311" s="117">
        <v>41260</v>
      </c>
      <c r="B1311" s="115">
        <v>1091.98</v>
      </c>
      <c r="C1311" s="115">
        <f t="shared" si="40"/>
        <v>8.9532380415600771E-3</v>
      </c>
      <c r="D1311" s="115">
        <f t="shared" si="41"/>
        <v>-8.953238041560077</v>
      </c>
    </row>
    <row r="1312" spans="1:4" x14ac:dyDescent="0.3">
      <c r="A1312" s="117">
        <v>41261</v>
      </c>
      <c r="B1312" s="115">
        <v>1101.79</v>
      </c>
      <c r="C1312" s="115">
        <f t="shared" si="40"/>
        <v>2.2220366659244459E-2</v>
      </c>
      <c r="D1312" s="115">
        <f t="shared" si="41"/>
        <v>-22.220366659244458</v>
      </c>
    </row>
    <row r="1313" spans="1:4" x14ac:dyDescent="0.3">
      <c r="A1313" s="117">
        <v>41262</v>
      </c>
      <c r="B1313" s="115">
        <v>1099.57</v>
      </c>
      <c r="C1313" s="115">
        <f t="shared" si="40"/>
        <v>1.0689927753368642E-2</v>
      </c>
      <c r="D1313" s="115">
        <f t="shared" si="41"/>
        <v>-10.689927753368641</v>
      </c>
    </row>
    <row r="1314" spans="1:4" x14ac:dyDescent="0.3">
      <c r="A1314" s="117">
        <v>41263</v>
      </c>
      <c r="B1314" s="115">
        <v>1115.22</v>
      </c>
      <c r="C1314" s="115">
        <f t="shared" si="40"/>
        <v>2.1179573112106248E-2</v>
      </c>
      <c r="D1314" s="115">
        <f t="shared" si="41"/>
        <v>-21.179573112106247</v>
      </c>
    </row>
    <row r="1315" spans="1:4" x14ac:dyDescent="0.3">
      <c r="A1315" s="117">
        <v>41264</v>
      </c>
      <c r="B1315" s="115">
        <v>1111.23</v>
      </c>
      <c r="C1315" s="115">
        <f t="shared" si="40"/>
        <v>1.7544662887910192E-2</v>
      </c>
      <c r="D1315" s="115">
        <f t="shared" si="41"/>
        <v>-17.544662887910192</v>
      </c>
    </row>
    <row r="1316" spans="1:4" x14ac:dyDescent="0.3">
      <c r="A1316" s="117">
        <v>41267</v>
      </c>
      <c r="B1316" s="115">
        <v>1113.93</v>
      </c>
      <c r="C1316" s="115">
        <f t="shared" si="40"/>
        <v>1.798492117888971E-2</v>
      </c>
      <c r="D1316" s="115">
        <f t="shared" si="41"/>
        <v>-17.98492117888971</v>
      </c>
    </row>
    <row r="1317" spans="1:4" x14ac:dyDescent="0.3">
      <c r="A1317" s="117">
        <v>41269</v>
      </c>
      <c r="B1317" s="115">
        <v>1107.24</v>
      </c>
      <c r="C1317" s="115">
        <f t="shared" si="40"/>
        <v>1.3204491174129139E-2</v>
      </c>
      <c r="D1317" s="115">
        <f t="shared" si="41"/>
        <v>-13.204491174129139</v>
      </c>
    </row>
    <row r="1318" spans="1:4" x14ac:dyDescent="0.3">
      <c r="A1318" s="117">
        <v>41270</v>
      </c>
      <c r="B1318" s="115">
        <v>1111.53</v>
      </c>
      <c r="C1318" s="115">
        <f t="shared" si="40"/>
        <v>2.4640486725663734E-2</v>
      </c>
      <c r="D1318" s="115">
        <f t="shared" si="41"/>
        <v>-24.640486725663735</v>
      </c>
    </row>
    <row r="1319" spans="1:4" x14ac:dyDescent="0.3">
      <c r="A1319" s="117">
        <v>41271</v>
      </c>
      <c r="B1319" s="115">
        <v>1103.4100000000001</v>
      </c>
      <c r="C1319" s="115">
        <f t="shared" si="40"/>
        <v>1.692087922215578E-2</v>
      </c>
      <c r="D1319" s="115">
        <f t="shared" si="41"/>
        <v>-16.920879222155779</v>
      </c>
    </row>
    <row r="1320" spans="1:4" x14ac:dyDescent="0.3">
      <c r="A1320" s="117">
        <v>41274</v>
      </c>
      <c r="B1320" s="115">
        <v>1116.24</v>
      </c>
      <c r="C1320" s="115">
        <f t="shared" si="40"/>
        <v>2.2216524112163218E-2</v>
      </c>
      <c r="D1320" s="115">
        <f t="shared" si="41"/>
        <v>-22.216524112163217</v>
      </c>
    </row>
    <row r="1321" spans="1:4" x14ac:dyDescent="0.3">
      <c r="A1321" s="117">
        <v>41276</v>
      </c>
      <c r="B1321" s="115">
        <v>1132.17</v>
      </c>
      <c r="C1321" s="115">
        <f t="shared" si="40"/>
        <v>2.7573312518719639E-2</v>
      </c>
      <c r="D1321" s="115">
        <f t="shared" si="41"/>
        <v>-27.573312518719639</v>
      </c>
    </row>
    <row r="1322" spans="1:4" x14ac:dyDescent="0.3">
      <c r="A1322" s="117">
        <v>41277</v>
      </c>
      <c r="B1322" s="115">
        <v>1130.81</v>
      </c>
      <c r="C1322" s="115">
        <f t="shared" si="40"/>
        <v>2.8411106159680611E-2</v>
      </c>
      <c r="D1322" s="115">
        <f t="shared" si="41"/>
        <v>-28.41110615968061</v>
      </c>
    </row>
    <row r="1323" spans="1:4" x14ac:dyDescent="0.3">
      <c r="A1323" s="117">
        <v>41278</v>
      </c>
      <c r="B1323" s="115">
        <v>1135.74</v>
      </c>
      <c r="C1323" s="115">
        <f t="shared" si="40"/>
        <v>1.8399956959164993E-2</v>
      </c>
      <c r="D1323" s="115">
        <f t="shared" si="41"/>
        <v>-18.399956959164992</v>
      </c>
    </row>
    <row r="1324" spans="1:4" x14ac:dyDescent="0.3">
      <c r="A1324" s="117">
        <v>41281</v>
      </c>
      <c r="B1324" s="115">
        <v>1138.23</v>
      </c>
      <c r="C1324" s="115">
        <f t="shared" si="40"/>
        <v>2.4297400178180936E-2</v>
      </c>
      <c r="D1324" s="115">
        <f t="shared" si="41"/>
        <v>-24.297400178180936</v>
      </c>
    </row>
    <row r="1325" spans="1:4" x14ac:dyDescent="0.3">
      <c r="A1325" s="117">
        <v>41282</v>
      </c>
      <c r="B1325" s="115">
        <v>1136.6400000000001</v>
      </c>
      <c r="C1325" s="115">
        <f t="shared" si="40"/>
        <v>2.0387277477040781E-2</v>
      </c>
      <c r="D1325" s="115">
        <f t="shared" si="41"/>
        <v>-20.387277477040779</v>
      </c>
    </row>
    <row r="1326" spans="1:4" x14ac:dyDescent="0.3">
      <c r="A1326" s="117">
        <v>41283</v>
      </c>
      <c r="B1326" s="115">
        <v>1141.49</v>
      </c>
      <c r="C1326" s="115">
        <f t="shared" si="40"/>
        <v>3.0932769769878257E-2</v>
      </c>
      <c r="D1326" s="115">
        <f t="shared" si="41"/>
        <v>-30.932769769878256</v>
      </c>
    </row>
    <row r="1327" spans="1:4" x14ac:dyDescent="0.3">
      <c r="A1327" s="117">
        <v>41284</v>
      </c>
      <c r="B1327" s="115">
        <v>1143.5</v>
      </c>
      <c r="C1327" s="115">
        <f t="shared" si="40"/>
        <v>2.876215666693659E-2</v>
      </c>
      <c r="D1327" s="115">
        <f t="shared" si="41"/>
        <v>-28.76215666693659</v>
      </c>
    </row>
    <row r="1328" spans="1:4" x14ac:dyDescent="0.3">
      <c r="A1328" s="117">
        <v>41285</v>
      </c>
      <c r="B1328" s="115">
        <v>1143.28</v>
      </c>
      <c r="C1328" s="115">
        <f t="shared" si="40"/>
        <v>3.6133440878730376E-2</v>
      </c>
      <c r="D1328" s="115">
        <f t="shared" si="41"/>
        <v>-36.133440878730376</v>
      </c>
    </row>
    <row r="1329" spans="1:4" x14ac:dyDescent="0.3">
      <c r="A1329" s="117">
        <v>41288</v>
      </c>
      <c r="B1329" s="115">
        <v>1145.33</v>
      </c>
      <c r="C1329" s="115">
        <f t="shared" si="40"/>
        <v>2.6060703791299288E-2</v>
      </c>
      <c r="D1329" s="115">
        <f t="shared" si="41"/>
        <v>-26.060703791299286</v>
      </c>
    </row>
    <row r="1330" spans="1:4" x14ac:dyDescent="0.3">
      <c r="A1330" s="117">
        <v>41289</v>
      </c>
      <c r="B1330" s="115">
        <v>1151.25</v>
      </c>
      <c r="C1330" s="115">
        <f t="shared" si="40"/>
        <v>1.6852592808500426E-2</v>
      </c>
      <c r="D1330" s="115">
        <f t="shared" si="41"/>
        <v>-16.852592808500425</v>
      </c>
    </row>
    <row r="1331" spans="1:4" x14ac:dyDescent="0.3">
      <c r="A1331" s="117">
        <v>41290</v>
      </c>
      <c r="B1331" s="115">
        <v>1148.58</v>
      </c>
      <c r="C1331" s="115">
        <f t="shared" si="40"/>
        <v>1.5714399412810272E-2</v>
      </c>
      <c r="D1331" s="115">
        <f t="shared" si="41"/>
        <v>-15.714399412810273</v>
      </c>
    </row>
    <row r="1332" spans="1:4" x14ac:dyDescent="0.3">
      <c r="A1332" s="117">
        <v>41291</v>
      </c>
      <c r="B1332" s="115">
        <v>1152.3499999999999</v>
      </c>
      <c r="C1332" s="115">
        <f t="shared" si="40"/>
        <v>1.4624826104566098E-2</v>
      </c>
      <c r="D1332" s="115">
        <f t="shared" si="41"/>
        <v>-14.624826104566097</v>
      </c>
    </row>
    <row r="1333" spans="1:4" x14ac:dyDescent="0.3">
      <c r="A1333" s="117">
        <v>41292</v>
      </c>
      <c r="B1333" s="115">
        <v>1156.97</v>
      </c>
      <c r="C1333" s="115">
        <f t="shared" si="40"/>
        <v>1.6464159264823461E-2</v>
      </c>
      <c r="D1333" s="115">
        <f t="shared" si="41"/>
        <v>-16.464159264823461</v>
      </c>
    </row>
    <row r="1334" spans="1:4" x14ac:dyDescent="0.3">
      <c r="A1334" s="117">
        <v>41296</v>
      </c>
      <c r="B1334" s="115">
        <v>1163.8</v>
      </c>
      <c r="C1334" s="115">
        <f t="shared" si="40"/>
        <v>2.3894988738738607E-2</v>
      </c>
      <c r="D1334" s="115">
        <f t="shared" si="41"/>
        <v>-23.894988738738608</v>
      </c>
    </row>
    <row r="1335" spans="1:4" x14ac:dyDescent="0.3">
      <c r="A1335" s="117">
        <v>41297</v>
      </c>
      <c r="B1335" s="115">
        <v>1163.53</v>
      </c>
      <c r="C1335" s="115">
        <f t="shared" si="40"/>
        <v>1.9308097311408742E-2</v>
      </c>
      <c r="D1335" s="115">
        <f t="shared" si="41"/>
        <v>-19.308097311408741</v>
      </c>
    </row>
    <row r="1336" spans="1:4" x14ac:dyDescent="0.3">
      <c r="A1336" s="117">
        <v>41298</v>
      </c>
      <c r="B1336" s="115">
        <v>1166.3900000000001</v>
      </c>
      <c r="C1336" s="115">
        <f t="shared" si="40"/>
        <v>2.0017490161784085E-2</v>
      </c>
      <c r="D1336" s="115">
        <f t="shared" si="41"/>
        <v>-20.017490161784085</v>
      </c>
    </row>
    <row r="1337" spans="1:4" x14ac:dyDescent="0.3">
      <c r="A1337" s="117">
        <v>41299</v>
      </c>
      <c r="B1337" s="115">
        <v>1171.99</v>
      </c>
      <c r="C1337" s="115">
        <f t="shared" si="40"/>
        <v>2.5111958575327161E-2</v>
      </c>
      <c r="D1337" s="115">
        <f t="shared" si="41"/>
        <v>-25.111958575327161</v>
      </c>
    </row>
    <row r="1338" spans="1:4" x14ac:dyDescent="0.3">
      <c r="A1338" s="117">
        <v>41302</v>
      </c>
      <c r="B1338" s="115">
        <v>1171.9100000000001</v>
      </c>
      <c r="C1338" s="115">
        <f t="shared" si="40"/>
        <v>2.3207285236569508E-2</v>
      </c>
      <c r="D1338" s="115">
        <f t="shared" si="41"/>
        <v>-23.207285236569508</v>
      </c>
    </row>
    <row r="1339" spans="1:4" x14ac:dyDescent="0.3">
      <c r="A1339" s="117">
        <v>41303</v>
      </c>
      <c r="B1339" s="115">
        <v>1174.8800000000001</v>
      </c>
      <c r="C1339" s="115">
        <f t="shared" si="40"/>
        <v>2.052551574375688E-2</v>
      </c>
      <c r="D1339" s="115">
        <f t="shared" si="41"/>
        <v>-20.52551574375688</v>
      </c>
    </row>
    <row r="1340" spans="1:4" x14ac:dyDescent="0.3">
      <c r="A1340" s="117">
        <v>41304</v>
      </c>
      <c r="B1340" s="115">
        <v>1163.25</v>
      </c>
      <c r="C1340" s="115">
        <f t="shared" si="40"/>
        <v>1.2772292744084063E-2</v>
      </c>
      <c r="D1340" s="115">
        <f t="shared" si="41"/>
        <v>-12.772292744084062</v>
      </c>
    </row>
    <row r="1341" spans="1:4" x14ac:dyDescent="0.3">
      <c r="A1341" s="117">
        <v>41305</v>
      </c>
      <c r="B1341" s="115">
        <v>1156.28</v>
      </c>
      <c r="C1341" s="115">
        <f t="shared" si="40"/>
        <v>3.410422180761109E-3</v>
      </c>
      <c r="D1341" s="115">
        <f t="shared" si="41"/>
        <v>-3.4104221807611088</v>
      </c>
    </row>
    <row r="1342" spans="1:4" x14ac:dyDescent="0.3">
      <c r="A1342" s="117">
        <v>41306</v>
      </c>
      <c r="B1342" s="115">
        <v>1163.3699999999999</v>
      </c>
      <c r="C1342" s="115">
        <f t="shared" si="40"/>
        <v>5.5316905364874314E-3</v>
      </c>
      <c r="D1342" s="115">
        <f t="shared" si="41"/>
        <v>-5.5316905364874316</v>
      </c>
    </row>
    <row r="1343" spans="1:4" x14ac:dyDescent="0.3">
      <c r="A1343" s="117">
        <v>41309</v>
      </c>
      <c r="B1343" s="115">
        <v>1160.94</v>
      </c>
      <c r="C1343" s="115">
        <f t="shared" si="40"/>
        <v>-2.4574669187144697E-3</v>
      </c>
      <c r="D1343" s="115">
        <f t="shared" si="41"/>
        <v>2.4574669187144695</v>
      </c>
    </row>
    <row r="1344" spans="1:4" x14ac:dyDescent="0.3">
      <c r="A1344" s="117">
        <v>41310</v>
      </c>
      <c r="B1344" s="115">
        <v>1159.73</v>
      </c>
      <c r="C1344" s="115">
        <f t="shared" si="40"/>
        <v>-3.2659235258222434E-3</v>
      </c>
      <c r="D1344" s="115">
        <f t="shared" si="41"/>
        <v>3.2659235258222434</v>
      </c>
    </row>
    <row r="1345" spans="1:4" x14ac:dyDescent="0.3">
      <c r="A1345" s="117">
        <v>41311</v>
      </c>
      <c r="B1345" s="115">
        <v>1162.1500000000001</v>
      </c>
      <c r="C1345" s="115">
        <f t="shared" si="40"/>
        <v>-3.6351477636125213E-3</v>
      </c>
      <c r="D1345" s="115">
        <f t="shared" si="41"/>
        <v>3.6351477636125211</v>
      </c>
    </row>
    <row r="1346" spans="1:4" x14ac:dyDescent="0.3">
      <c r="A1346" s="117">
        <v>41312</v>
      </c>
      <c r="B1346" s="115">
        <v>1157.07</v>
      </c>
      <c r="C1346" s="115">
        <f t="shared" si="40"/>
        <v>-1.2730484048498769E-2</v>
      </c>
      <c r="D1346" s="115">
        <f t="shared" si="41"/>
        <v>12.73048404849877</v>
      </c>
    </row>
    <row r="1347" spans="1:4" x14ac:dyDescent="0.3">
      <c r="A1347" s="117">
        <v>41313</v>
      </c>
      <c r="B1347" s="115">
        <v>1167.42</v>
      </c>
      <c r="C1347" s="115">
        <f t="shared" si="40"/>
        <v>-3.8313522369465306E-3</v>
      </c>
      <c r="D1347" s="115">
        <f t="shared" si="41"/>
        <v>3.8313522369465307</v>
      </c>
    </row>
    <row r="1348" spans="1:4" x14ac:dyDescent="0.3">
      <c r="A1348" s="117">
        <v>41316</v>
      </c>
      <c r="B1348" s="115">
        <v>1169.05</v>
      </c>
      <c r="C1348" s="115">
        <f t="shared" si="40"/>
        <v>-4.9622089064416397E-3</v>
      </c>
      <c r="D1348" s="115">
        <f t="shared" si="41"/>
        <v>4.9622089064416395</v>
      </c>
    </row>
    <row r="1349" spans="1:4" x14ac:dyDescent="0.3">
      <c r="A1349" s="117">
        <v>41317</v>
      </c>
      <c r="B1349" s="115">
        <v>1176.6099999999999</v>
      </c>
      <c r="C1349" s="115">
        <f t="shared" si="40"/>
        <v>1.1485063399956931E-2</v>
      </c>
      <c r="D1349" s="115">
        <f t="shared" si="41"/>
        <v>-11.48506339995693</v>
      </c>
    </row>
    <row r="1350" spans="1:4" x14ac:dyDescent="0.3">
      <c r="A1350" s="117">
        <v>41318</v>
      </c>
      <c r="B1350" s="115">
        <v>1174.52</v>
      </c>
      <c r="C1350" s="115">
        <f t="shared" si="40"/>
        <v>1.5774725844951057E-2</v>
      </c>
      <c r="D1350" s="115">
        <f t="shared" si="41"/>
        <v>-15.774725844951057</v>
      </c>
    </row>
    <row r="1351" spans="1:4" x14ac:dyDescent="0.3">
      <c r="A1351" s="117">
        <v>41319</v>
      </c>
      <c r="B1351" s="115">
        <v>1169.8</v>
      </c>
      <c r="C1351" s="115">
        <f t="shared" si="40"/>
        <v>5.5270464254708858E-3</v>
      </c>
      <c r="D1351" s="115">
        <f t="shared" si="41"/>
        <v>-5.5270464254708855</v>
      </c>
    </row>
    <row r="1352" spans="1:4" x14ac:dyDescent="0.3">
      <c r="A1352" s="117">
        <v>41320</v>
      </c>
      <c r="B1352" s="115">
        <v>1172.4100000000001</v>
      </c>
      <c r="C1352" s="115">
        <f t="shared" si="40"/>
        <v>9.8799248884524835E-3</v>
      </c>
      <c r="D1352" s="115">
        <f t="shared" si="41"/>
        <v>-9.879924888452484</v>
      </c>
    </row>
    <row r="1353" spans="1:4" x14ac:dyDescent="0.3">
      <c r="A1353" s="117">
        <v>41324</v>
      </c>
      <c r="B1353" s="115">
        <v>1179.9000000000001</v>
      </c>
      <c r="C1353" s="115">
        <f t="shared" si="40"/>
        <v>1.7391979167564926E-2</v>
      </c>
      <c r="D1353" s="115">
        <f t="shared" si="41"/>
        <v>-17.391979167564926</v>
      </c>
    </row>
    <row r="1354" spans="1:4" x14ac:dyDescent="0.3">
      <c r="A1354" s="117">
        <v>41325</v>
      </c>
      <c r="B1354" s="115">
        <v>1171.3399999999999</v>
      </c>
      <c r="C1354" s="115">
        <f t="shared" si="40"/>
        <v>7.9077571742028358E-3</v>
      </c>
      <c r="D1354" s="115">
        <f t="shared" si="41"/>
        <v>-7.9077571742028354</v>
      </c>
    </row>
    <row r="1355" spans="1:4" x14ac:dyDescent="0.3">
      <c r="A1355" s="117">
        <v>41326</v>
      </c>
      <c r="B1355" s="115">
        <v>1161.45</v>
      </c>
      <c r="C1355" s="115">
        <f t="shared" si="40"/>
        <v>3.7854235266665884E-3</v>
      </c>
      <c r="D1355" s="115">
        <f t="shared" si="41"/>
        <v>-3.7854235266665883</v>
      </c>
    </row>
    <row r="1356" spans="1:4" x14ac:dyDescent="0.3">
      <c r="A1356" s="117">
        <v>41327</v>
      </c>
      <c r="B1356" s="115">
        <v>1173.55</v>
      </c>
      <c r="C1356" s="115">
        <f t="shared" si="40"/>
        <v>5.2508951362833269E-3</v>
      </c>
      <c r="D1356" s="115">
        <f t="shared" si="41"/>
        <v>-5.2508951362833267</v>
      </c>
    </row>
    <row r="1357" spans="1:4" x14ac:dyDescent="0.3">
      <c r="A1357" s="117">
        <v>41330</v>
      </c>
      <c r="B1357" s="115">
        <v>1151.76</v>
      </c>
      <c r="C1357" s="115">
        <f t="shared" si="40"/>
        <v>-1.4789786578846041E-2</v>
      </c>
      <c r="D1357" s="115">
        <f t="shared" si="41"/>
        <v>14.789786578846041</v>
      </c>
    </row>
    <row r="1358" spans="1:4" x14ac:dyDescent="0.3">
      <c r="A1358" s="117">
        <v>41331</v>
      </c>
      <c r="B1358" s="115">
        <v>1161.55</v>
      </c>
      <c r="C1358" s="115">
        <f t="shared" si="40"/>
        <v>-1.2799483261233499E-2</v>
      </c>
      <c r="D1358" s="115">
        <f t="shared" si="41"/>
        <v>12.799483261233499</v>
      </c>
    </row>
    <row r="1359" spans="1:4" x14ac:dyDescent="0.3">
      <c r="A1359" s="117">
        <v>41332</v>
      </c>
      <c r="B1359" s="115">
        <v>1171.75</v>
      </c>
      <c r="C1359" s="115">
        <f t="shared" ref="C1359:C1422" si="42">(B1359-B1350)/B1350</f>
        <v>-2.3584102441848429E-3</v>
      </c>
      <c r="D1359" s="115">
        <f t="shared" ref="D1359:D1422" si="43">C1359*$D$2</f>
        <v>2.3584102441848431</v>
      </c>
    </row>
    <row r="1360" spans="1:4" x14ac:dyDescent="0.3">
      <c r="A1360" s="117">
        <v>41333</v>
      </c>
      <c r="B1360" s="115">
        <v>1170.27</v>
      </c>
      <c r="C1360" s="115">
        <f t="shared" si="42"/>
        <v>4.0177808172339486E-4</v>
      </c>
      <c r="D1360" s="115">
        <f t="shared" si="43"/>
        <v>-0.40177808172339485</v>
      </c>
    </row>
    <row r="1361" spans="1:4" x14ac:dyDescent="0.3">
      <c r="A1361" s="117">
        <v>41334</v>
      </c>
      <c r="B1361" s="115">
        <v>1175.68</v>
      </c>
      <c r="C1361" s="115">
        <f t="shared" si="42"/>
        <v>2.7891266707039189E-3</v>
      </c>
      <c r="D1361" s="115">
        <f t="shared" si="43"/>
        <v>-2.7891266707039191</v>
      </c>
    </row>
    <row r="1362" spans="1:4" x14ac:dyDescent="0.3">
      <c r="A1362" s="117">
        <v>41337</v>
      </c>
      <c r="B1362" s="115">
        <v>1184.23</v>
      </c>
      <c r="C1362" s="115">
        <f t="shared" si="42"/>
        <v>3.6698025256377042E-3</v>
      </c>
      <c r="D1362" s="115">
        <f t="shared" si="43"/>
        <v>-3.6698025256377043</v>
      </c>
    </row>
    <row r="1363" spans="1:4" x14ac:dyDescent="0.3">
      <c r="A1363" s="117">
        <v>41338</v>
      </c>
      <c r="B1363" s="115">
        <v>1193.33</v>
      </c>
      <c r="C1363" s="115">
        <f t="shared" si="42"/>
        <v>1.8773370669489652E-2</v>
      </c>
      <c r="D1363" s="115">
        <f t="shared" si="43"/>
        <v>-18.773370669489651</v>
      </c>
    </row>
    <row r="1364" spans="1:4" x14ac:dyDescent="0.3">
      <c r="A1364" s="117">
        <v>41339</v>
      </c>
      <c r="B1364" s="115">
        <v>1189.1600000000001</v>
      </c>
      <c r="C1364" s="115">
        <f t="shared" si="42"/>
        <v>2.385810839898406E-2</v>
      </c>
      <c r="D1364" s="115">
        <f t="shared" si="43"/>
        <v>-23.858108398984061</v>
      </c>
    </row>
    <row r="1365" spans="1:4" x14ac:dyDescent="0.3">
      <c r="A1365" s="117">
        <v>41340</v>
      </c>
      <c r="B1365" s="115">
        <v>1183.95</v>
      </c>
      <c r="C1365" s="115">
        <f t="shared" si="42"/>
        <v>8.8619999147885407E-3</v>
      </c>
      <c r="D1365" s="115">
        <f t="shared" si="43"/>
        <v>-8.8619999147885409</v>
      </c>
    </row>
    <row r="1366" spans="1:4" x14ac:dyDescent="0.3">
      <c r="A1366" s="117">
        <v>41341</v>
      </c>
      <c r="B1366" s="115">
        <v>1185.03</v>
      </c>
      <c r="C1366" s="115">
        <f t="shared" si="42"/>
        <v>2.8886226297145223E-2</v>
      </c>
      <c r="D1366" s="115">
        <f t="shared" si="43"/>
        <v>-28.886226297145221</v>
      </c>
    </row>
    <row r="1367" spans="1:4" x14ac:dyDescent="0.3">
      <c r="A1367" s="117">
        <v>41344</v>
      </c>
      <c r="B1367" s="115">
        <v>1186.82</v>
      </c>
      <c r="C1367" s="115">
        <f t="shared" si="42"/>
        <v>2.1755413025698406E-2</v>
      </c>
      <c r="D1367" s="115">
        <f t="shared" si="43"/>
        <v>-21.755413025698406</v>
      </c>
    </row>
    <row r="1368" spans="1:4" x14ac:dyDescent="0.3">
      <c r="A1368" s="117">
        <v>41345</v>
      </c>
      <c r="B1368" s="115">
        <v>1181.3399999999999</v>
      </c>
      <c r="C1368" s="115">
        <f t="shared" si="42"/>
        <v>8.1843396628973053E-3</v>
      </c>
      <c r="D1368" s="115">
        <f t="shared" si="43"/>
        <v>-8.1843396628973046</v>
      </c>
    </row>
    <row r="1369" spans="1:4" x14ac:dyDescent="0.3">
      <c r="A1369" s="117">
        <v>41346</v>
      </c>
      <c r="B1369" s="115">
        <v>1182.5999999999999</v>
      </c>
      <c r="C1369" s="115">
        <f t="shared" si="42"/>
        <v>1.0536030146889117E-2</v>
      </c>
      <c r="D1369" s="115">
        <f t="shared" si="43"/>
        <v>-10.536030146889118</v>
      </c>
    </row>
    <row r="1370" spans="1:4" x14ac:dyDescent="0.3">
      <c r="A1370" s="117">
        <v>41347</v>
      </c>
      <c r="B1370" s="115">
        <v>1190.6199999999999</v>
      </c>
      <c r="C1370" s="115">
        <f t="shared" si="42"/>
        <v>1.2707539466521355E-2</v>
      </c>
      <c r="D1370" s="115">
        <f t="shared" si="43"/>
        <v>-12.707539466521355</v>
      </c>
    </row>
    <row r="1371" spans="1:4" x14ac:dyDescent="0.3">
      <c r="A1371" s="117">
        <v>41348</v>
      </c>
      <c r="B1371" s="115">
        <v>1191.06</v>
      </c>
      <c r="C1371" s="115">
        <f t="shared" si="42"/>
        <v>5.7674607128682161E-3</v>
      </c>
      <c r="D1371" s="115">
        <f t="shared" si="43"/>
        <v>-5.7674607128682158</v>
      </c>
    </row>
    <row r="1372" spans="1:4" x14ac:dyDescent="0.3">
      <c r="A1372" s="117">
        <v>41351</v>
      </c>
      <c r="B1372" s="115">
        <v>1184.42</v>
      </c>
      <c r="C1372" s="115">
        <f t="shared" si="42"/>
        <v>-7.4665013030761444E-3</v>
      </c>
      <c r="D1372" s="115">
        <f t="shared" si="43"/>
        <v>7.4665013030761447</v>
      </c>
    </row>
    <row r="1373" spans="1:4" x14ac:dyDescent="0.3">
      <c r="A1373" s="117">
        <v>41352</v>
      </c>
      <c r="B1373" s="115">
        <v>1178.5</v>
      </c>
      <c r="C1373" s="115">
        <f t="shared" si="42"/>
        <v>-8.96431094217774E-3</v>
      </c>
      <c r="D1373" s="115">
        <f t="shared" si="43"/>
        <v>8.9643109421777396</v>
      </c>
    </row>
    <row r="1374" spans="1:4" x14ac:dyDescent="0.3">
      <c r="A1374" s="117">
        <v>41353</v>
      </c>
      <c r="B1374" s="115">
        <v>1184.6600000000001</v>
      </c>
      <c r="C1374" s="115">
        <f t="shared" si="42"/>
        <v>5.9968748680268281E-4</v>
      </c>
      <c r="D1374" s="115">
        <f t="shared" si="43"/>
        <v>-0.5996874868026828</v>
      </c>
    </row>
    <row r="1375" spans="1:4" x14ac:dyDescent="0.3">
      <c r="A1375" s="117">
        <v>41354</v>
      </c>
      <c r="B1375" s="115">
        <v>1180.47</v>
      </c>
      <c r="C1375" s="115">
        <f t="shared" si="42"/>
        <v>-3.8480038480038022E-3</v>
      </c>
      <c r="D1375" s="115">
        <f t="shared" si="43"/>
        <v>3.8480038480038021</v>
      </c>
    </row>
    <row r="1376" spans="1:4" x14ac:dyDescent="0.3">
      <c r="A1376" s="117">
        <v>41355</v>
      </c>
      <c r="B1376" s="115">
        <v>1187.48</v>
      </c>
      <c r="C1376" s="115">
        <f t="shared" si="42"/>
        <v>5.5610791863979533E-4</v>
      </c>
      <c r="D1376" s="115">
        <f t="shared" si="43"/>
        <v>-0.55610791863979536</v>
      </c>
    </row>
    <row r="1377" spans="1:4" x14ac:dyDescent="0.3">
      <c r="A1377" s="117">
        <v>41358</v>
      </c>
      <c r="B1377" s="115">
        <v>1187.73</v>
      </c>
      <c r="C1377" s="115">
        <f t="shared" si="42"/>
        <v>5.409111686728715E-3</v>
      </c>
      <c r="D1377" s="115">
        <f t="shared" si="43"/>
        <v>-5.409111686728715</v>
      </c>
    </row>
    <row r="1378" spans="1:4" x14ac:dyDescent="0.3">
      <c r="A1378" s="117">
        <v>41359</v>
      </c>
      <c r="B1378" s="115">
        <v>1197.1500000000001</v>
      </c>
      <c r="C1378" s="115">
        <f t="shared" si="42"/>
        <v>1.2303399289700815E-2</v>
      </c>
      <c r="D1378" s="115">
        <f t="shared" si="43"/>
        <v>-12.303399289700815</v>
      </c>
    </row>
    <row r="1379" spans="1:4" x14ac:dyDescent="0.3">
      <c r="A1379" s="117">
        <v>41360</v>
      </c>
      <c r="B1379" s="115">
        <v>1199.01</v>
      </c>
      <c r="C1379" s="115">
        <f t="shared" si="42"/>
        <v>7.0467487527507526E-3</v>
      </c>
      <c r="D1379" s="115">
        <f t="shared" si="43"/>
        <v>-7.0467487527507524</v>
      </c>
    </row>
    <row r="1380" spans="1:4" x14ac:dyDescent="0.3">
      <c r="A1380" s="117">
        <v>41361</v>
      </c>
      <c r="B1380" s="115">
        <v>1204.51</v>
      </c>
      <c r="C1380" s="115">
        <f t="shared" si="42"/>
        <v>1.1292462176548659E-2</v>
      </c>
      <c r="D1380" s="115">
        <f t="shared" si="43"/>
        <v>-11.292462176548659</v>
      </c>
    </row>
    <row r="1381" spans="1:4" x14ac:dyDescent="0.3">
      <c r="A1381" s="117">
        <v>41365</v>
      </c>
      <c r="B1381" s="115">
        <v>1207.54</v>
      </c>
      <c r="C1381" s="115">
        <f t="shared" si="42"/>
        <v>1.9520102666283828E-2</v>
      </c>
      <c r="D1381" s="115">
        <f t="shared" si="43"/>
        <v>-19.520102666283826</v>
      </c>
    </row>
    <row r="1382" spans="1:4" x14ac:dyDescent="0.3">
      <c r="A1382" s="117">
        <v>41366</v>
      </c>
      <c r="B1382" s="115">
        <v>1212.74</v>
      </c>
      <c r="C1382" s="115">
        <f t="shared" si="42"/>
        <v>2.9053882053457793E-2</v>
      </c>
      <c r="D1382" s="115">
        <f t="shared" si="43"/>
        <v>-29.053882053457794</v>
      </c>
    </row>
    <row r="1383" spans="1:4" x14ac:dyDescent="0.3">
      <c r="A1383" s="117">
        <v>41367</v>
      </c>
      <c r="B1383" s="115">
        <v>1207.02</v>
      </c>
      <c r="C1383" s="115">
        <f t="shared" si="42"/>
        <v>1.887461381324591E-2</v>
      </c>
      <c r="D1383" s="115">
        <f t="shared" si="43"/>
        <v>-18.874613813245912</v>
      </c>
    </row>
    <row r="1384" spans="1:4" x14ac:dyDescent="0.3">
      <c r="A1384" s="117">
        <v>41368</v>
      </c>
      <c r="B1384" s="115">
        <v>1225.19</v>
      </c>
      <c r="C1384" s="115">
        <f t="shared" si="42"/>
        <v>3.7883216007183598E-2</v>
      </c>
      <c r="D1384" s="115">
        <f t="shared" si="43"/>
        <v>-37.883216007183599</v>
      </c>
    </row>
    <row r="1385" spans="1:4" x14ac:dyDescent="0.3">
      <c r="A1385" s="117">
        <v>41369</v>
      </c>
      <c r="B1385" s="115">
        <v>1228.05</v>
      </c>
      <c r="C1385" s="115">
        <f t="shared" si="42"/>
        <v>3.4164785933236713E-2</v>
      </c>
      <c r="D1385" s="115">
        <f t="shared" si="43"/>
        <v>-34.164785933236715</v>
      </c>
    </row>
    <row r="1386" spans="1:4" x14ac:dyDescent="0.3">
      <c r="A1386" s="117">
        <v>41372</v>
      </c>
      <c r="B1386" s="115">
        <v>1241.8699999999999</v>
      </c>
      <c r="C1386" s="115">
        <f t="shared" si="42"/>
        <v>4.5582750288365094E-2</v>
      </c>
      <c r="D1386" s="115">
        <f t="shared" si="43"/>
        <v>-45.582750288365091</v>
      </c>
    </row>
    <row r="1387" spans="1:4" x14ac:dyDescent="0.3">
      <c r="A1387" s="117">
        <v>41373</v>
      </c>
      <c r="B1387" s="115">
        <v>1240.8599999999999</v>
      </c>
      <c r="C1387" s="115">
        <f t="shared" si="42"/>
        <v>3.6511715323894085E-2</v>
      </c>
      <c r="D1387" s="115">
        <f t="shared" si="43"/>
        <v>-36.511715323894087</v>
      </c>
    </row>
    <row r="1388" spans="1:4" x14ac:dyDescent="0.3">
      <c r="A1388" s="117">
        <v>41374</v>
      </c>
      <c r="B1388" s="115">
        <v>1248.8599999999999</v>
      </c>
      <c r="C1388" s="115">
        <f t="shared" si="42"/>
        <v>4.1575966839309024E-2</v>
      </c>
      <c r="D1388" s="115">
        <f t="shared" si="43"/>
        <v>-41.575966839309025</v>
      </c>
    </row>
    <row r="1389" spans="1:4" x14ac:dyDescent="0.3">
      <c r="A1389" s="117">
        <v>41375</v>
      </c>
      <c r="B1389" s="115">
        <v>1256.8</v>
      </c>
      <c r="C1389" s="115">
        <f t="shared" si="42"/>
        <v>4.3411843820308646E-2</v>
      </c>
      <c r="D1389" s="115">
        <f t="shared" si="43"/>
        <v>-43.411843820308647</v>
      </c>
    </row>
    <row r="1390" spans="1:4" x14ac:dyDescent="0.3">
      <c r="A1390" s="117">
        <v>41376</v>
      </c>
      <c r="B1390" s="115">
        <v>1259.4100000000001</v>
      </c>
      <c r="C1390" s="115">
        <f t="shared" si="42"/>
        <v>4.2955098795899198E-2</v>
      </c>
      <c r="D1390" s="115">
        <f t="shared" si="43"/>
        <v>-42.955098795899197</v>
      </c>
    </row>
    <row r="1391" spans="1:4" x14ac:dyDescent="0.3">
      <c r="A1391" s="117">
        <v>41379</v>
      </c>
      <c r="B1391" s="115">
        <v>1232.79</v>
      </c>
      <c r="C1391" s="115">
        <f t="shared" si="42"/>
        <v>1.653281000049471E-2</v>
      </c>
      <c r="D1391" s="115">
        <f t="shared" si="43"/>
        <v>-16.53281000049471</v>
      </c>
    </row>
    <row r="1392" spans="1:4" x14ac:dyDescent="0.3">
      <c r="A1392" s="117">
        <v>41380</v>
      </c>
      <c r="B1392" s="115">
        <v>1253.19</v>
      </c>
      <c r="C1392" s="115">
        <f t="shared" si="42"/>
        <v>3.8251230302729096E-2</v>
      </c>
      <c r="D1392" s="115">
        <f t="shared" si="43"/>
        <v>-38.251230302729098</v>
      </c>
    </row>
    <row r="1393" spans="1:4" x14ac:dyDescent="0.3">
      <c r="A1393" s="117">
        <v>41381</v>
      </c>
      <c r="B1393" s="115">
        <v>1237.79</v>
      </c>
      <c r="C1393" s="115">
        <f t="shared" si="42"/>
        <v>1.0284119197838629E-2</v>
      </c>
      <c r="D1393" s="115">
        <f t="shared" si="43"/>
        <v>-10.284119197838629</v>
      </c>
    </row>
    <row r="1394" spans="1:4" x14ac:dyDescent="0.3">
      <c r="A1394" s="117">
        <v>41382</v>
      </c>
      <c r="B1394" s="115">
        <v>1236.53</v>
      </c>
      <c r="C1394" s="115">
        <f t="shared" si="42"/>
        <v>6.9052563006392394E-3</v>
      </c>
      <c r="D1394" s="115">
        <f t="shared" si="43"/>
        <v>-6.9052563006392393</v>
      </c>
    </row>
    <row r="1395" spans="1:4" x14ac:dyDescent="0.3">
      <c r="A1395" s="117">
        <v>41383</v>
      </c>
      <c r="B1395" s="115">
        <v>1255.8900000000001</v>
      </c>
      <c r="C1395" s="115">
        <f t="shared" si="42"/>
        <v>1.1289426429497621E-2</v>
      </c>
      <c r="D1395" s="115">
        <f t="shared" si="43"/>
        <v>-11.289426429497622</v>
      </c>
    </row>
    <row r="1396" spans="1:4" x14ac:dyDescent="0.3">
      <c r="A1396" s="117">
        <v>41386</v>
      </c>
      <c r="B1396" s="115">
        <v>1254.24</v>
      </c>
      <c r="C1396" s="115">
        <f t="shared" si="42"/>
        <v>1.0782844156472213E-2</v>
      </c>
      <c r="D1396" s="115">
        <f t="shared" si="43"/>
        <v>-10.782844156472214</v>
      </c>
    </row>
    <row r="1397" spans="1:4" x14ac:dyDescent="0.3">
      <c r="A1397" s="117">
        <v>41387</v>
      </c>
      <c r="B1397" s="115">
        <v>1262.67</v>
      </c>
      <c r="C1397" s="115">
        <f t="shared" si="42"/>
        <v>1.1058084973495967E-2</v>
      </c>
      <c r="D1397" s="115">
        <f t="shared" si="43"/>
        <v>-11.058084973495967</v>
      </c>
    </row>
    <row r="1398" spans="1:4" x14ac:dyDescent="0.3">
      <c r="A1398" s="117">
        <v>41388</v>
      </c>
      <c r="B1398" s="115">
        <v>1265.76</v>
      </c>
      <c r="C1398" s="115">
        <f t="shared" si="42"/>
        <v>7.1292170591979922E-3</v>
      </c>
      <c r="D1398" s="115">
        <f t="shared" si="43"/>
        <v>-7.129217059197992</v>
      </c>
    </row>
    <row r="1399" spans="1:4" x14ac:dyDescent="0.3">
      <c r="A1399" s="117">
        <v>41389</v>
      </c>
      <c r="B1399" s="115">
        <v>1263.56</v>
      </c>
      <c r="C1399" s="115">
        <f t="shared" si="42"/>
        <v>3.2951937812149049E-3</v>
      </c>
      <c r="D1399" s="115">
        <f t="shared" si="43"/>
        <v>-3.295193781214905</v>
      </c>
    </row>
    <row r="1400" spans="1:4" x14ac:dyDescent="0.3">
      <c r="A1400" s="117">
        <v>41390</v>
      </c>
      <c r="B1400" s="115">
        <v>1258.79</v>
      </c>
      <c r="C1400" s="115">
        <f t="shared" si="42"/>
        <v>2.1090372245070127E-2</v>
      </c>
      <c r="D1400" s="115">
        <f t="shared" si="43"/>
        <v>-21.090372245070128</v>
      </c>
    </row>
    <row r="1401" spans="1:4" x14ac:dyDescent="0.3">
      <c r="A1401" s="117">
        <v>41393</v>
      </c>
      <c r="B1401" s="115">
        <v>1267.96</v>
      </c>
      <c r="C1401" s="115">
        <f t="shared" si="42"/>
        <v>1.1785922326223462E-2</v>
      </c>
      <c r="D1401" s="115">
        <f t="shared" si="43"/>
        <v>-11.785922326223462</v>
      </c>
    </row>
    <row r="1402" spans="1:4" x14ac:dyDescent="0.3">
      <c r="A1402" s="117">
        <v>41394</v>
      </c>
      <c r="B1402" s="115">
        <v>1281.33</v>
      </c>
      <c r="C1402" s="115">
        <f t="shared" si="42"/>
        <v>3.5175595214050823E-2</v>
      </c>
      <c r="D1402" s="115">
        <f t="shared" si="43"/>
        <v>-35.175595214050823</v>
      </c>
    </row>
    <row r="1403" spans="1:4" x14ac:dyDescent="0.3">
      <c r="A1403" s="117">
        <v>41395</v>
      </c>
      <c r="B1403" s="115">
        <v>1271.02</v>
      </c>
      <c r="C1403" s="115">
        <f t="shared" si="42"/>
        <v>2.7892570337961886E-2</v>
      </c>
      <c r="D1403" s="115">
        <f t="shared" si="43"/>
        <v>-27.892570337961885</v>
      </c>
    </row>
    <row r="1404" spans="1:4" x14ac:dyDescent="0.3">
      <c r="A1404" s="117">
        <v>41396</v>
      </c>
      <c r="B1404" s="115">
        <v>1279.57</v>
      </c>
      <c r="C1404" s="115">
        <f t="shared" si="42"/>
        <v>1.8855154511939608E-2</v>
      </c>
      <c r="D1404" s="115">
        <f t="shared" si="43"/>
        <v>-18.855154511939606</v>
      </c>
    </row>
    <row r="1405" spans="1:4" x14ac:dyDescent="0.3">
      <c r="A1405" s="117">
        <v>41397</v>
      </c>
      <c r="B1405" s="115">
        <v>1284.17</v>
      </c>
      <c r="C1405" s="115">
        <f t="shared" si="42"/>
        <v>2.3863056512310295E-2</v>
      </c>
      <c r="D1405" s="115">
        <f t="shared" si="43"/>
        <v>-23.863056512310294</v>
      </c>
    </row>
    <row r="1406" spans="1:4" x14ac:dyDescent="0.3">
      <c r="A1406" s="117">
        <v>41400</v>
      </c>
      <c r="B1406" s="115">
        <v>1290.46</v>
      </c>
      <c r="C1406" s="115">
        <f t="shared" si="42"/>
        <v>2.2008917611093921E-2</v>
      </c>
      <c r="D1406" s="115">
        <f t="shared" si="43"/>
        <v>-22.008917611093921</v>
      </c>
    </row>
    <row r="1407" spans="1:4" x14ac:dyDescent="0.3">
      <c r="A1407" s="117">
        <v>41401</v>
      </c>
      <c r="B1407" s="115">
        <v>1297.49</v>
      </c>
      <c r="C1407" s="115">
        <f t="shared" si="42"/>
        <v>2.5067943369991165E-2</v>
      </c>
      <c r="D1407" s="115">
        <f t="shared" si="43"/>
        <v>-25.067943369991166</v>
      </c>
    </row>
    <row r="1408" spans="1:4" x14ac:dyDescent="0.3">
      <c r="A1408" s="117">
        <v>41402</v>
      </c>
      <c r="B1408" s="115">
        <v>1299.1099999999999</v>
      </c>
      <c r="C1408" s="115">
        <f t="shared" si="42"/>
        <v>2.8134793757320552E-2</v>
      </c>
      <c r="D1408" s="115">
        <f t="shared" si="43"/>
        <v>-28.134793757320551</v>
      </c>
    </row>
    <row r="1409" spans="1:4" x14ac:dyDescent="0.3">
      <c r="A1409" s="117">
        <v>41403</v>
      </c>
      <c r="B1409" s="115">
        <v>1290.22</v>
      </c>
      <c r="C1409" s="115">
        <f t="shared" si="42"/>
        <v>2.4968422056101544E-2</v>
      </c>
      <c r="D1409" s="115">
        <f t="shared" si="43"/>
        <v>-24.968422056101545</v>
      </c>
    </row>
    <row r="1410" spans="1:4" x14ac:dyDescent="0.3">
      <c r="A1410" s="117">
        <v>41404</v>
      </c>
      <c r="B1410" s="115">
        <v>1294.81</v>
      </c>
      <c r="C1410" s="115">
        <f t="shared" si="42"/>
        <v>2.117574686898633E-2</v>
      </c>
      <c r="D1410" s="115">
        <f t="shared" si="43"/>
        <v>-21.17574686898633</v>
      </c>
    </row>
    <row r="1411" spans="1:4" x14ac:dyDescent="0.3">
      <c r="A1411" s="117">
        <v>41407</v>
      </c>
      <c r="B1411" s="115">
        <v>1299.8399999999999</v>
      </c>
      <c r="C1411" s="115">
        <f t="shared" si="42"/>
        <v>1.4445927278686982E-2</v>
      </c>
      <c r="D1411" s="115">
        <f t="shared" si="43"/>
        <v>-14.445927278686982</v>
      </c>
    </row>
    <row r="1412" spans="1:4" x14ac:dyDescent="0.3">
      <c r="A1412" s="117">
        <v>41408</v>
      </c>
      <c r="B1412" s="115">
        <v>1306.8</v>
      </c>
      <c r="C1412" s="115">
        <f t="shared" si="42"/>
        <v>2.8150619187738962E-2</v>
      </c>
      <c r="D1412" s="115">
        <f t="shared" si="43"/>
        <v>-28.150619187738961</v>
      </c>
    </row>
    <row r="1413" spans="1:4" x14ac:dyDescent="0.3">
      <c r="A1413" s="117">
        <v>41409</v>
      </c>
      <c r="B1413" s="115">
        <v>1317.95</v>
      </c>
      <c r="C1413" s="115">
        <f t="shared" si="42"/>
        <v>2.999445126097057E-2</v>
      </c>
      <c r="D1413" s="115">
        <f t="shared" si="43"/>
        <v>-29.994451260970571</v>
      </c>
    </row>
    <row r="1414" spans="1:4" x14ac:dyDescent="0.3">
      <c r="A1414" s="117">
        <v>41410</v>
      </c>
      <c r="B1414" s="115">
        <v>1310.7</v>
      </c>
      <c r="C1414" s="115">
        <f t="shared" si="42"/>
        <v>2.0659258509387365E-2</v>
      </c>
      <c r="D1414" s="115">
        <f t="shared" si="43"/>
        <v>-20.659258509387364</v>
      </c>
    </row>
    <row r="1415" spans="1:4" x14ac:dyDescent="0.3">
      <c r="A1415" s="117">
        <v>41411</v>
      </c>
      <c r="B1415" s="115">
        <v>1319.81</v>
      </c>
      <c r="C1415" s="115">
        <f t="shared" si="42"/>
        <v>2.274382778234111E-2</v>
      </c>
      <c r="D1415" s="115">
        <f t="shared" si="43"/>
        <v>-22.743827782341111</v>
      </c>
    </row>
    <row r="1416" spans="1:4" x14ac:dyDescent="0.3">
      <c r="A1416" s="117">
        <v>41414</v>
      </c>
      <c r="B1416" s="115">
        <v>1321.43</v>
      </c>
      <c r="C1416" s="115">
        <f t="shared" si="42"/>
        <v>1.8451009256333424E-2</v>
      </c>
      <c r="D1416" s="115">
        <f t="shared" si="43"/>
        <v>-18.451009256333425</v>
      </c>
    </row>
    <row r="1417" spans="1:4" x14ac:dyDescent="0.3">
      <c r="A1417" s="117">
        <v>41415</v>
      </c>
      <c r="B1417" s="115">
        <v>1329.94</v>
      </c>
      <c r="C1417" s="115">
        <f t="shared" si="42"/>
        <v>2.3731631655518129E-2</v>
      </c>
      <c r="D1417" s="115">
        <f t="shared" si="43"/>
        <v>-23.731631655518129</v>
      </c>
    </row>
    <row r="1418" spans="1:4" x14ac:dyDescent="0.3">
      <c r="A1418" s="117">
        <v>41416</v>
      </c>
      <c r="B1418" s="115">
        <v>1296.28</v>
      </c>
      <c r="C1418" s="115">
        <f t="shared" si="42"/>
        <v>4.6968734014353718E-3</v>
      </c>
      <c r="D1418" s="115">
        <f t="shared" si="43"/>
        <v>-4.6968734014353721</v>
      </c>
    </row>
    <row r="1419" spans="1:4" x14ac:dyDescent="0.3">
      <c r="A1419" s="117">
        <v>41417</v>
      </c>
      <c r="B1419" s="115">
        <v>1275.3</v>
      </c>
      <c r="C1419" s="115">
        <f t="shared" si="42"/>
        <v>-1.5067847792340182E-2</v>
      </c>
      <c r="D1419" s="115">
        <f t="shared" si="43"/>
        <v>15.067847792340181</v>
      </c>
    </row>
    <row r="1420" spans="1:4" x14ac:dyDescent="0.3">
      <c r="A1420" s="117">
        <v>41418</v>
      </c>
      <c r="B1420" s="115">
        <v>1271.81</v>
      </c>
      <c r="C1420" s="115">
        <f t="shared" si="42"/>
        <v>-2.1564192516001949E-2</v>
      </c>
      <c r="D1420" s="115">
        <f t="shared" si="43"/>
        <v>21.564192516001949</v>
      </c>
    </row>
    <row r="1421" spans="1:4" x14ac:dyDescent="0.3">
      <c r="A1421" s="117">
        <v>41422</v>
      </c>
      <c r="B1421" s="115">
        <v>1261.0999999999999</v>
      </c>
      <c r="C1421" s="115">
        <f t="shared" si="42"/>
        <v>-3.4970921334557731E-2</v>
      </c>
      <c r="D1421" s="115">
        <f t="shared" si="43"/>
        <v>34.97092133455773</v>
      </c>
    </row>
    <row r="1422" spans="1:4" x14ac:dyDescent="0.3">
      <c r="A1422" s="117">
        <v>41423</v>
      </c>
      <c r="B1422" s="115">
        <v>1233.3800000000001</v>
      </c>
      <c r="C1422" s="115">
        <f t="shared" si="42"/>
        <v>-6.4167836412610438E-2</v>
      </c>
      <c r="D1422" s="115">
        <f t="shared" si="43"/>
        <v>64.167836412610441</v>
      </c>
    </row>
    <row r="1423" spans="1:4" x14ac:dyDescent="0.3">
      <c r="A1423" s="117">
        <v>41424</v>
      </c>
      <c r="B1423" s="115">
        <v>1220.78</v>
      </c>
      <c r="C1423" s="115">
        <f t="shared" ref="C1423:C1486" si="44">(B1423-B1414)/B1414</f>
        <v>-6.860456244754716E-2</v>
      </c>
      <c r="D1423" s="115">
        <f t="shared" ref="D1423:D1486" si="45">C1423*$D$2</f>
        <v>68.604562447547167</v>
      </c>
    </row>
    <row r="1424" spans="1:4" x14ac:dyDescent="0.3">
      <c r="A1424" s="117">
        <v>41425</v>
      </c>
      <c r="B1424" s="115">
        <v>1205.54</v>
      </c>
      <c r="C1424" s="115">
        <f t="shared" si="44"/>
        <v>-8.6580644183632482E-2</v>
      </c>
      <c r="D1424" s="115">
        <f t="shared" si="45"/>
        <v>86.580644183632486</v>
      </c>
    </row>
    <row r="1425" spans="1:4" x14ac:dyDescent="0.3">
      <c r="A1425" s="117">
        <v>41428</v>
      </c>
      <c r="B1425" s="115">
        <v>1212.03</v>
      </c>
      <c r="C1425" s="115">
        <f t="shared" si="44"/>
        <v>-8.2789099687459858E-2</v>
      </c>
      <c r="D1425" s="115">
        <f t="shared" si="45"/>
        <v>82.789099687459853</v>
      </c>
    </row>
    <row r="1426" spans="1:4" x14ac:dyDescent="0.3">
      <c r="A1426" s="117">
        <v>41429</v>
      </c>
      <c r="B1426" s="115">
        <v>1195.28</v>
      </c>
      <c r="C1426" s="115">
        <f t="shared" si="44"/>
        <v>-0.10125268809119214</v>
      </c>
      <c r="D1426" s="115">
        <f t="shared" si="45"/>
        <v>101.25268809119214</v>
      </c>
    </row>
    <row r="1427" spans="1:4" x14ac:dyDescent="0.3">
      <c r="A1427" s="117">
        <v>41430</v>
      </c>
      <c r="B1427" s="115">
        <v>1183.74</v>
      </c>
      <c r="C1427" s="115">
        <f t="shared" si="44"/>
        <v>-8.6817662850618663E-2</v>
      </c>
      <c r="D1427" s="115">
        <f t="shared" si="45"/>
        <v>86.81766285061866</v>
      </c>
    </row>
    <row r="1428" spans="1:4" x14ac:dyDescent="0.3">
      <c r="A1428" s="117">
        <v>41431</v>
      </c>
      <c r="B1428" s="115">
        <v>1205.06</v>
      </c>
      <c r="C1428" s="115">
        <f t="shared" si="44"/>
        <v>-5.5077236728612887E-2</v>
      </c>
      <c r="D1428" s="115">
        <f t="shared" si="45"/>
        <v>55.077236728612888</v>
      </c>
    </row>
    <row r="1429" spans="1:4" x14ac:dyDescent="0.3">
      <c r="A1429" s="117">
        <v>41432</v>
      </c>
      <c r="B1429" s="115">
        <v>1204.03</v>
      </c>
      <c r="C1429" s="115">
        <f t="shared" si="44"/>
        <v>-5.3294124122313852E-2</v>
      </c>
      <c r="D1429" s="115">
        <f t="shared" si="45"/>
        <v>53.294124122313853</v>
      </c>
    </row>
    <row r="1430" spans="1:4" x14ac:dyDescent="0.3">
      <c r="A1430" s="117">
        <v>41435</v>
      </c>
      <c r="B1430" s="115">
        <v>1193.56</v>
      </c>
      <c r="C1430" s="115">
        <f t="shared" si="44"/>
        <v>-5.3556418999286315E-2</v>
      </c>
      <c r="D1430" s="115">
        <f t="shared" si="45"/>
        <v>53.556418999286315</v>
      </c>
    </row>
    <row r="1431" spans="1:4" x14ac:dyDescent="0.3">
      <c r="A1431" s="117">
        <v>41436</v>
      </c>
      <c r="B1431" s="115">
        <v>1176</v>
      </c>
      <c r="C1431" s="115">
        <f t="shared" si="44"/>
        <v>-4.6522564011091554E-2</v>
      </c>
      <c r="D1431" s="115">
        <f t="shared" si="45"/>
        <v>46.522564011091553</v>
      </c>
    </row>
    <row r="1432" spans="1:4" x14ac:dyDescent="0.3">
      <c r="A1432" s="117">
        <v>41437</v>
      </c>
      <c r="B1432" s="115">
        <v>1158.58</v>
      </c>
      <c r="C1432" s="115">
        <f t="shared" si="44"/>
        <v>-5.0951031307852397E-2</v>
      </c>
      <c r="D1432" s="115">
        <f t="shared" si="45"/>
        <v>50.951031307852396</v>
      </c>
    </row>
    <row r="1433" spans="1:4" x14ac:dyDescent="0.3">
      <c r="A1433" s="117">
        <v>41438</v>
      </c>
      <c r="B1433" s="115">
        <v>1189.5999999999999</v>
      </c>
      <c r="C1433" s="115">
        <f t="shared" si="44"/>
        <v>-1.3222290425867292E-2</v>
      </c>
      <c r="D1433" s="115">
        <f t="shared" si="45"/>
        <v>13.222290425867293</v>
      </c>
    </row>
    <row r="1434" spans="1:4" x14ac:dyDescent="0.3">
      <c r="A1434" s="117">
        <v>41439</v>
      </c>
      <c r="B1434" s="115">
        <v>1194.25</v>
      </c>
      <c r="C1434" s="115">
        <f t="shared" si="44"/>
        <v>-1.4669603887692527E-2</v>
      </c>
      <c r="D1434" s="115">
        <f t="shared" si="45"/>
        <v>14.669603887692526</v>
      </c>
    </row>
    <row r="1435" spans="1:4" x14ac:dyDescent="0.3">
      <c r="A1435" s="117">
        <v>41442</v>
      </c>
      <c r="B1435" s="115">
        <v>1197.3399999999999</v>
      </c>
      <c r="C1435" s="115">
        <f t="shared" si="44"/>
        <v>1.7234455525064801E-3</v>
      </c>
      <c r="D1435" s="115">
        <f t="shared" si="45"/>
        <v>-1.72344555250648</v>
      </c>
    </row>
    <row r="1436" spans="1:4" x14ac:dyDescent="0.3">
      <c r="A1436" s="117">
        <v>41443</v>
      </c>
      <c r="B1436" s="115">
        <v>1202.23</v>
      </c>
      <c r="C1436" s="115">
        <f t="shared" si="44"/>
        <v>1.5619984118134058E-2</v>
      </c>
      <c r="D1436" s="115">
        <f t="shared" si="45"/>
        <v>-15.619984118134058</v>
      </c>
    </row>
    <row r="1437" spans="1:4" x14ac:dyDescent="0.3">
      <c r="A1437" s="117">
        <v>41444</v>
      </c>
      <c r="B1437" s="115">
        <v>1164.3699999999999</v>
      </c>
      <c r="C1437" s="115">
        <f t="shared" si="44"/>
        <v>-3.3765953562478267E-2</v>
      </c>
      <c r="D1437" s="115">
        <f t="shared" si="45"/>
        <v>33.765953562478266</v>
      </c>
    </row>
    <row r="1438" spans="1:4" x14ac:dyDescent="0.3">
      <c r="A1438" s="117">
        <v>41445</v>
      </c>
      <c r="B1438" s="115">
        <v>1117.1300000000001</v>
      </c>
      <c r="C1438" s="115">
        <f t="shared" si="44"/>
        <v>-7.2174281371726504E-2</v>
      </c>
      <c r="D1438" s="115">
        <f t="shared" si="45"/>
        <v>72.174281371726508</v>
      </c>
    </row>
    <row r="1439" spans="1:4" x14ac:dyDescent="0.3">
      <c r="A1439" s="117">
        <v>41446</v>
      </c>
      <c r="B1439" s="115">
        <v>1133.1199999999999</v>
      </c>
      <c r="C1439" s="115">
        <f t="shared" si="44"/>
        <v>-5.0638426220717903E-2</v>
      </c>
      <c r="D1439" s="115">
        <f t="shared" si="45"/>
        <v>50.638426220717903</v>
      </c>
    </row>
    <row r="1440" spans="1:4" x14ac:dyDescent="0.3">
      <c r="A1440" s="117">
        <v>41449</v>
      </c>
      <c r="B1440" s="115">
        <v>1126.3</v>
      </c>
      <c r="C1440" s="115">
        <f t="shared" si="44"/>
        <v>-4.2261904761904799E-2</v>
      </c>
      <c r="D1440" s="115">
        <f t="shared" si="45"/>
        <v>42.261904761904802</v>
      </c>
    </row>
    <row r="1441" spans="1:4" x14ac:dyDescent="0.3">
      <c r="A1441" s="117">
        <v>41450</v>
      </c>
      <c r="B1441" s="115">
        <v>1146.92</v>
      </c>
      <c r="C1441" s="115">
        <f t="shared" si="44"/>
        <v>-1.0064043915827872E-2</v>
      </c>
      <c r="D1441" s="115">
        <f t="shared" si="45"/>
        <v>10.064043915827872</v>
      </c>
    </row>
    <row r="1442" spans="1:4" x14ac:dyDescent="0.3">
      <c r="A1442" s="117">
        <v>41451</v>
      </c>
      <c r="B1442" s="115">
        <v>1162.08</v>
      </c>
      <c r="C1442" s="115">
        <f t="shared" si="44"/>
        <v>-2.3133826496301264E-2</v>
      </c>
      <c r="D1442" s="115">
        <f t="shared" si="45"/>
        <v>23.133826496301264</v>
      </c>
    </row>
    <row r="1443" spans="1:4" x14ac:dyDescent="0.3">
      <c r="A1443" s="117">
        <v>41452</v>
      </c>
      <c r="B1443" s="115">
        <v>1185.3</v>
      </c>
      <c r="C1443" s="115">
        <f t="shared" si="44"/>
        <v>-7.4942432489010216E-3</v>
      </c>
      <c r="D1443" s="115">
        <f t="shared" si="45"/>
        <v>7.4942432489010216</v>
      </c>
    </row>
    <row r="1444" spans="1:4" x14ac:dyDescent="0.3">
      <c r="A1444" s="117">
        <v>41453</v>
      </c>
      <c r="B1444" s="115">
        <v>1178.92</v>
      </c>
      <c r="C1444" s="115">
        <f t="shared" si="44"/>
        <v>-1.53841014248249E-2</v>
      </c>
      <c r="D1444" s="115">
        <f t="shared" si="45"/>
        <v>15.3841014248249</v>
      </c>
    </row>
    <row r="1445" spans="1:4" x14ac:dyDescent="0.3">
      <c r="A1445" s="117">
        <v>41456</v>
      </c>
      <c r="B1445" s="115">
        <v>1173.78</v>
      </c>
      <c r="C1445" s="115">
        <f t="shared" si="44"/>
        <v>-2.3664357069778697E-2</v>
      </c>
      <c r="D1445" s="115">
        <f t="shared" si="45"/>
        <v>23.664357069778696</v>
      </c>
    </row>
    <row r="1446" spans="1:4" x14ac:dyDescent="0.3">
      <c r="A1446" s="117">
        <v>41457</v>
      </c>
      <c r="B1446" s="115">
        <v>1191.31</v>
      </c>
      <c r="C1446" s="115">
        <f t="shared" si="44"/>
        <v>2.3136975360066009E-2</v>
      </c>
      <c r="D1446" s="115">
        <f t="shared" si="45"/>
        <v>-23.13697536006601</v>
      </c>
    </row>
    <row r="1447" spans="1:4" x14ac:dyDescent="0.3">
      <c r="A1447" s="117">
        <v>41458</v>
      </c>
      <c r="B1447" s="115">
        <v>1181.4100000000001</v>
      </c>
      <c r="C1447" s="115">
        <f t="shared" si="44"/>
        <v>5.7540304172298627E-2</v>
      </c>
      <c r="D1447" s="115">
        <f t="shared" si="45"/>
        <v>-57.540304172298626</v>
      </c>
    </row>
    <row r="1448" spans="1:4" x14ac:dyDescent="0.3">
      <c r="A1448" s="117">
        <v>41460</v>
      </c>
      <c r="B1448" s="115">
        <v>1178.8900000000001</v>
      </c>
      <c r="C1448" s="115">
        <f t="shared" si="44"/>
        <v>4.0392897486585901E-2</v>
      </c>
      <c r="D1448" s="115">
        <f t="shared" si="45"/>
        <v>-40.392897486585902</v>
      </c>
    </row>
    <row r="1449" spans="1:4" x14ac:dyDescent="0.3">
      <c r="A1449" s="117">
        <v>41463</v>
      </c>
      <c r="B1449" s="115">
        <v>1180.6300000000001</v>
      </c>
      <c r="C1449" s="115">
        <f t="shared" si="44"/>
        <v>4.823759211577746E-2</v>
      </c>
      <c r="D1449" s="115">
        <f t="shared" si="45"/>
        <v>-48.23759211577746</v>
      </c>
    </row>
    <row r="1450" spans="1:4" x14ac:dyDescent="0.3">
      <c r="A1450" s="117">
        <v>41464</v>
      </c>
      <c r="B1450" s="115">
        <v>1197.21</v>
      </c>
      <c r="C1450" s="115">
        <f t="shared" si="44"/>
        <v>4.3847870819237578E-2</v>
      </c>
      <c r="D1450" s="115">
        <f t="shared" si="45"/>
        <v>-43.847870819237578</v>
      </c>
    </row>
    <row r="1451" spans="1:4" x14ac:dyDescent="0.3">
      <c r="A1451" s="117">
        <v>41465</v>
      </c>
      <c r="B1451" s="115">
        <v>1198.74</v>
      </c>
      <c r="C1451" s="115">
        <f t="shared" si="44"/>
        <v>3.1546881453944721E-2</v>
      </c>
      <c r="D1451" s="115">
        <f t="shared" si="45"/>
        <v>-31.546881453944721</v>
      </c>
    </row>
    <row r="1452" spans="1:4" x14ac:dyDescent="0.3">
      <c r="A1452" s="117">
        <v>41466</v>
      </c>
      <c r="B1452" s="115">
        <v>1228.75</v>
      </c>
      <c r="C1452" s="115">
        <f t="shared" si="44"/>
        <v>3.6657386315700709E-2</v>
      </c>
      <c r="D1452" s="115">
        <f t="shared" si="45"/>
        <v>-36.657386315700705</v>
      </c>
    </row>
    <row r="1453" spans="1:4" x14ac:dyDescent="0.3">
      <c r="A1453" s="117">
        <v>41467</v>
      </c>
      <c r="B1453" s="115">
        <v>1223.5899999999999</v>
      </c>
      <c r="C1453" s="115">
        <f t="shared" si="44"/>
        <v>3.7890611746343977E-2</v>
      </c>
      <c r="D1453" s="115">
        <f t="shared" si="45"/>
        <v>-37.890611746343978</v>
      </c>
    </row>
    <row r="1454" spans="1:4" x14ac:dyDescent="0.3">
      <c r="A1454" s="117">
        <v>41470</v>
      </c>
      <c r="B1454" s="115">
        <v>1225.8800000000001</v>
      </c>
      <c r="C1454" s="115">
        <f t="shared" si="44"/>
        <v>4.4386511952836251E-2</v>
      </c>
      <c r="D1454" s="115">
        <f t="shared" si="45"/>
        <v>-44.386511952836251</v>
      </c>
    </row>
    <row r="1455" spans="1:4" x14ac:dyDescent="0.3">
      <c r="A1455" s="117">
        <v>41471</v>
      </c>
      <c r="B1455" s="115">
        <v>1224.93</v>
      </c>
      <c r="C1455" s="115">
        <f t="shared" si="44"/>
        <v>2.822103398779505E-2</v>
      </c>
      <c r="D1455" s="115">
        <f t="shared" si="45"/>
        <v>-28.22103398779505</v>
      </c>
    </row>
    <row r="1456" spans="1:4" x14ac:dyDescent="0.3">
      <c r="A1456" s="117">
        <v>41472</v>
      </c>
      <c r="B1456" s="115">
        <v>1229.45</v>
      </c>
      <c r="C1456" s="115">
        <f t="shared" si="44"/>
        <v>4.0663275238909405E-2</v>
      </c>
      <c r="D1456" s="115">
        <f t="shared" si="45"/>
        <v>-40.663275238909407</v>
      </c>
    </row>
    <row r="1457" spans="1:4" x14ac:dyDescent="0.3">
      <c r="A1457" s="117">
        <v>41473</v>
      </c>
      <c r="B1457" s="115">
        <v>1240.5999999999999</v>
      </c>
      <c r="C1457" s="115">
        <f t="shared" si="44"/>
        <v>5.2345850757916181E-2</v>
      </c>
      <c r="D1457" s="115">
        <f t="shared" si="45"/>
        <v>-52.345850757916182</v>
      </c>
    </row>
    <row r="1458" spans="1:4" x14ac:dyDescent="0.3">
      <c r="A1458" s="117">
        <v>41474</v>
      </c>
      <c r="B1458" s="115">
        <v>1238.78</v>
      </c>
      <c r="C1458" s="115">
        <f t="shared" si="44"/>
        <v>4.92533647290005E-2</v>
      </c>
      <c r="D1458" s="115">
        <f t="shared" si="45"/>
        <v>-49.253364729000502</v>
      </c>
    </row>
    <row r="1459" spans="1:4" x14ac:dyDescent="0.3">
      <c r="A1459" s="117">
        <v>41477</v>
      </c>
      <c r="B1459" s="115">
        <v>1242.73</v>
      </c>
      <c r="C1459" s="115">
        <f t="shared" si="44"/>
        <v>3.802173386456844E-2</v>
      </c>
      <c r="D1459" s="115">
        <f t="shared" si="45"/>
        <v>-38.021733864568439</v>
      </c>
    </row>
    <row r="1460" spans="1:4" x14ac:dyDescent="0.3">
      <c r="A1460" s="117">
        <v>41478</v>
      </c>
      <c r="B1460" s="115">
        <v>1241.55</v>
      </c>
      <c r="C1460" s="115">
        <f t="shared" si="44"/>
        <v>3.5712498123029138E-2</v>
      </c>
      <c r="D1460" s="115">
        <f t="shared" si="45"/>
        <v>-35.712498123029135</v>
      </c>
    </row>
    <row r="1461" spans="1:4" x14ac:dyDescent="0.3">
      <c r="A1461" s="117">
        <v>41479</v>
      </c>
      <c r="B1461" s="115">
        <v>1217.03</v>
      </c>
      <c r="C1461" s="115">
        <f t="shared" si="44"/>
        <v>-9.5381485249237258E-3</v>
      </c>
      <c r="D1461" s="115">
        <f t="shared" si="45"/>
        <v>9.5381485249237254</v>
      </c>
    </row>
    <row r="1462" spans="1:4" x14ac:dyDescent="0.3">
      <c r="A1462" s="117">
        <v>41480</v>
      </c>
      <c r="B1462" s="115">
        <v>1219.01</v>
      </c>
      <c r="C1462" s="115">
        <f t="shared" si="44"/>
        <v>-3.7430838761349206E-3</v>
      </c>
      <c r="D1462" s="115">
        <f t="shared" si="45"/>
        <v>3.7430838761349206</v>
      </c>
    </row>
    <row r="1463" spans="1:4" x14ac:dyDescent="0.3">
      <c r="A1463" s="117">
        <v>41481</v>
      </c>
      <c r="B1463" s="115">
        <v>1219.7</v>
      </c>
      <c r="C1463" s="115">
        <f t="shared" si="44"/>
        <v>-5.0412764707802255E-3</v>
      </c>
      <c r="D1463" s="115">
        <f t="shared" si="45"/>
        <v>5.0412764707802253</v>
      </c>
    </row>
    <row r="1464" spans="1:4" x14ac:dyDescent="0.3">
      <c r="A1464" s="117">
        <v>41484</v>
      </c>
      <c r="B1464" s="115">
        <v>1209.71</v>
      </c>
      <c r="C1464" s="115">
        <f t="shared" si="44"/>
        <v>-1.2425199807335951E-2</v>
      </c>
      <c r="D1464" s="115">
        <f t="shared" si="45"/>
        <v>12.425199807335952</v>
      </c>
    </row>
    <row r="1465" spans="1:4" x14ac:dyDescent="0.3">
      <c r="A1465" s="117">
        <v>41485</v>
      </c>
      <c r="B1465" s="115">
        <v>1206.8</v>
      </c>
      <c r="C1465" s="115">
        <f t="shared" si="44"/>
        <v>-1.8422872015942161E-2</v>
      </c>
      <c r="D1465" s="115">
        <f t="shared" si="45"/>
        <v>18.422872015942161</v>
      </c>
    </row>
    <row r="1466" spans="1:4" x14ac:dyDescent="0.3">
      <c r="A1466" s="117">
        <v>41486</v>
      </c>
      <c r="B1466" s="115">
        <v>1188.1300000000001</v>
      </c>
      <c r="C1466" s="115">
        <f t="shared" si="44"/>
        <v>-4.2294051265516525E-2</v>
      </c>
      <c r="D1466" s="115">
        <f t="shared" si="45"/>
        <v>42.294051265516522</v>
      </c>
    </row>
    <row r="1467" spans="1:4" x14ac:dyDescent="0.3">
      <c r="A1467" s="117">
        <v>41487</v>
      </c>
      <c r="B1467" s="115">
        <v>1183.98</v>
      </c>
      <c r="C1467" s="115">
        <f t="shared" si="44"/>
        <v>-4.4237071957894024E-2</v>
      </c>
      <c r="D1467" s="115">
        <f t="shared" si="45"/>
        <v>44.237071957894024</v>
      </c>
    </row>
    <row r="1468" spans="1:4" x14ac:dyDescent="0.3">
      <c r="A1468" s="117">
        <v>41488</v>
      </c>
      <c r="B1468" s="115">
        <v>1178.3900000000001</v>
      </c>
      <c r="C1468" s="115">
        <f t="shared" si="44"/>
        <v>-5.1773112421845388E-2</v>
      </c>
      <c r="D1468" s="115">
        <f t="shared" si="45"/>
        <v>51.77311242184539</v>
      </c>
    </row>
    <row r="1469" spans="1:4" x14ac:dyDescent="0.3">
      <c r="A1469" s="117">
        <v>41491</v>
      </c>
      <c r="B1469" s="115">
        <v>1177.48</v>
      </c>
      <c r="C1469" s="115">
        <f t="shared" si="44"/>
        <v>-5.160484877773746E-2</v>
      </c>
      <c r="D1469" s="115">
        <f t="shared" si="45"/>
        <v>51.604848777737459</v>
      </c>
    </row>
    <row r="1470" spans="1:4" x14ac:dyDescent="0.3">
      <c r="A1470" s="117">
        <v>41492</v>
      </c>
      <c r="B1470" s="115">
        <v>1173.01</v>
      </c>
      <c r="C1470" s="115">
        <f t="shared" si="44"/>
        <v>-3.6170020459643543E-2</v>
      </c>
      <c r="D1470" s="115">
        <f t="shared" si="45"/>
        <v>36.170020459643546</v>
      </c>
    </row>
    <row r="1471" spans="1:4" x14ac:dyDescent="0.3">
      <c r="A1471" s="117">
        <v>41493</v>
      </c>
      <c r="B1471" s="115">
        <v>1168.1199999999999</v>
      </c>
      <c r="C1471" s="115">
        <f t="shared" si="44"/>
        <v>-4.174699141106316E-2</v>
      </c>
      <c r="D1471" s="115">
        <f t="shared" si="45"/>
        <v>41.746991411063156</v>
      </c>
    </row>
    <row r="1472" spans="1:4" x14ac:dyDescent="0.3">
      <c r="A1472" s="117">
        <v>41494</v>
      </c>
      <c r="B1472" s="115">
        <v>1167.3699999999999</v>
      </c>
      <c r="C1472" s="115">
        <f t="shared" si="44"/>
        <v>-4.2903992785111221E-2</v>
      </c>
      <c r="D1472" s="115">
        <f t="shared" si="45"/>
        <v>42.903992785111221</v>
      </c>
    </row>
    <row r="1473" spans="1:4" x14ac:dyDescent="0.3">
      <c r="A1473" s="117">
        <v>41495</v>
      </c>
      <c r="B1473" s="115">
        <v>1179.06</v>
      </c>
      <c r="C1473" s="115">
        <f t="shared" si="44"/>
        <v>-2.5336650932868281E-2</v>
      </c>
      <c r="D1473" s="115">
        <f t="shared" si="45"/>
        <v>25.336650932868281</v>
      </c>
    </row>
    <row r="1474" spans="1:4" x14ac:dyDescent="0.3">
      <c r="A1474" s="117">
        <v>41498</v>
      </c>
      <c r="B1474" s="115">
        <v>1170.1099999999999</v>
      </c>
      <c r="C1474" s="115">
        <f t="shared" si="44"/>
        <v>-3.0402717931720297E-2</v>
      </c>
      <c r="D1474" s="115">
        <f t="shared" si="45"/>
        <v>30.402717931720296</v>
      </c>
    </row>
    <row r="1475" spans="1:4" x14ac:dyDescent="0.3">
      <c r="A1475" s="117">
        <v>41499</v>
      </c>
      <c r="B1475" s="115">
        <v>1153.93</v>
      </c>
      <c r="C1475" s="115">
        <f t="shared" si="44"/>
        <v>-2.8784728943802483E-2</v>
      </c>
      <c r="D1475" s="115">
        <f t="shared" si="45"/>
        <v>28.784728943802484</v>
      </c>
    </row>
    <row r="1476" spans="1:4" x14ac:dyDescent="0.3">
      <c r="A1476" s="117">
        <v>41500</v>
      </c>
      <c r="B1476" s="115">
        <v>1152.33</v>
      </c>
      <c r="C1476" s="115">
        <f t="shared" si="44"/>
        <v>-2.6731870470785055E-2</v>
      </c>
      <c r="D1476" s="115">
        <f t="shared" si="45"/>
        <v>26.731870470785054</v>
      </c>
    </row>
    <row r="1477" spans="1:4" x14ac:dyDescent="0.3">
      <c r="A1477" s="117">
        <v>41501</v>
      </c>
      <c r="B1477" s="115">
        <v>1130.23</v>
      </c>
      <c r="C1477" s="115">
        <f t="shared" si="44"/>
        <v>-4.0869321701643833E-2</v>
      </c>
      <c r="D1477" s="115">
        <f t="shared" si="45"/>
        <v>40.869321701643834</v>
      </c>
    </row>
    <row r="1478" spans="1:4" x14ac:dyDescent="0.3">
      <c r="A1478" s="117">
        <v>41502</v>
      </c>
      <c r="B1478" s="115">
        <v>1103.94</v>
      </c>
      <c r="C1478" s="115">
        <f t="shared" si="44"/>
        <v>-6.2455413255426813E-2</v>
      </c>
      <c r="D1478" s="115">
        <f t="shared" si="45"/>
        <v>62.455413255426812</v>
      </c>
    </row>
    <row r="1479" spans="1:4" x14ac:dyDescent="0.3">
      <c r="A1479" s="117">
        <v>41505</v>
      </c>
      <c r="B1479" s="115">
        <v>1090.49</v>
      </c>
      <c r="C1479" s="115">
        <f t="shared" si="44"/>
        <v>-7.0348931381659138E-2</v>
      </c>
      <c r="D1479" s="115">
        <f t="shared" si="45"/>
        <v>70.348931381659142</v>
      </c>
    </row>
    <row r="1480" spans="1:4" x14ac:dyDescent="0.3">
      <c r="A1480" s="117">
        <v>41506</v>
      </c>
      <c r="B1480" s="115">
        <v>1114.3800000000001</v>
      </c>
      <c r="C1480" s="115">
        <f t="shared" si="44"/>
        <v>-4.6005547375269483E-2</v>
      </c>
      <c r="D1480" s="115">
        <f t="shared" si="45"/>
        <v>46.005547375269479</v>
      </c>
    </row>
    <row r="1481" spans="1:4" x14ac:dyDescent="0.3">
      <c r="A1481" s="117">
        <v>41507</v>
      </c>
      <c r="B1481" s="115">
        <v>1112.51</v>
      </c>
      <c r="C1481" s="115">
        <f t="shared" si="44"/>
        <v>-4.6994526157088073E-2</v>
      </c>
      <c r="D1481" s="115">
        <f t="shared" si="45"/>
        <v>46.994526157088075</v>
      </c>
    </row>
    <row r="1482" spans="1:4" x14ac:dyDescent="0.3">
      <c r="A1482" s="117">
        <v>41508</v>
      </c>
      <c r="B1482" s="115">
        <v>1117.92</v>
      </c>
      <c r="C1482" s="115">
        <f t="shared" si="44"/>
        <v>-5.1854867436771562E-2</v>
      </c>
      <c r="D1482" s="115">
        <f t="shared" si="45"/>
        <v>51.854867436771563</v>
      </c>
    </row>
    <row r="1483" spans="1:4" x14ac:dyDescent="0.3">
      <c r="A1483" s="117">
        <v>41509</v>
      </c>
      <c r="B1483" s="115">
        <v>1130.52</v>
      </c>
      <c r="C1483" s="115">
        <f t="shared" si="44"/>
        <v>-3.3834425823213138E-2</v>
      </c>
      <c r="D1483" s="115">
        <f t="shared" si="45"/>
        <v>33.834425823213138</v>
      </c>
    </row>
    <row r="1484" spans="1:4" x14ac:dyDescent="0.3">
      <c r="A1484" s="117">
        <v>41512</v>
      </c>
      <c r="B1484" s="115">
        <v>1127.0999999999999</v>
      </c>
      <c r="C1484" s="115">
        <f t="shared" si="44"/>
        <v>-2.3250977095664514E-2</v>
      </c>
      <c r="D1484" s="115">
        <f t="shared" si="45"/>
        <v>23.250977095664513</v>
      </c>
    </row>
    <row r="1485" spans="1:4" x14ac:dyDescent="0.3">
      <c r="A1485" s="117">
        <v>41513</v>
      </c>
      <c r="B1485" s="115">
        <v>1122.04</v>
      </c>
      <c r="C1485" s="115">
        <f t="shared" si="44"/>
        <v>-2.628587297041643E-2</v>
      </c>
      <c r="D1485" s="115">
        <f t="shared" si="45"/>
        <v>26.285872970416431</v>
      </c>
    </row>
    <row r="1486" spans="1:4" x14ac:dyDescent="0.3">
      <c r="A1486" s="117">
        <v>41514</v>
      </c>
      <c r="B1486" s="115">
        <v>1116.2</v>
      </c>
      <c r="C1486" s="115">
        <f t="shared" si="44"/>
        <v>-1.2413402581775366E-2</v>
      </c>
      <c r="D1486" s="115">
        <f t="shared" si="45"/>
        <v>12.413402581775367</v>
      </c>
    </row>
    <row r="1487" spans="1:4" x14ac:dyDescent="0.3">
      <c r="A1487" s="117">
        <v>41515</v>
      </c>
      <c r="B1487" s="115">
        <v>1117.8399999999999</v>
      </c>
      <c r="C1487" s="115">
        <f t="shared" ref="C1487:C1550" si="46">(B1487-B1478)/B1478</f>
        <v>1.2591264017971867E-2</v>
      </c>
      <c r="D1487" s="115">
        <f t="shared" ref="D1487:D1550" si="47">C1487*$D$2</f>
        <v>-12.591264017971866</v>
      </c>
    </row>
    <row r="1488" spans="1:4" x14ac:dyDescent="0.3">
      <c r="A1488" s="117">
        <v>41516</v>
      </c>
      <c r="B1488" s="115">
        <v>1109.58</v>
      </c>
      <c r="C1488" s="115">
        <f t="shared" si="46"/>
        <v>1.7505891846784399E-2</v>
      </c>
      <c r="D1488" s="115">
        <f t="shared" si="47"/>
        <v>-17.505891846784397</v>
      </c>
    </row>
    <row r="1489" spans="1:4" x14ac:dyDescent="0.3">
      <c r="A1489" s="117">
        <v>41520</v>
      </c>
      <c r="B1489" s="115">
        <v>1099.83</v>
      </c>
      <c r="C1489" s="115">
        <f t="shared" si="46"/>
        <v>-1.3056587519517741E-2</v>
      </c>
      <c r="D1489" s="115">
        <f t="shared" si="47"/>
        <v>13.056587519517741</v>
      </c>
    </row>
    <row r="1490" spans="1:4" x14ac:dyDescent="0.3">
      <c r="A1490" s="117">
        <v>41521</v>
      </c>
      <c r="B1490" s="115">
        <v>1107.56</v>
      </c>
      <c r="C1490" s="115">
        <f t="shared" si="46"/>
        <v>-4.4493982076566014E-3</v>
      </c>
      <c r="D1490" s="115">
        <f t="shared" si="47"/>
        <v>4.4493982076566017</v>
      </c>
    </row>
    <row r="1491" spans="1:4" x14ac:dyDescent="0.3">
      <c r="A1491" s="117">
        <v>41522</v>
      </c>
      <c r="B1491" s="115">
        <v>1097.02</v>
      </c>
      <c r="C1491" s="115">
        <f t="shared" si="46"/>
        <v>-1.8695434378130895E-2</v>
      </c>
      <c r="D1491" s="115">
        <f t="shared" si="47"/>
        <v>18.695434378130894</v>
      </c>
    </row>
    <row r="1492" spans="1:4" x14ac:dyDescent="0.3">
      <c r="A1492" s="117">
        <v>41523</v>
      </c>
      <c r="B1492" s="115">
        <v>1116.53</v>
      </c>
      <c r="C1492" s="115">
        <f t="shared" si="46"/>
        <v>-1.2374836358489906E-2</v>
      </c>
      <c r="D1492" s="115">
        <f t="shared" si="47"/>
        <v>12.374836358489906</v>
      </c>
    </row>
    <row r="1493" spans="1:4" x14ac:dyDescent="0.3">
      <c r="A1493" s="117">
        <v>41526</v>
      </c>
      <c r="B1493" s="115">
        <v>1140.08</v>
      </c>
      <c r="C1493" s="115">
        <f t="shared" si="46"/>
        <v>1.1516280720432986E-2</v>
      </c>
      <c r="D1493" s="115">
        <f t="shared" si="47"/>
        <v>-11.516280720432986</v>
      </c>
    </row>
    <row r="1494" spans="1:4" x14ac:dyDescent="0.3">
      <c r="A1494" s="117">
        <v>41527</v>
      </c>
      <c r="B1494" s="115">
        <v>1140.01</v>
      </c>
      <c r="C1494" s="115">
        <f t="shared" si="46"/>
        <v>1.6015471819186507E-2</v>
      </c>
      <c r="D1494" s="115">
        <f t="shared" si="47"/>
        <v>-16.015471819186505</v>
      </c>
    </row>
    <row r="1495" spans="1:4" x14ac:dyDescent="0.3">
      <c r="A1495" s="117">
        <v>41528</v>
      </c>
      <c r="B1495" s="115">
        <v>1146.79</v>
      </c>
      <c r="C1495" s="115">
        <f t="shared" si="46"/>
        <v>2.7405482888371184E-2</v>
      </c>
      <c r="D1495" s="115">
        <f t="shared" si="47"/>
        <v>-27.405482888371186</v>
      </c>
    </row>
    <row r="1496" spans="1:4" x14ac:dyDescent="0.3">
      <c r="A1496" s="117">
        <v>41529</v>
      </c>
      <c r="B1496" s="115">
        <v>1138.71</v>
      </c>
      <c r="C1496" s="115">
        <f t="shared" si="46"/>
        <v>1.8669934874400738E-2</v>
      </c>
      <c r="D1496" s="115">
        <f t="shared" si="47"/>
        <v>-18.669934874400738</v>
      </c>
    </row>
    <row r="1497" spans="1:4" x14ac:dyDescent="0.3">
      <c r="A1497" s="117">
        <v>41530</v>
      </c>
      <c r="B1497" s="115">
        <v>1142.03</v>
      </c>
      <c r="C1497" s="115">
        <f t="shared" si="46"/>
        <v>2.9245300023432334E-2</v>
      </c>
      <c r="D1497" s="115">
        <f t="shared" si="47"/>
        <v>-29.245300023432335</v>
      </c>
    </row>
    <row r="1498" spans="1:4" x14ac:dyDescent="0.3">
      <c r="A1498" s="117">
        <v>41533</v>
      </c>
      <c r="B1498" s="115">
        <v>1154.22</v>
      </c>
      <c r="C1498" s="115">
        <f t="shared" si="46"/>
        <v>4.9453097296855063E-2</v>
      </c>
      <c r="D1498" s="115">
        <f t="shared" si="47"/>
        <v>-49.453097296855063</v>
      </c>
    </row>
    <row r="1499" spans="1:4" x14ac:dyDescent="0.3">
      <c r="A1499" s="117">
        <v>41534</v>
      </c>
      <c r="B1499" s="115">
        <v>1152.4000000000001</v>
      </c>
      <c r="C1499" s="115">
        <f t="shared" si="46"/>
        <v>4.04853913106289E-2</v>
      </c>
      <c r="D1499" s="115">
        <f t="shared" si="47"/>
        <v>-40.485391310628899</v>
      </c>
    </row>
    <row r="1500" spans="1:4" x14ac:dyDescent="0.3">
      <c r="A1500" s="117">
        <v>41535</v>
      </c>
      <c r="B1500" s="115">
        <v>1190.6600000000001</v>
      </c>
      <c r="C1500" s="115">
        <f t="shared" si="46"/>
        <v>8.5358516708902391E-2</v>
      </c>
      <c r="D1500" s="115">
        <f t="shared" si="47"/>
        <v>-85.358516708902386</v>
      </c>
    </row>
    <row r="1501" spans="1:4" x14ac:dyDescent="0.3">
      <c r="A1501" s="117">
        <v>41536</v>
      </c>
      <c r="B1501" s="115">
        <v>1188.69</v>
      </c>
      <c r="C1501" s="115">
        <f t="shared" si="46"/>
        <v>6.4628805316471638E-2</v>
      </c>
      <c r="D1501" s="115">
        <f t="shared" si="47"/>
        <v>-64.628805316471642</v>
      </c>
    </row>
    <row r="1502" spans="1:4" x14ac:dyDescent="0.3">
      <c r="A1502" s="117">
        <v>41537</v>
      </c>
      <c r="B1502" s="115">
        <v>1168.3599999999999</v>
      </c>
      <c r="C1502" s="115">
        <f t="shared" si="46"/>
        <v>2.4805276822679089E-2</v>
      </c>
      <c r="D1502" s="115">
        <f t="shared" si="47"/>
        <v>-24.80527682267909</v>
      </c>
    </row>
    <row r="1503" spans="1:4" x14ac:dyDescent="0.3">
      <c r="A1503" s="117">
        <v>41540</v>
      </c>
      <c r="B1503" s="115">
        <v>1161.3699999999999</v>
      </c>
      <c r="C1503" s="115">
        <f t="shared" si="46"/>
        <v>1.8736677748440716E-2</v>
      </c>
      <c r="D1503" s="115">
        <f t="shared" si="47"/>
        <v>-18.736677748440716</v>
      </c>
    </row>
    <row r="1504" spans="1:4" x14ac:dyDescent="0.3">
      <c r="A1504" s="117">
        <v>41541</v>
      </c>
      <c r="B1504" s="115">
        <v>1152.77</v>
      </c>
      <c r="C1504" s="115">
        <f t="shared" si="46"/>
        <v>5.2145554111912538E-3</v>
      </c>
      <c r="D1504" s="115">
        <f t="shared" si="47"/>
        <v>-5.2145554111912542</v>
      </c>
    </row>
    <row r="1505" spans="1:4" x14ac:dyDescent="0.3">
      <c r="A1505" s="117">
        <v>41542</v>
      </c>
      <c r="B1505" s="115">
        <v>1156.68</v>
      </c>
      <c r="C1505" s="115">
        <f t="shared" si="46"/>
        <v>1.5781015359485756E-2</v>
      </c>
      <c r="D1505" s="115">
        <f t="shared" si="47"/>
        <v>-15.781015359485757</v>
      </c>
    </row>
    <row r="1506" spans="1:4" x14ac:dyDescent="0.3">
      <c r="A1506" s="117">
        <v>41543</v>
      </c>
      <c r="B1506" s="115">
        <v>1164.52</v>
      </c>
      <c r="C1506" s="115">
        <f t="shared" si="46"/>
        <v>1.9693002810784312E-2</v>
      </c>
      <c r="D1506" s="115">
        <f t="shared" si="47"/>
        <v>-19.693002810784311</v>
      </c>
    </row>
    <row r="1507" spans="1:4" x14ac:dyDescent="0.3">
      <c r="A1507" s="117">
        <v>41544</v>
      </c>
      <c r="B1507" s="115">
        <v>1159.29</v>
      </c>
      <c r="C1507" s="115">
        <f t="shared" si="46"/>
        <v>4.392576805115087E-3</v>
      </c>
      <c r="D1507" s="115">
        <f t="shared" si="47"/>
        <v>-4.3925768051150866</v>
      </c>
    </row>
    <row r="1508" spans="1:4" x14ac:dyDescent="0.3">
      <c r="A1508" s="117">
        <v>41547</v>
      </c>
      <c r="B1508" s="115">
        <v>1147.56</v>
      </c>
      <c r="C1508" s="115">
        <f t="shared" si="46"/>
        <v>-4.199930579659966E-3</v>
      </c>
      <c r="D1508" s="115">
        <f t="shared" si="47"/>
        <v>4.1999305796599664</v>
      </c>
    </row>
    <row r="1509" spans="1:4" x14ac:dyDescent="0.3">
      <c r="A1509" s="117">
        <v>41548</v>
      </c>
      <c r="B1509" s="115">
        <v>1164.21</v>
      </c>
      <c r="C1509" s="115">
        <f t="shared" si="46"/>
        <v>-2.2214570070381169E-2</v>
      </c>
      <c r="D1509" s="115">
        <f t="shared" si="47"/>
        <v>22.214570070381168</v>
      </c>
    </row>
    <row r="1510" spans="1:4" x14ac:dyDescent="0.3">
      <c r="A1510" s="117">
        <v>41549</v>
      </c>
      <c r="B1510" s="115">
        <v>1164.5999999999999</v>
      </c>
      <c r="C1510" s="115">
        <f t="shared" si="46"/>
        <v>-2.0266007117078585E-2</v>
      </c>
      <c r="D1510" s="115">
        <f t="shared" si="47"/>
        <v>20.266007117078587</v>
      </c>
    </row>
    <row r="1511" spans="1:4" x14ac:dyDescent="0.3">
      <c r="A1511" s="117">
        <v>41550</v>
      </c>
      <c r="B1511" s="115">
        <v>1145.08</v>
      </c>
      <c r="C1511" s="115">
        <f t="shared" si="46"/>
        <v>-1.9925365469547037E-2</v>
      </c>
      <c r="D1511" s="115">
        <f t="shared" si="47"/>
        <v>19.925365469547039</v>
      </c>
    </row>
    <row r="1512" spans="1:4" x14ac:dyDescent="0.3">
      <c r="A1512" s="117">
        <v>41551</v>
      </c>
      <c r="B1512" s="115">
        <v>1143.8499999999999</v>
      </c>
      <c r="C1512" s="115">
        <f t="shared" si="46"/>
        <v>-1.5085631624719067E-2</v>
      </c>
      <c r="D1512" s="115">
        <f t="shared" si="47"/>
        <v>15.085631624719067</v>
      </c>
    </row>
    <row r="1513" spans="1:4" x14ac:dyDescent="0.3">
      <c r="A1513" s="117">
        <v>41554</v>
      </c>
      <c r="B1513" s="115">
        <v>1147.49</v>
      </c>
      <c r="C1513" s="115">
        <f t="shared" si="46"/>
        <v>-4.5802718668945001E-3</v>
      </c>
      <c r="D1513" s="115">
        <f t="shared" si="47"/>
        <v>4.5802718668944999</v>
      </c>
    </row>
    <row r="1514" spans="1:4" x14ac:dyDescent="0.3">
      <c r="A1514" s="117">
        <v>41555</v>
      </c>
      <c r="B1514" s="115">
        <v>1135.0999999999999</v>
      </c>
      <c r="C1514" s="115">
        <f t="shared" si="46"/>
        <v>-1.8656845454231206E-2</v>
      </c>
      <c r="D1514" s="115">
        <f t="shared" si="47"/>
        <v>18.656845454231206</v>
      </c>
    </row>
    <row r="1515" spans="1:4" x14ac:dyDescent="0.3">
      <c r="A1515" s="117">
        <v>41556</v>
      </c>
      <c r="B1515" s="115">
        <v>1135.5</v>
      </c>
      <c r="C1515" s="115">
        <f t="shared" si="46"/>
        <v>-2.4920138769621802E-2</v>
      </c>
      <c r="D1515" s="115">
        <f t="shared" si="47"/>
        <v>24.920138769621801</v>
      </c>
    </row>
    <row r="1516" spans="1:4" x14ac:dyDescent="0.3">
      <c r="A1516" s="117">
        <v>41557</v>
      </c>
      <c r="B1516" s="115">
        <v>1164.74</v>
      </c>
      <c r="C1516" s="115">
        <f t="shared" si="46"/>
        <v>4.7011532921012395E-3</v>
      </c>
      <c r="D1516" s="115">
        <f t="shared" si="47"/>
        <v>-4.7011532921012398</v>
      </c>
    </row>
    <row r="1517" spans="1:4" x14ac:dyDescent="0.3">
      <c r="A1517" s="117">
        <v>41558</v>
      </c>
      <c r="B1517" s="115">
        <v>1177.43</v>
      </c>
      <c r="C1517" s="115">
        <f t="shared" si="46"/>
        <v>2.6029140088535779E-2</v>
      </c>
      <c r="D1517" s="115">
        <f t="shared" si="47"/>
        <v>-26.02914008853578</v>
      </c>
    </row>
    <row r="1518" spans="1:4" x14ac:dyDescent="0.3">
      <c r="A1518" s="117">
        <v>41561</v>
      </c>
      <c r="B1518" s="115">
        <v>1177.26</v>
      </c>
      <c r="C1518" s="115">
        <f t="shared" si="46"/>
        <v>1.120931790656321E-2</v>
      </c>
      <c r="D1518" s="115">
        <f t="shared" si="47"/>
        <v>-11.209317906563211</v>
      </c>
    </row>
    <row r="1519" spans="1:4" x14ac:dyDescent="0.3">
      <c r="A1519" s="117">
        <v>41562</v>
      </c>
      <c r="B1519" s="115">
        <v>1173.1300000000001</v>
      </c>
      <c r="C1519" s="115">
        <f t="shared" si="46"/>
        <v>7.3244032285765077E-3</v>
      </c>
      <c r="D1519" s="115">
        <f t="shared" si="47"/>
        <v>-7.3244032285765073</v>
      </c>
    </row>
    <row r="1520" spans="1:4" x14ac:dyDescent="0.3">
      <c r="A1520" s="117">
        <v>41563</v>
      </c>
      <c r="B1520" s="115">
        <v>1195.8399999999999</v>
      </c>
      <c r="C1520" s="115">
        <f t="shared" si="46"/>
        <v>4.4328780521884929E-2</v>
      </c>
      <c r="D1520" s="115">
        <f t="shared" si="47"/>
        <v>-44.32878052188493</v>
      </c>
    </row>
    <row r="1521" spans="1:4" x14ac:dyDescent="0.3">
      <c r="A1521" s="117">
        <v>41564</v>
      </c>
      <c r="B1521" s="115">
        <v>1215.23</v>
      </c>
      <c r="C1521" s="115">
        <f t="shared" si="46"/>
        <v>6.2403287144293496E-2</v>
      </c>
      <c r="D1521" s="115">
        <f t="shared" si="47"/>
        <v>-62.403287144293493</v>
      </c>
    </row>
    <row r="1522" spans="1:4" x14ac:dyDescent="0.3">
      <c r="A1522" s="117">
        <v>41565</v>
      </c>
      <c r="B1522" s="115">
        <v>1212.3800000000001</v>
      </c>
      <c r="C1522" s="115">
        <f t="shared" si="46"/>
        <v>5.6549512414051623E-2</v>
      </c>
      <c r="D1522" s="115">
        <f t="shared" si="47"/>
        <v>-56.54951241405162</v>
      </c>
    </row>
    <row r="1523" spans="1:4" x14ac:dyDescent="0.3">
      <c r="A1523" s="117">
        <v>41568</v>
      </c>
      <c r="B1523" s="115">
        <v>1206.48</v>
      </c>
      <c r="C1523" s="115">
        <f t="shared" si="46"/>
        <v>6.2884327372037807E-2</v>
      </c>
      <c r="D1523" s="115">
        <f t="shared" si="47"/>
        <v>-62.884327372037809</v>
      </c>
    </row>
    <row r="1524" spans="1:4" x14ac:dyDescent="0.3">
      <c r="A1524" s="117">
        <v>41569</v>
      </c>
      <c r="B1524" s="115">
        <v>1218.21</v>
      </c>
      <c r="C1524" s="115">
        <f t="shared" si="46"/>
        <v>7.2840158520475595E-2</v>
      </c>
      <c r="D1524" s="115">
        <f t="shared" si="47"/>
        <v>-72.840158520475597</v>
      </c>
    </row>
    <row r="1525" spans="1:4" x14ac:dyDescent="0.3">
      <c r="A1525" s="117">
        <v>41570</v>
      </c>
      <c r="B1525" s="115">
        <v>1218.6500000000001</v>
      </c>
      <c r="C1525" s="115">
        <f t="shared" si="46"/>
        <v>4.6285007812902519E-2</v>
      </c>
      <c r="D1525" s="115">
        <f t="shared" si="47"/>
        <v>-46.285007812902521</v>
      </c>
    </row>
    <row r="1526" spans="1:4" x14ac:dyDescent="0.3">
      <c r="A1526" s="117">
        <v>41571</v>
      </c>
      <c r="B1526" s="115">
        <v>1220.02</v>
      </c>
      <c r="C1526" s="115">
        <f t="shared" si="46"/>
        <v>3.6172001732587007E-2</v>
      </c>
      <c r="D1526" s="115">
        <f t="shared" si="47"/>
        <v>-36.172001732587006</v>
      </c>
    </row>
    <row r="1527" spans="1:4" x14ac:dyDescent="0.3">
      <c r="A1527" s="117">
        <v>41572</v>
      </c>
      <c r="B1527" s="115">
        <v>1231.96</v>
      </c>
      <c r="C1527" s="115">
        <f t="shared" si="46"/>
        <v>4.6463822774918069E-2</v>
      </c>
      <c r="D1527" s="115">
        <f t="shared" si="47"/>
        <v>-46.463822774918071</v>
      </c>
    </row>
    <row r="1528" spans="1:4" x14ac:dyDescent="0.3">
      <c r="A1528" s="117">
        <v>41575</v>
      </c>
      <c r="B1528" s="115">
        <v>1223.07</v>
      </c>
      <c r="C1528" s="115">
        <f t="shared" si="46"/>
        <v>4.2569877166213313E-2</v>
      </c>
      <c r="D1528" s="115">
        <f t="shared" si="47"/>
        <v>-42.56987716621331</v>
      </c>
    </row>
    <row r="1529" spans="1:4" x14ac:dyDescent="0.3">
      <c r="A1529" s="117">
        <v>41576</v>
      </c>
      <c r="B1529" s="115">
        <v>1214.6400000000001</v>
      </c>
      <c r="C1529" s="115">
        <f t="shared" si="46"/>
        <v>1.5721166711265874E-2</v>
      </c>
      <c r="D1529" s="115">
        <f t="shared" si="47"/>
        <v>-15.721166711265875</v>
      </c>
    </row>
    <row r="1530" spans="1:4" x14ac:dyDescent="0.3">
      <c r="A1530" s="117">
        <v>41577</v>
      </c>
      <c r="B1530" s="115">
        <v>1205.48</v>
      </c>
      <c r="C1530" s="115">
        <f t="shared" si="46"/>
        <v>-8.023172568155823E-3</v>
      </c>
      <c r="D1530" s="115">
        <f t="shared" si="47"/>
        <v>8.0231725681558235</v>
      </c>
    </row>
    <row r="1531" spans="1:4" x14ac:dyDescent="0.3">
      <c r="A1531" s="117">
        <v>41578</v>
      </c>
      <c r="B1531" s="115">
        <v>1197.44</v>
      </c>
      <c r="C1531" s="115">
        <f t="shared" si="46"/>
        <v>-1.2322869067454143E-2</v>
      </c>
      <c r="D1531" s="115">
        <f t="shared" si="47"/>
        <v>12.322869067454143</v>
      </c>
    </row>
    <row r="1532" spans="1:4" x14ac:dyDescent="0.3">
      <c r="A1532" s="117">
        <v>41579</v>
      </c>
      <c r="B1532" s="115">
        <v>1203.25</v>
      </c>
      <c r="C1532" s="115">
        <f t="shared" si="46"/>
        <v>-2.6772097341025282E-3</v>
      </c>
      <c r="D1532" s="115">
        <f t="shared" si="47"/>
        <v>2.677209734102528</v>
      </c>
    </row>
    <row r="1533" spans="1:4" x14ac:dyDescent="0.3">
      <c r="A1533" s="117">
        <v>41582</v>
      </c>
      <c r="B1533" s="115">
        <v>1205.98</v>
      </c>
      <c r="C1533" s="115">
        <f t="shared" si="46"/>
        <v>-1.0039319985880939E-2</v>
      </c>
      <c r="D1533" s="115">
        <f t="shared" si="47"/>
        <v>10.039319985880939</v>
      </c>
    </row>
    <row r="1534" spans="1:4" x14ac:dyDescent="0.3">
      <c r="A1534" s="117">
        <v>41583</v>
      </c>
      <c r="B1534" s="115">
        <v>1185.6199999999999</v>
      </c>
      <c r="C1534" s="115">
        <f t="shared" si="46"/>
        <v>-2.7103762359988674E-2</v>
      </c>
      <c r="D1534" s="115">
        <f t="shared" si="47"/>
        <v>27.103762359988675</v>
      </c>
    </row>
    <row r="1535" spans="1:4" x14ac:dyDescent="0.3">
      <c r="A1535" s="117">
        <v>41584</v>
      </c>
      <c r="B1535" s="115">
        <v>1185.6199999999999</v>
      </c>
      <c r="C1535" s="115">
        <f t="shared" si="46"/>
        <v>-2.8196259077720113E-2</v>
      </c>
      <c r="D1535" s="115">
        <f t="shared" si="47"/>
        <v>28.196259077720114</v>
      </c>
    </row>
    <row r="1536" spans="1:4" x14ac:dyDescent="0.3">
      <c r="A1536" s="117">
        <v>41585</v>
      </c>
      <c r="B1536" s="115">
        <v>1170</v>
      </c>
      <c r="C1536" s="115">
        <f t="shared" si="46"/>
        <v>-5.0293840709113961E-2</v>
      </c>
      <c r="D1536" s="115">
        <f t="shared" si="47"/>
        <v>50.293840709113958</v>
      </c>
    </row>
    <row r="1537" spans="1:4" x14ac:dyDescent="0.3">
      <c r="A1537" s="117">
        <v>41586</v>
      </c>
      <c r="B1537" s="115">
        <v>1156.74</v>
      </c>
      <c r="C1537" s="115">
        <f t="shared" si="46"/>
        <v>-5.4232382447447762E-2</v>
      </c>
      <c r="D1537" s="115">
        <f t="shared" si="47"/>
        <v>54.232382447447762</v>
      </c>
    </row>
    <row r="1538" spans="1:4" x14ac:dyDescent="0.3">
      <c r="A1538" s="117">
        <v>41589</v>
      </c>
      <c r="B1538" s="115">
        <v>1157.29</v>
      </c>
      <c r="C1538" s="115">
        <f t="shared" si="46"/>
        <v>-4.7215635908582076E-2</v>
      </c>
      <c r="D1538" s="115">
        <f t="shared" si="47"/>
        <v>47.21563590858208</v>
      </c>
    </row>
    <row r="1539" spans="1:4" x14ac:dyDescent="0.3">
      <c r="A1539" s="117">
        <v>41590</v>
      </c>
      <c r="B1539" s="115">
        <v>1151.67</v>
      </c>
      <c r="C1539" s="115">
        <f t="shared" si="46"/>
        <v>-4.4637820619172403E-2</v>
      </c>
      <c r="D1539" s="115">
        <f t="shared" si="47"/>
        <v>44.637820619172402</v>
      </c>
    </row>
    <row r="1540" spans="1:4" x14ac:dyDescent="0.3">
      <c r="A1540" s="117">
        <v>41591</v>
      </c>
      <c r="B1540" s="115">
        <v>1159.4100000000001</v>
      </c>
      <c r="C1540" s="115">
        <f t="shared" si="46"/>
        <v>-3.1759420096205214E-2</v>
      </c>
      <c r="D1540" s="115">
        <f t="shared" si="47"/>
        <v>31.759420096205215</v>
      </c>
    </row>
    <row r="1541" spans="1:4" x14ac:dyDescent="0.3">
      <c r="A1541" s="117">
        <v>41592</v>
      </c>
      <c r="B1541" s="115">
        <v>1168.05</v>
      </c>
      <c r="C1541" s="115">
        <f t="shared" si="46"/>
        <v>-2.9254103469769411E-2</v>
      </c>
      <c r="D1541" s="115">
        <f t="shared" si="47"/>
        <v>29.254103469769412</v>
      </c>
    </row>
    <row r="1542" spans="1:4" x14ac:dyDescent="0.3">
      <c r="A1542" s="117">
        <v>41593</v>
      </c>
      <c r="B1542" s="115">
        <v>1172.1500000000001</v>
      </c>
      <c r="C1542" s="115">
        <f t="shared" si="46"/>
        <v>-2.8051874823794697E-2</v>
      </c>
      <c r="D1542" s="115">
        <f t="shared" si="47"/>
        <v>28.051874823794698</v>
      </c>
    </row>
    <row r="1543" spans="1:4" x14ac:dyDescent="0.3">
      <c r="A1543" s="117">
        <v>41596</v>
      </c>
      <c r="B1543" s="115">
        <v>1164.57</v>
      </c>
      <c r="C1543" s="115">
        <f t="shared" si="46"/>
        <v>-1.7754423845751554E-2</v>
      </c>
      <c r="D1543" s="115">
        <f t="shared" si="47"/>
        <v>17.754423845751553</v>
      </c>
    </row>
    <row r="1544" spans="1:4" x14ac:dyDescent="0.3">
      <c r="A1544" s="117">
        <v>41597</v>
      </c>
      <c r="B1544" s="115">
        <v>1155.8499999999999</v>
      </c>
      <c r="C1544" s="115">
        <f t="shared" si="46"/>
        <v>-2.5109225552875276E-2</v>
      </c>
      <c r="D1544" s="115">
        <f t="shared" si="47"/>
        <v>25.109225552875277</v>
      </c>
    </row>
    <row r="1545" spans="1:4" x14ac:dyDescent="0.3">
      <c r="A1545" s="117">
        <v>41598</v>
      </c>
      <c r="B1545" s="115">
        <v>1144.8499999999999</v>
      </c>
      <c r="C1545" s="115">
        <f t="shared" si="46"/>
        <v>-2.1495726495726574E-2</v>
      </c>
      <c r="D1545" s="115">
        <f t="shared" si="47"/>
        <v>21.495726495726576</v>
      </c>
    </row>
    <row r="1546" spans="1:4" x14ac:dyDescent="0.3">
      <c r="A1546" s="117">
        <v>41599</v>
      </c>
      <c r="B1546" s="115">
        <v>1152.78</v>
      </c>
      <c r="C1546" s="115">
        <f t="shared" si="46"/>
        <v>-3.4234140774936773E-3</v>
      </c>
      <c r="D1546" s="115">
        <f t="shared" si="47"/>
        <v>3.4234140774936774</v>
      </c>
    </row>
    <row r="1547" spans="1:4" x14ac:dyDescent="0.3">
      <c r="A1547" s="117">
        <v>41600</v>
      </c>
      <c r="B1547" s="115">
        <v>1147.8900000000001</v>
      </c>
      <c r="C1547" s="115">
        <f t="shared" si="46"/>
        <v>-8.1224239386842225E-3</v>
      </c>
      <c r="D1547" s="115">
        <f t="shared" si="47"/>
        <v>8.1224239386842232</v>
      </c>
    </row>
    <row r="1548" spans="1:4" x14ac:dyDescent="0.3">
      <c r="A1548" s="117">
        <v>41603</v>
      </c>
      <c r="B1548" s="115">
        <v>1141.77</v>
      </c>
      <c r="C1548" s="115">
        <f t="shared" si="46"/>
        <v>-8.5962124566934025E-3</v>
      </c>
      <c r="D1548" s="115">
        <f t="shared" si="47"/>
        <v>8.5962124566934026</v>
      </c>
    </row>
    <row r="1549" spans="1:4" x14ac:dyDescent="0.3">
      <c r="A1549" s="117">
        <v>41604</v>
      </c>
      <c r="B1549" s="115">
        <v>1139.31</v>
      </c>
      <c r="C1549" s="115">
        <f t="shared" si="46"/>
        <v>-1.7336403860584378E-2</v>
      </c>
      <c r="D1549" s="115">
        <f t="shared" si="47"/>
        <v>17.33640386058438</v>
      </c>
    </row>
    <row r="1550" spans="1:4" x14ac:dyDescent="0.3">
      <c r="A1550" s="117">
        <v>41605</v>
      </c>
      <c r="B1550" s="115">
        <v>1151.27</v>
      </c>
      <c r="C1550" s="115">
        <f t="shared" si="46"/>
        <v>-1.4365823380848399E-2</v>
      </c>
      <c r="D1550" s="115">
        <f t="shared" si="47"/>
        <v>14.365823380848399</v>
      </c>
    </row>
    <row r="1551" spans="1:4" x14ac:dyDescent="0.3">
      <c r="A1551" s="117">
        <v>41607</v>
      </c>
      <c r="B1551" s="115">
        <v>1139.3</v>
      </c>
      <c r="C1551" s="115">
        <f t="shared" ref="C1551:C1614" si="48">(B1551-B1542)/B1542</f>
        <v>-2.8025423367316584E-2</v>
      </c>
      <c r="D1551" s="115">
        <f t="shared" ref="D1551:D1614" si="49">C1551*$D$2</f>
        <v>28.025423367316584</v>
      </c>
    </row>
    <row r="1552" spans="1:4" x14ac:dyDescent="0.3">
      <c r="A1552" s="117">
        <v>41610</v>
      </c>
      <c r="B1552" s="115">
        <v>1132.8399999999999</v>
      </c>
      <c r="C1552" s="115">
        <f t="shared" si="48"/>
        <v>-2.7246108005529956E-2</v>
      </c>
      <c r="D1552" s="115">
        <f t="shared" si="49"/>
        <v>27.246108005529955</v>
      </c>
    </row>
    <row r="1553" spans="1:4" x14ac:dyDescent="0.3">
      <c r="A1553" s="117">
        <v>41611</v>
      </c>
      <c r="B1553" s="115">
        <v>1130.8699999999999</v>
      </c>
      <c r="C1553" s="115">
        <f t="shared" si="48"/>
        <v>-2.1611800839209258E-2</v>
      </c>
      <c r="D1553" s="115">
        <f t="shared" si="49"/>
        <v>21.611800839209259</v>
      </c>
    </row>
    <row r="1554" spans="1:4" x14ac:dyDescent="0.3">
      <c r="A1554" s="117">
        <v>41612</v>
      </c>
      <c r="B1554" s="115">
        <v>1134.95</v>
      </c>
      <c r="C1554" s="115">
        <f t="shared" si="48"/>
        <v>-8.6474210595273299E-3</v>
      </c>
      <c r="D1554" s="115">
        <f t="shared" si="49"/>
        <v>8.6474210595273302</v>
      </c>
    </row>
    <row r="1555" spans="1:4" x14ac:dyDescent="0.3">
      <c r="A1555" s="117">
        <v>41613</v>
      </c>
      <c r="B1555" s="115">
        <v>1138.25</v>
      </c>
      <c r="C1555" s="115">
        <f t="shared" si="48"/>
        <v>-1.2604313051926623E-2</v>
      </c>
      <c r="D1555" s="115">
        <f t="shared" si="49"/>
        <v>12.604313051926624</v>
      </c>
    </row>
    <row r="1556" spans="1:4" x14ac:dyDescent="0.3">
      <c r="A1556" s="117">
        <v>41614</v>
      </c>
      <c r="B1556" s="115">
        <v>1148</v>
      </c>
      <c r="C1556" s="115">
        <f t="shared" si="48"/>
        <v>9.5827997456115089E-5</v>
      </c>
      <c r="D1556" s="115">
        <f t="shared" si="49"/>
        <v>-9.5827997456115088E-2</v>
      </c>
    </row>
    <row r="1557" spans="1:4" x14ac:dyDescent="0.3">
      <c r="A1557" s="117">
        <v>41617</v>
      </c>
      <c r="B1557" s="115">
        <v>1152.71</v>
      </c>
      <c r="C1557" s="115">
        <f t="shared" si="48"/>
        <v>9.5816145108034503E-3</v>
      </c>
      <c r="D1557" s="115">
        <f t="shared" si="49"/>
        <v>-9.5816145108034512</v>
      </c>
    </row>
    <row r="1558" spans="1:4" x14ac:dyDescent="0.3">
      <c r="A1558" s="117">
        <v>41618</v>
      </c>
      <c r="B1558" s="115">
        <v>1150.54</v>
      </c>
      <c r="C1558" s="115">
        <f t="shared" si="48"/>
        <v>9.8568431770106636E-3</v>
      </c>
      <c r="D1558" s="115">
        <f t="shared" si="49"/>
        <v>-9.8568431770106635</v>
      </c>
    </row>
    <row r="1559" spans="1:4" x14ac:dyDescent="0.3">
      <c r="A1559" s="117">
        <v>41619</v>
      </c>
      <c r="B1559" s="115">
        <v>1124.26</v>
      </c>
      <c r="C1559" s="115">
        <f t="shared" si="48"/>
        <v>-2.3461047365083771E-2</v>
      </c>
      <c r="D1559" s="115">
        <f t="shared" si="49"/>
        <v>23.461047365083772</v>
      </c>
    </row>
    <row r="1560" spans="1:4" x14ac:dyDescent="0.3">
      <c r="A1560" s="117">
        <v>41620</v>
      </c>
      <c r="B1560" s="115">
        <v>1117.06</v>
      </c>
      <c r="C1560" s="115">
        <f t="shared" si="48"/>
        <v>-1.9520758360396743E-2</v>
      </c>
      <c r="D1560" s="115">
        <f t="shared" si="49"/>
        <v>19.520758360396744</v>
      </c>
    </row>
    <row r="1561" spans="1:4" x14ac:dyDescent="0.3">
      <c r="A1561" s="117">
        <v>41621</v>
      </c>
      <c r="B1561" s="115">
        <v>1122.0899999999999</v>
      </c>
      <c r="C1561" s="115">
        <f t="shared" si="48"/>
        <v>-9.4894248084460304E-3</v>
      </c>
      <c r="D1561" s="115">
        <f t="shared" si="49"/>
        <v>9.4894248084460298</v>
      </c>
    </row>
    <row r="1562" spans="1:4" x14ac:dyDescent="0.3">
      <c r="A1562" s="117">
        <v>41624</v>
      </c>
      <c r="B1562" s="115">
        <v>1125</v>
      </c>
      <c r="C1562" s="115">
        <f t="shared" si="48"/>
        <v>-5.1906938905443524E-3</v>
      </c>
      <c r="D1562" s="115">
        <f t="shared" si="49"/>
        <v>5.1906938905443525</v>
      </c>
    </row>
    <row r="1563" spans="1:4" x14ac:dyDescent="0.3">
      <c r="A1563" s="117">
        <v>41625</v>
      </c>
      <c r="B1563" s="115">
        <v>1130.1199999999999</v>
      </c>
      <c r="C1563" s="115">
        <f t="shared" si="48"/>
        <v>-4.2556940834399355E-3</v>
      </c>
      <c r="D1563" s="115">
        <f t="shared" si="49"/>
        <v>4.255694083439935</v>
      </c>
    </row>
    <row r="1564" spans="1:4" x14ac:dyDescent="0.3">
      <c r="A1564" s="117">
        <v>41626</v>
      </c>
      <c r="B1564" s="115">
        <v>1150.92</v>
      </c>
      <c r="C1564" s="115">
        <f t="shared" si="48"/>
        <v>1.1131122336920776E-2</v>
      </c>
      <c r="D1564" s="115">
        <f t="shared" si="49"/>
        <v>-11.131122336920777</v>
      </c>
    </row>
    <row r="1565" spans="1:4" x14ac:dyDescent="0.3">
      <c r="A1565" s="117">
        <v>41627</v>
      </c>
      <c r="B1565" s="115">
        <v>1135.48</v>
      </c>
      <c r="C1565" s="115">
        <f t="shared" si="48"/>
        <v>-1.0905923344947719E-2</v>
      </c>
      <c r="D1565" s="115">
        <f t="shared" si="49"/>
        <v>10.90592334494772</v>
      </c>
    </row>
    <row r="1566" spans="1:4" x14ac:dyDescent="0.3">
      <c r="A1566" s="117">
        <v>41628</v>
      </c>
      <c r="B1566" s="115">
        <v>1143.6500000000001</v>
      </c>
      <c r="C1566" s="115">
        <f t="shared" si="48"/>
        <v>-7.8597392232217511E-3</v>
      </c>
      <c r="D1566" s="115">
        <f t="shared" si="49"/>
        <v>7.8597392232217516</v>
      </c>
    </row>
    <row r="1567" spans="1:4" x14ac:dyDescent="0.3">
      <c r="A1567" s="117">
        <v>41631</v>
      </c>
      <c r="B1567" s="115">
        <v>1144.83</v>
      </c>
      <c r="C1567" s="115">
        <f t="shared" si="48"/>
        <v>-4.9628869921950012E-3</v>
      </c>
      <c r="D1567" s="115">
        <f t="shared" si="49"/>
        <v>4.962886992195001</v>
      </c>
    </row>
    <row r="1568" spans="1:4" x14ac:dyDescent="0.3">
      <c r="A1568" s="117">
        <v>41632</v>
      </c>
      <c r="B1568" s="115">
        <v>1147.0899999999999</v>
      </c>
      <c r="C1568" s="115">
        <f t="shared" si="48"/>
        <v>2.0306690623165397E-2</v>
      </c>
      <c r="D1568" s="115">
        <f t="shared" si="49"/>
        <v>-20.306690623165398</v>
      </c>
    </row>
    <row r="1569" spans="1:4" x14ac:dyDescent="0.3">
      <c r="A1569" s="117">
        <v>41634</v>
      </c>
      <c r="B1569" s="115">
        <v>1147.73</v>
      </c>
      <c r="C1569" s="115">
        <f t="shared" si="48"/>
        <v>2.7456000572932585E-2</v>
      </c>
      <c r="D1569" s="115">
        <f t="shared" si="49"/>
        <v>-27.456000572932584</v>
      </c>
    </row>
    <row r="1570" spans="1:4" x14ac:dyDescent="0.3">
      <c r="A1570" s="117">
        <v>41635</v>
      </c>
      <c r="B1570" s="115">
        <v>1147.93</v>
      </c>
      <c r="C1570" s="115">
        <f t="shared" si="48"/>
        <v>2.302845582796402E-2</v>
      </c>
      <c r="D1570" s="115">
        <f t="shared" si="49"/>
        <v>-23.02845582796402</v>
      </c>
    </row>
    <row r="1571" spans="1:4" x14ac:dyDescent="0.3">
      <c r="A1571" s="117">
        <v>41638</v>
      </c>
      <c r="B1571" s="115">
        <v>1151.3800000000001</v>
      </c>
      <c r="C1571" s="115">
        <f t="shared" si="48"/>
        <v>2.3448888888888984E-2</v>
      </c>
      <c r="D1571" s="115">
        <f t="shared" si="49"/>
        <v>-23.448888888888984</v>
      </c>
    </row>
    <row r="1572" spans="1:4" x14ac:dyDescent="0.3">
      <c r="A1572" s="117">
        <v>41639</v>
      </c>
      <c r="B1572" s="115">
        <v>1146.33</v>
      </c>
      <c r="C1572" s="115">
        <f t="shared" si="48"/>
        <v>1.434360952819173E-2</v>
      </c>
      <c r="D1572" s="115">
        <f t="shared" si="49"/>
        <v>-14.343609528191729</v>
      </c>
    </row>
    <row r="1573" spans="1:4" x14ac:dyDescent="0.3">
      <c r="A1573" s="117">
        <v>41641</v>
      </c>
      <c r="B1573" s="115">
        <v>1143.93</v>
      </c>
      <c r="C1573" s="115">
        <f t="shared" si="48"/>
        <v>-6.0734021478469477E-3</v>
      </c>
      <c r="D1573" s="115">
        <f t="shared" si="49"/>
        <v>6.0734021478469478</v>
      </c>
    </row>
    <row r="1574" spans="1:4" x14ac:dyDescent="0.3">
      <c r="A1574" s="117">
        <v>41642</v>
      </c>
      <c r="B1574" s="115">
        <v>1151.78</v>
      </c>
      <c r="C1574" s="115">
        <f t="shared" si="48"/>
        <v>1.4355162574417827E-2</v>
      </c>
      <c r="D1574" s="115">
        <f t="shared" si="49"/>
        <v>-14.355162574417827</v>
      </c>
    </row>
    <row r="1575" spans="1:4" x14ac:dyDescent="0.3">
      <c r="A1575" s="117">
        <v>41645</v>
      </c>
      <c r="B1575" s="115">
        <v>1155.31</v>
      </c>
      <c r="C1575" s="115">
        <f t="shared" si="48"/>
        <v>1.0195426922572337E-2</v>
      </c>
      <c r="D1575" s="115">
        <f t="shared" si="49"/>
        <v>-10.195426922572336</v>
      </c>
    </row>
    <row r="1576" spans="1:4" x14ac:dyDescent="0.3">
      <c r="A1576" s="117">
        <v>41646</v>
      </c>
      <c r="B1576" s="115">
        <v>1159.56</v>
      </c>
      <c r="C1576" s="115">
        <f t="shared" si="48"/>
        <v>1.286653913681509E-2</v>
      </c>
      <c r="D1576" s="115">
        <f t="shared" si="49"/>
        <v>-12.86653913681509</v>
      </c>
    </row>
    <row r="1577" spans="1:4" x14ac:dyDescent="0.3">
      <c r="A1577" s="117">
        <v>41647</v>
      </c>
      <c r="B1577" s="115">
        <v>1155.72</v>
      </c>
      <c r="C1577" s="115">
        <f t="shared" si="48"/>
        <v>7.5233852618365685E-3</v>
      </c>
      <c r="D1577" s="115">
        <f t="shared" si="49"/>
        <v>-7.5233852618365686</v>
      </c>
    </row>
    <row r="1578" spans="1:4" x14ac:dyDescent="0.3">
      <c r="A1578" s="117">
        <v>41648</v>
      </c>
      <c r="B1578" s="115">
        <v>1156.18</v>
      </c>
      <c r="C1578" s="115">
        <f t="shared" si="48"/>
        <v>7.3623587429099569E-3</v>
      </c>
      <c r="D1578" s="115">
        <f t="shared" si="49"/>
        <v>-7.3623587429099571</v>
      </c>
    </row>
    <row r="1579" spans="1:4" x14ac:dyDescent="0.3">
      <c r="A1579" s="117">
        <v>41649</v>
      </c>
      <c r="B1579" s="115">
        <v>1169.58</v>
      </c>
      <c r="C1579" s="115">
        <f t="shared" si="48"/>
        <v>1.8860035019556822E-2</v>
      </c>
      <c r="D1579" s="115">
        <f t="shared" si="49"/>
        <v>-18.860035019556822</v>
      </c>
    </row>
    <row r="1580" spans="1:4" x14ac:dyDescent="0.3">
      <c r="A1580" s="117">
        <v>41652</v>
      </c>
      <c r="B1580" s="115">
        <v>1161.44</v>
      </c>
      <c r="C1580" s="115">
        <f t="shared" si="48"/>
        <v>8.7373412774235659E-3</v>
      </c>
      <c r="D1580" s="115">
        <f t="shared" si="49"/>
        <v>-8.7373412774235657</v>
      </c>
    </row>
    <row r="1581" spans="1:4" x14ac:dyDescent="0.3">
      <c r="A1581" s="117">
        <v>41653</v>
      </c>
      <c r="B1581" s="115">
        <v>1170.56</v>
      </c>
      <c r="C1581" s="115">
        <f t="shared" si="48"/>
        <v>2.1137019880837122E-2</v>
      </c>
      <c r="D1581" s="115">
        <f t="shared" si="49"/>
        <v>-21.137019880837123</v>
      </c>
    </row>
    <row r="1582" spans="1:4" x14ac:dyDescent="0.3">
      <c r="A1582" s="117">
        <v>41654</v>
      </c>
      <c r="B1582" s="115">
        <v>1177</v>
      </c>
      <c r="C1582" s="115">
        <f t="shared" si="48"/>
        <v>2.8909111571512186E-2</v>
      </c>
      <c r="D1582" s="115">
        <f t="shared" si="49"/>
        <v>-28.909111571512184</v>
      </c>
    </row>
    <row r="1583" spans="1:4" x14ac:dyDescent="0.3">
      <c r="A1583" s="117">
        <v>41655</v>
      </c>
      <c r="B1583" s="115">
        <v>1179.71</v>
      </c>
      <c r="C1583" s="115">
        <f t="shared" si="48"/>
        <v>2.4249422632794514E-2</v>
      </c>
      <c r="D1583" s="115">
        <f t="shared" si="49"/>
        <v>-24.249422632794513</v>
      </c>
    </row>
    <row r="1584" spans="1:4" x14ac:dyDescent="0.3">
      <c r="A1584" s="117">
        <v>41656</v>
      </c>
      <c r="B1584" s="115">
        <v>1174.6600000000001</v>
      </c>
      <c r="C1584" s="115">
        <f t="shared" si="48"/>
        <v>1.6748751417368618E-2</v>
      </c>
      <c r="D1584" s="115">
        <f t="shared" si="49"/>
        <v>-16.748751417368617</v>
      </c>
    </row>
    <row r="1585" spans="1:4" x14ac:dyDescent="0.3">
      <c r="A1585" s="117">
        <v>41660</v>
      </c>
      <c r="B1585" s="115">
        <v>1184.4000000000001</v>
      </c>
      <c r="C1585" s="115">
        <f t="shared" si="48"/>
        <v>2.142191865880174E-2</v>
      </c>
      <c r="D1585" s="115">
        <f t="shared" si="49"/>
        <v>-21.42191865880174</v>
      </c>
    </row>
    <row r="1586" spans="1:4" x14ac:dyDescent="0.3">
      <c r="A1586" s="117">
        <v>41661</v>
      </c>
      <c r="B1586" s="115">
        <v>1187.78</v>
      </c>
      <c r="C1586" s="115">
        <f t="shared" si="48"/>
        <v>2.774028311355687E-2</v>
      </c>
      <c r="D1586" s="115">
        <f t="shared" si="49"/>
        <v>-27.74028311355687</v>
      </c>
    </row>
    <row r="1587" spans="1:4" x14ac:dyDescent="0.3">
      <c r="A1587" s="117">
        <v>41662</v>
      </c>
      <c r="B1587" s="115">
        <v>1183.17</v>
      </c>
      <c r="C1587" s="115">
        <f t="shared" si="48"/>
        <v>2.3344115968101858E-2</v>
      </c>
      <c r="D1587" s="115">
        <f t="shared" si="49"/>
        <v>-23.344115968101857</v>
      </c>
    </row>
    <row r="1588" spans="1:4" x14ac:dyDescent="0.3">
      <c r="A1588" s="117">
        <v>41663</v>
      </c>
      <c r="B1588" s="115">
        <v>1166.56</v>
      </c>
      <c r="C1588" s="115">
        <f t="shared" si="48"/>
        <v>-2.5821234973238101E-3</v>
      </c>
      <c r="D1588" s="115">
        <f t="shared" si="49"/>
        <v>2.5821234973238103</v>
      </c>
    </row>
    <row r="1589" spans="1:4" x14ac:dyDescent="0.3">
      <c r="A1589" s="117">
        <v>41666</v>
      </c>
      <c r="B1589" s="115">
        <v>1159.3399999999999</v>
      </c>
      <c r="C1589" s="115">
        <f t="shared" si="48"/>
        <v>-1.8081002892961636E-3</v>
      </c>
      <c r="D1589" s="115">
        <f t="shared" si="49"/>
        <v>1.8081002892961635</v>
      </c>
    </row>
    <row r="1590" spans="1:4" x14ac:dyDescent="0.3">
      <c r="A1590" s="117">
        <v>41667</v>
      </c>
      <c r="B1590" s="115">
        <v>1170.8599999999999</v>
      </c>
      <c r="C1590" s="115">
        <f t="shared" si="48"/>
        <v>2.5628758884632528E-4</v>
      </c>
      <c r="D1590" s="115">
        <f t="shared" si="49"/>
        <v>-0.2562875888463253</v>
      </c>
    </row>
    <row r="1591" spans="1:4" x14ac:dyDescent="0.3">
      <c r="A1591" s="117">
        <v>41668</v>
      </c>
      <c r="B1591" s="115">
        <v>1162.6400000000001</v>
      </c>
      <c r="C1591" s="115">
        <f t="shared" si="48"/>
        <v>-1.2200509770603144E-2</v>
      </c>
      <c r="D1591" s="115">
        <f t="shared" si="49"/>
        <v>12.200509770603144</v>
      </c>
    </row>
    <row r="1592" spans="1:4" x14ac:dyDescent="0.3">
      <c r="A1592" s="117">
        <v>41669</v>
      </c>
      <c r="B1592" s="115">
        <v>1180.27</v>
      </c>
      <c r="C1592" s="115">
        <f t="shared" si="48"/>
        <v>4.7469293300891354E-4</v>
      </c>
      <c r="D1592" s="115">
        <f t="shared" si="49"/>
        <v>-0.47469293300891352</v>
      </c>
    </row>
    <row r="1593" spans="1:4" x14ac:dyDescent="0.3">
      <c r="A1593" s="117">
        <v>41670</v>
      </c>
      <c r="B1593" s="115">
        <v>1184.92</v>
      </c>
      <c r="C1593" s="115">
        <f t="shared" si="48"/>
        <v>8.7344423067100187E-3</v>
      </c>
      <c r="D1593" s="115">
        <f t="shared" si="49"/>
        <v>-8.7344423067100188</v>
      </c>
    </row>
    <row r="1594" spans="1:4" x14ac:dyDescent="0.3">
      <c r="A1594" s="117">
        <v>41673</v>
      </c>
      <c r="B1594" s="115">
        <v>1163.47</v>
      </c>
      <c r="C1594" s="115">
        <f t="shared" si="48"/>
        <v>-1.7671394799054427E-2</v>
      </c>
      <c r="D1594" s="115">
        <f t="shared" si="49"/>
        <v>17.671394799054426</v>
      </c>
    </row>
    <row r="1595" spans="1:4" x14ac:dyDescent="0.3">
      <c r="A1595" s="117">
        <v>41674</v>
      </c>
      <c r="B1595" s="115">
        <v>1176.6099999999999</v>
      </c>
      <c r="C1595" s="115">
        <f t="shared" si="48"/>
        <v>-9.404098402061049E-3</v>
      </c>
      <c r="D1595" s="115">
        <f t="shared" si="49"/>
        <v>9.4040984020610487</v>
      </c>
    </row>
    <row r="1596" spans="1:4" x14ac:dyDescent="0.3">
      <c r="A1596" s="117">
        <v>41675</v>
      </c>
      <c r="B1596" s="115">
        <v>1173.73</v>
      </c>
      <c r="C1596" s="115">
        <f t="shared" si="48"/>
        <v>-7.9785660555964522E-3</v>
      </c>
      <c r="D1596" s="115">
        <f t="shared" si="49"/>
        <v>7.9785660555964526</v>
      </c>
    </row>
    <row r="1597" spans="1:4" x14ac:dyDescent="0.3">
      <c r="A1597" s="117">
        <v>41676</v>
      </c>
      <c r="B1597" s="115">
        <v>1184.55</v>
      </c>
      <c r="C1597" s="115">
        <f t="shared" si="48"/>
        <v>1.5421409957481836E-2</v>
      </c>
      <c r="D1597" s="115">
        <f t="shared" si="49"/>
        <v>-15.421409957481835</v>
      </c>
    </row>
    <row r="1598" spans="1:4" x14ac:dyDescent="0.3">
      <c r="A1598" s="117">
        <v>41677</v>
      </c>
      <c r="B1598" s="115">
        <v>1193.3499999999999</v>
      </c>
      <c r="C1598" s="115">
        <f t="shared" si="48"/>
        <v>2.9335656494212218E-2</v>
      </c>
      <c r="D1598" s="115">
        <f t="shared" si="49"/>
        <v>-29.335656494212216</v>
      </c>
    </row>
    <row r="1599" spans="1:4" x14ac:dyDescent="0.3">
      <c r="A1599" s="117">
        <v>41680</v>
      </c>
      <c r="B1599" s="115">
        <v>1204.27</v>
      </c>
      <c r="C1599" s="115">
        <f t="shared" si="48"/>
        <v>2.8534581418786262E-2</v>
      </c>
      <c r="D1599" s="115">
        <f t="shared" si="49"/>
        <v>-28.534581418786264</v>
      </c>
    </row>
    <row r="1600" spans="1:4" x14ac:dyDescent="0.3">
      <c r="A1600" s="117">
        <v>41681</v>
      </c>
      <c r="B1600" s="115">
        <v>1210.03</v>
      </c>
      <c r="C1600" s="115">
        <f t="shared" si="48"/>
        <v>4.0760682584462832E-2</v>
      </c>
      <c r="D1600" s="115">
        <f t="shared" si="49"/>
        <v>-40.760682584462835</v>
      </c>
    </row>
    <row r="1601" spans="1:4" x14ac:dyDescent="0.3">
      <c r="A1601" s="117">
        <v>41682</v>
      </c>
      <c r="B1601" s="115">
        <v>1209.3900000000001</v>
      </c>
      <c r="C1601" s="115">
        <f t="shared" si="48"/>
        <v>2.4672320740169722E-2</v>
      </c>
      <c r="D1601" s="115">
        <f t="shared" si="49"/>
        <v>-24.67232074016972</v>
      </c>
    </row>
    <row r="1602" spans="1:4" x14ac:dyDescent="0.3">
      <c r="A1602" s="117">
        <v>41683</v>
      </c>
      <c r="B1602" s="115">
        <v>1215.57</v>
      </c>
      <c r="C1602" s="115">
        <f t="shared" si="48"/>
        <v>2.5866725179758854E-2</v>
      </c>
      <c r="D1602" s="115">
        <f t="shared" si="49"/>
        <v>-25.866725179758852</v>
      </c>
    </row>
    <row r="1603" spans="1:4" x14ac:dyDescent="0.3">
      <c r="A1603" s="117">
        <v>41684</v>
      </c>
      <c r="B1603" s="115">
        <v>1220.1600000000001</v>
      </c>
      <c r="C1603" s="115">
        <f t="shared" si="48"/>
        <v>4.8724934893035532E-2</v>
      </c>
      <c r="D1603" s="115">
        <f t="shared" si="49"/>
        <v>-48.724934893035531</v>
      </c>
    </row>
    <row r="1604" spans="1:4" x14ac:dyDescent="0.3">
      <c r="A1604" s="117">
        <v>41688</v>
      </c>
      <c r="B1604" s="115">
        <v>1225.4100000000001</v>
      </c>
      <c r="C1604" s="115">
        <f t="shared" si="48"/>
        <v>4.1475085202403672E-2</v>
      </c>
      <c r="D1604" s="115">
        <f t="shared" si="49"/>
        <v>-41.475085202403669</v>
      </c>
    </row>
    <row r="1605" spans="1:4" x14ac:dyDescent="0.3">
      <c r="A1605" s="117">
        <v>41689</v>
      </c>
      <c r="B1605" s="115">
        <v>1226.0999999999999</v>
      </c>
      <c r="C1605" s="115">
        <f t="shared" si="48"/>
        <v>4.4618438652841701E-2</v>
      </c>
      <c r="D1605" s="115">
        <f t="shared" si="49"/>
        <v>-44.618438652841704</v>
      </c>
    </row>
    <row r="1606" spans="1:4" x14ac:dyDescent="0.3">
      <c r="A1606" s="117">
        <v>41690</v>
      </c>
      <c r="B1606" s="115">
        <v>1225.1099999999999</v>
      </c>
      <c r="C1606" s="115">
        <f t="shared" si="48"/>
        <v>3.4240850956059221E-2</v>
      </c>
      <c r="D1606" s="115">
        <f t="shared" si="49"/>
        <v>-34.240850956059219</v>
      </c>
    </row>
    <row r="1607" spans="1:4" x14ac:dyDescent="0.3">
      <c r="A1607" s="117">
        <v>41691</v>
      </c>
      <c r="B1607" s="115">
        <v>1226.1400000000001</v>
      </c>
      <c r="C1607" s="115">
        <f t="shared" si="48"/>
        <v>2.7477269870532697E-2</v>
      </c>
      <c r="D1607" s="115">
        <f t="shared" si="49"/>
        <v>-27.477269870532698</v>
      </c>
    </row>
    <row r="1608" spans="1:4" x14ac:dyDescent="0.3">
      <c r="A1608" s="117">
        <v>41694</v>
      </c>
      <c r="B1608" s="115">
        <v>1228.25</v>
      </c>
      <c r="C1608" s="115">
        <f t="shared" si="48"/>
        <v>1.9912478098765243E-2</v>
      </c>
      <c r="D1608" s="115">
        <f t="shared" si="49"/>
        <v>-19.912478098765245</v>
      </c>
    </row>
    <row r="1609" spans="1:4" x14ac:dyDescent="0.3">
      <c r="A1609" s="117">
        <v>41695</v>
      </c>
      <c r="B1609" s="115">
        <v>1229.3800000000001</v>
      </c>
      <c r="C1609" s="115">
        <f t="shared" si="48"/>
        <v>1.5991339057709428E-2</v>
      </c>
      <c r="D1609" s="115">
        <f t="shared" si="49"/>
        <v>-15.991339057709428</v>
      </c>
    </row>
    <row r="1610" spans="1:4" x14ac:dyDescent="0.3">
      <c r="A1610" s="117">
        <v>41696</v>
      </c>
      <c r="B1610" s="115">
        <v>1232.54</v>
      </c>
      <c r="C1610" s="115">
        <f t="shared" si="48"/>
        <v>1.9141881444364399E-2</v>
      </c>
      <c r="D1610" s="115">
        <f t="shared" si="49"/>
        <v>-19.141881444364397</v>
      </c>
    </row>
    <row r="1611" spans="1:4" x14ac:dyDescent="0.3">
      <c r="A1611" s="117">
        <v>41697</v>
      </c>
      <c r="B1611" s="115">
        <v>1230.3599999999999</v>
      </c>
      <c r="C1611" s="115">
        <f t="shared" si="48"/>
        <v>1.2167131469187265E-2</v>
      </c>
      <c r="D1611" s="115">
        <f t="shared" si="49"/>
        <v>-12.167131469187265</v>
      </c>
    </row>
    <row r="1612" spans="1:4" x14ac:dyDescent="0.3">
      <c r="A1612" s="117">
        <v>41698</v>
      </c>
      <c r="B1612" s="115">
        <v>1239.51</v>
      </c>
      <c r="C1612" s="115">
        <f t="shared" si="48"/>
        <v>1.5858575924468845E-2</v>
      </c>
      <c r="D1612" s="115">
        <f t="shared" si="49"/>
        <v>-15.858575924468845</v>
      </c>
    </row>
    <row r="1613" spans="1:4" x14ac:dyDescent="0.3">
      <c r="A1613" s="117">
        <v>41701</v>
      </c>
      <c r="B1613" s="115">
        <v>1239.6600000000001</v>
      </c>
      <c r="C1613" s="115">
        <f t="shared" si="48"/>
        <v>1.1628760986118931E-2</v>
      </c>
      <c r="D1613" s="115">
        <f t="shared" si="49"/>
        <v>-11.628760986118932</v>
      </c>
    </row>
    <row r="1614" spans="1:4" x14ac:dyDescent="0.3">
      <c r="A1614" s="117">
        <v>41702</v>
      </c>
      <c r="B1614" s="115">
        <v>1256.97</v>
      </c>
      <c r="C1614" s="115">
        <f t="shared" si="48"/>
        <v>2.5177391729875313E-2</v>
      </c>
      <c r="D1614" s="115">
        <f t="shared" si="49"/>
        <v>-25.177391729875314</v>
      </c>
    </row>
    <row r="1615" spans="1:4" x14ac:dyDescent="0.3">
      <c r="A1615" s="117">
        <v>41703</v>
      </c>
      <c r="B1615" s="115">
        <v>1253.93</v>
      </c>
      <c r="C1615" s="115">
        <f t="shared" ref="C1615:C1678" si="50">(B1615-B1606)/B1606</f>
        <v>2.3524418215507315E-2</v>
      </c>
      <c r="D1615" s="115">
        <f t="shared" ref="D1615:D1678" si="51">C1615*$D$2</f>
        <v>-23.524418215507314</v>
      </c>
    </row>
    <row r="1616" spans="1:4" x14ac:dyDescent="0.3">
      <c r="A1616" s="117">
        <v>41704</v>
      </c>
      <c r="B1616" s="115">
        <v>1246.94</v>
      </c>
      <c r="C1616" s="115">
        <f t="shared" si="50"/>
        <v>1.6963805111977388E-2</v>
      </c>
      <c r="D1616" s="115">
        <f t="shared" si="51"/>
        <v>-16.963805111977386</v>
      </c>
    </row>
    <row r="1617" spans="1:4" x14ac:dyDescent="0.3">
      <c r="A1617" s="117">
        <v>41705</v>
      </c>
      <c r="B1617" s="115">
        <v>1234.21</v>
      </c>
      <c r="C1617" s="115">
        <f t="shared" si="50"/>
        <v>4.8524323224099627E-3</v>
      </c>
      <c r="D1617" s="115">
        <f t="shared" si="51"/>
        <v>-4.852432322409963</v>
      </c>
    </row>
    <row r="1618" spans="1:4" x14ac:dyDescent="0.3">
      <c r="A1618" s="117">
        <v>41708</v>
      </c>
      <c r="B1618" s="115">
        <v>1227.72</v>
      </c>
      <c r="C1618" s="115">
        <f t="shared" si="50"/>
        <v>-1.3502741219151781E-3</v>
      </c>
      <c r="D1618" s="115">
        <f t="shared" si="51"/>
        <v>1.3502741219151781</v>
      </c>
    </row>
    <row r="1619" spans="1:4" x14ac:dyDescent="0.3">
      <c r="A1619" s="117">
        <v>41709</v>
      </c>
      <c r="B1619" s="115">
        <v>1234.52</v>
      </c>
      <c r="C1619" s="115">
        <f t="shared" si="50"/>
        <v>1.6064387362682089E-3</v>
      </c>
      <c r="D1619" s="115">
        <f t="shared" si="51"/>
        <v>-1.6064387362682089</v>
      </c>
    </row>
    <row r="1620" spans="1:4" x14ac:dyDescent="0.3">
      <c r="A1620" s="117">
        <v>41710</v>
      </c>
      <c r="B1620" s="115">
        <v>1236.6300000000001</v>
      </c>
      <c r="C1620" s="115">
        <f t="shared" si="50"/>
        <v>5.0960694430899978E-3</v>
      </c>
      <c r="D1620" s="115">
        <f t="shared" si="51"/>
        <v>-5.0960694430899975</v>
      </c>
    </row>
    <row r="1621" spans="1:4" x14ac:dyDescent="0.3">
      <c r="A1621" s="117">
        <v>41711</v>
      </c>
      <c r="B1621" s="115">
        <v>1231.52</v>
      </c>
      <c r="C1621" s="115">
        <f t="shared" si="50"/>
        <v>-6.4460956345652794E-3</v>
      </c>
      <c r="D1621" s="115">
        <f t="shared" si="51"/>
        <v>6.4460956345652791</v>
      </c>
    </row>
    <row r="1622" spans="1:4" x14ac:dyDescent="0.3">
      <c r="A1622" s="117">
        <v>41712</v>
      </c>
      <c r="B1622" s="115">
        <v>1234.52</v>
      </c>
      <c r="C1622" s="115">
        <f t="shared" si="50"/>
        <v>-4.1462981785329043E-3</v>
      </c>
      <c r="D1622" s="115">
        <f t="shared" si="51"/>
        <v>4.1462981785329038</v>
      </c>
    </row>
    <row r="1623" spans="1:4" x14ac:dyDescent="0.3">
      <c r="A1623" s="117">
        <v>41715</v>
      </c>
      <c r="B1623" s="115">
        <v>1237.29</v>
      </c>
      <c r="C1623" s="115">
        <f t="shared" si="50"/>
        <v>-1.5656698250554955E-2</v>
      </c>
      <c r="D1623" s="115">
        <f t="shared" si="51"/>
        <v>15.656698250554955</v>
      </c>
    </row>
    <row r="1624" spans="1:4" x14ac:dyDescent="0.3">
      <c r="A1624" s="117">
        <v>41716</v>
      </c>
      <c r="B1624" s="115">
        <v>1242.1500000000001</v>
      </c>
      <c r="C1624" s="115">
        <f t="shared" si="50"/>
        <v>-9.39446380579456E-3</v>
      </c>
      <c r="D1624" s="115">
        <f t="shared" si="51"/>
        <v>9.39446380579456</v>
      </c>
    </row>
    <row r="1625" spans="1:4" x14ac:dyDescent="0.3">
      <c r="A1625" s="117">
        <v>41717</v>
      </c>
      <c r="B1625" s="115">
        <v>1218.18</v>
      </c>
      <c r="C1625" s="115">
        <f t="shared" si="50"/>
        <v>-2.3064461802492494E-2</v>
      </c>
      <c r="D1625" s="115">
        <f t="shared" si="51"/>
        <v>23.064461802492495</v>
      </c>
    </row>
    <row r="1626" spans="1:4" x14ac:dyDescent="0.3">
      <c r="A1626" s="117">
        <v>41718</v>
      </c>
      <c r="B1626" s="115">
        <v>1220.93</v>
      </c>
      <c r="C1626" s="115">
        <f t="shared" si="50"/>
        <v>-1.0759919300605223E-2</v>
      </c>
      <c r="D1626" s="115">
        <f t="shared" si="51"/>
        <v>10.759919300605223</v>
      </c>
    </row>
    <row r="1627" spans="1:4" x14ac:dyDescent="0.3">
      <c r="A1627" s="117">
        <v>41719</v>
      </c>
      <c r="B1627" s="115">
        <v>1231.67</v>
      </c>
      <c r="C1627" s="115">
        <f t="shared" si="50"/>
        <v>3.2173459746522378E-3</v>
      </c>
      <c r="D1627" s="115">
        <f t="shared" si="51"/>
        <v>-3.2173459746522379</v>
      </c>
    </row>
    <row r="1628" spans="1:4" x14ac:dyDescent="0.3">
      <c r="A1628" s="117">
        <v>41722</v>
      </c>
      <c r="B1628" s="115">
        <v>1224.76</v>
      </c>
      <c r="C1628" s="115">
        <f t="shared" si="50"/>
        <v>-7.9059067491818614E-3</v>
      </c>
      <c r="D1628" s="115">
        <f t="shared" si="51"/>
        <v>7.9059067491818613</v>
      </c>
    </row>
    <row r="1629" spans="1:4" x14ac:dyDescent="0.3">
      <c r="A1629" s="117">
        <v>41723</v>
      </c>
      <c r="B1629" s="115">
        <v>1234.54</v>
      </c>
      <c r="C1629" s="115">
        <f t="shared" si="50"/>
        <v>-1.6900770642796514E-3</v>
      </c>
      <c r="D1629" s="115">
        <f t="shared" si="51"/>
        <v>1.6900770642796514</v>
      </c>
    </row>
    <row r="1630" spans="1:4" x14ac:dyDescent="0.3">
      <c r="A1630" s="117">
        <v>41724</v>
      </c>
      <c r="B1630" s="115">
        <v>1220.56</v>
      </c>
      <c r="C1630" s="115">
        <f t="shared" si="50"/>
        <v>-8.8995712615304954E-3</v>
      </c>
      <c r="D1630" s="115">
        <f t="shared" si="51"/>
        <v>8.8995712615304949</v>
      </c>
    </row>
    <row r="1631" spans="1:4" x14ac:dyDescent="0.3">
      <c r="A1631" s="117">
        <v>41725</v>
      </c>
      <c r="B1631" s="115">
        <v>1228.03</v>
      </c>
      <c r="C1631" s="115">
        <f t="shared" si="50"/>
        <v>-5.2571039756342617E-3</v>
      </c>
      <c r="D1631" s="115">
        <f t="shared" si="51"/>
        <v>5.2571039756342621</v>
      </c>
    </row>
    <row r="1632" spans="1:4" x14ac:dyDescent="0.3">
      <c r="A1632" s="117">
        <v>41726</v>
      </c>
      <c r="B1632" s="115">
        <v>1236.51</v>
      </c>
      <c r="C1632" s="115">
        <f t="shared" si="50"/>
        <v>-6.3041000897119735E-4</v>
      </c>
      <c r="D1632" s="115">
        <f t="shared" si="51"/>
        <v>0.63041000897119737</v>
      </c>
    </row>
    <row r="1633" spans="1:4" x14ac:dyDescent="0.3">
      <c r="A1633" s="117">
        <v>41729</v>
      </c>
      <c r="B1633" s="115">
        <v>1244.8</v>
      </c>
      <c r="C1633" s="115">
        <f t="shared" si="50"/>
        <v>2.1333977377932323E-3</v>
      </c>
      <c r="D1633" s="115">
        <f t="shared" si="51"/>
        <v>-2.1333977377932323</v>
      </c>
    </row>
    <row r="1634" spans="1:4" x14ac:dyDescent="0.3">
      <c r="A1634" s="117">
        <v>41730</v>
      </c>
      <c r="B1634" s="115">
        <v>1250.3499999999999</v>
      </c>
      <c r="C1634" s="115">
        <f t="shared" si="50"/>
        <v>2.6408248370519829E-2</v>
      </c>
      <c r="D1634" s="115">
        <f t="shared" si="51"/>
        <v>-26.408248370519829</v>
      </c>
    </row>
    <row r="1635" spans="1:4" x14ac:dyDescent="0.3">
      <c r="A1635" s="117">
        <v>41731</v>
      </c>
      <c r="B1635" s="115">
        <v>1250.92</v>
      </c>
      <c r="C1635" s="115">
        <f t="shared" si="50"/>
        <v>2.456324277395101E-2</v>
      </c>
      <c r="D1635" s="115">
        <f t="shared" si="51"/>
        <v>-24.563242773951011</v>
      </c>
    </row>
    <row r="1636" spans="1:4" x14ac:dyDescent="0.3">
      <c r="A1636" s="117">
        <v>41732</v>
      </c>
      <c r="B1636" s="115">
        <v>1248.6600000000001</v>
      </c>
      <c r="C1636" s="115">
        <f t="shared" si="50"/>
        <v>1.3794279311828661E-2</v>
      </c>
      <c r="D1636" s="115">
        <f t="shared" si="51"/>
        <v>-13.794279311828662</v>
      </c>
    </row>
    <row r="1637" spans="1:4" x14ac:dyDescent="0.3">
      <c r="A1637" s="117">
        <v>41733</v>
      </c>
      <c r="B1637" s="115">
        <v>1251.18</v>
      </c>
      <c r="C1637" s="115">
        <f t="shared" si="50"/>
        <v>2.157157320617923E-2</v>
      </c>
      <c r="D1637" s="115">
        <f t="shared" si="51"/>
        <v>-21.571573206179231</v>
      </c>
    </row>
    <row r="1638" spans="1:4" x14ac:dyDescent="0.3">
      <c r="A1638" s="117">
        <v>41736</v>
      </c>
      <c r="B1638" s="115">
        <v>1254.27</v>
      </c>
      <c r="C1638" s="115">
        <f t="shared" si="50"/>
        <v>1.5981661185542808E-2</v>
      </c>
      <c r="D1638" s="115">
        <f t="shared" si="51"/>
        <v>-15.981661185542809</v>
      </c>
    </row>
    <row r="1639" spans="1:4" x14ac:dyDescent="0.3">
      <c r="A1639" s="117">
        <v>41737</v>
      </c>
      <c r="B1639" s="115">
        <v>1260.8599999999999</v>
      </c>
      <c r="C1639" s="115">
        <f t="shared" si="50"/>
        <v>3.3017631251228911E-2</v>
      </c>
      <c r="D1639" s="115">
        <f t="shared" si="51"/>
        <v>-33.017631251228913</v>
      </c>
    </row>
    <row r="1640" spans="1:4" x14ac:dyDescent="0.3">
      <c r="A1640" s="117">
        <v>41738</v>
      </c>
      <c r="B1640" s="115">
        <v>1258.47</v>
      </c>
      <c r="C1640" s="115">
        <f t="shared" si="50"/>
        <v>2.4787668053712089E-2</v>
      </c>
      <c r="D1640" s="115">
        <f t="shared" si="51"/>
        <v>-24.787668053712089</v>
      </c>
    </row>
    <row r="1641" spans="1:4" x14ac:dyDescent="0.3">
      <c r="A1641" s="117">
        <v>41739</v>
      </c>
      <c r="B1641" s="115">
        <v>1246.3699999999999</v>
      </c>
      <c r="C1641" s="115">
        <f t="shared" si="50"/>
        <v>7.9740560124866768E-3</v>
      </c>
      <c r="D1641" s="115">
        <f t="shared" si="51"/>
        <v>-7.9740560124866766</v>
      </c>
    </row>
    <row r="1642" spans="1:4" x14ac:dyDescent="0.3">
      <c r="A1642" s="117">
        <v>41740</v>
      </c>
      <c r="B1642" s="115">
        <v>1237.03</v>
      </c>
      <c r="C1642" s="115">
        <f t="shared" si="50"/>
        <v>-6.2419665809768498E-3</v>
      </c>
      <c r="D1642" s="115">
        <f t="shared" si="51"/>
        <v>6.2419665809768494</v>
      </c>
    </row>
    <row r="1643" spans="1:4" x14ac:dyDescent="0.3">
      <c r="A1643" s="117">
        <v>41743</v>
      </c>
      <c r="B1643" s="115">
        <v>1244.98</v>
      </c>
      <c r="C1643" s="115">
        <f t="shared" si="50"/>
        <v>-4.294797456712034E-3</v>
      </c>
      <c r="D1643" s="115">
        <f t="shared" si="51"/>
        <v>4.2947974567120344</v>
      </c>
    </row>
    <row r="1644" spans="1:4" x14ac:dyDescent="0.3">
      <c r="A1644" s="117">
        <v>41744</v>
      </c>
      <c r="B1644" s="115">
        <v>1258.29</v>
      </c>
      <c r="C1644" s="115">
        <f t="shared" si="50"/>
        <v>5.8916637354905913E-3</v>
      </c>
      <c r="D1644" s="115">
        <f t="shared" si="51"/>
        <v>-5.8916637354905914</v>
      </c>
    </row>
    <row r="1645" spans="1:4" x14ac:dyDescent="0.3">
      <c r="A1645" s="117">
        <v>41745</v>
      </c>
      <c r="B1645" s="115">
        <v>1267.33</v>
      </c>
      <c r="C1645" s="115">
        <f t="shared" si="50"/>
        <v>1.4952028574631881E-2</v>
      </c>
      <c r="D1645" s="115">
        <f t="shared" si="51"/>
        <v>-14.952028574631882</v>
      </c>
    </row>
    <row r="1646" spans="1:4" x14ac:dyDescent="0.3">
      <c r="A1646" s="117">
        <v>41746</v>
      </c>
      <c r="B1646" s="115">
        <v>1263.3800000000001</v>
      </c>
      <c r="C1646" s="115">
        <f t="shared" si="50"/>
        <v>9.7507952492847105E-3</v>
      </c>
      <c r="D1646" s="115">
        <f t="shared" si="51"/>
        <v>-9.7507952492847103</v>
      </c>
    </row>
    <row r="1647" spans="1:4" x14ac:dyDescent="0.3">
      <c r="A1647" s="117">
        <v>41750</v>
      </c>
      <c r="B1647" s="115">
        <v>1269.19</v>
      </c>
      <c r="C1647" s="115">
        <f t="shared" si="50"/>
        <v>1.1895365431685422E-2</v>
      </c>
      <c r="D1647" s="115">
        <f t="shared" si="51"/>
        <v>-11.895365431685422</v>
      </c>
    </row>
    <row r="1648" spans="1:4" x14ac:dyDescent="0.3">
      <c r="A1648" s="117">
        <v>41751</v>
      </c>
      <c r="B1648" s="115">
        <v>1272.94</v>
      </c>
      <c r="C1648" s="115">
        <f t="shared" si="50"/>
        <v>9.580762336817851E-3</v>
      </c>
      <c r="D1648" s="115">
        <f t="shared" si="51"/>
        <v>-9.5807623368178518</v>
      </c>
    </row>
    <row r="1649" spans="1:4" x14ac:dyDescent="0.3">
      <c r="A1649" s="117">
        <v>41752</v>
      </c>
      <c r="B1649" s="115">
        <v>1268.24</v>
      </c>
      <c r="C1649" s="115">
        <f t="shared" si="50"/>
        <v>7.7633952338951118E-3</v>
      </c>
      <c r="D1649" s="115">
        <f t="shared" si="51"/>
        <v>-7.7633952338951122</v>
      </c>
    </row>
    <row r="1650" spans="1:4" x14ac:dyDescent="0.3">
      <c r="A1650" s="117">
        <v>41753</v>
      </c>
      <c r="B1650" s="115">
        <v>1272.6300000000001</v>
      </c>
      <c r="C1650" s="115">
        <f t="shared" si="50"/>
        <v>2.1069184912987492E-2</v>
      </c>
      <c r="D1650" s="115">
        <f t="shared" si="51"/>
        <v>-21.069184912987492</v>
      </c>
    </row>
    <row r="1651" spans="1:4" x14ac:dyDescent="0.3">
      <c r="A1651" s="117">
        <v>41754</v>
      </c>
      <c r="B1651" s="115">
        <v>1267.24</v>
      </c>
      <c r="C1651" s="115">
        <f t="shared" si="50"/>
        <v>2.4421396409141278E-2</v>
      </c>
      <c r="D1651" s="115">
        <f t="shared" si="51"/>
        <v>-24.421396409141277</v>
      </c>
    </row>
    <row r="1652" spans="1:4" x14ac:dyDescent="0.3">
      <c r="A1652" s="117">
        <v>41757</v>
      </c>
      <c r="B1652" s="115">
        <v>1276.78</v>
      </c>
      <c r="C1652" s="115">
        <f t="shared" si="50"/>
        <v>2.5542578997252929E-2</v>
      </c>
      <c r="D1652" s="115">
        <f t="shared" si="51"/>
        <v>-25.542578997252928</v>
      </c>
    </row>
    <row r="1653" spans="1:4" x14ac:dyDescent="0.3">
      <c r="A1653" s="117">
        <v>41758</v>
      </c>
      <c r="B1653" s="115">
        <v>1276.93</v>
      </c>
      <c r="C1653" s="115">
        <f t="shared" si="50"/>
        <v>1.4813755175675004E-2</v>
      </c>
      <c r="D1653" s="115">
        <f t="shared" si="51"/>
        <v>-14.813755175675004</v>
      </c>
    </row>
    <row r="1654" spans="1:4" x14ac:dyDescent="0.3">
      <c r="A1654" s="117">
        <v>41759</v>
      </c>
      <c r="B1654" s="115">
        <v>1282.4000000000001</v>
      </c>
      <c r="C1654" s="115">
        <f t="shared" si="50"/>
        <v>1.1891141218151676E-2</v>
      </c>
      <c r="D1654" s="115">
        <f t="shared" si="51"/>
        <v>-11.891141218151676</v>
      </c>
    </row>
    <row r="1655" spans="1:4" x14ac:dyDescent="0.3">
      <c r="A1655" s="117">
        <v>41760</v>
      </c>
      <c r="B1655" s="115">
        <v>1289.26</v>
      </c>
      <c r="C1655" s="115">
        <f t="shared" si="50"/>
        <v>2.0484731434722632E-2</v>
      </c>
      <c r="D1655" s="115">
        <f t="shared" si="51"/>
        <v>-20.484731434722633</v>
      </c>
    </row>
    <row r="1656" spans="1:4" x14ac:dyDescent="0.3">
      <c r="A1656" s="117">
        <v>41761</v>
      </c>
      <c r="B1656" s="115">
        <v>1290.6500000000001</v>
      </c>
      <c r="C1656" s="115">
        <f t="shared" si="50"/>
        <v>1.6908421906885521E-2</v>
      </c>
      <c r="D1656" s="115">
        <f t="shared" si="51"/>
        <v>-16.908421906885522</v>
      </c>
    </row>
    <row r="1657" spans="1:4" x14ac:dyDescent="0.3">
      <c r="A1657" s="117">
        <v>41764</v>
      </c>
      <c r="B1657" s="115">
        <v>1295.6500000000001</v>
      </c>
      <c r="C1657" s="115">
        <f t="shared" si="50"/>
        <v>1.7840589501469068E-2</v>
      </c>
      <c r="D1657" s="115">
        <f t="shared" si="51"/>
        <v>-17.840589501469069</v>
      </c>
    </row>
    <row r="1658" spans="1:4" x14ac:dyDescent="0.3">
      <c r="A1658" s="117">
        <v>41765</v>
      </c>
      <c r="B1658" s="115">
        <v>1290.31</v>
      </c>
      <c r="C1658" s="115">
        <f t="shared" si="50"/>
        <v>1.7402069009020325E-2</v>
      </c>
      <c r="D1658" s="115">
        <f t="shared" si="51"/>
        <v>-17.402069009020327</v>
      </c>
    </row>
    <row r="1659" spans="1:4" x14ac:dyDescent="0.3">
      <c r="A1659" s="117">
        <v>41766</v>
      </c>
      <c r="B1659" s="115">
        <v>1306.57</v>
      </c>
      <c r="C1659" s="115">
        <f t="shared" si="50"/>
        <v>2.6669181144558768E-2</v>
      </c>
      <c r="D1659" s="115">
        <f t="shared" si="51"/>
        <v>-26.669181144558767</v>
      </c>
    </row>
    <row r="1660" spans="1:4" x14ac:dyDescent="0.3">
      <c r="A1660" s="117">
        <v>41767</v>
      </c>
      <c r="B1660" s="115">
        <v>1308.0899999999999</v>
      </c>
      <c r="C1660" s="115">
        <f t="shared" si="50"/>
        <v>3.2235409235819502E-2</v>
      </c>
      <c r="D1660" s="115">
        <f t="shared" si="51"/>
        <v>-32.235409235819503</v>
      </c>
    </row>
    <row r="1661" spans="1:4" x14ac:dyDescent="0.3">
      <c r="A1661" s="117">
        <v>41768</v>
      </c>
      <c r="B1661" s="115">
        <v>1309.1199999999999</v>
      </c>
      <c r="C1661" s="115">
        <f t="shared" si="50"/>
        <v>2.5329344131330315E-2</v>
      </c>
      <c r="D1661" s="115">
        <f t="shared" si="51"/>
        <v>-25.329344131330316</v>
      </c>
    </row>
    <row r="1662" spans="1:4" x14ac:dyDescent="0.3">
      <c r="A1662" s="117">
        <v>41771</v>
      </c>
      <c r="B1662" s="115">
        <v>1313.43</v>
      </c>
      <c r="C1662" s="115">
        <f t="shared" si="50"/>
        <v>2.8584182374914835E-2</v>
      </c>
      <c r="D1662" s="115">
        <f t="shared" si="51"/>
        <v>-28.584182374914835</v>
      </c>
    </row>
    <row r="1663" spans="1:4" x14ac:dyDescent="0.3">
      <c r="A1663" s="117">
        <v>41772</v>
      </c>
      <c r="B1663" s="115">
        <v>1305.07</v>
      </c>
      <c r="C1663" s="115">
        <f t="shared" si="50"/>
        <v>1.7677791640673617E-2</v>
      </c>
      <c r="D1663" s="115">
        <f t="shared" si="51"/>
        <v>-17.677791640673618</v>
      </c>
    </row>
    <row r="1664" spans="1:4" x14ac:dyDescent="0.3">
      <c r="A1664" s="117">
        <v>41773</v>
      </c>
      <c r="B1664" s="115">
        <v>1306.45</v>
      </c>
      <c r="C1664" s="115">
        <f t="shared" si="50"/>
        <v>1.3333229914834909E-2</v>
      </c>
      <c r="D1664" s="115">
        <f t="shared" si="51"/>
        <v>-13.333229914834909</v>
      </c>
    </row>
    <row r="1665" spans="1:4" x14ac:dyDescent="0.3">
      <c r="A1665" s="117">
        <v>41774</v>
      </c>
      <c r="B1665" s="115">
        <v>1303.3699999999999</v>
      </c>
      <c r="C1665" s="115">
        <f t="shared" si="50"/>
        <v>9.8554991670861958E-3</v>
      </c>
      <c r="D1665" s="115">
        <f t="shared" si="51"/>
        <v>-9.8554991670861956</v>
      </c>
    </row>
    <row r="1666" spans="1:4" x14ac:dyDescent="0.3">
      <c r="A1666" s="117">
        <v>41775</v>
      </c>
      <c r="B1666" s="115">
        <v>1314.58</v>
      </c>
      <c r="C1666" s="115">
        <f t="shared" si="50"/>
        <v>1.4610427198703226E-2</v>
      </c>
      <c r="D1666" s="115">
        <f t="shared" si="51"/>
        <v>-14.610427198703226</v>
      </c>
    </row>
    <row r="1667" spans="1:4" x14ac:dyDescent="0.3">
      <c r="A1667" s="117">
        <v>41778</v>
      </c>
      <c r="B1667" s="115">
        <v>1309.1400000000001</v>
      </c>
      <c r="C1667" s="115">
        <f t="shared" si="50"/>
        <v>1.4593392285574904E-2</v>
      </c>
      <c r="D1667" s="115">
        <f t="shared" si="51"/>
        <v>-14.593392285574904</v>
      </c>
    </row>
    <row r="1668" spans="1:4" x14ac:dyDescent="0.3">
      <c r="A1668" s="117">
        <v>41779</v>
      </c>
      <c r="B1668" s="115">
        <v>1304.6400000000001</v>
      </c>
      <c r="C1668" s="115">
        <f t="shared" si="50"/>
        <v>-1.4771500952875363E-3</v>
      </c>
      <c r="D1668" s="115">
        <f t="shared" si="51"/>
        <v>1.4771500952875363</v>
      </c>
    </row>
    <row r="1669" spans="1:4" x14ac:dyDescent="0.3">
      <c r="A1669" s="117">
        <v>41780</v>
      </c>
      <c r="B1669" s="115">
        <v>1298.8699999999999</v>
      </c>
      <c r="C1669" s="115">
        <f t="shared" si="50"/>
        <v>-7.0484446788829725E-3</v>
      </c>
      <c r="D1669" s="115">
        <f t="shared" si="51"/>
        <v>7.0484446788829729</v>
      </c>
    </row>
    <row r="1670" spans="1:4" x14ac:dyDescent="0.3">
      <c r="A1670" s="117">
        <v>41781</v>
      </c>
      <c r="B1670" s="115">
        <v>1296.52</v>
      </c>
      <c r="C1670" s="115">
        <f t="shared" si="50"/>
        <v>-9.624786115864023E-3</v>
      </c>
      <c r="D1670" s="115">
        <f t="shared" si="51"/>
        <v>9.6247861158640227</v>
      </c>
    </row>
    <row r="1671" spans="1:4" x14ac:dyDescent="0.3">
      <c r="A1671" s="117">
        <v>41782</v>
      </c>
      <c r="B1671" s="115">
        <v>1307.2</v>
      </c>
      <c r="C1671" s="115">
        <f t="shared" si="50"/>
        <v>-4.7433056957736745E-3</v>
      </c>
      <c r="D1671" s="115">
        <f t="shared" si="51"/>
        <v>4.7433056957736746</v>
      </c>
    </row>
    <row r="1672" spans="1:4" x14ac:dyDescent="0.3">
      <c r="A1672" s="117">
        <v>41786</v>
      </c>
      <c r="B1672" s="115">
        <v>1316.69</v>
      </c>
      <c r="C1672" s="115">
        <f t="shared" si="50"/>
        <v>8.9037369643008568E-3</v>
      </c>
      <c r="D1672" s="115">
        <f t="shared" si="51"/>
        <v>-8.9037369643008564</v>
      </c>
    </row>
    <row r="1673" spans="1:4" x14ac:dyDescent="0.3">
      <c r="A1673" s="117">
        <v>41787</v>
      </c>
      <c r="B1673" s="115">
        <v>1309.93</v>
      </c>
      <c r="C1673" s="115">
        <f t="shared" si="50"/>
        <v>2.6637069922308683E-3</v>
      </c>
      <c r="D1673" s="115">
        <f t="shared" si="51"/>
        <v>-2.6637069922308685</v>
      </c>
    </row>
    <row r="1674" spans="1:4" x14ac:dyDescent="0.3">
      <c r="A1674" s="117">
        <v>41788</v>
      </c>
      <c r="B1674" s="115">
        <v>1312.83</v>
      </c>
      <c r="C1674" s="115">
        <f t="shared" si="50"/>
        <v>7.2581078281685456E-3</v>
      </c>
      <c r="D1674" s="115">
        <f t="shared" si="51"/>
        <v>-7.258107828168546</v>
      </c>
    </row>
    <row r="1675" spans="1:4" x14ac:dyDescent="0.3">
      <c r="A1675" s="117">
        <v>41789</v>
      </c>
      <c r="B1675" s="115">
        <v>1318.85</v>
      </c>
      <c r="C1675" s="115">
        <f t="shared" si="50"/>
        <v>3.2481857323251396E-3</v>
      </c>
      <c r="D1675" s="115">
        <f t="shared" si="51"/>
        <v>-3.2481857323251395</v>
      </c>
    </row>
    <row r="1676" spans="1:4" x14ac:dyDescent="0.3">
      <c r="A1676" s="117">
        <v>41792</v>
      </c>
      <c r="B1676" s="115">
        <v>1321.25</v>
      </c>
      <c r="C1676" s="115">
        <f t="shared" si="50"/>
        <v>9.2503475564110014E-3</v>
      </c>
      <c r="D1676" s="115">
        <f t="shared" si="51"/>
        <v>-9.2503475564110023</v>
      </c>
    </row>
    <row r="1677" spans="1:4" x14ac:dyDescent="0.3">
      <c r="A1677" s="117">
        <v>41793</v>
      </c>
      <c r="B1677" s="115">
        <v>1320.08</v>
      </c>
      <c r="C1677" s="115">
        <f t="shared" si="50"/>
        <v>1.1834682364483555E-2</v>
      </c>
      <c r="D1677" s="115">
        <f t="shared" si="51"/>
        <v>-11.834682364483555</v>
      </c>
    </row>
    <row r="1678" spans="1:4" x14ac:dyDescent="0.3">
      <c r="A1678" s="117">
        <v>41794</v>
      </c>
      <c r="B1678" s="115">
        <v>1322.38</v>
      </c>
      <c r="C1678" s="115">
        <f t="shared" si="50"/>
        <v>1.8100348764695635E-2</v>
      </c>
      <c r="D1678" s="115">
        <f t="shared" si="51"/>
        <v>-18.100348764695635</v>
      </c>
    </row>
    <row r="1679" spans="1:4" x14ac:dyDescent="0.3">
      <c r="A1679" s="117">
        <v>41795</v>
      </c>
      <c r="B1679" s="115">
        <v>1344.46</v>
      </c>
      <c r="C1679" s="115">
        <f t="shared" ref="C1679:C1742" si="52">(B1679-B1670)/B1670</f>
        <v>3.6975904729583849E-2</v>
      </c>
      <c r="D1679" s="115">
        <f t="shared" ref="D1679:D1742" si="53">C1679*$D$2</f>
        <v>-36.975904729583846</v>
      </c>
    </row>
    <row r="1680" spans="1:4" x14ac:dyDescent="0.3">
      <c r="A1680" s="117">
        <v>41796</v>
      </c>
      <c r="B1680" s="115">
        <v>1340.57</v>
      </c>
      <c r="C1680" s="115">
        <f t="shared" si="52"/>
        <v>2.5527845777233698E-2</v>
      </c>
      <c r="D1680" s="115">
        <f t="shared" si="53"/>
        <v>-25.527845777233697</v>
      </c>
    </row>
    <row r="1681" spans="1:4" x14ac:dyDescent="0.3">
      <c r="A1681" s="117">
        <v>41799</v>
      </c>
      <c r="B1681" s="115">
        <v>1325.46</v>
      </c>
      <c r="C1681" s="115">
        <f t="shared" si="52"/>
        <v>6.6606414569868244E-3</v>
      </c>
      <c r="D1681" s="115">
        <f t="shared" si="53"/>
        <v>-6.6606414569868244</v>
      </c>
    </row>
    <row r="1682" spans="1:4" x14ac:dyDescent="0.3">
      <c r="A1682" s="117">
        <v>41800</v>
      </c>
      <c r="B1682" s="115">
        <v>1316.3</v>
      </c>
      <c r="C1682" s="115">
        <f t="shared" si="52"/>
        <v>4.8628552670752561E-3</v>
      </c>
      <c r="D1682" s="115">
        <f t="shared" si="53"/>
        <v>-4.8628552670752558</v>
      </c>
    </row>
    <row r="1683" spans="1:4" x14ac:dyDescent="0.3">
      <c r="A1683" s="117">
        <v>41801</v>
      </c>
      <c r="B1683" s="115">
        <v>1312.68</v>
      </c>
      <c r="C1683" s="115">
        <f t="shared" si="52"/>
        <v>-1.1425698681463981E-4</v>
      </c>
      <c r="D1683" s="115">
        <f t="shared" si="53"/>
        <v>0.1142569868146398</v>
      </c>
    </row>
    <row r="1684" spans="1:4" x14ac:dyDescent="0.3">
      <c r="A1684" s="117">
        <v>41802</v>
      </c>
      <c r="B1684" s="115">
        <v>1308.68</v>
      </c>
      <c r="C1684" s="115">
        <f t="shared" si="52"/>
        <v>-7.7112636008642727E-3</v>
      </c>
      <c r="D1684" s="115">
        <f t="shared" si="53"/>
        <v>7.7112636008642728</v>
      </c>
    </row>
    <row r="1685" spans="1:4" x14ac:dyDescent="0.3">
      <c r="A1685" s="117">
        <v>41803</v>
      </c>
      <c r="B1685" s="115">
        <v>1311.67</v>
      </c>
      <c r="C1685" s="115">
        <f t="shared" si="52"/>
        <v>-7.2507095553452621E-3</v>
      </c>
      <c r="D1685" s="115">
        <f t="shared" si="53"/>
        <v>7.2507095553452618</v>
      </c>
    </row>
    <row r="1686" spans="1:4" x14ac:dyDescent="0.3">
      <c r="A1686" s="117">
        <v>41806</v>
      </c>
      <c r="B1686" s="115">
        <v>1305.56</v>
      </c>
      <c r="C1686" s="115">
        <f t="shared" si="52"/>
        <v>-1.0999333373734913E-2</v>
      </c>
      <c r="D1686" s="115">
        <f t="shared" si="53"/>
        <v>10.999333373734913</v>
      </c>
    </row>
    <row r="1687" spans="1:4" x14ac:dyDescent="0.3">
      <c r="A1687" s="117">
        <v>41807</v>
      </c>
      <c r="B1687" s="115">
        <v>1308.29</v>
      </c>
      <c r="C1687" s="115">
        <f t="shared" si="52"/>
        <v>-1.0655031080324978E-2</v>
      </c>
      <c r="D1687" s="115">
        <f t="shared" si="53"/>
        <v>10.655031080324978</v>
      </c>
    </row>
    <row r="1688" spans="1:4" x14ac:dyDescent="0.3">
      <c r="A1688" s="117">
        <v>41808</v>
      </c>
      <c r="B1688" s="115">
        <v>1316.81</v>
      </c>
      <c r="C1688" s="115">
        <f t="shared" si="52"/>
        <v>-2.056587775017486E-2</v>
      </c>
      <c r="D1688" s="115">
        <f t="shared" si="53"/>
        <v>20.56587775017486</v>
      </c>
    </row>
    <row r="1689" spans="1:4" x14ac:dyDescent="0.3">
      <c r="A1689" s="117">
        <v>41809</v>
      </c>
      <c r="B1689" s="115">
        <v>1326.03</v>
      </c>
      <c r="C1689" s="115">
        <f t="shared" si="52"/>
        <v>-1.0846132615230809E-2</v>
      </c>
      <c r="D1689" s="115">
        <f t="shared" si="53"/>
        <v>10.846132615230809</v>
      </c>
    </row>
    <row r="1690" spans="1:4" x14ac:dyDescent="0.3">
      <c r="A1690" s="117">
        <v>41810</v>
      </c>
      <c r="B1690" s="115">
        <v>1330.85</v>
      </c>
      <c r="C1690" s="115">
        <f t="shared" si="52"/>
        <v>4.0665127578349194E-3</v>
      </c>
      <c r="D1690" s="115">
        <f t="shared" si="53"/>
        <v>-4.0665127578349196</v>
      </c>
    </row>
    <row r="1691" spans="1:4" x14ac:dyDescent="0.3">
      <c r="A1691" s="117">
        <v>41813</v>
      </c>
      <c r="B1691" s="115">
        <v>1326.97</v>
      </c>
      <c r="C1691" s="115">
        <f t="shared" si="52"/>
        <v>8.1060548507179767E-3</v>
      </c>
      <c r="D1691" s="115">
        <f t="shared" si="53"/>
        <v>-8.1060548507179764</v>
      </c>
    </row>
    <row r="1692" spans="1:4" x14ac:dyDescent="0.3">
      <c r="A1692" s="117">
        <v>41814</v>
      </c>
      <c r="B1692" s="115">
        <v>1327.68</v>
      </c>
      <c r="C1692" s="115">
        <f t="shared" si="52"/>
        <v>1.1427004296553614E-2</v>
      </c>
      <c r="D1692" s="115">
        <f t="shared" si="53"/>
        <v>-11.427004296553614</v>
      </c>
    </row>
    <row r="1693" spans="1:4" x14ac:dyDescent="0.3">
      <c r="A1693" s="117">
        <v>41815</v>
      </c>
      <c r="B1693" s="115">
        <v>1327</v>
      </c>
      <c r="C1693" s="115">
        <f t="shared" si="52"/>
        <v>1.3998838524314527E-2</v>
      </c>
      <c r="D1693" s="115">
        <f t="shared" si="53"/>
        <v>-13.998838524314527</v>
      </c>
    </row>
    <row r="1694" spans="1:4" x14ac:dyDescent="0.3">
      <c r="A1694" s="117">
        <v>41816</v>
      </c>
      <c r="B1694" s="115">
        <v>1325.14</v>
      </c>
      <c r="C1694" s="115">
        <f t="shared" si="52"/>
        <v>1.0269351285003107E-2</v>
      </c>
      <c r="D1694" s="115">
        <f t="shared" si="53"/>
        <v>-10.269351285003108</v>
      </c>
    </row>
    <row r="1695" spans="1:4" x14ac:dyDescent="0.3">
      <c r="A1695" s="117">
        <v>41817</v>
      </c>
      <c r="B1695" s="115">
        <v>1333.9</v>
      </c>
      <c r="C1695" s="115">
        <f t="shared" si="52"/>
        <v>2.1707160145837914E-2</v>
      </c>
      <c r="D1695" s="115">
        <f t="shared" si="53"/>
        <v>-21.707160145837914</v>
      </c>
    </row>
    <row r="1696" spans="1:4" x14ac:dyDescent="0.3">
      <c r="A1696" s="117">
        <v>41820</v>
      </c>
      <c r="B1696" s="115">
        <v>1332.89</v>
      </c>
      <c r="C1696" s="115">
        <f t="shared" si="52"/>
        <v>1.8803170550871853E-2</v>
      </c>
      <c r="D1696" s="115">
        <f t="shared" si="53"/>
        <v>-18.803170550871851</v>
      </c>
    </row>
    <row r="1697" spans="1:4" x14ac:dyDescent="0.3">
      <c r="A1697" s="117">
        <v>41821</v>
      </c>
      <c r="B1697" s="115">
        <v>1337.89</v>
      </c>
      <c r="C1697" s="115">
        <f t="shared" si="52"/>
        <v>1.6008383897449255E-2</v>
      </c>
      <c r="D1697" s="115">
        <f t="shared" si="53"/>
        <v>-16.008383897449256</v>
      </c>
    </row>
    <row r="1698" spans="1:4" x14ac:dyDescent="0.3">
      <c r="A1698" s="117">
        <v>41822</v>
      </c>
      <c r="B1698" s="115">
        <v>1335.08</v>
      </c>
      <c r="C1698" s="115">
        <f t="shared" si="52"/>
        <v>6.8248832982662194E-3</v>
      </c>
      <c r="D1698" s="115">
        <f t="shared" si="53"/>
        <v>-6.8248832982662195</v>
      </c>
    </row>
    <row r="1699" spans="1:4" x14ac:dyDescent="0.3">
      <c r="A1699" s="117">
        <v>41823</v>
      </c>
      <c r="B1699" s="115">
        <v>1330.29</v>
      </c>
      <c r="C1699" s="115">
        <f t="shared" si="52"/>
        <v>-4.2078370965919934E-4</v>
      </c>
      <c r="D1699" s="115">
        <f t="shared" si="53"/>
        <v>0.42078370965919931</v>
      </c>
    </row>
    <row r="1700" spans="1:4" x14ac:dyDescent="0.3">
      <c r="A1700" s="117">
        <v>41827</v>
      </c>
      <c r="B1700" s="115">
        <v>1332.73</v>
      </c>
      <c r="C1700" s="115">
        <f t="shared" si="52"/>
        <v>4.3407160674318115E-3</v>
      </c>
      <c r="D1700" s="115">
        <f t="shared" si="53"/>
        <v>-4.3407160674318117</v>
      </c>
    </row>
    <row r="1701" spans="1:4" x14ac:dyDescent="0.3">
      <c r="A1701" s="117">
        <v>41828</v>
      </c>
      <c r="B1701" s="115">
        <v>1336.4</v>
      </c>
      <c r="C1701" s="115">
        <f t="shared" si="52"/>
        <v>6.5678476741383666E-3</v>
      </c>
      <c r="D1701" s="115">
        <f t="shared" si="53"/>
        <v>-6.5678476741383669</v>
      </c>
    </row>
    <row r="1702" spans="1:4" x14ac:dyDescent="0.3">
      <c r="A1702" s="117">
        <v>41829</v>
      </c>
      <c r="B1702" s="115">
        <v>1338.03</v>
      </c>
      <c r="C1702" s="115">
        <f t="shared" si="52"/>
        <v>8.3119819140919163E-3</v>
      </c>
      <c r="D1702" s="115">
        <f t="shared" si="53"/>
        <v>-8.3119819140919162</v>
      </c>
    </row>
    <row r="1703" spans="1:4" x14ac:dyDescent="0.3">
      <c r="A1703" s="117">
        <v>41830</v>
      </c>
      <c r="B1703" s="115">
        <v>1342.7</v>
      </c>
      <c r="C1703" s="115">
        <f t="shared" si="52"/>
        <v>1.3251430037580893E-2</v>
      </c>
      <c r="D1703" s="115">
        <f t="shared" si="53"/>
        <v>-13.251430037580892</v>
      </c>
    </row>
    <row r="1704" spans="1:4" x14ac:dyDescent="0.3">
      <c r="A1704" s="117">
        <v>41831</v>
      </c>
      <c r="B1704" s="115">
        <v>1342.84</v>
      </c>
      <c r="C1704" s="115">
        <f t="shared" si="52"/>
        <v>6.702151585576E-3</v>
      </c>
      <c r="D1704" s="115">
        <f t="shared" si="53"/>
        <v>-6.7021515855759999</v>
      </c>
    </row>
    <row r="1705" spans="1:4" x14ac:dyDescent="0.3">
      <c r="A1705" s="117">
        <v>41834</v>
      </c>
      <c r="B1705" s="115">
        <v>1348.9</v>
      </c>
      <c r="C1705" s="115">
        <f t="shared" si="52"/>
        <v>1.2011493821695706E-2</v>
      </c>
      <c r="D1705" s="115">
        <f t="shared" si="53"/>
        <v>-12.011493821695707</v>
      </c>
    </row>
    <row r="1706" spans="1:4" x14ac:dyDescent="0.3">
      <c r="A1706" s="117">
        <v>41835</v>
      </c>
      <c r="B1706" s="115">
        <v>1349.42</v>
      </c>
      <c r="C1706" s="115">
        <f t="shared" si="52"/>
        <v>8.6180478215697638E-3</v>
      </c>
      <c r="D1706" s="115">
        <f t="shared" si="53"/>
        <v>-8.618047821569764</v>
      </c>
    </row>
    <row r="1707" spans="1:4" x14ac:dyDescent="0.3">
      <c r="A1707" s="117">
        <v>41836</v>
      </c>
      <c r="B1707" s="115">
        <v>1353.78</v>
      </c>
      <c r="C1707" s="115">
        <f t="shared" si="52"/>
        <v>1.4006651286814309E-2</v>
      </c>
      <c r="D1707" s="115">
        <f t="shared" si="53"/>
        <v>-14.006651286814309</v>
      </c>
    </row>
    <row r="1708" spans="1:4" x14ac:dyDescent="0.3">
      <c r="A1708" s="117">
        <v>41837</v>
      </c>
      <c r="B1708" s="115">
        <v>1345.63</v>
      </c>
      <c r="C1708" s="115">
        <f t="shared" si="52"/>
        <v>1.1531320238444359E-2</v>
      </c>
      <c r="D1708" s="115">
        <f t="shared" si="53"/>
        <v>-11.531320238444358</v>
      </c>
    </row>
    <row r="1709" spans="1:4" x14ac:dyDescent="0.3">
      <c r="A1709" s="117">
        <v>41838</v>
      </c>
      <c r="B1709" s="115">
        <v>1359.75</v>
      </c>
      <c r="C1709" s="115">
        <f t="shared" si="52"/>
        <v>2.027417406376384E-2</v>
      </c>
      <c r="D1709" s="115">
        <f t="shared" si="53"/>
        <v>-20.274174063763841</v>
      </c>
    </row>
    <row r="1710" spans="1:4" x14ac:dyDescent="0.3">
      <c r="A1710" s="117">
        <v>41841</v>
      </c>
      <c r="B1710" s="115">
        <v>1354.35</v>
      </c>
      <c r="C1710" s="115">
        <f t="shared" si="52"/>
        <v>1.3431607303202498E-2</v>
      </c>
      <c r="D1710" s="115">
        <f t="shared" si="53"/>
        <v>-13.431607303202497</v>
      </c>
    </row>
    <row r="1711" spans="1:4" x14ac:dyDescent="0.3">
      <c r="A1711" s="117">
        <v>41842</v>
      </c>
      <c r="B1711" s="115">
        <v>1360.04</v>
      </c>
      <c r="C1711" s="115">
        <f t="shared" si="52"/>
        <v>1.6449556437449078E-2</v>
      </c>
      <c r="D1711" s="115">
        <f t="shared" si="53"/>
        <v>-16.449556437449079</v>
      </c>
    </row>
    <row r="1712" spans="1:4" x14ac:dyDescent="0.3">
      <c r="A1712" s="117">
        <v>41843</v>
      </c>
      <c r="B1712" s="115">
        <v>1362.46</v>
      </c>
      <c r="C1712" s="115">
        <f t="shared" si="52"/>
        <v>1.4716615774186334E-2</v>
      </c>
      <c r="D1712" s="115">
        <f t="shared" si="53"/>
        <v>-14.716615774186334</v>
      </c>
    </row>
    <row r="1713" spans="1:4" x14ac:dyDescent="0.3">
      <c r="A1713" s="117">
        <v>41844</v>
      </c>
      <c r="B1713" s="115">
        <v>1360.42</v>
      </c>
      <c r="C1713" s="115">
        <f t="shared" si="52"/>
        <v>1.3091656489231893E-2</v>
      </c>
      <c r="D1713" s="115">
        <f t="shared" si="53"/>
        <v>-13.091656489231893</v>
      </c>
    </row>
    <row r="1714" spans="1:4" x14ac:dyDescent="0.3">
      <c r="A1714" s="117">
        <v>41845</v>
      </c>
      <c r="B1714" s="115">
        <v>1349.95</v>
      </c>
      <c r="C1714" s="115">
        <f t="shared" si="52"/>
        <v>7.7841203943950952E-4</v>
      </c>
      <c r="D1714" s="115">
        <f t="shared" si="53"/>
        <v>-0.77841203943950954</v>
      </c>
    </row>
    <row r="1715" spans="1:4" x14ac:dyDescent="0.3">
      <c r="A1715" s="117">
        <v>41848</v>
      </c>
      <c r="B1715" s="115">
        <v>1359.54</v>
      </c>
      <c r="C1715" s="115">
        <f t="shared" si="52"/>
        <v>7.4995183115708162E-3</v>
      </c>
      <c r="D1715" s="115">
        <f t="shared" si="53"/>
        <v>-7.4995183115708164</v>
      </c>
    </row>
    <row r="1716" spans="1:4" x14ac:dyDescent="0.3">
      <c r="A1716" s="117">
        <v>41849</v>
      </c>
      <c r="B1716" s="115">
        <v>1352.45</v>
      </c>
      <c r="C1716" s="115">
        <f t="shared" si="52"/>
        <v>-9.8243436895206543E-4</v>
      </c>
      <c r="D1716" s="115">
        <f t="shared" si="53"/>
        <v>0.98243436895206537</v>
      </c>
    </row>
    <row r="1717" spans="1:4" x14ac:dyDescent="0.3">
      <c r="A1717" s="117">
        <v>41850</v>
      </c>
      <c r="B1717" s="115">
        <v>1352.97</v>
      </c>
      <c r="C1717" s="115">
        <f t="shared" si="52"/>
        <v>5.454694083811982E-3</v>
      </c>
      <c r="D1717" s="115">
        <f t="shared" si="53"/>
        <v>-5.4546940838119822</v>
      </c>
    </row>
    <row r="1718" spans="1:4" x14ac:dyDescent="0.3">
      <c r="A1718" s="117">
        <v>41851</v>
      </c>
      <c r="B1718" s="115">
        <v>1333.16</v>
      </c>
      <c r="C1718" s="115">
        <f t="shared" si="52"/>
        <v>-1.9555065269350923E-2</v>
      </c>
      <c r="D1718" s="115">
        <f t="shared" si="53"/>
        <v>19.555065269350923</v>
      </c>
    </row>
    <row r="1719" spans="1:4" x14ac:dyDescent="0.3">
      <c r="A1719" s="117">
        <v>41852</v>
      </c>
      <c r="B1719" s="115">
        <v>1330.11</v>
      </c>
      <c r="C1719" s="115">
        <f t="shared" si="52"/>
        <v>-1.7897884594085731E-2</v>
      </c>
      <c r="D1719" s="115">
        <f t="shared" si="53"/>
        <v>17.897884594085731</v>
      </c>
    </row>
    <row r="1720" spans="1:4" x14ac:dyDescent="0.3">
      <c r="A1720" s="117">
        <v>41855</v>
      </c>
      <c r="B1720" s="115">
        <v>1338.06</v>
      </c>
      <c r="C1720" s="115">
        <f t="shared" si="52"/>
        <v>-1.616128937384196E-2</v>
      </c>
      <c r="D1720" s="115">
        <f t="shared" si="53"/>
        <v>16.16128937384196</v>
      </c>
    </row>
    <row r="1721" spans="1:4" x14ac:dyDescent="0.3">
      <c r="A1721" s="117">
        <v>41856</v>
      </c>
      <c r="B1721" s="115">
        <v>1325.23</v>
      </c>
      <c r="C1721" s="115">
        <f t="shared" si="52"/>
        <v>-2.7325572860854644E-2</v>
      </c>
      <c r="D1721" s="115">
        <f t="shared" si="53"/>
        <v>27.325572860854646</v>
      </c>
    </row>
    <row r="1722" spans="1:4" x14ac:dyDescent="0.3">
      <c r="A1722" s="117">
        <v>41857</v>
      </c>
      <c r="B1722" s="115">
        <v>1327.86</v>
      </c>
      <c r="C1722" s="115">
        <f t="shared" si="52"/>
        <v>-2.393378515458474E-2</v>
      </c>
      <c r="D1722" s="115">
        <f t="shared" si="53"/>
        <v>23.93378515458474</v>
      </c>
    </row>
    <row r="1723" spans="1:4" x14ac:dyDescent="0.3">
      <c r="A1723" s="117">
        <v>41858</v>
      </c>
      <c r="B1723" s="115">
        <v>1330.07</v>
      </c>
      <c r="C1723" s="115">
        <f t="shared" si="52"/>
        <v>-1.4726471350790851E-2</v>
      </c>
      <c r="D1723" s="115">
        <f t="shared" si="53"/>
        <v>14.726471350790851</v>
      </c>
    </row>
    <row r="1724" spans="1:4" x14ac:dyDescent="0.3">
      <c r="A1724" s="117">
        <v>41859</v>
      </c>
      <c r="B1724" s="115">
        <v>1338.94</v>
      </c>
      <c r="C1724" s="115">
        <f t="shared" si="52"/>
        <v>-1.5152183826882555E-2</v>
      </c>
      <c r="D1724" s="115">
        <f t="shared" si="53"/>
        <v>15.152183826882554</v>
      </c>
    </row>
    <row r="1725" spans="1:4" x14ac:dyDescent="0.3">
      <c r="A1725" s="117">
        <v>41862</v>
      </c>
      <c r="B1725" s="115">
        <v>1346.35</v>
      </c>
      <c r="C1725" s="115">
        <f t="shared" si="52"/>
        <v>-4.5103330991904588E-3</v>
      </c>
      <c r="D1725" s="115">
        <f t="shared" si="53"/>
        <v>4.5103330991904587</v>
      </c>
    </row>
    <row r="1726" spans="1:4" x14ac:dyDescent="0.3">
      <c r="A1726" s="117">
        <v>41863</v>
      </c>
      <c r="B1726" s="115">
        <v>1343.15</v>
      </c>
      <c r="C1726" s="115">
        <f t="shared" si="52"/>
        <v>-7.2581062403452674E-3</v>
      </c>
      <c r="D1726" s="115">
        <f t="shared" si="53"/>
        <v>7.258106240345267</v>
      </c>
    </row>
    <row r="1727" spans="1:4" x14ac:dyDescent="0.3">
      <c r="A1727" s="117">
        <v>41864</v>
      </c>
      <c r="B1727" s="115">
        <v>1360.22</v>
      </c>
      <c r="C1727" s="115">
        <f t="shared" si="52"/>
        <v>2.0297638693030053E-2</v>
      </c>
      <c r="D1727" s="115">
        <f t="shared" si="53"/>
        <v>-20.297638693030052</v>
      </c>
    </row>
    <row r="1728" spans="1:4" x14ac:dyDescent="0.3">
      <c r="A1728" s="117">
        <v>41865</v>
      </c>
      <c r="B1728" s="115">
        <v>1360.89</v>
      </c>
      <c r="C1728" s="115">
        <f t="shared" si="52"/>
        <v>2.3140943230259305E-2</v>
      </c>
      <c r="D1728" s="115">
        <f t="shared" si="53"/>
        <v>-23.140943230259307</v>
      </c>
    </row>
    <row r="1729" spans="1:4" x14ac:dyDescent="0.3">
      <c r="A1729" s="117">
        <v>41866</v>
      </c>
      <c r="B1729" s="115">
        <v>1359.68</v>
      </c>
      <c r="C1729" s="115">
        <f t="shared" si="52"/>
        <v>1.6157720879482324E-2</v>
      </c>
      <c r="D1729" s="115">
        <f t="shared" si="53"/>
        <v>-16.157720879482323</v>
      </c>
    </row>
    <row r="1730" spans="1:4" x14ac:dyDescent="0.3">
      <c r="A1730" s="117">
        <v>41869</v>
      </c>
      <c r="B1730" s="115">
        <v>1373.55</v>
      </c>
      <c r="C1730" s="115">
        <f t="shared" si="52"/>
        <v>3.6461595345713527E-2</v>
      </c>
      <c r="D1730" s="115">
        <f t="shared" si="53"/>
        <v>-36.461595345713526</v>
      </c>
    </row>
    <row r="1731" spans="1:4" x14ac:dyDescent="0.3">
      <c r="A1731" s="117">
        <v>41870</v>
      </c>
      <c r="B1731" s="115">
        <v>1377.02</v>
      </c>
      <c r="C1731" s="115">
        <f t="shared" si="52"/>
        <v>3.7021975208229849E-2</v>
      </c>
      <c r="D1731" s="115">
        <f t="shared" si="53"/>
        <v>-37.021975208229847</v>
      </c>
    </row>
    <row r="1732" spans="1:4" x14ac:dyDescent="0.3">
      <c r="A1732" s="117">
        <v>41871</v>
      </c>
      <c r="B1732" s="115">
        <v>1381.67</v>
      </c>
      <c r="C1732" s="115">
        <f t="shared" si="52"/>
        <v>3.8794950641695657E-2</v>
      </c>
      <c r="D1732" s="115">
        <f t="shared" si="53"/>
        <v>-38.794950641695657</v>
      </c>
    </row>
    <row r="1733" spans="1:4" x14ac:dyDescent="0.3">
      <c r="A1733" s="117">
        <v>41872</v>
      </c>
      <c r="B1733" s="115">
        <v>1381.56</v>
      </c>
      <c r="C1733" s="115">
        <f t="shared" si="52"/>
        <v>3.1831150014190249E-2</v>
      </c>
      <c r="D1733" s="115">
        <f t="shared" si="53"/>
        <v>-31.83115001419025</v>
      </c>
    </row>
    <row r="1734" spans="1:4" x14ac:dyDescent="0.3">
      <c r="A1734" s="117">
        <v>41873</v>
      </c>
      <c r="B1734" s="115">
        <v>1371.02</v>
      </c>
      <c r="C1734" s="115">
        <f t="shared" si="52"/>
        <v>1.8323615701712093E-2</v>
      </c>
      <c r="D1734" s="115">
        <f t="shared" si="53"/>
        <v>-18.323615701712093</v>
      </c>
    </row>
    <row r="1735" spans="1:4" x14ac:dyDescent="0.3">
      <c r="A1735" s="117">
        <v>41876</v>
      </c>
      <c r="B1735" s="115">
        <v>1368.91</v>
      </c>
      <c r="C1735" s="115">
        <f t="shared" si="52"/>
        <v>1.9178796113613512E-2</v>
      </c>
      <c r="D1735" s="115">
        <f t="shared" si="53"/>
        <v>-19.178796113613512</v>
      </c>
    </row>
    <row r="1736" spans="1:4" x14ac:dyDescent="0.3">
      <c r="A1736" s="117">
        <v>41877</v>
      </c>
      <c r="B1736" s="115">
        <v>1370.3</v>
      </c>
      <c r="C1736" s="115">
        <f t="shared" si="52"/>
        <v>7.4105659378629393E-3</v>
      </c>
      <c r="D1736" s="115">
        <f t="shared" si="53"/>
        <v>-7.4105659378629394</v>
      </c>
    </row>
    <row r="1737" spans="1:4" x14ac:dyDescent="0.3">
      <c r="A1737" s="117">
        <v>41878</v>
      </c>
      <c r="B1737" s="115">
        <v>1372.35</v>
      </c>
      <c r="C1737" s="115">
        <f t="shared" si="52"/>
        <v>8.4209598130633688E-3</v>
      </c>
      <c r="D1737" s="115">
        <f t="shared" si="53"/>
        <v>-8.4209598130633694</v>
      </c>
    </row>
    <row r="1738" spans="1:4" x14ac:dyDescent="0.3">
      <c r="A1738" s="117">
        <v>41879</v>
      </c>
      <c r="B1738" s="115">
        <v>1370.65</v>
      </c>
      <c r="C1738" s="115">
        <f t="shared" si="52"/>
        <v>8.0680748411391112E-3</v>
      </c>
      <c r="D1738" s="115">
        <f t="shared" si="53"/>
        <v>-8.0680748411391114</v>
      </c>
    </row>
    <row r="1739" spans="1:4" x14ac:dyDescent="0.3">
      <c r="A1739" s="117">
        <v>41880</v>
      </c>
      <c r="B1739" s="115">
        <v>1376.73</v>
      </c>
      <c r="C1739" s="115">
        <f t="shared" si="52"/>
        <v>2.3151687233810662E-3</v>
      </c>
      <c r="D1739" s="115">
        <f t="shared" si="53"/>
        <v>-2.3151687233810661</v>
      </c>
    </row>
    <row r="1740" spans="1:4" x14ac:dyDescent="0.3">
      <c r="A1740" s="117">
        <v>41884</v>
      </c>
      <c r="B1740" s="115">
        <v>1377.97</v>
      </c>
      <c r="C1740" s="115">
        <f t="shared" si="52"/>
        <v>6.8989557159666924E-4</v>
      </c>
      <c r="D1740" s="115">
        <f t="shared" si="53"/>
        <v>-0.68989557159666925</v>
      </c>
    </row>
    <row r="1741" spans="1:4" x14ac:dyDescent="0.3">
      <c r="A1741" s="117">
        <v>41885</v>
      </c>
      <c r="B1741" s="115">
        <v>1379.59</v>
      </c>
      <c r="C1741" s="115">
        <f t="shared" si="52"/>
        <v>-1.5054245948744305E-3</v>
      </c>
      <c r="D1741" s="115">
        <f t="shared" si="53"/>
        <v>1.5054245948744305</v>
      </c>
    </row>
    <row r="1742" spans="1:4" x14ac:dyDescent="0.3">
      <c r="A1742" s="117">
        <v>41886</v>
      </c>
      <c r="B1742" s="115">
        <v>1376.04</v>
      </c>
      <c r="C1742" s="115">
        <f t="shared" si="52"/>
        <v>-3.9954833666290147E-3</v>
      </c>
      <c r="D1742" s="115">
        <f t="shared" si="53"/>
        <v>3.9954833666290148</v>
      </c>
    </row>
    <row r="1743" spans="1:4" x14ac:dyDescent="0.3">
      <c r="A1743" s="117">
        <v>41887</v>
      </c>
      <c r="B1743" s="115">
        <v>1390.56</v>
      </c>
      <c r="C1743" s="115">
        <f t="shared" ref="C1743:C1806" si="54">(B1743-B1734)/B1734</f>
        <v>1.4252162623448209E-2</v>
      </c>
      <c r="D1743" s="115">
        <f t="shared" ref="D1743:D1806" si="55">C1743*$D$2</f>
        <v>-14.252162623448209</v>
      </c>
    </row>
    <row r="1744" spans="1:4" x14ac:dyDescent="0.3">
      <c r="A1744" s="117">
        <v>41890</v>
      </c>
      <c r="B1744" s="115">
        <v>1388.65</v>
      </c>
      <c r="C1744" s="115">
        <f t="shared" si="54"/>
        <v>1.4420232155510594E-2</v>
      </c>
      <c r="D1744" s="115">
        <f t="shared" si="55"/>
        <v>-14.420232155510593</v>
      </c>
    </row>
    <row r="1745" spans="1:4" x14ac:dyDescent="0.3">
      <c r="A1745" s="117">
        <v>41891</v>
      </c>
      <c r="B1745" s="115">
        <v>1380.18</v>
      </c>
      <c r="C1745" s="115">
        <f t="shared" si="54"/>
        <v>7.2100999781070634E-3</v>
      </c>
      <c r="D1745" s="115">
        <f t="shared" si="55"/>
        <v>-7.2100999781070634</v>
      </c>
    </row>
    <row r="1746" spans="1:4" x14ac:dyDescent="0.3">
      <c r="A1746" s="117">
        <v>41892</v>
      </c>
      <c r="B1746" s="115">
        <v>1360.92</v>
      </c>
      <c r="C1746" s="115">
        <f t="shared" si="54"/>
        <v>-8.328779101541034E-3</v>
      </c>
      <c r="D1746" s="115">
        <f t="shared" si="55"/>
        <v>8.3287791015410342</v>
      </c>
    </row>
    <row r="1747" spans="1:4" x14ac:dyDescent="0.3">
      <c r="A1747" s="117">
        <v>41893</v>
      </c>
      <c r="B1747" s="115">
        <v>1362.52</v>
      </c>
      <c r="C1747" s="115">
        <f t="shared" si="54"/>
        <v>-5.9314923576406151E-3</v>
      </c>
      <c r="D1747" s="115">
        <f t="shared" si="55"/>
        <v>5.9314923576406153</v>
      </c>
    </row>
    <row r="1748" spans="1:4" x14ac:dyDescent="0.3">
      <c r="A1748" s="117">
        <v>41894</v>
      </c>
      <c r="B1748" s="115">
        <v>1321.78</v>
      </c>
      <c r="C1748" s="115">
        <f t="shared" si="54"/>
        <v>-3.9913418026773617E-2</v>
      </c>
      <c r="D1748" s="115">
        <f t="shared" si="55"/>
        <v>39.91341802677362</v>
      </c>
    </row>
    <row r="1749" spans="1:4" x14ac:dyDescent="0.3">
      <c r="A1749" s="117">
        <v>41897</v>
      </c>
      <c r="B1749" s="115">
        <v>1315.8</v>
      </c>
      <c r="C1749" s="115">
        <f t="shared" si="54"/>
        <v>-4.5117092534670618E-2</v>
      </c>
      <c r="D1749" s="115">
        <f t="shared" si="55"/>
        <v>45.117092534670618</v>
      </c>
    </row>
    <row r="1750" spans="1:4" x14ac:dyDescent="0.3">
      <c r="A1750" s="117">
        <v>41898</v>
      </c>
      <c r="B1750" s="115">
        <v>1328.18</v>
      </c>
      <c r="C1750" s="115">
        <f t="shared" si="54"/>
        <v>-3.7264694583173157E-2</v>
      </c>
      <c r="D1750" s="115">
        <f t="shared" si="55"/>
        <v>37.26469458317316</v>
      </c>
    </row>
    <row r="1751" spans="1:4" x14ac:dyDescent="0.3">
      <c r="A1751" s="117">
        <v>41899</v>
      </c>
      <c r="B1751" s="115">
        <v>1328.68</v>
      </c>
      <c r="C1751" s="115">
        <f t="shared" si="54"/>
        <v>-3.4417604139414477E-2</v>
      </c>
      <c r="D1751" s="115">
        <f t="shared" si="55"/>
        <v>34.417604139414479</v>
      </c>
    </row>
    <row r="1752" spans="1:4" x14ac:dyDescent="0.3">
      <c r="A1752" s="117">
        <v>41900</v>
      </c>
      <c r="B1752" s="115">
        <v>1318.3</v>
      </c>
      <c r="C1752" s="115">
        <f t="shared" si="54"/>
        <v>-5.1964676101714416E-2</v>
      </c>
      <c r="D1752" s="115">
        <f t="shared" si="55"/>
        <v>51.964676101714417</v>
      </c>
    </row>
    <row r="1753" spans="1:4" x14ac:dyDescent="0.3">
      <c r="A1753" s="117">
        <v>41901</v>
      </c>
      <c r="B1753" s="115">
        <v>1319.13</v>
      </c>
      <c r="C1753" s="115">
        <f t="shared" si="54"/>
        <v>-5.0063010837864096E-2</v>
      </c>
      <c r="D1753" s="115">
        <f t="shared" si="55"/>
        <v>50.063010837864098</v>
      </c>
    </row>
    <row r="1754" spans="1:4" x14ac:dyDescent="0.3">
      <c r="A1754" s="117">
        <v>41904</v>
      </c>
      <c r="B1754" s="115">
        <v>1308.07</v>
      </c>
      <c r="C1754" s="115">
        <f t="shared" si="54"/>
        <v>-5.224680838731189E-2</v>
      </c>
      <c r="D1754" s="115">
        <f t="shared" si="55"/>
        <v>52.246808387311887</v>
      </c>
    </row>
    <row r="1755" spans="1:4" x14ac:dyDescent="0.3">
      <c r="A1755" s="117">
        <v>41905</v>
      </c>
      <c r="B1755" s="115">
        <v>1298.4000000000001</v>
      </c>
      <c r="C1755" s="115">
        <f t="shared" si="54"/>
        <v>-4.5939511506921771E-2</v>
      </c>
      <c r="D1755" s="115">
        <f t="shared" si="55"/>
        <v>45.939511506921768</v>
      </c>
    </row>
    <row r="1756" spans="1:4" x14ac:dyDescent="0.3">
      <c r="A1756" s="117">
        <v>41906</v>
      </c>
      <c r="B1756" s="115">
        <v>1297.18</v>
      </c>
      <c r="C1756" s="115">
        <f t="shared" si="54"/>
        <v>-4.795525937233943E-2</v>
      </c>
      <c r="D1756" s="115">
        <f t="shared" si="55"/>
        <v>47.955259372339427</v>
      </c>
    </row>
    <row r="1757" spans="1:4" x14ac:dyDescent="0.3">
      <c r="A1757" s="117">
        <v>41907</v>
      </c>
      <c r="B1757" s="115">
        <v>1290.31</v>
      </c>
      <c r="C1757" s="115">
        <f t="shared" si="54"/>
        <v>-2.3808803280424902E-2</v>
      </c>
      <c r="D1757" s="115">
        <f t="shared" si="55"/>
        <v>23.8088032804249</v>
      </c>
    </row>
    <row r="1758" spans="1:4" x14ac:dyDescent="0.3">
      <c r="A1758" s="117">
        <v>41908</v>
      </c>
      <c r="B1758" s="115">
        <v>1306.53</v>
      </c>
      <c r="C1758" s="115">
        <f t="shared" si="54"/>
        <v>-7.0451436388508752E-3</v>
      </c>
      <c r="D1758" s="115">
        <f t="shared" si="55"/>
        <v>7.0451436388508748</v>
      </c>
    </row>
    <row r="1759" spans="1:4" x14ac:dyDescent="0.3">
      <c r="A1759" s="117">
        <v>41911</v>
      </c>
      <c r="B1759" s="115">
        <v>1306.1600000000001</v>
      </c>
      <c r="C1759" s="115">
        <f t="shared" si="54"/>
        <v>-1.6579078136999489E-2</v>
      </c>
      <c r="D1759" s="115">
        <f t="shared" si="55"/>
        <v>16.579078136999488</v>
      </c>
    </row>
    <row r="1760" spans="1:4" x14ac:dyDescent="0.3">
      <c r="A1760" s="117">
        <v>41912</v>
      </c>
      <c r="B1760" s="115">
        <v>1299.57</v>
      </c>
      <c r="C1760" s="115">
        <f t="shared" si="54"/>
        <v>-2.190896227835154E-2</v>
      </c>
      <c r="D1760" s="115">
        <f t="shared" si="55"/>
        <v>21.908962278351542</v>
      </c>
    </row>
    <row r="1761" spans="1:4" x14ac:dyDescent="0.3">
      <c r="A1761" s="117">
        <v>41913</v>
      </c>
      <c r="B1761" s="115">
        <v>1300.22</v>
      </c>
      <c r="C1761" s="115">
        <f t="shared" si="54"/>
        <v>-1.3714632481225767E-2</v>
      </c>
      <c r="D1761" s="115">
        <f t="shared" si="55"/>
        <v>13.714632481225767</v>
      </c>
    </row>
    <row r="1762" spans="1:4" x14ac:dyDescent="0.3">
      <c r="A1762" s="117">
        <v>41914</v>
      </c>
      <c r="B1762" s="115">
        <v>1299.19</v>
      </c>
      <c r="C1762" s="115">
        <f t="shared" si="54"/>
        <v>-1.5116023439691352E-2</v>
      </c>
      <c r="D1762" s="115">
        <f t="shared" si="55"/>
        <v>15.116023439691352</v>
      </c>
    </row>
    <row r="1763" spans="1:4" x14ac:dyDescent="0.3">
      <c r="A1763" s="117">
        <v>41915</v>
      </c>
      <c r="B1763" s="115">
        <v>1307.0999999999999</v>
      </c>
      <c r="C1763" s="115">
        <f t="shared" si="54"/>
        <v>-7.415505286414545E-4</v>
      </c>
      <c r="D1763" s="115">
        <f t="shared" si="55"/>
        <v>0.74155052864145454</v>
      </c>
    </row>
    <row r="1764" spans="1:4" x14ac:dyDescent="0.3">
      <c r="A1764" s="117">
        <v>41918</v>
      </c>
      <c r="B1764" s="115">
        <v>1309.8699999999999</v>
      </c>
      <c r="C1764" s="115">
        <f t="shared" si="54"/>
        <v>8.8339494762783421E-3</v>
      </c>
      <c r="D1764" s="115">
        <f t="shared" si="55"/>
        <v>-8.8339494762783417</v>
      </c>
    </row>
    <row r="1765" spans="1:4" x14ac:dyDescent="0.3">
      <c r="A1765" s="117">
        <v>41919</v>
      </c>
      <c r="B1765" s="115">
        <v>1299.92</v>
      </c>
      <c r="C1765" s="115">
        <f t="shared" si="54"/>
        <v>2.1122743181362716E-3</v>
      </c>
      <c r="D1765" s="115">
        <f t="shared" si="55"/>
        <v>-2.1122743181362718</v>
      </c>
    </row>
    <row r="1766" spans="1:4" x14ac:dyDescent="0.3">
      <c r="A1766" s="117">
        <v>41920</v>
      </c>
      <c r="B1766" s="115">
        <v>1327.29</v>
      </c>
      <c r="C1766" s="115">
        <f t="shared" si="54"/>
        <v>2.8659779432849485E-2</v>
      </c>
      <c r="D1766" s="115">
        <f t="shared" si="55"/>
        <v>-28.659779432849486</v>
      </c>
    </row>
    <row r="1767" spans="1:4" x14ac:dyDescent="0.3">
      <c r="A1767" s="117">
        <v>41921</v>
      </c>
      <c r="B1767" s="115">
        <v>1324.96</v>
      </c>
      <c r="C1767" s="115">
        <f t="shared" si="54"/>
        <v>1.4106067216213989E-2</v>
      </c>
      <c r="D1767" s="115">
        <f t="shared" si="55"/>
        <v>-14.10606721621399</v>
      </c>
    </row>
    <row r="1768" spans="1:4" x14ac:dyDescent="0.3">
      <c r="A1768" s="117">
        <v>41922</v>
      </c>
      <c r="B1768" s="115">
        <v>1325.44</v>
      </c>
      <c r="C1768" s="115">
        <f t="shared" si="54"/>
        <v>1.4760825626263224E-2</v>
      </c>
      <c r="D1768" s="115">
        <f t="shared" si="55"/>
        <v>-14.760825626263223</v>
      </c>
    </row>
    <row r="1769" spans="1:4" x14ac:dyDescent="0.3">
      <c r="A1769" s="117">
        <v>41925</v>
      </c>
      <c r="B1769" s="115">
        <v>1324.9</v>
      </c>
      <c r="C1769" s="115">
        <f t="shared" si="54"/>
        <v>1.9491062428341803E-2</v>
      </c>
      <c r="D1769" s="115">
        <f t="shared" si="55"/>
        <v>-19.491062428341802</v>
      </c>
    </row>
    <row r="1770" spans="1:4" x14ac:dyDescent="0.3">
      <c r="A1770" s="117">
        <v>41926</v>
      </c>
      <c r="B1770" s="115">
        <v>1346.04</v>
      </c>
      <c r="C1770" s="115">
        <f t="shared" si="54"/>
        <v>3.524019012167167E-2</v>
      </c>
      <c r="D1770" s="115">
        <f t="shared" si="55"/>
        <v>-35.240190121671674</v>
      </c>
    </row>
    <row r="1771" spans="1:4" x14ac:dyDescent="0.3">
      <c r="A1771" s="117">
        <v>41927</v>
      </c>
      <c r="B1771" s="115">
        <v>1338.33</v>
      </c>
      <c r="C1771" s="115">
        <f t="shared" si="54"/>
        <v>3.0126463411818034E-2</v>
      </c>
      <c r="D1771" s="115">
        <f t="shared" si="55"/>
        <v>-30.126463411818033</v>
      </c>
    </row>
    <row r="1772" spans="1:4" x14ac:dyDescent="0.3">
      <c r="A1772" s="117">
        <v>41928</v>
      </c>
      <c r="B1772" s="115">
        <v>1342.03</v>
      </c>
      <c r="C1772" s="115">
        <f t="shared" si="54"/>
        <v>2.6723280544717364E-2</v>
      </c>
      <c r="D1772" s="115">
        <f t="shared" si="55"/>
        <v>-26.723280544717362</v>
      </c>
    </row>
    <row r="1773" spans="1:4" x14ac:dyDescent="0.3">
      <c r="A1773" s="117">
        <v>41929</v>
      </c>
      <c r="B1773" s="115">
        <v>1346.21</v>
      </c>
      <c r="C1773" s="115">
        <f t="shared" si="54"/>
        <v>2.774321115835934E-2</v>
      </c>
      <c r="D1773" s="115">
        <f t="shared" si="55"/>
        <v>-27.74321115835934</v>
      </c>
    </row>
    <row r="1774" spans="1:4" x14ac:dyDescent="0.3">
      <c r="A1774" s="117">
        <v>41932</v>
      </c>
      <c r="B1774" s="115">
        <v>1365.67</v>
      </c>
      <c r="C1774" s="115">
        <f t="shared" si="54"/>
        <v>5.0580035694504276E-2</v>
      </c>
      <c r="D1774" s="115">
        <f t="shared" si="55"/>
        <v>-50.580035694504275</v>
      </c>
    </row>
    <row r="1775" spans="1:4" x14ac:dyDescent="0.3">
      <c r="A1775" s="117">
        <v>41933</v>
      </c>
      <c r="B1775" s="115">
        <v>1379.55</v>
      </c>
      <c r="C1775" s="115">
        <f t="shared" si="54"/>
        <v>3.9373460208394544E-2</v>
      </c>
      <c r="D1775" s="115">
        <f t="shared" si="55"/>
        <v>-39.37346020839454</v>
      </c>
    </row>
    <row r="1776" spans="1:4" x14ac:dyDescent="0.3">
      <c r="A1776" s="117">
        <v>41934</v>
      </c>
      <c r="B1776" s="115">
        <v>1377.61</v>
      </c>
      <c r="C1776" s="115">
        <f t="shared" si="54"/>
        <v>3.9737048665619987E-2</v>
      </c>
      <c r="D1776" s="115">
        <f t="shared" si="55"/>
        <v>-39.737048665619987</v>
      </c>
    </row>
    <row r="1777" spans="1:4" x14ac:dyDescent="0.3">
      <c r="A1777" s="117">
        <v>41935</v>
      </c>
      <c r="B1777" s="115">
        <v>1389.54</v>
      </c>
      <c r="C1777" s="115">
        <f t="shared" si="54"/>
        <v>4.8361298889425329E-2</v>
      </c>
      <c r="D1777" s="115">
        <f t="shared" si="55"/>
        <v>-48.361298889425328</v>
      </c>
    </row>
    <row r="1778" spans="1:4" x14ac:dyDescent="0.3">
      <c r="A1778" s="117">
        <v>41936</v>
      </c>
      <c r="B1778" s="115">
        <v>1388.93</v>
      </c>
      <c r="C1778" s="115">
        <f t="shared" si="54"/>
        <v>4.8328175711374419E-2</v>
      </c>
      <c r="D1778" s="115">
        <f t="shared" si="55"/>
        <v>-48.328175711374421</v>
      </c>
    </row>
    <row r="1779" spans="1:4" x14ac:dyDescent="0.3">
      <c r="A1779" s="117">
        <v>41939</v>
      </c>
      <c r="B1779" s="115">
        <v>1397.5</v>
      </c>
      <c r="C1779" s="115">
        <f t="shared" si="54"/>
        <v>3.8230661793111673E-2</v>
      </c>
      <c r="D1779" s="115">
        <f t="shared" si="55"/>
        <v>-38.230661793111672</v>
      </c>
    </row>
    <row r="1780" spans="1:4" x14ac:dyDescent="0.3">
      <c r="A1780" s="117">
        <v>41940</v>
      </c>
      <c r="B1780" s="115">
        <v>1402.33</v>
      </c>
      <c r="C1780" s="115">
        <f t="shared" si="54"/>
        <v>4.7820791583540682E-2</v>
      </c>
      <c r="D1780" s="115">
        <f t="shared" si="55"/>
        <v>-47.820791583540682</v>
      </c>
    </row>
    <row r="1781" spans="1:4" x14ac:dyDescent="0.3">
      <c r="A1781" s="117">
        <v>41941</v>
      </c>
      <c r="B1781" s="115">
        <v>1393.38</v>
      </c>
      <c r="C1781" s="115">
        <f t="shared" si="54"/>
        <v>3.8262930038821891E-2</v>
      </c>
      <c r="D1781" s="115">
        <f t="shared" si="55"/>
        <v>-38.262930038821892</v>
      </c>
    </row>
    <row r="1782" spans="1:4" x14ac:dyDescent="0.3">
      <c r="A1782" s="117">
        <v>41942</v>
      </c>
      <c r="B1782" s="115">
        <v>1404.57</v>
      </c>
      <c r="C1782" s="115">
        <f t="shared" si="54"/>
        <v>4.3351334487189891E-2</v>
      </c>
      <c r="D1782" s="115">
        <f t="shared" si="55"/>
        <v>-43.351334487189888</v>
      </c>
    </row>
    <row r="1783" spans="1:4" x14ac:dyDescent="0.3">
      <c r="A1783" s="117">
        <v>41943</v>
      </c>
      <c r="B1783" s="115">
        <v>1416.44</v>
      </c>
      <c r="C1783" s="115">
        <f t="shared" si="54"/>
        <v>3.7175891686864311E-2</v>
      </c>
      <c r="D1783" s="115">
        <f t="shared" si="55"/>
        <v>-37.175891686864311</v>
      </c>
    </row>
    <row r="1784" spans="1:4" x14ac:dyDescent="0.3">
      <c r="A1784" s="117">
        <v>41946</v>
      </c>
      <c r="B1784" s="115">
        <v>1427.1</v>
      </c>
      <c r="C1784" s="115">
        <f t="shared" si="54"/>
        <v>3.4467761226486864E-2</v>
      </c>
      <c r="D1784" s="115">
        <f t="shared" si="55"/>
        <v>-34.467761226486864</v>
      </c>
    </row>
    <row r="1785" spans="1:4" x14ac:dyDescent="0.3">
      <c r="A1785" s="117">
        <v>41947</v>
      </c>
      <c r="B1785" s="115">
        <v>1428.61</v>
      </c>
      <c r="C1785" s="115">
        <f t="shared" si="54"/>
        <v>3.7020637190496586E-2</v>
      </c>
      <c r="D1785" s="115">
        <f t="shared" si="55"/>
        <v>-37.020637190496586</v>
      </c>
    </row>
    <row r="1786" spans="1:4" x14ac:dyDescent="0.3">
      <c r="A1786" s="117">
        <v>41948</v>
      </c>
      <c r="B1786" s="115">
        <v>1427.82</v>
      </c>
      <c r="C1786" s="115">
        <f t="shared" si="54"/>
        <v>2.7548685176389288E-2</v>
      </c>
      <c r="D1786" s="115">
        <f t="shared" si="55"/>
        <v>-27.548685176389288</v>
      </c>
    </row>
    <row r="1787" spans="1:4" x14ac:dyDescent="0.3">
      <c r="A1787" s="117">
        <v>41949</v>
      </c>
      <c r="B1787" s="115">
        <v>1419.33</v>
      </c>
      <c r="C1787" s="115">
        <f t="shared" si="54"/>
        <v>2.1887352134376724E-2</v>
      </c>
      <c r="D1787" s="115">
        <f t="shared" si="55"/>
        <v>-21.887352134376723</v>
      </c>
    </row>
    <row r="1788" spans="1:4" x14ac:dyDescent="0.3">
      <c r="A1788" s="117">
        <v>41950</v>
      </c>
      <c r="B1788" s="115">
        <v>1417.67</v>
      </c>
      <c r="C1788" s="115">
        <f t="shared" si="54"/>
        <v>1.4432915921288066E-2</v>
      </c>
      <c r="D1788" s="115">
        <f t="shared" si="55"/>
        <v>-14.432915921288066</v>
      </c>
    </row>
    <row r="1789" spans="1:4" x14ac:dyDescent="0.3">
      <c r="A1789" s="117">
        <v>41953</v>
      </c>
      <c r="B1789" s="115">
        <v>1427.14</v>
      </c>
      <c r="C1789" s="115">
        <f t="shared" si="54"/>
        <v>1.7691984055108408E-2</v>
      </c>
      <c r="D1789" s="115">
        <f t="shared" si="55"/>
        <v>-17.69198405510841</v>
      </c>
    </row>
    <row r="1790" spans="1:4" x14ac:dyDescent="0.3">
      <c r="A1790" s="117">
        <v>41954</v>
      </c>
      <c r="B1790" s="115">
        <v>1420.71</v>
      </c>
      <c r="C1790" s="115">
        <f t="shared" si="54"/>
        <v>1.9614175601774048E-2</v>
      </c>
      <c r="D1790" s="115">
        <f t="shared" si="55"/>
        <v>-19.614175601774047</v>
      </c>
    </row>
    <row r="1791" spans="1:4" x14ac:dyDescent="0.3">
      <c r="A1791" s="117">
        <v>41955</v>
      </c>
      <c r="B1791" s="115">
        <v>1412.56</v>
      </c>
      <c r="C1791" s="115">
        <f t="shared" si="54"/>
        <v>5.6885737271905349E-3</v>
      </c>
      <c r="D1791" s="115">
        <f t="shared" si="55"/>
        <v>-5.6885737271905352</v>
      </c>
    </row>
    <row r="1792" spans="1:4" x14ac:dyDescent="0.3">
      <c r="A1792" s="117">
        <v>41956</v>
      </c>
      <c r="B1792" s="115">
        <v>1419.15</v>
      </c>
      <c r="C1792" s="115">
        <f t="shared" si="54"/>
        <v>1.91324729603798E-3</v>
      </c>
      <c r="D1792" s="115">
        <f t="shared" si="55"/>
        <v>-1.91324729603798</v>
      </c>
    </row>
    <row r="1793" spans="1:4" x14ac:dyDescent="0.3">
      <c r="A1793" s="117">
        <v>41957</v>
      </c>
      <c r="B1793" s="115">
        <v>1408.73</v>
      </c>
      <c r="C1793" s="115">
        <f t="shared" si="54"/>
        <v>-1.2872258426178888E-2</v>
      </c>
      <c r="D1793" s="115">
        <f t="shared" si="55"/>
        <v>12.872258426178888</v>
      </c>
    </row>
    <row r="1794" spans="1:4" x14ac:dyDescent="0.3">
      <c r="A1794" s="117">
        <v>41960</v>
      </c>
      <c r="B1794" s="115">
        <v>1413.57</v>
      </c>
      <c r="C1794" s="115">
        <f t="shared" si="54"/>
        <v>-1.0527715751674681E-2</v>
      </c>
      <c r="D1794" s="115">
        <f t="shared" si="55"/>
        <v>10.52771575167468</v>
      </c>
    </row>
    <row r="1795" spans="1:4" x14ac:dyDescent="0.3">
      <c r="A1795" s="117">
        <v>41961</v>
      </c>
      <c r="B1795" s="115">
        <v>1419.9</v>
      </c>
      <c r="C1795" s="115">
        <f t="shared" si="54"/>
        <v>-5.5469176786988881E-3</v>
      </c>
      <c r="D1795" s="115">
        <f t="shared" si="55"/>
        <v>5.5469176786988879</v>
      </c>
    </row>
    <row r="1796" spans="1:4" x14ac:dyDescent="0.3">
      <c r="A1796" s="117">
        <v>41962</v>
      </c>
      <c r="B1796" s="115">
        <v>1410.09</v>
      </c>
      <c r="C1796" s="115">
        <f t="shared" si="54"/>
        <v>-6.5101139269937288E-3</v>
      </c>
      <c r="D1796" s="115">
        <f t="shared" si="55"/>
        <v>6.5101139269937285</v>
      </c>
    </row>
    <row r="1797" spans="1:4" x14ac:dyDescent="0.3">
      <c r="A1797" s="117">
        <v>41963</v>
      </c>
      <c r="B1797" s="115">
        <v>1414.05</v>
      </c>
      <c r="C1797" s="115">
        <f t="shared" si="54"/>
        <v>-2.5534856489875064E-3</v>
      </c>
      <c r="D1797" s="115">
        <f t="shared" si="55"/>
        <v>2.5534856489875062</v>
      </c>
    </row>
    <row r="1798" spans="1:4" x14ac:dyDescent="0.3">
      <c r="A1798" s="117">
        <v>41964</v>
      </c>
      <c r="B1798" s="115">
        <v>1424.08</v>
      </c>
      <c r="C1798" s="115">
        <f t="shared" si="54"/>
        <v>-2.144148436733728E-3</v>
      </c>
      <c r="D1798" s="115">
        <f t="shared" si="55"/>
        <v>2.1441484367337278</v>
      </c>
    </row>
    <row r="1799" spans="1:4" x14ac:dyDescent="0.3">
      <c r="A1799" s="117">
        <v>41967</v>
      </c>
      <c r="B1799" s="115">
        <v>1428.85</v>
      </c>
      <c r="C1799" s="115">
        <f t="shared" si="54"/>
        <v>5.7295296013963951E-3</v>
      </c>
      <c r="D1799" s="115">
        <f t="shared" si="55"/>
        <v>-5.7295296013963952</v>
      </c>
    </row>
    <row r="1800" spans="1:4" x14ac:dyDescent="0.3">
      <c r="A1800" s="117">
        <v>41968</v>
      </c>
      <c r="B1800" s="115">
        <v>1432.65</v>
      </c>
      <c r="C1800" s="115">
        <f t="shared" si="54"/>
        <v>1.4222404712012337E-2</v>
      </c>
      <c r="D1800" s="115">
        <f t="shared" si="55"/>
        <v>-14.222404712012338</v>
      </c>
    </row>
    <row r="1801" spans="1:4" x14ac:dyDescent="0.3">
      <c r="A1801" s="117">
        <v>41969</v>
      </c>
      <c r="B1801" s="115">
        <v>1445.44</v>
      </c>
      <c r="C1801" s="115">
        <f t="shared" si="54"/>
        <v>1.8525173519360155E-2</v>
      </c>
      <c r="D1801" s="115">
        <f t="shared" si="55"/>
        <v>-18.525173519360155</v>
      </c>
    </row>
    <row r="1802" spans="1:4" x14ac:dyDescent="0.3">
      <c r="A1802" s="117">
        <v>41971</v>
      </c>
      <c r="B1802" s="115">
        <v>1449.46</v>
      </c>
      <c r="C1802" s="115">
        <f t="shared" si="54"/>
        <v>2.8912566638035691E-2</v>
      </c>
      <c r="D1802" s="115">
        <f t="shared" si="55"/>
        <v>-28.912566638035692</v>
      </c>
    </row>
    <row r="1803" spans="1:4" x14ac:dyDescent="0.3">
      <c r="A1803" s="117">
        <v>41974</v>
      </c>
      <c r="B1803" s="115">
        <v>1444.71</v>
      </c>
      <c r="C1803" s="115">
        <f t="shared" si="54"/>
        <v>2.2029329994269899E-2</v>
      </c>
      <c r="D1803" s="115">
        <f t="shared" si="55"/>
        <v>-22.029329994269901</v>
      </c>
    </row>
    <row r="1804" spans="1:4" x14ac:dyDescent="0.3">
      <c r="A1804" s="117">
        <v>41975</v>
      </c>
      <c r="B1804" s="115">
        <v>1449.74</v>
      </c>
      <c r="C1804" s="115">
        <f t="shared" si="54"/>
        <v>2.1015564476371516E-2</v>
      </c>
      <c r="D1804" s="115">
        <f t="shared" si="55"/>
        <v>-21.015564476371516</v>
      </c>
    </row>
    <row r="1805" spans="1:4" x14ac:dyDescent="0.3">
      <c r="A1805" s="117">
        <v>41976</v>
      </c>
      <c r="B1805" s="115">
        <v>1448.33</v>
      </c>
      <c r="C1805" s="115">
        <f t="shared" si="54"/>
        <v>2.7118836386329958E-2</v>
      </c>
      <c r="D1805" s="115">
        <f t="shared" si="55"/>
        <v>-27.118836386329956</v>
      </c>
    </row>
    <row r="1806" spans="1:4" x14ac:dyDescent="0.3">
      <c r="A1806" s="117">
        <v>41977</v>
      </c>
      <c r="B1806" s="115">
        <v>1451.33</v>
      </c>
      <c r="C1806" s="115">
        <f t="shared" si="54"/>
        <v>2.6363989957922263E-2</v>
      </c>
      <c r="D1806" s="115">
        <f t="shared" si="55"/>
        <v>-26.363989957922264</v>
      </c>
    </row>
    <row r="1807" spans="1:4" x14ac:dyDescent="0.3">
      <c r="A1807" s="117">
        <v>41978</v>
      </c>
      <c r="B1807" s="115">
        <v>1444.32</v>
      </c>
      <c r="C1807" s="115">
        <f t="shared" ref="C1807:C1870" si="56">(B1807-B1798)/B1798</f>
        <v>1.4212684680635926E-2</v>
      </c>
      <c r="D1807" s="115">
        <f t="shared" ref="D1807:D1870" si="57">C1807*$D$2</f>
        <v>-14.212684680635926</v>
      </c>
    </row>
    <row r="1808" spans="1:4" x14ac:dyDescent="0.3">
      <c r="A1808" s="117">
        <v>41981</v>
      </c>
      <c r="B1808" s="115">
        <v>1452.25</v>
      </c>
      <c r="C1808" s="115">
        <f t="shared" si="56"/>
        <v>1.6376806522728132E-2</v>
      </c>
      <c r="D1808" s="115">
        <f t="shared" si="57"/>
        <v>-16.376806522728131</v>
      </c>
    </row>
    <row r="1809" spans="1:4" x14ac:dyDescent="0.3">
      <c r="A1809" s="117">
        <v>41982</v>
      </c>
      <c r="B1809" s="115">
        <v>1458.51</v>
      </c>
      <c r="C1809" s="115">
        <f t="shared" si="56"/>
        <v>1.8050465919798902E-2</v>
      </c>
      <c r="D1809" s="115">
        <f t="shared" si="57"/>
        <v>-18.050465919798903</v>
      </c>
    </row>
    <row r="1810" spans="1:4" x14ac:dyDescent="0.3">
      <c r="A1810" s="117">
        <v>41983</v>
      </c>
      <c r="B1810" s="115">
        <v>1455.5</v>
      </c>
      <c r="C1810" s="115">
        <f t="shared" si="56"/>
        <v>6.9598184635819857E-3</v>
      </c>
      <c r="D1810" s="115">
        <f t="shared" si="57"/>
        <v>-6.9598184635819855</v>
      </c>
    </row>
    <row r="1811" spans="1:4" x14ac:dyDescent="0.3">
      <c r="A1811" s="117">
        <v>41984</v>
      </c>
      <c r="B1811" s="115">
        <v>1457.15</v>
      </c>
      <c r="C1811" s="115">
        <f t="shared" si="56"/>
        <v>5.3054240889711026E-3</v>
      </c>
      <c r="D1811" s="115">
        <f t="shared" si="57"/>
        <v>-5.3054240889711028</v>
      </c>
    </row>
    <row r="1812" spans="1:4" x14ac:dyDescent="0.3">
      <c r="A1812" s="117">
        <v>41985</v>
      </c>
      <c r="B1812" s="115">
        <v>1444.59</v>
      </c>
      <c r="C1812" s="115">
        <f t="shared" si="56"/>
        <v>-8.3061652511658553E-5</v>
      </c>
      <c r="D1812" s="115">
        <f t="shared" si="57"/>
        <v>8.3061652511658549E-2</v>
      </c>
    </row>
    <row r="1813" spans="1:4" x14ac:dyDescent="0.3">
      <c r="A1813" s="117">
        <v>41988</v>
      </c>
      <c r="B1813" s="115">
        <v>1427.11</v>
      </c>
      <c r="C1813" s="115">
        <f t="shared" si="56"/>
        <v>-1.5609695531612641E-2</v>
      </c>
      <c r="D1813" s="115">
        <f t="shared" si="57"/>
        <v>15.60969553161264</v>
      </c>
    </row>
    <row r="1814" spans="1:4" x14ac:dyDescent="0.3">
      <c r="A1814" s="117">
        <v>41989</v>
      </c>
      <c r="B1814" s="115">
        <v>1422.55</v>
      </c>
      <c r="C1814" s="115">
        <f t="shared" si="56"/>
        <v>-1.7799810816595648E-2</v>
      </c>
      <c r="D1814" s="115">
        <f t="shared" si="57"/>
        <v>17.799810816595649</v>
      </c>
    </row>
    <row r="1815" spans="1:4" x14ac:dyDescent="0.3">
      <c r="A1815" s="117">
        <v>41990</v>
      </c>
      <c r="B1815" s="115">
        <v>1453.58</v>
      </c>
      <c r="C1815" s="115">
        <f t="shared" si="56"/>
        <v>1.550302136660856E-3</v>
      </c>
      <c r="D1815" s="115">
        <f t="shared" si="57"/>
        <v>-1.550302136660856</v>
      </c>
    </row>
    <row r="1816" spans="1:4" x14ac:dyDescent="0.3">
      <c r="A1816" s="117">
        <v>41991</v>
      </c>
      <c r="B1816" s="115">
        <v>1464.7</v>
      </c>
      <c r="C1816" s="115">
        <f t="shared" si="56"/>
        <v>1.4110446438462466E-2</v>
      </c>
      <c r="D1816" s="115">
        <f t="shared" si="57"/>
        <v>-14.110446438462466</v>
      </c>
    </row>
    <row r="1817" spans="1:4" x14ac:dyDescent="0.3">
      <c r="A1817" s="117">
        <v>41992</v>
      </c>
      <c r="B1817" s="115">
        <v>1466.74</v>
      </c>
      <c r="C1817" s="115">
        <f t="shared" si="56"/>
        <v>9.9776209330349527E-3</v>
      </c>
      <c r="D1817" s="115">
        <f t="shared" si="57"/>
        <v>-9.9776209330349523</v>
      </c>
    </row>
    <row r="1818" spans="1:4" x14ac:dyDescent="0.3">
      <c r="A1818" s="117">
        <v>41995</v>
      </c>
      <c r="B1818" s="115">
        <v>1489.69</v>
      </c>
      <c r="C1818" s="115">
        <f t="shared" si="56"/>
        <v>2.1377981638795802E-2</v>
      </c>
      <c r="D1818" s="115">
        <f t="shared" si="57"/>
        <v>-21.377981638795802</v>
      </c>
    </row>
    <row r="1819" spans="1:4" x14ac:dyDescent="0.3">
      <c r="A1819" s="117">
        <v>41996</v>
      </c>
      <c r="B1819" s="115">
        <v>1486.29</v>
      </c>
      <c r="C1819" s="115">
        <f t="shared" si="56"/>
        <v>2.115424252834075E-2</v>
      </c>
      <c r="D1819" s="115">
        <f t="shared" si="57"/>
        <v>-21.154242528340749</v>
      </c>
    </row>
    <row r="1820" spans="1:4" x14ac:dyDescent="0.3">
      <c r="A1820" s="117">
        <v>41997</v>
      </c>
      <c r="B1820" s="115">
        <v>1481.11</v>
      </c>
      <c r="C1820" s="115">
        <f t="shared" si="56"/>
        <v>1.6443056651682948E-2</v>
      </c>
      <c r="D1820" s="115">
        <f t="shared" si="57"/>
        <v>-16.443056651682948</v>
      </c>
    </row>
    <row r="1821" spans="1:4" x14ac:dyDescent="0.3">
      <c r="A1821" s="117">
        <v>41999</v>
      </c>
      <c r="B1821" s="115">
        <v>1485.93</v>
      </c>
      <c r="C1821" s="115">
        <f t="shared" si="56"/>
        <v>2.8617116275206217E-2</v>
      </c>
      <c r="D1821" s="115">
        <f t="shared" si="57"/>
        <v>-28.617116275206218</v>
      </c>
    </row>
    <row r="1822" spans="1:4" x14ac:dyDescent="0.3">
      <c r="A1822" s="117">
        <v>42002</v>
      </c>
      <c r="B1822" s="115">
        <v>1492.96</v>
      </c>
      <c r="C1822" s="115">
        <f t="shared" si="56"/>
        <v>4.614220347415416E-2</v>
      </c>
      <c r="D1822" s="115">
        <f t="shared" si="57"/>
        <v>-46.142203474154158</v>
      </c>
    </row>
    <row r="1823" spans="1:4" x14ac:dyDescent="0.3">
      <c r="A1823" s="117">
        <v>42003</v>
      </c>
      <c r="B1823" s="115">
        <v>1491.08</v>
      </c>
      <c r="C1823" s="115">
        <f t="shared" si="56"/>
        <v>4.817405363607604E-2</v>
      </c>
      <c r="D1823" s="115">
        <f t="shared" si="57"/>
        <v>-48.174053636076039</v>
      </c>
    </row>
    <row r="1824" spans="1:4" x14ac:dyDescent="0.3">
      <c r="A1824" s="117">
        <v>42004</v>
      </c>
      <c r="B1824" s="115">
        <v>1467.78</v>
      </c>
      <c r="C1824" s="115">
        <f t="shared" si="56"/>
        <v>9.7689841632383808E-3</v>
      </c>
      <c r="D1824" s="115">
        <f t="shared" si="57"/>
        <v>-9.7689841632383807</v>
      </c>
    </row>
    <row r="1825" spans="1:4" x14ac:dyDescent="0.3">
      <c r="A1825" s="117">
        <v>42006</v>
      </c>
      <c r="B1825" s="115">
        <v>1488.29</v>
      </c>
      <c r="C1825" s="115">
        <f t="shared" si="56"/>
        <v>1.6105687171434367E-2</v>
      </c>
      <c r="D1825" s="115">
        <f t="shared" si="57"/>
        <v>-16.105687171434369</v>
      </c>
    </row>
    <row r="1826" spans="1:4" x14ac:dyDescent="0.3">
      <c r="A1826" s="117">
        <v>42009</v>
      </c>
      <c r="B1826" s="115">
        <v>1493.8</v>
      </c>
      <c r="C1826" s="115">
        <f t="shared" si="56"/>
        <v>1.8449077546122655E-2</v>
      </c>
      <c r="D1826" s="115">
        <f t="shared" si="57"/>
        <v>-18.449077546122655</v>
      </c>
    </row>
    <row r="1827" spans="1:4" x14ac:dyDescent="0.3">
      <c r="A1827" s="117">
        <v>42010</v>
      </c>
      <c r="B1827" s="115">
        <v>1506.73</v>
      </c>
      <c r="C1827" s="115">
        <f t="shared" si="56"/>
        <v>1.1438621458155699E-2</v>
      </c>
      <c r="D1827" s="115">
        <f t="shared" si="57"/>
        <v>-11.4386214581557</v>
      </c>
    </row>
    <row r="1828" spans="1:4" x14ac:dyDescent="0.3">
      <c r="A1828" s="117">
        <v>42011</v>
      </c>
      <c r="B1828" s="115">
        <v>1528.85</v>
      </c>
      <c r="C1828" s="115">
        <f t="shared" si="56"/>
        <v>2.8635057761271319E-2</v>
      </c>
      <c r="D1828" s="115">
        <f t="shared" si="57"/>
        <v>-28.63505776127132</v>
      </c>
    </row>
    <row r="1829" spans="1:4" x14ac:dyDescent="0.3">
      <c r="A1829" s="117">
        <v>42012</v>
      </c>
      <c r="B1829" s="115">
        <v>1534.91</v>
      </c>
      <c r="C1829" s="115">
        <f t="shared" si="56"/>
        <v>3.6324108270148862E-2</v>
      </c>
      <c r="D1829" s="115">
        <f t="shared" si="57"/>
        <v>-36.324108270148862</v>
      </c>
    </row>
    <row r="1830" spans="1:4" x14ac:dyDescent="0.3">
      <c r="A1830" s="117">
        <v>42013</v>
      </c>
      <c r="B1830" s="115">
        <v>1535.18</v>
      </c>
      <c r="C1830" s="115">
        <f t="shared" si="56"/>
        <v>3.3144226174853457E-2</v>
      </c>
      <c r="D1830" s="115">
        <f t="shared" si="57"/>
        <v>-33.144226174853458</v>
      </c>
    </row>
    <row r="1831" spans="1:4" x14ac:dyDescent="0.3">
      <c r="A1831" s="117">
        <v>42016</v>
      </c>
      <c r="B1831" s="115">
        <v>1545.49</v>
      </c>
      <c r="C1831" s="115">
        <f t="shared" si="56"/>
        <v>3.5185135569606667E-2</v>
      </c>
      <c r="D1831" s="115">
        <f t="shared" si="57"/>
        <v>-35.185135569606665</v>
      </c>
    </row>
    <row r="1832" spans="1:4" x14ac:dyDescent="0.3">
      <c r="A1832" s="117">
        <v>42017</v>
      </c>
      <c r="B1832" s="115">
        <v>1542.67</v>
      </c>
      <c r="C1832" s="115">
        <f t="shared" si="56"/>
        <v>3.4599082544196254E-2</v>
      </c>
      <c r="D1832" s="115">
        <f t="shared" si="57"/>
        <v>-34.599082544196257</v>
      </c>
    </row>
    <row r="1833" spans="1:4" x14ac:dyDescent="0.3">
      <c r="A1833" s="117">
        <v>42018</v>
      </c>
      <c r="B1833" s="115">
        <v>1553</v>
      </c>
      <c r="C1833" s="115">
        <f t="shared" si="56"/>
        <v>5.8060472277861826E-2</v>
      </c>
      <c r="D1833" s="115">
        <f t="shared" si="57"/>
        <v>-58.060472277861827</v>
      </c>
    </row>
    <row r="1834" spans="1:4" x14ac:dyDescent="0.3">
      <c r="A1834" s="117">
        <v>42019</v>
      </c>
      <c r="B1834" s="115">
        <v>1555.69</v>
      </c>
      <c r="C1834" s="115">
        <f t="shared" si="56"/>
        <v>4.5286872854080923E-2</v>
      </c>
      <c r="D1834" s="115">
        <f t="shared" si="57"/>
        <v>-45.286872854080926</v>
      </c>
    </row>
    <row r="1835" spans="1:4" x14ac:dyDescent="0.3">
      <c r="A1835" s="117">
        <v>42020</v>
      </c>
      <c r="B1835" s="115">
        <v>1569.84</v>
      </c>
      <c r="C1835" s="115">
        <f t="shared" si="56"/>
        <v>5.0903735439817889E-2</v>
      </c>
      <c r="D1835" s="115">
        <f t="shared" si="57"/>
        <v>-50.903735439817886</v>
      </c>
    </row>
    <row r="1836" spans="1:4" x14ac:dyDescent="0.3">
      <c r="A1836" s="117">
        <v>42024</v>
      </c>
      <c r="B1836" s="115">
        <v>1557.88</v>
      </c>
      <c r="C1836" s="115">
        <f t="shared" si="56"/>
        <v>3.3947688039662111E-2</v>
      </c>
      <c r="D1836" s="115">
        <f t="shared" si="57"/>
        <v>-33.947688039662111</v>
      </c>
    </row>
    <row r="1837" spans="1:4" x14ac:dyDescent="0.3">
      <c r="A1837" s="117">
        <v>42025</v>
      </c>
      <c r="B1837" s="115">
        <v>1555.73</v>
      </c>
      <c r="C1837" s="115">
        <f t="shared" si="56"/>
        <v>1.7581842561402435E-2</v>
      </c>
      <c r="D1837" s="115">
        <f t="shared" si="57"/>
        <v>-17.581842561402436</v>
      </c>
    </row>
    <row r="1838" spans="1:4" x14ac:dyDescent="0.3">
      <c r="A1838" s="117">
        <v>42026</v>
      </c>
      <c r="B1838" s="115">
        <v>1586.09</v>
      </c>
      <c r="C1838" s="115">
        <f t="shared" si="56"/>
        <v>3.3343974565283853E-2</v>
      </c>
      <c r="D1838" s="115">
        <f t="shared" si="57"/>
        <v>-33.343974565283851</v>
      </c>
    </row>
    <row r="1839" spans="1:4" x14ac:dyDescent="0.3">
      <c r="A1839" s="117">
        <v>42027</v>
      </c>
      <c r="B1839" s="115">
        <v>1583.34</v>
      </c>
      <c r="C1839" s="115">
        <f t="shared" si="56"/>
        <v>3.1370914159902979E-2</v>
      </c>
      <c r="D1839" s="115">
        <f t="shared" si="57"/>
        <v>-31.370914159902981</v>
      </c>
    </row>
    <row r="1840" spans="1:4" x14ac:dyDescent="0.3">
      <c r="A1840" s="117">
        <v>42030</v>
      </c>
      <c r="B1840" s="115">
        <v>1598.03</v>
      </c>
      <c r="C1840" s="115">
        <f t="shared" si="56"/>
        <v>3.3995690687095979E-2</v>
      </c>
      <c r="D1840" s="115">
        <f t="shared" si="57"/>
        <v>-33.99569068709598</v>
      </c>
    </row>
    <row r="1841" spans="1:4" x14ac:dyDescent="0.3">
      <c r="A1841" s="117">
        <v>42031</v>
      </c>
      <c r="B1841" s="115">
        <v>1595.25</v>
      </c>
      <c r="C1841" s="115">
        <f t="shared" si="56"/>
        <v>3.4083763863950116E-2</v>
      </c>
      <c r="D1841" s="115">
        <f t="shared" si="57"/>
        <v>-34.083763863950118</v>
      </c>
    </row>
    <row r="1842" spans="1:4" x14ac:dyDescent="0.3">
      <c r="A1842" s="117">
        <v>42032</v>
      </c>
      <c r="B1842" s="115">
        <v>1584.85</v>
      </c>
      <c r="C1842" s="115">
        <f t="shared" si="56"/>
        <v>2.0508692852543406E-2</v>
      </c>
      <c r="D1842" s="115">
        <f t="shared" si="57"/>
        <v>-20.508692852543405</v>
      </c>
    </row>
    <row r="1843" spans="1:4" x14ac:dyDescent="0.3">
      <c r="A1843" s="117">
        <v>42033</v>
      </c>
      <c r="B1843" s="115">
        <v>1588.39</v>
      </c>
      <c r="C1843" s="115">
        <f t="shared" si="56"/>
        <v>2.1019611876402139E-2</v>
      </c>
      <c r="D1843" s="115">
        <f t="shared" si="57"/>
        <v>-21.019611876402138</v>
      </c>
    </row>
    <row r="1844" spans="1:4" x14ac:dyDescent="0.3">
      <c r="A1844" s="117">
        <v>42034</v>
      </c>
      <c r="B1844" s="115">
        <v>1558.15</v>
      </c>
      <c r="C1844" s="115">
        <f t="shared" si="56"/>
        <v>-7.4466187636955533E-3</v>
      </c>
      <c r="D1844" s="115">
        <f t="shared" si="57"/>
        <v>7.446618763695553</v>
      </c>
    </row>
    <row r="1845" spans="1:4" x14ac:dyDescent="0.3">
      <c r="A1845" s="117">
        <v>42037</v>
      </c>
      <c r="B1845" s="115">
        <v>1556</v>
      </c>
      <c r="C1845" s="115">
        <f t="shared" si="56"/>
        <v>-1.206768172131428E-3</v>
      </c>
      <c r="D1845" s="115">
        <f t="shared" si="57"/>
        <v>1.2067681721314281</v>
      </c>
    </row>
    <row r="1846" spans="1:4" x14ac:dyDescent="0.3">
      <c r="A1846" s="117">
        <v>42038</v>
      </c>
      <c r="B1846" s="115">
        <v>1569.65</v>
      </c>
      <c r="C1846" s="115">
        <f t="shared" si="56"/>
        <v>8.9475680227289259E-3</v>
      </c>
      <c r="D1846" s="115">
        <f t="shared" si="57"/>
        <v>-8.9475680227289267</v>
      </c>
    </row>
    <row r="1847" spans="1:4" x14ac:dyDescent="0.3">
      <c r="A1847" s="117">
        <v>42039</v>
      </c>
      <c r="B1847" s="115">
        <v>1562.13</v>
      </c>
      <c r="C1847" s="115">
        <f t="shared" si="56"/>
        <v>-1.5106330662194334E-2</v>
      </c>
      <c r="D1847" s="115">
        <f t="shared" si="57"/>
        <v>15.106330662194333</v>
      </c>
    </row>
    <row r="1848" spans="1:4" x14ac:dyDescent="0.3">
      <c r="A1848" s="117">
        <v>42040</v>
      </c>
      <c r="B1848" s="115">
        <v>1580.82</v>
      </c>
      <c r="C1848" s="115">
        <f t="shared" si="56"/>
        <v>-1.5915722460115842E-3</v>
      </c>
      <c r="D1848" s="115">
        <f t="shared" si="57"/>
        <v>1.5915722460115842</v>
      </c>
    </row>
    <row r="1849" spans="1:4" x14ac:dyDescent="0.3">
      <c r="A1849" s="117">
        <v>42041</v>
      </c>
      <c r="B1849" s="115">
        <v>1536.74</v>
      </c>
      <c r="C1849" s="115">
        <f t="shared" si="56"/>
        <v>-3.83534727132782E-2</v>
      </c>
      <c r="D1849" s="115">
        <f t="shared" si="57"/>
        <v>38.353472713278201</v>
      </c>
    </row>
    <row r="1850" spans="1:4" x14ac:dyDescent="0.3">
      <c r="A1850" s="117">
        <v>42044</v>
      </c>
      <c r="B1850" s="115">
        <v>1527.79</v>
      </c>
      <c r="C1850" s="115">
        <f t="shared" si="56"/>
        <v>-4.2288042626547583E-2</v>
      </c>
      <c r="D1850" s="115">
        <f t="shared" si="57"/>
        <v>42.288042626547579</v>
      </c>
    </row>
    <row r="1851" spans="1:4" x14ac:dyDescent="0.3">
      <c r="A1851" s="117">
        <v>42045</v>
      </c>
      <c r="B1851" s="115">
        <v>1532.82</v>
      </c>
      <c r="C1851" s="115">
        <f t="shared" si="56"/>
        <v>-3.2829605325425101E-2</v>
      </c>
      <c r="D1851" s="115">
        <f t="shared" si="57"/>
        <v>32.829605325425099</v>
      </c>
    </row>
    <row r="1852" spans="1:4" x14ac:dyDescent="0.3">
      <c r="A1852" s="117">
        <v>42046</v>
      </c>
      <c r="B1852" s="115">
        <v>1528.97</v>
      </c>
      <c r="C1852" s="115">
        <f t="shared" si="56"/>
        <v>-3.74089486838875E-2</v>
      </c>
      <c r="D1852" s="115">
        <f t="shared" si="57"/>
        <v>37.408948683887502</v>
      </c>
    </row>
    <row r="1853" spans="1:4" x14ac:dyDescent="0.3">
      <c r="A1853" s="117">
        <v>42047</v>
      </c>
      <c r="B1853" s="115">
        <v>1545.85</v>
      </c>
      <c r="C1853" s="115">
        <f t="shared" si="56"/>
        <v>-7.893976831499009E-3</v>
      </c>
      <c r="D1853" s="115">
        <f t="shared" si="57"/>
        <v>7.8939768314990086</v>
      </c>
    </row>
    <row r="1854" spans="1:4" x14ac:dyDescent="0.3">
      <c r="A1854" s="117">
        <v>42048</v>
      </c>
      <c r="B1854" s="115">
        <v>1536.55</v>
      </c>
      <c r="C1854" s="115">
        <f t="shared" si="56"/>
        <v>-1.2500000000000028E-2</v>
      </c>
      <c r="D1854" s="115">
        <f t="shared" si="57"/>
        <v>12.500000000000028</v>
      </c>
    </row>
    <row r="1855" spans="1:4" x14ac:dyDescent="0.3">
      <c r="A1855" s="117">
        <v>42052</v>
      </c>
      <c r="B1855" s="115">
        <v>1532.58</v>
      </c>
      <c r="C1855" s="115">
        <f t="shared" si="56"/>
        <v>-2.3616729844232895E-2</v>
      </c>
      <c r="D1855" s="115">
        <f t="shared" si="57"/>
        <v>23.616729844232896</v>
      </c>
    </row>
    <row r="1856" spans="1:4" x14ac:dyDescent="0.3">
      <c r="A1856" s="117">
        <v>42053</v>
      </c>
      <c r="B1856" s="115">
        <v>1545.77</v>
      </c>
      <c r="C1856" s="115">
        <f t="shared" si="56"/>
        <v>-1.0472879977978865E-2</v>
      </c>
      <c r="D1856" s="115">
        <f t="shared" si="57"/>
        <v>10.472879977978865</v>
      </c>
    </row>
    <row r="1857" spans="1:4" x14ac:dyDescent="0.3">
      <c r="A1857" s="117">
        <v>42054</v>
      </c>
      <c r="B1857" s="115">
        <v>1514.69</v>
      </c>
      <c r="C1857" s="115">
        <f t="shared" si="56"/>
        <v>-4.1832719727736167E-2</v>
      </c>
      <c r="D1857" s="115">
        <f t="shared" si="57"/>
        <v>41.832719727736169</v>
      </c>
    </row>
    <row r="1858" spans="1:4" x14ac:dyDescent="0.3">
      <c r="A1858" s="117">
        <v>42055</v>
      </c>
      <c r="B1858" s="115">
        <v>1529.48</v>
      </c>
      <c r="C1858" s="115">
        <f t="shared" si="56"/>
        <v>-4.7242864765672729E-3</v>
      </c>
      <c r="D1858" s="115">
        <f t="shared" si="57"/>
        <v>4.724286476567273</v>
      </c>
    </row>
    <row r="1859" spans="1:4" x14ac:dyDescent="0.3">
      <c r="A1859" s="117">
        <v>42058</v>
      </c>
      <c r="B1859" s="115">
        <v>1541.3</v>
      </c>
      <c r="C1859" s="115">
        <f t="shared" si="56"/>
        <v>8.842838348202299E-3</v>
      </c>
      <c r="D1859" s="115">
        <f t="shared" si="57"/>
        <v>-8.8428383482022994</v>
      </c>
    </row>
    <row r="1860" spans="1:4" x14ac:dyDescent="0.3">
      <c r="A1860" s="117">
        <v>42059</v>
      </c>
      <c r="B1860" s="115">
        <v>1510.27</v>
      </c>
      <c r="C1860" s="115">
        <f t="shared" si="56"/>
        <v>-1.4711446875693137E-2</v>
      </c>
      <c r="D1860" s="115">
        <f t="shared" si="57"/>
        <v>14.711446875693138</v>
      </c>
    </row>
    <row r="1861" spans="1:4" x14ac:dyDescent="0.3">
      <c r="A1861" s="117">
        <v>42060</v>
      </c>
      <c r="B1861" s="115">
        <v>1513.44</v>
      </c>
      <c r="C1861" s="115">
        <f t="shared" si="56"/>
        <v>-1.015716462716729E-2</v>
      </c>
      <c r="D1861" s="115">
        <f t="shared" si="57"/>
        <v>10.15716462716729</v>
      </c>
    </row>
    <row r="1862" spans="1:4" x14ac:dyDescent="0.3">
      <c r="A1862" s="117">
        <v>42061</v>
      </c>
      <c r="B1862" s="115">
        <v>1499.64</v>
      </c>
      <c r="C1862" s="115">
        <f t="shared" si="56"/>
        <v>-2.9892939159685487E-2</v>
      </c>
      <c r="D1862" s="115">
        <f t="shared" si="57"/>
        <v>29.892939159685486</v>
      </c>
    </row>
    <row r="1863" spans="1:4" x14ac:dyDescent="0.3">
      <c r="A1863" s="117">
        <v>42062</v>
      </c>
      <c r="B1863" s="115">
        <v>1510.93</v>
      </c>
      <c r="C1863" s="115">
        <f t="shared" si="56"/>
        <v>-1.6673717093488589E-2</v>
      </c>
      <c r="D1863" s="115">
        <f t="shared" si="57"/>
        <v>16.673717093488591</v>
      </c>
    </row>
    <row r="1864" spans="1:4" x14ac:dyDescent="0.3">
      <c r="A1864" s="117">
        <v>42065</v>
      </c>
      <c r="B1864" s="115">
        <v>1519.23</v>
      </c>
      <c r="C1864" s="115">
        <f t="shared" si="56"/>
        <v>-8.7108013937281636E-3</v>
      </c>
      <c r="D1864" s="115">
        <f t="shared" si="57"/>
        <v>8.710801393728163</v>
      </c>
    </row>
    <row r="1865" spans="1:4" x14ac:dyDescent="0.3">
      <c r="A1865" s="117">
        <v>42066</v>
      </c>
      <c r="B1865" s="115">
        <v>1514.87</v>
      </c>
      <c r="C1865" s="115">
        <f t="shared" si="56"/>
        <v>-1.9990037327674938E-2</v>
      </c>
      <c r="D1865" s="115">
        <f t="shared" si="57"/>
        <v>19.990037327674937</v>
      </c>
    </row>
    <row r="1866" spans="1:4" x14ac:dyDescent="0.3">
      <c r="A1866" s="117">
        <v>42067</v>
      </c>
      <c r="B1866" s="115">
        <v>1500.89</v>
      </c>
      <c r="C1866" s="115">
        <f t="shared" si="56"/>
        <v>-9.1107751421082555E-3</v>
      </c>
      <c r="D1866" s="115">
        <f t="shared" si="57"/>
        <v>9.1107751421082561</v>
      </c>
    </row>
    <row r="1867" spans="1:4" x14ac:dyDescent="0.3">
      <c r="A1867" s="117">
        <v>42068</v>
      </c>
      <c r="B1867" s="115">
        <v>1505.65</v>
      </c>
      <c r="C1867" s="115">
        <f t="shared" si="56"/>
        <v>-1.5580458717995611E-2</v>
      </c>
      <c r="D1867" s="115">
        <f t="shared" si="57"/>
        <v>15.580458717995612</v>
      </c>
    </row>
    <row r="1868" spans="1:4" x14ac:dyDescent="0.3">
      <c r="A1868" s="117">
        <v>42069</v>
      </c>
      <c r="B1868" s="115">
        <v>1458.16</v>
      </c>
      <c r="C1868" s="115">
        <f t="shared" si="56"/>
        <v>-5.3941477973139473E-2</v>
      </c>
      <c r="D1868" s="115">
        <f t="shared" si="57"/>
        <v>53.94147797313947</v>
      </c>
    </row>
    <row r="1869" spans="1:4" x14ac:dyDescent="0.3">
      <c r="A1869" s="117">
        <v>42072</v>
      </c>
      <c r="B1869" s="115">
        <v>1469.7</v>
      </c>
      <c r="C1869" s="115">
        <f t="shared" si="56"/>
        <v>-2.6862746396339687E-2</v>
      </c>
      <c r="D1869" s="115">
        <f t="shared" si="57"/>
        <v>26.862746396339688</v>
      </c>
    </row>
    <row r="1870" spans="1:4" x14ac:dyDescent="0.3">
      <c r="A1870" s="117">
        <v>42073</v>
      </c>
      <c r="B1870" s="115">
        <v>1465.43</v>
      </c>
      <c r="C1870" s="115">
        <f t="shared" si="56"/>
        <v>-3.1722433661063532E-2</v>
      </c>
      <c r="D1870" s="115">
        <f t="shared" si="57"/>
        <v>31.722433661063533</v>
      </c>
    </row>
    <row r="1871" spans="1:4" x14ac:dyDescent="0.3">
      <c r="A1871" s="117">
        <v>42074</v>
      </c>
      <c r="B1871" s="115">
        <v>1466.93</v>
      </c>
      <c r="C1871" s="115">
        <f t="shared" ref="C1871:C1934" si="58">(B1871-B1862)/B1862</f>
        <v>-2.1811901523032216E-2</v>
      </c>
      <c r="D1871" s="115">
        <f t="shared" ref="D1871:D1934" si="59">C1871*$D$2</f>
        <v>21.811901523032216</v>
      </c>
    </row>
    <row r="1872" spans="1:4" x14ac:dyDescent="0.3">
      <c r="A1872" s="117">
        <v>42075</v>
      </c>
      <c r="B1872" s="115">
        <v>1492</v>
      </c>
      <c r="C1872" s="115">
        <f t="shared" si="58"/>
        <v>-1.2528707484794175E-2</v>
      </c>
      <c r="D1872" s="115">
        <f t="shared" si="59"/>
        <v>12.528707484794175</v>
      </c>
    </row>
    <row r="1873" spans="1:4" x14ac:dyDescent="0.3">
      <c r="A1873" s="117">
        <v>42076</v>
      </c>
      <c r="B1873" s="115">
        <v>1487.32</v>
      </c>
      <c r="C1873" s="115">
        <f t="shared" si="58"/>
        <v>-2.1004061267879178E-2</v>
      </c>
      <c r="D1873" s="115">
        <f t="shared" si="59"/>
        <v>21.004061267879177</v>
      </c>
    </row>
    <row r="1874" spans="1:4" x14ac:dyDescent="0.3">
      <c r="A1874" s="117">
        <v>42079</v>
      </c>
      <c r="B1874" s="115">
        <v>1504.31</v>
      </c>
      <c r="C1874" s="115">
        <f t="shared" si="58"/>
        <v>-6.9708951923266984E-3</v>
      </c>
      <c r="D1874" s="115">
        <f t="shared" si="59"/>
        <v>6.9708951923266982</v>
      </c>
    </row>
    <row r="1875" spans="1:4" x14ac:dyDescent="0.3">
      <c r="A1875" s="117">
        <v>42080</v>
      </c>
      <c r="B1875" s="115">
        <v>1502.27</v>
      </c>
      <c r="C1875" s="115">
        <f t="shared" si="58"/>
        <v>9.1945445702208803E-4</v>
      </c>
      <c r="D1875" s="115">
        <f t="shared" si="59"/>
        <v>-0.91945445702208806</v>
      </c>
    </row>
    <row r="1876" spans="1:4" x14ac:dyDescent="0.3">
      <c r="A1876" s="117">
        <v>42081</v>
      </c>
      <c r="B1876" s="115">
        <v>1532.8</v>
      </c>
      <c r="C1876" s="115">
        <f t="shared" si="58"/>
        <v>1.8032079168465356E-2</v>
      </c>
      <c r="D1876" s="115">
        <f t="shared" si="59"/>
        <v>-18.032079168465355</v>
      </c>
    </row>
    <row r="1877" spans="1:4" x14ac:dyDescent="0.3">
      <c r="A1877" s="117">
        <v>42082</v>
      </c>
      <c r="B1877" s="115">
        <v>1530.43</v>
      </c>
      <c r="C1877" s="115">
        <f t="shared" si="58"/>
        <v>4.9562462281231123E-2</v>
      </c>
      <c r="D1877" s="115">
        <f t="shared" si="59"/>
        <v>-49.56246228123112</v>
      </c>
    </row>
    <row r="1878" spans="1:4" x14ac:dyDescent="0.3">
      <c r="A1878" s="117">
        <v>42083</v>
      </c>
      <c r="B1878" s="115">
        <v>1567.62</v>
      </c>
      <c r="C1878" s="115">
        <f t="shared" si="58"/>
        <v>6.6625842008573077E-2</v>
      </c>
      <c r="D1878" s="115">
        <f t="shared" si="59"/>
        <v>-66.625842008573073</v>
      </c>
    </row>
    <row r="1879" spans="1:4" x14ac:dyDescent="0.3">
      <c r="A1879" s="117">
        <v>42086</v>
      </c>
      <c r="B1879" s="115">
        <v>1565.87</v>
      </c>
      <c r="C1879" s="115">
        <f t="shared" si="58"/>
        <v>6.8539609534402746E-2</v>
      </c>
      <c r="D1879" s="115">
        <f t="shared" si="59"/>
        <v>-68.539609534402743</v>
      </c>
    </row>
    <row r="1880" spans="1:4" x14ac:dyDescent="0.3">
      <c r="A1880" s="117">
        <v>42087</v>
      </c>
      <c r="B1880" s="115">
        <v>1552.81</v>
      </c>
      <c r="C1880" s="115">
        <f t="shared" si="58"/>
        <v>5.8544034139324901E-2</v>
      </c>
      <c r="D1880" s="115">
        <f t="shared" si="59"/>
        <v>-58.5440341393249</v>
      </c>
    </row>
    <row r="1881" spans="1:4" x14ac:dyDescent="0.3">
      <c r="A1881" s="117">
        <v>42088</v>
      </c>
      <c r="B1881" s="115">
        <v>1525.37</v>
      </c>
      <c r="C1881" s="115">
        <f t="shared" si="58"/>
        <v>2.2365951742627274E-2</v>
      </c>
      <c r="D1881" s="115">
        <f t="shared" si="59"/>
        <v>-22.365951742627274</v>
      </c>
    </row>
    <row r="1882" spans="1:4" x14ac:dyDescent="0.3">
      <c r="A1882" s="117">
        <v>42089</v>
      </c>
      <c r="B1882" s="115">
        <v>1517</v>
      </c>
      <c r="C1882" s="115">
        <f t="shared" si="58"/>
        <v>1.995535594223171E-2</v>
      </c>
      <c r="D1882" s="115">
        <f t="shared" si="59"/>
        <v>-19.955355942231709</v>
      </c>
    </row>
    <row r="1883" spans="1:4" x14ac:dyDescent="0.3">
      <c r="A1883" s="117">
        <v>42090</v>
      </c>
      <c r="B1883" s="115">
        <v>1521.74</v>
      </c>
      <c r="C1883" s="115">
        <f t="shared" si="58"/>
        <v>1.1586707527039018E-2</v>
      </c>
      <c r="D1883" s="115">
        <f t="shared" si="59"/>
        <v>-11.586707527039017</v>
      </c>
    </row>
    <row r="1884" spans="1:4" x14ac:dyDescent="0.3">
      <c r="A1884" s="117">
        <v>42093</v>
      </c>
      <c r="B1884" s="115">
        <v>1540.56</v>
      </c>
      <c r="C1884" s="115">
        <f t="shared" si="58"/>
        <v>2.548809468337913E-2</v>
      </c>
      <c r="D1884" s="115">
        <f t="shared" si="59"/>
        <v>-25.488094683379131</v>
      </c>
    </row>
    <row r="1885" spans="1:4" x14ac:dyDescent="0.3">
      <c r="A1885" s="117">
        <v>42094</v>
      </c>
      <c r="B1885" s="115">
        <v>1526.7</v>
      </c>
      <c r="C1885" s="115">
        <f t="shared" si="58"/>
        <v>-3.9796450939456607E-3</v>
      </c>
      <c r="D1885" s="115">
        <f t="shared" si="59"/>
        <v>3.9796450939456607</v>
      </c>
    </row>
    <row r="1886" spans="1:4" x14ac:dyDescent="0.3">
      <c r="A1886" s="117">
        <v>42095</v>
      </c>
      <c r="B1886" s="115">
        <v>1525.57</v>
      </c>
      <c r="C1886" s="115">
        <f t="shared" si="58"/>
        <v>-3.1755781054998446E-3</v>
      </c>
      <c r="D1886" s="115">
        <f t="shared" si="59"/>
        <v>3.1755781054998446</v>
      </c>
    </row>
    <row r="1887" spans="1:4" x14ac:dyDescent="0.3">
      <c r="A1887" s="117">
        <v>42096</v>
      </c>
      <c r="B1887" s="115">
        <v>1537.37</v>
      </c>
      <c r="C1887" s="115">
        <f t="shared" si="58"/>
        <v>-1.929676834947245E-2</v>
      </c>
      <c r="D1887" s="115">
        <f t="shared" si="59"/>
        <v>19.296768349472451</v>
      </c>
    </row>
    <row r="1888" spans="1:4" x14ac:dyDescent="0.3">
      <c r="A1888" s="117">
        <v>42100</v>
      </c>
      <c r="B1888" s="115">
        <v>1551.98</v>
      </c>
      <c r="C1888" s="115">
        <f t="shared" si="58"/>
        <v>-8.8704681742417142E-3</v>
      </c>
      <c r="D1888" s="115">
        <f t="shared" si="59"/>
        <v>8.8704681742417151</v>
      </c>
    </row>
    <row r="1889" spans="1:4" x14ac:dyDescent="0.3">
      <c r="A1889" s="117">
        <v>42101</v>
      </c>
      <c r="B1889" s="115">
        <v>1527.32</v>
      </c>
      <c r="C1889" s="115">
        <f t="shared" si="58"/>
        <v>-1.6415401755527081E-2</v>
      </c>
      <c r="D1889" s="115">
        <f t="shared" si="59"/>
        <v>16.415401755527082</v>
      </c>
    </row>
    <row r="1890" spans="1:4" x14ac:dyDescent="0.3">
      <c r="A1890" s="117">
        <v>42102</v>
      </c>
      <c r="B1890" s="115">
        <v>1529.6</v>
      </c>
      <c r="C1890" s="115">
        <f t="shared" si="58"/>
        <v>2.7730976746625532E-3</v>
      </c>
      <c r="D1890" s="115">
        <f t="shared" si="59"/>
        <v>-2.7730976746625533</v>
      </c>
    </row>
    <row r="1891" spans="1:4" x14ac:dyDescent="0.3">
      <c r="A1891" s="117">
        <v>42103</v>
      </c>
      <c r="B1891" s="115">
        <v>1500.13</v>
      </c>
      <c r="C1891" s="115">
        <f t="shared" si="58"/>
        <v>-1.1120632827949829E-2</v>
      </c>
      <c r="D1891" s="115">
        <f t="shared" si="59"/>
        <v>11.120632827949828</v>
      </c>
    </row>
    <row r="1892" spans="1:4" x14ac:dyDescent="0.3">
      <c r="A1892" s="117">
        <v>42104</v>
      </c>
      <c r="B1892" s="115">
        <v>1499.66</v>
      </c>
      <c r="C1892" s="115">
        <f t="shared" si="58"/>
        <v>-1.450970599445367E-2</v>
      </c>
      <c r="D1892" s="115">
        <f t="shared" si="59"/>
        <v>14.50970599445367</v>
      </c>
    </row>
    <row r="1893" spans="1:4" x14ac:dyDescent="0.3">
      <c r="A1893" s="117">
        <v>42107</v>
      </c>
      <c r="B1893" s="115">
        <v>1494.82</v>
      </c>
      <c r="C1893" s="115">
        <f t="shared" si="58"/>
        <v>-2.9690502155060503E-2</v>
      </c>
      <c r="D1893" s="115">
        <f t="shared" si="59"/>
        <v>29.690502155060503</v>
      </c>
    </row>
    <row r="1894" spans="1:4" x14ac:dyDescent="0.3">
      <c r="A1894" s="117">
        <v>42108</v>
      </c>
      <c r="B1894" s="115">
        <v>1499.83</v>
      </c>
      <c r="C1894" s="115">
        <f t="shared" si="58"/>
        <v>-1.7600052400602684E-2</v>
      </c>
      <c r="D1894" s="115">
        <f t="shared" si="59"/>
        <v>17.600052400602685</v>
      </c>
    </row>
    <row r="1895" spans="1:4" x14ac:dyDescent="0.3">
      <c r="A1895" s="117">
        <v>42109</v>
      </c>
      <c r="B1895" s="115">
        <v>1491.42</v>
      </c>
      <c r="C1895" s="115">
        <f t="shared" si="58"/>
        <v>-2.2385075742181522E-2</v>
      </c>
      <c r="D1895" s="115">
        <f t="shared" si="59"/>
        <v>22.38507574218152</v>
      </c>
    </row>
    <row r="1896" spans="1:4" x14ac:dyDescent="0.3">
      <c r="A1896" s="117">
        <v>42110</v>
      </c>
      <c r="B1896" s="115">
        <v>1496.85</v>
      </c>
      <c r="C1896" s="115">
        <f t="shared" si="58"/>
        <v>-2.635670007870583E-2</v>
      </c>
      <c r="D1896" s="115">
        <f t="shared" si="59"/>
        <v>26.356700078705831</v>
      </c>
    </row>
    <row r="1897" spans="1:4" x14ac:dyDescent="0.3">
      <c r="A1897" s="117">
        <v>42111</v>
      </c>
      <c r="B1897" s="115">
        <v>1487.81</v>
      </c>
      <c r="C1897" s="115">
        <f t="shared" si="58"/>
        <v>-4.134718230905042E-2</v>
      </c>
      <c r="D1897" s="115">
        <f t="shared" si="59"/>
        <v>41.347182309050417</v>
      </c>
    </row>
    <row r="1898" spans="1:4" x14ac:dyDescent="0.3">
      <c r="A1898" s="117">
        <v>42114</v>
      </c>
      <c r="B1898" s="115">
        <v>1490.95</v>
      </c>
      <c r="C1898" s="115">
        <f t="shared" si="58"/>
        <v>-2.3812953408584903E-2</v>
      </c>
      <c r="D1898" s="115">
        <f t="shared" si="59"/>
        <v>23.812953408584903</v>
      </c>
    </row>
    <row r="1899" spans="1:4" x14ac:dyDescent="0.3">
      <c r="A1899" s="117">
        <v>42115</v>
      </c>
      <c r="B1899" s="115">
        <v>1492.42</v>
      </c>
      <c r="C1899" s="115">
        <f t="shared" si="58"/>
        <v>-2.4307008368200732E-2</v>
      </c>
      <c r="D1899" s="115">
        <f t="shared" si="59"/>
        <v>24.30700836820073</v>
      </c>
    </row>
    <row r="1900" spans="1:4" x14ac:dyDescent="0.3">
      <c r="A1900" s="117">
        <v>42116</v>
      </c>
      <c r="B1900" s="115">
        <v>1496.54</v>
      </c>
      <c r="C1900" s="115">
        <f t="shared" si="58"/>
        <v>-2.3931259290862427E-3</v>
      </c>
      <c r="D1900" s="115">
        <f t="shared" si="59"/>
        <v>2.3931259290862426</v>
      </c>
    </row>
    <row r="1901" spans="1:4" x14ac:dyDescent="0.3">
      <c r="A1901" s="117">
        <v>42117</v>
      </c>
      <c r="B1901" s="115">
        <v>1499.11</v>
      </c>
      <c r="C1901" s="115">
        <f t="shared" si="58"/>
        <v>-3.6674979662068861E-4</v>
      </c>
      <c r="D1901" s="115">
        <f t="shared" si="59"/>
        <v>0.36674979662068863</v>
      </c>
    </row>
    <row r="1902" spans="1:4" x14ac:dyDescent="0.3">
      <c r="A1902" s="117">
        <v>42118</v>
      </c>
      <c r="B1902" s="115">
        <v>1501.22</v>
      </c>
      <c r="C1902" s="115">
        <f t="shared" si="58"/>
        <v>4.2814519473917201E-3</v>
      </c>
      <c r="D1902" s="115">
        <f t="shared" si="59"/>
        <v>-4.2814519473917203</v>
      </c>
    </row>
    <row r="1903" spans="1:4" x14ac:dyDescent="0.3">
      <c r="A1903" s="117">
        <v>42121</v>
      </c>
      <c r="B1903" s="115">
        <v>1499.31</v>
      </c>
      <c r="C1903" s="115">
        <f t="shared" si="58"/>
        <v>-3.4670596000878888E-4</v>
      </c>
      <c r="D1903" s="115">
        <f t="shared" si="59"/>
        <v>0.34670596000878889</v>
      </c>
    </row>
    <row r="1904" spans="1:4" x14ac:dyDescent="0.3">
      <c r="A1904" s="117">
        <v>42122</v>
      </c>
      <c r="B1904" s="115">
        <v>1497.71</v>
      </c>
      <c r="C1904" s="115">
        <f t="shared" si="58"/>
        <v>4.2174571884512502E-3</v>
      </c>
      <c r="D1904" s="115">
        <f t="shared" si="59"/>
        <v>-4.2174571884512506</v>
      </c>
    </row>
    <row r="1905" spans="1:4" x14ac:dyDescent="0.3">
      <c r="A1905" s="117">
        <v>42123</v>
      </c>
      <c r="B1905" s="115">
        <v>1468.28</v>
      </c>
      <c r="C1905" s="115">
        <f t="shared" si="58"/>
        <v>-1.9086748839229006E-2</v>
      </c>
      <c r="D1905" s="115">
        <f t="shared" si="59"/>
        <v>19.086748839229006</v>
      </c>
    </row>
    <row r="1906" spans="1:4" x14ac:dyDescent="0.3">
      <c r="A1906" s="117">
        <v>42124</v>
      </c>
      <c r="B1906" s="115">
        <v>1446.88</v>
      </c>
      <c r="C1906" s="115">
        <f t="shared" si="58"/>
        <v>-2.7510233161492287E-2</v>
      </c>
      <c r="D1906" s="115">
        <f t="shared" si="59"/>
        <v>27.510233161492287</v>
      </c>
    </row>
    <row r="1907" spans="1:4" x14ac:dyDescent="0.3">
      <c r="A1907" s="117">
        <v>42125</v>
      </c>
      <c r="B1907" s="115">
        <v>1456.49</v>
      </c>
      <c r="C1907" s="115">
        <f t="shared" si="58"/>
        <v>-2.3112780442000092E-2</v>
      </c>
      <c r="D1907" s="115">
        <f t="shared" si="59"/>
        <v>23.112780442000091</v>
      </c>
    </row>
    <row r="1908" spans="1:4" x14ac:dyDescent="0.3">
      <c r="A1908" s="117">
        <v>42128</v>
      </c>
      <c r="B1908" s="115">
        <v>1459.31</v>
      </c>
      <c r="C1908" s="115">
        <f t="shared" si="58"/>
        <v>-2.2185443775880869E-2</v>
      </c>
      <c r="D1908" s="115">
        <f t="shared" si="59"/>
        <v>22.18544377588087</v>
      </c>
    </row>
    <row r="1909" spans="1:4" x14ac:dyDescent="0.3">
      <c r="A1909" s="117">
        <v>42129</v>
      </c>
      <c r="B1909" s="115">
        <v>1428.22</v>
      </c>
      <c r="C1909" s="115">
        <f t="shared" si="58"/>
        <v>-4.5651970545391329E-2</v>
      </c>
      <c r="D1909" s="115">
        <f t="shared" si="59"/>
        <v>45.651970545391329</v>
      </c>
    </row>
    <row r="1910" spans="1:4" x14ac:dyDescent="0.3">
      <c r="A1910" s="117">
        <v>42130</v>
      </c>
      <c r="B1910" s="115">
        <v>1425.26</v>
      </c>
      <c r="C1910" s="115">
        <f t="shared" si="58"/>
        <v>-4.9262562453722486E-2</v>
      </c>
      <c r="D1910" s="115">
        <f t="shared" si="59"/>
        <v>49.262562453722488</v>
      </c>
    </row>
    <row r="1911" spans="1:4" x14ac:dyDescent="0.3">
      <c r="A1911" s="117">
        <v>42131</v>
      </c>
      <c r="B1911" s="115">
        <v>1446.32</v>
      </c>
      <c r="C1911" s="115">
        <f t="shared" si="58"/>
        <v>-3.6570256191630866E-2</v>
      </c>
      <c r="D1911" s="115">
        <f t="shared" si="59"/>
        <v>36.570256191630868</v>
      </c>
    </row>
    <row r="1912" spans="1:4" x14ac:dyDescent="0.3">
      <c r="A1912" s="117">
        <v>42132</v>
      </c>
      <c r="B1912" s="115">
        <v>1466.95</v>
      </c>
      <c r="C1912" s="115">
        <f t="shared" si="58"/>
        <v>-2.1583261633684764E-2</v>
      </c>
      <c r="D1912" s="115">
        <f t="shared" si="59"/>
        <v>21.583261633684764</v>
      </c>
    </row>
    <row r="1913" spans="1:4" x14ac:dyDescent="0.3">
      <c r="A1913" s="117">
        <v>42135</v>
      </c>
      <c r="B1913" s="115">
        <v>1445.18</v>
      </c>
      <c r="C1913" s="115">
        <f t="shared" si="58"/>
        <v>-3.5073545612969111E-2</v>
      </c>
      <c r="D1913" s="115">
        <f t="shared" si="59"/>
        <v>35.073545612969113</v>
      </c>
    </row>
    <row r="1914" spans="1:4" x14ac:dyDescent="0.3">
      <c r="A1914" s="117">
        <v>42136</v>
      </c>
      <c r="B1914" s="115">
        <v>1448.72</v>
      </c>
      <c r="C1914" s="115">
        <f t="shared" si="58"/>
        <v>-1.3321709755632403E-2</v>
      </c>
      <c r="D1914" s="115">
        <f t="shared" si="59"/>
        <v>13.321709755632403</v>
      </c>
    </row>
    <row r="1915" spans="1:4" x14ac:dyDescent="0.3">
      <c r="A1915" s="117">
        <v>42137</v>
      </c>
      <c r="B1915" s="115">
        <v>1436.32</v>
      </c>
      <c r="C1915" s="115">
        <f t="shared" si="58"/>
        <v>-7.2984628994803803E-3</v>
      </c>
      <c r="D1915" s="115">
        <f t="shared" si="59"/>
        <v>7.2984628994803806</v>
      </c>
    </row>
    <row r="1916" spans="1:4" x14ac:dyDescent="0.3">
      <c r="A1916" s="117">
        <v>42138</v>
      </c>
      <c r="B1916" s="115">
        <v>1463.17</v>
      </c>
      <c r="C1916" s="115">
        <f t="shared" si="58"/>
        <v>4.5863685984799509E-3</v>
      </c>
      <c r="D1916" s="115">
        <f t="shared" si="59"/>
        <v>-4.5863685984799512</v>
      </c>
    </row>
    <row r="1917" spans="1:4" x14ac:dyDescent="0.3">
      <c r="A1917" s="117">
        <v>42139</v>
      </c>
      <c r="B1917" s="115">
        <v>1476.53</v>
      </c>
      <c r="C1917" s="115">
        <f t="shared" si="58"/>
        <v>1.1800097306261198E-2</v>
      </c>
      <c r="D1917" s="115">
        <f t="shared" si="59"/>
        <v>-11.800097306261197</v>
      </c>
    </row>
    <row r="1918" spans="1:4" x14ac:dyDescent="0.3">
      <c r="A1918" s="117">
        <v>42142</v>
      </c>
      <c r="B1918" s="115">
        <v>1472.67</v>
      </c>
      <c r="C1918" s="115">
        <f t="shared" si="58"/>
        <v>3.1122656173418691E-2</v>
      </c>
      <c r="D1918" s="115">
        <f t="shared" si="59"/>
        <v>-31.12265617341869</v>
      </c>
    </row>
    <row r="1919" spans="1:4" x14ac:dyDescent="0.3">
      <c r="A1919" s="117">
        <v>42143</v>
      </c>
      <c r="B1919" s="115">
        <v>1470.2</v>
      </c>
      <c r="C1919" s="115">
        <f t="shared" si="58"/>
        <v>3.1531089064451435E-2</v>
      </c>
      <c r="D1919" s="115">
        <f t="shared" si="59"/>
        <v>-31.531089064451436</v>
      </c>
    </row>
    <row r="1920" spans="1:4" x14ac:dyDescent="0.3">
      <c r="A1920" s="117">
        <v>42144</v>
      </c>
      <c r="B1920" s="115">
        <v>1466.46</v>
      </c>
      <c r="C1920" s="115">
        <f t="shared" si="58"/>
        <v>1.3924995851540532E-2</v>
      </c>
      <c r="D1920" s="115">
        <f t="shared" si="59"/>
        <v>-13.924995851540531</v>
      </c>
    </row>
    <row r="1921" spans="1:4" x14ac:dyDescent="0.3">
      <c r="A1921" s="117">
        <v>42145</v>
      </c>
      <c r="B1921" s="115">
        <v>1458.59</v>
      </c>
      <c r="C1921" s="115">
        <f t="shared" si="58"/>
        <v>-5.6988990763148896E-3</v>
      </c>
      <c r="D1921" s="115">
        <f t="shared" si="59"/>
        <v>5.6988990763148895</v>
      </c>
    </row>
    <row r="1922" spans="1:4" x14ac:dyDescent="0.3">
      <c r="A1922" s="117">
        <v>42146</v>
      </c>
      <c r="B1922" s="115">
        <v>1458.62</v>
      </c>
      <c r="C1922" s="115">
        <f t="shared" si="58"/>
        <v>9.2998795997729193E-3</v>
      </c>
      <c r="D1922" s="115">
        <f t="shared" si="59"/>
        <v>-9.29987959977292</v>
      </c>
    </row>
    <row r="1923" spans="1:4" x14ac:dyDescent="0.3">
      <c r="A1923" s="117">
        <v>42150</v>
      </c>
      <c r="B1923" s="115">
        <v>1448.76</v>
      </c>
      <c r="C1923" s="115">
        <f t="shared" si="58"/>
        <v>2.7610580374374358E-5</v>
      </c>
      <c r="D1923" s="115">
        <f t="shared" si="59"/>
        <v>-2.7610580374374357E-2</v>
      </c>
    </row>
    <row r="1924" spans="1:4" x14ac:dyDescent="0.3">
      <c r="A1924" s="117">
        <v>42151</v>
      </c>
      <c r="B1924" s="115">
        <v>1462.35</v>
      </c>
      <c r="C1924" s="115">
        <f t="shared" si="58"/>
        <v>1.8122702461846923E-2</v>
      </c>
      <c r="D1924" s="115">
        <f t="shared" si="59"/>
        <v>-18.122702461846924</v>
      </c>
    </row>
    <row r="1925" spans="1:4" x14ac:dyDescent="0.3">
      <c r="A1925" s="117">
        <v>42152</v>
      </c>
      <c r="B1925" s="115">
        <v>1458.26</v>
      </c>
      <c r="C1925" s="115">
        <f t="shared" si="58"/>
        <v>-3.3557276324692837E-3</v>
      </c>
      <c r="D1925" s="115">
        <f t="shared" si="59"/>
        <v>3.3557276324692835</v>
      </c>
    </row>
    <row r="1926" spans="1:4" x14ac:dyDescent="0.3">
      <c r="A1926" s="117">
        <v>42153</v>
      </c>
      <c r="B1926" s="115">
        <v>1442.53</v>
      </c>
      <c r="C1926" s="115">
        <f t="shared" si="58"/>
        <v>-2.3026961863287572E-2</v>
      </c>
      <c r="D1926" s="115">
        <f t="shared" si="59"/>
        <v>23.026961863287571</v>
      </c>
    </row>
    <row r="1927" spans="1:4" x14ac:dyDescent="0.3">
      <c r="A1927" s="117">
        <v>42156</v>
      </c>
      <c r="B1927" s="115">
        <v>1459</v>
      </c>
      <c r="C1927" s="115">
        <f t="shared" si="58"/>
        <v>-9.2824597499779806E-3</v>
      </c>
      <c r="D1927" s="115">
        <f t="shared" si="59"/>
        <v>9.2824597499779813</v>
      </c>
    </row>
    <row r="1928" spans="1:4" x14ac:dyDescent="0.3">
      <c r="A1928" s="117">
        <v>42157</v>
      </c>
      <c r="B1928" s="115">
        <v>1447.53</v>
      </c>
      <c r="C1928" s="115">
        <f t="shared" si="58"/>
        <v>-1.5419670793089424E-2</v>
      </c>
      <c r="D1928" s="115">
        <f t="shared" si="59"/>
        <v>15.419670793089423</v>
      </c>
    </row>
    <row r="1929" spans="1:4" x14ac:dyDescent="0.3">
      <c r="A1929" s="117">
        <v>42158</v>
      </c>
      <c r="B1929" s="115">
        <v>1428.54</v>
      </c>
      <c r="C1929" s="115">
        <f t="shared" si="58"/>
        <v>-2.5858189108465334E-2</v>
      </c>
      <c r="D1929" s="115">
        <f t="shared" si="59"/>
        <v>25.858189108465336</v>
      </c>
    </row>
    <row r="1930" spans="1:4" x14ac:dyDescent="0.3">
      <c r="A1930" s="117">
        <v>42159</v>
      </c>
      <c r="B1930" s="115">
        <v>1427.94</v>
      </c>
      <c r="C1930" s="115">
        <f t="shared" si="58"/>
        <v>-2.1013444490912365E-2</v>
      </c>
      <c r="D1930" s="115">
        <f t="shared" si="59"/>
        <v>21.013444490912367</v>
      </c>
    </row>
    <row r="1931" spans="1:4" x14ac:dyDescent="0.3">
      <c r="A1931" s="117">
        <v>42160</v>
      </c>
      <c r="B1931" s="115">
        <v>1411.75</v>
      </c>
      <c r="C1931" s="115">
        <f t="shared" si="58"/>
        <v>-3.2133112119674685E-2</v>
      </c>
      <c r="D1931" s="115">
        <f t="shared" si="59"/>
        <v>32.133112119674685</v>
      </c>
    </row>
    <row r="1932" spans="1:4" x14ac:dyDescent="0.3">
      <c r="A1932" s="117">
        <v>42163</v>
      </c>
      <c r="B1932" s="115">
        <v>1409.45</v>
      </c>
      <c r="C1932" s="115">
        <f t="shared" si="58"/>
        <v>-2.7133548689914095E-2</v>
      </c>
      <c r="D1932" s="115">
        <f t="shared" si="59"/>
        <v>27.133548689914097</v>
      </c>
    </row>
    <row r="1933" spans="1:4" x14ac:dyDescent="0.3">
      <c r="A1933" s="117">
        <v>42164</v>
      </c>
      <c r="B1933" s="115">
        <v>1399.53</v>
      </c>
      <c r="C1933" s="115">
        <f t="shared" si="58"/>
        <v>-4.2958252128423385E-2</v>
      </c>
      <c r="D1933" s="115">
        <f t="shared" si="59"/>
        <v>42.958252128423382</v>
      </c>
    </row>
    <row r="1934" spans="1:4" x14ac:dyDescent="0.3">
      <c r="A1934" s="117">
        <v>42165</v>
      </c>
      <c r="B1934" s="115">
        <v>1410.22</v>
      </c>
      <c r="C1934" s="115">
        <f t="shared" si="58"/>
        <v>-3.2943370866649273E-2</v>
      </c>
      <c r="D1934" s="115">
        <f t="shared" si="59"/>
        <v>32.943370866649275</v>
      </c>
    </row>
    <row r="1935" spans="1:4" x14ac:dyDescent="0.3">
      <c r="A1935" s="117">
        <v>42166</v>
      </c>
      <c r="B1935" s="115">
        <v>1419.19</v>
      </c>
      <c r="C1935" s="115">
        <f t="shared" ref="C1935:C1998" si="60">(B1935-B1926)/B1926</f>
        <v>-1.6179906137134006E-2</v>
      </c>
      <c r="D1935" s="115">
        <f t="shared" ref="D1935:D1998" si="61">C1935*$D$2</f>
        <v>16.179906137134008</v>
      </c>
    </row>
    <row r="1936" spans="1:4" x14ac:dyDescent="0.3">
      <c r="A1936" s="117">
        <v>42167</v>
      </c>
      <c r="B1936" s="115">
        <v>1416.65</v>
      </c>
      <c r="C1936" s="115">
        <f t="shared" si="60"/>
        <v>-2.902673063742283E-2</v>
      </c>
      <c r="D1936" s="115">
        <f t="shared" si="61"/>
        <v>29.02673063742283</v>
      </c>
    </row>
    <row r="1937" spans="1:4" x14ac:dyDescent="0.3">
      <c r="A1937" s="117">
        <v>42170</v>
      </c>
      <c r="B1937" s="115">
        <v>1409.66</v>
      </c>
      <c r="C1937" s="115">
        <f t="shared" si="60"/>
        <v>-2.6161806663765098E-2</v>
      </c>
      <c r="D1937" s="115">
        <f t="shared" si="61"/>
        <v>26.161806663765098</v>
      </c>
    </row>
    <row r="1938" spans="1:4" x14ac:dyDescent="0.3">
      <c r="A1938" s="117">
        <v>42171</v>
      </c>
      <c r="B1938" s="115">
        <v>1421.6</v>
      </c>
      <c r="C1938" s="115">
        <f t="shared" si="60"/>
        <v>-4.8581068783513622E-3</v>
      </c>
      <c r="D1938" s="115">
        <f t="shared" si="61"/>
        <v>4.8581068783513626</v>
      </c>
    </row>
    <row r="1939" spans="1:4" x14ac:dyDescent="0.3">
      <c r="A1939" s="117">
        <v>42172</v>
      </c>
      <c r="B1939" s="115">
        <v>1432.34</v>
      </c>
      <c r="C1939" s="115">
        <f t="shared" si="60"/>
        <v>3.0813619619871027E-3</v>
      </c>
      <c r="D1939" s="115">
        <f t="shared" si="61"/>
        <v>-3.0813619619871027</v>
      </c>
    </row>
    <row r="1940" spans="1:4" x14ac:dyDescent="0.3">
      <c r="A1940" s="117">
        <v>42173</v>
      </c>
      <c r="B1940" s="115">
        <v>1452.55</v>
      </c>
      <c r="C1940" s="115">
        <f t="shared" si="60"/>
        <v>2.8900301044802519E-2</v>
      </c>
      <c r="D1940" s="115">
        <f t="shared" si="61"/>
        <v>-28.900301044802518</v>
      </c>
    </row>
    <row r="1941" spans="1:4" x14ac:dyDescent="0.3">
      <c r="A1941" s="117">
        <v>42174</v>
      </c>
      <c r="B1941" s="115">
        <v>1441.21</v>
      </c>
      <c r="C1941" s="115">
        <f t="shared" si="60"/>
        <v>2.2533612402000774E-2</v>
      </c>
      <c r="D1941" s="115">
        <f t="shared" si="61"/>
        <v>-22.533612402000774</v>
      </c>
    </row>
    <row r="1942" spans="1:4" x14ac:dyDescent="0.3">
      <c r="A1942" s="117">
        <v>42177</v>
      </c>
      <c r="B1942" s="115">
        <v>1428.59</v>
      </c>
      <c r="C1942" s="115">
        <f t="shared" si="60"/>
        <v>2.0764113666730935E-2</v>
      </c>
      <c r="D1942" s="115">
        <f t="shared" si="61"/>
        <v>-20.764113666730935</v>
      </c>
    </row>
    <row r="1943" spans="1:4" x14ac:dyDescent="0.3">
      <c r="A1943" s="117">
        <v>42178</v>
      </c>
      <c r="B1943" s="115">
        <v>1419.17</v>
      </c>
      <c r="C1943" s="115">
        <f t="shared" si="60"/>
        <v>6.3465274921643755E-3</v>
      </c>
      <c r="D1943" s="115">
        <f t="shared" si="61"/>
        <v>-6.3465274921643751</v>
      </c>
    </row>
    <row r="1944" spans="1:4" x14ac:dyDescent="0.3">
      <c r="A1944" s="117">
        <v>42179</v>
      </c>
      <c r="B1944" s="115">
        <v>1410.36</v>
      </c>
      <c r="C1944" s="115">
        <f t="shared" si="60"/>
        <v>-6.2218589477097174E-3</v>
      </c>
      <c r="D1944" s="115">
        <f t="shared" si="61"/>
        <v>6.221858947709717</v>
      </c>
    </row>
    <row r="1945" spans="1:4" x14ac:dyDescent="0.3">
      <c r="A1945" s="117">
        <v>42180</v>
      </c>
      <c r="B1945" s="115">
        <v>1397.46</v>
      </c>
      <c r="C1945" s="115">
        <f t="shared" si="60"/>
        <v>-1.3546041718137898E-2</v>
      </c>
      <c r="D1945" s="115">
        <f t="shared" si="61"/>
        <v>13.546041718137898</v>
      </c>
    </row>
    <row r="1946" spans="1:4" x14ac:dyDescent="0.3">
      <c r="A1946" s="117">
        <v>42181</v>
      </c>
      <c r="B1946" s="115">
        <v>1405.66</v>
      </c>
      <c r="C1946" s="115">
        <f t="shared" si="60"/>
        <v>-2.837563667834797E-3</v>
      </c>
      <c r="D1946" s="115">
        <f t="shared" si="61"/>
        <v>2.8375636678347971</v>
      </c>
    </row>
    <row r="1947" spans="1:4" x14ac:dyDescent="0.3">
      <c r="A1947" s="117">
        <v>42184</v>
      </c>
      <c r="B1947" s="115">
        <v>1383.04</v>
      </c>
      <c r="C1947" s="115">
        <f t="shared" si="60"/>
        <v>-2.7124366910523317E-2</v>
      </c>
      <c r="D1947" s="115">
        <f t="shared" si="61"/>
        <v>27.124366910523317</v>
      </c>
    </row>
    <row r="1948" spans="1:4" x14ac:dyDescent="0.3">
      <c r="A1948" s="117">
        <v>42185</v>
      </c>
      <c r="B1948" s="115">
        <v>1384.79</v>
      </c>
      <c r="C1948" s="115">
        <f t="shared" si="60"/>
        <v>-3.3197425192342568E-2</v>
      </c>
      <c r="D1948" s="115">
        <f t="shared" si="61"/>
        <v>33.197425192342571</v>
      </c>
    </row>
    <row r="1949" spans="1:4" x14ac:dyDescent="0.3">
      <c r="A1949" s="117">
        <v>42186</v>
      </c>
      <c r="B1949" s="115">
        <v>1404.78</v>
      </c>
      <c r="C1949" s="115">
        <f t="shared" si="60"/>
        <v>-3.2886991841933139E-2</v>
      </c>
      <c r="D1949" s="115">
        <f t="shared" si="61"/>
        <v>32.886991841933138</v>
      </c>
    </row>
    <row r="1950" spans="1:4" x14ac:dyDescent="0.3">
      <c r="A1950" s="117">
        <v>42187</v>
      </c>
      <c r="B1950" s="115">
        <v>1408.6</v>
      </c>
      <c r="C1950" s="115">
        <f t="shared" si="60"/>
        <v>-2.2626820518869648E-2</v>
      </c>
      <c r="D1950" s="115">
        <f t="shared" si="61"/>
        <v>22.626820518869646</v>
      </c>
    </row>
    <row r="1951" spans="1:4" x14ac:dyDescent="0.3">
      <c r="A1951" s="117">
        <v>42191</v>
      </c>
      <c r="B1951" s="115">
        <v>1415.31</v>
      </c>
      <c r="C1951" s="115">
        <f t="shared" si="60"/>
        <v>-9.2958791535709857E-3</v>
      </c>
      <c r="D1951" s="115">
        <f t="shared" si="61"/>
        <v>9.2958791535709864</v>
      </c>
    </row>
    <row r="1952" spans="1:4" x14ac:dyDescent="0.3">
      <c r="A1952" s="117">
        <v>42192</v>
      </c>
      <c r="B1952" s="115">
        <v>1435.45</v>
      </c>
      <c r="C1952" s="115">
        <f t="shared" si="60"/>
        <v>1.1471493901364862E-2</v>
      </c>
      <c r="D1952" s="115">
        <f t="shared" si="61"/>
        <v>-11.471493901364862</v>
      </c>
    </row>
    <row r="1953" spans="1:4" x14ac:dyDescent="0.3">
      <c r="A1953" s="117">
        <v>42193</v>
      </c>
      <c r="B1953" s="115">
        <v>1428.13</v>
      </c>
      <c r="C1953" s="115">
        <f t="shared" si="60"/>
        <v>1.2599619955188896E-2</v>
      </c>
      <c r="D1953" s="115">
        <f t="shared" si="61"/>
        <v>-12.599619955188896</v>
      </c>
    </row>
    <row r="1954" spans="1:4" x14ac:dyDescent="0.3">
      <c r="A1954" s="117">
        <v>42194</v>
      </c>
      <c r="B1954" s="115">
        <v>1422.68</v>
      </c>
      <c r="C1954" s="115">
        <f t="shared" si="60"/>
        <v>1.8047028179697472E-2</v>
      </c>
      <c r="D1954" s="115">
        <f t="shared" si="61"/>
        <v>-18.04702817969747</v>
      </c>
    </row>
    <row r="1955" spans="1:4" x14ac:dyDescent="0.3">
      <c r="A1955" s="117">
        <v>42195</v>
      </c>
      <c r="B1955" s="115">
        <v>1434.26</v>
      </c>
      <c r="C1955" s="115">
        <f t="shared" si="60"/>
        <v>2.0346314186929917E-2</v>
      </c>
      <c r="D1955" s="115">
        <f t="shared" si="61"/>
        <v>-20.346314186929916</v>
      </c>
    </row>
    <row r="1956" spans="1:4" x14ac:dyDescent="0.3">
      <c r="A1956" s="117">
        <v>42198</v>
      </c>
      <c r="B1956" s="115">
        <v>1436.64</v>
      </c>
      <c r="C1956" s="115">
        <f t="shared" si="60"/>
        <v>3.8755205923183808E-2</v>
      </c>
      <c r="D1956" s="115">
        <f t="shared" si="61"/>
        <v>-38.755205923183809</v>
      </c>
    </row>
    <row r="1957" spans="1:4" x14ac:dyDescent="0.3">
      <c r="A1957" s="117">
        <v>42199</v>
      </c>
      <c r="B1957" s="115">
        <v>1439.65</v>
      </c>
      <c r="C1957" s="115">
        <f t="shared" si="60"/>
        <v>3.9616115078820707E-2</v>
      </c>
      <c r="D1957" s="115">
        <f t="shared" si="61"/>
        <v>-39.616115078820705</v>
      </c>
    </row>
    <row r="1958" spans="1:4" x14ac:dyDescent="0.3">
      <c r="A1958" s="117">
        <v>42200</v>
      </c>
      <c r="B1958" s="115">
        <v>1441.52</v>
      </c>
      <c r="C1958" s="115">
        <f t="shared" si="60"/>
        <v>2.6153561411751312E-2</v>
      </c>
      <c r="D1958" s="115">
        <f t="shared" si="61"/>
        <v>-26.153561411751312</v>
      </c>
    </row>
    <row r="1959" spans="1:4" x14ac:dyDescent="0.3">
      <c r="A1959" s="117">
        <v>42201</v>
      </c>
      <c r="B1959" s="115">
        <v>1453.56</v>
      </c>
      <c r="C1959" s="115">
        <f t="shared" si="60"/>
        <v>3.1918216669033113E-2</v>
      </c>
      <c r="D1959" s="115">
        <f t="shared" si="61"/>
        <v>-31.918216669033114</v>
      </c>
    </row>
    <row r="1960" spans="1:4" x14ac:dyDescent="0.3">
      <c r="A1960" s="117">
        <v>42202</v>
      </c>
      <c r="B1960" s="115">
        <v>1446.93</v>
      </c>
      <c r="C1960" s="115">
        <f t="shared" si="60"/>
        <v>2.2341395171375966E-2</v>
      </c>
      <c r="D1960" s="115">
        <f t="shared" si="61"/>
        <v>-22.341395171375964</v>
      </c>
    </row>
    <row r="1961" spans="1:4" x14ac:dyDescent="0.3">
      <c r="A1961" s="117">
        <v>42205</v>
      </c>
      <c r="B1961" s="115">
        <v>1450.07</v>
      </c>
      <c r="C1961" s="115">
        <f t="shared" si="60"/>
        <v>1.0184959420390742E-2</v>
      </c>
      <c r="D1961" s="115">
        <f t="shared" si="61"/>
        <v>-10.184959420390742</v>
      </c>
    </row>
    <row r="1962" spans="1:4" x14ac:dyDescent="0.3">
      <c r="A1962" s="117">
        <v>42206</v>
      </c>
      <c r="B1962" s="115">
        <v>1444.59</v>
      </c>
      <c r="C1962" s="115">
        <f t="shared" si="60"/>
        <v>1.1525561398471993E-2</v>
      </c>
      <c r="D1962" s="115">
        <f t="shared" si="61"/>
        <v>-11.525561398471993</v>
      </c>
    </row>
    <row r="1963" spans="1:4" x14ac:dyDescent="0.3">
      <c r="A1963" s="117">
        <v>42207</v>
      </c>
      <c r="B1963" s="115">
        <v>1449.47</v>
      </c>
      <c r="C1963" s="115">
        <f t="shared" si="60"/>
        <v>1.883065763207465E-2</v>
      </c>
      <c r="D1963" s="115">
        <f t="shared" si="61"/>
        <v>-18.830657632074651</v>
      </c>
    </row>
    <row r="1964" spans="1:4" x14ac:dyDescent="0.3">
      <c r="A1964" s="117">
        <v>42208</v>
      </c>
      <c r="B1964" s="115">
        <v>1436.71</v>
      </c>
      <c r="C1964" s="115">
        <f t="shared" si="60"/>
        <v>1.7081979557402741E-3</v>
      </c>
      <c r="D1964" s="115">
        <f t="shared" si="61"/>
        <v>-1.708197955740274</v>
      </c>
    </row>
    <row r="1965" spans="1:4" x14ac:dyDescent="0.3">
      <c r="A1965" s="117">
        <v>42209</v>
      </c>
      <c r="B1965" s="115">
        <v>1439.53</v>
      </c>
      <c r="C1965" s="115">
        <f t="shared" si="60"/>
        <v>2.0116382670675136E-3</v>
      </c>
      <c r="D1965" s="115">
        <f t="shared" si="61"/>
        <v>-2.0116382670675135</v>
      </c>
    </row>
    <row r="1966" spans="1:4" x14ac:dyDescent="0.3">
      <c r="A1966" s="117">
        <v>42212</v>
      </c>
      <c r="B1966" s="115">
        <v>1441.37</v>
      </c>
      <c r="C1966" s="115">
        <f t="shared" si="60"/>
        <v>1.1947348313824887E-3</v>
      </c>
      <c r="D1966" s="115">
        <f t="shared" si="61"/>
        <v>-1.1947348313824888</v>
      </c>
    </row>
    <row r="1967" spans="1:4" x14ac:dyDescent="0.3">
      <c r="A1967" s="117">
        <v>42213</v>
      </c>
      <c r="B1967" s="115">
        <v>1443.75</v>
      </c>
      <c r="C1967" s="115">
        <f t="shared" si="60"/>
        <v>1.5469781896886746E-3</v>
      </c>
      <c r="D1967" s="115">
        <f t="shared" si="61"/>
        <v>-1.5469781896886745</v>
      </c>
    </row>
    <row r="1968" spans="1:4" x14ac:dyDescent="0.3">
      <c r="A1968" s="117">
        <v>42214</v>
      </c>
      <c r="B1968" s="115">
        <v>1451.35</v>
      </c>
      <c r="C1968" s="115">
        <f t="shared" si="60"/>
        <v>-1.5204050744379567E-3</v>
      </c>
      <c r="D1968" s="115">
        <f t="shared" si="61"/>
        <v>1.5204050744379567</v>
      </c>
    </row>
    <row r="1969" spans="1:4" x14ac:dyDescent="0.3">
      <c r="A1969" s="117">
        <v>42215</v>
      </c>
      <c r="B1969" s="115">
        <v>1444.25</v>
      </c>
      <c r="C1969" s="115">
        <f t="shared" si="60"/>
        <v>-1.852197411070379E-3</v>
      </c>
      <c r="D1969" s="115">
        <f t="shared" si="61"/>
        <v>1.8521974110703789</v>
      </c>
    </row>
    <row r="1970" spans="1:4" x14ac:dyDescent="0.3">
      <c r="A1970" s="117">
        <v>42216</v>
      </c>
      <c r="B1970" s="115">
        <v>1454.44</v>
      </c>
      <c r="C1970" s="115">
        <f t="shared" si="60"/>
        <v>3.0136476170116743E-3</v>
      </c>
      <c r="D1970" s="115">
        <f t="shared" si="61"/>
        <v>-3.0136476170116744</v>
      </c>
    </row>
    <row r="1971" spans="1:4" x14ac:dyDescent="0.3">
      <c r="A1971" s="117">
        <v>42219</v>
      </c>
      <c r="B1971" s="115">
        <v>1462.4</v>
      </c>
      <c r="C1971" s="115">
        <f t="shared" si="60"/>
        <v>1.2328757640576339E-2</v>
      </c>
      <c r="D1971" s="115">
        <f t="shared" si="61"/>
        <v>-12.32875764057634</v>
      </c>
    </row>
    <row r="1972" spans="1:4" x14ac:dyDescent="0.3">
      <c r="A1972" s="117">
        <v>42220</v>
      </c>
      <c r="B1972" s="115">
        <v>1454.36</v>
      </c>
      <c r="C1972" s="115">
        <f t="shared" si="60"/>
        <v>3.3736469192186609E-3</v>
      </c>
      <c r="D1972" s="115">
        <f t="shared" si="61"/>
        <v>-3.3736469192186611</v>
      </c>
    </row>
    <row r="1973" spans="1:4" x14ac:dyDescent="0.3">
      <c r="A1973" s="117">
        <v>42221</v>
      </c>
      <c r="B1973" s="115">
        <v>1446.39</v>
      </c>
      <c r="C1973" s="115">
        <f t="shared" si="60"/>
        <v>6.7376158027716545E-3</v>
      </c>
      <c r="D1973" s="115">
        <f t="shared" si="61"/>
        <v>-6.7376158027716544</v>
      </c>
    </row>
    <row r="1974" spans="1:4" x14ac:dyDescent="0.3">
      <c r="A1974" s="117">
        <v>42222</v>
      </c>
      <c r="B1974" s="115">
        <v>1448.31</v>
      </c>
      <c r="C1974" s="115">
        <f t="shared" si="60"/>
        <v>6.0992129375559891E-3</v>
      </c>
      <c r="D1974" s="115">
        <f t="shared" si="61"/>
        <v>-6.0992129375559889</v>
      </c>
    </row>
    <row r="1975" spans="1:4" x14ac:dyDescent="0.3">
      <c r="A1975" s="117">
        <v>42223</v>
      </c>
      <c r="B1975" s="115">
        <v>1454.26</v>
      </c>
      <c r="C1975" s="115">
        <f t="shared" si="60"/>
        <v>8.9428807315263259E-3</v>
      </c>
      <c r="D1975" s="115">
        <f t="shared" si="61"/>
        <v>-8.9428807315263263</v>
      </c>
    </row>
    <row r="1976" spans="1:4" x14ac:dyDescent="0.3">
      <c r="A1976" s="117">
        <v>42226</v>
      </c>
      <c r="B1976" s="115">
        <v>1451.7</v>
      </c>
      <c r="C1976" s="115">
        <f t="shared" si="60"/>
        <v>5.5064935064935384E-3</v>
      </c>
      <c r="D1976" s="115">
        <f t="shared" si="61"/>
        <v>-5.5064935064935385</v>
      </c>
    </row>
    <row r="1977" spans="1:4" x14ac:dyDescent="0.3">
      <c r="A1977" s="117">
        <v>42227</v>
      </c>
      <c r="B1977" s="115">
        <v>1461.49</v>
      </c>
      <c r="C1977" s="115">
        <f t="shared" si="60"/>
        <v>6.9865986839839469E-3</v>
      </c>
      <c r="D1977" s="115">
        <f t="shared" si="61"/>
        <v>-6.9865986839839467</v>
      </c>
    </row>
    <row r="1978" spans="1:4" x14ac:dyDescent="0.3">
      <c r="A1978" s="117">
        <v>42228</v>
      </c>
      <c r="B1978" s="115">
        <v>1465.71</v>
      </c>
      <c r="C1978" s="115">
        <f t="shared" si="60"/>
        <v>1.4858923316600338E-2</v>
      </c>
      <c r="D1978" s="115">
        <f t="shared" si="61"/>
        <v>-14.858923316600338</v>
      </c>
    </row>
    <row r="1979" spans="1:4" x14ac:dyDescent="0.3">
      <c r="A1979" s="117">
        <v>42229</v>
      </c>
      <c r="B1979" s="115">
        <v>1468.05</v>
      </c>
      <c r="C1979" s="115">
        <f t="shared" si="60"/>
        <v>9.3575534226230713E-3</v>
      </c>
      <c r="D1979" s="115">
        <f t="shared" si="61"/>
        <v>-9.3575534226230719</v>
      </c>
    </row>
    <row r="1980" spans="1:4" x14ac:dyDescent="0.3">
      <c r="A1980" s="117">
        <v>42230</v>
      </c>
      <c r="B1980" s="115">
        <v>1476.38</v>
      </c>
      <c r="C1980" s="115">
        <f t="shared" si="60"/>
        <v>9.5596280087527474E-3</v>
      </c>
      <c r="D1980" s="115">
        <f t="shared" si="61"/>
        <v>-9.5596280087527479</v>
      </c>
    </row>
    <row r="1981" spans="1:4" x14ac:dyDescent="0.3">
      <c r="A1981" s="117">
        <v>42233</v>
      </c>
      <c r="B1981" s="115">
        <v>1488.27</v>
      </c>
      <c r="C1981" s="115">
        <f t="shared" si="60"/>
        <v>2.3316097802469873E-2</v>
      </c>
      <c r="D1981" s="115">
        <f t="shared" si="61"/>
        <v>-23.316097802469873</v>
      </c>
    </row>
    <row r="1982" spans="1:4" x14ac:dyDescent="0.3">
      <c r="A1982" s="117">
        <v>42234</v>
      </c>
      <c r="B1982" s="115">
        <v>1489.48</v>
      </c>
      <c r="C1982" s="115">
        <f t="shared" si="60"/>
        <v>2.9791411721596467E-2</v>
      </c>
      <c r="D1982" s="115">
        <f t="shared" si="61"/>
        <v>-29.791411721596468</v>
      </c>
    </row>
    <row r="1983" spans="1:4" x14ac:dyDescent="0.3">
      <c r="A1983" s="117">
        <v>42235</v>
      </c>
      <c r="B1983" s="115">
        <v>1480.44</v>
      </c>
      <c r="C1983" s="115">
        <f t="shared" si="60"/>
        <v>2.2184477080183188E-2</v>
      </c>
      <c r="D1983" s="115">
        <f t="shared" si="61"/>
        <v>-22.184477080183189</v>
      </c>
    </row>
    <row r="1984" spans="1:4" x14ac:dyDescent="0.3">
      <c r="A1984" s="117">
        <v>42236</v>
      </c>
      <c r="B1984" s="115">
        <v>1468.63</v>
      </c>
      <c r="C1984" s="115">
        <f t="shared" si="60"/>
        <v>9.8813142079133848E-3</v>
      </c>
      <c r="D1984" s="115">
        <f t="shared" si="61"/>
        <v>-9.881314207913384</v>
      </c>
    </row>
    <row r="1985" spans="1:4" x14ac:dyDescent="0.3">
      <c r="A1985" s="117">
        <v>42237</v>
      </c>
      <c r="B1985" s="115">
        <v>1441.01</v>
      </c>
      <c r="C1985" s="115">
        <f t="shared" si="60"/>
        <v>-7.3637803953985354E-3</v>
      </c>
      <c r="D1985" s="115">
        <f t="shared" si="61"/>
        <v>7.3637803953985355</v>
      </c>
    </row>
    <row r="1986" spans="1:4" x14ac:dyDescent="0.3">
      <c r="A1986" s="117">
        <v>42240</v>
      </c>
      <c r="B1986" s="115">
        <v>1373.43</v>
      </c>
      <c r="C1986" s="115">
        <f t="shared" si="60"/>
        <v>-6.0253576829126403E-2</v>
      </c>
      <c r="D1986" s="115">
        <f t="shared" si="61"/>
        <v>60.253576829126402</v>
      </c>
    </row>
    <row r="1987" spans="1:4" x14ac:dyDescent="0.3">
      <c r="A1987" s="117">
        <v>42241</v>
      </c>
      <c r="B1987" s="115">
        <v>1338.09</v>
      </c>
      <c r="C1987" s="115">
        <f t="shared" si="60"/>
        <v>-8.7070430030497248E-2</v>
      </c>
      <c r="D1987" s="115">
        <f t="shared" si="61"/>
        <v>87.070430030497249</v>
      </c>
    </row>
    <row r="1988" spans="1:4" x14ac:dyDescent="0.3">
      <c r="A1988" s="117">
        <v>42242</v>
      </c>
      <c r="B1988" s="115">
        <v>1373.81</v>
      </c>
      <c r="C1988" s="115">
        <f t="shared" si="60"/>
        <v>-6.4193998842001304E-2</v>
      </c>
      <c r="D1988" s="115">
        <f t="shared" si="61"/>
        <v>64.193998842001307</v>
      </c>
    </row>
    <row r="1989" spans="1:4" x14ac:dyDescent="0.3">
      <c r="A1989" s="117">
        <v>42243</v>
      </c>
      <c r="B1989" s="115">
        <v>1400.7</v>
      </c>
      <c r="C1989" s="115">
        <f t="shared" si="60"/>
        <v>-5.1260515585418429E-2</v>
      </c>
      <c r="D1989" s="115">
        <f t="shared" si="61"/>
        <v>51.260515585418432</v>
      </c>
    </row>
    <row r="1990" spans="1:4" x14ac:dyDescent="0.3">
      <c r="A1990" s="117">
        <v>42244</v>
      </c>
      <c r="B1990" s="115">
        <v>1399.29</v>
      </c>
      <c r="C1990" s="115">
        <f t="shared" si="60"/>
        <v>-5.9787538551472529E-2</v>
      </c>
      <c r="D1990" s="115">
        <f t="shared" si="61"/>
        <v>59.787538551472529</v>
      </c>
    </row>
    <row r="1991" spans="1:4" x14ac:dyDescent="0.3">
      <c r="A1991" s="117">
        <v>42247</v>
      </c>
      <c r="B1991" s="115">
        <v>1370.38</v>
      </c>
      <c r="C1991" s="115">
        <f t="shared" si="60"/>
        <v>-7.9960791685688898E-2</v>
      </c>
      <c r="D1991" s="115">
        <f t="shared" si="61"/>
        <v>79.960791685688903</v>
      </c>
    </row>
    <row r="1992" spans="1:4" x14ac:dyDescent="0.3">
      <c r="A1992" s="117">
        <v>42248</v>
      </c>
      <c r="B1992" s="115">
        <v>1343.78</v>
      </c>
      <c r="C1992" s="115">
        <f t="shared" si="60"/>
        <v>-9.2310394207127666E-2</v>
      </c>
      <c r="D1992" s="115">
        <f t="shared" si="61"/>
        <v>92.310394207127672</v>
      </c>
    </row>
    <row r="1993" spans="1:4" x14ac:dyDescent="0.3">
      <c r="A1993" s="117">
        <v>42249</v>
      </c>
      <c r="B1993" s="115">
        <v>1358.54</v>
      </c>
      <c r="C1993" s="115">
        <f t="shared" si="60"/>
        <v>-7.4961018091690992E-2</v>
      </c>
      <c r="D1993" s="115">
        <f t="shared" si="61"/>
        <v>74.961018091690988</v>
      </c>
    </row>
    <row r="1994" spans="1:4" x14ac:dyDescent="0.3">
      <c r="A1994" s="117">
        <v>42250</v>
      </c>
      <c r="B1994" s="115">
        <v>1361.92</v>
      </c>
      <c r="C1994" s="115">
        <f t="shared" si="60"/>
        <v>-5.4885115301073498E-2</v>
      </c>
      <c r="D1994" s="115">
        <f t="shared" si="61"/>
        <v>54.885115301073498</v>
      </c>
    </row>
    <row r="1995" spans="1:4" x14ac:dyDescent="0.3">
      <c r="A1995" s="117">
        <v>42251</v>
      </c>
      <c r="B1995" s="115">
        <v>1335.2</v>
      </c>
      <c r="C1995" s="115">
        <f t="shared" si="60"/>
        <v>-2.7835419351550511E-2</v>
      </c>
      <c r="D1995" s="115">
        <f t="shared" si="61"/>
        <v>27.83541935155051</v>
      </c>
    </row>
    <row r="1996" spans="1:4" x14ac:dyDescent="0.3">
      <c r="A1996" s="117">
        <v>42255</v>
      </c>
      <c r="B1996" s="115">
        <v>1355.82</v>
      </c>
      <c r="C1996" s="115">
        <f t="shared" si="60"/>
        <v>1.325022980517007E-2</v>
      </c>
      <c r="D1996" s="115">
        <f t="shared" si="61"/>
        <v>-13.25022980517007</v>
      </c>
    </row>
    <row r="1997" spans="1:4" x14ac:dyDescent="0.3">
      <c r="A1997" s="117">
        <v>42256</v>
      </c>
      <c r="B1997" s="115">
        <v>1339.11</v>
      </c>
      <c r="C1997" s="115">
        <f t="shared" si="60"/>
        <v>-2.5258223480685137E-2</v>
      </c>
      <c r="D1997" s="115">
        <f t="shared" si="61"/>
        <v>25.258223480685139</v>
      </c>
    </row>
    <row r="1998" spans="1:4" x14ac:dyDescent="0.3">
      <c r="A1998" s="117">
        <v>42257</v>
      </c>
      <c r="B1998" s="115">
        <v>1341.87</v>
      </c>
      <c r="C1998" s="115">
        <f t="shared" si="60"/>
        <v>-4.2000428357250055E-2</v>
      </c>
      <c r="D1998" s="115">
        <f t="shared" si="61"/>
        <v>42.000428357250058</v>
      </c>
    </row>
    <row r="1999" spans="1:4" x14ac:dyDescent="0.3">
      <c r="A1999" s="117">
        <v>42258</v>
      </c>
      <c r="B1999" s="115">
        <v>1364.7</v>
      </c>
      <c r="C1999" s="115">
        <f t="shared" ref="C1999:C2062" si="62">(B1999-B1990)/B1990</f>
        <v>-2.4719679265913369E-2</v>
      </c>
      <c r="D1999" s="115">
        <f t="shared" ref="D1999:D2062" si="63">C1999*$D$2</f>
        <v>24.719679265913371</v>
      </c>
    </row>
    <row r="2000" spans="1:4" x14ac:dyDescent="0.3">
      <c r="A2000" s="117">
        <v>42261</v>
      </c>
      <c r="B2000" s="115">
        <v>1364.81</v>
      </c>
      <c r="C2000" s="115">
        <f t="shared" si="62"/>
        <v>-4.0645660327793482E-3</v>
      </c>
      <c r="D2000" s="115">
        <f t="shared" si="63"/>
        <v>4.0645660327793482</v>
      </c>
    </row>
    <row r="2001" spans="1:4" x14ac:dyDescent="0.3">
      <c r="A2001" s="117">
        <v>42262</v>
      </c>
      <c r="B2001" s="115">
        <v>1376.59</v>
      </c>
      <c r="C2001" s="115">
        <f t="shared" si="62"/>
        <v>2.4416199080206542E-2</v>
      </c>
      <c r="D2001" s="115">
        <f t="shared" si="63"/>
        <v>-24.416199080206543</v>
      </c>
    </row>
    <row r="2002" spans="1:4" x14ac:dyDescent="0.3">
      <c r="A2002" s="117">
        <v>42263</v>
      </c>
      <c r="B2002" s="115">
        <v>1393.8</v>
      </c>
      <c r="C2002" s="115">
        <f t="shared" si="62"/>
        <v>2.5954333328426098E-2</v>
      </c>
      <c r="D2002" s="115">
        <f t="shared" si="63"/>
        <v>-25.954333328426099</v>
      </c>
    </row>
    <row r="2003" spans="1:4" x14ac:dyDescent="0.3">
      <c r="A2003" s="117">
        <v>42264</v>
      </c>
      <c r="B2003" s="115">
        <v>1408.27</v>
      </c>
      <c r="C2003" s="115">
        <f t="shared" si="62"/>
        <v>3.4032835996240532E-2</v>
      </c>
      <c r="D2003" s="115">
        <f t="shared" si="63"/>
        <v>-34.032835996240529</v>
      </c>
    </row>
    <row r="2004" spans="1:4" x14ac:dyDescent="0.3">
      <c r="A2004" s="117">
        <v>42265</v>
      </c>
      <c r="B2004" s="115">
        <v>1403.48</v>
      </c>
      <c r="C2004" s="115">
        <f t="shared" si="62"/>
        <v>5.113840623127619E-2</v>
      </c>
      <c r="D2004" s="115">
        <f t="shared" si="63"/>
        <v>-51.138406231276193</v>
      </c>
    </row>
    <row r="2005" spans="1:4" x14ac:dyDescent="0.3">
      <c r="A2005" s="117">
        <v>42268</v>
      </c>
      <c r="B2005" s="115">
        <v>1415.57</v>
      </c>
      <c r="C2005" s="115">
        <f t="shared" si="62"/>
        <v>4.4069271732235842E-2</v>
      </c>
      <c r="D2005" s="115">
        <f t="shared" si="63"/>
        <v>-44.06927173223584</v>
      </c>
    </row>
    <row r="2006" spans="1:4" x14ac:dyDescent="0.3">
      <c r="A2006" s="117">
        <v>42269</v>
      </c>
      <c r="B2006" s="115">
        <v>1396.26</v>
      </c>
      <c r="C2006" s="115">
        <f t="shared" si="62"/>
        <v>4.2677599301028366E-2</v>
      </c>
      <c r="D2006" s="115">
        <f t="shared" si="63"/>
        <v>-42.677599301028366</v>
      </c>
    </row>
    <row r="2007" spans="1:4" x14ac:dyDescent="0.3">
      <c r="A2007" s="117">
        <v>42270</v>
      </c>
      <c r="B2007" s="115">
        <v>1404.7</v>
      </c>
      <c r="C2007" s="115">
        <f t="shared" si="62"/>
        <v>4.6822717550880605E-2</v>
      </c>
      <c r="D2007" s="115">
        <f t="shared" si="63"/>
        <v>-46.822717550880604</v>
      </c>
    </row>
    <row r="2008" spans="1:4" x14ac:dyDescent="0.3">
      <c r="A2008" s="117">
        <v>42271</v>
      </c>
      <c r="B2008" s="115">
        <v>1391.3</v>
      </c>
      <c r="C2008" s="115">
        <f t="shared" si="62"/>
        <v>1.9491463325272886E-2</v>
      </c>
      <c r="D2008" s="115">
        <f t="shared" si="63"/>
        <v>-19.491463325272885</v>
      </c>
    </row>
    <row r="2009" spans="1:4" x14ac:dyDescent="0.3">
      <c r="A2009" s="117">
        <v>42272</v>
      </c>
      <c r="B2009" s="115">
        <v>1398.8</v>
      </c>
      <c r="C2009" s="115">
        <f t="shared" si="62"/>
        <v>2.4904565470651601E-2</v>
      </c>
      <c r="D2009" s="115">
        <f t="shared" si="63"/>
        <v>-24.904565470651601</v>
      </c>
    </row>
    <row r="2010" spans="1:4" x14ac:dyDescent="0.3">
      <c r="A2010" s="117">
        <v>42275</v>
      </c>
      <c r="B2010" s="115">
        <v>1375.36</v>
      </c>
      <c r="C2010" s="115">
        <f t="shared" si="62"/>
        <v>-8.9351222949463408E-4</v>
      </c>
      <c r="D2010" s="115">
        <f t="shared" si="63"/>
        <v>0.89351222949463405</v>
      </c>
    </row>
    <row r="2011" spans="1:4" x14ac:dyDescent="0.3">
      <c r="A2011" s="117">
        <v>42276</v>
      </c>
      <c r="B2011" s="115">
        <v>1389.67</v>
      </c>
      <c r="C2011" s="115">
        <f t="shared" si="62"/>
        <v>-2.9631223991963569E-3</v>
      </c>
      <c r="D2011" s="115">
        <f t="shared" si="63"/>
        <v>2.9631223991963567</v>
      </c>
    </row>
    <row r="2012" spans="1:4" x14ac:dyDescent="0.3">
      <c r="A2012" s="117">
        <v>42277</v>
      </c>
      <c r="B2012" s="115">
        <v>1400.71</v>
      </c>
      <c r="C2012" s="115">
        <f t="shared" si="62"/>
        <v>-5.3682887514467717E-3</v>
      </c>
      <c r="D2012" s="115">
        <f t="shared" si="63"/>
        <v>5.3682887514467721</v>
      </c>
    </row>
    <row r="2013" spans="1:4" x14ac:dyDescent="0.3">
      <c r="A2013" s="117">
        <v>42278</v>
      </c>
      <c r="B2013" s="115">
        <v>1407.19</v>
      </c>
      <c r="C2013" s="115">
        <f t="shared" si="62"/>
        <v>2.6434291902984268E-3</v>
      </c>
      <c r="D2013" s="115">
        <f t="shared" si="63"/>
        <v>-2.643429190298427</v>
      </c>
    </row>
    <row r="2014" spans="1:4" x14ac:dyDescent="0.3">
      <c r="A2014" s="117">
        <v>42279</v>
      </c>
      <c r="B2014" s="115">
        <v>1419.17</v>
      </c>
      <c r="C2014" s="115">
        <f t="shared" si="62"/>
        <v>2.5431451641389239E-3</v>
      </c>
      <c r="D2014" s="115">
        <f t="shared" si="63"/>
        <v>-2.5431451641389238</v>
      </c>
    </row>
    <row r="2015" spans="1:4" x14ac:dyDescent="0.3">
      <c r="A2015" s="117">
        <v>42282</v>
      </c>
      <c r="B2015" s="115">
        <v>1445.67</v>
      </c>
      <c r="C2015" s="115">
        <f t="shared" si="62"/>
        <v>3.5387392033002507E-2</v>
      </c>
      <c r="D2015" s="115">
        <f t="shared" si="63"/>
        <v>-35.387392033002506</v>
      </c>
    </row>
    <row r="2016" spans="1:4" x14ac:dyDescent="0.3">
      <c r="A2016" s="117">
        <v>42283</v>
      </c>
      <c r="B2016" s="115">
        <v>1441.45</v>
      </c>
      <c r="C2016" s="115">
        <f t="shared" si="62"/>
        <v>2.6162169858332741E-2</v>
      </c>
      <c r="D2016" s="115">
        <f t="shared" si="63"/>
        <v>-26.162169858332742</v>
      </c>
    </row>
    <row r="2017" spans="1:4" x14ac:dyDescent="0.3">
      <c r="A2017" s="117">
        <v>42284</v>
      </c>
      <c r="B2017" s="115">
        <v>1457.59</v>
      </c>
      <c r="C2017" s="115">
        <f t="shared" si="62"/>
        <v>4.764608639401996E-2</v>
      </c>
      <c r="D2017" s="115">
        <f t="shared" si="63"/>
        <v>-47.64608639401996</v>
      </c>
    </row>
    <row r="2018" spans="1:4" x14ac:dyDescent="0.3">
      <c r="A2018" s="117">
        <v>42285</v>
      </c>
      <c r="B2018" s="115">
        <v>1469.94</v>
      </c>
      <c r="C2018" s="115">
        <f t="shared" si="62"/>
        <v>5.0857878181298326E-2</v>
      </c>
      <c r="D2018" s="115">
        <f t="shared" si="63"/>
        <v>-50.857878181298325</v>
      </c>
    </row>
    <row r="2019" spans="1:4" x14ac:dyDescent="0.3">
      <c r="A2019" s="117">
        <v>42286</v>
      </c>
      <c r="B2019" s="115">
        <v>1467.52</v>
      </c>
      <c r="C2019" s="115">
        <f t="shared" si="62"/>
        <v>6.7007910656119191E-2</v>
      </c>
      <c r="D2019" s="115">
        <f t="shared" si="63"/>
        <v>-67.007910656119194</v>
      </c>
    </row>
    <row r="2020" spans="1:4" x14ac:dyDescent="0.3">
      <c r="A2020" s="117">
        <v>42289</v>
      </c>
      <c r="B2020" s="115">
        <v>1475.85</v>
      </c>
      <c r="C2020" s="115">
        <f t="shared" si="62"/>
        <v>6.2014722919829769E-2</v>
      </c>
      <c r="D2020" s="115">
        <f t="shared" si="63"/>
        <v>-62.014722919829772</v>
      </c>
    </row>
    <row r="2021" spans="1:4" x14ac:dyDescent="0.3">
      <c r="A2021" s="117">
        <v>42290</v>
      </c>
      <c r="B2021" s="115">
        <v>1464.47</v>
      </c>
      <c r="C2021" s="115">
        <f t="shared" si="62"/>
        <v>4.5519772115569956E-2</v>
      </c>
      <c r="D2021" s="115">
        <f t="shared" si="63"/>
        <v>-45.519772115569957</v>
      </c>
    </row>
    <row r="2022" spans="1:4" x14ac:dyDescent="0.3">
      <c r="A2022" s="117">
        <v>42291</v>
      </c>
      <c r="B2022" s="115">
        <v>1453.69</v>
      </c>
      <c r="C2022" s="115">
        <f t="shared" si="62"/>
        <v>3.304457820194856E-2</v>
      </c>
      <c r="D2022" s="115">
        <f t="shared" si="63"/>
        <v>-33.044578201948561</v>
      </c>
    </row>
    <row r="2023" spans="1:4" x14ac:dyDescent="0.3">
      <c r="A2023" s="117">
        <v>42292</v>
      </c>
      <c r="B2023" s="115">
        <v>1473.58</v>
      </c>
      <c r="C2023" s="115">
        <f t="shared" si="62"/>
        <v>3.8339311005728599E-2</v>
      </c>
      <c r="D2023" s="115">
        <f t="shared" si="63"/>
        <v>-38.339311005728597</v>
      </c>
    </row>
    <row r="2024" spans="1:4" x14ac:dyDescent="0.3">
      <c r="A2024" s="117">
        <v>42293</v>
      </c>
      <c r="B2024" s="115">
        <v>1485.12</v>
      </c>
      <c r="C2024" s="115">
        <f t="shared" si="62"/>
        <v>2.7288385316150861E-2</v>
      </c>
      <c r="D2024" s="115">
        <f t="shared" si="63"/>
        <v>-27.288385316150862</v>
      </c>
    </row>
    <row r="2025" spans="1:4" x14ac:dyDescent="0.3">
      <c r="A2025" s="117">
        <v>42296</v>
      </c>
      <c r="B2025" s="115">
        <v>1504.52</v>
      </c>
      <c r="C2025" s="115">
        <f t="shared" si="62"/>
        <v>4.3754552707343256E-2</v>
      </c>
      <c r="D2025" s="115">
        <f t="shared" si="63"/>
        <v>-43.754552707343258</v>
      </c>
    </row>
    <row r="2026" spans="1:4" x14ac:dyDescent="0.3">
      <c r="A2026" s="117">
        <v>42297</v>
      </c>
      <c r="B2026" s="115">
        <v>1505.13</v>
      </c>
      <c r="C2026" s="115">
        <f t="shared" si="62"/>
        <v>3.2615481719825326E-2</v>
      </c>
      <c r="D2026" s="115">
        <f t="shared" si="63"/>
        <v>-32.615481719825326</v>
      </c>
    </row>
    <row r="2027" spans="1:4" x14ac:dyDescent="0.3">
      <c r="A2027" s="117">
        <v>42298</v>
      </c>
      <c r="B2027" s="115">
        <v>1499.83</v>
      </c>
      <c r="C2027" s="115">
        <f t="shared" si="62"/>
        <v>2.0334163299182192E-2</v>
      </c>
      <c r="D2027" s="115">
        <f t="shared" si="63"/>
        <v>-20.33416329918219</v>
      </c>
    </row>
    <row r="2028" spans="1:4" x14ac:dyDescent="0.3">
      <c r="A2028" s="117">
        <v>42299</v>
      </c>
      <c r="B2028" s="115">
        <v>1517.47</v>
      </c>
      <c r="C2028" s="115">
        <f t="shared" si="62"/>
        <v>3.403701482773662E-2</v>
      </c>
      <c r="D2028" s="115">
        <f t="shared" si="63"/>
        <v>-34.03701482773662</v>
      </c>
    </row>
    <row r="2029" spans="1:4" x14ac:dyDescent="0.3">
      <c r="A2029" s="117">
        <v>42300</v>
      </c>
      <c r="B2029" s="115">
        <v>1502.55</v>
      </c>
      <c r="C2029" s="115">
        <f t="shared" si="62"/>
        <v>1.8091269437951044E-2</v>
      </c>
      <c r="D2029" s="115">
        <f t="shared" si="63"/>
        <v>-18.091269437951045</v>
      </c>
    </row>
    <row r="2030" spans="1:4" x14ac:dyDescent="0.3">
      <c r="A2030" s="117">
        <v>42303</v>
      </c>
      <c r="B2030" s="115">
        <v>1502.93</v>
      </c>
      <c r="C2030" s="115">
        <f t="shared" si="62"/>
        <v>2.6262060677241621E-2</v>
      </c>
      <c r="D2030" s="115">
        <f t="shared" si="63"/>
        <v>-26.262060677241621</v>
      </c>
    </row>
    <row r="2031" spans="1:4" x14ac:dyDescent="0.3">
      <c r="A2031" s="117">
        <v>42304</v>
      </c>
      <c r="B2031" s="115">
        <v>1502.04</v>
      </c>
      <c r="C2031" s="115">
        <f t="shared" si="62"/>
        <v>3.3260186146977629E-2</v>
      </c>
      <c r="D2031" s="115">
        <f t="shared" si="63"/>
        <v>-33.260186146977631</v>
      </c>
    </row>
    <row r="2032" spans="1:4" x14ac:dyDescent="0.3">
      <c r="A2032" s="117">
        <v>42305</v>
      </c>
      <c r="B2032" s="115">
        <v>1505.68</v>
      </c>
      <c r="C2032" s="115">
        <f t="shared" si="62"/>
        <v>2.178368327474595E-2</v>
      </c>
      <c r="D2032" s="115">
        <f t="shared" si="63"/>
        <v>-21.78368327474595</v>
      </c>
    </row>
    <row r="2033" spans="1:4" x14ac:dyDescent="0.3">
      <c r="A2033" s="117">
        <v>42306</v>
      </c>
      <c r="B2033" s="115">
        <v>1504.25</v>
      </c>
      <c r="C2033" s="115">
        <f t="shared" si="62"/>
        <v>1.2881113984055234E-2</v>
      </c>
      <c r="D2033" s="115">
        <f t="shared" si="63"/>
        <v>-12.881113984055235</v>
      </c>
    </row>
    <row r="2034" spans="1:4" x14ac:dyDescent="0.3">
      <c r="A2034" s="117">
        <v>42307</v>
      </c>
      <c r="B2034" s="115">
        <v>1492.05</v>
      </c>
      <c r="C2034" s="115">
        <f t="shared" si="62"/>
        <v>-8.2883577486507504E-3</v>
      </c>
      <c r="D2034" s="115">
        <f t="shared" si="63"/>
        <v>8.2883577486507498</v>
      </c>
    </row>
    <row r="2035" spans="1:4" x14ac:dyDescent="0.3">
      <c r="A2035" s="117">
        <v>42310</v>
      </c>
      <c r="B2035" s="115">
        <v>1524.42</v>
      </c>
      <c r="C2035" s="115">
        <f t="shared" si="62"/>
        <v>1.2816168703035593E-2</v>
      </c>
      <c r="D2035" s="115">
        <f t="shared" si="63"/>
        <v>-12.816168703035592</v>
      </c>
    </row>
    <row r="2036" spans="1:4" x14ac:dyDescent="0.3">
      <c r="A2036" s="117">
        <v>42311</v>
      </c>
      <c r="B2036" s="115">
        <v>1510.92</v>
      </c>
      <c r="C2036" s="115">
        <f t="shared" si="62"/>
        <v>7.394171339418565E-3</v>
      </c>
      <c r="D2036" s="115">
        <f t="shared" si="63"/>
        <v>-7.3941713394185653</v>
      </c>
    </row>
    <row r="2037" spans="1:4" x14ac:dyDescent="0.3">
      <c r="A2037" s="117">
        <v>42312</v>
      </c>
      <c r="B2037" s="115">
        <v>1503.87</v>
      </c>
      <c r="C2037" s="115">
        <f t="shared" si="62"/>
        <v>-8.9622859101004537E-3</v>
      </c>
      <c r="D2037" s="115">
        <f t="shared" si="63"/>
        <v>8.9622859101004533</v>
      </c>
    </row>
    <row r="2038" spans="1:4" x14ac:dyDescent="0.3">
      <c r="A2038" s="117">
        <v>42313</v>
      </c>
      <c r="B2038" s="115">
        <v>1507.81</v>
      </c>
      <c r="C2038" s="115">
        <f t="shared" si="62"/>
        <v>3.5007154504009788E-3</v>
      </c>
      <c r="D2038" s="115">
        <f t="shared" si="63"/>
        <v>-3.5007154504009788</v>
      </c>
    </row>
    <row r="2039" spans="1:4" x14ac:dyDescent="0.3">
      <c r="A2039" s="117">
        <v>42314</v>
      </c>
      <c r="B2039" s="115">
        <v>1463.44</v>
      </c>
      <c r="C2039" s="115">
        <f t="shared" si="62"/>
        <v>-2.6275342164971096E-2</v>
      </c>
      <c r="D2039" s="115">
        <f t="shared" si="63"/>
        <v>26.275342164971097</v>
      </c>
    </row>
    <row r="2040" spans="1:4" x14ac:dyDescent="0.3">
      <c r="A2040" s="117">
        <v>42317</v>
      </c>
      <c r="B2040" s="115">
        <v>1442.32</v>
      </c>
      <c r="C2040" s="115">
        <f t="shared" si="62"/>
        <v>-3.975926073872868E-2</v>
      </c>
      <c r="D2040" s="115">
        <f t="shared" si="63"/>
        <v>39.759260738728678</v>
      </c>
    </row>
    <row r="2041" spans="1:4" x14ac:dyDescent="0.3">
      <c r="A2041" s="117">
        <v>42318</v>
      </c>
      <c r="B2041" s="115">
        <v>1456.07</v>
      </c>
      <c r="C2041" s="115">
        <f t="shared" si="62"/>
        <v>-3.2948568088837019E-2</v>
      </c>
      <c r="D2041" s="115">
        <f t="shared" si="63"/>
        <v>32.948568088837021</v>
      </c>
    </row>
    <row r="2042" spans="1:4" x14ac:dyDescent="0.3">
      <c r="A2042" s="117">
        <v>42319</v>
      </c>
      <c r="B2042" s="115">
        <v>1459.24</v>
      </c>
      <c r="C2042" s="115">
        <f t="shared" si="62"/>
        <v>-2.9921887984045201E-2</v>
      </c>
      <c r="D2042" s="115">
        <f t="shared" si="63"/>
        <v>29.921887984045199</v>
      </c>
    </row>
    <row r="2043" spans="1:4" x14ac:dyDescent="0.3">
      <c r="A2043" s="117">
        <v>42320</v>
      </c>
      <c r="B2043" s="115">
        <v>1449.18</v>
      </c>
      <c r="C2043" s="115">
        <f t="shared" si="62"/>
        <v>-2.8732281089775741E-2</v>
      </c>
      <c r="D2043" s="115">
        <f t="shared" si="63"/>
        <v>28.732281089775739</v>
      </c>
    </row>
    <row r="2044" spans="1:4" x14ac:dyDescent="0.3">
      <c r="A2044" s="117">
        <v>42321</v>
      </c>
      <c r="B2044" s="115">
        <v>1433.01</v>
      </c>
      <c r="C2044" s="115">
        <f t="shared" si="62"/>
        <v>-5.9963789506828881E-2</v>
      </c>
      <c r="D2044" s="115">
        <f t="shared" si="63"/>
        <v>59.963789506828881</v>
      </c>
    </row>
    <row r="2045" spans="1:4" x14ac:dyDescent="0.3">
      <c r="A2045" s="117">
        <v>42324</v>
      </c>
      <c r="B2045" s="115">
        <v>1449.45</v>
      </c>
      <c r="C2045" s="115">
        <f t="shared" si="62"/>
        <v>-4.0683821777460105E-2</v>
      </c>
      <c r="D2045" s="115">
        <f t="shared" si="63"/>
        <v>40.683821777460103</v>
      </c>
    </row>
    <row r="2046" spans="1:4" x14ac:dyDescent="0.3">
      <c r="A2046" s="117">
        <v>42325</v>
      </c>
      <c r="B2046" s="115">
        <v>1451.28</v>
      </c>
      <c r="C2046" s="115">
        <f t="shared" si="62"/>
        <v>-3.4969777972830046E-2</v>
      </c>
      <c r="D2046" s="115">
        <f t="shared" si="63"/>
        <v>34.969777972830045</v>
      </c>
    </row>
    <row r="2047" spans="1:4" x14ac:dyDescent="0.3">
      <c r="A2047" s="117">
        <v>42326</v>
      </c>
      <c r="B2047" s="115">
        <v>1466.13</v>
      </c>
      <c r="C2047" s="115">
        <f t="shared" si="62"/>
        <v>-2.7642740133040529E-2</v>
      </c>
      <c r="D2047" s="115">
        <f t="shared" si="63"/>
        <v>27.64274013304053</v>
      </c>
    </row>
    <row r="2048" spans="1:4" x14ac:dyDescent="0.3">
      <c r="A2048" s="117">
        <v>42327</v>
      </c>
      <c r="B2048" s="115">
        <v>1470.27</v>
      </c>
      <c r="C2048" s="115">
        <f t="shared" si="62"/>
        <v>4.6670857705132613E-3</v>
      </c>
      <c r="D2048" s="115">
        <f t="shared" si="63"/>
        <v>-4.6670857705132613</v>
      </c>
    </row>
    <row r="2049" spans="1:4" x14ac:dyDescent="0.3">
      <c r="A2049" s="117">
        <v>42328</v>
      </c>
      <c r="B2049" s="115">
        <v>1487.13</v>
      </c>
      <c r="C2049" s="115">
        <f t="shared" si="62"/>
        <v>3.1068001553053535E-2</v>
      </c>
      <c r="D2049" s="115">
        <f t="shared" si="63"/>
        <v>-31.068001553053534</v>
      </c>
    </row>
    <row r="2050" spans="1:4" x14ac:dyDescent="0.3">
      <c r="A2050" s="117">
        <v>42331</v>
      </c>
      <c r="B2050" s="115">
        <v>1489.03</v>
      </c>
      <c r="C2050" s="115">
        <f t="shared" si="62"/>
        <v>2.2636274354941751E-2</v>
      </c>
      <c r="D2050" s="115">
        <f t="shared" si="63"/>
        <v>-22.636274354941751</v>
      </c>
    </row>
    <row r="2051" spans="1:4" x14ac:dyDescent="0.3">
      <c r="A2051" s="117">
        <v>42332</v>
      </c>
      <c r="B2051" s="115">
        <v>1481.98</v>
      </c>
      <c r="C2051" s="115">
        <f t="shared" si="62"/>
        <v>1.5583454400921034E-2</v>
      </c>
      <c r="D2051" s="115">
        <f t="shared" si="63"/>
        <v>-15.583454400921035</v>
      </c>
    </row>
    <row r="2052" spans="1:4" x14ac:dyDescent="0.3">
      <c r="A2052" s="117">
        <v>42333</v>
      </c>
      <c r="B2052" s="115">
        <v>1488.15</v>
      </c>
      <c r="C2052" s="115">
        <f t="shared" si="62"/>
        <v>2.6891069432368669E-2</v>
      </c>
      <c r="D2052" s="115">
        <f t="shared" si="63"/>
        <v>-26.891069432368667</v>
      </c>
    </row>
    <row r="2053" spans="1:4" x14ac:dyDescent="0.3">
      <c r="A2053" s="117">
        <v>42334</v>
      </c>
      <c r="B2053" s="115">
        <v>1483.67</v>
      </c>
      <c r="C2053" s="115">
        <f t="shared" si="62"/>
        <v>3.5352160836281732E-2</v>
      </c>
      <c r="D2053" s="115">
        <f t="shared" si="63"/>
        <v>-35.352160836281733</v>
      </c>
    </row>
    <row r="2054" spans="1:4" x14ac:dyDescent="0.3">
      <c r="A2054" s="117">
        <v>42335</v>
      </c>
      <c r="B2054" s="115">
        <v>1500.38</v>
      </c>
      <c r="C2054" s="115">
        <f t="shared" si="62"/>
        <v>3.5137465935354835E-2</v>
      </c>
      <c r="D2054" s="115">
        <f t="shared" si="63"/>
        <v>-35.137465935354832</v>
      </c>
    </row>
    <row r="2055" spans="1:4" x14ac:dyDescent="0.3">
      <c r="A2055" s="117">
        <v>42338</v>
      </c>
      <c r="B2055" s="115">
        <v>1489.16</v>
      </c>
      <c r="C2055" s="115">
        <f t="shared" si="62"/>
        <v>2.6101096962681297E-2</v>
      </c>
      <c r="D2055" s="115">
        <f t="shared" si="63"/>
        <v>-26.101096962681297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F35C1-3DFC-4382-8CC7-F8DFE446FDFD}">
  <dimension ref="A1:L2055"/>
  <sheetViews>
    <sheetView showGridLines="0" workbookViewId="0">
      <selection sqref="A1:XFD1048576"/>
    </sheetView>
  </sheetViews>
  <sheetFormatPr defaultColWidth="8.81640625" defaultRowHeight="14" x14ac:dyDescent="0.3"/>
  <cols>
    <col min="1" max="1" width="10.453125" style="128" bestFit="1" customWidth="1"/>
    <col min="2" max="2" width="10.453125" style="127" bestFit="1" customWidth="1"/>
    <col min="3" max="3" width="8.81640625" style="127"/>
    <col min="4" max="4" width="10.453125" style="128" bestFit="1" customWidth="1"/>
    <col min="5" max="6" width="8.81640625" style="127"/>
    <col min="7" max="7" width="10.453125" style="128" bestFit="1" customWidth="1"/>
    <col min="8" max="8" width="8.81640625" style="127"/>
    <col min="9" max="9" width="10.453125" style="128" bestFit="1" customWidth="1"/>
    <col min="10" max="10" width="16.7265625" style="127" bestFit="1" customWidth="1"/>
    <col min="11" max="11" width="13.54296875" style="127" bestFit="1" customWidth="1"/>
    <col min="12" max="12" width="16.08984375" style="127" bestFit="1" customWidth="1"/>
    <col min="13" max="16384" width="8.81640625" style="127"/>
  </cols>
  <sheetData>
    <row r="1" spans="1:12" x14ac:dyDescent="0.3">
      <c r="A1" s="92" t="s">
        <v>28</v>
      </c>
      <c r="B1" s="93">
        <v>39419</v>
      </c>
      <c r="C1" s="123" t="s">
        <v>56</v>
      </c>
      <c r="D1" s="124">
        <f>0.1</f>
        <v>0.1</v>
      </c>
      <c r="F1" s="128"/>
      <c r="G1" s="127"/>
      <c r="K1" s="128"/>
    </row>
    <row r="2" spans="1:12" x14ac:dyDescent="0.3">
      <c r="A2" s="92" t="s">
        <v>27</v>
      </c>
      <c r="B2" s="93">
        <v>42338</v>
      </c>
      <c r="C2" s="129" t="s">
        <v>55</v>
      </c>
      <c r="D2" s="130">
        <v>120</v>
      </c>
      <c r="F2" s="128"/>
      <c r="G2" s="127"/>
      <c r="K2" s="128"/>
    </row>
    <row r="3" spans="1:12" x14ac:dyDescent="0.3">
      <c r="A3" s="92" t="s">
        <v>16</v>
      </c>
      <c r="B3" s="92" t="s">
        <v>15</v>
      </c>
      <c r="C3" s="131" t="s">
        <v>54</v>
      </c>
      <c r="D3" s="126">
        <v>0.95</v>
      </c>
      <c r="F3" s="128"/>
      <c r="G3" s="127"/>
      <c r="K3" s="128"/>
    </row>
    <row r="5" spans="1:12" x14ac:dyDescent="0.3">
      <c r="A5" s="132"/>
      <c r="B5" s="132" t="s">
        <v>61</v>
      </c>
      <c r="D5" s="132"/>
      <c r="E5" s="133" t="s">
        <v>60</v>
      </c>
      <c r="G5" s="132"/>
      <c r="H5" s="134" t="s">
        <v>59</v>
      </c>
      <c r="I5" s="135" t="s">
        <v>6</v>
      </c>
      <c r="J5" s="136" t="s">
        <v>58</v>
      </c>
      <c r="K5" s="136" t="s">
        <v>53</v>
      </c>
      <c r="L5" s="136" t="s">
        <v>52</v>
      </c>
    </row>
    <row r="6" spans="1:12" x14ac:dyDescent="0.3">
      <c r="A6" s="132">
        <v>39776</v>
      </c>
      <c r="B6" s="133">
        <v>62.06</v>
      </c>
      <c r="D6" s="132">
        <v>39416</v>
      </c>
      <c r="E6" s="133">
        <v>55.54</v>
      </c>
      <c r="G6" s="132">
        <v>39416</v>
      </c>
      <c r="H6" s="137">
        <v>53.81</v>
      </c>
      <c r="I6" s="132">
        <v>39416</v>
      </c>
      <c r="J6" s="138">
        <v>54.67499999999999</v>
      </c>
      <c r="K6" s="138"/>
      <c r="L6" s="138"/>
    </row>
    <row r="7" spans="1:12" x14ac:dyDescent="0.3">
      <c r="A7" s="132">
        <v>39777</v>
      </c>
      <c r="B7" s="133">
        <v>62.07</v>
      </c>
      <c r="D7" s="132">
        <v>39419</v>
      </c>
      <c r="E7" s="133">
        <v>54.58</v>
      </c>
      <c r="G7" s="132">
        <v>39419</v>
      </c>
      <c r="H7" s="137">
        <v>53.71</v>
      </c>
      <c r="I7" s="132">
        <v>39419</v>
      </c>
      <c r="J7" s="138">
        <v>54.145000000000003</v>
      </c>
      <c r="K7" s="138"/>
      <c r="L7" s="138"/>
    </row>
    <row r="8" spans="1:12" x14ac:dyDescent="0.3">
      <c r="A8" s="132">
        <v>39778</v>
      </c>
      <c r="B8" s="133">
        <v>62.33</v>
      </c>
      <c r="D8" s="132">
        <v>39420</v>
      </c>
      <c r="E8" s="133">
        <v>55.97</v>
      </c>
      <c r="G8" s="132">
        <v>39420</v>
      </c>
      <c r="H8" s="137">
        <v>54.48</v>
      </c>
      <c r="I8" s="132">
        <v>39420</v>
      </c>
      <c r="J8" s="138">
        <v>55.224999999999994</v>
      </c>
      <c r="K8" s="138"/>
      <c r="L8" s="138"/>
    </row>
    <row r="9" spans="1:12" x14ac:dyDescent="0.3">
      <c r="A9" s="132">
        <v>39780</v>
      </c>
      <c r="B9" s="133">
        <v>66.81</v>
      </c>
      <c r="D9" s="132">
        <v>39421</v>
      </c>
      <c r="E9" s="133">
        <v>55.09</v>
      </c>
      <c r="G9" s="132">
        <v>39421</v>
      </c>
      <c r="H9" s="137">
        <v>53.36</v>
      </c>
      <c r="I9" s="132">
        <v>39421</v>
      </c>
      <c r="J9" s="138">
        <v>54.225000000000001</v>
      </c>
      <c r="K9" s="138"/>
      <c r="L9" s="138"/>
    </row>
    <row r="10" spans="1:12" x14ac:dyDescent="0.3">
      <c r="A10" s="132">
        <v>39783</v>
      </c>
      <c r="B10" s="133">
        <v>64.73</v>
      </c>
      <c r="D10" s="132">
        <v>39422</v>
      </c>
      <c r="E10" s="133">
        <v>53.76</v>
      </c>
      <c r="G10" s="132">
        <v>39422</v>
      </c>
      <c r="H10" s="137">
        <v>51.99</v>
      </c>
      <c r="I10" s="132">
        <v>39422</v>
      </c>
      <c r="J10" s="138">
        <v>52.875</v>
      </c>
      <c r="K10" s="138"/>
      <c r="L10" s="138"/>
    </row>
    <row r="11" spans="1:12" x14ac:dyDescent="0.3">
      <c r="A11" s="132">
        <v>39784</v>
      </c>
      <c r="B11" s="133">
        <v>63.71</v>
      </c>
      <c r="D11" s="132">
        <v>39423</v>
      </c>
      <c r="E11" s="133">
        <v>54.5</v>
      </c>
      <c r="G11" s="132">
        <v>39423</v>
      </c>
      <c r="H11" s="137">
        <v>53.1</v>
      </c>
      <c r="I11" s="132">
        <v>39423</v>
      </c>
      <c r="J11" s="138">
        <v>53.79999999999999</v>
      </c>
      <c r="K11" s="138"/>
      <c r="L11" s="138"/>
    </row>
    <row r="12" spans="1:12" x14ac:dyDescent="0.3">
      <c r="A12" s="132">
        <v>39785</v>
      </c>
      <c r="B12" s="133">
        <v>66.17</v>
      </c>
      <c r="D12" s="132">
        <v>39426</v>
      </c>
      <c r="E12" s="133">
        <v>55.7</v>
      </c>
      <c r="G12" s="132">
        <v>39426</v>
      </c>
      <c r="H12" s="137">
        <v>53.46</v>
      </c>
      <c r="I12" s="132">
        <v>39426</v>
      </c>
      <c r="J12" s="138">
        <v>54.580000000000005</v>
      </c>
      <c r="K12" s="138"/>
      <c r="L12" s="138"/>
    </row>
    <row r="13" spans="1:12" x14ac:dyDescent="0.3">
      <c r="A13" s="132">
        <v>39786</v>
      </c>
      <c r="B13" s="133">
        <v>68.72</v>
      </c>
      <c r="D13" s="132">
        <v>39427</v>
      </c>
      <c r="E13" s="133">
        <v>58.81</v>
      </c>
      <c r="G13" s="132">
        <v>39427</v>
      </c>
      <c r="H13" s="137">
        <v>57.28</v>
      </c>
      <c r="I13" s="132">
        <v>39427</v>
      </c>
      <c r="J13" s="138">
        <v>58.044999999999995</v>
      </c>
      <c r="K13" s="138"/>
      <c r="L13" s="138"/>
    </row>
    <row r="14" spans="1:12" x14ac:dyDescent="0.3">
      <c r="A14" s="132">
        <v>39787</v>
      </c>
      <c r="B14" s="133">
        <v>69.12</v>
      </c>
      <c r="D14" s="132">
        <v>39428</v>
      </c>
      <c r="E14" s="133">
        <v>55.19</v>
      </c>
      <c r="G14" s="132">
        <v>39428</v>
      </c>
      <c r="H14" s="137">
        <v>53.9</v>
      </c>
      <c r="I14" s="132">
        <v>39428</v>
      </c>
      <c r="J14" s="138">
        <v>54.544999999999995</v>
      </c>
      <c r="K14" s="138"/>
      <c r="L14" s="138"/>
    </row>
    <row r="15" spans="1:12" x14ac:dyDescent="0.3">
      <c r="A15" s="132">
        <v>39790</v>
      </c>
      <c r="B15" s="133">
        <v>72</v>
      </c>
      <c r="D15" s="132">
        <v>39429</v>
      </c>
      <c r="E15" s="133">
        <v>53.83</v>
      </c>
      <c r="G15" s="132">
        <v>39429</v>
      </c>
      <c r="H15" s="137">
        <v>53.86</v>
      </c>
      <c r="I15" s="132">
        <v>39429</v>
      </c>
      <c r="J15" s="138">
        <v>53.844999999999999</v>
      </c>
      <c r="K15" s="138">
        <f t="shared" ref="K15:K78" si="0">(J15-J6)/J6</f>
        <v>-1.518061271147675E-2</v>
      </c>
      <c r="L15" s="138">
        <f t="shared" ref="L15:L78" si="1">K15*$D$2/$D$1</f>
        <v>-18.2167352537721</v>
      </c>
    </row>
    <row r="16" spans="1:12" x14ac:dyDescent="0.3">
      <c r="A16" s="132">
        <v>39791</v>
      </c>
      <c r="B16" s="133">
        <v>70.91</v>
      </c>
      <c r="D16" s="132">
        <v>39430</v>
      </c>
      <c r="E16" s="133">
        <v>53.82</v>
      </c>
      <c r="G16" s="132">
        <v>39430</v>
      </c>
      <c r="H16" s="137">
        <v>54.48</v>
      </c>
      <c r="I16" s="132">
        <v>39430</v>
      </c>
      <c r="J16" s="138">
        <v>54.15</v>
      </c>
      <c r="K16" s="138">
        <f t="shared" si="0"/>
        <v>9.2344630159672215E-5</v>
      </c>
      <c r="L16" s="138">
        <f t="shared" si="1"/>
        <v>0.11081355619160665</v>
      </c>
    </row>
    <row r="17" spans="1:12" x14ac:dyDescent="0.3">
      <c r="A17" s="132">
        <v>39792</v>
      </c>
      <c r="B17" s="133">
        <v>69.239999999999995</v>
      </c>
      <c r="D17" s="132">
        <v>39433</v>
      </c>
      <c r="E17" s="133">
        <v>56.72</v>
      </c>
      <c r="G17" s="132">
        <v>39433</v>
      </c>
      <c r="H17" s="137">
        <v>56.48</v>
      </c>
      <c r="I17" s="132">
        <v>39433</v>
      </c>
      <c r="J17" s="138">
        <v>56.599999999999994</v>
      </c>
      <c r="K17" s="138">
        <f t="shared" si="0"/>
        <v>2.4898143956541424E-2</v>
      </c>
      <c r="L17" s="138">
        <f t="shared" si="1"/>
        <v>29.877772747849704</v>
      </c>
    </row>
    <row r="18" spans="1:12" x14ac:dyDescent="0.3">
      <c r="A18" s="132">
        <v>39793</v>
      </c>
      <c r="B18" s="133">
        <v>67.23</v>
      </c>
      <c r="D18" s="132">
        <v>39434</v>
      </c>
      <c r="E18" s="133">
        <v>55.02</v>
      </c>
      <c r="G18" s="132">
        <v>39434</v>
      </c>
      <c r="H18" s="137">
        <v>55.34</v>
      </c>
      <c r="I18" s="132">
        <v>39434</v>
      </c>
      <c r="J18" s="138">
        <v>55.180000000000007</v>
      </c>
      <c r="K18" s="138">
        <f t="shared" si="0"/>
        <v>1.7611802674043438E-2</v>
      </c>
      <c r="L18" s="138">
        <f t="shared" si="1"/>
        <v>21.134163208852126</v>
      </c>
    </row>
    <row r="19" spans="1:12" x14ac:dyDescent="0.3">
      <c r="A19" s="132">
        <v>39794</v>
      </c>
      <c r="B19" s="133">
        <v>65.959999999999994</v>
      </c>
      <c r="D19" s="132">
        <v>39435</v>
      </c>
      <c r="E19" s="133">
        <v>54.54</v>
      </c>
      <c r="G19" s="132">
        <v>39435</v>
      </c>
      <c r="H19" s="137">
        <v>53.41</v>
      </c>
      <c r="I19" s="132">
        <v>39435</v>
      </c>
      <c r="J19" s="138">
        <v>53.974999999999994</v>
      </c>
      <c r="K19" s="138">
        <f t="shared" si="0"/>
        <v>2.0803782505910057E-2</v>
      </c>
      <c r="L19" s="138">
        <f t="shared" si="1"/>
        <v>24.964539007092064</v>
      </c>
    </row>
    <row r="20" spans="1:12" x14ac:dyDescent="0.3">
      <c r="A20" s="132">
        <v>39797</v>
      </c>
      <c r="B20" s="133">
        <v>68.03</v>
      </c>
      <c r="D20" s="132">
        <v>39436</v>
      </c>
      <c r="E20" s="133">
        <v>52.4</v>
      </c>
      <c r="G20" s="132">
        <v>39436</v>
      </c>
      <c r="H20" s="137">
        <v>51.7</v>
      </c>
      <c r="I20" s="132">
        <v>39436</v>
      </c>
      <c r="J20" s="138">
        <v>52.04999999999999</v>
      </c>
      <c r="K20" s="138">
        <f t="shared" si="0"/>
        <v>-3.2527881040892201E-2</v>
      </c>
      <c r="L20" s="138">
        <f t="shared" si="1"/>
        <v>-39.033457249070636</v>
      </c>
    </row>
    <row r="21" spans="1:12" x14ac:dyDescent="0.3">
      <c r="A21" s="132">
        <v>39798</v>
      </c>
      <c r="B21" s="133">
        <v>65.599999999999994</v>
      </c>
      <c r="D21" s="132">
        <v>39437</v>
      </c>
      <c r="E21" s="133">
        <v>51.49</v>
      </c>
      <c r="G21" s="132">
        <v>39437</v>
      </c>
      <c r="H21" s="137">
        <v>50.83</v>
      </c>
      <c r="I21" s="132">
        <v>39437</v>
      </c>
      <c r="J21" s="138">
        <v>51.16</v>
      </c>
      <c r="K21" s="138">
        <f t="shared" si="0"/>
        <v>-6.2660315133748784E-2</v>
      </c>
      <c r="L21" s="138">
        <f t="shared" si="1"/>
        <v>-75.192378160498535</v>
      </c>
    </row>
    <row r="22" spans="1:12" x14ac:dyDescent="0.3">
      <c r="A22" s="132">
        <v>39799</v>
      </c>
      <c r="B22" s="133">
        <v>66.95</v>
      </c>
      <c r="D22" s="132">
        <v>39440</v>
      </c>
      <c r="E22" s="133">
        <v>52.15</v>
      </c>
      <c r="G22" s="132">
        <v>39440</v>
      </c>
      <c r="H22" s="137">
        <v>51.75</v>
      </c>
      <c r="I22" s="132">
        <v>39440</v>
      </c>
      <c r="J22" s="138">
        <v>51.95000000000001</v>
      </c>
      <c r="K22" s="138">
        <f t="shared" si="0"/>
        <v>-0.10500473770350564</v>
      </c>
      <c r="L22" s="138">
        <f t="shared" si="1"/>
        <v>-126.00568524420676</v>
      </c>
    </row>
    <row r="23" spans="1:12" x14ac:dyDescent="0.3">
      <c r="A23" s="132">
        <v>39800</v>
      </c>
      <c r="B23" s="133">
        <v>64.61</v>
      </c>
      <c r="D23" s="132">
        <v>39442</v>
      </c>
      <c r="E23" s="133">
        <v>52.94</v>
      </c>
      <c r="G23" s="132">
        <v>39442</v>
      </c>
      <c r="H23" s="137">
        <v>52.08</v>
      </c>
      <c r="I23" s="132">
        <v>39441</v>
      </c>
      <c r="J23" s="138" t="e">
        <v>#N/A</v>
      </c>
      <c r="K23" s="138" t="e">
        <f t="shared" si="0"/>
        <v>#N/A</v>
      </c>
      <c r="L23" s="138" t="e">
        <f t="shared" si="1"/>
        <v>#N/A</v>
      </c>
    </row>
    <row r="24" spans="1:12" x14ac:dyDescent="0.3">
      <c r="A24" s="132">
        <v>39801</v>
      </c>
      <c r="B24" s="133">
        <v>66.319999999999993</v>
      </c>
      <c r="D24" s="132">
        <v>39443</v>
      </c>
      <c r="E24" s="133">
        <v>54.61</v>
      </c>
      <c r="G24" s="132">
        <v>39443</v>
      </c>
      <c r="H24" s="137">
        <v>54.26</v>
      </c>
      <c r="I24" s="132">
        <v>39442</v>
      </c>
      <c r="J24" s="138">
        <v>52.51</v>
      </c>
      <c r="K24" s="138">
        <f t="shared" si="0"/>
        <v>-2.4793388429752084E-2</v>
      </c>
      <c r="L24" s="138">
        <f t="shared" si="1"/>
        <v>-29.752066115702497</v>
      </c>
    </row>
    <row r="25" spans="1:12" x14ac:dyDescent="0.3">
      <c r="A25" s="132">
        <v>39804</v>
      </c>
      <c r="B25" s="133">
        <v>67.510000000000005</v>
      </c>
      <c r="D25" s="132">
        <v>39444</v>
      </c>
      <c r="E25" s="133">
        <v>56.84</v>
      </c>
      <c r="G25" s="132">
        <v>39444</v>
      </c>
      <c r="H25" s="137">
        <v>57.43</v>
      </c>
      <c r="I25" s="132">
        <v>39443</v>
      </c>
      <c r="J25" s="138">
        <v>54.435000000000002</v>
      </c>
      <c r="K25" s="138">
        <f t="shared" si="0"/>
        <v>5.2631578947369105E-3</v>
      </c>
      <c r="L25" s="138">
        <f t="shared" si="1"/>
        <v>6.3157894736842923</v>
      </c>
    </row>
    <row r="26" spans="1:12" x14ac:dyDescent="0.3">
      <c r="A26" s="132">
        <v>39805</v>
      </c>
      <c r="B26" s="133">
        <v>67.66</v>
      </c>
      <c r="D26" s="132">
        <v>39447</v>
      </c>
      <c r="E26" s="133">
        <v>58.66</v>
      </c>
      <c r="G26" s="132">
        <v>39447</v>
      </c>
      <c r="H26" s="137">
        <v>59.65</v>
      </c>
      <c r="I26" s="132">
        <v>39444</v>
      </c>
      <c r="J26" s="138">
        <v>57.135000000000012</v>
      </c>
      <c r="K26" s="138">
        <f t="shared" si="0"/>
        <v>9.4522968197883039E-3</v>
      </c>
      <c r="L26" s="138">
        <f t="shared" si="1"/>
        <v>11.342756183745966</v>
      </c>
    </row>
    <row r="27" spans="1:12" x14ac:dyDescent="0.3">
      <c r="A27" s="132">
        <v>39806</v>
      </c>
      <c r="B27" s="133">
        <v>68.989999999999995</v>
      </c>
      <c r="D27" s="132">
        <v>39449</v>
      </c>
      <c r="E27" s="133">
        <v>55.3</v>
      </c>
      <c r="G27" s="132">
        <v>39449</v>
      </c>
      <c r="H27" s="137">
        <v>56.48</v>
      </c>
      <c r="I27" s="132">
        <v>39447</v>
      </c>
      <c r="J27" s="138">
        <v>59.155000000000001</v>
      </c>
      <c r="K27" s="138">
        <f t="shared" si="0"/>
        <v>7.2036969916636356E-2</v>
      </c>
      <c r="L27" s="138">
        <f t="shared" si="1"/>
        <v>86.444363899963619</v>
      </c>
    </row>
    <row r="28" spans="1:12" x14ac:dyDescent="0.3">
      <c r="A28" s="132">
        <v>39808</v>
      </c>
      <c r="B28" s="133">
        <v>69.42</v>
      </c>
      <c r="D28" s="132">
        <v>39450</v>
      </c>
      <c r="E28" s="133">
        <v>53.27</v>
      </c>
      <c r="G28" s="132">
        <v>39450</v>
      </c>
      <c r="H28" s="137">
        <v>53.47</v>
      </c>
      <c r="I28" s="132">
        <v>39448</v>
      </c>
      <c r="J28" s="138" t="e">
        <v>#N/A</v>
      </c>
      <c r="K28" s="138" t="e">
        <f t="shared" si="0"/>
        <v>#N/A</v>
      </c>
      <c r="L28" s="138" t="e">
        <f t="shared" si="1"/>
        <v>#N/A</v>
      </c>
    </row>
    <row r="29" spans="1:12" x14ac:dyDescent="0.3">
      <c r="A29" s="132">
        <v>39811</v>
      </c>
      <c r="B29" s="133">
        <v>67.86</v>
      </c>
      <c r="D29" s="132">
        <v>39451</v>
      </c>
      <c r="E29" s="133">
        <v>53.39</v>
      </c>
      <c r="G29" s="132">
        <v>39451</v>
      </c>
      <c r="H29" s="137">
        <v>54.48</v>
      </c>
      <c r="I29" s="132">
        <v>39449</v>
      </c>
      <c r="J29" s="138">
        <v>55.890000000000008</v>
      </c>
      <c r="K29" s="138">
        <f t="shared" si="0"/>
        <v>7.3775216138328881E-2</v>
      </c>
      <c r="L29" s="138">
        <f t="shared" si="1"/>
        <v>88.530259365994652</v>
      </c>
    </row>
    <row r="30" spans="1:12" x14ac:dyDescent="0.3">
      <c r="A30" s="132">
        <v>39812</v>
      </c>
      <c r="B30" s="133">
        <v>68.010000000000005</v>
      </c>
      <c r="D30" s="132">
        <v>39454</v>
      </c>
      <c r="E30" s="133">
        <v>53.45</v>
      </c>
      <c r="G30" s="132">
        <v>39454</v>
      </c>
      <c r="H30" s="137">
        <v>53.62</v>
      </c>
      <c r="I30" s="132">
        <v>39450</v>
      </c>
      <c r="J30" s="138">
        <v>53.370000000000005</v>
      </c>
      <c r="K30" s="138">
        <f t="shared" si="0"/>
        <v>4.3197810789679596E-2</v>
      </c>
      <c r="L30" s="138">
        <f t="shared" si="1"/>
        <v>51.837372947615513</v>
      </c>
    </row>
    <row r="31" spans="1:12" x14ac:dyDescent="0.3">
      <c r="A31" s="132">
        <v>39813</v>
      </c>
      <c r="B31" s="133">
        <v>68.39</v>
      </c>
      <c r="D31" s="132">
        <v>39455</v>
      </c>
      <c r="E31" s="133">
        <v>54.95</v>
      </c>
      <c r="G31" s="132">
        <v>39455</v>
      </c>
      <c r="H31" s="137">
        <v>55.29</v>
      </c>
      <c r="I31" s="132">
        <v>39451</v>
      </c>
      <c r="J31" s="138">
        <v>53.935000000000002</v>
      </c>
      <c r="K31" s="138">
        <f t="shared" si="0"/>
        <v>3.82098171318574E-2</v>
      </c>
      <c r="L31" s="138">
        <f t="shared" si="1"/>
        <v>45.851780558228874</v>
      </c>
    </row>
    <row r="32" spans="1:12" x14ac:dyDescent="0.3">
      <c r="A32" s="132">
        <v>39815</v>
      </c>
      <c r="B32" s="133">
        <v>66.52</v>
      </c>
      <c r="D32" s="132">
        <v>39456</v>
      </c>
      <c r="E32" s="133">
        <v>52.27</v>
      </c>
      <c r="G32" s="132">
        <v>39456</v>
      </c>
      <c r="H32" s="137">
        <v>52.44</v>
      </c>
      <c r="I32" s="132">
        <v>39454</v>
      </c>
      <c r="J32" s="138">
        <v>53.534999999999997</v>
      </c>
      <c r="K32" s="138" t="e">
        <f t="shared" si="0"/>
        <v>#N/A</v>
      </c>
      <c r="L32" s="138" t="e">
        <f t="shared" si="1"/>
        <v>#N/A</v>
      </c>
    </row>
    <row r="33" spans="1:12" x14ac:dyDescent="0.3">
      <c r="A33" s="132">
        <v>39818</v>
      </c>
      <c r="B33" s="133">
        <v>65.87</v>
      </c>
      <c r="D33" s="132">
        <v>39457</v>
      </c>
      <c r="E33" s="133">
        <v>53.34</v>
      </c>
      <c r="G33" s="132">
        <v>39457</v>
      </c>
      <c r="H33" s="137">
        <v>53.85</v>
      </c>
      <c r="I33" s="132">
        <v>39455</v>
      </c>
      <c r="J33" s="138">
        <v>55.120000000000005</v>
      </c>
      <c r="K33" s="138">
        <f t="shared" si="0"/>
        <v>4.9704818129880146E-2</v>
      </c>
      <c r="L33" s="138">
        <f t="shared" si="1"/>
        <v>59.64578175585617</v>
      </c>
    </row>
    <row r="34" spans="1:12" x14ac:dyDescent="0.3">
      <c r="A34" s="132">
        <v>39819</v>
      </c>
      <c r="B34" s="133">
        <v>65.69</v>
      </c>
      <c r="D34" s="132">
        <v>39458</v>
      </c>
      <c r="E34" s="133">
        <v>52.86</v>
      </c>
      <c r="G34" s="132">
        <v>39458</v>
      </c>
      <c r="H34" s="137">
        <v>52.77</v>
      </c>
      <c r="I34" s="132">
        <v>39456</v>
      </c>
      <c r="J34" s="138">
        <v>52.354999999999997</v>
      </c>
      <c r="K34" s="138">
        <f t="shared" si="0"/>
        <v>-3.8210710021126214E-2</v>
      </c>
      <c r="L34" s="138">
        <f t="shared" si="1"/>
        <v>-45.852852025351453</v>
      </c>
    </row>
    <row r="35" spans="1:12" x14ac:dyDescent="0.3">
      <c r="A35" s="132">
        <v>39820</v>
      </c>
      <c r="B35" s="133">
        <v>65.349999999999994</v>
      </c>
      <c r="D35" s="132">
        <v>39461</v>
      </c>
      <c r="E35" s="133">
        <v>53.57</v>
      </c>
      <c r="G35" s="132">
        <v>39461</v>
      </c>
      <c r="H35" s="137">
        <v>53.85</v>
      </c>
      <c r="I35" s="132">
        <v>39457</v>
      </c>
      <c r="J35" s="138">
        <v>53.594999999999999</v>
      </c>
      <c r="K35" s="138">
        <f t="shared" si="0"/>
        <v>-6.1958519296403475E-2</v>
      </c>
      <c r="L35" s="138">
        <f t="shared" si="1"/>
        <v>-74.350223155684162</v>
      </c>
    </row>
    <row r="36" spans="1:12" x14ac:dyDescent="0.3">
      <c r="A36" s="132">
        <v>39821</v>
      </c>
      <c r="B36" s="133">
        <v>64.28</v>
      </c>
      <c r="D36" s="132">
        <v>39462</v>
      </c>
      <c r="E36" s="133">
        <v>53.66</v>
      </c>
      <c r="G36" s="132">
        <v>39462</v>
      </c>
      <c r="H36" s="137">
        <v>56.45</v>
      </c>
      <c r="I36" s="132">
        <v>39458</v>
      </c>
      <c r="J36" s="138">
        <v>52.814999999999998</v>
      </c>
      <c r="K36" s="138">
        <f t="shared" si="0"/>
        <v>-0.10717606288563948</v>
      </c>
      <c r="L36" s="138">
        <f t="shared" si="1"/>
        <v>-128.61127546276737</v>
      </c>
    </row>
    <row r="37" spans="1:12" x14ac:dyDescent="0.3">
      <c r="A37" s="132">
        <v>39822</v>
      </c>
      <c r="B37" s="133">
        <v>65.28</v>
      </c>
      <c r="D37" s="132">
        <v>39463</v>
      </c>
      <c r="E37" s="133">
        <v>52.49</v>
      </c>
      <c r="G37" s="132">
        <v>39463</v>
      </c>
      <c r="H37" s="137">
        <v>51.64</v>
      </c>
      <c r="I37" s="132">
        <v>39461</v>
      </c>
      <c r="J37" s="138">
        <v>53.71</v>
      </c>
      <c r="K37" s="138" t="e">
        <f t="shared" si="0"/>
        <v>#N/A</v>
      </c>
      <c r="L37" s="138" t="e">
        <f t="shared" si="1"/>
        <v>#N/A</v>
      </c>
    </row>
    <row r="38" spans="1:12" x14ac:dyDescent="0.3">
      <c r="A38" s="132">
        <v>39825</v>
      </c>
      <c r="B38" s="133">
        <v>68.88</v>
      </c>
      <c r="D38" s="132">
        <v>39464</v>
      </c>
      <c r="E38" s="133">
        <v>55.26</v>
      </c>
      <c r="G38" s="132">
        <v>39464</v>
      </c>
      <c r="H38" s="137">
        <v>54.95</v>
      </c>
      <c r="I38" s="132">
        <v>39462</v>
      </c>
      <c r="J38" s="138">
        <v>55.055</v>
      </c>
      <c r="K38" s="138">
        <f t="shared" si="0"/>
        <v>-1.494006083378078E-2</v>
      </c>
      <c r="L38" s="138">
        <f t="shared" si="1"/>
        <v>-17.928073000536937</v>
      </c>
    </row>
    <row r="39" spans="1:12" x14ac:dyDescent="0.3">
      <c r="A39" s="132">
        <v>39826</v>
      </c>
      <c r="B39" s="133">
        <v>66.63</v>
      </c>
      <c r="D39" s="132">
        <v>39465</v>
      </c>
      <c r="E39" s="133">
        <v>52.64</v>
      </c>
      <c r="G39" s="132">
        <v>39465</v>
      </c>
      <c r="H39" s="137">
        <v>53.24</v>
      </c>
      <c r="I39" s="132">
        <v>39463</v>
      </c>
      <c r="J39" s="138">
        <v>52.064999999999998</v>
      </c>
      <c r="K39" s="138">
        <f t="shared" si="0"/>
        <v>-2.4451939291737057E-2</v>
      </c>
      <c r="L39" s="138">
        <f t="shared" si="1"/>
        <v>-29.342327150084468</v>
      </c>
    </row>
    <row r="40" spans="1:12" x14ac:dyDescent="0.3">
      <c r="A40" s="132">
        <v>39827</v>
      </c>
      <c r="B40" s="133">
        <v>65</v>
      </c>
      <c r="D40" s="132">
        <v>39469</v>
      </c>
      <c r="E40" s="133">
        <v>54.24</v>
      </c>
      <c r="G40" s="132">
        <v>39469</v>
      </c>
      <c r="H40" s="137">
        <v>55.15</v>
      </c>
      <c r="I40" s="132">
        <v>39464</v>
      </c>
      <c r="J40" s="138">
        <v>55.104999999999997</v>
      </c>
      <c r="K40" s="138">
        <f t="shared" si="0"/>
        <v>2.1692778344303228E-2</v>
      </c>
      <c r="L40" s="138">
        <f t="shared" si="1"/>
        <v>26.031334013163871</v>
      </c>
    </row>
    <row r="41" spans="1:12" x14ac:dyDescent="0.3">
      <c r="A41" s="132">
        <v>39828</v>
      </c>
      <c r="B41" s="133">
        <v>65.59</v>
      </c>
      <c r="D41" s="132">
        <v>39470</v>
      </c>
      <c r="E41" s="133">
        <v>49.31</v>
      </c>
      <c r="G41" s="132">
        <v>39470</v>
      </c>
      <c r="H41" s="137">
        <v>52.07</v>
      </c>
      <c r="I41" s="132">
        <v>39465</v>
      </c>
      <c r="J41" s="138">
        <v>52.94</v>
      </c>
      <c r="K41" s="138">
        <f t="shared" si="0"/>
        <v>-1.1114224339217315E-2</v>
      </c>
      <c r="L41" s="138">
        <f t="shared" si="1"/>
        <v>-13.337069207060775</v>
      </c>
    </row>
    <row r="42" spans="1:12" x14ac:dyDescent="0.3">
      <c r="A42" s="132">
        <v>39829</v>
      </c>
      <c r="B42" s="133">
        <v>66.44</v>
      </c>
      <c r="D42" s="132">
        <v>39471</v>
      </c>
      <c r="E42" s="133">
        <v>52.73</v>
      </c>
      <c r="G42" s="132">
        <v>39471</v>
      </c>
      <c r="H42" s="137">
        <v>53.55</v>
      </c>
      <c r="I42" s="132">
        <v>39468</v>
      </c>
      <c r="J42" s="138" t="e">
        <v>#N/A</v>
      </c>
      <c r="K42" s="138" t="e">
        <f t="shared" si="0"/>
        <v>#N/A</v>
      </c>
      <c r="L42" s="138" t="e">
        <f t="shared" si="1"/>
        <v>#N/A</v>
      </c>
    </row>
    <row r="43" spans="1:12" x14ac:dyDescent="0.3">
      <c r="A43" s="132">
        <v>39833</v>
      </c>
      <c r="B43" s="133">
        <v>70.97</v>
      </c>
      <c r="D43" s="132">
        <v>39472</v>
      </c>
      <c r="E43" s="133">
        <v>53.45</v>
      </c>
      <c r="G43" s="132">
        <v>39472</v>
      </c>
      <c r="H43" s="137">
        <v>54.74</v>
      </c>
      <c r="I43" s="132">
        <v>39469</v>
      </c>
      <c r="J43" s="138">
        <v>54.695</v>
      </c>
      <c r="K43" s="138">
        <f t="shared" si="0"/>
        <v>4.4694871549995289E-2</v>
      </c>
      <c r="L43" s="138">
        <f t="shared" si="1"/>
        <v>53.633845859994345</v>
      </c>
    </row>
    <row r="44" spans="1:12" x14ac:dyDescent="0.3">
      <c r="A44" s="132">
        <v>39834</v>
      </c>
      <c r="B44" s="133">
        <v>66.38</v>
      </c>
      <c r="D44" s="132">
        <v>39475</v>
      </c>
      <c r="E44" s="133">
        <v>50.82</v>
      </c>
      <c r="G44" s="132">
        <v>39475</v>
      </c>
      <c r="H44" s="137">
        <v>52.27</v>
      </c>
      <c r="I44" s="132">
        <v>39470</v>
      </c>
      <c r="J44" s="138">
        <v>50.69</v>
      </c>
      <c r="K44" s="138">
        <f t="shared" si="0"/>
        <v>-5.4202817426998812E-2</v>
      </c>
      <c r="L44" s="138">
        <f t="shared" si="1"/>
        <v>-65.043380912398561</v>
      </c>
    </row>
    <row r="45" spans="1:12" x14ac:dyDescent="0.3">
      <c r="A45" s="132">
        <v>39835</v>
      </c>
      <c r="B45" s="133">
        <v>67.84</v>
      </c>
      <c r="D45" s="132">
        <v>39476</v>
      </c>
      <c r="E45" s="133">
        <v>52.76</v>
      </c>
      <c r="G45" s="132">
        <v>39476</v>
      </c>
      <c r="H45" s="137">
        <v>54.14</v>
      </c>
      <c r="I45" s="132">
        <v>39471</v>
      </c>
      <c r="J45" s="138">
        <v>53.140000000000008</v>
      </c>
      <c r="K45" s="138">
        <f t="shared" si="0"/>
        <v>6.1535548613085292E-3</v>
      </c>
      <c r="L45" s="138">
        <f t="shared" si="1"/>
        <v>7.3842658335702342</v>
      </c>
    </row>
    <row r="46" spans="1:12" x14ac:dyDescent="0.3">
      <c r="A46" s="132">
        <v>39836</v>
      </c>
      <c r="B46" s="133">
        <v>66.62</v>
      </c>
      <c r="D46" s="132">
        <v>39477</v>
      </c>
      <c r="E46" s="133">
        <v>54.69</v>
      </c>
      <c r="G46" s="132">
        <v>39477</v>
      </c>
      <c r="H46" s="137">
        <v>57.94</v>
      </c>
      <c r="I46" s="132">
        <v>39472</v>
      </c>
      <c r="J46" s="138">
        <v>54.094999999999999</v>
      </c>
      <c r="K46" s="138">
        <f t="shared" si="0"/>
        <v>7.1681251163656307E-3</v>
      </c>
      <c r="L46" s="138">
        <f t="shared" si="1"/>
        <v>8.6017501396387566</v>
      </c>
    </row>
    <row r="47" spans="1:12" x14ac:dyDescent="0.3">
      <c r="A47" s="132">
        <v>39839</v>
      </c>
      <c r="B47" s="133">
        <v>66.790000000000006</v>
      </c>
      <c r="D47" s="132">
        <v>39479</v>
      </c>
      <c r="E47" s="133">
        <v>50.17</v>
      </c>
      <c r="G47" s="132">
        <v>39479</v>
      </c>
      <c r="H47" s="137">
        <v>50.95</v>
      </c>
      <c r="I47" s="132">
        <v>39475</v>
      </c>
      <c r="J47" s="138">
        <v>51.544999999999995</v>
      </c>
      <c r="K47" s="138">
        <f t="shared" si="0"/>
        <v>-6.3754427390791124E-2</v>
      </c>
      <c r="L47" s="138">
        <f t="shared" si="1"/>
        <v>-76.505312868949346</v>
      </c>
    </row>
    <row r="48" spans="1:12" x14ac:dyDescent="0.3">
      <c r="A48" s="132">
        <v>39840</v>
      </c>
      <c r="B48" s="133">
        <v>66.510000000000005</v>
      </c>
      <c r="D48" s="132">
        <v>39482</v>
      </c>
      <c r="E48" s="133">
        <v>52.05</v>
      </c>
      <c r="G48" s="132">
        <v>39482</v>
      </c>
      <c r="H48" s="137">
        <v>52.46</v>
      </c>
      <c r="I48" s="132">
        <v>39476</v>
      </c>
      <c r="J48" s="138">
        <v>53.45000000000001</v>
      </c>
      <c r="K48" s="138">
        <f t="shared" si="0"/>
        <v>2.6601363680015602E-2</v>
      </c>
      <c r="L48" s="138">
        <f t="shared" si="1"/>
        <v>31.921636416018721</v>
      </c>
    </row>
    <row r="49" spans="1:12" x14ac:dyDescent="0.3">
      <c r="A49" s="132">
        <v>39841</v>
      </c>
      <c r="B49" s="133">
        <v>69.34</v>
      </c>
      <c r="D49" s="132">
        <v>39483</v>
      </c>
      <c r="E49" s="133">
        <v>53.24</v>
      </c>
      <c r="G49" s="132">
        <v>39483</v>
      </c>
      <c r="H49" s="137">
        <v>55.62</v>
      </c>
      <c r="I49" s="132">
        <v>39477</v>
      </c>
      <c r="J49" s="138">
        <v>56.314999999999998</v>
      </c>
      <c r="K49" s="138">
        <f t="shared" si="0"/>
        <v>2.1958080029035494E-2</v>
      </c>
      <c r="L49" s="138">
        <f t="shared" si="1"/>
        <v>26.349696034842591</v>
      </c>
    </row>
    <row r="50" spans="1:12" x14ac:dyDescent="0.3">
      <c r="A50" s="132">
        <v>39842</v>
      </c>
      <c r="B50" s="133">
        <v>66.59</v>
      </c>
      <c r="D50" s="132">
        <v>39484</v>
      </c>
      <c r="E50" s="133">
        <v>54.6</v>
      </c>
      <c r="G50" s="132">
        <v>39484</v>
      </c>
      <c r="H50" s="137">
        <v>55.89</v>
      </c>
      <c r="I50" s="132">
        <v>39478</v>
      </c>
      <c r="J50" s="138" t="e">
        <v>#N/A</v>
      </c>
      <c r="K50" s="138" t="e">
        <f t="shared" si="0"/>
        <v>#N/A</v>
      </c>
      <c r="L50" s="138" t="e">
        <f t="shared" si="1"/>
        <v>#N/A</v>
      </c>
    </row>
    <row r="51" spans="1:12" x14ac:dyDescent="0.3">
      <c r="A51" s="132">
        <v>39843</v>
      </c>
      <c r="B51" s="133">
        <v>68.31</v>
      </c>
      <c r="D51" s="132">
        <v>39485</v>
      </c>
      <c r="E51" s="133">
        <v>52.34</v>
      </c>
      <c r="G51" s="132">
        <v>39485</v>
      </c>
      <c r="H51" s="137">
        <v>52.96</v>
      </c>
      <c r="I51" s="132">
        <v>39479</v>
      </c>
      <c r="J51" s="138">
        <v>50.56</v>
      </c>
      <c r="K51" s="138" t="e">
        <f t="shared" si="0"/>
        <v>#N/A</v>
      </c>
      <c r="L51" s="138" t="e">
        <f t="shared" si="1"/>
        <v>#N/A</v>
      </c>
    </row>
    <row r="52" spans="1:12" x14ac:dyDescent="0.3">
      <c r="A52" s="132">
        <v>39846</v>
      </c>
      <c r="B52" s="133">
        <v>68.680000000000007</v>
      </c>
      <c r="D52" s="132">
        <v>39486</v>
      </c>
      <c r="E52" s="133">
        <v>52.21</v>
      </c>
      <c r="G52" s="132">
        <v>39486</v>
      </c>
      <c r="H52" s="137">
        <v>52.66</v>
      </c>
      <c r="I52" s="132">
        <v>39482</v>
      </c>
      <c r="J52" s="138">
        <v>52.254999999999995</v>
      </c>
      <c r="K52" s="138">
        <f t="shared" si="0"/>
        <v>-4.46110247737454E-2</v>
      </c>
      <c r="L52" s="138">
        <f t="shared" si="1"/>
        <v>-53.533229728494476</v>
      </c>
    </row>
    <row r="53" spans="1:12" x14ac:dyDescent="0.3">
      <c r="A53" s="132">
        <v>39847</v>
      </c>
      <c r="B53" s="133">
        <v>69.94</v>
      </c>
      <c r="D53" s="132">
        <v>39489</v>
      </c>
      <c r="E53" s="133">
        <v>50.97</v>
      </c>
      <c r="G53" s="132">
        <v>39489</v>
      </c>
      <c r="H53" s="137">
        <v>52.08</v>
      </c>
      <c r="I53" s="132">
        <v>39483</v>
      </c>
      <c r="J53" s="138">
        <v>54.43</v>
      </c>
      <c r="K53" s="138">
        <f t="shared" si="0"/>
        <v>7.3781811008088422E-2</v>
      </c>
      <c r="L53" s="138">
        <f t="shared" si="1"/>
        <v>88.538173209706102</v>
      </c>
    </row>
    <row r="54" spans="1:12" x14ac:dyDescent="0.3">
      <c r="A54" s="132">
        <v>39848</v>
      </c>
      <c r="B54" s="133">
        <v>70</v>
      </c>
      <c r="D54" s="132">
        <v>39490</v>
      </c>
      <c r="E54" s="133">
        <v>52.13</v>
      </c>
      <c r="G54" s="132">
        <v>39490</v>
      </c>
      <c r="H54" s="137">
        <v>50.25</v>
      </c>
      <c r="I54" s="132">
        <v>39484</v>
      </c>
      <c r="J54" s="138">
        <v>55.245000000000005</v>
      </c>
      <c r="K54" s="138">
        <f t="shared" si="0"/>
        <v>3.9612344749717664E-2</v>
      </c>
      <c r="L54" s="138">
        <f t="shared" si="1"/>
        <v>47.534813699661193</v>
      </c>
    </row>
    <row r="55" spans="1:12" x14ac:dyDescent="0.3">
      <c r="A55" s="132">
        <v>39849</v>
      </c>
      <c r="B55" s="133">
        <v>72.150000000000006</v>
      </c>
      <c r="D55" s="132">
        <v>39491</v>
      </c>
      <c r="E55" s="133">
        <v>50.56</v>
      </c>
      <c r="G55" s="132">
        <v>39491</v>
      </c>
      <c r="H55" s="137">
        <v>49.86</v>
      </c>
      <c r="I55" s="132">
        <v>39485</v>
      </c>
      <c r="J55" s="138">
        <v>52.650000000000006</v>
      </c>
      <c r="K55" s="138">
        <f t="shared" si="0"/>
        <v>-2.6712265458914745E-2</v>
      </c>
      <c r="L55" s="138">
        <f t="shared" si="1"/>
        <v>-32.054718550697693</v>
      </c>
    </row>
    <row r="56" spans="1:12" x14ac:dyDescent="0.3">
      <c r="A56" s="132">
        <v>39850</v>
      </c>
      <c r="B56" s="133">
        <v>71.36</v>
      </c>
      <c r="D56" s="132">
        <v>39492</v>
      </c>
      <c r="E56" s="133">
        <v>51.24</v>
      </c>
      <c r="G56" s="132">
        <v>39492</v>
      </c>
      <c r="H56" s="137">
        <v>51.21</v>
      </c>
      <c r="I56" s="132">
        <v>39486</v>
      </c>
      <c r="J56" s="138">
        <v>52.435000000000002</v>
      </c>
      <c r="K56" s="138">
        <f t="shared" si="0"/>
        <v>1.7266466194587403E-2</v>
      </c>
      <c r="L56" s="138">
        <f t="shared" si="1"/>
        <v>20.719759433504883</v>
      </c>
    </row>
    <row r="57" spans="1:12" x14ac:dyDescent="0.3">
      <c r="A57" s="132">
        <v>39853</v>
      </c>
      <c r="B57" s="133">
        <v>71.53</v>
      </c>
      <c r="D57" s="132">
        <v>39493</v>
      </c>
      <c r="E57" s="133">
        <v>51.55</v>
      </c>
      <c r="G57" s="132">
        <v>39493</v>
      </c>
      <c r="H57" s="137">
        <v>51.19</v>
      </c>
      <c r="I57" s="132">
        <v>39489</v>
      </c>
      <c r="J57" s="138">
        <v>51.524999999999999</v>
      </c>
      <c r="K57" s="138">
        <f t="shared" si="0"/>
        <v>-3.6014967259120879E-2</v>
      </c>
      <c r="L57" s="138">
        <f t="shared" si="1"/>
        <v>-43.21796071094505</v>
      </c>
    </row>
    <row r="58" spans="1:12" x14ac:dyDescent="0.3">
      <c r="A58" s="132">
        <v>39854</v>
      </c>
      <c r="B58" s="133">
        <v>72.239999999999995</v>
      </c>
      <c r="D58" s="132">
        <v>39497</v>
      </c>
      <c r="E58" s="133">
        <v>51.47</v>
      </c>
      <c r="G58" s="132">
        <v>39497</v>
      </c>
      <c r="H58" s="137">
        <v>52.24</v>
      </c>
      <c r="I58" s="132">
        <v>39490</v>
      </c>
      <c r="J58" s="138">
        <v>51.19</v>
      </c>
      <c r="K58" s="138">
        <f t="shared" si="0"/>
        <v>-9.1005948681523577E-2</v>
      </c>
      <c r="L58" s="138">
        <f t="shared" si="1"/>
        <v>-109.20713841782829</v>
      </c>
    </row>
    <row r="59" spans="1:12" x14ac:dyDescent="0.3">
      <c r="A59" s="132">
        <v>39855</v>
      </c>
      <c r="B59" s="133">
        <v>69.14</v>
      </c>
      <c r="D59" s="132">
        <v>39498</v>
      </c>
      <c r="E59" s="133">
        <v>50.84</v>
      </c>
      <c r="G59" s="132">
        <v>39498</v>
      </c>
      <c r="H59" s="137">
        <v>52.49</v>
      </c>
      <c r="I59" s="132">
        <v>39491</v>
      </c>
      <c r="J59" s="138">
        <v>50.21</v>
      </c>
      <c r="K59" s="138" t="e">
        <f t="shared" si="0"/>
        <v>#N/A</v>
      </c>
      <c r="L59" s="138" t="e">
        <f t="shared" si="1"/>
        <v>#N/A</v>
      </c>
    </row>
    <row r="60" spans="1:12" x14ac:dyDescent="0.3">
      <c r="A60" s="132">
        <v>39856</v>
      </c>
      <c r="B60" s="133">
        <v>64.709999999999994</v>
      </c>
      <c r="D60" s="132">
        <v>39499</v>
      </c>
      <c r="E60" s="133">
        <v>50.2</v>
      </c>
      <c r="G60" s="132">
        <v>39499</v>
      </c>
      <c r="H60" s="137">
        <v>52.54</v>
      </c>
      <c r="I60" s="132">
        <v>39492</v>
      </c>
      <c r="J60" s="138">
        <v>51.225000000000001</v>
      </c>
      <c r="K60" s="138">
        <f t="shared" si="0"/>
        <v>1.3152689873417705E-2</v>
      </c>
      <c r="L60" s="138">
        <f t="shared" si="1"/>
        <v>15.783227848101246</v>
      </c>
    </row>
    <row r="61" spans="1:12" x14ac:dyDescent="0.3">
      <c r="A61" s="132">
        <v>39857</v>
      </c>
      <c r="B61" s="133">
        <v>67.209999999999994</v>
      </c>
      <c r="D61" s="132">
        <v>39500</v>
      </c>
      <c r="E61" s="133">
        <v>48.71</v>
      </c>
      <c r="G61" s="132">
        <v>39500</v>
      </c>
      <c r="H61" s="137">
        <v>50.51</v>
      </c>
      <c r="I61" s="132">
        <v>39493</v>
      </c>
      <c r="J61" s="138">
        <v>51.37</v>
      </c>
      <c r="K61" s="138">
        <f t="shared" si="0"/>
        <v>-1.6936178356138133E-2</v>
      </c>
      <c r="L61" s="138">
        <f t="shared" si="1"/>
        <v>-20.323414027365757</v>
      </c>
    </row>
    <row r="62" spans="1:12" x14ac:dyDescent="0.3">
      <c r="A62" s="132">
        <v>39861</v>
      </c>
      <c r="B62" s="133">
        <v>66.06</v>
      </c>
      <c r="D62" s="132">
        <v>39503</v>
      </c>
      <c r="E62" s="133">
        <v>49.66</v>
      </c>
      <c r="G62" s="132">
        <v>39503</v>
      </c>
      <c r="H62" s="137">
        <v>51.43</v>
      </c>
      <c r="I62" s="132">
        <v>39496</v>
      </c>
      <c r="J62" s="138" t="e">
        <v>#N/A</v>
      </c>
      <c r="K62" s="138" t="e">
        <f t="shared" si="0"/>
        <v>#N/A</v>
      </c>
      <c r="L62" s="138" t="e">
        <f t="shared" si="1"/>
        <v>#N/A</v>
      </c>
    </row>
    <row r="63" spans="1:12" x14ac:dyDescent="0.3">
      <c r="A63" s="132">
        <v>39862</v>
      </c>
      <c r="B63" s="133">
        <v>68.400000000000006</v>
      </c>
      <c r="D63" s="132">
        <v>39504</v>
      </c>
      <c r="E63" s="133">
        <v>50.8</v>
      </c>
      <c r="G63" s="132">
        <v>39504</v>
      </c>
      <c r="H63" s="137">
        <v>51.91</v>
      </c>
      <c r="I63" s="132">
        <v>39497</v>
      </c>
      <c r="J63" s="138">
        <v>51.854999999999997</v>
      </c>
      <c r="K63" s="138">
        <f t="shared" si="0"/>
        <v>-6.1363019277762824E-2</v>
      </c>
      <c r="L63" s="138">
        <f t="shared" si="1"/>
        <v>-73.635623133315391</v>
      </c>
    </row>
    <row r="64" spans="1:12" x14ac:dyDescent="0.3">
      <c r="A64" s="132">
        <v>39863</v>
      </c>
      <c r="B64" s="133">
        <v>67.86</v>
      </c>
      <c r="D64" s="132">
        <v>39505</v>
      </c>
      <c r="E64" s="133">
        <v>51.08</v>
      </c>
      <c r="G64" s="132">
        <v>39505</v>
      </c>
      <c r="H64" s="137">
        <v>53.25</v>
      </c>
      <c r="I64" s="132">
        <v>39498</v>
      </c>
      <c r="J64" s="138">
        <v>51.664999999999999</v>
      </c>
      <c r="K64" s="138">
        <f t="shared" si="0"/>
        <v>-1.8708452041785496E-2</v>
      </c>
      <c r="L64" s="138">
        <f t="shared" si="1"/>
        <v>-22.450142450142593</v>
      </c>
    </row>
    <row r="65" spans="1:12" x14ac:dyDescent="0.3">
      <c r="A65" s="132">
        <v>39864</v>
      </c>
      <c r="B65" s="133">
        <v>67.75</v>
      </c>
      <c r="D65" s="132">
        <v>39506</v>
      </c>
      <c r="E65" s="133">
        <v>49.98</v>
      </c>
      <c r="G65" s="132">
        <v>39506</v>
      </c>
      <c r="H65" s="137">
        <v>52.38</v>
      </c>
      <c r="I65" s="132">
        <v>39499</v>
      </c>
      <c r="J65" s="138">
        <v>51.370000000000005</v>
      </c>
      <c r="K65" s="138">
        <f t="shared" si="0"/>
        <v>-2.0310861066081771E-2</v>
      </c>
      <c r="L65" s="138">
        <f t="shared" si="1"/>
        <v>-24.373033279298124</v>
      </c>
    </row>
    <row r="66" spans="1:12" x14ac:dyDescent="0.3">
      <c r="A66" s="132">
        <v>39867</v>
      </c>
      <c r="B66" s="133">
        <v>69.89</v>
      </c>
      <c r="D66" s="132">
        <v>39507</v>
      </c>
      <c r="E66" s="133">
        <v>50.49</v>
      </c>
      <c r="G66" s="132">
        <v>39507</v>
      </c>
      <c r="H66" s="137">
        <v>54.44</v>
      </c>
      <c r="I66" s="132">
        <v>39500</v>
      </c>
      <c r="J66" s="138">
        <v>49.609999999999992</v>
      </c>
      <c r="K66" s="138">
        <f t="shared" si="0"/>
        <v>-3.7166424065987511E-2</v>
      </c>
      <c r="L66" s="138">
        <f t="shared" si="1"/>
        <v>-44.599708879185016</v>
      </c>
    </row>
    <row r="67" spans="1:12" x14ac:dyDescent="0.3">
      <c r="A67" s="132">
        <v>39868</v>
      </c>
      <c r="B67" s="133">
        <v>65.27</v>
      </c>
      <c r="D67" s="132">
        <v>39510</v>
      </c>
      <c r="E67" s="133">
        <v>50.23</v>
      </c>
      <c r="G67" s="132">
        <v>39510</v>
      </c>
      <c r="H67" s="137">
        <v>52.63</v>
      </c>
      <c r="I67" s="132">
        <v>39503</v>
      </c>
      <c r="J67" s="138">
        <v>50.544999999999995</v>
      </c>
      <c r="K67" s="138">
        <f t="shared" si="0"/>
        <v>-1.2600117210392716E-2</v>
      </c>
      <c r="L67" s="138">
        <f t="shared" si="1"/>
        <v>-15.120140652471258</v>
      </c>
    </row>
    <row r="68" spans="1:12" x14ac:dyDescent="0.3">
      <c r="A68" s="132">
        <v>39869</v>
      </c>
      <c r="B68" s="133">
        <v>66.41</v>
      </c>
      <c r="D68" s="132">
        <v>39511</v>
      </c>
      <c r="E68" s="133">
        <v>50.41</v>
      </c>
      <c r="G68" s="132">
        <v>39511</v>
      </c>
      <c r="H68" s="137">
        <v>51.2</v>
      </c>
      <c r="I68" s="132">
        <v>39504</v>
      </c>
      <c r="J68" s="138">
        <v>51.354999999999997</v>
      </c>
      <c r="K68" s="138">
        <f t="shared" si="0"/>
        <v>2.2804222266480701E-2</v>
      </c>
      <c r="L68" s="138">
        <f t="shared" si="1"/>
        <v>27.365066719776838</v>
      </c>
    </row>
    <row r="69" spans="1:12" x14ac:dyDescent="0.3">
      <c r="A69" s="132">
        <v>39870</v>
      </c>
      <c r="B69" s="133">
        <v>65.64</v>
      </c>
      <c r="D69" s="132">
        <v>39512</v>
      </c>
      <c r="E69" s="133">
        <v>50</v>
      </c>
      <c r="G69" s="132">
        <v>39512</v>
      </c>
      <c r="H69" s="137">
        <v>52.25</v>
      </c>
      <c r="I69" s="132">
        <v>39505</v>
      </c>
      <c r="J69" s="138">
        <v>52.164999999999999</v>
      </c>
      <c r="K69" s="138">
        <f t="shared" si="0"/>
        <v>1.8350414836505569E-2</v>
      </c>
      <c r="L69" s="138">
        <f t="shared" si="1"/>
        <v>22.020497803806681</v>
      </c>
    </row>
    <row r="70" spans="1:12" x14ac:dyDescent="0.3">
      <c r="A70" s="132">
        <v>39871</v>
      </c>
      <c r="B70" s="133">
        <v>64.44</v>
      </c>
      <c r="D70" s="132">
        <v>39513</v>
      </c>
      <c r="E70" s="133">
        <v>51.34</v>
      </c>
      <c r="G70" s="132">
        <v>39513</v>
      </c>
      <c r="H70" s="137">
        <v>54.94</v>
      </c>
      <c r="I70" s="132">
        <v>39506</v>
      </c>
      <c r="J70" s="138">
        <v>51.18</v>
      </c>
      <c r="K70" s="138">
        <f t="shared" si="0"/>
        <v>-3.6986568035818129E-3</v>
      </c>
      <c r="L70" s="138">
        <f t="shared" si="1"/>
        <v>-4.4383881642981748</v>
      </c>
    </row>
    <row r="71" spans="1:12" x14ac:dyDescent="0.3">
      <c r="A71" s="132">
        <v>39874</v>
      </c>
      <c r="B71" s="133">
        <v>69.069999999999993</v>
      </c>
      <c r="D71" s="132">
        <v>39514</v>
      </c>
      <c r="E71" s="133">
        <v>50.36</v>
      </c>
      <c r="G71" s="132">
        <v>39514</v>
      </c>
      <c r="H71" s="137">
        <v>54.96</v>
      </c>
      <c r="I71" s="132">
        <v>39507</v>
      </c>
      <c r="J71" s="138">
        <v>52.465000000000003</v>
      </c>
      <c r="K71" s="138" t="e">
        <f t="shared" si="0"/>
        <v>#N/A</v>
      </c>
      <c r="L71" s="138" t="e">
        <f t="shared" si="1"/>
        <v>#N/A</v>
      </c>
    </row>
    <row r="72" spans="1:12" x14ac:dyDescent="0.3">
      <c r="A72" s="132">
        <v>39875</v>
      </c>
      <c r="B72" s="133">
        <v>67.02</v>
      </c>
      <c r="D72" s="132">
        <v>39517</v>
      </c>
      <c r="E72" s="133">
        <v>50.87</v>
      </c>
      <c r="G72" s="132">
        <v>39517</v>
      </c>
      <c r="H72" s="137">
        <v>54.2</v>
      </c>
      <c r="I72" s="132">
        <v>39510</v>
      </c>
      <c r="J72" s="138">
        <v>51.43</v>
      </c>
      <c r="K72" s="138">
        <f t="shared" si="0"/>
        <v>-8.1959309613344362E-3</v>
      </c>
      <c r="L72" s="138">
        <f t="shared" si="1"/>
        <v>-9.835117153601324</v>
      </c>
    </row>
    <row r="73" spans="1:12" x14ac:dyDescent="0.3">
      <c r="A73" s="132">
        <v>39876</v>
      </c>
      <c r="B73" s="133">
        <v>62.84</v>
      </c>
      <c r="D73" s="132">
        <v>39518</v>
      </c>
      <c r="E73" s="133">
        <v>50.22</v>
      </c>
      <c r="G73" s="132">
        <v>39518</v>
      </c>
      <c r="H73" s="137">
        <v>53.61</v>
      </c>
      <c r="I73" s="132">
        <v>39511</v>
      </c>
      <c r="J73" s="138">
        <v>50.805</v>
      </c>
      <c r="K73" s="138">
        <f t="shared" si="0"/>
        <v>-1.6645698248330582E-2</v>
      </c>
      <c r="L73" s="138">
        <f t="shared" si="1"/>
        <v>-19.974837897996697</v>
      </c>
    </row>
    <row r="74" spans="1:12" x14ac:dyDescent="0.3">
      <c r="A74" s="132">
        <v>39877</v>
      </c>
      <c r="B74" s="133">
        <v>61.76</v>
      </c>
      <c r="D74" s="132">
        <v>39519</v>
      </c>
      <c r="E74" s="133">
        <v>53.65</v>
      </c>
      <c r="G74" s="132">
        <v>39519</v>
      </c>
      <c r="H74" s="137">
        <v>57.21</v>
      </c>
      <c r="I74" s="132">
        <v>39512</v>
      </c>
      <c r="J74" s="138">
        <v>51.125</v>
      </c>
      <c r="K74" s="138">
        <f t="shared" si="0"/>
        <v>-4.7693206151451142E-3</v>
      </c>
      <c r="L74" s="138">
        <f t="shared" si="1"/>
        <v>-5.7231847381741368</v>
      </c>
    </row>
    <row r="75" spans="1:12" x14ac:dyDescent="0.3">
      <c r="A75" s="132">
        <v>39878</v>
      </c>
      <c r="B75" s="133">
        <v>60.22</v>
      </c>
      <c r="D75" s="132">
        <v>39520</v>
      </c>
      <c r="E75" s="133">
        <v>54.12</v>
      </c>
      <c r="G75" s="132">
        <v>39520</v>
      </c>
      <c r="H75" s="137">
        <v>57.29</v>
      </c>
      <c r="I75" s="132">
        <v>39513</v>
      </c>
      <c r="J75" s="138">
        <v>53.140000000000008</v>
      </c>
      <c r="K75" s="138">
        <f t="shared" si="0"/>
        <v>7.1155009070752187E-2</v>
      </c>
      <c r="L75" s="138">
        <f t="shared" si="1"/>
        <v>85.386010884902618</v>
      </c>
    </row>
    <row r="76" spans="1:12" x14ac:dyDescent="0.3">
      <c r="A76" s="132">
        <v>39881</v>
      </c>
      <c r="B76" s="133">
        <v>59.68</v>
      </c>
      <c r="D76" s="132">
        <v>39521</v>
      </c>
      <c r="E76" s="133">
        <v>52.07</v>
      </c>
      <c r="G76" s="132">
        <v>39521</v>
      </c>
      <c r="H76" s="137">
        <v>56.13</v>
      </c>
      <c r="I76" s="132">
        <v>39514</v>
      </c>
      <c r="J76" s="138">
        <v>52.66</v>
      </c>
      <c r="K76" s="138">
        <f t="shared" si="0"/>
        <v>4.1843901473934159E-2</v>
      </c>
      <c r="L76" s="138">
        <f t="shared" si="1"/>
        <v>50.212681768720991</v>
      </c>
    </row>
    <row r="77" spans="1:12" x14ac:dyDescent="0.3">
      <c r="A77" s="132">
        <v>39882</v>
      </c>
      <c r="B77" s="133">
        <v>56.99</v>
      </c>
      <c r="D77" s="132">
        <v>39524</v>
      </c>
      <c r="E77" s="133">
        <v>51.21</v>
      </c>
      <c r="G77" s="132">
        <v>39524</v>
      </c>
      <c r="H77" s="137">
        <v>53.31</v>
      </c>
      <c r="I77" s="132">
        <v>39517</v>
      </c>
      <c r="J77" s="138">
        <v>52.534999999999997</v>
      </c>
      <c r="K77" s="138">
        <f t="shared" si="0"/>
        <v>2.2977314769740041E-2</v>
      </c>
      <c r="L77" s="138">
        <f t="shared" si="1"/>
        <v>27.572777723688048</v>
      </c>
    </row>
    <row r="78" spans="1:12" x14ac:dyDescent="0.3">
      <c r="A78" s="132">
        <v>39883</v>
      </c>
      <c r="B78" s="133">
        <v>58.21</v>
      </c>
      <c r="D78" s="132">
        <v>39525</v>
      </c>
      <c r="E78" s="133">
        <v>49.44</v>
      </c>
      <c r="G78" s="132">
        <v>39525</v>
      </c>
      <c r="H78" s="137">
        <v>51.44</v>
      </c>
      <c r="I78" s="132">
        <v>39518</v>
      </c>
      <c r="J78" s="138">
        <v>51.914999999999999</v>
      </c>
      <c r="K78" s="138">
        <f t="shared" si="0"/>
        <v>-4.7924853829195823E-3</v>
      </c>
      <c r="L78" s="138">
        <f t="shared" si="1"/>
        <v>-5.750982459503498</v>
      </c>
    </row>
    <row r="79" spans="1:12" x14ac:dyDescent="0.3">
      <c r="A79" s="132">
        <v>39884</v>
      </c>
      <c r="B79" s="133">
        <v>59.07</v>
      </c>
      <c r="D79" s="132">
        <v>39526</v>
      </c>
      <c r="E79" s="133">
        <v>53.45</v>
      </c>
      <c r="G79" s="132">
        <v>39526</v>
      </c>
      <c r="H79" s="137">
        <v>58.52</v>
      </c>
      <c r="I79" s="132">
        <v>39519</v>
      </c>
      <c r="J79" s="138">
        <v>55.43</v>
      </c>
      <c r="K79" s="138">
        <f t="shared" ref="K79:K142" si="2">(J79-J70)/J70</f>
        <v>8.3040250097694418E-2</v>
      </c>
      <c r="L79" s="138">
        <f t="shared" ref="L79:L142" si="3">K79*$D$2/$D$1</f>
        <v>99.648300117233305</v>
      </c>
    </row>
    <row r="80" spans="1:12" x14ac:dyDescent="0.3">
      <c r="A80" s="132">
        <v>39885</v>
      </c>
      <c r="B80" s="133">
        <v>64.28</v>
      </c>
      <c r="D80" s="132">
        <v>39527</v>
      </c>
      <c r="E80" s="133">
        <v>52.53</v>
      </c>
      <c r="G80" s="132">
        <v>39527</v>
      </c>
      <c r="H80" s="137">
        <v>54.99</v>
      </c>
      <c r="I80" s="132">
        <v>39520</v>
      </c>
      <c r="J80" s="138">
        <v>55.705000000000005</v>
      </c>
      <c r="K80" s="138">
        <f t="shared" si="2"/>
        <v>6.1755456018297947E-2</v>
      </c>
      <c r="L80" s="138">
        <f t="shared" si="3"/>
        <v>74.106547221957541</v>
      </c>
    </row>
    <row r="81" spans="1:12" x14ac:dyDescent="0.3">
      <c r="A81" s="132">
        <v>39888</v>
      </c>
      <c r="B81" s="133">
        <v>65.09</v>
      </c>
      <c r="D81" s="132">
        <v>39531</v>
      </c>
      <c r="E81" s="133">
        <v>53.16</v>
      </c>
      <c r="G81" s="132">
        <v>39531</v>
      </c>
      <c r="H81" s="137">
        <v>54.13</v>
      </c>
      <c r="I81" s="132">
        <v>39521</v>
      </c>
      <c r="J81" s="138">
        <v>54.1</v>
      </c>
      <c r="K81" s="138">
        <f t="shared" si="2"/>
        <v>5.1915224577095111E-2</v>
      </c>
      <c r="L81" s="138">
        <f t="shared" si="3"/>
        <v>62.29826949251413</v>
      </c>
    </row>
    <row r="82" spans="1:12" x14ac:dyDescent="0.3">
      <c r="A82" s="132">
        <v>39889</v>
      </c>
      <c r="B82" s="133">
        <v>65.260000000000005</v>
      </c>
      <c r="D82" s="132">
        <v>39532</v>
      </c>
      <c r="E82" s="133">
        <v>53.55</v>
      </c>
      <c r="G82" s="132">
        <v>39532</v>
      </c>
      <c r="H82" s="137">
        <v>55.28</v>
      </c>
      <c r="I82" s="132">
        <v>39524</v>
      </c>
      <c r="J82" s="138">
        <v>52.260000000000012</v>
      </c>
      <c r="K82" s="138">
        <f t="shared" si="2"/>
        <v>2.8638913492766708E-2</v>
      </c>
      <c r="L82" s="138">
        <f t="shared" si="3"/>
        <v>34.366696191320045</v>
      </c>
    </row>
    <row r="83" spans="1:12" x14ac:dyDescent="0.3">
      <c r="A83" s="132">
        <v>39890</v>
      </c>
      <c r="B83" s="133">
        <v>66.239999999999995</v>
      </c>
      <c r="D83" s="132">
        <v>39533</v>
      </c>
      <c r="E83" s="133">
        <v>56.16</v>
      </c>
      <c r="G83" s="132">
        <v>39533</v>
      </c>
      <c r="H83" s="137">
        <v>57.06</v>
      </c>
      <c r="I83" s="132">
        <v>39525</v>
      </c>
      <c r="J83" s="138">
        <v>50.44</v>
      </c>
      <c r="K83" s="138">
        <f t="shared" si="2"/>
        <v>-1.3398533007335008E-2</v>
      </c>
      <c r="L83" s="138">
        <f t="shared" si="3"/>
        <v>-16.078239608802008</v>
      </c>
    </row>
    <row r="84" spans="1:12" x14ac:dyDescent="0.3">
      <c r="A84" s="132">
        <v>39891</v>
      </c>
      <c r="B84" s="133">
        <v>70.87</v>
      </c>
      <c r="D84" s="132">
        <v>39534</v>
      </c>
      <c r="E84" s="133">
        <v>54.71</v>
      </c>
      <c r="G84" s="132">
        <v>39534</v>
      </c>
      <c r="H84" s="137">
        <v>54.91</v>
      </c>
      <c r="I84" s="132">
        <v>39526</v>
      </c>
      <c r="J84" s="138">
        <v>55.984999999999992</v>
      </c>
      <c r="K84" s="138">
        <f t="shared" si="2"/>
        <v>5.3537824614226272E-2</v>
      </c>
      <c r="L84" s="138">
        <f t="shared" si="3"/>
        <v>64.245389537071517</v>
      </c>
    </row>
    <row r="85" spans="1:12" x14ac:dyDescent="0.3">
      <c r="A85" s="132">
        <v>39892</v>
      </c>
      <c r="B85" s="133">
        <v>71.12</v>
      </c>
      <c r="D85" s="132">
        <v>39535</v>
      </c>
      <c r="E85" s="133">
        <v>53.99</v>
      </c>
      <c r="G85" s="132">
        <v>39535</v>
      </c>
      <c r="H85" s="137">
        <v>53.73</v>
      </c>
      <c r="I85" s="132">
        <v>39527</v>
      </c>
      <c r="J85" s="138">
        <v>53.760000000000012</v>
      </c>
      <c r="K85" s="138">
        <f t="shared" si="2"/>
        <v>2.0888720091151076E-2</v>
      </c>
      <c r="L85" s="138">
        <f t="shared" si="3"/>
        <v>25.06646410938129</v>
      </c>
    </row>
    <row r="86" spans="1:12" x14ac:dyDescent="0.3">
      <c r="A86" s="132">
        <v>39895</v>
      </c>
      <c r="B86" s="133">
        <v>69.349999999999994</v>
      </c>
      <c r="D86" s="132">
        <v>39538</v>
      </c>
      <c r="E86" s="133">
        <v>56.36</v>
      </c>
      <c r="G86" s="132">
        <v>39538</v>
      </c>
      <c r="H86" s="137">
        <v>55.03</v>
      </c>
      <c r="I86" s="132">
        <v>39528</v>
      </c>
      <c r="J86" s="138" t="e">
        <v>#N/A</v>
      </c>
      <c r="K86" s="138" t="e">
        <f t="shared" si="2"/>
        <v>#N/A</v>
      </c>
      <c r="L86" s="138" t="e">
        <f t="shared" si="3"/>
        <v>#N/A</v>
      </c>
    </row>
    <row r="87" spans="1:12" x14ac:dyDescent="0.3">
      <c r="A87" s="132">
        <v>39896</v>
      </c>
      <c r="B87" s="133">
        <v>69.16</v>
      </c>
      <c r="D87" s="132">
        <v>39539</v>
      </c>
      <c r="E87" s="133">
        <v>48.63</v>
      </c>
      <c r="G87" s="132">
        <v>39539</v>
      </c>
      <c r="H87" s="137">
        <v>46.66</v>
      </c>
      <c r="I87" s="132">
        <v>39531</v>
      </c>
      <c r="J87" s="138">
        <v>53.645000000000003</v>
      </c>
      <c r="K87" s="138">
        <f t="shared" si="2"/>
        <v>3.3323702205528348E-2</v>
      </c>
      <c r="L87" s="138">
        <f t="shared" si="3"/>
        <v>39.98844264663402</v>
      </c>
    </row>
    <row r="88" spans="1:12" x14ac:dyDescent="0.3">
      <c r="A88" s="132">
        <v>39897</v>
      </c>
      <c r="B88" s="133">
        <v>67.12</v>
      </c>
      <c r="D88" s="132">
        <v>39540</v>
      </c>
      <c r="E88" s="133">
        <v>49.95</v>
      </c>
      <c r="G88" s="132">
        <v>39540</v>
      </c>
      <c r="H88" s="137">
        <v>49.28</v>
      </c>
      <c r="I88" s="132">
        <v>39532</v>
      </c>
      <c r="J88" s="138">
        <v>54.414999999999999</v>
      </c>
      <c r="K88" s="138">
        <f t="shared" si="2"/>
        <v>-1.8311383727223535E-2</v>
      </c>
      <c r="L88" s="138">
        <f t="shared" si="3"/>
        <v>-21.973660472668243</v>
      </c>
    </row>
    <row r="89" spans="1:12" x14ac:dyDescent="0.3">
      <c r="A89" s="132">
        <v>39898</v>
      </c>
      <c r="B89" s="133">
        <v>67.27</v>
      </c>
      <c r="D89" s="132">
        <v>39541</v>
      </c>
      <c r="E89" s="133">
        <v>49.52</v>
      </c>
      <c r="G89" s="132">
        <v>39541</v>
      </c>
      <c r="H89" s="137">
        <v>49.37</v>
      </c>
      <c r="I89" s="132">
        <v>39533</v>
      </c>
      <c r="J89" s="138">
        <v>56.609999999999992</v>
      </c>
      <c r="K89" s="138">
        <f t="shared" si="2"/>
        <v>1.6246297459832814E-2</v>
      </c>
      <c r="L89" s="138">
        <f t="shared" si="3"/>
        <v>19.495556951799376</v>
      </c>
    </row>
    <row r="90" spans="1:12" x14ac:dyDescent="0.3">
      <c r="A90" s="132">
        <v>39899</v>
      </c>
      <c r="B90" s="133">
        <v>70.39</v>
      </c>
      <c r="D90" s="132">
        <v>39542</v>
      </c>
      <c r="E90" s="133">
        <v>49.65</v>
      </c>
      <c r="G90" s="132">
        <v>39542</v>
      </c>
      <c r="H90" s="137">
        <v>48.14</v>
      </c>
      <c r="I90" s="132">
        <v>39534</v>
      </c>
      <c r="J90" s="138">
        <v>54.81</v>
      </c>
      <c r="K90" s="138">
        <f t="shared" si="2"/>
        <v>1.3123844731977835E-2</v>
      </c>
      <c r="L90" s="138">
        <f t="shared" si="3"/>
        <v>15.748613678373401</v>
      </c>
    </row>
    <row r="91" spans="1:12" x14ac:dyDescent="0.3">
      <c r="A91" s="132">
        <v>39902</v>
      </c>
      <c r="B91" s="133">
        <v>72.97</v>
      </c>
      <c r="D91" s="132">
        <v>39545</v>
      </c>
      <c r="E91" s="133">
        <v>48.88</v>
      </c>
      <c r="G91" s="132">
        <v>39545</v>
      </c>
      <c r="H91" s="137">
        <v>47.56</v>
      </c>
      <c r="I91" s="132">
        <v>39535</v>
      </c>
      <c r="J91" s="138">
        <v>53.859999999999992</v>
      </c>
      <c r="K91" s="138">
        <f t="shared" si="2"/>
        <v>3.0616150019134706E-2</v>
      </c>
      <c r="L91" s="138">
        <f t="shared" si="3"/>
        <v>36.739380022961647</v>
      </c>
    </row>
    <row r="92" spans="1:12" x14ac:dyDescent="0.3">
      <c r="A92" s="132">
        <v>39903</v>
      </c>
      <c r="B92" s="133">
        <v>72.430000000000007</v>
      </c>
      <c r="D92" s="132">
        <v>39546</v>
      </c>
      <c r="E92" s="133">
        <v>48.9</v>
      </c>
      <c r="G92" s="132">
        <v>39546</v>
      </c>
      <c r="H92" s="137">
        <v>47.18</v>
      </c>
      <c r="I92" s="132">
        <v>39538</v>
      </c>
      <c r="J92" s="138">
        <v>55.695</v>
      </c>
      <c r="K92" s="138">
        <f t="shared" si="2"/>
        <v>0.1041831879460746</v>
      </c>
      <c r="L92" s="138">
        <f t="shared" si="3"/>
        <v>125.01982553528951</v>
      </c>
    </row>
    <row r="93" spans="1:12" x14ac:dyDescent="0.3">
      <c r="A93" s="132">
        <v>39904</v>
      </c>
      <c r="B93" s="133">
        <v>66.989999999999995</v>
      </c>
      <c r="D93" s="132">
        <v>39547</v>
      </c>
      <c r="E93" s="133">
        <v>49.65</v>
      </c>
      <c r="G93" s="132">
        <v>39547</v>
      </c>
      <c r="H93" s="137">
        <v>47.96</v>
      </c>
      <c r="I93" s="132">
        <v>39539</v>
      </c>
      <c r="J93" s="138">
        <v>47.645000000000003</v>
      </c>
      <c r="K93" s="138">
        <f t="shared" si="2"/>
        <v>-0.14896847369831187</v>
      </c>
      <c r="L93" s="138">
        <f t="shared" si="3"/>
        <v>-178.76216843797425</v>
      </c>
    </row>
    <row r="94" spans="1:12" x14ac:dyDescent="0.3">
      <c r="A94" s="132">
        <v>39905</v>
      </c>
      <c r="B94" s="133">
        <v>67.180000000000007</v>
      </c>
      <c r="D94" s="132">
        <v>39548</v>
      </c>
      <c r="E94" s="133">
        <v>48.93</v>
      </c>
      <c r="G94" s="132">
        <v>39548</v>
      </c>
      <c r="H94" s="137">
        <v>47.63</v>
      </c>
      <c r="I94" s="132">
        <v>39540</v>
      </c>
      <c r="J94" s="138">
        <v>49.615000000000002</v>
      </c>
      <c r="K94" s="138">
        <f t="shared" si="2"/>
        <v>-7.7101934523809701E-2</v>
      </c>
      <c r="L94" s="138">
        <f t="shared" si="3"/>
        <v>-92.52232142857163</v>
      </c>
    </row>
    <row r="95" spans="1:12" x14ac:dyDescent="0.3">
      <c r="A95" s="132">
        <v>39906</v>
      </c>
      <c r="B95" s="133">
        <v>66.540000000000006</v>
      </c>
      <c r="D95" s="132">
        <v>39549</v>
      </c>
      <c r="E95" s="133">
        <v>49.38</v>
      </c>
      <c r="G95" s="132">
        <v>39549</v>
      </c>
      <c r="H95" s="137">
        <v>48.54</v>
      </c>
      <c r="I95" s="132">
        <v>39541</v>
      </c>
      <c r="J95" s="138">
        <v>49.445</v>
      </c>
      <c r="K95" s="138" t="e">
        <f t="shared" si="2"/>
        <v>#N/A</v>
      </c>
      <c r="L95" s="138" t="e">
        <f t="shared" si="3"/>
        <v>#N/A</v>
      </c>
    </row>
    <row r="96" spans="1:12" x14ac:dyDescent="0.3">
      <c r="A96" s="132">
        <v>39909</v>
      </c>
      <c r="B96" s="133">
        <v>67.33</v>
      </c>
      <c r="D96" s="132">
        <v>39552</v>
      </c>
      <c r="E96" s="133">
        <v>48.86</v>
      </c>
      <c r="G96" s="132">
        <v>39552</v>
      </c>
      <c r="H96" s="137">
        <v>48.31</v>
      </c>
      <c r="I96" s="132">
        <v>39542</v>
      </c>
      <c r="J96" s="138">
        <v>48.895000000000003</v>
      </c>
      <c r="K96" s="138">
        <f t="shared" si="2"/>
        <v>-8.8545064777705282E-2</v>
      </c>
      <c r="L96" s="138">
        <f t="shared" si="3"/>
        <v>-106.25407773324633</v>
      </c>
    </row>
    <row r="97" spans="1:12" x14ac:dyDescent="0.3">
      <c r="A97" s="132">
        <v>39910</v>
      </c>
      <c r="B97" s="133">
        <v>66.7</v>
      </c>
      <c r="D97" s="132">
        <v>39553</v>
      </c>
      <c r="E97" s="133">
        <v>46.83</v>
      </c>
      <c r="G97" s="132">
        <v>39553</v>
      </c>
      <c r="H97" s="137">
        <v>47.67</v>
      </c>
      <c r="I97" s="132">
        <v>39545</v>
      </c>
      <c r="J97" s="138">
        <v>48.22</v>
      </c>
      <c r="K97" s="138">
        <f t="shared" si="2"/>
        <v>-0.11384728475604154</v>
      </c>
      <c r="L97" s="138">
        <f t="shared" si="3"/>
        <v>-136.61674170724984</v>
      </c>
    </row>
    <row r="98" spans="1:12" x14ac:dyDescent="0.3">
      <c r="A98" s="132">
        <v>39911</v>
      </c>
      <c r="B98" s="133">
        <v>67.22</v>
      </c>
      <c r="D98" s="132">
        <v>39554</v>
      </c>
      <c r="E98" s="133">
        <v>46.37</v>
      </c>
      <c r="G98" s="132">
        <v>39554</v>
      </c>
      <c r="H98" s="137">
        <v>44.45</v>
      </c>
      <c r="I98" s="132">
        <v>39546</v>
      </c>
      <c r="J98" s="138">
        <v>48.04</v>
      </c>
      <c r="K98" s="138">
        <f t="shared" si="2"/>
        <v>-0.15138668079844542</v>
      </c>
      <c r="L98" s="138">
        <f t="shared" si="3"/>
        <v>-181.66401695813448</v>
      </c>
    </row>
    <row r="99" spans="1:12" x14ac:dyDescent="0.3">
      <c r="A99" s="132">
        <v>39912</v>
      </c>
      <c r="B99" s="133">
        <v>65.89</v>
      </c>
      <c r="D99" s="132">
        <v>39555</v>
      </c>
      <c r="E99" s="133">
        <v>46.84</v>
      </c>
      <c r="G99" s="132">
        <v>39555</v>
      </c>
      <c r="H99" s="137">
        <v>45.39</v>
      </c>
      <c r="I99" s="132">
        <v>39547</v>
      </c>
      <c r="J99" s="138">
        <v>48.805</v>
      </c>
      <c r="K99" s="138">
        <f t="shared" si="2"/>
        <v>-0.10956029921547167</v>
      </c>
      <c r="L99" s="138">
        <f t="shared" si="3"/>
        <v>-131.47235905856598</v>
      </c>
    </row>
    <row r="100" spans="1:12" x14ac:dyDescent="0.3">
      <c r="A100" s="132">
        <v>39916</v>
      </c>
      <c r="B100" s="133">
        <v>64.58</v>
      </c>
      <c r="D100" s="132">
        <v>39556</v>
      </c>
      <c r="E100" s="133">
        <v>46.98</v>
      </c>
      <c r="G100" s="132">
        <v>39556</v>
      </c>
      <c r="H100" s="137">
        <v>45.88</v>
      </c>
      <c r="I100" s="132">
        <v>39548</v>
      </c>
      <c r="J100" s="138">
        <v>48.28</v>
      </c>
      <c r="K100" s="138">
        <f t="shared" si="2"/>
        <v>-0.10360193093204589</v>
      </c>
      <c r="L100" s="138">
        <f t="shared" si="3"/>
        <v>-124.32231711845506</v>
      </c>
    </row>
    <row r="101" spans="1:12" x14ac:dyDescent="0.3">
      <c r="A101" s="132">
        <v>39917</v>
      </c>
      <c r="B101" s="133">
        <v>65.27</v>
      </c>
      <c r="D101" s="132">
        <v>39559</v>
      </c>
      <c r="E101" s="133">
        <v>46.33</v>
      </c>
      <c r="G101" s="132">
        <v>39559</v>
      </c>
      <c r="H101" s="137">
        <v>46.01</v>
      </c>
      <c r="I101" s="132">
        <v>39549</v>
      </c>
      <c r="J101" s="138">
        <v>48.96</v>
      </c>
      <c r="K101" s="138">
        <f t="shared" si="2"/>
        <v>-0.12092647454888229</v>
      </c>
      <c r="L101" s="138">
        <f t="shared" si="3"/>
        <v>-145.11176945865876</v>
      </c>
    </row>
    <row r="102" spans="1:12" x14ac:dyDescent="0.3">
      <c r="A102" s="132">
        <v>39918</v>
      </c>
      <c r="B102" s="133">
        <v>65</v>
      </c>
      <c r="D102" s="132">
        <v>39560</v>
      </c>
      <c r="E102" s="133">
        <v>47.96</v>
      </c>
      <c r="G102" s="132">
        <v>39560</v>
      </c>
      <c r="H102" s="137">
        <v>46.83</v>
      </c>
      <c r="I102" s="132">
        <v>39552</v>
      </c>
      <c r="J102" s="138">
        <v>48.585000000000001</v>
      </c>
      <c r="K102" s="138">
        <f t="shared" si="2"/>
        <v>1.9729247560079707E-2</v>
      </c>
      <c r="L102" s="138">
        <f t="shared" si="3"/>
        <v>23.675097072095646</v>
      </c>
    </row>
    <row r="103" spans="1:12" x14ac:dyDescent="0.3">
      <c r="A103" s="132">
        <v>39919</v>
      </c>
      <c r="B103" s="133">
        <v>65.25</v>
      </c>
      <c r="D103" s="132">
        <v>39561</v>
      </c>
      <c r="E103" s="133">
        <v>48.96</v>
      </c>
      <c r="G103" s="132">
        <v>39561</v>
      </c>
      <c r="H103" s="137">
        <v>47.44</v>
      </c>
      <c r="I103" s="132">
        <v>39553</v>
      </c>
      <c r="J103" s="138">
        <v>47.25</v>
      </c>
      <c r="K103" s="138">
        <f t="shared" si="2"/>
        <v>-4.7667036178575067E-2</v>
      </c>
      <c r="L103" s="138">
        <f t="shared" si="3"/>
        <v>-57.200443414290078</v>
      </c>
    </row>
    <row r="104" spans="1:12" x14ac:dyDescent="0.3">
      <c r="A104" s="132">
        <v>39920</v>
      </c>
      <c r="B104" s="133">
        <v>64.23</v>
      </c>
      <c r="D104" s="132">
        <v>39562</v>
      </c>
      <c r="E104" s="133">
        <v>47.01</v>
      </c>
      <c r="G104" s="132">
        <v>39562</v>
      </c>
      <c r="H104" s="137">
        <v>47.05</v>
      </c>
      <c r="I104" s="132">
        <v>39554</v>
      </c>
      <c r="J104" s="138">
        <v>45.41</v>
      </c>
      <c r="K104" s="138">
        <f t="shared" si="2"/>
        <v>-8.1605824653655651E-2</v>
      </c>
      <c r="L104" s="138">
        <f t="shared" si="3"/>
        <v>-97.926989584386774</v>
      </c>
    </row>
    <row r="105" spans="1:12" x14ac:dyDescent="0.3">
      <c r="A105" s="132">
        <v>39923</v>
      </c>
      <c r="B105" s="133">
        <v>68.44</v>
      </c>
      <c r="D105" s="132">
        <v>39563</v>
      </c>
      <c r="E105" s="133">
        <v>46.08</v>
      </c>
      <c r="G105" s="132">
        <v>39563</v>
      </c>
      <c r="H105" s="137">
        <v>44.81</v>
      </c>
      <c r="I105" s="132">
        <v>39555</v>
      </c>
      <c r="J105" s="138">
        <v>46.115000000000002</v>
      </c>
      <c r="K105" s="138">
        <f t="shared" si="2"/>
        <v>-5.6856529297474201E-2</v>
      </c>
      <c r="L105" s="138">
        <f t="shared" si="3"/>
        <v>-68.227835156969036</v>
      </c>
    </row>
    <row r="106" spans="1:12" x14ac:dyDescent="0.3">
      <c r="A106" s="132">
        <v>39924</v>
      </c>
      <c r="B106" s="133">
        <v>67.989999999999995</v>
      </c>
      <c r="D106" s="132">
        <v>39566</v>
      </c>
      <c r="E106" s="133">
        <v>45.04</v>
      </c>
      <c r="G106" s="132">
        <v>39566</v>
      </c>
      <c r="H106" s="137">
        <v>43.78</v>
      </c>
      <c r="I106" s="132">
        <v>39556</v>
      </c>
      <c r="J106" s="138">
        <v>46.43</v>
      </c>
      <c r="K106" s="138">
        <f t="shared" si="2"/>
        <v>-3.7121526337619226E-2</v>
      </c>
      <c r="L106" s="138">
        <f t="shared" si="3"/>
        <v>-44.545831605143071</v>
      </c>
    </row>
    <row r="107" spans="1:12" x14ac:dyDescent="0.3">
      <c r="A107" s="132">
        <v>39925</v>
      </c>
      <c r="B107" s="133">
        <v>69.38</v>
      </c>
      <c r="D107" s="132">
        <v>39567</v>
      </c>
      <c r="E107" s="133">
        <v>45.64</v>
      </c>
      <c r="G107" s="132">
        <v>39567</v>
      </c>
      <c r="H107" s="137">
        <v>46.13</v>
      </c>
      <c r="I107" s="132">
        <v>39559</v>
      </c>
      <c r="J107" s="138">
        <v>46.169999999999995</v>
      </c>
      <c r="K107" s="138">
        <f t="shared" si="2"/>
        <v>-3.8925895087427241E-2</v>
      </c>
      <c r="L107" s="138">
        <f t="shared" si="3"/>
        <v>-46.711074104912683</v>
      </c>
    </row>
    <row r="108" spans="1:12" x14ac:dyDescent="0.3">
      <c r="A108" s="132">
        <v>39926</v>
      </c>
      <c r="B108" s="133">
        <v>68.66</v>
      </c>
      <c r="D108" s="132">
        <v>39568</v>
      </c>
      <c r="E108" s="133">
        <v>46.18</v>
      </c>
      <c r="G108" s="132">
        <v>39568</v>
      </c>
      <c r="H108" s="137">
        <v>47.37</v>
      </c>
      <c r="I108" s="132">
        <v>39560</v>
      </c>
      <c r="J108" s="138">
        <v>47.395000000000003</v>
      </c>
      <c r="K108" s="138">
        <f t="shared" si="2"/>
        <v>-2.8890482532527337E-2</v>
      </c>
      <c r="L108" s="138">
        <f t="shared" si="3"/>
        <v>-34.668579039032799</v>
      </c>
    </row>
    <row r="109" spans="1:12" x14ac:dyDescent="0.3">
      <c r="A109" s="132">
        <v>39927</v>
      </c>
      <c r="B109" s="133">
        <v>70.739999999999995</v>
      </c>
      <c r="D109" s="132">
        <v>39569</v>
      </c>
      <c r="E109" s="133">
        <v>45.43</v>
      </c>
      <c r="G109" s="132">
        <v>39569</v>
      </c>
      <c r="H109" s="137">
        <v>44.38</v>
      </c>
      <c r="I109" s="132">
        <v>39561</v>
      </c>
      <c r="J109" s="138">
        <v>48.20000000000001</v>
      </c>
      <c r="K109" s="138">
        <f t="shared" si="2"/>
        <v>-1.6570008285002318E-3</v>
      </c>
      <c r="L109" s="138">
        <f t="shared" si="3"/>
        <v>-1.988400994200278</v>
      </c>
    </row>
    <row r="110" spans="1:12" x14ac:dyDescent="0.3">
      <c r="A110" s="132">
        <v>39930</v>
      </c>
      <c r="B110" s="133">
        <v>71.11</v>
      </c>
      <c r="D110" s="132">
        <v>39570</v>
      </c>
      <c r="E110" s="133">
        <v>44.9</v>
      </c>
      <c r="G110" s="132">
        <v>39570</v>
      </c>
      <c r="H110" s="137">
        <v>43.03</v>
      </c>
      <c r="I110" s="132">
        <v>39562</v>
      </c>
      <c r="J110" s="138">
        <v>47.03</v>
      </c>
      <c r="K110" s="138">
        <f t="shared" si="2"/>
        <v>-3.9419934640522868E-2</v>
      </c>
      <c r="L110" s="138">
        <f t="shared" si="3"/>
        <v>-47.303921568627437</v>
      </c>
    </row>
    <row r="111" spans="1:12" x14ac:dyDescent="0.3">
      <c r="A111" s="132">
        <v>39931</v>
      </c>
      <c r="B111" s="133">
        <v>69.78</v>
      </c>
      <c r="D111" s="132">
        <v>39573</v>
      </c>
      <c r="E111" s="133">
        <v>44.99</v>
      </c>
      <c r="G111" s="132">
        <v>39573</v>
      </c>
      <c r="H111" s="137">
        <v>44.33</v>
      </c>
      <c r="I111" s="132">
        <v>39563</v>
      </c>
      <c r="J111" s="138">
        <v>45.445</v>
      </c>
      <c r="K111" s="138">
        <f t="shared" si="2"/>
        <v>-6.4629000720386964E-2</v>
      </c>
      <c r="L111" s="138">
        <f t="shared" si="3"/>
        <v>-77.554800864464355</v>
      </c>
    </row>
    <row r="112" spans="1:12" x14ac:dyDescent="0.3">
      <c r="A112" s="132">
        <v>39932</v>
      </c>
      <c r="B112" s="133">
        <v>69.790000000000006</v>
      </c>
      <c r="D112" s="132">
        <v>39574</v>
      </c>
      <c r="E112" s="133">
        <v>44.6</v>
      </c>
      <c r="G112" s="132">
        <v>39574</v>
      </c>
      <c r="H112" s="137">
        <v>42.96</v>
      </c>
      <c r="I112" s="132">
        <v>39566</v>
      </c>
      <c r="J112" s="138">
        <v>44.41</v>
      </c>
      <c r="K112" s="138">
        <f t="shared" si="2"/>
        <v>-6.0105820105820176E-2</v>
      </c>
      <c r="L112" s="138">
        <f t="shared" si="3"/>
        <v>-72.126984126984198</v>
      </c>
    </row>
    <row r="113" spans="1:12" x14ac:dyDescent="0.3">
      <c r="A113" s="132">
        <v>39933</v>
      </c>
      <c r="B113" s="133">
        <v>68.040000000000006</v>
      </c>
      <c r="D113" s="132">
        <v>39575</v>
      </c>
      <c r="E113" s="133">
        <v>44.91</v>
      </c>
      <c r="G113" s="132">
        <v>39575</v>
      </c>
      <c r="H113" s="137">
        <v>45.3</v>
      </c>
      <c r="I113" s="132">
        <v>39567</v>
      </c>
      <c r="J113" s="138">
        <v>45.885000000000012</v>
      </c>
      <c r="K113" s="138">
        <f t="shared" si="2"/>
        <v>1.0460251046025449E-2</v>
      </c>
      <c r="L113" s="138">
        <f t="shared" si="3"/>
        <v>12.552301255230539</v>
      </c>
    </row>
    <row r="114" spans="1:12" x14ac:dyDescent="0.3">
      <c r="A114" s="132">
        <v>39934</v>
      </c>
      <c r="B114" s="133">
        <v>66.72</v>
      </c>
      <c r="D114" s="132">
        <v>39576</v>
      </c>
      <c r="E114" s="133">
        <v>46.58</v>
      </c>
      <c r="G114" s="132">
        <v>39576</v>
      </c>
      <c r="H114" s="137">
        <v>44.08</v>
      </c>
      <c r="I114" s="132">
        <v>39568</v>
      </c>
      <c r="J114" s="138">
        <v>46.774999999999999</v>
      </c>
      <c r="K114" s="138">
        <f t="shared" si="2"/>
        <v>1.431204597202638E-2</v>
      </c>
      <c r="L114" s="138">
        <f t="shared" si="3"/>
        <v>17.174455166431656</v>
      </c>
    </row>
    <row r="115" spans="1:12" x14ac:dyDescent="0.3">
      <c r="A115" s="132">
        <v>39937</v>
      </c>
      <c r="B115" s="133">
        <v>63.82</v>
      </c>
      <c r="D115" s="132">
        <v>39577</v>
      </c>
      <c r="E115" s="133">
        <v>44.85</v>
      </c>
      <c r="G115" s="132">
        <v>39577</v>
      </c>
      <c r="H115" s="137">
        <v>43.17</v>
      </c>
      <c r="I115" s="132">
        <v>39569</v>
      </c>
      <c r="J115" s="138">
        <v>44.905000000000001</v>
      </c>
      <c r="K115" s="138">
        <f t="shared" si="2"/>
        <v>-3.2845143226362235E-2</v>
      </c>
      <c r="L115" s="138">
        <f t="shared" si="3"/>
        <v>-39.414171871634679</v>
      </c>
    </row>
    <row r="116" spans="1:12" x14ac:dyDescent="0.3">
      <c r="A116" s="132">
        <v>39938</v>
      </c>
      <c r="B116" s="133">
        <v>63.57</v>
      </c>
      <c r="D116" s="132">
        <v>39580</v>
      </c>
      <c r="E116" s="133">
        <v>45.07</v>
      </c>
      <c r="G116" s="132">
        <v>39580</v>
      </c>
      <c r="H116" s="137">
        <v>42.23</v>
      </c>
      <c r="I116" s="132">
        <v>39570</v>
      </c>
      <c r="J116" s="138">
        <v>43.965000000000003</v>
      </c>
      <c r="K116" s="138">
        <f t="shared" si="2"/>
        <v>-4.775828460038968E-2</v>
      </c>
      <c r="L116" s="138">
        <f t="shared" si="3"/>
        <v>-57.309941520467618</v>
      </c>
    </row>
    <row r="117" spans="1:12" x14ac:dyDescent="0.3">
      <c r="A117" s="132">
        <v>39939</v>
      </c>
      <c r="B117" s="133">
        <v>62.33</v>
      </c>
      <c r="D117" s="132">
        <v>39581</v>
      </c>
      <c r="E117" s="133">
        <v>45.08</v>
      </c>
      <c r="G117" s="132">
        <v>39581</v>
      </c>
      <c r="H117" s="137">
        <v>42.05</v>
      </c>
      <c r="I117" s="132">
        <v>39573</v>
      </c>
      <c r="J117" s="138">
        <v>44.66</v>
      </c>
      <c r="K117" s="138">
        <f t="shared" si="2"/>
        <v>-5.7706509125435304E-2</v>
      </c>
      <c r="L117" s="138">
        <f t="shared" si="3"/>
        <v>-69.247810950522364</v>
      </c>
    </row>
    <row r="118" spans="1:12" x14ac:dyDescent="0.3">
      <c r="A118" s="132">
        <v>39940</v>
      </c>
      <c r="B118" s="133">
        <v>62.43</v>
      </c>
      <c r="D118" s="132">
        <v>39582</v>
      </c>
      <c r="E118" s="133">
        <v>45.44</v>
      </c>
      <c r="G118" s="132">
        <v>39582</v>
      </c>
      <c r="H118" s="137">
        <v>43.14</v>
      </c>
      <c r="I118" s="132">
        <v>39574</v>
      </c>
      <c r="J118" s="138">
        <v>43.78</v>
      </c>
      <c r="K118" s="138">
        <f t="shared" si="2"/>
        <v>-9.1701244813278168E-2</v>
      </c>
      <c r="L118" s="138">
        <f t="shared" si="3"/>
        <v>-110.0414937759338</v>
      </c>
    </row>
    <row r="119" spans="1:12" x14ac:dyDescent="0.3">
      <c r="A119" s="132">
        <v>39941</v>
      </c>
      <c r="B119" s="133">
        <v>63.41</v>
      </c>
      <c r="D119" s="132">
        <v>39583</v>
      </c>
      <c r="E119" s="133">
        <v>45</v>
      </c>
      <c r="G119" s="132">
        <v>39583</v>
      </c>
      <c r="H119" s="137">
        <v>42.44</v>
      </c>
      <c r="I119" s="132">
        <v>39575</v>
      </c>
      <c r="J119" s="138">
        <v>45.104999999999997</v>
      </c>
      <c r="K119" s="138">
        <f t="shared" si="2"/>
        <v>-4.0931320433765774E-2</v>
      </c>
      <c r="L119" s="138">
        <f t="shared" si="3"/>
        <v>-49.117584520518925</v>
      </c>
    </row>
    <row r="120" spans="1:12" x14ac:dyDescent="0.3">
      <c r="A120" s="132">
        <v>39944</v>
      </c>
      <c r="B120" s="133">
        <v>63.29</v>
      </c>
      <c r="D120" s="132">
        <v>39584</v>
      </c>
      <c r="E120" s="133">
        <v>45.82</v>
      </c>
      <c r="G120" s="132">
        <v>39584</v>
      </c>
      <c r="H120" s="137">
        <v>44.1</v>
      </c>
      <c r="I120" s="132">
        <v>39576</v>
      </c>
      <c r="J120" s="138">
        <v>45.330000000000005</v>
      </c>
      <c r="K120" s="138">
        <f t="shared" si="2"/>
        <v>-2.5305314115963225E-3</v>
      </c>
      <c r="L120" s="138">
        <f t="shared" si="3"/>
        <v>-3.036637693915587</v>
      </c>
    </row>
    <row r="121" spans="1:12" x14ac:dyDescent="0.3">
      <c r="A121" s="132">
        <v>39945</v>
      </c>
      <c r="B121" s="133">
        <v>62.19</v>
      </c>
      <c r="D121" s="132">
        <v>39587</v>
      </c>
      <c r="E121" s="133">
        <v>46.96</v>
      </c>
      <c r="G121" s="132">
        <v>39587</v>
      </c>
      <c r="H121" s="137">
        <v>44.43</v>
      </c>
      <c r="I121" s="132">
        <v>39577</v>
      </c>
      <c r="J121" s="138">
        <v>44.010000000000012</v>
      </c>
      <c r="K121" s="138">
        <f t="shared" si="2"/>
        <v>-9.0069804098172578E-3</v>
      </c>
      <c r="L121" s="138">
        <f t="shared" si="3"/>
        <v>-10.808376491780708</v>
      </c>
    </row>
    <row r="122" spans="1:12" x14ac:dyDescent="0.3">
      <c r="A122" s="132">
        <v>39946</v>
      </c>
      <c r="B122" s="133">
        <v>64.19</v>
      </c>
      <c r="D122" s="132">
        <v>39588</v>
      </c>
      <c r="E122" s="133">
        <v>46.45</v>
      </c>
      <c r="G122" s="132">
        <v>39588</v>
      </c>
      <c r="H122" s="137">
        <v>44.24</v>
      </c>
      <c r="I122" s="132">
        <v>39580</v>
      </c>
      <c r="J122" s="138">
        <v>43.65</v>
      </c>
      <c r="K122" s="138">
        <f t="shared" si="2"/>
        <v>-4.8708728342595903E-2</v>
      </c>
      <c r="L122" s="138">
        <f t="shared" si="3"/>
        <v>-58.450474011115084</v>
      </c>
    </row>
    <row r="123" spans="1:12" x14ac:dyDescent="0.3">
      <c r="A123" s="132">
        <v>39947</v>
      </c>
      <c r="B123" s="133">
        <v>59.9</v>
      </c>
      <c r="D123" s="132">
        <v>39589</v>
      </c>
      <c r="E123" s="133">
        <v>46.96</v>
      </c>
      <c r="G123" s="132">
        <v>39589</v>
      </c>
      <c r="H123" s="137">
        <v>45.8</v>
      </c>
      <c r="I123" s="132">
        <v>39581</v>
      </c>
      <c r="J123" s="138">
        <v>43.564999999999998</v>
      </c>
      <c r="K123" s="138">
        <f t="shared" si="2"/>
        <v>-6.8626402993051866E-2</v>
      </c>
      <c r="L123" s="138">
        <f t="shared" si="3"/>
        <v>-82.351683591662237</v>
      </c>
    </row>
    <row r="124" spans="1:12" x14ac:dyDescent="0.3">
      <c r="A124" s="132">
        <v>39948</v>
      </c>
      <c r="B124" s="133">
        <v>63.11</v>
      </c>
      <c r="D124" s="132">
        <v>39590</v>
      </c>
      <c r="E124" s="133">
        <v>48.03</v>
      </c>
      <c r="G124" s="132">
        <v>39590</v>
      </c>
      <c r="H124" s="137">
        <v>46.07</v>
      </c>
      <c r="I124" s="132">
        <v>39582</v>
      </c>
      <c r="J124" s="138">
        <v>44.29</v>
      </c>
      <c r="K124" s="138">
        <f t="shared" si="2"/>
        <v>-1.3695579556842266E-2</v>
      </c>
      <c r="L124" s="138">
        <f t="shared" si="3"/>
        <v>-16.43469546821072</v>
      </c>
    </row>
    <row r="125" spans="1:12" x14ac:dyDescent="0.3">
      <c r="A125" s="132">
        <v>39951</v>
      </c>
      <c r="B125" s="133">
        <v>60.58</v>
      </c>
      <c r="D125" s="132">
        <v>39591</v>
      </c>
      <c r="E125" s="133">
        <v>47.79</v>
      </c>
      <c r="G125" s="132">
        <v>39591</v>
      </c>
      <c r="H125" s="137">
        <v>45.44</v>
      </c>
      <c r="I125" s="132">
        <v>39583</v>
      </c>
      <c r="J125" s="138">
        <v>43.72</v>
      </c>
      <c r="K125" s="138">
        <f t="shared" si="2"/>
        <v>-5.5726145797794727E-3</v>
      </c>
      <c r="L125" s="138">
        <f t="shared" si="3"/>
        <v>-6.6871374957353664</v>
      </c>
    </row>
    <row r="126" spans="1:12" x14ac:dyDescent="0.3">
      <c r="A126" s="132">
        <v>39952</v>
      </c>
      <c r="B126" s="133">
        <v>60.49</v>
      </c>
      <c r="D126" s="132">
        <v>39595</v>
      </c>
      <c r="E126" s="133">
        <v>47.53</v>
      </c>
      <c r="G126" s="132">
        <v>39595</v>
      </c>
      <c r="H126" s="137">
        <v>44.77</v>
      </c>
      <c r="I126" s="132">
        <v>39584</v>
      </c>
      <c r="J126" s="138">
        <v>44.96</v>
      </c>
      <c r="K126" s="138">
        <f t="shared" si="2"/>
        <v>6.7174205105240544E-3</v>
      </c>
      <c r="L126" s="138">
        <f t="shared" si="3"/>
        <v>8.0609046126288639</v>
      </c>
    </row>
    <row r="127" spans="1:12" x14ac:dyDescent="0.3">
      <c r="A127" s="132">
        <v>39953</v>
      </c>
      <c r="B127" s="133">
        <v>63.45</v>
      </c>
      <c r="D127" s="132">
        <v>39596</v>
      </c>
      <c r="E127" s="133">
        <v>46.76</v>
      </c>
      <c r="G127" s="132">
        <v>39596</v>
      </c>
      <c r="H127" s="137">
        <v>44.78</v>
      </c>
      <c r="I127" s="132">
        <v>39587</v>
      </c>
      <c r="J127" s="138">
        <v>45.695</v>
      </c>
      <c r="K127" s="138">
        <f t="shared" si="2"/>
        <v>4.3741434444952015E-2</v>
      </c>
      <c r="L127" s="138">
        <f t="shared" si="3"/>
        <v>52.489721333942413</v>
      </c>
    </row>
    <row r="128" spans="1:12" x14ac:dyDescent="0.3">
      <c r="A128" s="132">
        <v>39954</v>
      </c>
      <c r="B128" s="133">
        <v>64.37</v>
      </c>
      <c r="D128" s="132">
        <v>39597</v>
      </c>
      <c r="E128" s="133">
        <v>48.39</v>
      </c>
      <c r="G128" s="132">
        <v>39597</v>
      </c>
      <c r="H128" s="137">
        <v>48.47</v>
      </c>
      <c r="I128" s="132">
        <v>39588</v>
      </c>
      <c r="J128" s="138">
        <v>45.344999999999999</v>
      </c>
      <c r="K128" s="138">
        <f t="shared" si="2"/>
        <v>5.3209178583306068E-3</v>
      </c>
      <c r="L128" s="138">
        <f t="shared" si="3"/>
        <v>6.3851014299967277</v>
      </c>
    </row>
    <row r="129" spans="1:12" x14ac:dyDescent="0.3">
      <c r="A129" s="132">
        <v>39955</v>
      </c>
      <c r="B129" s="133">
        <v>65.78</v>
      </c>
      <c r="D129" s="132">
        <v>39598</v>
      </c>
      <c r="E129" s="133">
        <v>47.33</v>
      </c>
      <c r="G129" s="132">
        <v>39598</v>
      </c>
      <c r="H129" s="137">
        <v>43.65</v>
      </c>
      <c r="I129" s="132">
        <v>39589</v>
      </c>
      <c r="J129" s="138">
        <v>46.379999999999995</v>
      </c>
      <c r="K129" s="138">
        <f t="shared" si="2"/>
        <v>2.3163467902051399E-2</v>
      </c>
      <c r="L129" s="138">
        <f t="shared" si="3"/>
        <v>27.796161482461681</v>
      </c>
    </row>
    <row r="130" spans="1:12" x14ac:dyDescent="0.3">
      <c r="A130" s="132">
        <v>39959</v>
      </c>
      <c r="B130" s="133">
        <v>62.8</v>
      </c>
      <c r="D130" s="132">
        <v>39601</v>
      </c>
      <c r="E130" s="133">
        <v>50.86</v>
      </c>
      <c r="G130" s="132">
        <v>39601</v>
      </c>
      <c r="H130" s="137">
        <v>47.67</v>
      </c>
      <c r="I130" s="132">
        <v>39590</v>
      </c>
      <c r="J130" s="138">
        <v>47.04999999999999</v>
      </c>
      <c r="K130" s="138">
        <f t="shared" si="2"/>
        <v>6.9075210179504132E-2</v>
      </c>
      <c r="L130" s="138">
        <f t="shared" si="3"/>
        <v>82.890252215404942</v>
      </c>
    </row>
    <row r="131" spans="1:12" x14ac:dyDescent="0.3">
      <c r="A131" s="132">
        <v>39960</v>
      </c>
      <c r="B131" s="133">
        <v>64.62</v>
      </c>
      <c r="D131" s="132">
        <v>39602</v>
      </c>
      <c r="E131" s="133">
        <v>50</v>
      </c>
      <c r="G131" s="132">
        <v>39602</v>
      </c>
      <c r="H131" s="137">
        <v>48.28</v>
      </c>
      <c r="I131" s="132">
        <v>39591</v>
      </c>
      <c r="J131" s="138">
        <v>46.614999999999988</v>
      </c>
      <c r="K131" s="138">
        <f t="shared" si="2"/>
        <v>6.7926689576173871E-2</v>
      </c>
      <c r="L131" s="138">
        <f t="shared" si="3"/>
        <v>81.512027491408645</v>
      </c>
    </row>
    <row r="132" spans="1:12" x14ac:dyDescent="0.3">
      <c r="A132" s="132">
        <v>39961</v>
      </c>
      <c r="B132" s="133">
        <v>63.34</v>
      </c>
      <c r="D132" s="132">
        <v>39603</v>
      </c>
      <c r="E132" s="133">
        <v>50.39</v>
      </c>
      <c r="G132" s="132">
        <v>39603</v>
      </c>
      <c r="H132" s="137">
        <v>49.15</v>
      </c>
      <c r="I132" s="132">
        <v>39594</v>
      </c>
      <c r="J132" s="138" t="e">
        <v>#N/A</v>
      </c>
      <c r="K132" s="138" t="e">
        <f t="shared" si="2"/>
        <v>#N/A</v>
      </c>
      <c r="L132" s="138" t="e">
        <f t="shared" si="3"/>
        <v>#N/A</v>
      </c>
    </row>
    <row r="133" spans="1:12" x14ac:dyDescent="0.3">
      <c r="A133" s="132">
        <v>39962</v>
      </c>
      <c r="B133" s="133">
        <v>61.24</v>
      </c>
      <c r="D133" s="132">
        <v>39604</v>
      </c>
      <c r="E133" s="133">
        <v>49.56</v>
      </c>
      <c r="G133" s="132">
        <v>39604</v>
      </c>
      <c r="H133" s="137">
        <v>45.54</v>
      </c>
      <c r="I133" s="132">
        <v>39595</v>
      </c>
      <c r="J133" s="138">
        <v>46.150000000000006</v>
      </c>
      <c r="K133" s="138">
        <f t="shared" si="2"/>
        <v>4.1995935877173325E-2</v>
      </c>
      <c r="L133" s="138">
        <f t="shared" si="3"/>
        <v>50.395123052607985</v>
      </c>
    </row>
    <row r="134" spans="1:12" x14ac:dyDescent="0.3">
      <c r="A134" s="132">
        <v>39965</v>
      </c>
      <c r="B134" s="133">
        <v>60.4</v>
      </c>
      <c r="D134" s="132">
        <v>39605</v>
      </c>
      <c r="E134" s="133">
        <v>52.69</v>
      </c>
      <c r="G134" s="132">
        <v>39605</v>
      </c>
      <c r="H134" s="137">
        <v>51.35</v>
      </c>
      <c r="I134" s="132">
        <v>39596</v>
      </c>
      <c r="J134" s="138">
        <v>45.77</v>
      </c>
      <c r="K134" s="138">
        <f t="shared" si="2"/>
        <v>4.6889295516925993E-2</v>
      </c>
      <c r="L134" s="138">
        <f t="shared" si="3"/>
        <v>56.267154620311189</v>
      </c>
    </row>
    <row r="135" spans="1:12" x14ac:dyDescent="0.3">
      <c r="A135" s="132">
        <v>39966</v>
      </c>
      <c r="B135" s="133">
        <v>60.66</v>
      </c>
      <c r="D135" s="132">
        <v>39608</v>
      </c>
      <c r="E135" s="133">
        <v>50.43</v>
      </c>
      <c r="G135" s="132">
        <v>39608</v>
      </c>
      <c r="H135" s="137">
        <v>49.46</v>
      </c>
      <c r="I135" s="132">
        <v>39597</v>
      </c>
      <c r="J135" s="138">
        <v>48.43</v>
      </c>
      <c r="K135" s="138">
        <f t="shared" si="2"/>
        <v>7.717971530249107E-2</v>
      </c>
      <c r="L135" s="138">
        <f t="shared" si="3"/>
        <v>92.615658362989279</v>
      </c>
    </row>
    <row r="136" spans="1:12" x14ac:dyDescent="0.3">
      <c r="A136" s="132">
        <v>39967</v>
      </c>
      <c r="B136" s="133">
        <v>62.31</v>
      </c>
      <c r="D136" s="132">
        <v>39609</v>
      </c>
      <c r="E136" s="133">
        <v>50.76</v>
      </c>
      <c r="G136" s="132">
        <v>39609</v>
      </c>
      <c r="H136" s="137">
        <v>50.48</v>
      </c>
      <c r="I136" s="132">
        <v>39598</v>
      </c>
      <c r="J136" s="138">
        <v>45.489999999999988</v>
      </c>
      <c r="K136" s="138">
        <f t="shared" si="2"/>
        <v>-4.486267644162655E-3</v>
      </c>
      <c r="L136" s="138">
        <f t="shared" si="3"/>
        <v>-5.3835211729951853</v>
      </c>
    </row>
    <row r="137" spans="1:12" x14ac:dyDescent="0.3">
      <c r="A137" s="132">
        <v>39968</v>
      </c>
      <c r="B137" s="133">
        <v>62.07</v>
      </c>
      <c r="D137" s="132">
        <v>39610</v>
      </c>
      <c r="E137" s="133">
        <v>50.77</v>
      </c>
      <c r="G137" s="132">
        <v>39610</v>
      </c>
      <c r="H137" s="137">
        <v>49.66</v>
      </c>
      <c r="I137" s="132">
        <v>39601</v>
      </c>
      <c r="J137" s="138">
        <v>49.265000000000008</v>
      </c>
      <c r="K137" s="138">
        <f t="shared" si="2"/>
        <v>8.6448340500606652E-2</v>
      </c>
      <c r="L137" s="138">
        <f t="shared" si="3"/>
        <v>103.73800860072798</v>
      </c>
    </row>
    <row r="138" spans="1:12" x14ac:dyDescent="0.3">
      <c r="A138" s="132">
        <v>39969</v>
      </c>
      <c r="B138" s="133">
        <v>61.8</v>
      </c>
      <c r="D138" s="132">
        <v>39611</v>
      </c>
      <c r="E138" s="133">
        <v>49.04</v>
      </c>
      <c r="G138" s="132">
        <v>39611</v>
      </c>
      <c r="H138" s="137">
        <v>47.55</v>
      </c>
      <c r="I138" s="132">
        <v>39602</v>
      </c>
      <c r="J138" s="138">
        <v>49.140000000000008</v>
      </c>
      <c r="K138" s="138">
        <f t="shared" si="2"/>
        <v>5.9508408796895486E-2</v>
      </c>
      <c r="L138" s="138">
        <f t="shared" si="3"/>
        <v>71.410090556274582</v>
      </c>
    </row>
    <row r="139" spans="1:12" x14ac:dyDescent="0.3">
      <c r="A139" s="132">
        <v>39972</v>
      </c>
      <c r="B139" s="133">
        <v>61.27</v>
      </c>
      <c r="D139" s="132">
        <v>39612</v>
      </c>
      <c r="E139" s="133">
        <v>47.8</v>
      </c>
      <c r="G139" s="132">
        <v>39612</v>
      </c>
      <c r="H139" s="137">
        <v>45.18</v>
      </c>
      <c r="I139" s="132">
        <v>39603</v>
      </c>
      <c r="J139" s="138">
        <v>49.77</v>
      </c>
      <c r="K139" s="138">
        <f t="shared" si="2"/>
        <v>5.7810839532412617E-2</v>
      </c>
      <c r="L139" s="138">
        <f t="shared" si="3"/>
        <v>69.373007438895129</v>
      </c>
    </row>
    <row r="140" spans="1:12" x14ac:dyDescent="0.3">
      <c r="A140" s="132">
        <v>39973</v>
      </c>
      <c r="B140" s="133">
        <v>60.87</v>
      </c>
      <c r="D140" s="132">
        <v>39615</v>
      </c>
      <c r="E140" s="133">
        <v>46.23</v>
      </c>
      <c r="G140" s="132">
        <v>39615</v>
      </c>
      <c r="H140" s="137">
        <v>44.33</v>
      </c>
      <c r="I140" s="132">
        <v>39604</v>
      </c>
      <c r="J140" s="138">
        <v>47.54999999999999</v>
      </c>
      <c r="K140" s="138">
        <f t="shared" si="2"/>
        <v>2.0057921269977529E-2</v>
      </c>
      <c r="L140" s="138">
        <f t="shared" si="3"/>
        <v>24.069505523973035</v>
      </c>
    </row>
    <row r="141" spans="1:12" x14ac:dyDescent="0.3">
      <c r="A141" s="132">
        <v>39974</v>
      </c>
      <c r="B141" s="133">
        <v>61.21</v>
      </c>
      <c r="D141" s="132">
        <v>39616</v>
      </c>
      <c r="E141" s="133">
        <v>47.21</v>
      </c>
      <c r="G141" s="132">
        <v>39616</v>
      </c>
      <c r="H141" s="137">
        <v>45.11</v>
      </c>
      <c r="I141" s="132">
        <v>39605</v>
      </c>
      <c r="J141" s="138">
        <v>52.02</v>
      </c>
      <c r="K141" s="138" t="e">
        <f t="shared" si="2"/>
        <v>#N/A</v>
      </c>
      <c r="L141" s="138" t="e">
        <f t="shared" si="3"/>
        <v>#N/A</v>
      </c>
    </row>
    <row r="142" spans="1:12" x14ac:dyDescent="0.3">
      <c r="A142" s="132">
        <v>39975</v>
      </c>
      <c r="B142" s="133">
        <v>59.39</v>
      </c>
      <c r="D142" s="132">
        <v>39617</v>
      </c>
      <c r="E142" s="133">
        <v>47.54</v>
      </c>
      <c r="G142" s="132">
        <v>39617</v>
      </c>
      <c r="H142" s="137">
        <v>47.56</v>
      </c>
      <c r="I142" s="132">
        <v>39608</v>
      </c>
      <c r="J142" s="138">
        <v>49.945</v>
      </c>
      <c r="K142" s="138">
        <f t="shared" si="2"/>
        <v>8.2231852654387733E-2</v>
      </c>
      <c r="L142" s="138">
        <f t="shared" si="3"/>
        <v>98.678223185265281</v>
      </c>
    </row>
    <row r="143" spans="1:12" x14ac:dyDescent="0.3">
      <c r="A143" s="132">
        <v>39976</v>
      </c>
      <c r="B143" s="133">
        <v>59.37</v>
      </c>
      <c r="D143" s="132">
        <v>39618</v>
      </c>
      <c r="E143" s="133">
        <v>46.75</v>
      </c>
      <c r="G143" s="132">
        <v>39618</v>
      </c>
      <c r="H143" s="137">
        <v>45.51</v>
      </c>
      <c r="I143" s="132">
        <v>39609</v>
      </c>
      <c r="J143" s="138">
        <v>50.62</v>
      </c>
      <c r="K143" s="138">
        <f t="shared" ref="K143:K206" si="4">(J143-J134)/J134</f>
        <v>0.10596460563687993</v>
      </c>
      <c r="L143" s="138">
        <f t="shared" ref="L143:L206" si="5">K143*$D$2/$D$1</f>
        <v>127.15752676425591</v>
      </c>
    </row>
    <row r="144" spans="1:12" x14ac:dyDescent="0.3">
      <c r="A144" s="132">
        <v>39979</v>
      </c>
      <c r="B144" s="133">
        <v>60.98</v>
      </c>
      <c r="D144" s="132">
        <v>39619</v>
      </c>
      <c r="E144" s="133">
        <v>47.25</v>
      </c>
      <c r="G144" s="132">
        <v>39619</v>
      </c>
      <c r="H144" s="137">
        <v>45.83</v>
      </c>
      <c r="I144" s="132">
        <v>39610</v>
      </c>
      <c r="J144" s="138">
        <v>50.215000000000003</v>
      </c>
      <c r="K144" s="138">
        <f t="shared" si="4"/>
        <v>3.6857319843072556E-2</v>
      </c>
      <c r="L144" s="138">
        <f t="shared" si="5"/>
        <v>44.228783811687059</v>
      </c>
    </row>
    <row r="145" spans="1:12" x14ac:dyDescent="0.3">
      <c r="A145" s="132">
        <v>39980</v>
      </c>
      <c r="B145" s="133">
        <v>61.91</v>
      </c>
      <c r="D145" s="132">
        <v>39622</v>
      </c>
      <c r="E145" s="133">
        <v>46.29</v>
      </c>
      <c r="G145" s="132">
        <v>39622</v>
      </c>
      <c r="H145" s="137">
        <v>45.45</v>
      </c>
      <c r="I145" s="132">
        <v>39611</v>
      </c>
      <c r="J145" s="138">
        <v>48.294999999999995</v>
      </c>
      <c r="K145" s="138">
        <f t="shared" si="4"/>
        <v>6.1661903715102384E-2</v>
      </c>
      <c r="L145" s="138">
        <f t="shared" si="5"/>
        <v>73.994284458122863</v>
      </c>
    </row>
    <row r="146" spans="1:12" x14ac:dyDescent="0.3">
      <c r="A146" s="132">
        <v>39981</v>
      </c>
      <c r="B146" s="133">
        <v>60.95</v>
      </c>
      <c r="D146" s="132">
        <v>39623</v>
      </c>
      <c r="E146" s="133">
        <v>46.88</v>
      </c>
      <c r="G146" s="132">
        <v>39623</v>
      </c>
      <c r="H146" s="137">
        <v>45.33</v>
      </c>
      <c r="I146" s="132">
        <v>39612</v>
      </c>
      <c r="J146" s="138">
        <v>46.489999999999988</v>
      </c>
      <c r="K146" s="138">
        <f t="shared" si="4"/>
        <v>-5.6328021922257575E-2</v>
      </c>
      <c r="L146" s="138">
        <f t="shared" si="5"/>
        <v>-67.593626306709083</v>
      </c>
    </row>
    <row r="147" spans="1:12" x14ac:dyDescent="0.3">
      <c r="A147" s="132">
        <v>39982</v>
      </c>
      <c r="B147" s="133">
        <v>60.67</v>
      </c>
      <c r="D147" s="132">
        <v>39624</v>
      </c>
      <c r="E147" s="133">
        <v>46.57</v>
      </c>
      <c r="G147" s="132">
        <v>39624</v>
      </c>
      <c r="H147" s="137">
        <v>45.27</v>
      </c>
      <c r="I147" s="132">
        <v>39615</v>
      </c>
      <c r="J147" s="138">
        <v>45.28</v>
      </c>
      <c r="K147" s="138">
        <f t="shared" si="4"/>
        <v>-7.8551078551078665E-2</v>
      </c>
      <c r="L147" s="138">
        <f t="shared" si="5"/>
        <v>-94.261294261294395</v>
      </c>
    </row>
    <row r="148" spans="1:12" x14ac:dyDescent="0.3">
      <c r="A148" s="132">
        <v>39983</v>
      </c>
      <c r="B148" s="133">
        <v>61.94</v>
      </c>
      <c r="D148" s="132">
        <v>39625</v>
      </c>
      <c r="E148" s="133">
        <v>48.32</v>
      </c>
      <c r="G148" s="132">
        <v>39625</v>
      </c>
      <c r="H148" s="137">
        <v>49.92</v>
      </c>
      <c r="I148" s="132">
        <v>39616</v>
      </c>
      <c r="J148" s="138">
        <v>46.16</v>
      </c>
      <c r="K148" s="138">
        <f t="shared" si="4"/>
        <v>-7.2533654812135945E-2</v>
      </c>
      <c r="L148" s="138">
        <f t="shared" si="5"/>
        <v>-87.04038577456312</v>
      </c>
    </row>
    <row r="149" spans="1:12" x14ac:dyDescent="0.3">
      <c r="A149" s="132">
        <v>39986</v>
      </c>
      <c r="B149" s="133">
        <v>64.42</v>
      </c>
      <c r="D149" s="132">
        <v>39626</v>
      </c>
      <c r="E149" s="133">
        <v>46.55</v>
      </c>
      <c r="G149" s="132">
        <v>39626</v>
      </c>
      <c r="H149" s="137">
        <v>46.96</v>
      </c>
      <c r="I149" s="132">
        <v>39617</v>
      </c>
      <c r="J149" s="138">
        <v>47.54999999999999</v>
      </c>
      <c r="K149" s="138">
        <f t="shared" si="4"/>
        <v>0</v>
      </c>
      <c r="L149" s="138">
        <f t="shared" si="5"/>
        <v>0</v>
      </c>
    </row>
    <row r="150" spans="1:12" x14ac:dyDescent="0.3">
      <c r="A150" s="132">
        <v>39987</v>
      </c>
      <c r="B150" s="133">
        <v>64.400000000000006</v>
      </c>
      <c r="D150" s="132">
        <v>39629</v>
      </c>
      <c r="E150" s="133">
        <v>46.57</v>
      </c>
      <c r="G150" s="132">
        <v>39629</v>
      </c>
      <c r="H150" s="137">
        <v>47.68</v>
      </c>
      <c r="I150" s="132">
        <v>39618</v>
      </c>
      <c r="J150" s="138">
        <v>46.129999999999995</v>
      </c>
      <c r="K150" s="138">
        <f t="shared" si="4"/>
        <v>-0.11322568242983481</v>
      </c>
      <c r="L150" s="138">
        <f t="shared" si="5"/>
        <v>-135.87081891580178</v>
      </c>
    </row>
    <row r="151" spans="1:12" x14ac:dyDescent="0.3">
      <c r="A151" s="132">
        <v>39988</v>
      </c>
      <c r="B151" s="133">
        <v>62.77</v>
      </c>
      <c r="D151" s="132">
        <v>39630</v>
      </c>
      <c r="E151" s="133">
        <v>46.27</v>
      </c>
      <c r="G151" s="132">
        <v>39630</v>
      </c>
      <c r="H151" s="137">
        <v>48.02</v>
      </c>
      <c r="I151" s="132">
        <v>39619</v>
      </c>
      <c r="J151" s="138">
        <v>46.54</v>
      </c>
      <c r="K151" s="138">
        <f t="shared" si="4"/>
        <v>-6.8174992491740943E-2</v>
      </c>
      <c r="L151" s="138">
        <f t="shared" si="5"/>
        <v>-81.809990990089119</v>
      </c>
    </row>
    <row r="152" spans="1:12" x14ac:dyDescent="0.3">
      <c r="A152" s="132">
        <v>39989</v>
      </c>
      <c r="B152" s="133">
        <v>61.8</v>
      </c>
      <c r="D152" s="132">
        <v>39631</v>
      </c>
      <c r="E152" s="133">
        <v>47.3</v>
      </c>
      <c r="G152" s="132">
        <v>39631</v>
      </c>
      <c r="H152" s="137">
        <v>49.69</v>
      </c>
      <c r="I152" s="132">
        <v>39622</v>
      </c>
      <c r="J152" s="138">
        <v>45.870000000000005</v>
      </c>
      <c r="K152" s="138">
        <f t="shared" si="4"/>
        <v>-9.3836428289213611E-2</v>
      </c>
      <c r="L152" s="138">
        <f t="shared" si="5"/>
        <v>-112.60371394705632</v>
      </c>
    </row>
    <row r="153" spans="1:12" x14ac:dyDescent="0.3">
      <c r="A153" s="132">
        <v>39990</v>
      </c>
      <c r="B153" s="133">
        <v>62.94</v>
      </c>
      <c r="D153" s="132">
        <v>39632</v>
      </c>
      <c r="E153" s="133">
        <v>46.7</v>
      </c>
      <c r="G153" s="132">
        <v>39632</v>
      </c>
      <c r="H153" s="137">
        <v>47.88</v>
      </c>
      <c r="I153" s="132">
        <v>39623</v>
      </c>
      <c r="J153" s="138">
        <v>46.104999999999997</v>
      </c>
      <c r="K153" s="138">
        <f t="shared" si="4"/>
        <v>-8.1848053370506949E-2</v>
      </c>
      <c r="L153" s="138">
        <f t="shared" si="5"/>
        <v>-98.217664044608327</v>
      </c>
    </row>
    <row r="154" spans="1:12" x14ac:dyDescent="0.3">
      <c r="A154" s="132">
        <v>39993</v>
      </c>
      <c r="B154" s="133">
        <v>62.36</v>
      </c>
      <c r="D154" s="132">
        <v>39636</v>
      </c>
      <c r="E154" s="133">
        <v>47.6</v>
      </c>
      <c r="G154" s="132">
        <v>39636</v>
      </c>
      <c r="H154" s="137">
        <v>50.21</v>
      </c>
      <c r="I154" s="132">
        <v>39624</v>
      </c>
      <c r="J154" s="138">
        <v>45.919999999999995</v>
      </c>
      <c r="K154" s="138">
        <f t="shared" si="4"/>
        <v>-4.9176933429961697E-2</v>
      </c>
      <c r="L154" s="138">
        <f t="shared" si="5"/>
        <v>-59.01232011595404</v>
      </c>
    </row>
    <row r="155" spans="1:12" x14ac:dyDescent="0.3">
      <c r="A155" s="132">
        <v>39994</v>
      </c>
      <c r="B155" s="133">
        <v>62.07</v>
      </c>
      <c r="D155" s="132">
        <v>39637</v>
      </c>
      <c r="E155" s="133">
        <v>44.88</v>
      </c>
      <c r="G155" s="132">
        <v>39637</v>
      </c>
      <c r="H155" s="137">
        <v>43.77</v>
      </c>
      <c r="I155" s="132">
        <v>39625</v>
      </c>
      <c r="J155" s="138">
        <v>49.120000000000005</v>
      </c>
      <c r="K155" s="138">
        <f t="shared" si="4"/>
        <v>5.6571305657130942E-2</v>
      </c>
      <c r="L155" s="138">
        <f t="shared" si="5"/>
        <v>67.885566788557128</v>
      </c>
    </row>
    <row r="156" spans="1:12" x14ac:dyDescent="0.3">
      <c r="A156" s="132">
        <v>39995</v>
      </c>
      <c r="B156" s="133">
        <v>62.87</v>
      </c>
      <c r="D156" s="132">
        <v>39638</v>
      </c>
      <c r="E156" s="133">
        <v>47.23</v>
      </c>
      <c r="G156" s="132">
        <v>39638</v>
      </c>
      <c r="H156" s="137">
        <v>50.15</v>
      </c>
      <c r="I156" s="132">
        <v>39626</v>
      </c>
      <c r="J156" s="138">
        <v>46.754999999999995</v>
      </c>
      <c r="K156" s="138">
        <f t="shared" si="4"/>
        <v>3.2575088339222485E-2</v>
      </c>
      <c r="L156" s="138">
        <f t="shared" si="5"/>
        <v>39.090106007066979</v>
      </c>
    </row>
    <row r="157" spans="1:12" x14ac:dyDescent="0.3">
      <c r="A157" s="132">
        <v>39996</v>
      </c>
      <c r="B157" s="133">
        <v>63.02</v>
      </c>
      <c r="D157" s="132">
        <v>39639</v>
      </c>
      <c r="E157" s="133">
        <v>46.42</v>
      </c>
      <c r="G157" s="132">
        <v>39639</v>
      </c>
      <c r="H157" s="137">
        <v>47.19</v>
      </c>
      <c r="I157" s="132">
        <v>39629</v>
      </c>
      <c r="J157" s="138">
        <v>47.125</v>
      </c>
      <c r="K157" s="138">
        <f t="shared" si="4"/>
        <v>2.0905545927209782E-2</v>
      </c>
      <c r="L157" s="138">
        <f t="shared" si="5"/>
        <v>25.086655112651737</v>
      </c>
    </row>
    <row r="158" spans="1:12" x14ac:dyDescent="0.3">
      <c r="A158" s="132">
        <v>40000</v>
      </c>
      <c r="B158" s="133">
        <v>62.66</v>
      </c>
      <c r="D158" s="132">
        <v>39640</v>
      </c>
      <c r="E158" s="133">
        <v>47.18</v>
      </c>
      <c r="G158" s="132">
        <v>39640</v>
      </c>
      <c r="H158" s="137">
        <v>47.83</v>
      </c>
      <c r="I158" s="132">
        <v>39630</v>
      </c>
      <c r="J158" s="138">
        <v>47.145000000000003</v>
      </c>
      <c r="K158" s="138">
        <f t="shared" si="4"/>
        <v>-8.5173501577284327E-3</v>
      </c>
      <c r="L158" s="138">
        <f t="shared" si="5"/>
        <v>-10.22082018927412</v>
      </c>
    </row>
    <row r="159" spans="1:12" x14ac:dyDescent="0.3">
      <c r="A159" s="132">
        <v>40001</v>
      </c>
      <c r="B159" s="133">
        <v>63.18</v>
      </c>
      <c r="D159" s="132">
        <v>39643</v>
      </c>
      <c r="E159" s="133">
        <v>46.98</v>
      </c>
      <c r="G159" s="132">
        <v>39643</v>
      </c>
      <c r="H159" s="137">
        <v>47.96</v>
      </c>
      <c r="I159" s="132">
        <v>39631</v>
      </c>
      <c r="J159" s="138">
        <v>48.494999999999997</v>
      </c>
      <c r="K159" s="138">
        <f t="shared" si="4"/>
        <v>5.1268155213527039E-2</v>
      </c>
      <c r="L159" s="138">
        <f t="shared" si="5"/>
        <v>61.521786256232446</v>
      </c>
    </row>
    <row r="160" spans="1:12" x14ac:dyDescent="0.3">
      <c r="A160" s="132">
        <v>40002</v>
      </c>
      <c r="B160" s="133">
        <v>63.95</v>
      </c>
      <c r="D160" s="132">
        <v>39644</v>
      </c>
      <c r="E160" s="133">
        <v>48.41</v>
      </c>
      <c r="G160" s="132">
        <v>39644</v>
      </c>
      <c r="H160" s="137">
        <v>51.3</v>
      </c>
      <c r="I160" s="132">
        <v>39632</v>
      </c>
      <c r="J160" s="138">
        <v>47.29</v>
      </c>
      <c r="K160" s="138">
        <f t="shared" si="4"/>
        <v>1.6115169746454664E-2</v>
      </c>
      <c r="L160" s="138">
        <f t="shared" si="5"/>
        <v>19.338203695745595</v>
      </c>
    </row>
    <row r="161" spans="1:12" x14ac:dyDescent="0.3">
      <c r="A161" s="132">
        <v>40003</v>
      </c>
      <c r="B161" s="133">
        <v>63.23</v>
      </c>
      <c r="D161" s="132">
        <v>39645</v>
      </c>
      <c r="E161" s="133">
        <v>45.28</v>
      </c>
      <c r="G161" s="132">
        <v>39645</v>
      </c>
      <c r="H161" s="137">
        <v>44.28</v>
      </c>
      <c r="I161" s="132">
        <v>39633</v>
      </c>
      <c r="J161" s="138" t="e">
        <v>#N/A</v>
      </c>
      <c r="K161" s="138" t="e">
        <f t="shared" si="4"/>
        <v>#N/A</v>
      </c>
      <c r="L161" s="138" t="e">
        <f t="shared" si="5"/>
        <v>#N/A</v>
      </c>
    </row>
    <row r="162" spans="1:12" x14ac:dyDescent="0.3">
      <c r="A162" s="132">
        <v>40004</v>
      </c>
      <c r="B162" s="133">
        <v>64.510000000000005</v>
      </c>
      <c r="D162" s="132">
        <v>39646</v>
      </c>
      <c r="E162" s="133">
        <v>44.67</v>
      </c>
      <c r="G162" s="132">
        <v>39646</v>
      </c>
      <c r="H162" s="137">
        <v>46.02</v>
      </c>
      <c r="I162" s="132">
        <v>39636</v>
      </c>
      <c r="J162" s="138">
        <v>48.905000000000001</v>
      </c>
      <c r="K162" s="138">
        <f t="shared" si="4"/>
        <v>6.0730940245092818E-2</v>
      </c>
      <c r="L162" s="138">
        <f t="shared" si="5"/>
        <v>72.877128294111372</v>
      </c>
    </row>
    <row r="163" spans="1:12" x14ac:dyDescent="0.3">
      <c r="A163" s="132">
        <v>40007</v>
      </c>
      <c r="B163" s="133">
        <v>63.59</v>
      </c>
      <c r="D163" s="132">
        <v>39647</v>
      </c>
      <c r="E163" s="133">
        <v>46.82</v>
      </c>
      <c r="G163" s="132">
        <v>39647</v>
      </c>
      <c r="H163" s="137">
        <v>46.17</v>
      </c>
      <c r="I163" s="132">
        <v>39637</v>
      </c>
      <c r="J163" s="138">
        <v>44.32500000000001</v>
      </c>
      <c r="K163" s="138">
        <f t="shared" si="4"/>
        <v>-3.4734320557490962E-2</v>
      </c>
      <c r="L163" s="138">
        <f t="shared" si="5"/>
        <v>-41.681184668989154</v>
      </c>
    </row>
    <row r="164" spans="1:12" x14ac:dyDescent="0.3">
      <c r="A164" s="132">
        <v>40008</v>
      </c>
      <c r="B164" s="133">
        <v>63.99</v>
      </c>
      <c r="D164" s="132">
        <v>39650</v>
      </c>
      <c r="E164" s="133">
        <v>46.99</v>
      </c>
      <c r="G164" s="132">
        <v>39650</v>
      </c>
      <c r="H164" s="137">
        <v>45.87</v>
      </c>
      <c r="I164" s="132">
        <v>39638</v>
      </c>
      <c r="J164" s="138">
        <v>48.69</v>
      </c>
      <c r="K164" s="138">
        <f t="shared" si="4"/>
        <v>-8.7540716612379225E-3</v>
      </c>
      <c r="L164" s="138">
        <f t="shared" si="5"/>
        <v>-10.504885993485505</v>
      </c>
    </row>
    <row r="165" spans="1:12" x14ac:dyDescent="0.3">
      <c r="A165" s="132">
        <v>40009</v>
      </c>
      <c r="B165" s="133">
        <v>63.66</v>
      </c>
      <c r="D165" s="132">
        <v>39651</v>
      </c>
      <c r="E165" s="133">
        <v>44.69</v>
      </c>
      <c r="G165" s="132">
        <v>39651</v>
      </c>
      <c r="H165" s="137">
        <v>41.82</v>
      </c>
      <c r="I165" s="132">
        <v>39639</v>
      </c>
      <c r="J165" s="138">
        <v>46.805</v>
      </c>
      <c r="K165" s="138">
        <f t="shared" si="4"/>
        <v>1.069404341781719E-3</v>
      </c>
      <c r="L165" s="138">
        <f t="shared" si="5"/>
        <v>1.2832852101380625</v>
      </c>
    </row>
    <row r="166" spans="1:12" x14ac:dyDescent="0.3">
      <c r="A166" s="132">
        <v>40010</v>
      </c>
      <c r="B166" s="133">
        <v>62.11</v>
      </c>
      <c r="D166" s="132">
        <v>39652</v>
      </c>
      <c r="E166" s="133">
        <v>45.25</v>
      </c>
      <c r="G166" s="132">
        <v>39652</v>
      </c>
      <c r="H166" s="137">
        <v>43.98</v>
      </c>
      <c r="I166" s="132">
        <v>39640</v>
      </c>
      <c r="J166" s="138">
        <v>47.504999999999995</v>
      </c>
      <c r="K166" s="138">
        <f t="shared" si="4"/>
        <v>8.063660477453485E-3</v>
      </c>
      <c r="L166" s="138">
        <f t="shared" si="5"/>
        <v>9.6763925729441826</v>
      </c>
    </row>
    <row r="167" spans="1:12" x14ac:dyDescent="0.3">
      <c r="A167" s="132">
        <v>40011</v>
      </c>
      <c r="B167" s="133">
        <v>63.66</v>
      </c>
      <c r="D167" s="132">
        <v>39653</v>
      </c>
      <c r="E167" s="133">
        <v>45.62</v>
      </c>
      <c r="G167" s="132">
        <v>39653</v>
      </c>
      <c r="H167" s="137">
        <v>46.48</v>
      </c>
      <c r="I167" s="132">
        <v>39643</v>
      </c>
      <c r="J167" s="138">
        <v>47.47</v>
      </c>
      <c r="K167" s="138">
        <f t="shared" si="4"/>
        <v>6.8936260473007891E-3</v>
      </c>
      <c r="L167" s="138">
        <f t="shared" si="5"/>
        <v>8.2723512567609472</v>
      </c>
    </row>
    <row r="168" spans="1:12" x14ac:dyDescent="0.3">
      <c r="A168" s="132">
        <v>40014</v>
      </c>
      <c r="B168" s="133">
        <v>63.14</v>
      </c>
      <c r="D168" s="132">
        <v>39654</v>
      </c>
      <c r="E168" s="133">
        <v>47.01</v>
      </c>
      <c r="G168" s="132">
        <v>39654</v>
      </c>
      <c r="H168" s="137">
        <v>47.14</v>
      </c>
      <c r="I168" s="132">
        <v>39644</v>
      </c>
      <c r="J168" s="138">
        <v>49.854999999999997</v>
      </c>
      <c r="K168" s="138">
        <f t="shared" si="4"/>
        <v>2.8044128260645416E-2</v>
      </c>
      <c r="L168" s="138">
        <f t="shared" si="5"/>
        <v>33.6529539127745</v>
      </c>
    </row>
    <row r="169" spans="1:12" x14ac:dyDescent="0.3">
      <c r="A169" s="132">
        <v>40015</v>
      </c>
      <c r="B169" s="133">
        <v>63.86</v>
      </c>
      <c r="D169" s="132">
        <v>39657</v>
      </c>
      <c r="E169" s="133">
        <v>46.51</v>
      </c>
      <c r="G169" s="132">
        <v>39657</v>
      </c>
      <c r="H169" s="137">
        <v>44.94</v>
      </c>
      <c r="I169" s="132">
        <v>39645</v>
      </c>
      <c r="J169" s="138">
        <v>44.78</v>
      </c>
      <c r="K169" s="138">
        <f t="shared" si="4"/>
        <v>-5.3076760414463901E-2</v>
      </c>
      <c r="L169" s="138">
        <f t="shared" si="5"/>
        <v>-63.692112497356682</v>
      </c>
    </row>
    <row r="170" spans="1:12" x14ac:dyDescent="0.3">
      <c r="A170" s="132">
        <v>40016</v>
      </c>
      <c r="B170" s="133">
        <v>63.01</v>
      </c>
      <c r="D170" s="132">
        <v>39658</v>
      </c>
      <c r="E170" s="133">
        <v>44.16</v>
      </c>
      <c r="G170" s="132">
        <v>39658</v>
      </c>
      <c r="H170" s="137">
        <v>43.27</v>
      </c>
      <c r="I170" s="132">
        <v>39646</v>
      </c>
      <c r="J170" s="138">
        <v>45.344999999999999</v>
      </c>
      <c r="K170" s="138" t="e">
        <f t="shared" si="4"/>
        <v>#N/A</v>
      </c>
      <c r="L170" s="138" t="e">
        <f t="shared" si="5"/>
        <v>#N/A</v>
      </c>
    </row>
    <row r="171" spans="1:12" x14ac:dyDescent="0.3">
      <c r="A171" s="132">
        <v>40017</v>
      </c>
      <c r="B171" s="133">
        <v>63.95</v>
      </c>
      <c r="D171" s="132">
        <v>39659</v>
      </c>
      <c r="E171" s="133">
        <v>43.59</v>
      </c>
      <c r="G171" s="132">
        <v>39659</v>
      </c>
      <c r="H171" s="137">
        <v>40.19</v>
      </c>
      <c r="I171" s="132">
        <v>39647</v>
      </c>
      <c r="J171" s="138">
        <v>46.495000000000005</v>
      </c>
      <c r="K171" s="138">
        <f t="shared" si="4"/>
        <v>-4.9279214804212178E-2</v>
      </c>
      <c r="L171" s="138">
        <f t="shared" si="5"/>
        <v>-59.135057765054611</v>
      </c>
    </row>
    <row r="172" spans="1:12" x14ac:dyDescent="0.3">
      <c r="A172" s="132">
        <v>40018</v>
      </c>
      <c r="B172" s="133">
        <v>62.67</v>
      </c>
      <c r="D172" s="132">
        <v>39660</v>
      </c>
      <c r="E172" s="133">
        <v>44.69</v>
      </c>
      <c r="G172" s="132">
        <v>39660</v>
      </c>
      <c r="H172" s="137">
        <v>42.4</v>
      </c>
      <c r="I172" s="132">
        <v>39650</v>
      </c>
      <c r="J172" s="138">
        <v>46.43</v>
      </c>
      <c r="K172" s="138">
        <f t="shared" si="4"/>
        <v>4.7490129723632021E-2</v>
      </c>
      <c r="L172" s="138">
        <f t="shared" si="5"/>
        <v>56.988155668358424</v>
      </c>
    </row>
    <row r="173" spans="1:12" x14ac:dyDescent="0.3">
      <c r="A173" s="132">
        <v>40021</v>
      </c>
      <c r="B173" s="133">
        <v>61.46</v>
      </c>
      <c r="D173" s="132">
        <v>39661</v>
      </c>
      <c r="E173" s="133">
        <v>47.25</v>
      </c>
      <c r="G173" s="132">
        <v>39661</v>
      </c>
      <c r="H173" s="137">
        <v>45.95</v>
      </c>
      <c r="I173" s="132">
        <v>39651</v>
      </c>
      <c r="J173" s="138">
        <v>43.254999999999995</v>
      </c>
      <c r="K173" s="138">
        <f t="shared" si="4"/>
        <v>-0.11162456356541389</v>
      </c>
      <c r="L173" s="138">
        <f t="shared" si="5"/>
        <v>-133.94947627849666</v>
      </c>
    </row>
    <row r="174" spans="1:12" x14ac:dyDescent="0.3">
      <c r="A174" s="132">
        <v>40022</v>
      </c>
      <c r="B174" s="133">
        <v>63.37</v>
      </c>
      <c r="D174" s="132">
        <v>39664</v>
      </c>
      <c r="E174" s="133">
        <v>47.81</v>
      </c>
      <c r="G174" s="132">
        <v>39664</v>
      </c>
      <c r="H174" s="137">
        <v>49.11</v>
      </c>
      <c r="I174" s="132">
        <v>39652</v>
      </c>
      <c r="J174" s="138">
        <v>44.614999999999988</v>
      </c>
      <c r="K174" s="138">
        <f t="shared" si="4"/>
        <v>-4.6789872876829654E-2</v>
      </c>
      <c r="L174" s="138">
        <f t="shared" si="5"/>
        <v>-56.147847452195577</v>
      </c>
    </row>
    <row r="175" spans="1:12" x14ac:dyDescent="0.3">
      <c r="A175" s="132">
        <v>40023</v>
      </c>
      <c r="B175" s="133">
        <v>62.93</v>
      </c>
      <c r="D175" s="132">
        <v>39665</v>
      </c>
      <c r="E175" s="133">
        <v>47.3</v>
      </c>
      <c r="G175" s="132">
        <v>39665</v>
      </c>
      <c r="H175" s="137">
        <v>42.37</v>
      </c>
      <c r="I175" s="132">
        <v>39653</v>
      </c>
      <c r="J175" s="138">
        <v>46.04999999999999</v>
      </c>
      <c r="K175" s="138">
        <f t="shared" si="4"/>
        <v>-3.0628354910009589E-2</v>
      </c>
      <c r="L175" s="138">
        <f t="shared" si="5"/>
        <v>-36.754025892011505</v>
      </c>
    </row>
    <row r="176" spans="1:12" x14ac:dyDescent="0.3">
      <c r="A176" s="132">
        <v>40024</v>
      </c>
      <c r="B176" s="133">
        <v>62.54</v>
      </c>
      <c r="D176" s="132">
        <v>39666</v>
      </c>
      <c r="E176" s="133">
        <v>47.34</v>
      </c>
      <c r="G176" s="132">
        <v>39666</v>
      </c>
      <c r="H176" s="137">
        <v>42.65</v>
      </c>
      <c r="I176" s="132">
        <v>39654</v>
      </c>
      <c r="J176" s="138">
        <v>47.07500000000001</v>
      </c>
      <c r="K176" s="138">
        <f t="shared" si="4"/>
        <v>-8.321044870444258E-3</v>
      </c>
      <c r="L176" s="138">
        <f t="shared" si="5"/>
        <v>-9.9852538445331085</v>
      </c>
    </row>
    <row r="177" spans="1:12" x14ac:dyDescent="0.3">
      <c r="A177" s="132">
        <v>40025</v>
      </c>
      <c r="B177" s="133">
        <v>63.7</v>
      </c>
      <c r="D177" s="132">
        <v>39667</v>
      </c>
      <c r="E177" s="133">
        <v>47.53</v>
      </c>
      <c r="G177" s="132">
        <v>39667</v>
      </c>
      <c r="H177" s="137">
        <v>43.58</v>
      </c>
      <c r="I177" s="132">
        <v>39657</v>
      </c>
      <c r="J177" s="138">
        <v>45.724999999999994</v>
      </c>
      <c r="K177" s="138">
        <f t="shared" si="4"/>
        <v>-8.2840236686390595E-2</v>
      </c>
      <c r="L177" s="138">
        <f t="shared" si="5"/>
        <v>-99.408284023668713</v>
      </c>
    </row>
    <row r="178" spans="1:12" x14ac:dyDescent="0.3">
      <c r="A178" s="132">
        <v>40028</v>
      </c>
      <c r="B178" s="133">
        <v>62.85</v>
      </c>
      <c r="D178" s="132">
        <v>39668</v>
      </c>
      <c r="E178" s="133">
        <v>49.19</v>
      </c>
      <c r="G178" s="132">
        <v>39668</v>
      </c>
      <c r="H178" s="137">
        <v>47.5</v>
      </c>
      <c r="I178" s="132">
        <v>39658</v>
      </c>
      <c r="J178" s="138">
        <v>43.715000000000003</v>
      </c>
      <c r="K178" s="138">
        <f t="shared" si="4"/>
        <v>-2.3782938811969578E-2</v>
      </c>
      <c r="L178" s="138">
        <f t="shared" si="5"/>
        <v>-28.539526574363492</v>
      </c>
    </row>
    <row r="179" spans="1:12" x14ac:dyDescent="0.3">
      <c r="A179" s="132">
        <v>40029</v>
      </c>
      <c r="B179" s="133">
        <v>61.01</v>
      </c>
      <c r="D179" s="132">
        <v>39671</v>
      </c>
      <c r="E179" s="133">
        <v>49.35</v>
      </c>
      <c r="G179" s="132">
        <v>39671</v>
      </c>
      <c r="H179" s="137">
        <v>44.75</v>
      </c>
      <c r="I179" s="132">
        <v>39659</v>
      </c>
      <c r="J179" s="138">
        <v>41.89</v>
      </c>
      <c r="K179" s="138">
        <f t="shared" si="4"/>
        <v>-7.6193626640202849E-2</v>
      </c>
      <c r="L179" s="138">
        <f t="shared" si="5"/>
        <v>-91.432351968243424</v>
      </c>
    </row>
    <row r="180" spans="1:12" x14ac:dyDescent="0.3">
      <c r="A180" s="132">
        <v>40030</v>
      </c>
      <c r="B180" s="133">
        <v>60.31</v>
      </c>
      <c r="D180" s="132">
        <v>39672</v>
      </c>
      <c r="E180" s="133">
        <v>47.98</v>
      </c>
      <c r="G180" s="132">
        <v>39672</v>
      </c>
      <c r="H180" s="137">
        <v>46.06</v>
      </c>
      <c r="I180" s="132">
        <v>39660</v>
      </c>
      <c r="J180" s="138">
        <v>43.544999999999995</v>
      </c>
      <c r="K180" s="138">
        <f t="shared" si="4"/>
        <v>-6.3447682546510592E-2</v>
      </c>
      <c r="L180" s="138">
        <f t="shared" si="5"/>
        <v>-76.137219055812707</v>
      </c>
    </row>
    <row r="181" spans="1:12" x14ac:dyDescent="0.3">
      <c r="A181" s="132">
        <v>40031</v>
      </c>
      <c r="B181" s="133">
        <v>59.92</v>
      </c>
      <c r="D181" s="132">
        <v>39673</v>
      </c>
      <c r="E181" s="133">
        <v>49.16</v>
      </c>
      <c r="G181" s="132">
        <v>39673</v>
      </c>
      <c r="H181" s="137">
        <v>44.97</v>
      </c>
      <c r="I181" s="132">
        <v>39661</v>
      </c>
      <c r="J181" s="138">
        <v>46.6</v>
      </c>
      <c r="K181" s="138">
        <f t="shared" si="4"/>
        <v>3.6614258022830432E-3</v>
      </c>
      <c r="L181" s="138">
        <f t="shared" si="5"/>
        <v>4.393710962739652</v>
      </c>
    </row>
    <row r="182" spans="1:12" x14ac:dyDescent="0.3">
      <c r="A182" s="132">
        <v>40032</v>
      </c>
      <c r="B182" s="133">
        <v>58.54</v>
      </c>
      <c r="D182" s="132">
        <v>39674</v>
      </c>
      <c r="E182" s="133">
        <v>47.75</v>
      </c>
      <c r="G182" s="132">
        <v>39674</v>
      </c>
      <c r="H182" s="137">
        <v>45.01</v>
      </c>
      <c r="I182" s="132">
        <v>39664</v>
      </c>
      <c r="J182" s="138">
        <v>48.46</v>
      </c>
      <c r="K182" s="138">
        <f t="shared" si="4"/>
        <v>0.12033290949023248</v>
      </c>
      <c r="L182" s="138">
        <f t="shared" si="5"/>
        <v>144.39949138827896</v>
      </c>
    </row>
    <row r="183" spans="1:12" x14ac:dyDescent="0.3">
      <c r="A183" s="132">
        <v>40035</v>
      </c>
      <c r="B183" s="133">
        <v>59.96</v>
      </c>
      <c r="D183" s="132">
        <v>39675</v>
      </c>
      <c r="E183" s="133">
        <v>47.51</v>
      </c>
      <c r="G183" s="132">
        <v>39675</v>
      </c>
      <c r="H183" s="137">
        <v>48.74</v>
      </c>
      <c r="I183" s="132">
        <v>39665</v>
      </c>
      <c r="J183" s="138">
        <v>44.835000000000001</v>
      </c>
      <c r="K183" s="138">
        <f t="shared" si="4"/>
        <v>4.9310769920433289E-3</v>
      </c>
      <c r="L183" s="138">
        <f t="shared" si="5"/>
        <v>5.9172923904519941</v>
      </c>
    </row>
    <row r="184" spans="1:12" x14ac:dyDescent="0.3">
      <c r="A184" s="132">
        <v>40036</v>
      </c>
      <c r="B184" s="133">
        <v>62.39</v>
      </c>
      <c r="D184" s="132">
        <v>39678</v>
      </c>
      <c r="E184" s="133">
        <v>49.15</v>
      </c>
      <c r="G184" s="132">
        <v>39678</v>
      </c>
      <c r="H184" s="137">
        <v>43.91</v>
      </c>
      <c r="I184" s="132">
        <v>39666</v>
      </c>
      <c r="J184" s="138">
        <v>44.995000000000005</v>
      </c>
      <c r="K184" s="138">
        <f t="shared" si="4"/>
        <v>-2.2909880564603382E-2</v>
      </c>
      <c r="L184" s="138">
        <f t="shared" si="5"/>
        <v>-27.491856677524058</v>
      </c>
    </row>
    <row r="185" spans="1:12" x14ac:dyDescent="0.3">
      <c r="A185" s="132">
        <v>40037</v>
      </c>
      <c r="B185" s="133">
        <v>61.64</v>
      </c>
      <c r="D185" s="132">
        <v>39679</v>
      </c>
      <c r="E185" s="133">
        <v>49.53</v>
      </c>
      <c r="G185" s="132">
        <v>39679</v>
      </c>
      <c r="H185" s="137">
        <v>44.57</v>
      </c>
      <c r="I185" s="132">
        <v>39667</v>
      </c>
      <c r="J185" s="138">
        <v>45.555</v>
      </c>
      <c r="K185" s="138">
        <f t="shared" si="4"/>
        <v>-3.2288900690387888E-2</v>
      </c>
      <c r="L185" s="138">
        <f t="shared" si="5"/>
        <v>-38.746680828465465</v>
      </c>
    </row>
    <row r="186" spans="1:12" x14ac:dyDescent="0.3">
      <c r="A186" s="132">
        <v>40038</v>
      </c>
      <c r="B186" s="133">
        <v>61.46</v>
      </c>
      <c r="D186" s="132">
        <v>39680</v>
      </c>
      <c r="E186" s="133">
        <v>49.07</v>
      </c>
      <c r="G186" s="132">
        <v>39680</v>
      </c>
      <c r="H186" s="137">
        <v>43.36</v>
      </c>
      <c r="I186" s="132">
        <v>39668</v>
      </c>
      <c r="J186" s="138">
        <v>48.344999999999999</v>
      </c>
      <c r="K186" s="138">
        <f t="shared" si="4"/>
        <v>5.729907053034456E-2</v>
      </c>
      <c r="L186" s="138">
        <f t="shared" si="5"/>
        <v>68.75888463641347</v>
      </c>
    </row>
    <row r="187" spans="1:12" x14ac:dyDescent="0.3">
      <c r="A187" s="132">
        <v>40039</v>
      </c>
      <c r="B187" s="133">
        <v>62.15</v>
      </c>
      <c r="D187" s="132">
        <v>39681</v>
      </c>
      <c r="E187" s="133">
        <v>48.64</v>
      </c>
      <c r="G187" s="132">
        <v>39681</v>
      </c>
      <c r="H187" s="137">
        <v>42.5</v>
      </c>
      <c r="I187" s="132">
        <v>39671</v>
      </c>
      <c r="J187" s="138">
        <v>47.04999999999999</v>
      </c>
      <c r="K187" s="138">
        <f t="shared" si="4"/>
        <v>7.6289603111059964E-2</v>
      </c>
      <c r="L187" s="138">
        <f t="shared" si="5"/>
        <v>91.547523733271944</v>
      </c>
    </row>
    <row r="188" spans="1:12" x14ac:dyDescent="0.3">
      <c r="A188" s="132">
        <v>40042</v>
      </c>
      <c r="B188" s="133">
        <v>65.42</v>
      </c>
      <c r="D188" s="132">
        <v>39682</v>
      </c>
      <c r="E188" s="133">
        <v>48.14</v>
      </c>
      <c r="G188" s="132">
        <v>39682</v>
      </c>
      <c r="H188" s="137">
        <v>44.01</v>
      </c>
      <c r="I188" s="132">
        <v>39672</v>
      </c>
      <c r="J188" s="138">
        <v>47.02</v>
      </c>
      <c r="K188" s="138">
        <f t="shared" si="4"/>
        <v>0.12246359513010271</v>
      </c>
      <c r="L188" s="138">
        <f t="shared" si="5"/>
        <v>146.95631415612326</v>
      </c>
    </row>
    <row r="189" spans="1:12" x14ac:dyDescent="0.3">
      <c r="A189" s="132">
        <v>40043</v>
      </c>
      <c r="B189" s="133">
        <v>63.55</v>
      </c>
      <c r="D189" s="132">
        <v>39685</v>
      </c>
      <c r="E189" s="133">
        <v>49.9</v>
      </c>
      <c r="G189" s="132">
        <v>39685</v>
      </c>
      <c r="H189" s="137">
        <v>44.17</v>
      </c>
      <c r="I189" s="132">
        <v>39673</v>
      </c>
      <c r="J189" s="138">
        <v>47.064999999999998</v>
      </c>
      <c r="K189" s="138">
        <f t="shared" si="4"/>
        <v>8.0835916867608298E-2</v>
      </c>
      <c r="L189" s="138">
        <f t="shared" si="5"/>
        <v>97.003100241129957</v>
      </c>
    </row>
    <row r="190" spans="1:12" x14ac:dyDescent="0.3">
      <c r="A190" s="132">
        <v>40044</v>
      </c>
      <c r="B190" s="133">
        <v>63.83</v>
      </c>
      <c r="D190" s="132">
        <v>39686</v>
      </c>
      <c r="E190" s="133">
        <v>49.87</v>
      </c>
      <c r="G190" s="132">
        <v>39686</v>
      </c>
      <c r="H190" s="137">
        <v>43.61</v>
      </c>
      <c r="I190" s="132">
        <v>39674</v>
      </c>
      <c r="J190" s="138">
        <v>46.379999999999995</v>
      </c>
      <c r="K190" s="138">
        <f t="shared" si="4"/>
        <v>-4.7210300429185829E-3</v>
      </c>
      <c r="L190" s="138">
        <f t="shared" si="5"/>
        <v>-5.6652360515022986</v>
      </c>
    </row>
    <row r="191" spans="1:12" x14ac:dyDescent="0.3">
      <c r="A191" s="132">
        <v>40045</v>
      </c>
      <c r="B191" s="133">
        <v>63.69</v>
      </c>
      <c r="D191" s="132">
        <v>39687</v>
      </c>
      <c r="E191" s="133">
        <v>49.26</v>
      </c>
      <c r="G191" s="132">
        <v>39687</v>
      </c>
      <c r="H191" s="137">
        <v>42.35</v>
      </c>
      <c r="I191" s="132">
        <v>39675</v>
      </c>
      <c r="J191" s="138">
        <v>48.125</v>
      </c>
      <c r="K191" s="138">
        <f t="shared" si="4"/>
        <v>-6.9129178704086022E-3</v>
      </c>
      <c r="L191" s="138">
        <f t="shared" si="5"/>
        <v>-8.2955014444903217</v>
      </c>
    </row>
    <row r="192" spans="1:12" x14ac:dyDescent="0.3">
      <c r="A192" s="132">
        <v>40046</v>
      </c>
      <c r="B192" s="133">
        <v>63.74</v>
      </c>
      <c r="D192" s="132">
        <v>39688</v>
      </c>
      <c r="E192" s="133">
        <v>49.1</v>
      </c>
      <c r="G192" s="132">
        <v>39688</v>
      </c>
      <c r="H192" s="137">
        <v>47.97</v>
      </c>
      <c r="I192" s="132">
        <v>39678</v>
      </c>
      <c r="J192" s="138">
        <v>46.53</v>
      </c>
      <c r="K192" s="138">
        <f t="shared" si="4"/>
        <v>3.7805286048845775E-2</v>
      </c>
      <c r="L192" s="138">
        <f t="shared" si="5"/>
        <v>45.366343258614926</v>
      </c>
    </row>
    <row r="193" spans="1:12" x14ac:dyDescent="0.3">
      <c r="A193" s="132">
        <v>40049</v>
      </c>
      <c r="B193" s="133">
        <v>65.14</v>
      </c>
      <c r="D193" s="132">
        <v>39689</v>
      </c>
      <c r="E193" s="133">
        <v>49.79</v>
      </c>
      <c r="G193" s="132">
        <v>39689</v>
      </c>
      <c r="H193" s="137">
        <v>45.09</v>
      </c>
      <c r="I193" s="132">
        <v>39679</v>
      </c>
      <c r="J193" s="138">
        <v>47.04999999999999</v>
      </c>
      <c r="K193" s="138">
        <f t="shared" si="4"/>
        <v>4.5671741304589071E-2</v>
      </c>
      <c r="L193" s="138">
        <f t="shared" si="5"/>
        <v>54.80608956550688</v>
      </c>
    </row>
    <row r="194" spans="1:12" x14ac:dyDescent="0.3">
      <c r="A194" s="132">
        <v>40050</v>
      </c>
      <c r="B194" s="133">
        <v>66.58</v>
      </c>
      <c r="D194" s="132">
        <v>39693</v>
      </c>
      <c r="E194" s="133">
        <v>51.57</v>
      </c>
      <c r="G194" s="132">
        <v>39693</v>
      </c>
      <c r="H194" s="137">
        <v>45.75</v>
      </c>
      <c r="I194" s="132">
        <v>39680</v>
      </c>
      <c r="J194" s="138">
        <v>46.215000000000003</v>
      </c>
      <c r="K194" s="138">
        <f t="shared" si="4"/>
        <v>1.4487981560750821E-2</v>
      </c>
      <c r="L194" s="138">
        <f t="shared" si="5"/>
        <v>17.385577872900985</v>
      </c>
    </row>
    <row r="195" spans="1:12" x14ac:dyDescent="0.3">
      <c r="A195" s="132">
        <v>40051</v>
      </c>
      <c r="B195" s="133">
        <v>67.349999999999994</v>
      </c>
      <c r="D195" s="132">
        <v>39694</v>
      </c>
      <c r="E195" s="133">
        <v>50.66</v>
      </c>
      <c r="G195" s="132">
        <v>39694</v>
      </c>
      <c r="H195" s="137">
        <v>44.15</v>
      </c>
      <c r="I195" s="132">
        <v>39681</v>
      </c>
      <c r="J195" s="138">
        <v>45.57</v>
      </c>
      <c r="K195" s="138">
        <f t="shared" si="4"/>
        <v>-5.7399937946013002E-2</v>
      </c>
      <c r="L195" s="138">
        <f t="shared" si="5"/>
        <v>-68.879925535215591</v>
      </c>
    </row>
    <row r="196" spans="1:12" x14ac:dyDescent="0.3">
      <c r="A196" s="132">
        <v>40052</v>
      </c>
      <c r="B196" s="133">
        <v>66.459999999999994</v>
      </c>
      <c r="D196" s="132">
        <v>39695</v>
      </c>
      <c r="E196" s="133">
        <v>50.26</v>
      </c>
      <c r="G196" s="132">
        <v>39695</v>
      </c>
      <c r="H196" s="137">
        <v>46.22</v>
      </c>
      <c r="I196" s="132">
        <v>39682</v>
      </c>
      <c r="J196" s="138">
        <v>46.07500000000001</v>
      </c>
      <c r="K196" s="138">
        <f t="shared" si="4"/>
        <v>-2.0722635494154734E-2</v>
      </c>
      <c r="L196" s="138">
        <f t="shared" si="5"/>
        <v>-24.867162592985679</v>
      </c>
    </row>
    <row r="197" spans="1:12" x14ac:dyDescent="0.3">
      <c r="A197" s="132">
        <v>40053</v>
      </c>
      <c r="B197" s="133">
        <v>65.150000000000006</v>
      </c>
      <c r="D197" s="132">
        <v>39696</v>
      </c>
      <c r="E197" s="133">
        <v>50.02</v>
      </c>
      <c r="G197" s="132">
        <v>39696</v>
      </c>
      <c r="H197" s="137">
        <v>44.83</v>
      </c>
      <c r="I197" s="132">
        <v>39685</v>
      </c>
      <c r="J197" s="138">
        <v>47.034999999999997</v>
      </c>
      <c r="K197" s="138">
        <f t="shared" si="4"/>
        <v>3.190131858782106E-4</v>
      </c>
      <c r="L197" s="138">
        <f t="shared" si="5"/>
        <v>0.3828158230538527</v>
      </c>
    </row>
    <row r="198" spans="1:12" x14ac:dyDescent="0.3">
      <c r="A198" s="132">
        <v>40056</v>
      </c>
      <c r="B198" s="133">
        <v>65.31</v>
      </c>
      <c r="D198" s="132">
        <v>39699</v>
      </c>
      <c r="E198" s="133">
        <v>49.29</v>
      </c>
      <c r="G198" s="132">
        <v>39699</v>
      </c>
      <c r="H198" s="137">
        <v>44.64</v>
      </c>
      <c r="I198" s="132">
        <v>39686</v>
      </c>
      <c r="J198" s="138">
        <v>46.739999999999988</v>
      </c>
      <c r="K198" s="138">
        <f t="shared" si="4"/>
        <v>-6.9053436736430463E-3</v>
      </c>
      <c r="L198" s="138">
        <f t="shared" si="5"/>
        <v>-8.286412408371655</v>
      </c>
    </row>
    <row r="199" spans="1:12" x14ac:dyDescent="0.3">
      <c r="A199" s="132">
        <v>40057</v>
      </c>
      <c r="B199" s="133">
        <v>64.400000000000006</v>
      </c>
      <c r="D199" s="132">
        <v>39700</v>
      </c>
      <c r="E199" s="133">
        <v>51.49</v>
      </c>
      <c r="G199" s="132">
        <v>39700</v>
      </c>
      <c r="H199" s="137">
        <v>46.83</v>
      </c>
      <c r="I199" s="132">
        <v>39687</v>
      </c>
      <c r="J199" s="138">
        <v>45.805</v>
      </c>
      <c r="K199" s="138">
        <f t="shared" si="4"/>
        <v>-1.2397585166019746E-2</v>
      </c>
      <c r="L199" s="138">
        <f t="shared" si="5"/>
        <v>-14.877102199223694</v>
      </c>
    </row>
    <row r="200" spans="1:12" x14ac:dyDescent="0.3">
      <c r="A200" s="132">
        <v>40058</v>
      </c>
      <c r="B200" s="133">
        <v>64.45</v>
      </c>
      <c r="D200" s="132">
        <v>39701</v>
      </c>
      <c r="E200" s="133">
        <v>50.47</v>
      </c>
      <c r="G200" s="132">
        <v>39701</v>
      </c>
      <c r="H200" s="137">
        <v>45.73</v>
      </c>
      <c r="I200" s="132">
        <v>39688</v>
      </c>
      <c r="J200" s="138">
        <v>48.534999999999997</v>
      </c>
      <c r="K200" s="138">
        <f t="shared" si="4"/>
        <v>8.5194805194804494E-3</v>
      </c>
      <c r="L200" s="138">
        <f t="shared" si="5"/>
        <v>10.223376623376538</v>
      </c>
    </row>
    <row r="201" spans="1:12" x14ac:dyDescent="0.3">
      <c r="A201" s="132">
        <v>40059</v>
      </c>
      <c r="B201" s="133">
        <v>60.78</v>
      </c>
      <c r="D201" s="132">
        <v>39702</v>
      </c>
      <c r="E201" s="133">
        <v>48.78</v>
      </c>
      <c r="G201" s="132">
        <v>39702</v>
      </c>
      <c r="H201" s="137">
        <v>46.18</v>
      </c>
      <c r="I201" s="132">
        <v>39689</v>
      </c>
      <c r="J201" s="138">
        <v>47.44</v>
      </c>
      <c r="K201" s="138">
        <f t="shared" si="4"/>
        <v>1.9557274876423739E-2</v>
      </c>
      <c r="L201" s="138">
        <f t="shared" si="5"/>
        <v>23.468729851708485</v>
      </c>
    </row>
    <row r="202" spans="1:12" x14ac:dyDescent="0.3">
      <c r="A202" s="132">
        <v>40060</v>
      </c>
      <c r="B202" s="133">
        <v>60.11</v>
      </c>
      <c r="D202" s="132">
        <v>39703</v>
      </c>
      <c r="E202" s="133">
        <v>48.33</v>
      </c>
      <c r="G202" s="132">
        <v>39703</v>
      </c>
      <c r="H202" s="137">
        <v>44.69</v>
      </c>
      <c r="I202" s="132">
        <v>39692</v>
      </c>
      <c r="J202" s="138" t="e">
        <v>#N/A</v>
      </c>
      <c r="K202" s="138" t="e">
        <f t="shared" si="4"/>
        <v>#N/A</v>
      </c>
      <c r="L202" s="138" t="e">
        <f t="shared" si="5"/>
        <v>#N/A</v>
      </c>
    </row>
    <row r="203" spans="1:12" x14ac:dyDescent="0.3">
      <c r="A203" s="132">
        <v>40064</v>
      </c>
      <c r="B203" s="133">
        <v>60.6</v>
      </c>
      <c r="D203" s="132">
        <v>39706</v>
      </c>
      <c r="E203" s="133">
        <v>50.21</v>
      </c>
      <c r="G203" s="132">
        <v>39706</v>
      </c>
      <c r="H203" s="137">
        <v>52.71</v>
      </c>
      <c r="I203" s="132">
        <v>39693</v>
      </c>
      <c r="J203" s="138">
        <v>48.66</v>
      </c>
      <c r="K203" s="138">
        <f t="shared" si="4"/>
        <v>5.2904901006166676E-2</v>
      </c>
      <c r="L203" s="138">
        <f t="shared" si="5"/>
        <v>63.485881207400013</v>
      </c>
    </row>
    <row r="204" spans="1:12" x14ac:dyDescent="0.3">
      <c r="A204" s="132">
        <v>40065</v>
      </c>
      <c r="B204" s="133">
        <v>59.62</v>
      </c>
      <c r="D204" s="132">
        <v>39707</v>
      </c>
      <c r="E204" s="133">
        <v>49.08</v>
      </c>
      <c r="G204" s="132">
        <v>39707</v>
      </c>
      <c r="H204" s="137">
        <v>44.19</v>
      </c>
      <c r="I204" s="132">
        <v>39694</v>
      </c>
      <c r="J204" s="138">
        <v>47.405000000000001</v>
      </c>
      <c r="K204" s="138">
        <f t="shared" si="4"/>
        <v>4.0267719991222313E-2</v>
      </c>
      <c r="L204" s="138">
        <f t="shared" si="5"/>
        <v>48.321263989466772</v>
      </c>
    </row>
    <row r="205" spans="1:12" x14ac:dyDescent="0.3">
      <c r="A205" s="132">
        <v>40066</v>
      </c>
      <c r="B205" s="133">
        <v>58.07</v>
      </c>
      <c r="D205" s="132">
        <v>39708</v>
      </c>
      <c r="E205" s="133">
        <v>50.2</v>
      </c>
      <c r="G205" s="132">
        <v>39708</v>
      </c>
      <c r="H205" s="137">
        <v>47.46</v>
      </c>
      <c r="I205" s="132">
        <v>39695</v>
      </c>
      <c r="J205" s="138">
        <v>48.239999999999988</v>
      </c>
      <c r="K205" s="138">
        <f t="shared" si="4"/>
        <v>4.6988605534454199E-2</v>
      </c>
      <c r="L205" s="138">
        <f t="shared" si="5"/>
        <v>56.386326641345036</v>
      </c>
    </row>
    <row r="206" spans="1:12" x14ac:dyDescent="0.3">
      <c r="A206" s="132">
        <v>40067</v>
      </c>
      <c r="B206" s="133">
        <v>59.39</v>
      </c>
      <c r="D206" s="132">
        <v>39709</v>
      </c>
      <c r="E206" s="133">
        <v>47.72</v>
      </c>
      <c r="G206" s="132">
        <v>39709</v>
      </c>
      <c r="H206" s="137">
        <v>45.92</v>
      </c>
      <c r="I206" s="132">
        <v>39696</v>
      </c>
      <c r="J206" s="138">
        <v>47.42499999999999</v>
      </c>
      <c r="K206" s="138">
        <f t="shared" si="4"/>
        <v>8.291697671946284E-3</v>
      </c>
      <c r="L206" s="138">
        <f t="shared" si="5"/>
        <v>9.9500372063355389</v>
      </c>
    </row>
    <row r="207" spans="1:12" x14ac:dyDescent="0.3">
      <c r="A207" s="132">
        <v>40070</v>
      </c>
      <c r="B207" s="133">
        <v>60.2</v>
      </c>
      <c r="D207" s="132">
        <v>39710</v>
      </c>
      <c r="E207" s="133">
        <v>53.22</v>
      </c>
      <c r="G207" s="132">
        <v>39710</v>
      </c>
      <c r="H207" s="137">
        <v>57.76</v>
      </c>
      <c r="I207" s="132">
        <v>39699</v>
      </c>
      <c r="J207" s="138">
        <v>46.965000000000003</v>
      </c>
      <c r="K207" s="138">
        <f t="shared" ref="K207:K270" si="6">(J207-J198)/J198</f>
        <v>4.8138639281133013E-3</v>
      </c>
      <c r="L207" s="138">
        <f t="shared" ref="L207:L270" si="7">K207*$D$2/$D$1</f>
        <v>5.7766367137359618</v>
      </c>
    </row>
    <row r="208" spans="1:12" x14ac:dyDescent="0.3">
      <c r="A208" s="132">
        <v>40071</v>
      </c>
      <c r="B208" s="133">
        <v>60.25</v>
      </c>
      <c r="D208" s="132">
        <v>39713</v>
      </c>
      <c r="E208" s="133">
        <v>51.36</v>
      </c>
      <c r="G208" s="132">
        <v>39713</v>
      </c>
      <c r="H208" s="137">
        <v>52.39</v>
      </c>
      <c r="I208" s="132">
        <v>39700</v>
      </c>
      <c r="J208" s="138">
        <v>49.16</v>
      </c>
      <c r="K208" s="138">
        <f t="shared" si="6"/>
        <v>7.3245278899683366E-2</v>
      </c>
      <c r="L208" s="138">
        <f t="shared" si="7"/>
        <v>87.89433467962003</v>
      </c>
    </row>
    <row r="209" spans="1:12" x14ac:dyDescent="0.3">
      <c r="A209" s="132">
        <v>40072</v>
      </c>
      <c r="B209" s="133">
        <v>59.63</v>
      </c>
      <c r="D209" s="132">
        <v>39714</v>
      </c>
      <c r="E209" s="133">
        <v>53.79</v>
      </c>
      <c r="G209" s="132">
        <v>39714</v>
      </c>
      <c r="H209" s="137">
        <v>55.23</v>
      </c>
      <c r="I209" s="132">
        <v>39701</v>
      </c>
      <c r="J209" s="138">
        <v>48.099999999999994</v>
      </c>
      <c r="K209" s="138">
        <f t="shared" si="6"/>
        <v>-8.9626043061708516E-3</v>
      </c>
      <c r="L209" s="138">
        <f t="shared" si="7"/>
        <v>-10.755125167405021</v>
      </c>
    </row>
    <row r="210" spans="1:12" x14ac:dyDescent="0.3">
      <c r="A210" s="132">
        <v>40073</v>
      </c>
      <c r="B210" s="133">
        <v>59.19</v>
      </c>
      <c r="D210" s="132">
        <v>39715</v>
      </c>
      <c r="E210" s="133">
        <v>52.44</v>
      </c>
      <c r="G210" s="132">
        <v>39715</v>
      </c>
      <c r="H210" s="137">
        <v>54.09</v>
      </c>
      <c r="I210" s="132">
        <v>39702</v>
      </c>
      <c r="J210" s="138">
        <v>47.48</v>
      </c>
      <c r="K210" s="138">
        <f t="shared" si="6"/>
        <v>8.4317032040470382E-4</v>
      </c>
      <c r="L210" s="138">
        <f t="shared" si="7"/>
        <v>1.0118043844856446</v>
      </c>
    </row>
    <row r="211" spans="1:12" x14ac:dyDescent="0.3">
      <c r="A211" s="132">
        <v>40074</v>
      </c>
      <c r="B211" s="133">
        <v>59.98</v>
      </c>
      <c r="D211" s="132">
        <v>39716</v>
      </c>
      <c r="E211" s="133">
        <v>52.24</v>
      </c>
      <c r="G211" s="132">
        <v>39716</v>
      </c>
      <c r="H211" s="137">
        <v>55</v>
      </c>
      <c r="I211" s="132">
        <v>39703</v>
      </c>
      <c r="J211" s="138">
        <v>46.51</v>
      </c>
      <c r="K211" s="138" t="e">
        <f t="shared" si="6"/>
        <v>#N/A</v>
      </c>
      <c r="L211" s="138" t="e">
        <f t="shared" si="7"/>
        <v>#N/A</v>
      </c>
    </row>
    <row r="212" spans="1:12" x14ac:dyDescent="0.3">
      <c r="A212" s="132">
        <v>40077</v>
      </c>
      <c r="B212" s="133">
        <v>60.39</v>
      </c>
      <c r="D212" s="132">
        <v>39717</v>
      </c>
      <c r="E212" s="133">
        <v>52.19</v>
      </c>
      <c r="G212" s="132">
        <v>39717</v>
      </c>
      <c r="H212" s="137">
        <v>55.98</v>
      </c>
      <c r="I212" s="132">
        <v>39706</v>
      </c>
      <c r="J212" s="138">
        <v>51.46</v>
      </c>
      <c r="K212" s="138">
        <f t="shared" si="6"/>
        <v>5.7542129058775267E-2</v>
      </c>
      <c r="L212" s="138">
        <f t="shared" si="7"/>
        <v>69.050554870530306</v>
      </c>
    </row>
    <row r="213" spans="1:12" x14ac:dyDescent="0.3">
      <c r="A213" s="132">
        <v>40078</v>
      </c>
      <c r="B213" s="133">
        <v>60.39</v>
      </c>
      <c r="D213" s="132">
        <v>39720</v>
      </c>
      <c r="E213" s="133">
        <v>51.83</v>
      </c>
      <c r="G213" s="132">
        <v>39720</v>
      </c>
      <c r="H213" s="137">
        <v>59.11</v>
      </c>
      <c r="I213" s="132">
        <v>39707</v>
      </c>
      <c r="J213" s="138">
        <v>46.634999999999998</v>
      </c>
      <c r="K213" s="138">
        <f t="shared" si="6"/>
        <v>-1.6243012340470479E-2</v>
      </c>
      <c r="L213" s="138">
        <f t="shared" si="7"/>
        <v>-19.491614808564574</v>
      </c>
    </row>
    <row r="214" spans="1:12" x14ac:dyDescent="0.3">
      <c r="A214" s="132">
        <v>40079</v>
      </c>
      <c r="B214" s="133">
        <v>61.93</v>
      </c>
      <c r="D214" s="132">
        <v>39721</v>
      </c>
      <c r="E214" s="133">
        <v>53</v>
      </c>
      <c r="G214" s="132">
        <v>39721</v>
      </c>
      <c r="H214" s="137">
        <v>60.72</v>
      </c>
      <c r="I214" s="132">
        <v>39708</v>
      </c>
      <c r="J214" s="138">
        <v>48.830000000000005</v>
      </c>
      <c r="K214" s="138">
        <f t="shared" si="6"/>
        <v>1.2230514096186106E-2</v>
      </c>
      <c r="L214" s="138">
        <f t="shared" si="7"/>
        <v>14.676616915423326</v>
      </c>
    </row>
    <row r="215" spans="1:12" x14ac:dyDescent="0.3">
      <c r="A215" s="132">
        <v>40080</v>
      </c>
      <c r="B215" s="133">
        <v>63.62</v>
      </c>
      <c r="D215" s="132">
        <v>39722</v>
      </c>
      <c r="E215" s="133">
        <v>52.79</v>
      </c>
      <c r="G215" s="132">
        <v>39722</v>
      </c>
      <c r="H215" s="137">
        <v>59.45</v>
      </c>
      <c r="I215" s="132">
        <v>39709</v>
      </c>
      <c r="J215" s="138">
        <v>46.82</v>
      </c>
      <c r="K215" s="138">
        <f t="shared" si="6"/>
        <v>-1.2756984712704056E-2</v>
      </c>
      <c r="L215" s="138">
        <f t="shared" si="7"/>
        <v>-15.308381655244867</v>
      </c>
    </row>
    <row r="216" spans="1:12" x14ac:dyDescent="0.3">
      <c r="A216" s="132">
        <v>40081</v>
      </c>
      <c r="B216" s="133">
        <v>61.58</v>
      </c>
      <c r="D216" s="132">
        <v>39723</v>
      </c>
      <c r="E216" s="133">
        <v>52.17</v>
      </c>
      <c r="G216" s="132">
        <v>39723</v>
      </c>
      <c r="H216" s="137">
        <v>59.57</v>
      </c>
      <c r="I216" s="132">
        <v>39710</v>
      </c>
      <c r="J216" s="138">
        <v>55.489999999999988</v>
      </c>
      <c r="K216" s="138">
        <f t="shared" si="6"/>
        <v>0.18151815181518116</v>
      </c>
      <c r="L216" s="138">
        <f t="shared" si="7"/>
        <v>217.82178217821738</v>
      </c>
    </row>
    <row r="217" spans="1:12" x14ac:dyDescent="0.3">
      <c r="A217" s="132">
        <v>40084</v>
      </c>
      <c r="B217" s="133">
        <v>60.15</v>
      </c>
      <c r="D217" s="132">
        <v>39724</v>
      </c>
      <c r="E217" s="133">
        <v>52.14</v>
      </c>
      <c r="G217" s="132">
        <v>39724</v>
      </c>
      <c r="H217" s="137">
        <v>61.43</v>
      </c>
      <c r="I217" s="132">
        <v>39713</v>
      </c>
      <c r="J217" s="138">
        <v>51.875</v>
      </c>
      <c r="K217" s="138">
        <f t="shared" si="6"/>
        <v>5.5227827502034248E-2</v>
      </c>
      <c r="L217" s="138">
        <f t="shared" si="7"/>
        <v>66.273393002441097</v>
      </c>
    </row>
    <row r="218" spans="1:12" x14ac:dyDescent="0.3">
      <c r="A218" s="132">
        <v>40085</v>
      </c>
      <c r="B218" s="133">
        <v>61.39</v>
      </c>
      <c r="D218" s="132">
        <v>39727</v>
      </c>
      <c r="E218" s="133">
        <v>47.47</v>
      </c>
      <c r="G218" s="132">
        <v>39727</v>
      </c>
      <c r="H218" s="137">
        <v>59.04</v>
      </c>
      <c r="I218" s="132">
        <v>39714</v>
      </c>
      <c r="J218" s="138">
        <v>54.51</v>
      </c>
      <c r="K218" s="138">
        <f t="shared" si="6"/>
        <v>0.13326403326403335</v>
      </c>
      <c r="L218" s="138">
        <f t="shared" si="7"/>
        <v>159.91683991684002</v>
      </c>
    </row>
    <row r="219" spans="1:12" x14ac:dyDescent="0.3">
      <c r="A219" s="132">
        <v>40086</v>
      </c>
      <c r="B219" s="133">
        <v>60.71</v>
      </c>
      <c r="D219" s="132">
        <v>39728</v>
      </c>
      <c r="E219" s="133">
        <v>46.76</v>
      </c>
      <c r="G219" s="132">
        <v>39728</v>
      </c>
      <c r="H219" s="137">
        <v>60.51</v>
      </c>
      <c r="I219" s="132">
        <v>39715</v>
      </c>
      <c r="J219" s="138">
        <v>53.265000000000008</v>
      </c>
      <c r="K219" s="138">
        <f t="shared" si="6"/>
        <v>0.12184077506318473</v>
      </c>
      <c r="L219" s="138">
        <f t="shared" si="7"/>
        <v>146.20893007582168</v>
      </c>
    </row>
    <row r="220" spans="1:12" x14ac:dyDescent="0.3">
      <c r="A220" s="132">
        <v>40087</v>
      </c>
      <c r="B220" s="133">
        <v>60.74</v>
      </c>
      <c r="D220" s="132">
        <v>39729</v>
      </c>
      <c r="E220" s="133">
        <v>49.34</v>
      </c>
      <c r="G220" s="132">
        <v>39729</v>
      </c>
      <c r="H220" s="137">
        <v>64.83</v>
      </c>
      <c r="I220" s="132">
        <v>39716</v>
      </c>
      <c r="J220" s="138">
        <v>53.620000000000005</v>
      </c>
      <c r="K220" s="138">
        <f t="shared" si="6"/>
        <v>0.15287035046226632</v>
      </c>
      <c r="L220" s="138">
        <f t="shared" si="7"/>
        <v>183.44442055471958</v>
      </c>
    </row>
    <row r="221" spans="1:12" x14ac:dyDescent="0.3">
      <c r="A221" s="132">
        <v>40088</v>
      </c>
      <c r="B221" s="133">
        <v>60.74</v>
      </c>
      <c r="D221" s="132">
        <v>39730</v>
      </c>
      <c r="E221" s="133">
        <v>47.13</v>
      </c>
      <c r="G221" s="132">
        <v>39730</v>
      </c>
      <c r="H221" s="137">
        <v>61.41</v>
      </c>
      <c r="I221" s="132">
        <v>39717</v>
      </c>
      <c r="J221" s="138">
        <v>54.085000000000001</v>
      </c>
      <c r="K221" s="138">
        <f t="shared" si="6"/>
        <v>5.1010493587252237E-2</v>
      </c>
      <c r="L221" s="138">
        <f t="shared" si="7"/>
        <v>61.212592304702689</v>
      </c>
    </row>
    <row r="222" spans="1:12" x14ac:dyDescent="0.3">
      <c r="A222" s="132">
        <v>40091</v>
      </c>
      <c r="B222" s="133">
        <v>57.91</v>
      </c>
      <c r="D222" s="132">
        <v>39731</v>
      </c>
      <c r="E222" s="133">
        <v>42.76</v>
      </c>
      <c r="G222" s="132">
        <v>39731</v>
      </c>
      <c r="H222" s="137">
        <v>64.62</v>
      </c>
      <c r="I222" s="132">
        <v>39720</v>
      </c>
      <c r="J222" s="138">
        <v>55.47</v>
      </c>
      <c r="K222" s="138">
        <f t="shared" si="6"/>
        <v>0.18944998391765844</v>
      </c>
      <c r="L222" s="138">
        <f t="shared" si="7"/>
        <v>227.33998070119014</v>
      </c>
    </row>
    <row r="223" spans="1:12" x14ac:dyDescent="0.3">
      <c r="A223" s="132">
        <v>40092</v>
      </c>
      <c r="B223" s="133">
        <v>58.07</v>
      </c>
      <c r="D223" s="132">
        <v>39734</v>
      </c>
      <c r="E223" s="133">
        <v>43.62</v>
      </c>
      <c r="G223" s="132">
        <v>39734</v>
      </c>
      <c r="H223" s="137">
        <v>57.55</v>
      </c>
      <c r="I223" s="132">
        <v>39721</v>
      </c>
      <c r="J223" s="138">
        <v>56.859999999999992</v>
      </c>
      <c r="K223" s="138">
        <f t="shared" si="6"/>
        <v>0.16444808519352827</v>
      </c>
      <c r="L223" s="138">
        <f t="shared" si="7"/>
        <v>197.33770223223391</v>
      </c>
    </row>
    <row r="224" spans="1:12" x14ac:dyDescent="0.3">
      <c r="A224" s="132">
        <v>40093</v>
      </c>
      <c r="B224" s="133">
        <v>58.21</v>
      </c>
      <c r="D224" s="132">
        <v>39735</v>
      </c>
      <c r="E224" s="133">
        <v>49.64</v>
      </c>
      <c r="G224" s="132">
        <v>39735</v>
      </c>
      <c r="H224" s="137">
        <v>62.42</v>
      </c>
      <c r="I224" s="132">
        <v>39722</v>
      </c>
      <c r="J224" s="138">
        <v>56.120000000000005</v>
      </c>
      <c r="K224" s="138">
        <f t="shared" si="6"/>
        <v>0.19863306279367801</v>
      </c>
      <c r="L224" s="138">
        <f t="shared" si="7"/>
        <v>238.3596753524136</v>
      </c>
    </row>
    <row r="225" spans="1:12" x14ac:dyDescent="0.3">
      <c r="A225" s="132">
        <v>40094</v>
      </c>
      <c r="B225" s="133">
        <v>58.2</v>
      </c>
      <c r="D225" s="132">
        <v>39736</v>
      </c>
      <c r="E225" s="133">
        <v>53.85</v>
      </c>
      <c r="G225" s="132">
        <v>39736</v>
      </c>
      <c r="H225" s="137">
        <v>66</v>
      </c>
      <c r="I225" s="132">
        <v>39723</v>
      </c>
      <c r="J225" s="138">
        <v>55.870000000000005</v>
      </c>
      <c r="K225" s="138">
        <f t="shared" si="6"/>
        <v>6.8480807352679198E-3</v>
      </c>
      <c r="L225" s="138">
        <f t="shared" si="7"/>
        <v>8.2176968823215031</v>
      </c>
    </row>
    <row r="226" spans="1:12" x14ac:dyDescent="0.3">
      <c r="A226" s="132">
        <v>40095</v>
      </c>
      <c r="B226" s="133">
        <v>57.66</v>
      </c>
      <c r="D226" s="132">
        <v>39737</v>
      </c>
      <c r="E226" s="133">
        <v>54.65</v>
      </c>
      <c r="G226" s="132">
        <v>39737</v>
      </c>
      <c r="H226" s="137">
        <v>70.75</v>
      </c>
      <c r="I226" s="132">
        <v>39724</v>
      </c>
      <c r="J226" s="138">
        <v>56.784999999999997</v>
      </c>
      <c r="K226" s="138">
        <f t="shared" si="6"/>
        <v>9.465060240963849E-2</v>
      </c>
      <c r="L226" s="138">
        <f t="shared" si="7"/>
        <v>113.58072289156618</v>
      </c>
    </row>
    <row r="227" spans="1:12" x14ac:dyDescent="0.3">
      <c r="A227" s="132">
        <v>40098</v>
      </c>
      <c r="B227" s="133">
        <v>57.82</v>
      </c>
      <c r="D227" s="132">
        <v>39738</v>
      </c>
      <c r="E227" s="133">
        <v>61.97</v>
      </c>
      <c r="G227" s="132">
        <v>39738</v>
      </c>
      <c r="H227" s="137">
        <v>82.48</v>
      </c>
      <c r="I227" s="132">
        <v>39727</v>
      </c>
      <c r="J227" s="138">
        <v>53.254999999999995</v>
      </c>
      <c r="K227" s="138">
        <f t="shared" si="6"/>
        <v>-2.3023298477343655E-2</v>
      </c>
      <c r="L227" s="138">
        <f t="shared" si="7"/>
        <v>-27.627958172812388</v>
      </c>
    </row>
    <row r="228" spans="1:12" x14ac:dyDescent="0.3">
      <c r="A228" s="132">
        <v>40099</v>
      </c>
      <c r="B228" s="133">
        <v>58.38</v>
      </c>
      <c r="D228" s="132">
        <v>39741</v>
      </c>
      <c r="E228" s="133">
        <v>61.91</v>
      </c>
      <c r="G228" s="132">
        <v>39741</v>
      </c>
      <c r="H228" s="137">
        <v>72.31</v>
      </c>
      <c r="I228" s="132">
        <v>39728</v>
      </c>
      <c r="J228" s="138">
        <v>53.634999999999998</v>
      </c>
      <c r="K228" s="138">
        <f t="shared" si="6"/>
        <v>6.9464000750960346E-3</v>
      </c>
      <c r="L228" s="138">
        <f t="shared" si="7"/>
        <v>8.3356800901152415</v>
      </c>
    </row>
    <row r="229" spans="1:12" x14ac:dyDescent="0.3">
      <c r="A229" s="132">
        <v>40100</v>
      </c>
      <c r="B229" s="133">
        <v>59.57</v>
      </c>
      <c r="D229" s="132">
        <v>39742</v>
      </c>
      <c r="E229" s="133">
        <v>63.02</v>
      </c>
      <c r="G229" s="132">
        <v>39742</v>
      </c>
      <c r="H229" s="137">
        <v>71.23</v>
      </c>
      <c r="I229" s="132">
        <v>39729</v>
      </c>
      <c r="J229" s="138">
        <v>57.085000000000001</v>
      </c>
      <c r="K229" s="138">
        <f t="shared" si="6"/>
        <v>6.4621409921670939E-2</v>
      </c>
      <c r="L229" s="138">
        <f t="shared" si="7"/>
        <v>77.545691906005118</v>
      </c>
    </row>
    <row r="230" spans="1:12" x14ac:dyDescent="0.3">
      <c r="A230" s="132">
        <v>40101</v>
      </c>
      <c r="B230" s="133">
        <v>59.8</v>
      </c>
      <c r="D230" s="132">
        <v>39743</v>
      </c>
      <c r="E230" s="133">
        <v>60.68</v>
      </c>
      <c r="G230" s="132">
        <v>39743</v>
      </c>
      <c r="H230" s="137">
        <v>77.86</v>
      </c>
      <c r="I230" s="132">
        <v>39730</v>
      </c>
      <c r="J230" s="138">
        <v>54.27</v>
      </c>
      <c r="K230" s="138">
        <f t="shared" si="6"/>
        <v>3.4205417398539754E-3</v>
      </c>
      <c r="L230" s="138">
        <f t="shared" si="7"/>
        <v>4.10465008782477</v>
      </c>
    </row>
    <row r="231" spans="1:12" x14ac:dyDescent="0.3">
      <c r="A231" s="132">
        <v>40102</v>
      </c>
      <c r="B231" s="133">
        <v>60.78</v>
      </c>
      <c r="D231" s="132">
        <v>39744</v>
      </c>
      <c r="E231" s="133">
        <v>57.57</v>
      </c>
      <c r="G231" s="132">
        <v>39744</v>
      </c>
      <c r="H231" s="137">
        <v>77.959999999999994</v>
      </c>
      <c r="I231" s="132">
        <v>39731</v>
      </c>
      <c r="J231" s="138">
        <v>53.69</v>
      </c>
      <c r="K231" s="138">
        <f t="shared" si="6"/>
        <v>-3.2089417703263047E-2</v>
      </c>
      <c r="L231" s="138">
        <f t="shared" si="7"/>
        <v>-38.507301243915656</v>
      </c>
    </row>
    <row r="232" spans="1:12" x14ac:dyDescent="0.3">
      <c r="A232" s="132">
        <v>40105</v>
      </c>
      <c r="B232" s="133">
        <v>62.66</v>
      </c>
      <c r="D232" s="132">
        <v>39745</v>
      </c>
      <c r="E232" s="133">
        <v>66.02</v>
      </c>
      <c r="G232" s="132">
        <v>39745</v>
      </c>
      <c r="H232" s="137">
        <v>94.56</v>
      </c>
      <c r="I232" s="132">
        <v>39734</v>
      </c>
      <c r="J232" s="138">
        <v>50.585000000000001</v>
      </c>
      <c r="K232" s="138">
        <f t="shared" si="6"/>
        <v>-0.11035877594090736</v>
      </c>
      <c r="L232" s="138">
        <f t="shared" si="7"/>
        <v>-132.43053112908882</v>
      </c>
    </row>
    <row r="233" spans="1:12" x14ac:dyDescent="0.3">
      <c r="A233" s="132">
        <v>40106</v>
      </c>
      <c r="B233" s="133">
        <v>61.73</v>
      </c>
      <c r="D233" s="132">
        <v>39748</v>
      </c>
      <c r="E233" s="133">
        <v>68.33</v>
      </c>
      <c r="G233" s="132">
        <v>39748</v>
      </c>
      <c r="H233" s="137">
        <v>95.22</v>
      </c>
      <c r="I233" s="132">
        <v>39735</v>
      </c>
      <c r="J233" s="138">
        <v>56.03</v>
      </c>
      <c r="K233" s="138">
        <f t="shared" si="6"/>
        <v>-1.6037063435495973E-3</v>
      </c>
      <c r="L233" s="138">
        <f t="shared" si="7"/>
        <v>-1.9244476122595167</v>
      </c>
    </row>
    <row r="234" spans="1:12" x14ac:dyDescent="0.3">
      <c r="A234" s="132">
        <v>40107</v>
      </c>
      <c r="B234" s="133">
        <v>63.32</v>
      </c>
      <c r="D234" s="132">
        <v>39749</v>
      </c>
      <c r="E234" s="133">
        <v>67.19</v>
      </c>
      <c r="G234" s="132">
        <v>39749</v>
      </c>
      <c r="H234" s="137">
        <v>86.33</v>
      </c>
      <c r="I234" s="132">
        <v>39736</v>
      </c>
      <c r="J234" s="138">
        <v>59.92499999999999</v>
      </c>
      <c r="K234" s="138">
        <f t="shared" si="6"/>
        <v>7.2579201718274297E-2</v>
      </c>
      <c r="L234" s="138">
        <f t="shared" si="7"/>
        <v>87.095042061929149</v>
      </c>
    </row>
    <row r="235" spans="1:12" x14ac:dyDescent="0.3">
      <c r="A235" s="132">
        <v>40108</v>
      </c>
      <c r="B235" s="133">
        <v>59.73</v>
      </c>
      <c r="D235" s="132">
        <v>39750</v>
      </c>
      <c r="E235" s="133">
        <v>72.14</v>
      </c>
      <c r="G235" s="132">
        <v>39750</v>
      </c>
      <c r="H235" s="137">
        <v>88.47</v>
      </c>
      <c r="I235" s="132">
        <v>39737</v>
      </c>
      <c r="J235" s="138">
        <v>62.70000000000001</v>
      </c>
      <c r="K235" s="138">
        <f t="shared" si="6"/>
        <v>0.10416483226204128</v>
      </c>
      <c r="L235" s="138">
        <f t="shared" si="7"/>
        <v>124.99779871444953</v>
      </c>
    </row>
    <row r="236" spans="1:12" x14ac:dyDescent="0.3">
      <c r="A236" s="132">
        <v>40109</v>
      </c>
      <c r="B236" s="133">
        <v>61.15</v>
      </c>
      <c r="D236" s="132">
        <v>39751</v>
      </c>
      <c r="E236" s="133">
        <v>65.489999999999995</v>
      </c>
      <c r="G236" s="132">
        <v>39751</v>
      </c>
      <c r="H236" s="137">
        <v>73.540000000000006</v>
      </c>
      <c r="I236" s="132">
        <v>39738</v>
      </c>
      <c r="J236" s="138">
        <v>72.224999999999994</v>
      </c>
      <c r="K236" s="138">
        <f t="shared" si="6"/>
        <v>0.35621068444277532</v>
      </c>
      <c r="L236" s="138">
        <f t="shared" si="7"/>
        <v>427.45282133133037</v>
      </c>
    </row>
    <row r="237" spans="1:12" x14ac:dyDescent="0.3">
      <c r="A237" s="132">
        <v>40112</v>
      </c>
      <c r="B237" s="133">
        <v>61.99</v>
      </c>
      <c r="D237" s="132">
        <v>39752</v>
      </c>
      <c r="E237" s="133">
        <v>69.989999999999995</v>
      </c>
      <c r="G237" s="132">
        <v>39752</v>
      </c>
      <c r="H237" s="137">
        <v>76.489999999999995</v>
      </c>
      <c r="I237" s="132">
        <v>39741</v>
      </c>
      <c r="J237" s="138">
        <v>67.11</v>
      </c>
      <c r="K237" s="138">
        <f t="shared" si="6"/>
        <v>0.25123520089493806</v>
      </c>
      <c r="L237" s="138">
        <f t="shared" si="7"/>
        <v>301.48224107392565</v>
      </c>
    </row>
    <row r="238" spans="1:12" x14ac:dyDescent="0.3">
      <c r="A238" s="132">
        <v>40113</v>
      </c>
      <c r="B238" s="133">
        <v>60.84</v>
      </c>
      <c r="D238" s="132">
        <v>39755</v>
      </c>
      <c r="E238" s="133">
        <v>64.459999999999994</v>
      </c>
      <c r="G238" s="132">
        <v>39755</v>
      </c>
      <c r="H238" s="137">
        <v>68.53</v>
      </c>
      <c r="I238" s="132">
        <v>39742</v>
      </c>
      <c r="J238" s="138">
        <v>67.125</v>
      </c>
      <c r="K238" s="138">
        <f t="shared" si="6"/>
        <v>0.17587807655250939</v>
      </c>
      <c r="L238" s="138">
        <f t="shared" si="7"/>
        <v>211.05369186301127</v>
      </c>
    </row>
    <row r="239" spans="1:12" x14ac:dyDescent="0.3">
      <c r="A239" s="132">
        <v>40114</v>
      </c>
      <c r="B239" s="133">
        <v>61.38</v>
      </c>
      <c r="D239" s="132">
        <v>39756</v>
      </c>
      <c r="E239" s="133">
        <v>64.97</v>
      </c>
      <c r="G239" s="132">
        <v>39756</v>
      </c>
      <c r="H239" s="137">
        <v>63.23</v>
      </c>
      <c r="I239" s="132">
        <v>39743</v>
      </c>
      <c r="J239" s="138">
        <v>69.27</v>
      </c>
      <c r="K239" s="138">
        <f t="shared" si="6"/>
        <v>0.27639579878385834</v>
      </c>
      <c r="L239" s="138">
        <f t="shared" si="7"/>
        <v>331.67495854062997</v>
      </c>
    </row>
    <row r="240" spans="1:12" x14ac:dyDescent="0.3">
      <c r="A240" s="132">
        <v>40115</v>
      </c>
      <c r="B240" s="133">
        <v>58.57</v>
      </c>
      <c r="D240" s="132">
        <v>39757</v>
      </c>
      <c r="E240" s="133">
        <v>66.05</v>
      </c>
      <c r="G240" s="132">
        <v>39757</v>
      </c>
      <c r="H240" s="137">
        <v>68.400000000000006</v>
      </c>
      <c r="I240" s="132">
        <v>39744</v>
      </c>
      <c r="J240" s="138">
        <v>67.765000000000001</v>
      </c>
      <c r="K240" s="138">
        <f t="shared" si="6"/>
        <v>0.26215310113615203</v>
      </c>
      <c r="L240" s="138">
        <f t="shared" si="7"/>
        <v>314.58372136338244</v>
      </c>
    </row>
    <row r="241" spans="1:12" x14ac:dyDescent="0.3">
      <c r="A241" s="132">
        <v>40116</v>
      </c>
      <c r="B241" s="133">
        <v>61.83</v>
      </c>
      <c r="D241" s="132">
        <v>39758</v>
      </c>
      <c r="E241" s="133">
        <v>66.260000000000005</v>
      </c>
      <c r="G241" s="132">
        <v>39758</v>
      </c>
      <c r="H241" s="137">
        <v>100.8</v>
      </c>
      <c r="I241" s="132">
        <v>39745</v>
      </c>
      <c r="J241" s="138">
        <v>80.289999999999992</v>
      </c>
      <c r="K241" s="138">
        <f t="shared" si="6"/>
        <v>0.58722941583473343</v>
      </c>
      <c r="L241" s="138">
        <f t="shared" si="7"/>
        <v>704.67529900168017</v>
      </c>
    </row>
    <row r="242" spans="1:12" x14ac:dyDescent="0.3">
      <c r="A242" s="132">
        <v>40119</v>
      </c>
      <c r="B242" s="133">
        <v>59.53</v>
      </c>
      <c r="D242" s="132">
        <v>39759</v>
      </c>
      <c r="E242" s="133">
        <v>63.12</v>
      </c>
      <c r="G242" s="132">
        <v>39759</v>
      </c>
      <c r="H242" s="137">
        <v>68.900000000000006</v>
      </c>
      <c r="I242" s="132">
        <v>39748</v>
      </c>
      <c r="J242" s="138">
        <v>81.775000000000006</v>
      </c>
      <c r="K242" s="138">
        <f t="shared" si="6"/>
        <v>0.4594859896484027</v>
      </c>
      <c r="L242" s="138">
        <f t="shared" si="7"/>
        <v>551.38318757808315</v>
      </c>
    </row>
    <row r="243" spans="1:12" x14ac:dyDescent="0.3">
      <c r="A243" s="132">
        <v>40120</v>
      </c>
      <c r="B243" s="133">
        <v>59.45</v>
      </c>
      <c r="D243" s="132">
        <v>39762</v>
      </c>
      <c r="E243" s="133">
        <v>64.84</v>
      </c>
      <c r="G243" s="132">
        <v>39762</v>
      </c>
      <c r="H243" s="137">
        <v>75.400000000000006</v>
      </c>
      <c r="I243" s="132">
        <v>39749</v>
      </c>
      <c r="J243" s="138">
        <v>76.759999999999991</v>
      </c>
      <c r="K243" s="138">
        <f t="shared" si="6"/>
        <v>0.28093450146015858</v>
      </c>
      <c r="L243" s="138">
        <f t="shared" si="7"/>
        <v>337.12140175219025</v>
      </c>
    </row>
    <row r="244" spans="1:12" x14ac:dyDescent="0.3">
      <c r="A244" s="132">
        <v>40121</v>
      </c>
      <c r="B244" s="133">
        <v>60.82</v>
      </c>
      <c r="D244" s="132">
        <v>39763</v>
      </c>
      <c r="E244" s="133">
        <v>65.42</v>
      </c>
      <c r="G244" s="132">
        <v>39763</v>
      </c>
      <c r="H244" s="137">
        <v>81.08</v>
      </c>
      <c r="I244" s="132">
        <v>39750</v>
      </c>
      <c r="J244" s="138">
        <v>80.305000000000007</v>
      </c>
      <c r="K244" s="138">
        <f t="shared" si="6"/>
        <v>0.28078149920255174</v>
      </c>
      <c r="L244" s="138">
        <f t="shared" si="7"/>
        <v>336.93779904306211</v>
      </c>
    </row>
    <row r="245" spans="1:12" x14ac:dyDescent="0.3">
      <c r="A245" s="132">
        <v>40122</v>
      </c>
      <c r="B245" s="133">
        <v>59.19</v>
      </c>
      <c r="D245" s="132">
        <v>39764</v>
      </c>
      <c r="E245" s="133">
        <v>62.16</v>
      </c>
      <c r="G245" s="132">
        <v>39764</v>
      </c>
      <c r="H245" s="137">
        <v>78.08</v>
      </c>
      <c r="I245" s="132">
        <v>39751</v>
      </c>
      <c r="J245" s="138">
        <v>69.515000000000001</v>
      </c>
      <c r="K245" s="138">
        <f t="shared" si="6"/>
        <v>-3.7521633783315946E-2</v>
      </c>
      <c r="L245" s="138">
        <f t="shared" si="7"/>
        <v>-45.025960539979131</v>
      </c>
    </row>
    <row r="246" spans="1:12" x14ac:dyDescent="0.3">
      <c r="A246" s="132">
        <v>40123</v>
      </c>
      <c r="B246" s="133">
        <v>59.12</v>
      </c>
      <c r="D246" s="132">
        <v>39765</v>
      </c>
      <c r="E246" s="133">
        <v>60.58</v>
      </c>
      <c r="G246" s="132">
        <v>39765</v>
      </c>
      <c r="H246" s="137">
        <v>105.93</v>
      </c>
      <c r="I246" s="132">
        <v>39752</v>
      </c>
      <c r="J246" s="138">
        <v>73.239999999999995</v>
      </c>
      <c r="K246" s="138">
        <f t="shared" si="6"/>
        <v>9.1342571896885646E-2</v>
      </c>
      <c r="L246" s="138">
        <f t="shared" si="7"/>
        <v>109.61108627626277</v>
      </c>
    </row>
    <row r="247" spans="1:12" x14ac:dyDescent="0.3">
      <c r="A247" s="132">
        <v>40126</v>
      </c>
      <c r="B247" s="133">
        <v>58.19</v>
      </c>
      <c r="D247" s="132">
        <v>39766</v>
      </c>
      <c r="E247" s="133">
        <v>66.790000000000006</v>
      </c>
      <c r="G247" s="132">
        <v>39766</v>
      </c>
      <c r="H247" s="137">
        <v>84.37</v>
      </c>
      <c r="I247" s="132">
        <v>39755</v>
      </c>
      <c r="J247" s="138">
        <v>66.495000000000005</v>
      </c>
      <c r="K247" s="138">
        <f t="shared" si="6"/>
        <v>-9.3854748603351273E-3</v>
      </c>
      <c r="L247" s="138">
        <f t="shared" si="7"/>
        <v>-11.262569832402152</v>
      </c>
    </row>
    <row r="248" spans="1:12" x14ac:dyDescent="0.3">
      <c r="A248" s="132">
        <v>40127</v>
      </c>
      <c r="B248" s="133">
        <v>59.41</v>
      </c>
      <c r="D248" s="132">
        <v>39769</v>
      </c>
      <c r="E248" s="133">
        <v>65.72</v>
      </c>
      <c r="G248" s="132">
        <v>39769</v>
      </c>
      <c r="H248" s="137">
        <v>85.61</v>
      </c>
      <c r="I248" s="132">
        <v>39756</v>
      </c>
      <c r="J248" s="138">
        <v>64.099999999999994</v>
      </c>
      <c r="K248" s="138">
        <f t="shared" si="6"/>
        <v>-7.4635484336653707E-2</v>
      </c>
      <c r="L248" s="138">
        <f t="shared" si="7"/>
        <v>-89.56258120398445</v>
      </c>
    </row>
    <row r="249" spans="1:12" x14ac:dyDescent="0.3">
      <c r="A249" s="132">
        <v>40128</v>
      </c>
      <c r="B249" s="133">
        <v>60.97</v>
      </c>
      <c r="D249" s="132">
        <v>39770</v>
      </c>
      <c r="E249" s="133">
        <v>61.65</v>
      </c>
      <c r="G249" s="132">
        <v>39770</v>
      </c>
      <c r="H249" s="137">
        <v>80.28</v>
      </c>
      <c r="I249" s="132">
        <v>39757</v>
      </c>
      <c r="J249" s="138">
        <v>67.224999999999994</v>
      </c>
      <c r="K249" s="138">
        <f t="shared" si="6"/>
        <v>-7.9687154135616653E-3</v>
      </c>
      <c r="L249" s="138">
        <f t="shared" si="7"/>
        <v>-9.5624584962739974</v>
      </c>
    </row>
    <row r="250" spans="1:12" x14ac:dyDescent="0.3">
      <c r="A250" s="132">
        <v>40129</v>
      </c>
      <c r="B250" s="133">
        <v>63.06</v>
      </c>
      <c r="D250" s="132">
        <v>39771</v>
      </c>
      <c r="E250" s="133">
        <v>63.72</v>
      </c>
      <c r="G250" s="132">
        <v>39771</v>
      </c>
      <c r="H250" s="137">
        <v>82.18</v>
      </c>
      <c r="I250" s="132">
        <v>39758</v>
      </c>
      <c r="J250" s="138">
        <v>83.53</v>
      </c>
      <c r="K250" s="138">
        <f t="shared" si="6"/>
        <v>4.0353717773072728E-2</v>
      </c>
      <c r="L250" s="138">
        <f t="shared" si="7"/>
        <v>48.424461327687268</v>
      </c>
    </row>
    <row r="251" spans="1:12" x14ac:dyDescent="0.3">
      <c r="A251" s="132">
        <v>40130</v>
      </c>
      <c r="B251" s="133">
        <v>62.67</v>
      </c>
      <c r="D251" s="132">
        <v>39772</v>
      </c>
      <c r="E251" s="133">
        <v>59.67</v>
      </c>
      <c r="G251" s="132">
        <v>39772</v>
      </c>
      <c r="H251" s="137">
        <v>103.04</v>
      </c>
      <c r="I251" s="132">
        <v>39759</v>
      </c>
      <c r="J251" s="138">
        <v>66.010000000000005</v>
      </c>
      <c r="K251" s="138">
        <f t="shared" si="6"/>
        <v>-0.19278508101498013</v>
      </c>
      <c r="L251" s="138">
        <f t="shared" si="7"/>
        <v>-231.34209721797612</v>
      </c>
    </row>
    <row r="252" spans="1:12" x14ac:dyDescent="0.3">
      <c r="A252" s="132">
        <v>40133</v>
      </c>
      <c r="B252" s="133">
        <v>61.98</v>
      </c>
      <c r="D252" s="132">
        <v>39773</v>
      </c>
      <c r="E252" s="133">
        <v>56.54</v>
      </c>
      <c r="G252" s="132">
        <v>39773</v>
      </c>
      <c r="H252" s="137">
        <v>75.290000000000006</v>
      </c>
      <c r="I252" s="132">
        <v>39762</v>
      </c>
      <c r="J252" s="138">
        <v>70.12</v>
      </c>
      <c r="K252" s="138">
        <f t="shared" si="6"/>
        <v>-8.6503387180823177E-2</v>
      </c>
      <c r="L252" s="138">
        <f t="shared" si="7"/>
        <v>-103.8040646169878</v>
      </c>
    </row>
    <row r="253" spans="1:12" x14ac:dyDescent="0.3">
      <c r="A253" s="132">
        <v>40134</v>
      </c>
      <c r="B253" s="133">
        <v>62.84</v>
      </c>
      <c r="D253" s="132">
        <v>39776</v>
      </c>
      <c r="E253" s="133">
        <v>57.83</v>
      </c>
      <c r="G253" s="132">
        <v>40140</v>
      </c>
      <c r="H253" s="137">
        <v>66.28</v>
      </c>
      <c r="I253" s="132">
        <v>39763</v>
      </c>
      <c r="J253" s="138">
        <v>73.25</v>
      </c>
      <c r="K253" s="138">
        <f t="shared" si="6"/>
        <v>-8.7852562106967264E-2</v>
      </c>
      <c r="L253" s="138">
        <f t="shared" si="7"/>
        <v>-105.42307452836071</v>
      </c>
    </row>
    <row r="254" spans="1:12" x14ac:dyDescent="0.3">
      <c r="A254" s="132">
        <v>40135</v>
      </c>
      <c r="B254" s="133">
        <v>62.93</v>
      </c>
      <c r="D254" s="132">
        <v>39777</v>
      </c>
      <c r="E254" s="133">
        <v>56.98</v>
      </c>
      <c r="G254" s="132">
        <v>40141</v>
      </c>
      <c r="H254" s="137">
        <v>66.45</v>
      </c>
      <c r="I254" s="132">
        <v>39764</v>
      </c>
      <c r="J254" s="138">
        <v>70.12</v>
      </c>
      <c r="K254" s="138">
        <f t="shared" si="6"/>
        <v>8.7031575918867007E-3</v>
      </c>
      <c r="L254" s="138">
        <f t="shared" si="7"/>
        <v>10.44378911026404</v>
      </c>
    </row>
    <row r="255" spans="1:12" x14ac:dyDescent="0.3">
      <c r="A255" s="132">
        <v>40136</v>
      </c>
      <c r="B255" s="133">
        <v>62.93</v>
      </c>
      <c r="D255" s="132">
        <v>39778</v>
      </c>
      <c r="E255" s="133">
        <v>57.23</v>
      </c>
      <c r="G255" s="132">
        <v>40142</v>
      </c>
      <c r="H255" s="137">
        <v>66.11</v>
      </c>
      <c r="I255" s="132">
        <v>39765</v>
      </c>
      <c r="J255" s="138">
        <v>83.254999999999995</v>
      </c>
      <c r="K255" s="138">
        <f t="shared" si="6"/>
        <v>0.13674221736755873</v>
      </c>
      <c r="L255" s="138">
        <f t="shared" si="7"/>
        <v>164.09066084107047</v>
      </c>
    </row>
    <row r="256" spans="1:12" x14ac:dyDescent="0.3">
      <c r="A256" s="132">
        <v>40137</v>
      </c>
      <c r="B256" s="133">
        <v>63.74</v>
      </c>
      <c r="D256" s="132">
        <v>39780</v>
      </c>
      <c r="E256" s="133">
        <v>61.78</v>
      </c>
      <c r="G256" s="132">
        <v>40144</v>
      </c>
      <c r="H256" s="137">
        <v>68.25</v>
      </c>
      <c r="I256" s="132">
        <v>39766</v>
      </c>
      <c r="J256" s="138">
        <v>75.580000000000013</v>
      </c>
      <c r="K256" s="138">
        <f t="shared" si="6"/>
        <v>0.136626814046169</v>
      </c>
      <c r="L256" s="138">
        <f t="shared" si="7"/>
        <v>163.9521768554028</v>
      </c>
    </row>
    <row r="257" spans="1:12" x14ac:dyDescent="0.3">
      <c r="A257" s="132">
        <v>40140</v>
      </c>
      <c r="B257" s="133">
        <v>63.87</v>
      </c>
      <c r="D257" s="132">
        <v>39783</v>
      </c>
      <c r="E257" s="133">
        <v>62.58</v>
      </c>
      <c r="G257" s="132">
        <v>40147</v>
      </c>
      <c r="H257" s="137">
        <v>67.62</v>
      </c>
      <c r="I257" s="132">
        <v>39769</v>
      </c>
      <c r="J257" s="138">
        <v>75.664999999999992</v>
      </c>
      <c r="K257" s="138">
        <f t="shared" si="6"/>
        <v>0.18042121684867393</v>
      </c>
      <c r="L257" s="138">
        <f t="shared" si="7"/>
        <v>216.5054602184087</v>
      </c>
    </row>
    <row r="258" spans="1:12" x14ac:dyDescent="0.3">
      <c r="A258" s="132">
        <v>40141</v>
      </c>
      <c r="B258" s="133">
        <v>63.8</v>
      </c>
      <c r="D258" s="132">
        <v>39784</v>
      </c>
      <c r="E258" s="133">
        <v>61.37</v>
      </c>
      <c r="G258" s="132">
        <v>40148</v>
      </c>
      <c r="H258" s="137">
        <v>66.69</v>
      </c>
      <c r="I258" s="132">
        <v>39770</v>
      </c>
      <c r="J258" s="138">
        <v>70.965000000000003</v>
      </c>
      <c r="K258" s="138">
        <f t="shared" si="6"/>
        <v>5.5634064708070058E-2</v>
      </c>
      <c r="L258" s="138">
        <f t="shared" si="7"/>
        <v>66.760877649684062</v>
      </c>
    </row>
    <row r="259" spans="1:12" x14ac:dyDescent="0.3">
      <c r="A259" s="132">
        <v>40142</v>
      </c>
      <c r="B259" s="133">
        <v>64.459999999999994</v>
      </c>
      <c r="D259" s="132">
        <v>39785</v>
      </c>
      <c r="E259" s="133">
        <v>63.43</v>
      </c>
      <c r="G259" s="132">
        <v>40149</v>
      </c>
      <c r="H259" s="137">
        <v>66.069999999999993</v>
      </c>
      <c r="I259" s="132">
        <v>39771</v>
      </c>
      <c r="J259" s="138">
        <v>72.95</v>
      </c>
      <c r="K259" s="138">
        <f t="shared" si="6"/>
        <v>-0.12666107985155031</v>
      </c>
      <c r="L259" s="138">
        <f t="shared" si="7"/>
        <v>-151.99329582186036</v>
      </c>
    </row>
    <row r="260" spans="1:12" x14ac:dyDescent="0.3">
      <c r="A260" s="132">
        <v>40144</v>
      </c>
      <c r="B260" s="133">
        <v>66.55</v>
      </c>
      <c r="D260" s="132">
        <v>39786</v>
      </c>
      <c r="E260" s="133">
        <v>63.96</v>
      </c>
      <c r="G260" s="132">
        <v>40150</v>
      </c>
      <c r="H260" s="137">
        <v>67.599999999999994</v>
      </c>
      <c r="I260" s="132">
        <v>39772</v>
      </c>
      <c r="J260" s="138">
        <v>81.355000000000004</v>
      </c>
      <c r="K260" s="138">
        <f t="shared" si="6"/>
        <v>0.23246477806392968</v>
      </c>
      <c r="L260" s="138">
        <f t="shared" si="7"/>
        <v>278.95773367671563</v>
      </c>
    </row>
    <row r="261" spans="1:12" x14ac:dyDescent="0.3">
      <c r="A261" s="132">
        <v>40147</v>
      </c>
      <c r="B261" s="133">
        <v>65.72</v>
      </c>
      <c r="D261" s="132">
        <v>39787</v>
      </c>
      <c r="E261" s="133">
        <v>65.760000000000005</v>
      </c>
      <c r="G261" s="132">
        <v>40151</v>
      </c>
      <c r="H261" s="137">
        <v>66.69</v>
      </c>
      <c r="I261" s="132">
        <v>39773</v>
      </c>
      <c r="J261" s="138">
        <v>65.915000000000006</v>
      </c>
      <c r="K261" s="138">
        <f t="shared" si="6"/>
        <v>-5.996862521391897E-2</v>
      </c>
      <c r="L261" s="138">
        <f t="shared" si="7"/>
        <v>-71.962350256702763</v>
      </c>
    </row>
    <row r="262" spans="1:12" x14ac:dyDescent="0.3">
      <c r="A262" s="132">
        <v>40148</v>
      </c>
      <c r="B262" s="133">
        <v>64.41</v>
      </c>
      <c r="D262" s="132">
        <v>39790</v>
      </c>
      <c r="E262" s="133">
        <v>67.790000000000006</v>
      </c>
      <c r="G262" s="132">
        <v>40154</v>
      </c>
      <c r="H262" s="137">
        <v>66.11</v>
      </c>
      <c r="I262" s="132">
        <v>39776</v>
      </c>
      <c r="J262" s="138">
        <v>59.945</v>
      </c>
      <c r="K262" s="138">
        <f t="shared" si="6"/>
        <v>-0.1816382252559727</v>
      </c>
      <c r="L262" s="138">
        <f t="shared" si="7"/>
        <v>-217.96587030716725</v>
      </c>
    </row>
    <row r="263" spans="1:12" x14ac:dyDescent="0.3">
      <c r="A263" s="132">
        <v>40149</v>
      </c>
      <c r="B263" s="133">
        <v>64.11</v>
      </c>
      <c r="D263" s="132">
        <v>39791</v>
      </c>
      <c r="E263" s="133">
        <v>66.37</v>
      </c>
      <c r="G263" s="132">
        <v>40155</v>
      </c>
      <c r="H263" s="137">
        <v>66.44</v>
      </c>
      <c r="I263" s="132">
        <v>39777</v>
      </c>
      <c r="J263" s="138">
        <v>59.524999999999999</v>
      </c>
      <c r="K263" s="138">
        <f t="shared" si="6"/>
        <v>-0.15109811751283522</v>
      </c>
      <c r="L263" s="138">
        <f t="shared" si="7"/>
        <v>-181.31774101540225</v>
      </c>
    </row>
    <row r="264" spans="1:12" x14ac:dyDescent="0.3">
      <c r="A264" s="132">
        <v>40150</v>
      </c>
      <c r="B264" s="133">
        <v>65.239999999999995</v>
      </c>
      <c r="D264" s="132">
        <v>39792</v>
      </c>
      <c r="E264" s="133">
        <v>63.77</v>
      </c>
      <c r="G264" s="132">
        <v>40156</v>
      </c>
      <c r="H264" s="137">
        <v>66.56</v>
      </c>
      <c r="I264" s="132">
        <v>39778</v>
      </c>
      <c r="J264" s="138">
        <v>59.779999999999994</v>
      </c>
      <c r="K264" s="138">
        <f t="shared" si="6"/>
        <v>-0.28196504714431569</v>
      </c>
      <c r="L264" s="138">
        <f t="shared" si="7"/>
        <v>-338.35805657317883</v>
      </c>
    </row>
    <row r="265" spans="1:12" x14ac:dyDescent="0.3">
      <c r="A265" s="132">
        <v>40151</v>
      </c>
      <c r="B265" s="133">
        <v>63.28</v>
      </c>
      <c r="D265" s="132">
        <v>39793</v>
      </c>
      <c r="E265" s="133">
        <v>63.23</v>
      </c>
      <c r="G265" s="132">
        <v>40157</v>
      </c>
      <c r="H265" s="137">
        <v>67</v>
      </c>
      <c r="I265" s="132">
        <v>39779</v>
      </c>
      <c r="J265" s="138" t="e">
        <v>#N/A</v>
      </c>
      <c r="K265" s="138" t="e">
        <f t="shared" si="6"/>
        <v>#N/A</v>
      </c>
      <c r="L265" s="138" t="e">
        <f t="shared" si="7"/>
        <v>#N/A</v>
      </c>
    </row>
    <row r="266" spans="1:12" x14ac:dyDescent="0.3">
      <c r="A266" s="132">
        <v>40154</v>
      </c>
      <c r="B266" s="133">
        <v>63.64</v>
      </c>
      <c r="D266" s="132">
        <v>39794</v>
      </c>
      <c r="E266" s="133">
        <v>61.82</v>
      </c>
      <c r="G266" s="132">
        <v>40158</v>
      </c>
      <c r="H266" s="137">
        <v>65.16</v>
      </c>
      <c r="I266" s="132">
        <v>39780</v>
      </c>
      <c r="J266" s="138">
        <v>64.295000000000002</v>
      </c>
      <c r="K266" s="138">
        <f t="shared" si="6"/>
        <v>-0.15026762704024307</v>
      </c>
      <c r="L266" s="138">
        <f t="shared" si="7"/>
        <v>-180.32115244829166</v>
      </c>
    </row>
    <row r="267" spans="1:12" x14ac:dyDescent="0.3">
      <c r="A267" s="132">
        <v>40155</v>
      </c>
      <c r="B267" s="133">
        <v>63.81</v>
      </c>
      <c r="D267" s="132">
        <v>39797</v>
      </c>
      <c r="E267" s="133">
        <v>63.24</v>
      </c>
      <c r="G267" s="132">
        <v>40161</v>
      </c>
      <c r="H267" s="137">
        <v>64.66</v>
      </c>
      <c r="I267" s="132">
        <v>39783</v>
      </c>
      <c r="J267" s="138">
        <v>63.655000000000001</v>
      </c>
      <c r="K267" s="138">
        <f t="shared" si="6"/>
        <v>-0.10300852532938776</v>
      </c>
      <c r="L267" s="138">
        <f t="shared" si="7"/>
        <v>-123.6102303952653</v>
      </c>
    </row>
    <row r="268" spans="1:12" x14ac:dyDescent="0.3">
      <c r="A268" s="132">
        <v>40156</v>
      </c>
      <c r="B268" s="133">
        <v>62.83</v>
      </c>
      <c r="D268" s="132">
        <v>39798</v>
      </c>
      <c r="E268" s="133">
        <v>61.94</v>
      </c>
      <c r="G268" s="132">
        <v>40162</v>
      </c>
      <c r="H268" s="137">
        <v>65.209999999999994</v>
      </c>
      <c r="I268" s="132">
        <v>39784</v>
      </c>
      <c r="J268" s="138">
        <v>62.54</v>
      </c>
      <c r="K268" s="138">
        <f t="shared" si="6"/>
        <v>-0.14270047978067174</v>
      </c>
      <c r="L268" s="138">
        <f t="shared" si="7"/>
        <v>-171.24057573680608</v>
      </c>
    </row>
    <row r="269" spans="1:12" x14ac:dyDescent="0.3">
      <c r="A269" s="132">
        <v>40157</v>
      </c>
      <c r="B269" s="133">
        <v>63.41</v>
      </c>
      <c r="D269" s="132">
        <v>39799</v>
      </c>
      <c r="E269" s="133">
        <v>62.38</v>
      </c>
      <c r="G269" s="132">
        <v>40163</v>
      </c>
      <c r="H269" s="137">
        <v>64.13</v>
      </c>
      <c r="I269" s="132">
        <v>39785</v>
      </c>
      <c r="J269" s="138">
        <v>64.8</v>
      </c>
      <c r="K269" s="138">
        <f t="shared" si="6"/>
        <v>-0.20349087333292368</v>
      </c>
      <c r="L269" s="138">
        <f t="shared" si="7"/>
        <v>-244.1890479995084</v>
      </c>
    </row>
    <row r="270" spans="1:12" x14ac:dyDescent="0.3">
      <c r="A270" s="132">
        <v>40158</v>
      </c>
      <c r="B270" s="133">
        <v>62.83</v>
      </c>
      <c r="D270" s="132">
        <v>39800</v>
      </c>
      <c r="E270" s="133">
        <v>59.81</v>
      </c>
      <c r="G270" s="132">
        <v>40164</v>
      </c>
      <c r="H270" s="137">
        <v>64.55</v>
      </c>
      <c r="I270" s="132">
        <v>39786</v>
      </c>
      <c r="J270" s="138">
        <v>66.34</v>
      </c>
      <c r="K270" s="138">
        <f t="shared" si="6"/>
        <v>6.447697792611653E-3</v>
      </c>
      <c r="L270" s="138">
        <f t="shared" si="7"/>
        <v>7.7372373511339827</v>
      </c>
    </row>
    <row r="271" spans="1:12" x14ac:dyDescent="0.3">
      <c r="A271" s="132">
        <v>40161</v>
      </c>
      <c r="B271" s="133">
        <v>63.29</v>
      </c>
      <c r="D271" s="132">
        <v>39801</v>
      </c>
      <c r="E271" s="133">
        <v>61.2</v>
      </c>
      <c r="G271" s="132">
        <v>40165</v>
      </c>
      <c r="H271" s="137">
        <v>64.180000000000007</v>
      </c>
      <c r="I271" s="132">
        <v>39787</v>
      </c>
      <c r="J271" s="138">
        <v>67.44</v>
      </c>
      <c r="K271" s="138">
        <f t="shared" ref="K271:K334" si="8">(J271-J262)/J262</f>
        <v>0.12503127867211605</v>
      </c>
      <c r="L271" s="138">
        <f t="shared" ref="L271:L334" si="9">K271*$D$2/$D$1</f>
        <v>150.03753440653927</v>
      </c>
    </row>
    <row r="272" spans="1:12" x14ac:dyDescent="0.3">
      <c r="A272" s="132">
        <v>40162</v>
      </c>
      <c r="B272" s="133">
        <v>63.45</v>
      </c>
      <c r="D272" s="132">
        <v>39804</v>
      </c>
      <c r="E272" s="133">
        <v>63.05</v>
      </c>
      <c r="G272" s="132">
        <v>40168</v>
      </c>
      <c r="H272" s="137">
        <v>64.73</v>
      </c>
      <c r="I272" s="132">
        <v>39790</v>
      </c>
      <c r="J272" s="138">
        <v>69.894999999999996</v>
      </c>
      <c r="K272" s="138">
        <f t="shared" si="8"/>
        <v>0.17421251574968497</v>
      </c>
      <c r="L272" s="138">
        <f t="shared" si="9"/>
        <v>209.05501889962196</v>
      </c>
    </row>
    <row r="273" spans="1:12" x14ac:dyDescent="0.3">
      <c r="A273" s="132">
        <v>40163</v>
      </c>
      <c r="B273" s="133">
        <v>62.33</v>
      </c>
      <c r="D273" s="132">
        <v>39805</v>
      </c>
      <c r="E273" s="133">
        <v>64.22</v>
      </c>
      <c r="G273" s="132">
        <v>40169</v>
      </c>
      <c r="H273" s="137">
        <v>63.77</v>
      </c>
      <c r="I273" s="132">
        <v>39791</v>
      </c>
      <c r="J273" s="138">
        <v>68.64</v>
      </c>
      <c r="K273" s="138">
        <f t="shared" si="8"/>
        <v>0.14821010371361673</v>
      </c>
      <c r="L273" s="138">
        <f t="shared" si="9"/>
        <v>177.85212445634008</v>
      </c>
    </row>
    <row r="274" spans="1:12" x14ac:dyDescent="0.3">
      <c r="A274" s="132">
        <v>40164</v>
      </c>
      <c r="B274" s="133">
        <v>62.48</v>
      </c>
      <c r="D274" s="132">
        <v>39806</v>
      </c>
      <c r="E274" s="133">
        <v>64.489999999999995</v>
      </c>
      <c r="G274" s="132">
        <v>40170</v>
      </c>
      <c r="H274" s="137">
        <v>63.99</v>
      </c>
      <c r="I274" s="132">
        <v>39792</v>
      </c>
      <c r="J274" s="138">
        <v>66.504999999999995</v>
      </c>
      <c r="K274" s="138" t="e">
        <f t="shared" si="8"/>
        <v>#N/A</v>
      </c>
      <c r="L274" s="138" t="e">
        <f t="shared" si="9"/>
        <v>#N/A</v>
      </c>
    </row>
    <row r="275" spans="1:12" x14ac:dyDescent="0.3">
      <c r="A275" s="132">
        <v>40165</v>
      </c>
      <c r="B275" s="133">
        <v>62.52</v>
      </c>
      <c r="D275" s="132">
        <v>39808</v>
      </c>
      <c r="E275" s="133">
        <v>64.16</v>
      </c>
      <c r="G275" s="132">
        <v>40171</v>
      </c>
      <c r="H275" s="137">
        <v>63.42</v>
      </c>
      <c r="I275" s="132">
        <v>39793</v>
      </c>
      <c r="J275" s="138">
        <v>65.23</v>
      </c>
      <c r="K275" s="138">
        <f t="shared" si="8"/>
        <v>1.4542343883661284E-2</v>
      </c>
      <c r="L275" s="138">
        <f t="shared" si="9"/>
        <v>17.450812660393538</v>
      </c>
    </row>
    <row r="276" spans="1:12" x14ac:dyDescent="0.3">
      <c r="A276" s="132">
        <v>40168</v>
      </c>
      <c r="B276" s="133">
        <v>63.47</v>
      </c>
      <c r="D276" s="132">
        <v>39811</v>
      </c>
      <c r="E276" s="133">
        <v>62.48</v>
      </c>
      <c r="G276" s="132">
        <v>40175</v>
      </c>
      <c r="H276" s="137">
        <v>62.78</v>
      </c>
      <c r="I276" s="132">
        <v>39794</v>
      </c>
      <c r="J276" s="138">
        <v>63.890000000000008</v>
      </c>
      <c r="K276" s="138">
        <f t="shared" si="8"/>
        <v>3.691775979891706E-3</v>
      </c>
      <c r="L276" s="138">
        <f t="shared" si="9"/>
        <v>4.4301311758700468</v>
      </c>
    </row>
    <row r="277" spans="1:12" x14ac:dyDescent="0.3">
      <c r="A277" s="132">
        <v>40169</v>
      </c>
      <c r="B277" s="133">
        <v>62.07</v>
      </c>
      <c r="D277" s="132">
        <v>39812</v>
      </c>
      <c r="E277" s="133">
        <v>64.02</v>
      </c>
      <c r="G277" s="132">
        <v>40176</v>
      </c>
      <c r="H277" s="137">
        <v>64.040000000000006</v>
      </c>
      <c r="I277" s="132">
        <v>39797</v>
      </c>
      <c r="J277" s="138">
        <v>65.635000000000005</v>
      </c>
      <c r="K277" s="138">
        <f t="shared" si="8"/>
        <v>4.9488327470419029E-2</v>
      </c>
      <c r="L277" s="138">
        <f t="shared" si="9"/>
        <v>59.385992964502833</v>
      </c>
    </row>
    <row r="278" spans="1:12" x14ac:dyDescent="0.3">
      <c r="A278" s="132">
        <v>40170</v>
      </c>
      <c r="B278" s="133">
        <v>62.76</v>
      </c>
      <c r="D278" s="132">
        <v>39813</v>
      </c>
      <c r="E278" s="133">
        <v>64.89</v>
      </c>
      <c r="G278" s="132">
        <v>40177</v>
      </c>
      <c r="H278" s="137">
        <v>64.260000000000005</v>
      </c>
      <c r="I278" s="132">
        <v>39798</v>
      </c>
      <c r="J278" s="138">
        <v>63.77</v>
      </c>
      <c r="K278" s="138">
        <f t="shared" si="8"/>
        <v>-1.5895061728394971E-2</v>
      </c>
      <c r="L278" s="138">
        <f t="shared" si="9"/>
        <v>-19.074074074073966</v>
      </c>
    </row>
    <row r="279" spans="1:12" x14ac:dyDescent="0.3">
      <c r="A279" s="132">
        <v>40171</v>
      </c>
      <c r="B279" s="133">
        <v>62.13</v>
      </c>
      <c r="D279" s="132">
        <v>39815</v>
      </c>
      <c r="E279" s="133">
        <v>62.63</v>
      </c>
      <c r="G279" s="132">
        <v>40178</v>
      </c>
      <c r="H279" s="137">
        <v>65.73</v>
      </c>
      <c r="I279" s="132">
        <v>39799</v>
      </c>
      <c r="J279" s="138">
        <v>64.665000000000006</v>
      </c>
      <c r="K279" s="138">
        <f t="shared" si="8"/>
        <v>-2.5248718721736466E-2</v>
      </c>
      <c r="L279" s="138">
        <f t="shared" si="9"/>
        <v>-30.298462466083759</v>
      </c>
    </row>
    <row r="280" spans="1:12" x14ac:dyDescent="0.3">
      <c r="A280" s="132">
        <v>40175</v>
      </c>
      <c r="B280" s="133">
        <v>62.13</v>
      </c>
      <c r="D280" s="132">
        <v>39818</v>
      </c>
      <c r="E280" s="133">
        <v>62.19</v>
      </c>
      <c r="G280" s="132">
        <v>40182</v>
      </c>
      <c r="H280" s="137">
        <v>63.94</v>
      </c>
      <c r="I280" s="132">
        <v>39800</v>
      </c>
      <c r="J280" s="138">
        <v>62.21</v>
      </c>
      <c r="K280" s="138">
        <f t="shared" si="8"/>
        <v>-7.75504151838671E-2</v>
      </c>
      <c r="L280" s="138">
        <f t="shared" si="9"/>
        <v>-93.060498220640511</v>
      </c>
    </row>
    <row r="281" spans="1:12" x14ac:dyDescent="0.3">
      <c r="A281" s="132">
        <v>40176</v>
      </c>
      <c r="B281" s="133">
        <v>63.15</v>
      </c>
      <c r="D281" s="132">
        <v>39819</v>
      </c>
      <c r="E281" s="133">
        <v>61.39</v>
      </c>
      <c r="G281" s="132">
        <v>40183</v>
      </c>
      <c r="H281" s="137">
        <v>63.75</v>
      </c>
      <c r="I281" s="132">
        <v>39801</v>
      </c>
      <c r="J281" s="138">
        <v>63.76</v>
      </c>
      <c r="K281" s="138">
        <f t="shared" si="8"/>
        <v>-8.7774518921238984E-2</v>
      </c>
      <c r="L281" s="138">
        <f t="shared" si="9"/>
        <v>-105.32942270548678</v>
      </c>
    </row>
    <row r="282" spans="1:12" x14ac:dyDescent="0.3">
      <c r="A282" s="132">
        <v>40177</v>
      </c>
      <c r="B282" s="133">
        <v>63.24</v>
      </c>
      <c r="D282" s="132">
        <v>39820</v>
      </c>
      <c r="E282" s="133">
        <v>62.29</v>
      </c>
      <c r="G282" s="132">
        <v>40184</v>
      </c>
      <c r="H282" s="137">
        <v>63.24</v>
      </c>
      <c r="I282" s="132">
        <v>39804</v>
      </c>
      <c r="J282" s="138">
        <v>65.279999999999987</v>
      </c>
      <c r="K282" s="138">
        <f t="shared" si="8"/>
        <v>-4.8951048951049146E-2</v>
      </c>
      <c r="L282" s="138">
        <f t="shared" si="9"/>
        <v>-58.741258741258967</v>
      </c>
    </row>
    <row r="283" spans="1:12" x14ac:dyDescent="0.3">
      <c r="A283" s="132">
        <v>40178</v>
      </c>
      <c r="B283" s="133">
        <v>64.209999999999994</v>
      </c>
      <c r="D283" s="132">
        <v>39821</v>
      </c>
      <c r="E283" s="133">
        <v>61.81</v>
      </c>
      <c r="G283" s="132">
        <v>40185</v>
      </c>
      <c r="H283" s="137">
        <v>60.61</v>
      </c>
      <c r="I283" s="132">
        <v>39805</v>
      </c>
      <c r="J283" s="138">
        <v>65.94</v>
      </c>
      <c r="K283" s="138">
        <f t="shared" si="8"/>
        <v>-8.4956018344485035E-3</v>
      </c>
      <c r="L283" s="138">
        <f t="shared" si="9"/>
        <v>-10.194722201338204</v>
      </c>
    </row>
    <row r="284" spans="1:12" x14ac:dyDescent="0.3">
      <c r="A284" s="132">
        <v>40182</v>
      </c>
      <c r="B284" s="133">
        <v>64.06</v>
      </c>
      <c r="D284" s="132">
        <v>39822</v>
      </c>
      <c r="E284" s="133">
        <v>63.29</v>
      </c>
      <c r="G284" s="132">
        <v>40186</v>
      </c>
      <c r="H284" s="137">
        <v>59.07</v>
      </c>
      <c r="I284" s="132">
        <v>39806</v>
      </c>
      <c r="J284" s="138">
        <v>66.739999999999995</v>
      </c>
      <c r="K284" s="138">
        <f t="shared" si="8"/>
        <v>2.3148857887474946E-2</v>
      </c>
      <c r="L284" s="138">
        <f t="shared" si="9"/>
        <v>27.778629464969935</v>
      </c>
    </row>
    <row r="285" spans="1:12" x14ac:dyDescent="0.3">
      <c r="A285" s="132">
        <v>40183</v>
      </c>
      <c r="B285" s="133">
        <v>63.32</v>
      </c>
      <c r="D285" s="132">
        <v>39825</v>
      </c>
      <c r="E285" s="133">
        <v>67.06</v>
      </c>
      <c r="G285" s="132">
        <v>40189</v>
      </c>
      <c r="H285" s="137">
        <v>60.62</v>
      </c>
      <c r="I285" s="132">
        <v>39807</v>
      </c>
      <c r="J285" s="138" t="e">
        <v>#N/A</v>
      </c>
      <c r="K285" s="138" t="e">
        <f t="shared" si="8"/>
        <v>#N/A</v>
      </c>
      <c r="L285" s="138" t="e">
        <f t="shared" si="9"/>
        <v>#N/A</v>
      </c>
    </row>
    <row r="286" spans="1:12" x14ac:dyDescent="0.3">
      <c r="A286" s="132">
        <v>40184</v>
      </c>
      <c r="B286" s="133">
        <v>62.56</v>
      </c>
      <c r="D286" s="132">
        <v>39826</v>
      </c>
      <c r="E286" s="133">
        <v>65.61</v>
      </c>
      <c r="G286" s="132">
        <v>40190</v>
      </c>
      <c r="H286" s="137">
        <v>58.57</v>
      </c>
      <c r="I286" s="132">
        <v>39808</v>
      </c>
      <c r="J286" s="138">
        <v>66.790000000000006</v>
      </c>
      <c r="K286" s="138">
        <f t="shared" si="8"/>
        <v>1.7597318503847048E-2</v>
      </c>
      <c r="L286" s="138">
        <f t="shared" si="9"/>
        <v>21.116782204616456</v>
      </c>
    </row>
    <row r="287" spans="1:12" x14ac:dyDescent="0.3">
      <c r="A287" s="132">
        <v>40185</v>
      </c>
      <c r="B287" s="133">
        <v>61.2</v>
      </c>
      <c r="D287" s="132">
        <v>39827</v>
      </c>
      <c r="E287" s="133">
        <v>63.83</v>
      </c>
      <c r="G287" s="132">
        <v>40191</v>
      </c>
      <c r="H287" s="137">
        <v>58.36</v>
      </c>
      <c r="I287" s="132">
        <v>39811</v>
      </c>
      <c r="J287" s="138">
        <v>65.17</v>
      </c>
      <c r="K287" s="138">
        <f t="shared" si="8"/>
        <v>2.1953896816684939E-2</v>
      </c>
      <c r="L287" s="138">
        <f t="shared" si="9"/>
        <v>26.344676180021928</v>
      </c>
    </row>
    <row r="288" spans="1:12" x14ac:dyDescent="0.3">
      <c r="A288" s="132">
        <v>40186</v>
      </c>
      <c r="B288" s="133">
        <v>59.33</v>
      </c>
      <c r="D288" s="132">
        <v>39828</v>
      </c>
      <c r="E288" s="133">
        <v>64.489999999999995</v>
      </c>
      <c r="G288" s="132">
        <v>40192</v>
      </c>
      <c r="H288" s="137">
        <v>57.55</v>
      </c>
      <c r="I288" s="132">
        <v>39812</v>
      </c>
      <c r="J288" s="138">
        <v>66.015000000000001</v>
      </c>
      <c r="K288" s="138">
        <f t="shared" si="8"/>
        <v>2.0876826722338114E-2</v>
      </c>
      <c r="L288" s="138">
        <f t="shared" si="9"/>
        <v>25.052192066805738</v>
      </c>
    </row>
    <row r="289" spans="1:12" x14ac:dyDescent="0.3">
      <c r="A289" s="132">
        <v>40189</v>
      </c>
      <c r="B289" s="133">
        <v>59.33</v>
      </c>
      <c r="D289" s="132">
        <v>39829</v>
      </c>
      <c r="E289" s="133">
        <v>67.11</v>
      </c>
      <c r="G289" s="132">
        <v>40193</v>
      </c>
      <c r="H289" s="137">
        <v>61.6</v>
      </c>
      <c r="I289" s="132">
        <v>39813</v>
      </c>
      <c r="J289" s="138">
        <v>66.64</v>
      </c>
      <c r="K289" s="138">
        <f t="shared" si="8"/>
        <v>7.121041633177945E-2</v>
      </c>
      <c r="L289" s="138">
        <f t="shared" si="9"/>
        <v>85.452499598135333</v>
      </c>
    </row>
    <row r="290" spans="1:12" x14ac:dyDescent="0.3">
      <c r="A290" s="132">
        <v>40190</v>
      </c>
      <c r="B290" s="133">
        <v>60.47</v>
      </c>
      <c r="D290" s="132">
        <v>39833</v>
      </c>
      <c r="E290" s="133">
        <v>72.09</v>
      </c>
      <c r="G290" s="132">
        <v>40197</v>
      </c>
      <c r="H290" s="137">
        <v>61.15</v>
      </c>
      <c r="I290" s="132">
        <v>39814</v>
      </c>
      <c r="J290" s="138" t="e">
        <v>#N/A</v>
      </c>
      <c r="K290" s="138" t="e">
        <f t="shared" si="8"/>
        <v>#N/A</v>
      </c>
      <c r="L290" s="138" t="e">
        <f t="shared" si="9"/>
        <v>#N/A</v>
      </c>
    </row>
    <row r="291" spans="1:12" x14ac:dyDescent="0.3">
      <c r="A291" s="132">
        <v>40191</v>
      </c>
      <c r="B291" s="133">
        <v>60.06</v>
      </c>
      <c r="D291" s="132">
        <v>39834</v>
      </c>
      <c r="E291" s="133">
        <v>66.650000000000006</v>
      </c>
      <c r="G291" s="132">
        <v>40198</v>
      </c>
      <c r="H291" s="137">
        <v>62.52</v>
      </c>
      <c r="I291" s="132">
        <v>39815</v>
      </c>
      <c r="J291" s="138">
        <v>64.575000000000003</v>
      </c>
      <c r="K291" s="138">
        <f t="shared" si="8"/>
        <v>-1.0799632352940935E-2</v>
      </c>
      <c r="L291" s="138">
        <f t="shared" si="9"/>
        <v>-12.959558823529122</v>
      </c>
    </row>
    <row r="292" spans="1:12" x14ac:dyDescent="0.3">
      <c r="A292" s="132">
        <v>40192</v>
      </c>
      <c r="B292" s="133">
        <v>60.03</v>
      </c>
      <c r="D292" s="132">
        <v>39835</v>
      </c>
      <c r="E292" s="133">
        <v>67.67</v>
      </c>
      <c r="G292" s="132">
        <v>40199</v>
      </c>
      <c r="H292" s="137">
        <v>63.85</v>
      </c>
      <c r="I292" s="132">
        <v>39818</v>
      </c>
      <c r="J292" s="138">
        <v>64.03</v>
      </c>
      <c r="K292" s="138">
        <f t="shared" si="8"/>
        <v>-2.8965726417955667E-2</v>
      </c>
      <c r="L292" s="138">
        <f t="shared" si="9"/>
        <v>-34.758871701546795</v>
      </c>
    </row>
    <row r="293" spans="1:12" x14ac:dyDescent="0.3">
      <c r="A293" s="132">
        <v>40193</v>
      </c>
      <c r="B293" s="133">
        <v>62.88</v>
      </c>
      <c r="D293" s="132">
        <v>39836</v>
      </c>
      <c r="E293" s="133">
        <v>68.7</v>
      </c>
      <c r="G293" s="132">
        <v>40200</v>
      </c>
      <c r="H293" s="137">
        <v>65.430000000000007</v>
      </c>
      <c r="I293" s="132">
        <v>39819</v>
      </c>
      <c r="J293" s="138">
        <v>63.54</v>
      </c>
      <c r="K293" s="138">
        <f t="shared" si="8"/>
        <v>-4.7947258016182139E-2</v>
      </c>
      <c r="L293" s="138">
        <f t="shared" si="9"/>
        <v>-57.536709619418559</v>
      </c>
    </row>
    <row r="294" spans="1:12" x14ac:dyDescent="0.3">
      <c r="A294" s="132">
        <v>40197</v>
      </c>
      <c r="B294" s="133">
        <v>64.17</v>
      </c>
      <c r="D294" s="132">
        <v>39839</v>
      </c>
      <c r="E294" s="133">
        <v>68.92</v>
      </c>
      <c r="G294" s="132">
        <v>40203</v>
      </c>
      <c r="H294" s="137">
        <v>65.44</v>
      </c>
      <c r="I294" s="132">
        <v>39820</v>
      </c>
      <c r="J294" s="138">
        <v>63.819999999999993</v>
      </c>
      <c r="K294" s="138" t="e">
        <f t="shared" si="8"/>
        <v>#N/A</v>
      </c>
      <c r="L294" s="138" t="e">
        <f t="shared" si="9"/>
        <v>#N/A</v>
      </c>
    </row>
    <row r="295" spans="1:12" x14ac:dyDescent="0.3">
      <c r="A295" s="132">
        <v>40198</v>
      </c>
      <c r="B295" s="133">
        <v>64.069999999999993</v>
      </c>
      <c r="D295" s="132">
        <v>39840</v>
      </c>
      <c r="E295" s="133">
        <v>68.319999999999993</v>
      </c>
      <c r="G295" s="132">
        <v>40204</v>
      </c>
      <c r="H295" s="137">
        <v>65.099999999999994</v>
      </c>
      <c r="I295" s="132">
        <v>39821</v>
      </c>
      <c r="J295" s="138">
        <v>63.044999999999995</v>
      </c>
      <c r="K295" s="138">
        <f t="shared" si="8"/>
        <v>-5.6071268153915423E-2</v>
      </c>
      <c r="L295" s="138">
        <f t="shared" si="9"/>
        <v>-67.285521784698503</v>
      </c>
    </row>
    <row r="296" spans="1:12" x14ac:dyDescent="0.3">
      <c r="A296" s="132">
        <v>40199</v>
      </c>
      <c r="B296" s="133">
        <v>65.81</v>
      </c>
      <c r="D296" s="132">
        <v>39841</v>
      </c>
      <c r="E296" s="133">
        <v>68.239999999999995</v>
      </c>
      <c r="G296" s="132">
        <v>40205</v>
      </c>
      <c r="H296" s="137">
        <v>64.17</v>
      </c>
      <c r="I296" s="132">
        <v>39822</v>
      </c>
      <c r="J296" s="138">
        <v>64.284999999999997</v>
      </c>
      <c r="K296" s="138">
        <f t="shared" si="8"/>
        <v>-1.3579868037440618E-2</v>
      </c>
      <c r="L296" s="138">
        <f t="shared" si="9"/>
        <v>-16.295841644928739</v>
      </c>
    </row>
    <row r="297" spans="1:12" x14ac:dyDescent="0.3">
      <c r="A297" s="132">
        <v>40200</v>
      </c>
      <c r="B297" s="133">
        <v>65.63</v>
      </c>
      <c r="D297" s="132">
        <v>39842</v>
      </c>
      <c r="E297" s="133">
        <v>66.44</v>
      </c>
      <c r="G297" s="132">
        <v>40206</v>
      </c>
      <c r="H297" s="137">
        <v>63.48</v>
      </c>
      <c r="I297" s="132">
        <v>39825</v>
      </c>
      <c r="J297" s="138">
        <v>67.97</v>
      </c>
      <c r="K297" s="138">
        <f t="shared" si="8"/>
        <v>2.9614481557221819E-2</v>
      </c>
      <c r="L297" s="138">
        <f t="shared" si="9"/>
        <v>35.537377868666184</v>
      </c>
    </row>
    <row r="298" spans="1:12" x14ac:dyDescent="0.3">
      <c r="A298" s="132">
        <v>40203</v>
      </c>
      <c r="B298" s="133">
        <v>64.34</v>
      </c>
      <c r="D298" s="132">
        <v>39843</v>
      </c>
      <c r="E298" s="133">
        <v>68.06</v>
      </c>
      <c r="G298" s="132">
        <v>40207</v>
      </c>
      <c r="H298" s="137">
        <v>65.12</v>
      </c>
      <c r="I298" s="132">
        <v>39826</v>
      </c>
      <c r="J298" s="138">
        <v>66.12</v>
      </c>
      <c r="K298" s="138">
        <f t="shared" si="8"/>
        <v>-7.8031212484993397E-3</v>
      </c>
      <c r="L298" s="138">
        <f t="shared" si="9"/>
        <v>-9.3637454981992061</v>
      </c>
    </row>
    <row r="299" spans="1:12" x14ac:dyDescent="0.3">
      <c r="A299" s="132">
        <v>40204</v>
      </c>
      <c r="B299" s="133">
        <v>64.27</v>
      </c>
      <c r="D299" s="132">
        <v>39846</v>
      </c>
      <c r="E299" s="133">
        <v>66.739999999999995</v>
      </c>
      <c r="G299" s="132">
        <v>40210</v>
      </c>
      <c r="H299" s="137">
        <v>62.09</v>
      </c>
      <c r="I299" s="132">
        <v>39827</v>
      </c>
      <c r="J299" s="138">
        <v>64.415000000000006</v>
      </c>
      <c r="K299" s="138" t="e">
        <f t="shared" si="8"/>
        <v>#N/A</v>
      </c>
      <c r="L299" s="138" t="e">
        <f t="shared" si="9"/>
        <v>#N/A</v>
      </c>
    </row>
    <row r="300" spans="1:12" x14ac:dyDescent="0.3">
      <c r="A300" s="132">
        <v>40205</v>
      </c>
      <c r="B300" s="133">
        <v>62.71</v>
      </c>
      <c r="D300" s="132">
        <v>39847</v>
      </c>
      <c r="E300" s="133">
        <v>68.34</v>
      </c>
      <c r="G300" s="132">
        <v>40211</v>
      </c>
      <c r="H300" s="137">
        <v>62.13</v>
      </c>
      <c r="I300" s="132">
        <v>39828</v>
      </c>
      <c r="J300" s="138">
        <v>65.039999999999992</v>
      </c>
      <c r="K300" s="138">
        <f t="shared" si="8"/>
        <v>7.2009291521484969E-3</v>
      </c>
      <c r="L300" s="138">
        <f t="shared" si="9"/>
        <v>8.6411149825781965</v>
      </c>
    </row>
    <row r="301" spans="1:12" x14ac:dyDescent="0.3">
      <c r="A301" s="132">
        <v>40206</v>
      </c>
      <c r="B301" s="133">
        <v>62.21</v>
      </c>
      <c r="D301" s="132">
        <v>39848</v>
      </c>
      <c r="E301" s="133">
        <v>67.56</v>
      </c>
      <c r="G301" s="132">
        <v>40212</v>
      </c>
      <c r="H301" s="137">
        <v>61.31</v>
      </c>
      <c r="I301" s="132">
        <v>39829</v>
      </c>
      <c r="J301" s="138">
        <v>66.774999999999991</v>
      </c>
      <c r="K301" s="138">
        <f t="shared" si="8"/>
        <v>4.2870529439325164E-2</v>
      </c>
      <c r="L301" s="138">
        <f t="shared" si="9"/>
        <v>51.444635327190198</v>
      </c>
    </row>
    <row r="302" spans="1:12" x14ac:dyDescent="0.3">
      <c r="A302" s="132">
        <v>40207</v>
      </c>
      <c r="B302" s="133">
        <v>63.16</v>
      </c>
      <c r="D302" s="132">
        <v>39849</v>
      </c>
      <c r="E302" s="133">
        <v>68.930000000000007</v>
      </c>
      <c r="G302" s="132">
        <v>40213</v>
      </c>
      <c r="H302" s="137">
        <v>65.260000000000005</v>
      </c>
      <c r="I302" s="132">
        <v>39832</v>
      </c>
      <c r="J302" s="138" t="e">
        <v>#N/A</v>
      </c>
      <c r="K302" s="138" t="e">
        <f t="shared" si="8"/>
        <v>#N/A</v>
      </c>
      <c r="L302" s="138" t="e">
        <f t="shared" si="9"/>
        <v>#N/A</v>
      </c>
    </row>
    <row r="303" spans="1:12" x14ac:dyDescent="0.3">
      <c r="A303" s="132">
        <v>40210</v>
      </c>
      <c r="B303" s="133">
        <v>60.49</v>
      </c>
      <c r="D303" s="132">
        <v>39850</v>
      </c>
      <c r="E303" s="133">
        <v>69.180000000000007</v>
      </c>
      <c r="G303" s="132">
        <v>40214</v>
      </c>
      <c r="H303" s="137">
        <v>64.540000000000006</v>
      </c>
      <c r="I303" s="132">
        <v>39833</v>
      </c>
      <c r="J303" s="138">
        <v>71.53</v>
      </c>
      <c r="K303" s="138">
        <f t="shared" si="8"/>
        <v>0.1208085239736761</v>
      </c>
      <c r="L303" s="138">
        <f t="shared" si="9"/>
        <v>144.97022876841132</v>
      </c>
    </row>
    <row r="304" spans="1:12" x14ac:dyDescent="0.3">
      <c r="A304" s="132">
        <v>40211</v>
      </c>
      <c r="B304" s="133">
        <v>61.55</v>
      </c>
      <c r="D304" s="132">
        <v>39853</v>
      </c>
      <c r="E304" s="133">
        <v>69.48</v>
      </c>
      <c r="G304" s="132">
        <v>40217</v>
      </c>
      <c r="H304" s="137">
        <v>65.87</v>
      </c>
      <c r="I304" s="132">
        <v>39834</v>
      </c>
      <c r="J304" s="138">
        <v>66.515000000000001</v>
      </c>
      <c r="K304" s="138">
        <f t="shared" si="8"/>
        <v>5.5040050757395612E-2</v>
      </c>
      <c r="L304" s="138">
        <f t="shared" si="9"/>
        <v>66.048060908874731</v>
      </c>
    </row>
    <row r="305" spans="1:12" x14ac:dyDescent="0.3">
      <c r="A305" s="132">
        <v>40212</v>
      </c>
      <c r="B305" s="133">
        <v>62.77</v>
      </c>
      <c r="D305" s="132">
        <v>39854</v>
      </c>
      <c r="E305" s="133">
        <v>70.67</v>
      </c>
      <c r="G305" s="132">
        <v>40218</v>
      </c>
      <c r="H305" s="137">
        <v>66.59</v>
      </c>
      <c r="I305" s="132">
        <v>39835</v>
      </c>
      <c r="J305" s="138">
        <v>67.75500000000001</v>
      </c>
      <c r="K305" s="138">
        <f t="shared" si="8"/>
        <v>5.3978377537528398E-2</v>
      </c>
      <c r="L305" s="138">
        <f t="shared" si="9"/>
        <v>64.774053045034066</v>
      </c>
    </row>
    <row r="306" spans="1:12" x14ac:dyDescent="0.3">
      <c r="A306" s="132">
        <v>40213</v>
      </c>
      <c r="B306" s="133">
        <v>64.02</v>
      </c>
      <c r="D306" s="132">
        <v>39855</v>
      </c>
      <c r="E306" s="133">
        <v>67.41</v>
      </c>
      <c r="G306" s="132">
        <v>40219</v>
      </c>
      <c r="H306" s="137">
        <v>66.010000000000005</v>
      </c>
      <c r="I306" s="132">
        <v>39836</v>
      </c>
      <c r="J306" s="138">
        <v>67.660000000000011</v>
      </c>
      <c r="K306" s="138">
        <f t="shared" si="8"/>
        <v>-4.5608356627922326E-3</v>
      </c>
      <c r="L306" s="138">
        <f t="shared" si="9"/>
        <v>-5.4730027953506788</v>
      </c>
    </row>
    <row r="307" spans="1:12" x14ac:dyDescent="0.3">
      <c r="A307" s="132">
        <v>40214</v>
      </c>
      <c r="B307" s="133">
        <v>63.34</v>
      </c>
      <c r="D307" s="132">
        <v>39856</v>
      </c>
      <c r="E307" s="133">
        <v>64.66</v>
      </c>
      <c r="G307" s="132">
        <v>40220</v>
      </c>
      <c r="H307" s="137">
        <v>64.44</v>
      </c>
      <c r="I307" s="132">
        <v>39839</v>
      </c>
      <c r="J307" s="138">
        <v>67.855000000000004</v>
      </c>
      <c r="K307" s="138">
        <f t="shared" si="8"/>
        <v>2.6240169388989706E-2</v>
      </c>
      <c r="L307" s="138">
        <f t="shared" si="9"/>
        <v>31.488203266787647</v>
      </c>
    </row>
    <row r="308" spans="1:12" x14ac:dyDescent="0.3">
      <c r="A308" s="132">
        <v>40217</v>
      </c>
      <c r="B308" s="133">
        <v>63.09</v>
      </c>
      <c r="D308" s="132">
        <v>39857</v>
      </c>
      <c r="E308" s="133">
        <v>66.95</v>
      </c>
      <c r="G308" s="132">
        <v>40221</v>
      </c>
      <c r="H308" s="137">
        <v>63.77</v>
      </c>
      <c r="I308" s="132">
        <v>39840</v>
      </c>
      <c r="J308" s="138">
        <v>67.415000000000006</v>
      </c>
      <c r="K308" s="138">
        <f t="shared" si="8"/>
        <v>4.6573003182488547E-2</v>
      </c>
      <c r="L308" s="138">
        <f t="shared" si="9"/>
        <v>55.88760381898625</v>
      </c>
    </row>
    <row r="309" spans="1:12" x14ac:dyDescent="0.3">
      <c r="A309" s="132">
        <v>40218</v>
      </c>
      <c r="B309" s="133">
        <v>64.38</v>
      </c>
      <c r="D309" s="132">
        <v>39861</v>
      </c>
      <c r="E309" s="133">
        <v>66.81</v>
      </c>
      <c r="G309" s="132">
        <v>40225</v>
      </c>
      <c r="H309" s="137">
        <v>63.66</v>
      </c>
      <c r="I309" s="132">
        <v>39841</v>
      </c>
      <c r="J309" s="138">
        <v>68.789999999999992</v>
      </c>
      <c r="K309" s="138">
        <f t="shared" si="8"/>
        <v>5.7656826568265693E-2</v>
      </c>
      <c r="L309" s="138">
        <f t="shared" si="9"/>
        <v>69.188191881918826</v>
      </c>
    </row>
    <row r="310" spans="1:12" x14ac:dyDescent="0.3">
      <c r="A310" s="132">
        <v>40219</v>
      </c>
      <c r="B310" s="133">
        <v>64.260000000000005</v>
      </c>
      <c r="D310" s="132">
        <v>39862</v>
      </c>
      <c r="E310" s="133">
        <v>68.400000000000006</v>
      </c>
      <c r="G310" s="132">
        <v>40226</v>
      </c>
      <c r="H310" s="137">
        <v>63.77</v>
      </c>
      <c r="I310" s="132">
        <v>39842</v>
      </c>
      <c r="J310" s="138">
        <v>66.515000000000001</v>
      </c>
      <c r="K310" s="138">
        <f t="shared" si="8"/>
        <v>-3.8936727817295534E-3</v>
      </c>
      <c r="L310" s="138">
        <f t="shared" si="9"/>
        <v>-4.6724073380754634</v>
      </c>
    </row>
    <row r="311" spans="1:12" x14ac:dyDescent="0.3">
      <c r="A311" s="132">
        <v>40220</v>
      </c>
      <c r="B311" s="133">
        <v>62.71</v>
      </c>
      <c r="D311" s="132">
        <v>39863</v>
      </c>
      <c r="E311" s="133">
        <v>70.23</v>
      </c>
      <c r="G311" s="132">
        <v>40227</v>
      </c>
      <c r="H311" s="137">
        <v>62.66</v>
      </c>
      <c r="I311" s="132">
        <v>39843</v>
      </c>
      <c r="J311" s="138">
        <v>68.185000000000002</v>
      </c>
      <c r="K311" s="138" t="e">
        <f t="shared" si="8"/>
        <v>#N/A</v>
      </c>
      <c r="L311" s="138" t="e">
        <f t="shared" si="9"/>
        <v>#N/A</v>
      </c>
    </row>
    <row r="312" spans="1:12" x14ac:dyDescent="0.3">
      <c r="A312" s="132">
        <v>40221</v>
      </c>
      <c r="B312" s="133">
        <v>62.11</v>
      </c>
      <c r="D312" s="132">
        <v>39864</v>
      </c>
      <c r="E312" s="133">
        <v>70.06</v>
      </c>
      <c r="G312" s="132">
        <v>40228</v>
      </c>
      <c r="H312" s="137">
        <v>62.81</v>
      </c>
      <c r="I312" s="132">
        <v>39846</v>
      </c>
      <c r="J312" s="138">
        <v>67.709999999999994</v>
      </c>
      <c r="K312" s="138">
        <f t="shared" si="8"/>
        <v>-5.3404166084160591E-2</v>
      </c>
      <c r="L312" s="138">
        <f t="shared" si="9"/>
        <v>-64.084999300992706</v>
      </c>
    </row>
    <row r="313" spans="1:12" x14ac:dyDescent="0.3">
      <c r="A313" s="132">
        <v>40225</v>
      </c>
      <c r="B313" s="133">
        <v>63.08</v>
      </c>
      <c r="D313" s="132">
        <v>39867</v>
      </c>
      <c r="E313" s="133">
        <v>73.150000000000006</v>
      </c>
      <c r="G313" s="132">
        <v>40231</v>
      </c>
      <c r="H313" s="137">
        <v>62.46</v>
      </c>
      <c r="I313" s="132">
        <v>39847</v>
      </c>
      <c r="J313" s="138">
        <v>69.14</v>
      </c>
      <c r="K313" s="138">
        <f t="shared" si="8"/>
        <v>3.9464782379914305E-2</v>
      </c>
      <c r="L313" s="138">
        <f t="shared" si="9"/>
        <v>47.357738855897161</v>
      </c>
    </row>
    <row r="314" spans="1:12" x14ac:dyDescent="0.3">
      <c r="A314" s="132">
        <v>40226</v>
      </c>
      <c r="B314" s="133">
        <v>62.54</v>
      </c>
      <c r="D314" s="132">
        <v>39868</v>
      </c>
      <c r="E314" s="133">
        <v>67.290000000000006</v>
      </c>
      <c r="G314" s="132">
        <v>40232</v>
      </c>
      <c r="H314" s="137">
        <v>62.22</v>
      </c>
      <c r="I314" s="132">
        <v>39848</v>
      </c>
      <c r="J314" s="138">
        <v>68.78</v>
      </c>
      <c r="K314" s="138">
        <f t="shared" si="8"/>
        <v>1.512803483137763E-2</v>
      </c>
      <c r="L314" s="138">
        <f t="shared" si="9"/>
        <v>18.153641797653155</v>
      </c>
    </row>
    <row r="315" spans="1:12" x14ac:dyDescent="0.3">
      <c r="A315" s="132">
        <v>40227</v>
      </c>
      <c r="B315" s="133">
        <v>61.56</v>
      </c>
      <c r="D315" s="132">
        <v>39869</v>
      </c>
      <c r="E315" s="133">
        <v>68.290000000000006</v>
      </c>
      <c r="G315" s="132">
        <v>40233</v>
      </c>
      <c r="H315" s="137">
        <v>63.12</v>
      </c>
      <c r="I315" s="132">
        <v>39849</v>
      </c>
      <c r="J315" s="138">
        <v>70.540000000000006</v>
      </c>
      <c r="K315" s="138">
        <f t="shared" si="8"/>
        <v>4.2565770026603535E-2</v>
      </c>
      <c r="L315" s="138">
        <f t="shared" si="9"/>
        <v>51.078924031924238</v>
      </c>
    </row>
    <row r="316" spans="1:12" x14ac:dyDescent="0.3">
      <c r="A316" s="132">
        <v>40228</v>
      </c>
      <c r="B316" s="133">
        <v>61.08</v>
      </c>
      <c r="D316" s="132">
        <v>39870</v>
      </c>
      <c r="E316" s="133">
        <v>67.290000000000006</v>
      </c>
      <c r="G316" s="132">
        <v>40234</v>
      </c>
      <c r="H316" s="137">
        <v>62.38</v>
      </c>
      <c r="I316" s="132">
        <v>39850</v>
      </c>
      <c r="J316" s="138">
        <v>70.27</v>
      </c>
      <c r="K316" s="138">
        <f t="shared" si="8"/>
        <v>3.5590597597818761E-2</v>
      </c>
      <c r="L316" s="138">
        <f t="shared" si="9"/>
        <v>42.708717117382506</v>
      </c>
    </row>
    <row r="317" spans="1:12" x14ac:dyDescent="0.3">
      <c r="A317" s="132">
        <v>40231</v>
      </c>
      <c r="B317" s="133">
        <v>61.46</v>
      </c>
      <c r="D317" s="132">
        <v>39871</v>
      </c>
      <c r="E317" s="133">
        <v>66.180000000000007</v>
      </c>
      <c r="G317" s="132">
        <v>40235</v>
      </c>
      <c r="H317" s="137">
        <v>62.26</v>
      </c>
      <c r="I317" s="132">
        <v>39853</v>
      </c>
      <c r="J317" s="138">
        <v>70.50500000000001</v>
      </c>
      <c r="K317" s="138">
        <f t="shared" si="8"/>
        <v>4.5835496551212683E-2</v>
      </c>
      <c r="L317" s="138">
        <f t="shared" si="9"/>
        <v>55.00259586145522</v>
      </c>
    </row>
    <row r="318" spans="1:12" x14ac:dyDescent="0.3">
      <c r="A318" s="132">
        <v>40232</v>
      </c>
      <c r="B318" s="133">
        <v>63.05</v>
      </c>
      <c r="D318" s="132">
        <v>39874</v>
      </c>
      <c r="E318" s="133">
        <v>71.75</v>
      </c>
      <c r="G318" s="132">
        <v>40238</v>
      </c>
      <c r="H318" s="137">
        <v>62.46</v>
      </c>
      <c r="I318" s="132">
        <v>39854</v>
      </c>
      <c r="J318" s="138">
        <v>71.454999999999998</v>
      </c>
      <c r="K318" s="138">
        <f t="shared" si="8"/>
        <v>3.8741096089547997E-2</v>
      </c>
      <c r="L318" s="138">
        <f t="shared" si="9"/>
        <v>46.489315307457595</v>
      </c>
    </row>
    <row r="319" spans="1:12" x14ac:dyDescent="0.3">
      <c r="A319" s="132">
        <v>40233</v>
      </c>
      <c r="B319" s="133">
        <v>63.03</v>
      </c>
      <c r="D319" s="132">
        <v>39875</v>
      </c>
      <c r="E319" s="133">
        <v>70.760000000000005</v>
      </c>
      <c r="G319" s="132">
        <v>40239</v>
      </c>
      <c r="H319" s="137">
        <v>62.06</v>
      </c>
      <c r="I319" s="132">
        <v>39855</v>
      </c>
      <c r="J319" s="138">
        <v>68.274999999999991</v>
      </c>
      <c r="K319" s="138">
        <f t="shared" si="8"/>
        <v>2.6460196948056694E-2</v>
      </c>
      <c r="L319" s="138">
        <f t="shared" si="9"/>
        <v>31.752236337668034</v>
      </c>
    </row>
    <row r="320" spans="1:12" x14ac:dyDescent="0.3">
      <c r="A320" s="132">
        <v>40234</v>
      </c>
      <c r="B320" s="133">
        <v>62.51</v>
      </c>
      <c r="D320" s="132">
        <v>39876</v>
      </c>
      <c r="E320" s="133">
        <v>65.58</v>
      </c>
      <c r="G320" s="132">
        <v>40241</v>
      </c>
      <c r="H320" s="137">
        <v>62.64</v>
      </c>
      <c r="I320" s="132">
        <v>39856</v>
      </c>
      <c r="J320" s="138">
        <v>64.685000000000002</v>
      </c>
      <c r="K320" s="138">
        <f t="shared" si="8"/>
        <v>-5.1330937889565151E-2</v>
      </c>
      <c r="L320" s="138">
        <f t="shared" si="9"/>
        <v>-61.597125467478179</v>
      </c>
    </row>
    <row r="321" spans="1:12" x14ac:dyDescent="0.3">
      <c r="A321" s="132">
        <v>40235</v>
      </c>
      <c r="B321" s="133">
        <v>62.6</v>
      </c>
      <c r="D321" s="132">
        <v>39877</v>
      </c>
      <c r="E321" s="133">
        <v>65</v>
      </c>
      <c r="G321" s="132">
        <v>40242</v>
      </c>
      <c r="H321" s="137">
        <v>61.34</v>
      </c>
      <c r="I321" s="132">
        <v>39857</v>
      </c>
      <c r="J321" s="138">
        <v>67.08</v>
      </c>
      <c r="K321" s="138">
        <f t="shared" si="8"/>
        <v>-9.3043863535666148E-3</v>
      </c>
      <c r="L321" s="138">
        <f t="shared" si="9"/>
        <v>-11.165263624279937</v>
      </c>
    </row>
    <row r="322" spans="1:12" x14ac:dyDescent="0.3">
      <c r="A322" s="132">
        <v>40238</v>
      </c>
      <c r="B322" s="133">
        <v>62.6</v>
      </c>
      <c r="D322" s="132">
        <v>39878</v>
      </c>
      <c r="E322" s="133">
        <v>62.86</v>
      </c>
      <c r="G322" s="132">
        <v>40245</v>
      </c>
      <c r="H322" s="137">
        <v>61.6</v>
      </c>
      <c r="I322" s="132">
        <v>39860</v>
      </c>
      <c r="J322" s="138" t="e">
        <v>#N/A</v>
      </c>
      <c r="K322" s="138" t="e">
        <f t="shared" si="8"/>
        <v>#N/A</v>
      </c>
      <c r="L322" s="138" t="e">
        <f t="shared" si="9"/>
        <v>#N/A</v>
      </c>
    </row>
    <row r="323" spans="1:12" x14ac:dyDescent="0.3">
      <c r="A323" s="132">
        <v>40239</v>
      </c>
      <c r="B323" s="133">
        <v>61.94</v>
      </c>
      <c r="D323" s="132">
        <v>39881</v>
      </c>
      <c r="E323" s="133">
        <v>63.34</v>
      </c>
      <c r="G323" s="132">
        <v>40246</v>
      </c>
      <c r="H323" s="137">
        <v>61.71</v>
      </c>
      <c r="I323" s="132">
        <v>39861</v>
      </c>
      <c r="J323" s="138">
        <v>66.435000000000002</v>
      </c>
      <c r="K323" s="138">
        <f t="shared" si="8"/>
        <v>-3.4094213434137814E-2</v>
      </c>
      <c r="L323" s="138">
        <f t="shared" si="9"/>
        <v>-40.913056120965379</v>
      </c>
    </row>
    <row r="324" spans="1:12" x14ac:dyDescent="0.3">
      <c r="A324" s="132">
        <v>40240</v>
      </c>
      <c r="B324" s="133">
        <v>61.94</v>
      </c>
      <c r="D324" s="132">
        <v>39882</v>
      </c>
      <c r="E324" s="133">
        <v>60.2</v>
      </c>
      <c r="G324" s="132">
        <v>40247</v>
      </c>
      <c r="H324" s="137">
        <v>62.74</v>
      </c>
      <c r="I324" s="132">
        <v>39862</v>
      </c>
      <c r="J324" s="138">
        <v>68.400000000000006</v>
      </c>
      <c r="K324" s="138">
        <f t="shared" si="8"/>
        <v>-3.0337397221434654E-2</v>
      </c>
      <c r="L324" s="138">
        <f t="shared" si="9"/>
        <v>-36.404876665721581</v>
      </c>
    </row>
    <row r="325" spans="1:12" x14ac:dyDescent="0.3">
      <c r="A325" s="132">
        <v>40241</v>
      </c>
      <c r="B325" s="133">
        <v>62.27</v>
      </c>
      <c r="D325" s="132">
        <v>39883</v>
      </c>
      <c r="E325" s="133">
        <v>62.83</v>
      </c>
      <c r="G325" s="132">
        <v>40248</v>
      </c>
      <c r="H325" s="137">
        <v>62.79</v>
      </c>
      <c r="I325" s="132">
        <v>39863</v>
      </c>
      <c r="J325" s="138">
        <v>69.045000000000002</v>
      </c>
      <c r="K325" s="138">
        <f t="shared" si="8"/>
        <v>-1.7432759356766678E-2</v>
      </c>
      <c r="L325" s="138">
        <f t="shared" si="9"/>
        <v>-20.919311228120012</v>
      </c>
    </row>
    <row r="326" spans="1:12" x14ac:dyDescent="0.3">
      <c r="A326" s="132">
        <v>40242</v>
      </c>
      <c r="B326" s="133">
        <v>61.05</v>
      </c>
      <c r="D326" s="132">
        <v>39884</v>
      </c>
      <c r="E326" s="133">
        <v>63.13</v>
      </c>
      <c r="G326" s="132">
        <v>40249</v>
      </c>
      <c r="H326" s="137">
        <v>62.2</v>
      </c>
      <c r="I326" s="132">
        <v>39864</v>
      </c>
      <c r="J326" s="138">
        <v>68.905000000000001</v>
      </c>
      <c r="K326" s="138">
        <f t="shared" si="8"/>
        <v>-2.2693425998156276E-2</v>
      </c>
      <c r="L326" s="138">
        <f t="shared" si="9"/>
        <v>-27.232111197787532</v>
      </c>
    </row>
    <row r="327" spans="1:12" x14ac:dyDescent="0.3">
      <c r="A327" s="132">
        <v>40245</v>
      </c>
      <c r="B327" s="133">
        <v>61.28</v>
      </c>
      <c r="D327" s="132">
        <v>39885</v>
      </c>
      <c r="E327" s="133">
        <v>67.900000000000006</v>
      </c>
      <c r="G327" s="132">
        <v>40252</v>
      </c>
      <c r="H327" s="137">
        <v>63.49</v>
      </c>
      <c r="I327" s="132">
        <v>39867</v>
      </c>
      <c r="J327" s="138">
        <v>71.52</v>
      </c>
      <c r="K327" s="138">
        <f t="shared" si="8"/>
        <v>9.0966342453289105E-4</v>
      </c>
      <c r="L327" s="138">
        <f t="shared" si="9"/>
        <v>1.0915961094394693</v>
      </c>
    </row>
    <row r="328" spans="1:12" x14ac:dyDescent="0.3">
      <c r="A328" s="132">
        <v>40246</v>
      </c>
      <c r="B328" s="133">
        <v>61.43</v>
      </c>
      <c r="D328" s="132">
        <v>39888</v>
      </c>
      <c r="E328" s="133">
        <v>69.5</v>
      </c>
      <c r="G328" s="132">
        <v>40253</v>
      </c>
      <c r="H328" s="137">
        <v>63.31</v>
      </c>
      <c r="I328" s="132">
        <v>39868</v>
      </c>
      <c r="J328" s="138">
        <v>66.279999999999987</v>
      </c>
      <c r="K328" s="138">
        <f t="shared" si="8"/>
        <v>-2.9220065909923175E-2</v>
      </c>
      <c r="L328" s="138">
        <f t="shared" si="9"/>
        <v>-35.064079091907807</v>
      </c>
    </row>
    <row r="329" spans="1:12" x14ac:dyDescent="0.3">
      <c r="A329" s="132">
        <v>40247</v>
      </c>
      <c r="B329" s="133">
        <v>62.36</v>
      </c>
      <c r="D329" s="132">
        <v>39889</v>
      </c>
      <c r="E329" s="133">
        <v>68.930000000000007</v>
      </c>
      <c r="G329" s="132">
        <v>40254</v>
      </c>
      <c r="H329" s="137">
        <v>62.16</v>
      </c>
      <c r="I329" s="132">
        <v>39869</v>
      </c>
      <c r="J329" s="138">
        <v>67.349999999999994</v>
      </c>
      <c r="K329" s="138">
        <f t="shared" si="8"/>
        <v>4.1199659890237182E-2</v>
      </c>
      <c r="L329" s="138">
        <f t="shared" si="9"/>
        <v>49.439591868284616</v>
      </c>
    </row>
    <row r="330" spans="1:12" x14ac:dyDescent="0.3">
      <c r="A330" s="132">
        <v>40248</v>
      </c>
      <c r="B330" s="133">
        <v>61.17</v>
      </c>
      <c r="D330" s="132">
        <v>39890</v>
      </c>
      <c r="E330" s="133">
        <v>68.52</v>
      </c>
      <c r="G330" s="132">
        <v>40255</v>
      </c>
      <c r="H330" s="137">
        <v>62.9</v>
      </c>
      <c r="I330" s="132">
        <v>39870</v>
      </c>
      <c r="J330" s="138">
        <v>66.464999999999989</v>
      </c>
      <c r="K330" s="138">
        <f t="shared" si="8"/>
        <v>-9.1681574239715138E-3</v>
      </c>
      <c r="L330" s="138">
        <f t="shared" si="9"/>
        <v>-11.001788908765816</v>
      </c>
    </row>
    <row r="331" spans="1:12" x14ac:dyDescent="0.3">
      <c r="A331" s="132">
        <v>40249</v>
      </c>
      <c r="B331" s="133">
        <v>60.67</v>
      </c>
      <c r="D331" s="132">
        <v>39891</v>
      </c>
      <c r="E331" s="133">
        <v>74.209999999999994</v>
      </c>
      <c r="G331" s="132">
        <v>40256</v>
      </c>
      <c r="H331" s="137">
        <v>64.37</v>
      </c>
      <c r="I331" s="132">
        <v>39871</v>
      </c>
      <c r="J331" s="138">
        <v>65.31</v>
      </c>
      <c r="K331" s="138" t="e">
        <f t="shared" si="8"/>
        <v>#N/A</v>
      </c>
      <c r="L331" s="138" t="e">
        <f t="shared" si="9"/>
        <v>#N/A</v>
      </c>
    </row>
    <row r="332" spans="1:12" x14ac:dyDescent="0.3">
      <c r="A332" s="132">
        <v>40252</v>
      </c>
      <c r="B332" s="133">
        <v>62.21</v>
      </c>
      <c r="D332" s="132">
        <v>39892</v>
      </c>
      <c r="E332" s="133">
        <v>74.78</v>
      </c>
      <c r="G332" s="132">
        <v>40259</v>
      </c>
      <c r="H332" s="137">
        <v>64.98</v>
      </c>
      <c r="I332" s="132">
        <v>39874</v>
      </c>
      <c r="J332" s="138">
        <v>70.41</v>
      </c>
      <c r="K332" s="138">
        <f t="shared" si="8"/>
        <v>5.9832919394897183E-2</v>
      </c>
      <c r="L332" s="138">
        <f t="shared" si="9"/>
        <v>71.79950327387661</v>
      </c>
    </row>
    <row r="333" spans="1:12" x14ac:dyDescent="0.3">
      <c r="A333" s="132">
        <v>40253</v>
      </c>
      <c r="B333" s="133">
        <v>61.24</v>
      </c>
      <c r="D333" s="132">
        <v>39895</v>
      </c>
      <c r="E333" s="133">
        <v>72.73</v>
      </c>
      <c r="G333" s="132">
        <v>40260</v>
      </c>
      <c r="H333" s="137">
        <v>65.09</v>
      </c>
      <c r="I333" s="132">
        <v>39875</v>
      </c>
      <c r="J333" s="138">
        <v>68.89</v>
      </c>
      <c r="K333" s="138">
        <f t="shared" si="8"/>
        <v>7.1637426900584044E-3</v>
      </c>
      <c r="L333" s="138">
        <f t="shared" si="9"/>
        <v>8.5964912280700858</v>
      </c>
    </row>
    <row r="334" spans="1:12" x14ac:dyDescent="0.3">
      <c r="A334" s="132">
        <v>40254</v>
      </c>
      <c r="B334" s="133">
        <v>59.76</v>
      </c>
      <c r="D334" s="132">
        <v>39896</v>
      </c>
      <c r="E334" s="133">
        <v>71.88</v>
      </c>
      <c r="G334" s="132">
        <v>40261</v>
      </c>
      <c r="H334" s="137">
        <v>65.77</v>
      </c>
      <c r="I334" s="132">
        <v>39876</v>
      </c>
      <c r="J334" s="138">
        <v>64.210000000000008</v>
      </c>
      <c r="K334" s="138">
        <f t="shared" si="8"/>
        <v>-7.0026794119776858E-2</v>
      </c>
      <c r="L334" s="138">
        <f t="shared" si="9"/>
        <v>-84.032152943732214</v>
      </c>
    </row>
    <row r="335" spans="1:12" x14ac:dyDescent="0.3">
      <c r="A335" s="132">
        <v>40255</v>
      </c>
      <c r="B335" s="133">
        <v>60.73</v>
      </c>
      <c r="D335" s="132">
        <v>39897</v>
      </c>
      <c r="E335" s="133">
        <v>70</v>
      </c>
      <c r="G335" s="132">
        <v>40262</v>
      </c>
      <c r="H335" s="137">
        <v>67.040000000000006</v>
      </c>
      <c r="I335" s="132">
        <v>39877</v>
      </c>
      <c r="J335" s="138">
        <v>63.379999999999995</v>
      </c>
      <c r="K335" s="138">
        <f t="shared" ref="K335:K398" si="10">(J335-J326)/J326</f>
        <v>-8.0182860460053781E-2</v>
      </c>
      <c r="L335" s="138">
        <f t="shared" ref="L335:L398" si="11">K335*$D$2/$D$1</f>
        <v>-96.219432552064532</v>
      </c>
    </row>
    <row r="336" spans="1:12" x14ac:dyDescent="0.3">
      <c r="A336" s="132">
        <v>40256</v>
      </c>
      <c r="B336" s="133">
        <v>62.3</v>
      </c>
      <c r="D336" s="132">
        <v>39898</v>
      </c>
      <c r="E336" s="133">
        <v>68.88</v>
      </c>
      <c r="G336" s="132">
        <v>40263</v>
      </c>
      <c r="H336" s="137">
        <v>65.39</v>
      </c>
      <c r="I336" s="132">
        <v>39878</v>
      </c>
      <c r="J336" s="138">
        <v>61.54</v>
      </c>
      <c r="K336" s="138">
        <f t="shared" si="10"/>
        <v>-0.13954138702460847</v>
      </c>
      <c r="L336" s="138">
        <f t="shared" si="11"/>
        <v>-167.44966442953017</v>
      </c>
    </row>
    <row r="337" spans="1:12" x14ac:dyDescent="0.3">
      <c r="A337" s="132">
        <v>40259</v>
      </c>
      <c r="B337" s="133">
        <v>62.11</v>
      </c>
      <c r="D337" s="132">
        <v>39899</v>
      </c>
      <c r="E337" s="133">
        <v>71.87</v>
      </c>
      <c r="G337" s="132">
        <v>40266</v>
      </c>
      <c r="H337" s="137">
        <v>64.42</v>
      </c>
      <c r="I337" s="132">
        <v>39881</v>
      </c>
      <c r="J337" s="138">
        <v>61.51</v>
      </c>
      <c r="K337" s="138">
        <f t="shared" si="10"/>
        <v>-7.1967410983705335E-2</v>
      </c>
      <c r="L337" s="138">
        <f t="shared" si="11"/>
        <v>-86.360893180446396</v>
      </c>
    </row>
    <row r="338" spans="1:12" x14ac:dyDescent="0.3">
      <c r="A338" s="132">
        <v>40260</v>
      </c>
      <c r="B338" s="133">
        <v>62.47</v>
      </c>
      <c r="D338" s="132">
        <v>39902</v>
      </c>
      <c r="E338" s="133">
        <v>74.61</v>
      </c>
      <c r="G338" s="132">
        <v>40267</v>
      </c>
      <c r="H338" s="137">
        <v>64.59</v>
      </c>
      <c r="I338" s="132">
        <v>39882</v>
      </c>
      <c r="J338" s="138">
        <v>58.594999999999999</v>
      </c>
      <c r="K338" s="138">
        <f t="shared" si="10"/>
        <v>-0.12999257609502593</v>
      </c>
      <c r="L338" s="138">
        <f t="shared" si="11"/>
        <v>-155.99109131403111</v>
      </c>
    </row>
    <row r="339" spans="1:12" x14ac:dyDescent="0.3">
      <c r="A339" s="132">
        <v>40261</v>
      </c>
      <c r="B339" s="133">
        <v>62.22</v>
      </c>
      <c r="D339" s="132">
        <v>39903</v>
      </c>
      <c r="E339" s="133">
        <v>74.62</v>
      </c>
      <c r="G339" s="132">
        <v>40268</v>
      </c>
      <c r="H339" s="137">
        <v>65.849999999999994</v>
      </c>
      <c r="I339" s="132">
        <v>39883</v>
      </c>
      <c r="J339" s="138">
        <v>60.52</v>
      </c>
      <c r="K339" s="138">
        <f t="shared" si="10"/>
        <v>-8.9445572857894937E-2</v>
      </c>
      <c r="L339" s="138">
        <f t="shared" si="11"/>
        <v>-107.33468742947392</v>
      </c>
    </row>
    <row r="340" spans="1:12" x14ac:dyDescent="0.3">
      <c r="A340" s="132">
        <v>40262</v>
      </c>
      <c r="B340" s="133">
        <v>63.53</v>
      </c>
      <c r="D340" s="132">
        <v>39904</v>
      </c>
      <c r="E340" s="133">
        <v>69.37</v>
      </c>
      <c r="G340" s="132">
        <v>40269</v>
      </c>
      <c r="H340" s="137">
        <v>65.83</v>
      </c>
      <c r="I340" s="132">
        <v>39884</v>
      </c>
      <c r="J340" s="138">
        <v>61.1</v>
      </c>
      <c r="K340" s="138">
        <f t="shared" si="10"/>
        <v>-6.4461797580768657E-2</v>
      </c>
      <c r="L340" s="138">
        <f t="shared" si="11"/>
        <v>-77.354157096922378</v>
      </c>
    </row>
    <row r="341" spans="1:12" x14ac:dyDescent="0.3">
      <c r="A341" s="132">
        <v>40263</v>
      </c>
      <c r="B341" s="133">
        <v>60.5</v>
      </c>
      <c r="D341" s="132">
        <v>39905</v>
      </c>
      <c r="E341" s="133">
        <v>68.92</v>
      </c>
      <c r="G341" s="132">
        <v>40273</v>
      </c>
      <c r="H341" s="137">
        <v>61.86</v>
      </c>
      <c r="I341" s="132">
        <v>39885</v>
      </c>
      <c r="J341" s="138">
        <v>66.09</v>
      </c>
      <c r="K341" s="138">
        <f t="shared" si="10"/>
        <v>-6.1354921175969232E-2</v>
      </c>
      <c r="L341" s="138">
        <f t="shared" si="11"/>
        <v>-73.625905411163075</v>
      </c>
    </row>
    <row r="342" spans="1:12" x14ac:dyDescent="0.3">
      <c r="A342" s="132">
        <v>40266</v>
      </c>
      <c r="B342" s="133">
        <v>59.88</v>
      </c>
      <c r="D342" s="132">
        <v>39906</v>
      </c>
      <c r="E342" s="133">
        <v>69.66</v>
      </c>
      <c r="G342" s="132">
        <v>40274</v>
      </c>
      <c r="H342" s="137">
        <v>61.61</v>
      </c>
      <c r="I342" s="132">
        <v>39888</v>
      </c>
      <c r="J342" s="138">
        <v>67.295000000000002</v>
      </c>
      <c r="K342" s="138">
        <f t="shared" si="10"/>
        <v>-2.3152852373348801E-2</v>
      </c>
      <c r="L342" s="138">
        <f t="shared" si="11"/>
        <v>-27.78342284801856</v>
      </c>
    </row>
    <row r="343" spans="1:12" x14ac:dyDescent="0.3">
      <c r="A343" s="132">
        <v>40267</v>
      </c>
      <c r="B343" s="133">
        <v>59.56</v>
      </c>
      <c r="D343" s="132">
        <v>39909</v>
      </c>
      <c r="E343" s="133">
        <v>69.959999999999994</v>
      </c>
      <c r="G343" s="132">
        <v>40275</v>
      </c>
      <c r="H343" s="137">
        <v>62.73</v>
      </c>
      <c r="I343" s="132">
        <v>39889</v>
      </c>
      <c r="J343" s="138">
        <v>67.095000000000013</v>
      </c>
      <c r="K343" s="138">
        <f t="shared" si="10"/>
        <v>4.4930696153247233E-2</v>
      </c>
      <c r="L343" s="138">
        <f t="shared" si="11"/>
        <v>53.916835383896682</v>
      </c>
    </row>
    <row r="344" spans="1:12" x14ac:dyDescent="0.3">
      <c r="A344" s="132">
        <v>40268</v>
      </c>
      <c r="B344" s="133">
        <v>60.66</v>
      </c>
      <c r="D344" s="132">
        <v>39910</v>
      </c>
      <c r="E344" s="133">
        <v>67.83</v>
      </c>
      <c r="G344" s="132">
        <v>40276</v>
      </c>
      <c r="H344" s="137">
        <v>61.13</v>
      </c>
      <c r="I344" s="132">
        <v>39890</v>
      </c>
      <c r="J344" s="138">
        <v>67.38</v>
      </c>
      <c r="K344" s="138">
        <f t="shared" si="10"/>
        <v>6.3111391606184924E-2</v>
      </c>
      <c r="L344" s="138">
        <f t="shared" si="11"/>
        <v>75.7336699274219</v>
      </c>
    </row>
    <row r="345" spans="1:12" x14ac:dyDescent="0.3">
      <c r="A345" s="132">
        <v>40269</v>
      </c>
      <c r="B345" s="133">
        <v>60.36</v>
      </c>
      <c r="D345" s="132">
        <v>39911</v>
      </c>
      <c r="E345" s="133">
        <v>67.7</v>
      </c>
      <c r="G345" s="132">
        <v>40277</v>
      </c>
      <c r="H345" s="137">
        <v>61.68</v>
      </c>
      <c r="I345" s="132">
        <v>39891</v>
      </c>
      <c r="J345" s="138">
        <v>72.540000000000006</v>
      </c>
      <c r="K345" s="138">
        <f t="shared" si="10"/>
        <v>0.17874553136171609</v>
      </c>
      <c r="L345" s="138">
        <f t="shared" si="11"/>
        <v>214.4946376340593</v>
      </c>
    </row>
    <row r="346" spans="1:12" x14ac:dyDescent="0.3">
      <c r="A346" s="132">
        <v>40273</v>
      </c>
      <c r="B346" s="133">
        <v>57.15</v>
      </c>
      <c r="D346" s="132">
        <v>39912</v>
      </c>
      <c r="E346" s="133">
        <v>67.19</v>
      </c>
      <c r="G346" s="132">
        <v>40280</v>
      </c>
      <c r="H346" s="137">
        <v>61.68</v>
      </c>
      <c r="I346" s="132">
        <v>39892</v>
      </c>
      <c r="J346" s="138">
        <v>72.95</v>
      </c>
      <c r="K346" s="138">
        <f t="shared" si="10"/>
        <v>0.18598601853357186</v>
      </c>
      <c r="L346" s="138">
        <f t="shared" si="11"/>
        <v>223.18322224028623</v>
      </c>
    </row>
    <row r="347" spans="1:12" x14ac:dyDescent="0.3">
      <c r="A347" s="132">
        <v>40274</v>
      </c>
      <c r="B347" s="133">
        <v>56.14</v>
      </c>
      <c r="D347" s="132">
        <v>39916</v>
      </c>
      <c r="E347" s="133">
        <v>65.31</v>
      </c>
      <c r="G347" s="132">
        <v>40281</v>
      </c>
      <c r="H347" s="137">
        <v>64.28</v>
      </c>
      <c r="I347" s="132">
        <v>39895</v>
      </c>
      <c r="J347" s="138">
        <v>71.039999999999992</v>
      </c>
      <c r="K347" s="138">
        <f t="shared" si="10"/>
        <v>0.21239013567710543</v>
      </c>
      <c r="L347" s="138">
        <f t="shared" si="11"/>
        <v>254.86816281252649</v>
      </c>
    </row>
    <row r="348" spans="1:12" x14ac:dyDescent="0.3">
      <c r="A348" s="132">
        <v>40275</v>
      </c>
      <c r="B348" s="133">
        <v>56.6</v>
      </c>
      <c r="D348" s="132">
        <v>39917</v>
      </c>
      <c r="E348" s="133">
        <v>64.59</v>
      </c>
      <c r="G348" s="132">
        <v>40282</v>
      </c>
      <c r="H348" s="137">
        <v>62.54</v>
      </c>
      <c r="I348" s="132">
        <v>39896</v>
      </c>
      <c r="J348" s="138">
        <v>70.52</v>
      </c>
      <c r="K348" s="138">
        <f t="shared" si="10"/>
        <v>0.16523463317911422</v>
      </c>
      <c r="L348" s="138">
        <f t="shared" si="11"/>
        <v>198.28155981493703</v>
      </c>
    </row>
    <row r="349" spans="1:12" x14ac:dyDescent="0.3">
      <c r="A349" s="132">
        <v>40276</v>
      </c>
      <c r="B349" s="133">
        <v>56.51</v>
      </c>
      <c r="D349" s="132">
        <v>39918</v>
      </c>
      <c r="E349" s="133">
        <v>64.41</v>
      </c>
      <c r="G349" s="132">
        <v>40283</v>
      </c>
      <c r="H349" s="137">
        <v>62.9</v>
      </c>
      <c r="I349" s="132">
        <v>39897</v>
      </c>
      <c r="J349" s="138">
        <v>68.56</v>
      </c>
      <c r="K349" s="138">
        <f t="shared" si="10"/>
        <v>0.12209492635024551</v>
      </c>
      <c r="L349" s="138">
        <f t="shared" si="11"/>
        <v>146.51391162029461</v>
      </c>
    </row>
    <row r="350" spans="1:12" x14ac:dyDescent="0.3">
      <c r="A350" s="132">
        <v>40277</v>
      </c>
      <c r="B350" s="133">
        <v>55.95</v>
      </c>
      <c r="D350" s="132">
        <v>39919</v>
      </c>
      <c r="E350" s="133">
        <v>64.989999999999995</v>
      </c>
      <c r="G350" s="132">
        <v>40284</v>
      </c>
      <c r="H350" s="137">
        <v>64.47</v>
      </c>
      <c r="I350" s="132">
        <v>39898</v>
      </c>
      <c r="J350" s="138">
        <v>68.074999999999989</v>
      </c>
      <c r="K350" s="138">
        <f t="shared" si="10"/>
        <v>3.0034801028899761E-2</v>
      </c>
      <c r="L350" s="138">
        <f t="shared" si="11"/>
        <v>36.041761234679711</v>
      </c>
    </row>
    <row r="351" spans="1:12" x14ac:dyDescent="0.3">
      <c r="A351" s="132">
        <v>40280</v>
      </c>
      <c r="B351" s="133">
        <v>55.97</v>
      </c>
      <c r="D351" s="132">
        <v>39920</v>
      </c>
      <c r="E351" s="133">
        <v>64.59</v>
      </c>
      <c r="G351" s="132">
        <v>40287</v>
      </c>
      <c r="H351" s="137">
        <v>64.56</v>
      </c>
      <c r="I351" s="132">
        <v>39899</v>
      </c>
      <c r="J351" s="138">
        <v>71.13</v>
      </c>
      <c r="K351" s="138">
        <f t="shared" si="10"/>
        <v>5.6987889144810067E-2</v>
      </c>
      <c r="L351" s="138">
        <f t="shared" si="11"/>
        <v>68.385466973772068</v>
      </c>
    </row>
    <row r="352" spans="1:12" x14ac:dyDescent="0.3">
      <c r="A352" s="132">
        <v>40281</v>
      </c>
      <c r="B352" s="133">
        <v>57.23</v>
      </c>
      <c r="D352" s="132">
        <v>39923</v>
      </c>
      <c r="E352" s="133">
        <v>69.099999999999994</v>
      </c>
      <c r="G352" s="132">
        <v>40288</v>
      </c>
      <c r="H352" s="137">
        <v>63.26</v>
      </c>
      <c r="I352" s="132">
        <v>39902</v>
      </c>
      <c r="J352" s="138">
        <v>73.789999999999992</v>
      </c>
      <c r="K352" s="138">
        <f t="shared" si="10"/>
        <v>9.9783888516282546E-2</v>
      </c>
      <c r="L352" s="138">
        <f t="shared" si="11"/>
        <v>119.74066621953905</v>
      </c>
    </row>
    <row r="353" spans="1:12" x14ac:dyDescent="0.3">
      <c r="A353" s="132">
        <v>40282</v>
      </c>
      <c r="B353" s="133">
        <v>58.66</v>
      </c>
      <c r="D353" s="132">
        <v>39924</v>
      </c>
      <c r="E353" s="133">
        <v>67.23</v>
      </c>
      <c r="G353" s="132">
        <v>40289</v>
      </c>
      <c r="H353" s="137">
        <v>63.74</v>
      </c>
      <c r="I353" s="132">
        <v>39903</v>
      </c>
      <c r="J353" s="138">
        <v>73.525000000000006</v>
      </c>
      <c r="K353" s="138">
        <f t="shared" si="10"/>
        <v>9.1199168892846696E-2</v>
      </c>
      <c r="L353" s="138">
        <f t="shared" si="11"/>
        <v>109.43900267141603</v>
      </c>
    </row>
    <row r="354" spans="1:12" x14ac:dyDescent="0.3">
      <c r="A354" s="132">
        <v>40283</v>
      </c>
      <c r="B354" s="133">
        <v>58.75</v>
      </c>
      <c r="D354" s="132">
        <v>39925</v>
      </c>
      <c r="E354" s="133">
        <v>70.22</v>
      </c>
      <c r="G354" s="132">
        <v>40290</v>
      </c>
      <c r="H354" s="137">
        <v>61.82</v>
      </c>
      <c r="I354" s="132">
        <v>39904</v>
      </c>
      <c r="J354" s="138">
        <v>68.180000000000007</v>
      </c>
      <c r="K354" s="138">
        <f t="shared" si="10"/>
        <v>-6.0104769782189121E-2</v>
      </c>
      <c r="L354" s="138">
        <f t="shared" si="11"/>
        <v>-72.125723738626945</v>
      </c>
    </row>
    <row r="355" spans="1:12" x14ac:dyDescent="0.3">
      <c r="A355" s="132">
        <v>40284</v>
      </c>
      <c r="B355" s="133">
        <v>56.98</v>
      </c>
      <c r="D355" s="132">
        <v>39926</v>
      </c>
      <c r="E355" s="133">
        <v>70.2</v>
      </c>
      <c r="G355" s="132">
        <v>40291</v>
      </c>
      <c r="H355" s="137">
        <v>60.06</v>
      </c>
      <c r="I355" s="132">
        <v>39905</v>
      </c>
      <c r="J355" s="138">
        <v>68.050000000000011</v>
      </c>
      <c r="K355" s="138">
        <f t="shared" si="10"/>
        <v>-6.7169294037011537E-2</v>
      </c>
      <c r="L355" s="138">
        <f t="shared" si="11"/>
        <v>-80.603152844413842</v>
      </c>
    </row>
    <row r="356" spans="1:12" x14ac:dyDescent="0.3">
      <c r="A356" s="132">
        <v>40287</v>
      </c>
      <c r="B356" s="133">
        <v>57.35</v>
      </c>
      <c r="D356" s="132">
        <v>39927</v>
      </c>
      <c r="E356" s="133">
        <v>71.77</v>
      </c>
      <c r="G356" s="132">
        <v>40294</v>
      </c>
      <c r="H356" s="137">
        <v>59.33</v>
      </c>
      <c r="I356" s="132">
        <v>39906</v>
      </c>
      <c r="J356" s="138">
        <v>68.100000000000009</v>
      </c>
      <c r="K356" s="138">
        <f t="shared" si="10"/>
        <v>-4.1385135135134907E-2</v>
      </c>
      <c r="L356" s="138">
        <f t="shared" si="11"/>
        <v>-49.662162162161891</v>
      </c>
    </row>
    <row r="357" spans="1:12" x14ac:dyDescent="0.3">
      <c r="A357" s="132">
        <v>40288</v>
      </c>
      <c r="B357" s="133">
        <v>57.39</v>
      </c>
      <c r="D357" s="132">
        <v>39930</v>
      </c>
      <c r="E357" s="133">
        <v>71.42</v>
      </c>
      <c r="G357" s="132">
        <v>40295</v>
      </c>
      <c r="H357" s="137">
        <v>62.17</v>
      </c>
      <c r="I357" s="132">
        <v>39909</v>
      </c>
      <c r="J357" s="138">
        <v>68.644999999999996</v>
      </c>
      <c r="K357" s="138">
        <f t="shared" si="10"/>
        <v>-2.6588201928530914E-2</v>
      </c>
      <c r="L357" s="138">
        <f t="shared" si="11"/>
        <v>-31.905842314237098</v>
      </c>
    </row>
    <row r="358" spans="1:12" x14ac:dyDescent="0.3">
      <c r="A358" s="132">
        <v>40289</v>
      </c>
      <c r="B358" s="133">
        <v>57.33</v>
      </c>
      <c r="D358" s="132">
        <v>39931</v>
      </c>
      <c r="E358" s="133">
        <v>70.63</v>
      </c>
      <c r="G358" s="132">
        <v>40296</v>
      </c>
      <c r="H358" s="137">
        <v>61.26</v>
      </c>
      <c r="I358" s="132">
        <v>39910</v>
      </c>
      <c r="J358" s="138">
        <v>67.265000000000001</v>
      </c>
      <c r="K358" s="138">
        <f t="shared" si="10"/>
        <v>-1.8888564760793491E-2</v>
      </c>
      <c r="L358" s="138">
        <f t="shared" si="11"/>
        <v>-22.666277712952187</v>
      </c>
    </row>
    <row r="359" spans="1:12" x14ac:dyDescent="0.3">
      <c r="A359" s="132">
        <v>40290</v>
      </c>
      <c r="B359" s="133">
        <v>56.58</v>
      </c>
      <c r="D359" s="132">
        <v>39932</v>
      </c>
      <c r="E359" s="133">
        <v>70.760000000000005</v>
      </c>
      <c r="G359" s="132">
        <v>40297</v>
      </c>
      <c r="H359" s="137">
        <v>60.05</v>
      </c>
      <c r="I359" s="132">
        <v>39911</v>
      </c>
      <c r="J359" s="138">
        <v>67.460000000000008</v>
      </c>
      <c r="K359" s="138">
        <f t="shared" si="10"/>
        <v>-9.0341535071609361E-3</v>
      </c>
      <c r="L359" s="138">
        <f t="shared" si="11"/>
        <v>-10.840984208593122</v>
      </c>
    </row>
    <row r="360" spans="1:12" x14ac:dyDescent="0.3">
      <c r="A360" s="132">
        <v>40291</v>
      </c>
      <c r="B360" s="133">
        <v>55.33</v>
      </c>
      <c r="D360" s="132">
        <v>39933</v>
      </c>
      <c r="E360" s="133">
        <v>69.510000000000005</v>
      </c>
      <c r="G360" s="132">
        <v>40298</v>
      </c>
      <c r="H360" s="137">
        <v>62.46</v>
      </c>
      <c r="I360" s="132">
        <v>39912</v>
      </c>
      <c r="J360" s="138">
        <v>66.540000000000006</v>
      </c>
      <c r="K360" s="138">
        <f t="shared" si="10"/>
        <v>-6.4529734289329246E-2</v>
      </c>
      <c r="L360" s="138">
        <f t="shared" si="11"/>
        <v>-77.435681147195083</v>
      </c>
    </row>
    <row r="361" spans="1:12" x14ac:dyDescent="0.3">
      <c r="A361" s="132">
        <v>40294</v>
      </c>
      <c r="B361" s="133">
        <v>55.29</v>
      </c>
      <c r="D361" s="132">
        <v>39934</v>
      </c>
      <c r="E361" s="133">
        <v>68.680000000000007</v>
      </c>
      <c r="G361" s="132">
        <v>40301</v>
      </c>
      <c r="H361" s="137">
        <v>59.96</v>
      </c>
      <c r="I361" s="132">
        <v>39913</v>
      </c>
      <c r="J361" s="138" t="e">
        <v>#N/A</v>
      </c>
      <c r="K361" s="138" t="e">
        <f t="shared" si="10"/>
        <v>#N/A</v>
      </c>
      <c r="L361" s="138" t="e">
        <f t="shared" si="11"/>
        <v>#N/A</v>
      </c>
    </row>
    <row r="362" spans="1:12" x14ac:dyDescent="0.3">
      <c r="A362" s="132">
        <v>40295</v>
      </c>
      <c r="B362" s="133">
        <v>60.53</v>
      </c>
      <c r="D362" s="132">
        <v>39937</v>
      </c>
      <c r="E362" s="133">
        <v>65.23</v>
      </c>
      <c r="G362" s="132">
        <v>40302</v>
      </c>
      <c r="H362" s="137">
        <v>60.91</v>
      </c>
      <c r="I362" s="132">
        <v>39916</v>
      </c>
      <c r="J362" s="138">
        <v>64.944999999999993</v>
      </c>
      <c r="K362" s="138">
        <f t="shared" si="10"/>
        <v>-0.11669500170010216</v>
      </c>
      <c r="L362" s="138">
        <f t="shared" si="11"/>
        <v>-140.03400204012257</v>
      </c>
    </row>
    <row r="363" spans="1:12" x14ac:dyDescent="0.3">
      <c r="A363" s="132">
        <v>40296</v>
      </c>
      <c r="B363" s="133">
        <v>57.45</v>
      </c>
      <c r="D363" s="132">
        <v>39938</v>
      </c>
      <c r="E363" s="133">
        <v>64.94</v>
      </c>
      <c r="G363" s="132">
        <v>40303</v>
      </c>
      <c r="H363" s="137">
        <v>63.71</v>
      </c>
      <c r="I363" s="132">
        <v>39917</v>
      </c>
      <c r="J363" s="138">
        <v>64.930000000000007</v>
      </c>
      <c r="K363" s="138">
        <f t="shared" si="10"/>
        <v>-4.7667937811674971E-2</v>
      </c>
      <c r="L363" s="138">
        <f t="shared" si="11"/>
        <v>-57.201525374009961</v>
      </c>
    </row>
    <row r="364" spans="1:12" x14ac:dyDescent="0.3">
      <c r="A364" s="132">
        <v>40297</v>
      </c>
      <c r="B364" s="133">
        <v>55.76</v>
      </c>
      <c r="D364" s="132">
        <v>39939</v>
      </c>
      <c r="E364" s="133">
        <v>63.78</v>
      </c>
      <c r="G364" s="132">
        <v>40304</v>
      </c>
      <c r="H364" s="137">
        <v>63.14</v>
      </c>
      <c r="I364" s="132">
        <v>39918</v>
      </c>
      <c r="J364" s="138">
        <v>64.704999999999998</v>
      </c>
      <c r="K364" s="138">
        <f t="shared" si="10"/>
        <v>-4.915503306392377E-2</v>
      </c>
      <c r="L364" s="138">
        <f t="shared" si="11"/>
        <v>-58.986039676708522</v>
      </c>
    </row>
    <row r="365" spans="1:12" x14ac:dyDescent="0.3">
      <c r="A365" s="132">
        <v>40298</v>
      </c>
      <c r="B365" s="133">
        <v>58.37</v>
      </c>
      <c r="D365" s="132">
        <v>39940</v>
      </c>
      <c r="E365" s="133">
        <v>64.11</v>
      </c>
      <c r="G365" s="132">
        <v>40305</v>
      </c>
      <c r="H365" s="137">
        <v>66.930000000000007</v>
      </c>
      <c r="I365" s="132">
        <v>39919</v>
      </c>
      <c r="J365" s="138">
        <v>65.12</v>
      </c>
      <c r="K365" s="138">
        <f t="shared" si="10"/>
        <v>-4.3759177679882577E-2</v>
      </c>
      <c r="L365" s="138">
        <f t="shared" si="11"/>
        <v>-52.511013215859087</v>
      </c>
    </row>
    <row r="366" spans="1:12" x14ac:dyDescent="0.3">
      <c r="A366" s="132">
        <v>40301</v>
      </c>
      <c r="B366" s="133">
        <v>56.83</v>
      </c>
      <c r="D366" s="132">
        <v>39941</v>
      </c>
      <c r="E366" s="133">
        <v>63.94</v>
      </c>
      <c r="G366" s="132">
        <v>40308</v>
      </c>
      <c r="H366" s="137">
        <v>62.45</v>
      </c>
      <c r="I366" s="132">
        <v>39920</v>
      </c>
      <c r="J366" s="138">
        <v>64.410000000000011</v>
      </c>
      <c r="K366" s="138">
        <f t="shared" si="10"/>
        <v>-6.1694223905601073E-2</v>
      </c>
      <c r="L366" s="138">
        <f t="shared" si="11"/>
        <v>-74.033068686721279</v>
      </c>
    </row>
    <row r="367" spans="1:12" x14ac:dyDescent="0.3">
      <c r="A367" s="132">
        <v>40302</v>
      </c>
      <c r="B367" s="133">
        <v>56.76</v>
      </c>
      <c r="D367" s="132">
        <v>39944</v>
      </c>
      <c r="E367" s="133">
        <v>63.27</v>
      </c>
      <c r="G367" s="132">
        <v>40309</v>
      </c>
      <c r="H367" s="137">
        <v>62.16</v>
      </c>
      <c r="I367" s="132">
        <v>39923</v>
      </c>
      <c r="J367" s="138">
        <v>68.77</v>
      </c>
      <c r="K367" s="138">
        <f t="shared" si="10"/>
        <v>2.2374191630119607E-2</v>
      </c>
      <c r="L367" s="138">
        <f t="shared" si="11"/>
        <v>26.849029956143529</v>
      </c>
    </row>
    <row r="368" spans="1:12" x14ac:dyDescent="0.3">
      <c r="A368" s="132">
        <v>40303</v>
      </c>
      <c r="B368" s="133">
        <v>59.01</v>
      </c>
      <c r="D368" s="132">
        <v>39945</v>
      </c>
      <c r="E368" s="133">
        <v>61.85</v>
      </c>
      <c r="G368" s="132">
        <v>40310</v>
      </c>
      <c r="H368" s="137">
        <v>60.4</v>
      </c>
      <c r="I368" s="132">
        <v>39924</v>
      </c>
      <c r="J368" s="138">
        <v>67.61</v>
      </c>
      <c r="K368" s="138">
        <f t="shared" si="10"/>
        <v>2.2235398754816404E-3</v>
      </c>
      <c r="L368" s="138">
        <f t="shared" si="11"/>
        <v>2.6682478505779681</v>
      </c>
    </row>
    <row r="369" spans="1:12" x14ac:dyDescent="0.3">
      <c r="A369" s="132">
        <v>40304</v>
      </c>
      <c r="B369" s="133">
        <v>62.43</v>
      </c>
      <c r="D369" s="132">
        <v>39946</v>
      </c>
      <c r="E369" s="133">
        <v>63.3</v>
      </c>
      <c r="G369" s="132">
        <v>40311</v>
      </c>
      <c r="H369" s="137">
        <v>60.85</v>
      </c>
      <c r="I369" s="132">
        <v>39925</v>
      </c>
      <c r="J369" s="138">
        <v>69.8</v>
      </c>
      <c r="K369" s="138">
        <f t="shared" si="10"/>
        <v>4.8993086865043445E-2</v>
      </c>
      <c r="L369" s="138">
        <f t="shared" si="11"/>
        <v>58.791704238052134</v>
      </c>
    </row>
    <row r="370" spans="1:12" x14ac:dyDescent="0.3">
      <c r="A370" s="132">
        <v>40305</v>
      </c>
      <c r="B370" s="133">
        <v>67.790000000000006</v>
      </c>
      <c r="D370" s="132">
        <v>39947</v>
      </c>
      <c r="E370" s="133">
        <v>58.65</v>
      </c>
      <c r="G370" s="132">
        <v>40312</v>
      </c>
      <c r="H370" s="137">
        <v>62.4</v>
      </c>
      <c r="I370" s="132">
        <v>39926</v>
      </c>
      <c r="J370" s="138">
        <v>69.429999999999993</v>
      </c>
      <c r="K370" s="138" t="e">
        <f t="shared" si="10"/>
        <v>#N/A</v>
      </c>
      <c r="L370" s="138" t="e">
        <f t="shared" si="11"/>
        <v>#N/A</v>
      </c>
    </row>
    <row r="371" spans="1:12" x14ac:dyDescent="0.3">
      <c r="A371" s="132">
        <v>40308</v>
      </c>
      <c r="B371" s="133">
        <v>61.58</v>
      </c>
      <c r="D371" s="132">
        <v>39948</v>
      </c>
      <c r="E371" s="133">
        <v>62.55</v>
      </c>
      <c r="G371" s="132">
        <v>40315</v>
      </c>
      <c r="H371" s="137">
        <v>63.45</v>
      </c>
      <c r="I371" s="132">
        <v>39927</v>
      </c>
      <c r="J371" s="138">
        <v>71.254999999999995</v>
      </c>
      <c r="K371" s="138">
        <f t="shared" si="10"/>
        <v>9.7159134652398227E-2</v>
      </c>
      <c r="L371" s="138">
        <f t="shared" si="11"/>
        <v>116.59096158287788</v>
      </c>
    </row>
    <row r="372" spans="1:12" x14ac:dyDescent="0.3">
      <c r="A372" s="132">
        <v>40309</v>
      </c>
      <c r="B372" s="133">
        <v>61.72</v>
      </c>
      <c r="D372" s="132">
        <v>39951</v>
      </c>
      <c r="E372" s="133">
        <v>60.58</v>
      </c>
      <c r="G372" s="132">
        <v>40316</v>
      </c>
      <c r="H372" s="137">
        <v>66.13</v>
      </c>
      <c r="I372" s="132">
        <v>39930</v>
      </c>
      <c r="J372" s="138">
        <v>71.265000000000001</v>
      </c>
      <c r="K372" s="138">
        <f t="shared" si="10"/>
        <v>9.7566610195595149E-2</v>
      </c>
      <c r="L372" s="138">
        <f t="shared" si="11"/>
        <v>117.07993223471416</v>
      </c>
    </row>
    <row r="373" spans="1:12" x14ac:dyDescent="0.3">
      <c r="A373" s="132">
        <v>40310</v>
      </c>
      <c r="B373" s="133">
        <v>61.23</v>
      </c>
      <c r="D373" s="132">
        <v>39952</v>
      </c>
      <c r="E373" s="133">
        <v>59.46</v>
      </c>
      <c r="G373" s="132">
        <v>40317</v>
      </c>
      <c r="H373" s="137">
        <v>68.239999999999995</v>
      </c>
      <c r="I373" s="132">
        <v>39931</v>
      </c>
      <c r="J373" s="138">
        <v>70.204999999999998</v>
      </c>
      <c r="K373" s="138">
        <f t="shared" si="10"/>
        <v>8.5001159106715088E-2</v>
      </c>
      <c r="L373" s="138">
        <f t="shared" si="11"/>
        <v>102.0013909280581</v>
      </c>
    </row>
    <row r="374" spans="1:12" x14ac:dyDescent="0.3">
      <c r="A374" s="132">
        <v>40311</v>
      </c>
      <c r="B374" s="133">
        <v>61.95</v>
      </c>
      <c r="D374" s="132">
        <v>39953</v>
      </c>
      <c r="E374" s="133">
        <v>61.9</v>
      </c>
      <c r="G374" s="132">
        <v>40318</v>
      </c>
      <c r="H374" s="137">
        <v>76.97</v>
      </c>
      <c r="I374" s="132">
        <v>39932</v>
      </c>
      <c r="J374" s="138">
        <v>70.27500000000002</v>
      </c>
      <c r="K374" s="138">
        <f t="shared" si="10"/>
        <v>7.9161547911548141E-2</v>
      </c>
      <c r="L374" s="138">
        <f t="shared" si="11"/>
        <v>94.99385749385776</v>
      </c>
    </row>
    <row r="375" spans="1:12" x14ac:dyDescent="0.3">
      <c r="A375" s="132">
        <v>40312</v>
      </c>
      <c r="B375" s="133">
        <v>64.47</v>
      </c>
      <c r="D375" s="132">
        <v>39954</v>
      </c>
      <c r="E375" s="133">
        <v>62.54</v>
      </c>
      <c r="G375" s="132">
        <v>40319</v>
      </c>
      <c r="H375" s="137">
        <v>75.52</v>
      </c>
      <c r="I375" s="132">
        <v>39933</v>
      </c>
      <c r="J375" s="138">
        <v>68.77500000000002</v>
      </c>
      <c r="K375" s="138">
        <f t="shared" si="10"/>
        <v>6.7768979972054152E-2</v>
      </c>
      <c r="L375" s="138">
        <f t="shared" si="11"/>
        <v>81.322775966464974</v>
      </c>
    </row>
    <row r="376" spans="1:12" x14ac:dyDescent="0.3">
      <c r="A376" s="132">
        <v>40315</v>
      </c>
      <c r="B376" s="133">
        <v>64.36</v>
      </c>
      <c r="D376" s="132">
        <v>39955</v>
      </c>
      <c r="E376" s="133">
        <v>65.31</v>
      </c>
      <c r="G376" s="132">
        <v>40322</v>
      </c>
      <c r="H376" s="137">
        <v>73</v>
      </c>
      <c r="I376" s="132">
        <v>39934</v>
      </c>
      <c r="J376" s="138">
        <v>67.7</v>
      </c>
      <c r="K376" s="138">
        <f t="shared" si="10"/>
        <v>-1.5559110077068391E-2</v>
      </c>
      <c r="L376" s="138">
        <f t="shared" si="11"/>
        <v>-18.670932092482069</v>
      </c>
    </row>
    <row r="377" spans="1:12" x14ac:dyDescent="0.3">
      <c r="A377" s="132">
        <v>40316</v>
      </c>
      <c r="B377" s="133">
        <v>67.62</v>
      </c>
      <c r="D377" s="132">
        <v>39959</v>
      </c>
      <c r="E377" s="133">
        <v>62.02</v>
      </c>
      <c r="G377" s="132">
        <v>40323</v>
      </c>
      <c r="H377" s="137">
        <v>69.03</v>
      </c>
      <c r="I377" s="132">
        <v>39937</v>
      </c>
      <c r="J377" s="138">
        <v>64.524999999999991</v>
      </c>
      <c r="K377" s="138">
        <f t="shared" si="10"/>
        <v>-4.5629344771483629E-2</v>
      </c>
      <c r="L377" s="138">
        <f t="shared" si="11"/>
        <v>-54.755213725780351</v>
      </c>
    </row>
    <row r="378" spans="1:12" x14ac:dyDescent="0.3">
      <c r="A378" s="132">
        <v>40317</v>
      </c>
      <c r="B378" s="133">
        <v>70.28</v>
      </c>
      <c r="D378" s="132">
        <v>39960</v>
      </c>
      <c r="E378" s="133">
        <v>63.94</v>
      </c>
      <c r="G378" s="132">
        <v>40324</v>
      </c>
      <c r="H378" s="137">
        <v>72.819999999999993</v>
      </c>
      <c r="I378" s="132">
        <v>39938</v>
      </c>
      <c r="J378" s="138">
        <v>64.254999999999995</v>
      </c>
      <c r="K378" s="138">
        <f t="shared" si="10"/>
        <v>-7.9441260744985698E-2</v>
      </c>
      <c r="L378" s="138">
        <f t="shared" si="11"/>
        <v>-95.329512893982837</v>
      </c>
    </row>
    <row r="379" spans="1:12" x14ac:dyDescent="0.3">
      <c r="A379" s="132">
        <v>40318</v>
      </c>
      <c r="B379" s="133">
        <v>77.47</v>
      </c>
      <c r="D379" s="132">
        <v>39961</v>
      </c>
      <c r="E379" s="133">
        <v>62.24</v>
      </c>
      <c r="G379" s="132">
        <v>40325</v>
      </c>
      <c r="H379" s="137">
        <v>69.760000000000005</v>
      </c>
      <c r="I379" s="132">
        <v>39939</v>
      </c>
      <c r="J379" s="138">
        <v>63.055000000000007</v>
      </c>
      <c r="K379" s="138">
        <f t="shared" si="10"/>
        <v>-9.1819098372461272E-2</v>
      </c>
      <c r="L379" s="138">
        <f t="shared" si="11"/>
        <v>-110.18291804695352</v>
      </c>
    </row>
    <row r="380" spans="1:12" x14ac:dyDescent="0.3">
      <c r="A380" s="132">
        <v>40319</v>
      </c>
      <c r="B380" s="133">
        <v>69.16</v>
      </c>
      <c r="D380" s="132">
        <v>39962</v>
      </c>
      <c r="E380" s="133">
        <v>59.46</v>
      </c>
      <c r="G380" s="132">
        <v>40326</v>
      </c>
      <c r="H380" s="137">
        <v>69.819999999999993</v>
      </c>
      <c r="I380" s="132">
        <v>39940</v>
      </c>
      <c r="J380" s="138">
        <v>63.27</v>
      </c>
      <c r="K380" s="138">
        <f t="shared" si="10"/>
        <v>-0.11206231141674258</v>
      </c>
      <c r="L380" s="138">
        <f t="shared" si="11"/>
        <v>-134.47477370009111</v>
      </c>
    </row>
    <row r="381" spans="1:12" x14ac:dyDescent="0.3">
      <c r="A381" s="132">
        <v>40322</v>
      </c>
      <c r="B381" s="133">
        <v>72.31</v>
      </c>
      <c r="D381" s="132">
        <v>39965</v>
      </c>
      <c r="E381" s="133">
        <v>58.14</v>
      </c>
      <c r="G381" s="132">
        <v>40330</v>
      </c>
      <c r="H381" s="137">
        <v>70.2</v>
      </c>
      <c r="I381" s="132">
        <v>39941</v>
      </c>
      <c r="J381" s="138">
        <v>63.67499999999999</v>
      </c>
      <c r="K381" s="138">
        <f t="shared" si="10"/>
        <v>-0.10650389391707024</v>
      </c>
      <c r="L381" s="138">
        <f t="shared" si="11"/>
        <v>-127.80467270048429</v>
      </c>
    </row>
    <row r="382" spans="1:12" x14ac:dyDescent="0.3">
      <c r="A382" s="132">
        <v>40323</v>
      </c>
      <c r="B382" s="133">
        <v>67.86</v>
      </c>
      <c r="D382" s="132">
        <v>39966</v>
      </c>
      <c r="E382" s="133">
        <v>58.27</v>
      </c>
      <c r="G382" s="132">
        <v>40331</v>
      </c>
      <c r="H382" s="137">
        <v>66.760000000000005</v>
      </c>
      <c r="I382" s="132">
        <v>39944</v>
      </c>
      <c r="J382" s="138">
        <v>63.28</v>
      </c>
      <c r="K382" s="138">
        <f t="shared" si="10"/>
        <v>-9.8639698027205999E-2</v>
      </c>
      <c r="L382" s="138">
        <f t="shared" si="11"/>
        <v>-118.3676376326472</v>
      </c>
    </row>
    <row r="383" spans="1:12" x14ac:dyDescent="0.3">
      <c r="A383" s="132">
        <v>40324</v>
      </c>
      <c r="B383" s="133">
        <v>73.290000000000006</v>
      </c>
      <c r="D383" s="132">
        <v>39967</v>
      </c>
      <c r="E383" s="133">
        <v>60.08</v>
      </c>
      <c r="G383" s="132">
        <v>40332</v>
      </c>
      <c r="H383" s="137">
        <v>65.349999999999994</v>
      </c>
      <c r="I383" s="132">
        <v>39945</v>
      </c>
      <c r="J383" s="138">
        <v>62.02</v>
      </c>
      <c r="K383" s="138">
        <f t="shared" si="10"/>
        <v>-0.11746709356101052</v>
      </c>
      <c r="L383" s="138">
        <f t="shared" si="11"/>
        <v>-140.96051227321263</v>
      </c>
    </row>
    <row r="384" spans="1:12" x14ac:dyDescent="0.3">
      <c r="A384" s="132">
        <v>40325</v>
      </c>
      <c r="B384" s="133">
        <v>69.569999999999993</v>
      </c>
      <c r="D384" s="132">
        <v>39968</v>
      </c>
      <c r="E384" s="133">
        <v>60.2</v>
      </c>
      <c r="G384" s="132">
        <v>40333</v>
      </c>
      <c r="H384" s="137">
        <v>68.599999999999994</v>
      </c>
      <c r="I384" s="132">
        <v>39946</v>
      </c>
      <c r="J384" s="138">
        <v>63.744999999999997</v>
      </c>
      <c r="K384" s="138">
        <f t="shared" si="10"/>
        <v>-7.3137041075972672E-2</v>
      </c>
      <c r="L384" s="138">
        <f t="shared" si="11"/>
        <v>-87.76444929116721</v>
      </c>
    </row>
    <row r="385" spans="1:12" x14ac:dyDescent="0.3">
      <c r="A385" s="132">
        <v>40326</v>
      </c>
      <c r="B385" s="133">
        <v>70.66</v>
      </c>
      <c r="D385" s="132">
        <v>39969</v>
      </c>
      <c r="E385" s="133">
        <v>60.81</v>
      </c>
      <c r="G385" s="132">
        <v>40336</v>
      </c>
      <c r="H385" s="137">
        <v>70.12</v>
      </c>
      <c r="I385" s="132">
        <v>39947</v>
      </c>
      <c r="J385" s="138">
        <v>59.274999999999999</v>
      </c>
      <c r="K385" s="138">
        <f t="shared" si="10"/>
        <v>-0.12444608567208278</v>
      </c>
      <c r="L385" s="138">
        <f t="shared" si="11"/>
        <v>-149.33530280649933</v>
      </c>
    </row>
    <row r="386" spans="1:12" x14ac:dyDescent="0.3">
      <c r="A386" s="132">
        <v>40330</v>
      </c>
      <c r="B386" s="133">
        <v>72.59</v>
      </c>
      <c r="D386" s="132">
        <v>39972</v>
      </c>
      <c r="E386" s="133">
        <v>60.44</v>
      </c>
      <c r="G386" s="132">
        <v>40337</v>
      </c>
      <c r="H386" s="137">
        <v>69.680000000000007</v>
      </c>
      <c r="I386" s="132">
        <v>39948</v>
      </c>
      <c r="J386" s="138">
        <v>62.830000000000005</v>
      </c>
      <c r="K386" s="138">
        <f t="shared" si="10"/>
        <v>-2.6268888027895954E-2</v>
      </c>
      <c r="L386" s="138">
        <f t="shared" si="11"/>
        <v>-31.522665633475142</v>
      </c>
    </row>
    <row r="387" spans="1:12" x14ac:dyDescent="0.3">
      <c r="A387" s="132">
        <v>40331</v>
      </c>
      <c r="B387" s="133">
        <v>67.650000000000006</v>
      </c>
      <c r="D387" s="132">
        <v>39973</v>
      </c>
      <c r="E387" s="133">
        <v>59.54</v>
      </c>
      <c r="G387" s="132">
        <v>40338</v>
      </c>
      <c r="H387" s="137">
        <v>70.569999999999993</v>
      </c>
      <c r="I387" s="132">
        <v>39951</v>
      </c>
      <c r="J387" s="138">
        <v>60.580000000000005</v>
      </c>
      <c r="K387" s="138">
        <f t="shared" si="10"/>
        <v>-5.7193992685393984E-2</v>
      </c>
      <c r="L387" s="138">
        <f t="shared" si="11"/>
        <v>-68.632791222472775</v>
      </c>
    </row>
    <row r="388" spans="1:12" x14ac:dyDescent="0.3">
      <c r="A388" s="132">
        <v>40332</v>
      </c>
      <c r="B388" s="133">
        <v>68.2</v>
      </c>
      <c r="D388" s="132">
        <v>39974</v>
      </c>
      <c r="E388" s="133">
        <v>59.09</v>
      </c>
      <c r="G388" s="132">
        <v>40339</v>
      </c>
      <c r="H388" s="137">
        <v>70.39</v>
      </c>
      <c r="I388" s="132">
        <v>39952</v>
      </c>
      <c r="J388" s="138">
        <v>59.975000000000001</v>
      </c>
      <c r="K388" s="138">
        <f t="shared" si="10"/>
        <v>-4.8846245341368728E-2</v>
      </c>
      <c r="L388" s="138">
        <f t="shared" si="11"/>
        <v>-58.615494409642473</v>
      </c>
    </row>
    <row r="389" spans="1:12" x14ac:dyDescent="0.3">
      <c r="A389" s="132">
        <v>40333</v>
      </c>
      <c r="B389" s="133">
        <v>71.040000000000006</v>
      </c>
      <c r="D389" s="132">
        <v>39975</v>
      </c>
      <c r="E389" s="133">
        <v>57.59</v>
      </c>
      <c r="G389" s="132">
        <v>40340</v>
      </c>
      <c r="H389" s="137">
        <v>69.77</v>
      </c>
      <c r="I389" s="132">
        <v>39953</v>
      </c>
      <c r="J389" s="138">
        <v>62.67499999999999</v>
      </c>
      <c r="K389" s="138">
        <f t="shared" si="10"/>
        <v>-9.4041409830885585E-3</v>
      </c>
      <c r="L389" s="138">
        <f t="shared" si="11"/>
        <v>-11.28496917970627</v>
      </c>
    </row>
    <row r="390" spans="1:12" x14ac:dyDescent="0.3">
      <c r="A390" s="132">
        <v>40336</v>
      </c>
      <c r="B390" s="133">
        <v>74.459999999999994</v>
      </c>
      <c r="D390" s="132">
        <v>39976</v>
      </c>
      <c r="E390" s="133">
        <v>57.43</v>
      </c>
      <c r="G390" s="132">
        <v>40343</v>
      </c>
      <c r="H390" s="137">
        <v>69.52</v>
      </c>
      <c r="I390" s="132">
        <v>39954</v>
      </c>
      <c r="J390" s="138">
        <v>63.455000000000005</v>
      </c>
      <c r="K390" s="138">
        <f t="shared" si="10"/>
        <v>-3.4550451511579849E-3</v>
      </c>
      <c r="L390" s="138">
        <f t="shared" si="11"/>
        <v>-4.1460541813895819</v>
      </c>
    </row>
    <row r="391" spans="1:12" x14ac:dyDescent="0.3">
      <c r="A391" s="132">
        <v>40337</v>
      </c>
      <c r="B391" s="133">
        <v>72.94</v>
      </c>
      <c r="D391" s="132">
        <v>39979</v>
      </c>
      <c r="E391" s="133">
        <v>59.67</v>
      </c>
      <c r="G391" s="132">
        <v>40344</v>
      </c>
      <c r="H391" s="137">
        <v>65.31</v>
      </c>
      <c r="I391" s="132">
        <v>39955</v>
      </c>
      <c r="J391" s="138">
        <v>65.545000000000002</v>
      </c>
      <c r="K391" s="138">
        <f t="shared" si="10"/>
        <v>3.5793299620733257E-2</v>
      </c>
      <c r="L391" s="138">
        <f t="shared" si="11"/>
        <v>42.951959544879905</v>
      </c>
    </row>
    <row r="392" spans="1:12" x14ac:dyDescent="0.3">
      <c r="A392" s="132">
        <v>40338</v>
      </c>
      <c r="B392" s="133">
        <v>72.56</v>
      </c>
      <c r="D392" s="132">
        <v>39980</v>
      </c>
      <c r="E392" s="133">
        <v>60.11</v>
      </c>
      <c r="G392" s="132">
        <v>40345</v>
      </c>
      <c r="H392" s="137">
        <v>66.58</v>
      </c>
      <c r="I392" s="132">
        <v>39958</v>
      </c>
      <c r="J392" s="138" t="e">
        <v>#N/A</v>
      </c>
      <c r="K392" s="138" t="e">
        <f t="shared" si="10"/>
        <v>#N/A</v>
      </c>
      <c r="L392" s="138" t="e">
        <f t="shared" si="11"/>
        <v>#N/A</v>
      </c>
    </row>
    <row r="393" spans="1:12" x14ac:dyDescent="0.3">
      <c r="A393" s="132">
        <v>40339</v>
      </c>
      <c r="B393" s="133">
        <v>71.7</v>
      </c>
      <c r="D393" s="132">
        <v>39981</v>
      </c>
      <c r="E393" s="133">
        <v>58.9</v>
      </c>
      <c r="G393" s="132">
        <v>40346</v>
      </c>
      <c r="H393" s="137">
        <v>66.31</v>
      </c>
      <c r="I393" s="132">
        <v>39959</v>
      </c>
      <c r="J393" s="138">
        <v>62.410000000000004</v>
      </c>
      <c r="K393" s="138">
        <f t="shared" si="10"/>
        <v>-2.0942819044630853E-2</v>
      </c>
      <c r="L393" s="138">
        <f t="shared" si="11"/>
        <v>-25.131382853557021</v>
      </c>
    </row>
    <row r="394" spans="1:12" x14ac:dyDescent="0.3">
      <c r="A394" s="132">
        <v>40340</v>
      </c>
      <c r="B394" s="133">
        <v>70.77</v>
      </c>
      <c r="D394" s="132">
        <v>39982</v>
      </c>
      <c r="E394" s="133">
        <v>57.78</v>
      </c>
      <c r="G394" s="132">
        <v>40350</v>
      </c>
      <c r="H394" s="137">
        <v>67.91</v>
      </c>
      <c r="I394" s="132">
        <v>39960</v>
      </c>
      <c r="J394" s="138">
        <v>64.28</v>
      </c>
      <c r="K394" s="138">
        <f t="shared" si="10"/>
        <v>8.4436946436102958E-2</v>
      </c>
      <c r="L394" s="138">
        <f t="shared" si="11"/>
        <v>101.32433572332354</v>
      </c>
    </row>
    <row r="395" spans="1:12" x14ac:dyDescent="0.3">
      <c r="A395" s="132">
        <v>40343</v>
      </c>
      <c r="B395" s="133">
        <v>70.88</v>
      </c>
      <c r="D395" s="132">
        <v>39983</v>
      </c>
      <c r="E395" s="133">
        <v>57.6</v>
      </c>
      <c r="G395" s="132">
        <v>40351</v>
      </c>
      <c r="H395" s="137">
        <v>70.260000000000005</v>
      </c>
      <c r="I395" s="132">
        <v>39961</v>
      </c>
      <c r="J395" s="138">
        <v>62.79</v>
      </c>
      <c r="K395" s="138">
        <f t="shared" si="10"/>
        <v>-6.3663854846420897E-4</v>
      </c>
      <c r="L395" s="138">
        <f t="shared" si="11"/>
        <v>-0.76396625815705077</v>
      </c>
    </row>
    <row r="396" spans="1:12" x14ac:dyDescent="0.3">
      <c r="A396" s="132">
        <v>40344</v>
      </c>
      <c r="B396" s="133">
        <v>67.650000000000006</v>
      </c>
      <c r="D396" s="132">
        <v>39986</v>
      </c>
      <c r="E396" s="133">
        <v>61.37</v>
      </c>
      <c r="G396" s="132">
        <v>40352</v>
      </c>
      <c r="H396" s="137">
        <v>70.37</v>
      </c>
      <c r="I396" s="132">
        <v>39962</v>
      </c>
      <c r="J396" s="138">
        <v>60.35</v>
      </c>
      <c r="K396" s="138">
        <f t="shared" si="10"/>
        <v>-3.7966325519974242E-3</v>
      </c>
      <c r="L396" s="138">
        <f t="shared" si="11"/>
        <v>-4.5559590623969086</v>
      </c>
    </row>
    <row r="397" spans="1:12" x14ac:dyDescent="0.3">
      <c r="A397" s="132">
        <v>40345</v>
      </c>
      <c r="B397" s="133">
        <v>68.67</v>
      </c>
      <c r="D397" s="132">
        <v>39987</v>
      </c>
      <c r="E397" s="133">
        <v>60.55</v>
      </c>
      <c r="G397" s="132">
        <v>40353</v>
      </c>
      <c r="H397" s="137">
        <v>71.62</v>
      </c>
      <c r="I397" s="132">
        <v>39965</v>
      </c>
      <c r="J397" s="138">
        <v>59.27</v>
      </c>
      <c r="K397" s="138">
        <f t="shared" si="10"/>
        <v>-1.1754897874114186E-2</v>
      </c>
      <c r="L397" s="138">
        <f t="shared" si="11"/>
        <v>-14.105877448937022</v>
      </c>
    </row>
    <row r="398" spans="1:12" x14ac:dyDescent="0.3">
      <c r="A398" s="132">
        <v>40346</v>
      </c>
      <c r="B398" s="133">
        <v>67.790000000000006</v>
      </c>
      <c r="D398" s="132">
        <v>39988</v>
      </c>
      <c r="E398" s="133">
        <v>59.17</v>
      </c>
      <c r="G398" s="132">
        <v>40354</v>
      </c>
      <c r="H398" s="137">
        <v>70.78</v>
      </c>
      <c r="I398" s="132">
        <v>39966</v>
      </c>
      <c r="J398" s="138">
        <v>59.465000000000003</v>
      </c>
      <c r="K398" s="138">
        <f t="shared" si="10"/>
        <v>-5.121659353809313E-2</v>
      </c>
      <c r="L398" s="138">
        <f t="shared" si="11"/>
        <v>-61.459912245711749</v>
      </c>
    </row>
    <row r="399" spans="1:12" x14ac:dyDescent="0.3">
      <c r="A399" s="132">
        <v>40350</v>
      </c>
      <c r="B399" s="133">
        <v>69.61</v>
      </c>
      <c r="D399" s="132">
        <v>39989</v>
      </c>
      <c r="E399" s="133">
        <v>57.26</v>
      </c>
      <c r="G399" s="132">
        <v>40357</v>
      </c>
      <c r="H399" s="137">
        <v>71.95</v>
      </c>
      <c r="I399" s="132">
        <v>39967</v>
      </c>
      <c r="J399" s="138">
        <v>61.195</v>
      </c>
      <c r="K399" s="138">
        <f t="shared" ref="K399:K462" si="12">(J399-J390)/J390</f>
        <v>-3.5615790717831615E-2</v>
      </c>
      <c r="L399" s="138">
        <f t="shared" ref="L399:L462" si="13">K399*$D$2/$D$1</f>
        <v>-42.738948861397937</v>
      </c>
    </row>
    <row r="400" spans="1:12" x14ac:dyDescent="0.3">
      <c r="A400" s="132">
        <v>40351</v>
      </c>
      <c r="B400" s="133">
        <v>72.39</v>
      </c>
      <c r="D400" s="132">
        <v>39990</v>
      </c>
      <c r="E400" s="133">
        <v>59.81</v>
      </c>
      <c r="G400" s="132">
        <v>40358</v>
      </c>
      <c r="H400" s="137">
        <v>75.400000000000006</v>
      </c>
      <c r="I400" s="132">
        <v>39968</v>
      </c>
      <c r="J400" s="138">
        <v>61.134999999999998</v>
      </c>
      <c r="K400" s="138">
        <f t="shared" si="12"/>
        <v>-6.7282019986269023E-2</v>
      </c>
      <c r="L400" s="138">
        <f t="shared" si="13"/>
        <v>-80.738423983522836</v>
      </c>
    </row>
    <row r="401" spans="1:12" x14ac:dyDescent="0.3">
      <c r="A401" s="132">
        <v>40352</v>
      </c>
      <c r="B401" s="133">
        <v>72.44</v>
      </c>
      <c r="D401" s="132">
        <v>39993</v>
      </c>
      <c r="E401" s="133">
        <v>58.69</v>
      </c>
      <c r="G401" s="132">
        <v>40359</v>
      </c>
      <c r="H401" s="137">
        <v>75.25</v>
      </c>
      <c r="I401" s="132">
        <v>39969</v>
      </c>
      <c r="J401" s="138">
        <v>61.305000000000007</v>
      </c>
      <c r="K401" s="138" t="e">
        <f t="shared" si="12"/>
        <v>#N/A</v>
      </c>
      <c r="L401" s="138" t="e">
        <f t="shared" si="13"/>
        <v>#N/A</v>
      </c>
    </row>
    <row r="402" spans="1:12" x14ac:dyDescent="0.3">
      <c r="A402" s="132">
        <v>40353</v>
      </c>
      <c r="B402" s="133">
        <v>74.23</v>
      </c>
      <c r="D402" s="132">
        <v>39994</v>
      </c>
      <c r="E402" s="133">
        <v>58.94</v>
      </c>
      <c r="G402" s="132">
        <v>40360</v>
      </c>
      <c r="H402" s="137">
        <v>70.430000000000007</v>
      </c>
      <c r="I402" s="132">
        <v>39972</v>
      </c>
      <c r="J402" s="138">
        <v>60.854999999999997</v>
      </c>
      <c r="K402" s="138">
        <f t="shared" si="12"/>
        <v>-2.4915878865566524E-2</v>
      </c>
      <c r="L402" s="138">
        <f t="shared" si="13"/>
        <v>-29.899054638679829</v>
      </c>
    </row>
    <row r="403" spans="1:12" x14ac:dyDescent="0.3">
      <c r="A403" s="132">
        <v>40354</v>
      </c>
      <c r="B403" s="133">
        <v>71.77</v>
      </c>
      <c r="D403" s="132">
        <v>39995</v>
      </c>
      <c r="E403" s="133">
        <v>59.15</v>
      </c>
      <c r="G403" s="132">
        <v>40361</v>
      </c>
      <c r="H403" s="137">
        <v>70.650000000000006</v>
      </c>
      <c r="I403" s="132">
        <v>39973</v>
      </c>
      <c r="J403" s="138">
        <v>60.205000000000005</v>
      </c>
      <c r="K403" s="138">
        <f t="shared" si="12"/>
        <v>-6.3394523957685064E-2</v>
      </c>
      <c r="L403" s="138">
        <f t="shared" si="13"/>
        <v>-76.073428749222074</v>
      </c>
    </row>
    <row r="404" spans="1:12" x14ac:dyDescent="0.3">
      <c r="A404" s="132">
        <v>40357</v>
      </c>
      <c r="B404" s="133">
        <v>72.66</v>
      </c>
      <c r="D404" s="132">
        <v>39996</v>
      </c>
      <c r="E404" s="133">
        <v>61.11</v>
      </c>
      <c r="G404" s="132">
        <v>40365</v>
      </c>
      <c r="H404" s="137">
        <v>72.239999999999995</v>
      </c>
      <c r="I404" s="132">
        <v>39974</v>
      </c>
      <c r="J404" s="138">
        <v>60.150000000000006</v>
      </c>
      <c r="K404" s="138">
        <f t="shared" si="12"/>
        <v>-4.2044911610128896E-2</v>
      </c>
      <c r="L404" s="138">
        <f t="shared" si="13"/>
        <v>-50.453893932154671</v>
      </c>
    </row>
    <row r="405" spans="1:12" x14ac:dyDescent="0.3">
      <c r="A405" s="132">
        <v>40358</v>
      </c>
      <c r="B405" s="133">
        <v>74.88</v>
      </c>
      <c r="D405" s="132">
        <v>40000</v>
      </c>
      <c r="E405" s="133">
        <v>60.6</v>
      </c>
      <c r="G405" s="132">
        <v>40366</v>
      </c>
      <c r="H405" s="137">
        <v>72.3</v>
      </c>
      <c r="I405" s="132">
        <v>39975</v>
      </c>
      <c r="J405" s="138">
        <v>58.490000000000009</v>
      </c>
      <c r="K405" s="138">
        <f t="shared" si="12"/>
        <v>-3.0820215410107578E-2</v>
      </c>
      <c r="L405" s="138">
        <f t="shared" si="13"/>
        <v>-36.984258492129086</v>
      </c>
    </row>
    <row r="406" spans="1:12" x14ac:dyDescent="0.3">
      <c r="A406" s="132">
        <v>40359</v>
      </c>
      <c r="B406" s="133">
        <v>75.02</v>
      </c>
      <c r="D406" s="132">
        <v>40001</v>
      </c>
      <c r="E406" s="133">
        <v>61.49</v>
      </c>
      <c r="G406" s="132">
        <v>40367</v>
      </c>
      <c r="H406" s="137">
        <v>71.2</v>
      </c>
      <c r="I406" s="132">
        <v>39976</v>
      </c>
      <c r="J406" s="138">
        <v>58.4</v>
      </c>
      <c r="K406" s="138">
        <f t="shared" si="12"/>
        <v>-1.4678589505652177E-2</v>
      </c>
      <c r="L406" s="138">
        <f t="shared" si="13"/>
        <v>-17.614307406782611</v>
      </c>
    </row>
    <row r="407" spans="1:12" x14ac:dyDescent="0.3">
      <c r="A407" s="132">
        <v>40360</v>
      </c>
      <c r="B407" s="133">
        <v>69.180000000000007</v>
      </c>
      <c r="D407" s="132">
        <v>40002</v>
      </c>
      <c r="E407" s="133">
        <v>62.4</v>
      </c>
      <c r="G407" s="132">
        <v>40368</v>
      </c>
      <c r="H407" s="137">
        <v>70.84</v>
      </c>
      <c r="I407" s="132">
        <v>39979</v>
      </c>
      <c r="J407" s="138">
        <v>60.324999999999996</v>
      </c>
      <c r="K407" s="138">
        <f t="shared" si="12"/>
        <v>1.4462288741276251E-2</v>
      </c>
      <c r="L407" s="138">
        <f t="shared" si="13"/>
        <v>17.3547464895315</v>
      </c>
    </row>
    <row r="408" spans="1:12" x14ac:dyDescent="0.3">
      <c r="A408" s="132">
        <v>40361</v>
      </c>
      <c r="B408" s="133">
        <v>68.150000000000006</v>
      </c>
      <c r="D408" s="132">
        <v>40003</v>
      </c>
      <c r="E408" s="133">
        <v>61.78</v>
      </c>
      <c r="G408" s="132">
        <v>40371</v>
      </c>
      <c r="H408" s="137">
        <v>70.599999999999994</v>
      </c>
      <c r="I408" s="132">
        <v>39980</v>
      </c>
      <c r="J408" s="138">
        <v>61.01</v>
      </c>
      <c r="K408" s="138">
        <f t="shared" si="12"/>
        <v>-3.0231228041507031E-3</v>
      </c>
      <c r="L408" s="138">
        <f t="shared" si="13"/>
        <v>-3.6277473649808436</v>
      </c>
    </row>
    <row r="409" spans="1:12" x14ac:dyDescent="0.3">
      <c r="A409" s="132">
        <v>40365</v>
      </c>
      <c r="B409" s="133">
        <v>75.03</v>
      </c>
      <c r="D409" s="132">
        <v>40004</v>
      </c>
      <c r="E409" s="133">
        <v>62.06</v>
      </c>
      <c r="G409" s="132">
        <v>40372</v>
      </c>
      <c r="H409" s="137">
        <v>72.02</v>
      </c>
      <c r="I409" s="132">
        <v>39981</v>
      </c>
      <c r="J409" s="138">
        <v>59.92499999999999</v>
      </c>
      <c r="K409" s="138">
        <f t="shared" si="12"/>
        <v>-1.9792263024454207E-2</v>
      </c>
      <c r="L409" s="138">
        <f t="shared" si="13"/>
        <v>-23.750715629345049</v>
      </c>
    </row>
    <row r="410" spans="1:12" x14ac:dyDescent="0.3">
      <c r="A410" s="132">
        <v>40366</v>
      </c>
      <c r="B410" s="133">
        <v>71.36</v>
      </c>
      <c r="D410" s="132">
        <v>40007</v>
      </c>
      <c r="E410" s="133">
        <v>60.66</v>
      </c>
      <c r="G410" s="132">
        <v>40373</v>
      </c>
      <c r="H410" s="137">
        <v>73.010000000000005</v>
      </c>
      <c r="I410" s="132">
        <v>39982</v>
      </c>
      <c r="J410" s="138">
        <v>59.225000000000001</v>
      </c>
      <c r="K410" s="138">
        <f t="shared" si="12"/>
        <v>-3.3928717070385861E-2</v>
      </c>
      <c r="L410" s="138">
        <f t="shared" si="13"/>
        <v>-40.714460484463025</v>
      </c>
    </row>
    <row r="411" spans="1:12" x14ac:dyDescent="0.3">
      <c r="A411" s="132">
        <v>40367</v>
      </c>
      <c r="B411" s="133">
        <v>69.52</v>
      </c>
      <c r="D411" s="132">
        <v>40008</v>
      </c>
      <c r="E411" s="133">
        <v>61.01</v>
      </c>
      <c r="G411" s="132">
        <v>40374</v>
      </c>
      <c r="H411" s="137">
        <v>75.2</v>
      </c>
      <c r="I411" s="132">
        <v>39983</v>
      </c>
      <c r="J411" s="138">
        <v>59.77</v>
      </c>
      <c r="K411" s="138">
        <f t="shared" si="12"/>
        <v>-1.7829266288718986E-2</v>
      </c>
      <c r="L411" s="138">
        <f t="shared" si="13"/>
        <v>-21.39511954646278</v>
      </c>
    </row>
    <row r="412" spans="1:12" x14ac:dyDescent="0.3">
      <c r="A412" s="132">
        <v>40368</v>
      </c>
      <c r="B412" s="133">
        <v>69.260000000000005</v>
      </c>
      <c r="D412" s="132">
        <v>40009</v>
      </c>
      <c r="E412" s="133">
        <v>61.36</v>
      </c>
      <c r="G412" s="132">
        <v>40375</v>
      </c>
      <c r="H412" s="137">
        <v>72.25</v>
      </c>
      <c r="I412" s="132">
        <v>39986</v>
      </c>
      <c r="J412" s="138">
        <v>62.895000000000003</v>
      </c>
      <c r="K412" s="138">
        <f t="shared" si="12"/>
        <v>4.468067436259443E-2</v>
      </c>
      <c r="L412" s="138">
        <f t="shared" si="13"/>
        <v>53.616809235113308</v>
      </c>
    </row>
    <row r="413" spans="1:12" x14ac:dyDescent="0.3">
      <c r="A413" s="132">
        <v>40371</v>
      </c>
      <c r="B413" s="133">
        <v>70.28</v>
      </c>
      <c r="D413" s="132">
        <v>40010</v>
      </c>
      <c r="E413" s="133">
        <v>62.06</v>
      </c>
      <c r="G413" s="132">
        <v>40378</v>
      </c>
      <c r="H413" s="137">
        <v>74.2</v>
      </c>
      <c r="I413" s="132">
        <v>39987</v>
      </c>
      <c r="J413" s="138">
        <v>62.475000000000001</v>
      </c>
      <c r="K413" s="138">
        <f t="shared" si="12"/>
        <v>3.8653366583541071E-2</v>
      </c>
      <c r="L413" s="138">
        <f t="shared" si="13"/>
        <v>46.384039900249277</v>
      </c>
    </row>
    <row r="414" spans="1:12" x14ac:dyDescent="0.3">
      <c r="A414" s="132">
        <v>40372</v>
      </c>
      <c r="B414" s="133">
        <v>70.89</v>
      </c>
      <c r="D414" s="132">
        <v>40011</v>
      </c>
      <c r="E414" s="133">
        <v>64.12</v>
      </c>
      <c r="G414" s="132">
        <v>40379</v>
      </c>
      <c r="H414" s="137">
        <v>71.38</v>
      </c>
      <c r="I414" s="132">
        <v>39988</v>
      </c>
      <c r="J414" s="138">
        <v>60.97</v>
      </c>
      <c r="K414" s="138">
        <f t="shared" si="12"/>
        <v>4.2400410326551369E-2</v>
      </c>
      <c r="L414" s="138">
        <f t="shared" si="13"/>
        <v>50.880492391861637</v>
      </c>
    </row>
    <row r="415" spans="1:12" x14ac:dyDescent="0.3">
      <c r="A415" s="132">
        <v>40373</v>
      </c>
      <c r="B415" s="133">
        <v>72.099999999999994</v>
      </c>
      <c r="D415" s="132">
        <v>40014</v>
      </c>
      <c r="E415" s="133">
        <v>62.47</v>
      </c>
      <c r="G415" s="132">
        <v>40380</v>
      </c>
      <c r="H415" s="137">
        <v>73.39</v>
      </c>
      <c r="I415" s="132">
        <v>39989</v>
      </c>
      <c r="J415" s="138">
        <v>59.529999999999994</v>
      </c>
      <c r="K415" s="138">
        <f t="shared" si="12"/>
        <v>1.9349315068493075E-2</v>
      </c>
      <c r="L415" s="138">
        <f t="shared" si="13"/>
        <v>23.219178082191689</v>
      </c>
    </row>
    <row r="416" spans="1:12" x14ac:dyDescent="0.3">
      <c r="A416" s="132">
        <v>40374</v>
      </c>
      <c r="B416" s="133">
        <v>75.38</v>
      </c>
      <c r="D416" s="132">
        <v>40015</v>
      </c>
      <c r="E416" s="133">
        <v>63.77</v>
      </c>
      <c r="G416" s="132">
        <v>40381</v>
      </c>
      <c r="H416" s="137">
        <v>73.16</v>
      </c>
      <c r="I416" s="132">
        <v>39990</v>
      </c>
      <c r="J416" s="138">
        <v>61.375</v>
      </c>
      <c r="K416" s="138">
        <f t="shared" si="12"/>
        <v>1.740571902196443E-2</v>
      </c>
      <c r="L416" s="138">
        <f t="shared" si="13"/>
        <v>20.886862826357316</v>
      </c>
    </row>
    <row r="417" spans="1:12" x14ac:dyDescent="0.3">
      <c r="A417" s="132">
        <v>40375</v>
      </c>
      <c r="B417" s="133">
        <v>74.59</v>
      </c>
      <c r="D417" s="132">
        <v>40016</v>
      </c>
      <c r="E417" s="133">
        <v>62.16</v>
      </c>
      <c r="G417" s="132">
        <v>40382</v>
      </c>
      <c r="H417" s="137">
        <v>70.8</v>
      </c>
      <c r="I417" s="132">
        <v>39993</v>
      </c>
      <c r="J417" s="138">
        <v>60.524999999999999</v>
      </c>
      <c r="K417" s="138">
        <f t="shared" si="12"/>
        <v>-7.9495164727093823E-3</v>
      </c>
      <c r="L417" s="138">
        <f t="shared" si="13"/>
        <v>-9.5394197672512568</v>
      </c>
    </row>
    <row r="418" spans="1:12" x14ac:dyDescent="0.3">
      <c r="A418" s="132">
        <v>40378</v>
      </c>
      <c r="B418" s="133">
        <v>78.27</v>
      </c>
      <c r="D418" s="132">
        <v>40017</v>
      </c>
      <c r="E418" s="133">
        <v>61.86</v>
      </c>
      <c r="G418" s="132">
        <v>40385</v>
      </c>
      <c r="H418" s="137">
        <v>71.05</v>
      </c>
      <c r="I418" s="132">
        <v>39994</v>
      </c>
      <c r="J418" s="138">
        <v>60.504999999999995</v>
      </c>
      <c r="K418" s="138">
        <f t="shared" si="12"/>
        <v>9.678765123070596E-3</v>
      </c>
      <c r="L418" s="138">
        <f t="shared" si="13"/>
        <v>11.614518147684715</v>
      </c>
    </row>
    <row r="419" spans="1:12" x14ac:dyDescent="0.3">
      <c r="A419" s="132">
        <v>40379</v>
      </c>
      <c r="B419" s="133">
        <v>74.430000000000007</v>
      </c>
      <c r="D419" s="132">
        <v>40018</v>
      </c>
      <c r="E419" s="133">
        <v>60.75</v>
      </c>
      <c r="G419" s="132">
        <v>40386</v>
      </c>
      <c r="H419" s="137">
        <v>71.599999999999994</v>
      </c>
      <c r="I419" s="132">
        <v>39995</v>
      </c>
      <c r="J419" s="138">
        <v>61.01</v>
      </c>
      <c r="K419" s="138">
        <f t="shared" si="12"/>
        <v>3.0139299282397579E-2</v>
      </c>
      <c r="L419" s="138">
        <f t="shared" si="13"/>
        <v>36.167159138877096</v>
      </c>
    </row>
    <row r="420" spans="1:12" x14ac:dyDescent="0.3">
      <c r="A420" s="132">
        <v>40380</v>
      </c>
      <c r="B420" s="133">
        <v>74.84</v>
      </c>
      <c r="D420" s="132">
        <v>40021</v>
      </c>
      <c r="E420" s="133">
        <v>58.8</v>
      </c>
      <c r="G420" s="132">
        <v>40387</v>
      </c>
      <c r="H420" s="137">
        <v>71.930000000000007</v>
      </c>
      <c r="I420" s="132">
        <v>39996</v>
      </c>
      <c r="J420" s="138">
        <v>62.064999999999998</v>
      </c>
      <c r="K420" s="138">
        <f t="shared" si="12"/>
        <v>3.8397189225363802E-2</v>
      </c>
      <c r="L420" s="138">
        <f t="shared" si="13"/>
        <v>46.076627070436558</v>
      </c>
    </row>
    <row r="421" spans="1:12" x14ac:dyDescent="0.3">
      <c r="A421" s="132">
        <v>40381</v>
      </c>
      <c r="B421" s="133">
        <v>75.22</v>
      </c>
      <c r="D421" s="132">
        <v>40022</v>
      </c>
      <c r="E421" s="133">
        <v>62.46</v>
      </c>
      <c r="G421" s="132">
        <v>40388</v>
      </c>
      <c r="H421" s="137">
        <v>72.55</v>
      </c>
      <c r="I421" s="132">
        <v>39997</v>
      </c>
      <c r="J421" s="138" t="e">
        <v>#N/A</v>
      </c>
      <c r="K421" s="138" t="e">
        <f t="shared" si="12"/>
        <v>#N/A</v>
      </c>
      <c r="L421" s="138" t="e">
        <f t="shared" si="13"/>
        <v>#N/A</v>
      </c>
    </row>
    <row r="422" spans="1:12" x14ac:dyDescent="0.3">
      <c r="A422" s="132">
        <v>40382</v>
      </c>
      <c r="B422" s="133">
        <v>73.09</v>
      </c>
      <c r="D422" s="132">
        <v>40023</v>
      </c>
      <c r="E422" s="133">
        <v>62.05</v>
      </c>
      <c r="G422" s="132">
        <v>40389</v>
      </c>
      <c r="H422" s="137">
        <v>71.040000000000006</v>
      </c>
      <c r="I422" s="132">
        <v>40000</v>
      </c>
      <c r="J422" s="138">
        <v>61.629999999999995</v>
      </c>
      <c r="K422" s="138">
        <f t="shared" si="12"/>
        <v>-1.3525410164065721E-2</v>
      </c>
      <c r="L422" s="138">
        <f t="shared" si="13"/>
        <v>-16.230492196878863</v>
      </c>
    </row>
    <row r="423" spans="1:12" x14ac:dyDescent="0.3">
      <c r="A423" s="132">
        <v>40385</v>
      </c>
      <c r="B423" s="133">
        <v>72.62</v>
      </c>
      <c r="D423" s="132">
        <v>40024</v>
      </c>
      <c r="E423" s="133">
        <v>62.58</v>
      </c>
      <c r="G423" s="132">
        <v>40392</v>
      </c>
      <c r="H423" s="137">
        <v>69.06</v>
      </c>
      <c r="I423" s="132">
        <v>40001</v>
      </c>
      <c r="J423" s="138">
        <v>62.335000000000001</v>
      </c>
      <c r="K423" s="138">
        <f t="shared" si="12"/>
        <v>2.2388059701492571E-2</v>
      </c>
      <c r="L423" s="138">
        <f t="shared" si="13"/>
        <v>26.865671641791085</v>
      </c>
    </row>
    <row r="424" spans="1:12" x14ac:dyDescent="0.3">
      <c r="A424" s="132">
        <v>40386</v>
      </c>
      <c r="B424" s="133">
        <v>73.430000000000007</v>
      </c>
      <c r="D424" s="132">
        <v>40025</v>
      </c>
      <c r="E424" s="133">
        <v>64.69</v>
      </c>
      <c r="G424" s="132">
        <v>40393</v>
      </c>
      <c r="H424" s="137">
        <v>70.400000000000006</v>
      </c>
      <c r="I424" s="132">
        <v>40002</v>
      </c>
      <c r="J424" s="138">
        <v>63.17499999999999</v>
      </c>
      <c r="K424" s="138">
        <f t="shared" si="12"/>
        <v>6.1229632118259637E-2</v>
      </c>
      <c r="L424" s="138">
        <f t="shared" si="13"/>
        <v>73.475558541911568</v>
      </c>
    </row>
    <row r="425" spans="1:12" x14ac:dyDescent="0.3">
      <c r="A425" s="132">
        <v>40387</v>
      </c>
      <c r="B425" s="133">
        <v>75.36</v>
      </c>
      <c r="D425" s="132">
        <v>40028</v>
      </c>
      <c r="E425" s="133">
        <v>61.02</v>
      </c>
      <c r="G425" s="132">
        <v>40394</v>
      </c>
      <c r="H425" s="137">
        <v>69</v>
      </c>
      <c r="I425" s="132">
        <v>40003</v>
      </c>
      <c r="J425" s="138">
        <v>62.504999999999995</v>
      </c>
      <c r="K425" s="138">
        <f t="shared" si="12"/>
        <v>1.8411405295315608E-2</v>
      </c>
      <c r="L425" s="138">
        <f t="shared" si="13"/>
        <v>22.093686354378729</v>
      </c>
    </row>
    <row r="426" spans="1:12" x14ac:dyDescent="0.3">
      <c r="A426" s="132">
        <v>40388</v>
      </c>
      <c r="B426" s="133">
        <v>75.12</v>
      </c>
      <c r="D426" s="132">
        <v>40029</v>
      </c>
      <c r="E426" s="133">
        <v>59.53</v>
      </c>
      <c r="G426" s="132">
        <v>40395</v>
      </c>
      <c r="H426" s="137">
        <v>71.099999999999994</v>
      </c>
      <c r="I426" s="132">
        <v>40004</v>
      </c>
      <c r="J426" s="138">
        <v>63.285000000000004</v>
      </c>
      <c r="K426" s="138">
        <f t="shared" si="12"/>
        <v>4.5600991325898475E-2</v>
      </c>
      <c r="L426" s="138">
        <f t="shared" si="13"/>
        <v>54.721189591078172</v>
      </c>
    </row>
    <row r="427" spans="1:12" x14ac:dyDescent="0.3">
      <c r="A427" s="132">
        <v>40389</v>
      </c>
      <c r="B427" s="133">
        <v>73.849999999999994</v>
      </c>
      <c r="D427" s="132">
        <v>40030</v>
      </c>
      <c r="E427" s="133">
        <v>57.42</v>
      </c>
      <c r="G427" s="132">
        <v>40396</v>
      </c>
      <c r="H427" s="137">
        <v>71.06</v>
      </c>
      <c r="I427" s="132">
        <v>40007</v>
      </c>
      <c r="J427" s="138">
        <v>62.125</v>
      </c>
      <c r="K427" s="138">
        <f t="shared" si="12"/>
        <v>2.6774646723411365E-2</v>
      </c>
      <c r="L427" s="138">
        <f t="shared" si="13"/>
        <v>32.129576068093634</v>
      </c>
    </row>
    <row r="428" spans="1:12" x14ac:dyDescent="0.3">
      <c r="A428" s="132">
        <v>40392</v>
      </c>
      <c r="B428" s="133">
        <v>69.55</v>
      </c>
      <c r="D428" s="132">
        <v>40031</v>
      </c>
      <c r="E428" s="133">
        <v>58.89</v>
      </c>
      <c r="G428" s="132">
        <v>40399</v>
      </c>
      <c r="H428" s="137">
        <v>71.8</v>
      </c>
      <c r="I428" s="132">
        <v>40008</v>
      </c>
      <c r="J428" s="138">
        <v>62.5</v>
      </c>
      <c r="K428" s="138">
        <f t="shared" si="12"/>
        <v>2.4422225864612391E-2</v>
      </c>
      <c r="L428" s="138">
        <f t="shared" si="13"/>
        <v>29.306671037534866</v>
      </c>
    </row>
    <row r="429" spans="1:12" x14ac:dyDescent="0.3">
      <c r="A429" s="132">
        <v>40393</v>
      </c>
      <c r="B429" s="133">
        <v>72.900000000000006</v>
      </c>
      <c r="D429" s="132">
        <v>40032</v>
      </c>
      <c r="E429" s="133">
        <v>56.82</v>
      </c>
      <c r="G429" s="132">
        <v>40400</v>
      </c>
      <c r="H429" s="137">
        <v>71.88</v>
      </c>
      <c r="I429" s="132">
        <v>40009</v>
      </c>
      <c r="J429" s="138">
        <v>62.51</v>
      </c>
      <c r="K429" s="138">
        <f t="shared" si="12"/>
        <v>7.169902521549993E-3</v>
      </c>
      <c r="L429" s="138">
        <f t="shared" si="13"/>
        <v>8.6038830258599912</v>
      </c>
    </row>
    <row r="430" spans="1:12" x14ac:dyDescent="0.3">
      <c r="A430" s="132">
        <v>40394</v>
      </c>
      <c r="B430" s="133">
        <v>72.41</v>
      </c>
      <c r="D430" s="132">
        <v>40035</v>
      </c>
      <c r="E430" s="133">
        <v>57.25</v>
      </c>
      <c r="G430" s="132">
        <v>40401</v>
      </c>
      <c r="H430" s="137">
        <v>74.319999999999993</v>
      </c>
      <c r="I430" s="132">
        <v>40010</v>
      </c>
      <c r="J430" s="138">
        <v>62.085000000000001</v>
      </c>
      <c r="K430" s="138" t="e">
        <f t="shared" si="12"/>
        <v>#N/A</v>
      </c>
      <c r="L430" s="138" t="e">
        <f t="shared" si="13"/>
        <v>#N/A</v>
      </c>
    </row>
    <row r="431" spans="1:12" x14ac:dyDescent="0.3">
      <c r="A431" s="132">
        <v>40395</v>
      </c>
      <c r="B431" s="133">
        <v>72.87</v>
      </c>
      <c r="D431" s="132">
        <v>40036</v>
      </c>
      <c r="E431" s="133">
        <v>59.72</v>
      </c>
      <c r="G431" s="132">
        <v>40402</v>
      </c>
      <c r="H431" s="137">
        <v>76.290000000000006</v>
      </c>
      <c r="I431" s="132">
        <v>40011</v>
      </c>
      <c r="J431" s="138">
        <v>63.889999999999993</v>
      </c>
      <c r="K431" s="138">
        <f t="shared" si="12"/>
        <v>3.6670452701606328E-2</v>
      </c>
      <c r="L431" s="138">
        <f t="shared" si="13"/>
        <v>44.004543241927593</v>
      </c>
    </row>
    <row r="432" spans="1:12" x14ac:dyDescent="0.3">
      <c r="A432" s="132">
        <v>40396</v>
      </c>
      <c r="B432" s="133">
        <v>73.31</v>
      </c>
      <c r="D432" s="132">
        <v>40037</v>
      </c>
      <c r="E432" s="133">
        <v>59.28</v>
      </c>
      <c r="G432" s="132">
        <v>40403</v>
      </c>
      <c r="H432" s="137">
        <v>76.599999999999994</v>
      </c>
      <c r="I432" s="132">
        <v>40014</v>
      </c>
      <c r="J432" s="138">
        <v>62.805000000000007</v>
      </c>
      <c r="K432" s="138">
        <f t="shared" si="12"/>
        <v>7.5399053501244238E-3</v>
      </c>
      <c r="L432" s="138">
        <f t="shared" si="13"/>
        <v>9.0478864201493074</v>
      </c>
    </row>
    <row r="433" spans="1:12" x14ac:dyDescent="0.3">
      <c r="A433" s="132">
        <v>40399</v>
      </c>
      <c r="B433" s="133">
        <v>73.09</v>
      </c>
      <c r="D433" s="132">
        <v>40038</v>
      </c>
      <c r="E433" s="133">
        <v>57.41</v>
      </c>
      <c r="G433" s="132">
        <v>40406</v>
      </c>
      <c r="H433" s="137">
        <v>75.17</v>
      </c>
      <c r="I433" s="132">
        <v>40015</v>
      </c>
      <c r="J433" s="138">
        <v>63.814999999999998</v>
      </c>
      <c r="K433" s="138">
        <f t="shared" si="12"/>
        <v>1.0130589631974796E-2</v>
      </c>
      <c r="L433" s="138">
        <f t="shared" si="13"/>
        <v>12.156707558369755</v>
      </c>
    </row>
    <row r="434" spans="1:12" x14ac:dyDescent="0.3">
      <c r="A434" s="132">
        <v>40400</v>
      </c>
      <c r="B434" s="133">
        <v>74</v>
      </c>
      <c r="D434" s="132">
        <v>40039</v>
      </c>
      <c r="E434" s="133">
        <v>57.06</v>
      </c>
      <c r="G434" s="132">
        <v>40407</v>
      </c>
      <c r="H434" s="137">
        <v>75.2</v>
      </c>
      <c r="I434" s="132">
        <v>40016</v>
      </c>
      <c r="J434" s="138">
        <v>62.585000000000001</v>
      </c>
      <c r="K434" s="138">
        <f t="shared" si="12"/>
        <v>1.2798976081914311E-3</v>
      </c>
      <c r="L434" s="138">
        <f t="shared" si="13"/>
        <v>1.5358771298297174</v>
      </c>
    </row>
    <row r="435" spans="1:12" x14ac:dyDescent="0.3">
      <c r="A435" s="132">
        <v>40401</v>
      </c>
      <c r="B435" s="133">
        <v>76.48</v>
      </c>
      <c r="D435" s="132">
        <v>40042</v>
      </c>
      <c r="E435" s="133">
        <v>62.69</v>
      </c>
      <c r="G435" s="132">
        <v>40408</v>
      </c>
      <c r="H435" s="137">
        <v>75.91</v>
      </c>
      <c r="I435" s="132">
        <v>40017</v>
      </c>
      <c r="J435" s="138">
        <v>62.905000000000001</v>
      </c>
      <c r="K435" s="138">
        <f t="shared" si="12"/>
        <v>-6.0045824444971566E-3</v>
      </c>
      <c r="L435" s="138">
        <f t="shared" si="13"/>
        <v>-7.205498933396588</v>
      </c>
    </row>
    <row r="436" spans="1:12" x14ac:dyDescent="0.3">
      <c r="A436" s="132">
        <v>40402</v>
      </c>
      <c r="B436" s="133">
        <v>77.8</v>
      </c>
      <c r="D436" s="132">
        <v>40043</v>
      </c>
      <c r="E436" s="133">
        <v>60.51</v>
      </c>
      <c r="G436" s="132">
        <v>40409</v>
      </c>
      <c r="H436" s="137">
        <v>73.819999999999993</v>
      </c>
      <c r="I436" s="132">
        <v>40018</v>
      </c>
      <c r="J436" s="138">
        <v>61.71</v>
      </c>
      <c r="K436" s="138">
        <f t="shared" si="12"/>
        <v>-6.6800804828973702E-3</v>
      </c>
      <c r="L436" s="138">
        <f t="shared" si="13"/>
        <v>-8.0160965794768444</v>
      </c>
    </row>
    <row r="437" spans="1:12" x14ac:dyDescent="0.3">
      <c r="A437" s="132">
        <v>40403</v>
      </c>
      <c r="B437" s="133">
        <v>79.709999999999994</v>
      </c>
      <c r="D437" s="132">
        <v>40044</v>
      </c>
      <c r="E437" s="133">
        <v>60.65</v>
      </c>
      <c r="G437" s="132">
        <v>40410</v>
      </c>
      <c r="H437" s="137">
        <v>74.84</v>
      </c>
      <c r="I437" s="132">
        <v>40021</v>
      </c>
      <c r="J437" s="138">
        <v>60.129999999999995</v>
      </c>
      <c r="K437" s="138">
        <f t="shared" si="12"/>
        <v>-3.7920000000000072E-2</v>
      </c>
      <c r="L437" s="138">
        <f t="shared" si="13"/>
        <v>-45.504000000000083</v>
      </c>
    </row>
    <row r="438" spans="1:12" x14ac:dyDescent="0.3">
      <c r="A438" s="132">
        <v>40406</v>
      </c>
      <c r="B438" s="133">
        <v>78.42</v>
      </c>
      <c r="D438" s="132">
        <v>40045</v>
      </c>
      <c r="E438" s="133">
        <v>59.72</v>
      </c>
      <c r="G438" s="132">
        <v>40413</v>
      </c>
      <c r="H438" s="137">
        <v>75.680000000000007</v>
      </c>
      <c r="I438" s="132">
        <v>40022</v>
      </c>
      <c r="J438" s="138">
        <v>62.914999999999999</v>
      </c>
      <c r="K438" s="138">
        <f t="shared" si="12"/>
        <v>6.4789633658614808E-3</v>
      </c>
      <c r="L438" s="138">
        <f t="shared" si="13"/>
        <v>7.7747560390337762</v>
      </c>
    </row>
    <row r="439" spans="1:12" x14ac:dyDescent="0.3">
      <c r="A439" s="132">
        <v>40407</v>
      </c>
      <c r="B439" s="133">
        <v>77.44</v>
      </c>
      <c r="D439" s="132">
        <v>40046</v>
      </c>
      <c r="E439" s="133">
        <v>60.28</v>
      </c>
      <c r="G439" s="132">
        <v>40414</v>
      </c>
      <c r="H439" s="137">
        <v>75.540000000000006</v>
      </c>
      <c r="I439" s="132">
        <v>40023</v>
      </c>
      <c r="J439" s="138">
        <v>62.49</v>
      </c>
      <c r="K439" s="138">
        <f t="shared" si="12"/>
        <v>6.5233148103406805E-3</v>
      </c>
      <c r="L439" s="138">
        <f t="shared" si="13"/>
        <v>7.8279777724088158</v>
      </c>
    </row>
    <row r="440" spans="1:12" x14ac:dyDescent="0.3">
      <c r="A440" s="132">
        <v>40408</v>
      </c>
      <c r="B440" s="133">
        <v>77.62</v>
      </c>
      <c r="D440" s="132">
        <v>40049</v>
      </c>
      <c r="E440" s="133">
        <v>62.3</v>
      </c>
      <c r="G440" s="132">
        <v>40415</v>
      </c>
      <c r="H440" s="137">
        <v>74.48</v>
      </c>
      <c r="I440" s="132">
        <v>40024</v>
      </c>
      <c r="J440" s="138">
        <v>62.56</v>
      </c>
      <c r="K440" s="138">
        <f t="shared" si="12"/>
        <v>-2.0817029269056056E-2</v>
      </c>
      <c r="L440" s="138">
        <f t="shared" si="13"/>
        <v>-24.980435122867267</v>
      </c>
    </row>
    <row r="441" spans="1:12" x14ac:dyDescent="0.3">
      <c r="A441" s="132">
        <v>40409</v>
      </c>
      <c r="B441" s="133">
        <v>77.989999999999995</v>
      </c>
      <c r="D441" s="132">
        <v>40050</v>
      </c>
      <c r="E441" s="133">
        <v>63.38</v>
      </c>
      <c r="G441" s="132">
        <v>40416</v>
      </c>
      <c r="H441" s="137">
        <v>76.3</v>
      </c>
      <c r="I441" s="132">
        <v>40025</v>
      </c>
      <c r="J441" s="138">
        <v>64.194999999999993</v>
      </c>
      <c r="K441" s="138">
        <f t="shared" si="12"/>
        <v>2.2131995860201994E-2</v>
      </c>
      <c r="L441" s="138">
        <f t="shared" si="13"/>
        <v>26.558395032242395</v>
      </c>
    </row>
    <row r="442" spans="1:12" x14ac:dyDescent="0.3">
      <c r="A442" s="132">
        <v>40410</v>
      </c>
      <c r="B442" s="133">
        <v>77.92</v>
      </c>
      <c r="D442" s="132">
        <v>40051</v>
      </c>
      <c r="E442" s="133">
        <v>64.67</v>
      </c>
      <c r="G442" s="132">
        <v>40417</v>
      </c>
      <c r="H442" s="137">
        <v>73.349999999999994</v>
      </c>
      <c r="I442" s="132">
        <v>40028</v>
      </c>
      <c r="J442" s="138">
        <v>61.935000000000002</v>
      </c>
      <c r="K442" s="138">
        <f t="shared" si="12"/>
        <v>-2.9460158269999145E-2</v>
      </c>
      <c r="L442" s="138">
        <f t="shared" si="13"/>
        <v>-35.352189923998971</v>
      </c>
    </row>
    <row r="443" spans="1:12" x14ac:dyDescent="0.3">
      <c r="A443" s="132">
        <v>40413</v>
      </c>
      <c r="B443" s="133">
        <v>78.23</v>
      </c>
      <c r="D443" s="132">
        <v>40052</v>
      </c>
      <c r="E443" s="133">
        <v>63.37</v>
      </c>
      <c r="G443" s="132">
        <v>40420</v>
      </c>
      <c r="H443" s="137">
        <v>76.83</v>
      </c>
      <c r="I443" s="132">
        <v>40029</v>
      </c>
      <c r="J443" s="138">
        <v>60.27</v>
      </c>
      <c r="K443" s="138">
        <f t="shared" si="12"/>
        <v>-3.6989694016138018E-2</v>
      </c>
      <c r="L443" s="138">
        <f t="shared" si="13"/>
        <v>-44.387632819365614</v>
      </c>
    </row>
    <row r="444" spans="1:12" x14ac:dyDescent="0.3">
      <c r="A444" s="132">
        <v>40414</v>
      </c>
      <c r="B444" s="133">
        <v>81.09</v>
      </c>
      <c r="D444" s="132">
        <v>40053</v>
      </c>
      <c r="E444" s="133">
        <v>62.61</v>
      </c>
      <c r="G444" s="132">
        <v>40421</v>
      </c>
      <c r="H444" s="137">
        <v>75.17</v>
      </c>
      <c r="I444" s="132">
        <v>40030</v>
      </c>
      <c r="J444" s="138">
        <v>58.865000000000002</v>
      </c>
      <c r="K444" s="138">
        <f t="shared" si="12"/>
        <v>-6.4223829584293762E-2</v>
      </c>
      <c r="L444" s="138">
        <f t="shared" si="13"/>
        <v>-77.068595501152515</v>
      </c>
    </row>
    <row r="445" spans="1:12" x14ac:dyDescent="0.3">
      <c r="A445" s="132">
        <v>40415</v>
      </c>
      <c r="B445" s="133">
        <v>77.540000000000006</v>
      </c>
      <c r="D445" s="132">
        <v>40056</v>
      </c>
      <c r="E445" s="133">
        <v>62.98</v>
      </c>
      <c r="G445" s="132">
        <v>40422</v>
      </c>
      <c r="H445" s="137">
        <v>75.67</v>
      </c>
      <c r="I445" s="132">
        <v>40031</v>
      </c>
      <c r="J445" s="138">
        <v>59.405000000000001</v>
      </c>
      <c r="K445" s="138">
        <f t="shared" si="12"/>
        <v>-3.7352130935018629E-2</v>
      </c>
      <c r="L445" s="138">
        <f t="shared" si="13"/>
        <v>-44.822557122022353</v>
      </c>
    </row>
    <row r="446" spans="1:12" x14ac:dyDescent="0.3">
      <c r="A446" s="132">
        <v>40416</v>
      </c>
      <c r="B446" s="133">
        <v>78.010000000000005</v>
      </c>
      <c r="D446" s="132">
        <v>40057</v>
      </c>
      <c r="E446" s="133">
        <v>64.02</v>
      </c>
      <c r="G446" s="132">
        <v>40423</v>
      </c>
      <c r="H446" s="137">
        <v>74.95</v>
      </c>
      <c r="I446" s="132">
        <v>40032</v>
      </c>
      <c r="J446" s="138">
        <v>57.68</v>
      </c>
      <c r="K446" s="138">
        <f t="shared" si="12"/>
        <v>-4.074505238649586E-2</v>
      </c>
      <c r="L446" s="138">
        <f t="shared" si="13"/>
        <v>-48.894062863795028</v>
      </c>
    </row>
    <row r="447" spans="1:12" x14ac:dyDescent="0.3">
      <c r="A447" s="132">
        <v>40417</v>
      </c>
      <c r="B447" s="133">
        <v>72.11</v>
      </c>
      <c r="D447" s="132">
        <v>40058</v>
      </c>
      <c r="E447" s="133">
        <v>62.58</v>
      </c>
      <c r="G447" s="132">
        <v>40424</v>
      </c>
      <c r="H447" s="137">
        <v>73.03</v>
      </c>
      <c r="I447" s="132">
        <v>40035</v>
      </c>
      <c r="J447" s="138">
        <v>58.604999999999997</v>
      </c>
      <c r="K447" s="138">
        <f t="shared" si="12"/>
        <v>-6.8505125963601726E-2</v>
      </c>
      <c r="L447" s="138">
        <f t="shared" si="13"/>
        <v>-82.206151156322065</v>
      </c>
    </row>
    <row r="448" spans="1:12" x14ac:dyDescent="0.3">
      <c r="A448" s="132">
        <v>40420</v>
      </c>
      <c r="B448" s="133">
        <v>78.150000000000006</v>
      </c>
      <c r="D448" s="132">
        <v>40059</v>
      </c>
      <c r="E448" s="133">
        <v>57.43</v>
      </c>
      <c r="G448" s="132">
        <v>40428</v>
      </c>
      <c r="H448" s="137">
        <v>75.73</v>
      </c>
      <c r="I448" s="132">
        <v>40036</v>
      </c>
      <c r="J448" s="138">
        <v>61.055000000000007</v>
      </c>
      <c r="K448" s="138">
        <f t="shared" si="12"/>
        <v>-2.296367418786998E-2</v>
      </c>
      <c r="L448" s="138">
        <f t="shared" si="13"/>
        <v>-27.556409025443973</v>
      </c>
    </row>
    <row r="449" spans="1:12" x14ac:dyDescent="0.3">
      <c r="A449" s="132">
        <v>40421</v>
      </c>
      <c r="B449" s="133">
        <v>74.209999999999994</v>
      </c>
      <c r="D449" s="132">
        <v>40060</v>
      </c>
      <c r="E449" s="133">
        <v>56.55</v>
      </c>
      <c r="G449" s="132">
        <v>40429</v>
      </c>
      <c r="H449" s="137">
        <v>74.7</v>
      </c>
      <c r="I449" s="132">
        <v>40037</v>
      </c>
      <c r="J449" s="138">
        <v>60.46</v>
      </c>
      <c r="K449" s="138">
        <f t="shared" si="12"/>
        <v>-3.3567774936061404E-2</v>
      </c>
      <c r="L449" s="138">
        <f t="shared" si="13"/>
        <v>-40.281329923273681</v>
      </c>
    </row>
    <row r="450" spans="1:12" x14ac:dyDescent="0.3">
      <c r="A450" s="132">
        <v>40422</v>
      </c>
      <c r="B450" s="133">
        <v>73.209999999999994</v>
      </c>
      <c r="D450" s="132">
        <v>40064</v>
      </c>
      <c r="E450" s="133">
        <v>55.52</v>
      </c>
      <c r="G450" s="132">
        <v>40430</v>
      </c>
      <c r="H450" s="137">
        <v>75.44</v>
      </c>
      <c r="I450" s="132">
        <v>40038</v>
      </c>
      <c r="J450" s="138">
        <v>59.435000000000002</v>
      </c>
      <c r="K450" s="138">
        <f t="shared" si="12"/>
        <v>-7.4149077030921273E-2</v>
      </c>
      <c r="L450" s="138">
        <f t="shared" si="13"/>
        <v>-88.978892437105529</v>
      </c>
    </row>
    <row r="451" spans="1:12" x14ac:dyDescent="0.3">
      <c r="A451" s="132">
        <v>40423</v>
      </c>
      <c r="B451" s="133">
        <v>72.459999999999994</v>
      </c>
      <c r="D451" s="132">
        <v>40065</v>
      </c>
      <c r="E451" s="133">
        <v>54.04</v>
      </c>
      <c r="G451" s="132">
        <v>40431</v>
      </c>
      <c r="H451" s="137">
        <v>74.540000000000006</v>
      </c>
      <c r="I451" s="132">
        <v>40039</v>
      </c>
      <c r="J451" s="138">
        <v>59.604999999999997</v>
      </c>
      <c r="K451" s="138">
        <f t="shared" si="12"/>
        <v>-3.7620085573585295E-2</v>
      </c>
      <c r="L451" s="138">
        <f t="shared" si="13"/>
        <v>-45.144102688302347</v>
      </c>
    </row>
    <row r="452" spans="1:12" x14ac:dyDescent="0.3">
      <c r="A452" s="132">
        <v>40424</v>
      </c>
      <c r="B452" s="133">
        <v>68.78</v>
      </c>
      <c r="D452" s="132">
        <v>40066</v>
      </c>
      <c r="E452" s="133">
        <v>53.92</v>
      </c>
      <c r="G452" s="132">
        <v>40434</v>
      </c>
      <c r="H452" s="137">
        <v>74.61</v>
      </c>
      <c r="I452" s="132">
        <v>40042</v>
      </c>
      <c r="J452" s="138">
        <v>64.055000000000007</v>
      </c>
      <c r="K452" s="138">
        <f t="shared" si="12"/>
        <v>6.2800730048116871E-2</v>
      </c>
      <c r="L452" s="138">
        <f t="shared" si="13"/>
        <v>75.360876057740242</v>
      </c>
    </row>
    <row r="453" spans="1:12" x14ac:dyDescent="0.3">
      <c r="A453" s="132">
        <v>40428</v>
      </c>
      <c r="B453" s="133">
        <v>72.95</v>
      </c>
      <c r="D453" s="132">
        <v>40067</v>
      </c>
      <c r="E453" s="133">
        <v>55.65</v>
      </c>
      <c r="G453" s="132">
        <v>40435</v>
      </c>
      <c r="H453" s="137">
        <v>75.59</v>
      </c>
      <c r="I453" s="132">
        <v>40043</v>
      </c>
      <c r="J453" s="138">
        <v>62.029999999999994</v>
      </c>
      <c r="K453" s="138">
        <f t="shared" si="12"/>
        <v>5.3767094198589854E-2</v>
      </c>
      <c r="L453" s="138">
        <f t="shared" si="13"/>
        <v>64.520513038307826</v>
      </c>
    </row>
    <row r="454" spans="1:12" x14ac:dyDescent="0.3">
      <c r="A454" s="132">
        <v>40429</v>
      </c>
      <c r="B454" s="133">
        <v>72.099999999999994</v>
      </c>
      <c r="D454" s="132">
        <v>40070</v>
      </c>
      <c r="E454" s="133">
        <v>54.98</v>
      </c>
      <c r="G454" s="132">
        <v>40436</v>
      </c>
      <c r="H454" s="137">
        <v>75.069999999999993</v>
      </c>
      <c r="I454" s="132">
        <v>40044</v>
      </c>
      <c r="J454" s="138">
        <v>62.239999999999988</v>
      </c>
      <c r="K454" s="138">
        <f t="shared" si="12"/>
        <v>4.7723255618213729E-2</v>
      </c>
      <c r="L454" s="138">
        <f t="shared" si="13"/>
        <v>57.267906741856471</v>
      </c>
    </row>
    <row r="455" spans="1:12" x14ac:dyDescent="0.3">
      <c r="A455" s="132">
        <v>40430</v>
      </c>
      <c r="B455" s="133">
        <v>72.489999999999995</v>
      </c>
      <c r="D455" s="132">
        <v>40071</v>
      </c>
      <c r="E455" s="133">
        <v>54.34</v>
      </c>
      <c r="G455" s="132">
        <v>40437</v>
      </c>
      <c r="H455" s="137">
        <v>75.23</v>
      </c>
      <c r="I455" s="132">
        <v>40045</v>
      </c>
      <c r="J455" s="138">
        <v>61.705000000000005</v>
      </c>
      <c r="K455" s="138">
        <f t="shared" si="12"/>
        <v>6.9781553398058346E-2</v>
      </c>
      <c r="L455" s="138">
        <f t="shared" si="13"/>
        <v>83.737864077670011</v>
      </c>
    </row>
    <row r="456" spans="1:12" x14ac:dyDescent="0.3">
      <c r="A456" s="132">
        <v>40431</v>
      </c>
      <c r="B456" s="133">
        <v>70.61</v>
      </c>
      <c r="D456" s="132">
        <v>40072</v>
      </c>
      <c r="E456" s="133">
        <v>52.92</v>
      </c>
      <c r="G456" s="132">
        <v>40438</v>
      </c>
      <c r="H456" s="137">
        <v>76.77</v>
      </c>
      <c r="I456" s="132">
        <v>40046</v>
      </c>
      <c r="J456" s="138">
        <v>62.01</v>
      </c>
      <c r="K456" s="138">
        <f t="shared" si="12"/>
        <v>5.8100844637829559E-2</v>
      </c>
      <c r="L456" s="138">
        <f t="shared" si="13"/>
        <v>69.721013565395467</v>
      </c>
    </row>
    <row r="457" spans="1:12" x14ac:dyDescent="0.3">
      <c r="A457" s="132">
        <v>40434</v>
      </c>
      <c r="B457" s="133">
        <v>68.540000000000006</v>
      </c>
      <c r="D457" s="132">
        <v>40073</v>
      </c>
      <c r="E457" s="133">
        <v>53.3</v>
      </c>
      <c r="G457" s="132">
        <v>40441</v>
      </c>
      <c r="H457" s="137">
        <v>75.94</v>
      </c>
      <c r="I457" s="132">
        <v>40049</v>
      </c>
      <c r="J457" s="138">
        <v>63.72</v>
      </c>
      <c r="K457" s="138">
        <f t="shared" si="12"/>
        <v>4.3649168782245382E-2</v>
      </c>
      <c r="L457" s="138">
        <f t="shared" si="13"/>
        <v>52.379002538694458</v>
      </c>
    </row>
    <row r="458" spans="1:12" x14ac:dyDescent="0.3">
      <c r="A458" s="132">
        <v>40435</v>
      </c>
      <c r="B458" s="133">
        <v>69.180000000000007</v>
      </c>
      <c r="D458" s="132">
        <v>40074</v>
      </c>
      <c r="E458" s="133">
        <v>56.14</v>
      </c>
      <c r="G458" s="132">
        <v>40442</v>
      </c>
      <c r="H458" s="137">
        <v>78.099999999999994</v>
      </c>
      <c r="I458" s="132">
        <v>40050</v>
      </c>
      <c r="J458" s="138">
        <v>64.98</v>
      </c>
      <c r="K458" s="138">
        <f t="shared" si="12"/>
        <v>7.4760172014555135E-2</v>
      </c>
      <c r="L458" s="138">
        <f t="shared" si="13"/>
        <v>89.712206417466149</v>
      </c>
    </row>
    <row r="459" spans="1:12" x14ac:dyDescent="0.3">
      <c r="A459" s="132">
        <v>40436</v>
      </c>
      <c r="B459" s="133">
        <v>69.19</v>
      </c>
      <c r="D459" s="132">
        <v>40077</v>
      </c>
      <c r="E459" s="133">
        <v>57.19</v>
      </c>
      <c r="G459" s="132">
        <v>40443</v>
      </c>
      <c r="H459" s="137">
        <v>78.290000000000006</v>
      </c>
      <c r="I459" s="132">
        <v>40051</v>
      </c>
      <c r="J459" s="138">
        <v>66.010000000000005</v>
      </c>
      <c r="K459" s="138">
        <f t="shared" si="12"/>
        <v>0.11062505257844708</v>
      </c>
      <c r="L459" s="138">
        <f t="shared" si="13"/>
        <v>132.75006309413649</v>
      </c>
    </row>
    <row r="460" spans="1:12" x14ac:dyDescent="0.3">
      <c r="A460" s="132">
        <v>40437</v>
      </c>
      <c r="B460" s="133">
        <v>70.16</v>
      </c>
      <c r="D460" s="132">
        <v>40078</v>
      </c>
      <c r="E460" s="133">
        <v>55.8</v>
      </c>
      <c r="G460" s="132">
        <v>40444</v>
      </c>
      <c r="H460" s="137">
        <v>80.86</v>
      </c>
      <c r="I460" s="132">
        <v>40052</v>
      </c>
      <c r="J460" s="138">
        <v>64.915000000000006</v>
      </c>
      <c r="K460" s="138">
        <f t="shared" si="12"/>
        <v>8.9086486033051082E-2</v>
      </c>
      <c r="L460" s="138">
        <f t="shared" si="13"/>
        <v>106.90378323966129</v>
      </c>
    </row>
    <row r="461" spans="1:12" x14ac:dyDescent="0.3">
      <c r="A461" s="132">
        <v>40438</v>
      </c>
      <c r="B461" s="133">
        <v>72.25</v>
      </c>
      <c r="D461" s="132">
        <v>40079</v>
      </c>
      <c r="E461" s="133">
        <v>56.61</v>
      </c>
      <c r="G461" s="132">
        <v>40445</v>
      </c>
      <c r="H461" s="137">
        <v>78.540000000000006</v>
      </c>
      <c r="I461" s="132">
        <v>40053</v>
      </c>
      <c r="J461" s="138">
        <v>63.88</v>
      </c>
      <c r="K461" s="138">
        <f t="shared" si="12"/>
        <v>-2.73202716415587E-3</v>
      </c>
      <c r="L461" s="138">
        <f t="shared" si="13"/>
        <v>-3.2784325969870443</v>
      </c>
    </row>
    <row r="462" spans="1:12" x14ac:dyDescent="0.3">
      <c r="A462" s="132">
        <v>40441</v>
      </c>
      <c r="B462" s="133">
        <v>71.790000000000006</v>
      </c>
      <c r="D462" s="132">
        <v>40080</v>
      </c>
      <c r="E462" s="133">
        <v>60.01</v>
      </c>
      <c r="G462" s="132">
        <v>40448</v>
      </c>
      <c r="H462" s="137">
        <v>80.599999999999994</v>
      </c>
      <c r="I462" s="132">
        <v>40056</v>
      </c>
      <c r="J462" s="138">
        <v>64.144999999999996</v>
      </c>
      <c r="K462" s="138">
        <f t="shared" si="12"/>
        <v>3.4096404965339389E-2</v>
      </c>
      <c r="L462" s="138">
        <f t="shared" si="13"/>
        <v>40.915685958407266</v>
      </c>
    </row>
    <row r="463" spans="1:12" x14ac:dyDescent="0.3">
      <c r="A463" s="132">
        <v>40442</v>
      </c>
      <c r="B463" s="133">
        <v>72.709999999999994</v>
      </c>
      <c r="D463" s="132">
        <v>40081</v>
      </c>
      <c r="E463" s="133">
        <v>58.71</v>
      </c>
      <c r="G463" s="132">
        <v>40449</v>
      </c>
      <c r="H463" s="137">
        <v>79.87</v>
      </c>
      <c r="I463" s="132">
        <v>40057</v>
      </c>
      <c r="J463" s="138">
        <v>64.210000000000008</v>
      </c>
      <c r="K463" s="138">
        <f t="shared" ref="K463:K526" si="14">(J463-J454)/J454</f>
        <v>3.1651670951157146E-2</v>
      </c>
      <c r="L463" s="138">
        <f t="shared" ref="L463:L526" si="15">K463*$D$2/$D$1</f>
        <v>37.982005141388569</v>
      </c>
    </row>
    <row r="464" spans="1:12" x14ac:dyDescent="0.3">
      <c r="A464" s="132">
        <v>40443</v>
      </c>
      <c r="B464" s="133">
        <v>70.83</v>
      </c>
      <c r="D464" s="132">
        <v>40084</v>
      </c>
      <c r="E464" s="133">
        <v>56.7</v>
      </c>
      <c r="G464" s="132">
        <v>40450</v>
      </c>
      <c r="H464" s="137">
        <v>80.569999999999993</v>
      </c>
      <c r="I464" s="132">
        <v>40058</v>
      </c>
      <c r="J464" s="138">
        <v>63.515000000000008</v>
      </c>
      <c r="K464" s="138">
        <f t="shared" si="14"/>
        <v>2.9333117251438331E-2</v>
      </c>
      <c r="L464" s="138">
        <f t="shared" si="15"/>
        <v>35.199740701725993</v>
      </c>
    </row>
    <row r="465" spans="1:12" x14ac:dyDescent="0.3">
      <c r="A465" s="132">
        <v>40444</v>
      </c>
      <c r="B465" s="133">
        <v>75.19</v>
      </c>
      <c r="D465" s="132">
        <v>40085</v>
      </c>
      <c r="E465" s="133">
        <v>58.11</v>
      </c>
      <c r="G465" s="132">
        <v>40451</v>
      </c>
      <c r="H465" s="137">
        <v>81.150000000000006</v>
      </c>
      <c r="I465" s="132">
        <v>40059</v>
      </c>
      <c r="J465" s="138">
        <v>59.104999999999997</v>
      </c>
      <c r="K465" s="138">
        <f t="shared" si="14"/>
        <v>-4.6847282696339317E-2</v>
      </c>
      <c r="L465" s="138">
        <f t="shared" si="15"/>
        <v>-56.216739235607179</v>
      </c>
    </row>
    <row r="466" spans="1:12" x14ac:dyDescent="0.3">
      <c r="A466" s="132">
        <v>40445</v>
      </c>
      <c r="B466" s="133">
        <v>69.400000000000006</v>
      </c>
      <c r="D466" s="132">
        <v>40086</v>
      </c>
      <c r="E466" s="133">
        <v>56.96</v>
      </c>
      <c r="G466" s="132">
        <v>40452</v>
      </c>
      <c r="H466" s="137">
        <v>78.98</v>
      </c>
      <c r="I466" s="132">
        <v>40060</v>
      </c>
      <c r="J466" s="138">
        <v>58.330000000000005</v>
      </c>
      <c r="K466" s="138">
        <f t="shared" si="14"/>
        <v>-8.4588826114249741E-2</v>
      </c>
      <c r="L466" s="138">
        <f t="shared" si="15"/>
        <v>-101.50659133709968</v>
      </c>
    </row>
    <row r="467" spans="1:12" x14ac:dyDescent="0.3">
      <c r="A467" s="132">
        <v>40448</v>
      </c>
      <c r="B467" s="133">
        <v>71.040000000000006</v>
      </c>
      <c r="D467" s="132">
        <v>40087</v>
      </c>
      <c r="E467" s="133">
        <v>54.23</v>
      </c>
      <c r="G467" s="132">
        <v>40455</v>
      </c>
      <c r="H467" s="137">
        <v>78.569999999999993</v>
      </c>
      <c r="I467" s="132">
        <v>40063</v>
      </c>
      <c r="J467" s="138" t="e">
        <v>#N/A</v>
      </c>
      <c r="K467" s="138" t="e">
        <f t="shared" si="14"/>
        <v>#N/A</v>
      </c>
      <c r="L467" s="138" t="e">
        <f t="shared" si="15"/>
        <v>#N/A</v>
      </c>
    </row>
    <row r="468" spans="1:12" x14ac:dyDescent="0.3">
      <c r="A468" s="132">
        <v>40449</v>
      </c>
      <c r="B468" s="133">
        <v>70.540000000000006</v>
      </c>
      <c r="D468" s="132">
        <v>40088</v>
      </c>
      <c r="E468" s="133">
        <v>61.99</v>
      </c>
      <c r="G468" s="132">
        <v>40456</v>
      </c>
      <c r="H468" s="137">
        <v>77.8</v>
      </c>
      <c r="I468" s="132">
        <v>40064</v>
      </c>
      <c r="J468" s="138">
        <v>58.06</v>
      </c>
      <c r="K468" s="138">
        <f t="shared" si="14"/>
        <v>-0.12043629753067721</v>
      </c>
      <c r="L468" s="138">
        <f t="shared" si="15"/>
        <v>-144.52355703681263</v>
      </c>
    </row>
    <row r="469" spans="1:12" x14ac:dyDescent="0.3">
      <c r="A469" s="132">
        <v>40450</v>
      </c>
      <c r="B469" s="133">
        <v>73.34</v>
      </c>
      <c r="D469" s="132">
        <v>40091</v>
      </c>
      <c r="E469" s="133">
        <v>56.94</v>
      </c>
      <c r="G469" s="132">
        <v>40457</v>
      </c>
      <c r="H469" s="137">
        <v>78.78</v>
      </c>
      <c r="I469" s="132">
        <v>40065</v>
      </c>
      <c r="J469" s="138">
        <v>56.830000000000005</v>
      </c>
      <c r="K469" s="138">
        <f t="shared" si="14"/>
        <v>-0.12454748517291843</v>
      </c>
      <c r="L469" s="138">
        <f t="shared" si="15"/>
        <v>-149.45698220750211</v>
      </c>
    </row>
    <row r="470" spans="1:12" x14ac:dyDescent="0.3">
      <c r="A470" s="132">
        <v>40451</v>
      </c>
      <c r="B470" s="133">
        <v>75.31</v>
      </c>
      <c r="D470" s="132">
        <v>40092</v>
      </c>
      <c r="E470" s="133">
        <v>55.55</v>
      </c>
      <c r="G470" s="132">
        <v>40458</v>
      </c>
      <c r="H470" s="137">
        <v>78.88</v>
      </c>
      <c r="I470" s="132">
        <v>40066</v>
      </c>
      <c r="J470" s="138">
        <v>55.995000000000005</v>
      </c>
      <c r="K470" s="138">
        <f t="shared" si="14"/>
        <v>-0.12343456480901686</v>
      </c>
      <c r="L470" s="138">
        <f t="shared" si="15"/>
        <v>-148.12147777082023</v>
      </c>
    </row>
    <row r="471" spans="1:12" x14ac:dyDescent="0.3">
      <c r="A471" s="132">
        <v>40452</v>
      </c>
      <c r="B471" s="133">
        <v>70.540000000000006</v>
      </c>
      <c r="D471" s="132">
        <v>40093</v>
      </c>
      <c r="E471" s="133">
        <v>54.51</v>
      </c>
      <c r="G471" s="132">
        <v>40459</v>
      </c>
      <c r="H471" s="137">
        <v>77.55</v>
      </c>
      <c r="I471" s="132">
        <v>40067</v>
      </c>
      <c r="J471" s="138">
        <v>57.52</v>
      </c>
      <c r="K471" s="138">
        <f t="shared" si="14"/>
        <v>-0.10328162756255349</v>
      </c>
      <c r="L471" s="138">
        <f t="shared" si="15"/>
        <v>-123.93795307506419</v>
      </c>
    </row>
    <row r="472" spans="1:12" x14ac:dyDescent="0.3">
      <c r="A472" s="132">
        <v>40455</v>
      </c>
      <c r="B472" s="133">
        <v>71.92</v>
      </c>
      <c r="D472" s="132">
        <v>40094</v>
      </c>
      <c r="E472" s="133">
        <v>53.46</v>
      </c>
      <c r="G472" s="132">
        <v>40462</v>
      </c>
      <c r="H472" s="137">
        <v>75.95</v>
      </c>
      <c r="I472" s="132">
        <v>40070</v>
      </c>
      <c r="J472" s="138">
        <v>57.589999999999996</v>
      </c>
      <c r="K472" s="138">
        <f t="shared" si="14"/>
        <v>-0.10309920573119469</v>
      </c>
      <c r="L472" s="138">
        <f t="shared" si="15"/>
        <v>-123.71904687743363</v>
      </c>
    </row>
    <row r="473" spans="1:12" x14ac:dyDescent="0.3">
      <c r="A473" s="132">
        <v>40456</v>
      </c>
      <c r="B473" s="133">
        <v>70.239999999999995</v>
      </c>
      <c r="D473" s="132">
        <v>40095</v>
      </c>
      <c r="E473" s="133">
        <v>51.93</v>
      </c>
      <c r="G473" s="132">
        <v>40463</v>
      </c>
      <c r="H473" s="137">
        <v>74.489999999999995</v>
      </c>
      <c r="I473" s="132">
        <v>40071</v>
      </c>
      <c r="J473" s="138">
        <v>57.294999999999995</v>
      </c>
      <c r="K473" s="138">
        <f t="shared" si="14"/>
        <v>-9.7929622923718998E-2</v>
      </c>
      <c r="L473" s="138">
        <f t="shared" si="15"/>
        <v>-117.51554750846279</v>
      </c>
    </row>
    <row r="474" spans="1:12" x14ac:dyDescent="0.3">
      <c r="A474" s="132">
        <v>40457</v>
      </c>
      <c r="B474" s="133">
        <v>67.69</v>
      </c>
      <c r="D474" s="132">
        <v>40098</v>
      </c>
      <c r="E474" s="133">
        <v>51.86</v>
      </c>
      <c r="G474" s="132">
        <v>40464</v>
      </c>
      <c r="H474" s="137">
        <v>73</v>
      </c>
      <c r="I474" s="132">
        <v>40072</v>
      </c>
      <c r="J474" s="138">
        <v>56.275000000000006</v>
      </c>
      <c r="K474" s="138">
        <f t="shared" si="14"/>
        <v>-4.7880889941629159E-2</v>
      </c>
      <c r="L474" s="138">
        <f t="shared" si="15"/>
        <v>-57.457067929954988</v>
      </c>
    </row>
    <row r="475" spans="1:12" x14ac:dyDescent="0.3">
      <c r="A475" s="132">
        <v>40458</v>
      </c>
      <c r="B475" s="133">
        <v>67.47</v>
      </c>
      <c r="D475" s="132">
        <v>40099</v>
      </c>
      <c r="E475" s="133">
        <v>52.99</v>
      </c>
      <c r="G475" s="132">
        <v>40465</v>
      </c>
      <c r="H475" s="137">
        <v>72.38</v>
      </c>
      <c r="I475" s="132">
        <v>40073</v>
      </c>
      <c r="J475" s="138">
        <v>56.244999999999997</v>
      </c>
      <c r="K475" s="138">
        <f t="shared" si="14"/>
        <v>-3.5744899708554906E-2</v>
      </c>
      <c r="L475" s="138">
        <f t="shared" si="15"/>
        <v>-42.893879650265887</v>
      </c>
    </row>
    <row r="476" spans="1:12" x14ac:dyDescent="0.3">
      <c r="A476" s="132">
        <v>40459</v>
      </c>
      <c r="B476" s="133">
        <v>66.44</v>
      </c>
      <c r="D476" s="132">
        <v>40100</v>
      </c>
      <c r="E476" s="133">
        <v>53.3</v>
      </c>
      <c r="G476" s="132">
        <v>40466</v>
      </c>
      <c r="H476" s="137">
        <v>73.19</v>
      </c>
      <c r="I476" s="132">
        <v>40074</v>
      </c>
      <c r="J476" s="138">
        <v>58.06</v>
      </c>
      <c r="K476" s="138" t="e">
        <f t="shared" si="14"/>
        <v>#N/A</v>
      </c>
      <c r="L476" s="138" t="e">
        <f t="shared" si="15"/>
        <v>#N/A</v>
      </c>
    </row>
    <row r="477" spans="1:12" x14ac:dyDescent="0.3">
      <c r="A477" s="132">
        <v>40462</v>
      </c>
      <c r="B477" s="133">
        <v>64.33</v>
      </c>
      <c r="D477" s="132">
        <v>40101</v>
      </c>
      <c r="E477" s="133">
        <v>52.1</v>
      </c>
      <c r="G477" s="132">
        <v>40469</v>
      </c>
      <c r="H477" s="137">
        <v>72.06</v>
      </c>
      <c r="I477" s="132">
        <v>40077</v>
      </c>
      <c r="J477" s="138">
        <v>58.79</v>
      </c>
      <c r="K477" s="138">
        <f t="shared" si="14"/>
        <v>1.257320013778844E-2</v>
      </c>
      <c r="L477" s="138">
        <f t="shared" si="15"/>
        <v>15.087840165346126</v>
      </c>
    </row>
    <row r="478" spans="1:12" x14ac:dyDescent="0.3">
      <c r="A478" s="132">
        <v>40463</v>
      </c>
      <c r="B478" s="133">
        <v>63.96</v>
      </c>
      <c r="D478" s="132">
        <v>40102</v>
      </c>
      <c r="E478" s="133">
        <v>56.98</v>
      </c>
      <c r="G478" s="132">
        <v>40470</v>
      </c>
      <c r="H478" s="137">
        <v>73.14</v>
      </c>
      <c r="I478" s="132">
        <v>40078</v>
      </c>
      <c r="J478" s="138">
        <v>58.094999999999999</v>
      </c>
      <c r="K478" s="138">
        <f t="shared" si="14"/>
        <v>2.2259370051029268E-2</v>
      </c>
      <c r="L478" s="138">
        <f t="shared" si="15"/>
        <v>26.711244061235117</v>
      </c>
    </row>
    <row r="479" spans="1:12" x14ac:dyDescent="0.3">
      <c r="A479" s="132">
        <v>40464</v>
      </c>
      <c r="B479" s="133">
        <v>63.98</v>
      </c>
      <c r="D479" s="132">
        <v>40105</v>
      </c>
      <c r="E479" s="133">
        <v>57.72</v>
      </c>
      <c r="G479" s="132">
        <v>40471</v>
      </c>
      <c r="H479" s="137">
        <v>72.739999999999995</v>
      </c>
      <c r="I479" s="132">
        <v>40079</v>
      </c>
      <c r="J479" s="138">
        <v>59.27</v>
      </c>
      <c r="K479" s="138">
        <f t="shared" si="14"/>
        <v>5.8487364943298481E-2</v>
      </c>
      <c r="L479" s="138">
        <f t="shared" si="15"/>
        <v>70.184837931958171</v>
      </c>
    </row>
    <row r="480" spans="1:12" x14ac:dyDescent="0.3">
      <c r="A480" s="132">
        <v>40465</v>
      </c>
      <c r="B480" s="133">
        <v>61.99</v>
      </c>
      <c r="D480" s="132">
        <v>40106</v>
      </c>
      <c r="E480" s="133">
        <v>56.37</v>
      </c>
      <c r="G480" s="132">
        <v>40472</v>
      </c>
      <c r="H480" s="137">
        <v>70.36</v>
      </c>
      <c r="I480" s="132">
        <v>40080</v>
      </c>
      <c r="J480" s="138">
        <v>61.814999999999998</v>
      </c>
      <c r="K480" s="138">
        <f t="shared" si="14"/>
        <v>7.4669680111265554E-2</v>
      </c>
      <c r="L480" s="138">
        <f t="shared" si="15"/>
        <v>89.603616133518656</v>
      </c>
    </row>
    <row r="481" spans="1:12" x14ac:dyDescent="0.3">
      <c r="A481" s="132">
        <v>40466</v>
      </c>
      <c r="B481" s="133">
        <v>61.04</v>
      </c>
      <c r="D481" s="132">
        <v>40107</v>
      </c>
      <c r="E481" s="133">
        <v>57.14</v>
      </c>
      <c r="G481" s="132">
        <v>40473</v>
      </c>
      <c r="H481" s="137">
        <v>70.61</v>
      </c>
      <c r="I481" s="132">
        <v>40081</v>
      </c>
      <c r="J481" s="138">
        <v>60.145000000000003</v>
      </c>
      <c r="K481" s="138">
        <f t="shared" si="14"/>
        <v>4.4365341205070449E-2</v>
      </c>
      <c r="L481" s="138">
        <f t="shared" si="15"/>
        <v>53.238409446084539</v>
      </c>
    </row>
    <row r="482" spans="1:12" x14ac:dyDescent="0.3">
      <c r="A482" s="132">
        <v>40469</v>
      </c>
      <c r="B482" s="133">
        <v>58.94</v>
      </c>
      <c r="D482" s="132">
        <v>40108</v>
      </c>
      <c r="E482" s="133">
        <v>53.3</v>
      </c>
      <c r="G482" s="132">
        <v>40476</v>
      </c>
      <c r="H482" s="137">
        <v>69.91</v>
      </c>
      <c r="I482" s="132">
        <v>40084</v>
      </c>
      <c r="J482" s="138">
        <v>58.425000000000004</v>
      </c>
      <c r="K482" s="138">
        <f t="shared" si="14"/>
        <v>1.972248887337481E-2</v>
      </c>
      <c r="L482" s="138">
        <f t="shared" si="15"/>
        <v>23.666986648049772</v>
      </c>
    </row>
    <row r="483" spans="1:12" x14ac:dyDescent="0.3">
      <c r="A483" s="132">
        <v>40470</v>
      </c>
      <c r="B483" s="133">
        <v>63.49</v>
      </c>
      <c r="D483" s="132">
        <v>40109</v>
      </c>
      <c r="E483" s="133">
        <v>54.07</v>
      </c>
      <c r="G483" s="132">
        <v>40477</v>
      </c>
      <c r="H483" s="137">
        <v>69.540000000000006</v>
      </c>
      <c r="I483" s="132">
        <v>40085</v>
      </c>
      <c r="J483" s="138">
        <v>59.75</v>
      </c>
      <c r="K483" s="138">
        <f t="shared" si="14"/>
        <v>6.1750333185250895E-2</v>
      </c>
      <c r="L483" s="138">
        <f t="shared" si="15"/>
        <v>74.100399822301071</v>
      </c>
    </row>
    <row r="484" spans="1:12" x14ac:dyDescent="0.3">
      <c r="A484" s="132">
        <v>40471</v>
      </c>
      <c r="B484" s="133">
        <v>61.97</v>
      </c>
      <c r="D484" s="132">
        <v>40112</v>
      </c>
      <c r="E484" s="133">
        <v>56.91</v>
      </c>
      <c r="G484" s="132">
        <v>40478</v>
      </c>
      <c r="H484" s="137">
        <v>69.86</v>
      </c>
      <c r="I484" s="132">
        <v>40086</v>
      </c>
      <c r="J484" s="138">
        <v>58.835000000000001</v>
      </c>
      <c r="K484" s="138">
        <f t="shared" si="14"/>
        <v>4.6048537647790974E-2</v>
      </c>
      <c r="L484" s="138">
        <f t="shared" si="15"/>
        <v>55.258245177349167</v>
      </c>
    </row>
    <row r="485" spans="1:12" x14ac:dyDescent="0.3">
      <c r="A485" s="132">
        <v>40472</v>
      </c>
      <c r="B485" s="133">
        <v>60.52</v>
      </c>
      <c r="D485" s="132">
        <v>40113</v>
      </c>
      <c r="E485" s="133">
        <v>56.73</v>
      </c>
      <c r="G485" s="132">
        <v>40479</v>
      </c>
      <c r="H485" s="137">
        <v>70.349999999999994</v>
      </c>
      <c r="I485" s="132">
        <v>40087</v>
      </c>
      <c r="J485" s="138">
        <v>57.485000000000007</v>
      </c>
      <c r="K485" s="138">
        <f t="shared" si="14"/>
        <v>-9.9035480537374397E-3</v>
      </c>
      <c r="L485" s="138">
        <f t="shared" si="15"/>
        <v>-11.884257664484927</v>
      </c>
    </row>
    <row r="486" spans="1:12" x14ac:dyDescent="0.3">
      <c r="A486" s="132">
        <v>40473</v>
      </c>
      <c r="B486" s="133">
        <v>59.97</v>
      </c>
      <c r="D486" s="132">
        <v>40114</v>
      </c>
      <c r="E486" s="133">
        <v>62.4</v>
      </c>
      <c r="G486" s="132">
        <v>40480</v>
      </c>
      <c r="H486" s="137">
        <v>70.56</v>
      </c>
      <c r="I486" s="132">
        <v>40088</v>
      </c>
      <c r="J486" s="138">
        <v>61.365000000000002</v>
      </c>
      <c r="K486" s="138">
        <f t="shared" si="14"/>
        <v>4.3799965980608993E-2</v>
      </c>
      <c r="L486" s="138">
        <f t="shared" si="15"/>
        <v>52.559959176730793</v>
      </c>
    </row>
    <row r="487" spans="1:12" x14ac:dyDescent="0.3">
      <c r="A487" s="132">
        <v>40476</v>
      </c>
      <c r="B487" s="133">
        <v>60.95</v>
      </c>
      <c r="D487" s="132">
        <v>40115</v>
      </c>
      <c r="E487" s="133">
        <v>55.68</v>
      </c>
      <c r="G487" s="132">
        <v>40483</v>
      </c>
      <c r="H487" s="137">
        <v>71.45</v>
      </c>
      <c r="I487" s="132">
        <v>40091</v>
      </c>
      <c r="J487" s="138">
        <v>57.42499999999999</v>
      </c>
      <c r="K487" s="138">
        <f t="shared" si="14"/>
        <v>-1.1532834150959787E-2</v>
      </c>
      <c r="L487" s="138">
        <f t="shared" si="15"/>
        <v>-13.839400981151742</v>
      </c>
    </row>
    <row r="488" spans="1:12" x14ac:dyDescent="0.3">
      <c r="A488" s="132">
        <v>40477</v>
      </c>
      <c r="B488" s="133">
        <v>63.2</v>
      </c>
      <c r="D488" s="132">
        <v>40116</v>
      </c>
      <c r="E488" s="133">
        <v>64.95</v>
      </c>
      <c r="G488" s="132">
        <v>40484</v>
      </c>
      <c r="H488" s="137">
        <v>71.88</v>
      </c>
      <c r="I488" s="132">
        <v>40092</v>
      </c>
      <c r="J488" s="138">
        <v>56.81</v>
      </c>
      <c r="K488" s="138">
        <f t="shared" si="14"/>
        <v>-4.1504977222878367E-2</v>
      </c>
      <c r="L488" s="138">
        <f t="shared" si="15"/>
        <v>-49.805972667454036</v>
      </c>
    </row>
    <row r="489" spans="1:12" x14ac:dyDescent="0.3">
      <c r="A489" s="132">
        <v>40478</v>
      </c>
      <c r="B489" s="133">
        <v>62.8</v>
      </c>
      <c r="D489" s="132">
        <v>40119</v>
      </c>
      <c r="E489" s="133">
        <v>62.28</v>
      </c>
      <c r="G489" s="132">
        <v>40485</v>
      </c>
      <c r="H489" s="137">
        <v>67.64</v>
      </c>
      <c r="I489" s="132">
        <v>40093</v>
      </c>
      <c r="J489" s="138">
        <v>56.360000000000007</v>
      </c>
      <c r="K489" s="138">
        <f t="shared" si="14"/>
        <v>-8.8247189193561296E-2</v>
      </c>
      <c r="L489" s="138">
        <f t="shared" si="15"/>
        <v>-105.89662703227356</v>
      </c>
    </row>
    <row r="490" spans="1:12" x14ac:dyDescent="0.3">
      <c r="A490" s="132">
        <v>40479</v>
      </c>
      <c r="B490" s="133">
        <v>63.33</v>
      </c>
      <c r="D490" s="132">
        <v>40120</v>
      </c>
      <c r="E490" s="133">
        <v>60.44</v>
      </c>
      <c r="G490" s="132">
        <v>40486</v>
      </c>
      <c r="H490" s="137">
        <v>65.180000000000007</v>
      </c>
      <c r="I490" s="132">
        <v>40094</v>
      </c>
      <c r="J490" s="138">
        <v>55.830000000000005</v>
      </c>
      <c r="K490" s="138">
        <f t="shared" si="14"/>
        <v>-7.1743287056280608E-2</v>
      </c>
      <c r="L490" s="138">
        <f t="shared" si="15"/>
        <v>-86.09194446753672</v>
      </c>
    </row>
    <row r="491" spans="1:12" x14ac:dyDescent="0.3">
      <c r="A491" s="132">
        <v>40480</v>
      </c>
      <c r="B491" s="133">
        <v>65.11</v>
      </c>
      <c r="D491" s="132">
        <v>40121</v>
      </c>
      <c r="E491" s="133">
        <v>59.92</v>
      </c>
      <c r="G491" s="132">
        <v>40487</v>
      </c>
      <c r="H491" s="137">
        <v>67.5</v>
      </c>
      <c r="I491" s="132">
        <v>40095</v>
      </c>
      <c r="J491" s="138">
        <v>54.794999999999995</v>
      </c>
      <c r="K491" s="138">
        <f t="shared" si="14"/>
        <v>-6.2130937098844832E-2</v>
      </c>
      <c r="L491" s="138">
        <f t="shared" si="15"/>
        <v>-74.55712451861379</v>
      </c>
    </row>
    <row r="492" spans="1:12" x14ac:dyDescent="0.3">
      <c r="A492" s="132">
        <v>40483</v>
      </c>
      <c r="B492" s="133">
        <v>65.45</v>
      </c>
      <c r="D492" s="132">
        <v>40122</v>
      </c>
      <c r="E492" s="133">
        <v>56.39</v>
      </c>
      <c r="G492" s="132">
        <v>40490</v>
      </c>
      <c r="H492" s="137">
        <v>67.31</v>
      </c>
      <c r="I492" s="132">
        <v>40098</v>
      </c>
      <c r="J492" s="138">
        <v>54.84</v>
      </c>
      <c r="K492" s="138">
        <f t="shared" si="14"/>
        <v>-8.2175732217573169E-2</v>
      </c>
      <c r="L492" s="138">
        <f t="shared" si="15"/>
        <v>-98.610878661087796</v>
      </c>
    </row>
    <row r="493" spans="1:12" x14ac:dyDescent="0.3">
      <c r="A493" s="132">
        <v>40484</v>
      </c>
      <c r="B493" s="133">
        <v>65.8</v>
      </c>
      <c r="D493" s="132">
        <v>40123</v>
      </c>
      <c r="E493" s="133">
        <v>52.75</v>
      </c>
      <c r="G493" s="132">
        <v>40491</v>
      </c>
      <c r="H493" s="137">
        <v>68.709999999999994</v>
      </c>
      <c r="I493" s="132">
        <v>40099</v>
      </c>
      <c r="J493" s="138">
        <v>55.685000000000002</v>
      </c>
      <c r="K493" s="138">
        <f t="shared" si="14"/>
        <v>-5.3539559785841739E-2</v>
      </c>
      <c r="L493" s="138">
        <f t="shared" si="15"/>
        <v>-64.247471743010081</v>
      </c>
    </row>
    <row r="494" spans="1:12" x14ac:dyDescent="0.3">
      <c r="A494" s="132">
        <v>40485</v>
      </c>
      <c r="B494" s="133">
        <v>57.51</v>
      </c>
      <c r="D494" s="132">
        <v>40126</v>
      </c>
      <c r="E494" s="133">
        <v>50.68</v>
      </c>
      <c r="G494" s="132">
        <v>40492</v>
      </c>
      <c r="H494" s="137">
        <v>68.05</v>
      </c>
      <c r="I494" s="132">
        <v>40100</v>
      </c>
      <c r="J494" s="138">
        <v>56.435000000000002</v>
      </c>
      <c r="K494" s="138">
        <f t="shared" si="14"/>
        <v>-1.8265634513351382E-2</v>
      </c>
      <c r="L494" s="138">
        <f t="shared" si="15"/>
        <v>-21.918761416021656</v>
      </c>
    </row>
    <row r="495" spans="1:12" x14ac:dyDescent="0.3">
      <c r="A495" s="132">
        <v>40486</v>
      </c>
      <c r="B495" s="133">
        <v>52.99</v>
      </c>
      <c r="D495" s="132">
        <v>40127</v>
      </c>
      <c r="E495" s="133">
        <v>49.68</v>
      </c>
      <c r="G495" s="132">
        <v>40493</v>
      </c>
      <c r="H495" s="137">
        <v>67.599999999999994</v>
      </c>
      <c r="I495" s="132">
        <v>40101</v>
      </c>
      <c r="J495" s="138">
        <v>55.95000000000001</v>
      </c>
      <c r="K495" s="138">
        <f t="shared" si="14"/>
        <v>-8.8242483500366523E-2</v>
      </c>
      <c r="L495" s="138">
        <f t="shared" si="15"/>
        <v>-105.89098020043981</v>
      </c>
    </row>
    <row r="496" spans="1:12" x14ac:dyDescent="0.3">
      <c r="A496" s="132">
        <v>40487</v>
      </c>
      <c r="B496" s="133">
        <v>51.91</v>
      </c>
      <c r="D496" s="132">
        <v>40128</v>
      </c>
      <c r="E496" s="133">
        <v>51.46</v>
      </c>
      <c r="G496" s="132">
        <v>40494</v>
      </c>
      <c r="H496" s="137">
        <v>69.010000000000005</v>
      </c>
      <c r="I496" s="132">
        <v>40102</v>
      </c>
      <c r="J496" s="138">
        <v>58.879999999999995</v>
      </c>
      <c r="K496" s="138">
        <f t="shared" si="14"/>
        <v>2.5337396604266534E-2</v>
      </c>
      <c r="L496" s="138">
        <f t="shared" si="15"/>
        <v>30.404875925119839</v>
      </c>
    </row>
    <row r="497" spans="1:12" x14ac:dyDescent="0.3">
      <c r="A497" s="132">
        <v>40490</v>
      </c>
      <c r="B497" s="133">
        <v>49.09</v>
      </c>
      <c r="D497" s="132">
        <v>40129</v>
      </c>
      <c r="E497" s="133">
        <v>56.51</v>
      </c>
      <c r="G497" s="132">
        <v>40497</v>
      </c>
      <c r="H497" s="137">
        <v>68.709999999999994</v>
      </c>
      <c r="I497" s="132">
        <v>40105</v>
      </c>
      <c r="J497" s="138">
        <v>60.19</v>
      </c>
      <c r="K497" s="138">
        <f t="shared" si="14"/>
        <v>5.9496567505720743E-2</v>
      </c>
      <c r="L497" s="138">
        <f t="shared" si="15"/>
        <v>71.395881006864883</v>
      </c>
    </row>
    <row r="498" spans="1:12" x14ac:dyDescent="0.3">
      <c r="A498" s="132">
        <v>40491</v>
      </c>
      <c r="B498" s="133">
        <v>52.51</v>
      </c>
      <c r="D498" s="132">
        <v>40130</v>
      </c>
      <c r="E498" s="133">
        <v>53.89</v>
      </c>
      <c r="G498" s="132">
        <v>40498</v>
      </c>
      <c r="H498" s="137">
        <v>70.290000000000006</v>
      </c>
      <c r="I498" s="132">
        <v>40106</v>
      </c>
      <c r="J498" s="138">
        <v>59.04999999999999</v>
      </c>
      <c r="K498" s="138">
        <f t="shared" si="14"/>
        <v>4.7728885734563221E-2</v>
      </c>
      <c r="L498" s="138">
        <f t="shared" si="15"/>
        <v>57.274662881475862</v>
      </c>
    </row>
    <row r="499" spans="1:12" x14ac:dyDescent="0.3">
      <c r="A499" s="132">
        <v>40492</v>
      </c>
      <c r="B499" s="133">
        <v>48.08</v>
      </c>
      <c r="D499" s="132">
        <v>40133</v>
      </c>
      <c r="E499" s="133">
        <v>52.96</v>
      </c>
      <c r="G499" s="132">
        <v>40499</v>
      </c>
      <c r="H499" s="137">
        <v>69.260000000000005</v>
      </c>
      <c r="I499" s="132">
        <v>40107</v>
      </c>
      <c r="J499" s="138">
        <v>60.23</v>
      </c>
      <c r="K499" s="138">
        <f t="shared" si="14"/>
        <v>7.8810675264194718E-2</v>
      </c>
      <c r="L499" s="138">
        <f t="shared" si="15"/>
        <v>94.572810317033671</v>
      </c>
    </row>
    <row r="500" spans="1:12" x14ac:dyDescent="0.3">
      <c r="A500" s="132">
        <v>40493</v>
      </c>
      <c r="B500" s="133">
        <v>46.56</v>
      </c>
      <c r="D500" s="132">
        <v>40134</v>
      </c>
      <c r="E500" s="133">
        <v>51.79</v>
      </c>
      <c r="G500" s="132">
        <v>40500</v>
      </c>
      <c r="H500" s="137">
        <v>68.510000000000005</v>
      </c>
      <c r="I500" s="132">
        <v>40108</v>
      </c>
      <c r="J500" s="138">
        <v>56.514999999999993</v>
      </c>
      <c r="K500" s="138">
        <f t="shared" si="14"/>
        <v>3.1389725339903259E-2</v>
      </c>
      <c r="L500" s="138">
        <f t="shared" si="15"/>
        <v>37.667670407883911</v>
      </c>
    </row>
    <row r="501" spans="1:12" x14ac:dyDescent="0.3">
      <c r="A501" s="132">
        <v>40494</v>
      </c>
      <c r="B501" s="133">
        <v>54.54</v>
      </c>
      <c r="D501" s="132">
        <v>40135</v>
      </c>
      <c r="E501" s="133">
        <v>48.98</v>
      </c>
      <c r="G501" s="132">
        <v>40501</v>
      </c>
      <c r="H501" s="137">
        <v>68.08</v>
      </c>
      <c r="I501" s="132">
        <v>40109</v>
      </c>
      <c r="J501" s="138">
        <v>57.610000000000007</v>
      </c>
      <c r="K501" s="138">
        <f t="shared" si="14"/>
        <v>5.0510576221736013E-2</v>
      </c>
      <c r="L501" s="138">
        <f t="shared" si="15"/>
        <v>60.612691466083213</v>
      </c>
    </row>
    <row r="502" spans="1:12" x14ac:dyDescent="0.3">
      <c r="A502" s="132">
        <v>40497</v>
      </c>
      <c r="B502" s="133">
        <v>53.75</v>
      </c>
      <c r="D502" s="132">
        <v>40136</v>
      </c>
      <c r="E502" s="133">
        <v>49.14</v>
      </c>
      <c r="G502" s="132">
        <v>40504</v>
      </c>
      <c r="H502" s="137">
        <v>66.12</v>
      </c>
      <c r="I502" s="132">
        <v>40112</v>
      </c>
      <c r="J502" s="138">
        <v>59.449999999999996</v>
      </c>
      <c r="K502" s="138">
        <f t="shared" si="14"/>
        <v>6.7612462961300052E-2</v>
      </c>
      <c r="L502" s="138">
        <f t="shared" si="15"/>
        <v>81.134955553560062</v>
      </c>
    </row>
    <row r="503" spans="1:12" x14ac:dyDescent="0.3">
      <c r="A503" s="132">
        <v>40498</v>
      </c>
      <c r="B503" s="133">
        <v>59.76</v>
      </c>
      <c r="D503" s="132">
        <v>40137</v>
      </c>
      <c r="E503" s="133">
        <v>46.86</v>
      </c>
      <c r="G503" s="132">
        <v>40505</v>
      </c>
      <c r="H503" s="137">
        <v>68.680000000000007</v>
      </c>
      <c r="I503" s="132">
        <v>40113</v>
      </c>
      <c r="J503" s="138">
        <v>58.784999999999997</v>
      </c>
      <c r="K503" s="138">
        <f t="shared" si="14"/>
        <v>4.1640825728714345E-2</v>
      </c>
      <c r="L503" s="138">
        <f t="shared" si="15"/>
        <v>49.968990874457212</v>
      </c>
    </row>
    <row r="504" spans="1:12" x14ac:dyDescent="0.3">
      <c r="A504" s="132">
        <v>40499</v>
      </c>
      <c r="B504" s="133">
        <v>56.15</v>
      </c>
      <c r="D504" s="132">
        <v>40140</v>
      </c>
      <c r="E504" s="133">
        <v>46.86</v>
      </c>
      <c r="G504" s="132">
        <v>40506</v>
      </c>
      <c r="H504" s="137">
        <v>68.86</v>
      </c>
      <c r="I504" s="132">
        <v>40114</v>
      </c>
      <c r="J504" s="138">
        <v>61.889999999999993</v>
      </c>
      <c r="K504" s="138">
        <f t="shared" si="14"/>
        <v>0.10616621983914178</v>
      </c>
      <c r="L504" s="138">
        <f t="shared" si="15"/>
        <v>127.39946380697013</v>
      </c>
    </row>
    <row r="505" spans="1:12" x14ac:dyDescent="0.3">
      <c r="A505" s="132">
        <v>40500</v>
      </c>
      <c r="B505" s="133">
        <v>45.54</v>
      </c>
      <c r="D505" s="132">
        <v>40504</v>
      </c>
      <c r="E505" s="133">
        <v>68.88</v>
      </c>
      <c r="G505" s="132">
        <v>40508</v>
      </c>
      <c r="H505" s="137">
        <v>71.41</v>
      </c>
      <c r="I505" s="132">
        <v>40115</v>
      </c>
      <c r="J505" s="138">
        <v>57.125</v>
      </c>
      <c r="K505" s="138">
        <f t="shared" si="14"/>
        <v>-2.9806385869565143E-2</v>
      </c>
      <c r="L505" s="138">
        <f t="shared" si="15"/>
        <v>-35.767663043478173</v>
      </c>
    </row>
    <row r="506" spans="1:12" x14ac:dyDescent="0.3">
      <c r="A506" s="132">
        <v>40501</v>
      </c>
      <c r="B506" s="133">
        <v>44.73</v>
      </c>
      <c r="D506" s="132">
        <v>40505</v>
      </c>
      <c r="E506" s="133">
        <v>70.52</v>
      </c>
      <c r="G506" s="132">
        <v>40511</v>
      </c>
      <c r="H506" s="137">
        <v>69</v>
      </c>
      <c r="I506" s="132">
        <v>40116</v>
      </c>
      <c r="J506" s="138">
        <v>63.390000000000008</v>
      </c>
      <c r="K506" s="138">
        <f t="shared" si="14"/>
        <v>5.3164977571025257E-2</v>
      </c>
      <c r="L506" s="138">
        <f t="shared" si="15"/>
        <v>63.797973085230311</v>
      </c>
    </row>
    <row r="507" spans="1:12" x14ac:dyDescent="0.3">
      <c r="A507" s="132">
        <v>40885</v>
      </c>
      <c r="B507" s="133">
        <v>83.96</v>
      </c>
      <c r="D507" s="132">
        <v>40506</v>
      </c>
      <c r="E507" s="133">
        <v>70.63</v>
      </c>
      <c r="G507" s="132">
        <v>40512</v>
      </c>
      <c r="H507" s="137">
        <v>71.08</v>
      </c>
      <c r="I507" s="132">
        <v>40119</v>
      </c>
      <c r="J507" s="138">
        <v>60.905000000000001</v>
      </c>
      <c r="K507" s="138">
        <f t="shared" si="14"/>
        <v>3.1414055884843549E-2</v>
      </c>
      <c r="L507" s="138">
        <f t="shared" si="15"/>
        <v>37.696867061812256</v>
      </c>
    </row>
    <row r="508" spans="1:12" x14ac:dyDescent="0.3">
      <c r="A508" s="132">
        <v>40886</v>
      </c>
      <c r="B508" s="133">
        <v>80.89</v>
      </c>
      <c r="D508" s="132">
        <v>40508</v>
      </c>
      <c r="E508" s="133">
        <v>72.98</v>
      </c>
      <c r="G508" s="132">
        <v>40513</v>
      </c>
      <c r="H508" s="137">
        <v>69.180000000000007</v>
      </c>
      <c r="I508" s="132">
        <v>40120</v>
      </c>
      <c r="J508" s="138">
        <v>59.944999999999993</v>
      </c>
      <c r="K508" s="138">
        <f t="shared" si="14"/>
        <v>-4.731861198738232E-3</v>
      </c>
      <c r="L508" s="138">
        <f t="shared" si="15"/>
        <v>-5.6782334384858775</v>
      </c>
    </row>
    <row r="509" spans="1:12" x14ac:dyDescent="0.3">
      <c r="A509" s="132">
        <v>40889</v>
      </c>
      <c r="B509" s="133">
        <v>83.53</v>
      </c>
      <c r="D509" s="132">
        <v>40511</v>
      </c>
      <c r="E509" s="133">
        <v>70.55</v>
      </c>
      <c r="G509" s="132">
        <v>40514</v>
      </c>
      <c r="H509" s="137">
        <v>65.489999999999995</v>
      </c>
      <c r="I509" s="132">
        <v>40121</v>
      </c>
      <c r="J509" s="138">
        <v>60.370000000000005</v>
      </c>
      <c r="K509" s="138">
        <f t="shared" si="14"/>
        <v>6.8211979120587657E-2</v>
      </c>
      <c r="L509" s="138">
        <f t="shared" si="15"/>
        <v>81.854374944705171</v>
      </c>
    </row>
    <row r="510" spans="1:12" x14ac:dyDescent="0.3">
      <c r="A510" s="132">
        <v>40890</v>
      </c>
      <c r="B510" s="133">
        <v>86.47</v>
      </c>
      <c r="D510" s="132">
        <v>40512</v>
      </c>
      <c r="E510" s="133">
        <v>72.42</v>
      </c>
      <c r="G510" s="132">
        <v>40515</v>
      </c>
      <c r="H510" s="137">
        <v>64.08</v>
      </c>
      <c r="I510" s="132">
        <v>40122</v>
      </c>
      <c r="J510" s="138">
        <v>57.79</v>
      </c>
      <c r="K510" s="138">
        <f t="shared" si="14"/>
        <v>3.1244575594513557E-3</v>
      </c>
      <c r="L510" s="138">
        <f t="shared" si="15"/>
        <v>3.7493490713416264</v>
      </c>
    </row>
    <row r="511" spans="1:12" x14ac:dyDescent="0.3">
      <c r="A511" s="132">
        <v>40891</v>
      </c>
      <c r="B511" s="133">
        <v>87.1</v>
      </c>
      <c r="D511" s="132">
        <v>40513</v>
      </c>
      <c r="E511" s="133">
        <v>70.510000000000005</v>
      </c>
      <c r="G511" s="132">
        <v>40518</v>
      </c>
      <c r="H511" s="137">
        <v>64.12</v>
      </c>
      <c r="I511" s="132">
        <v>40123</v>
      </c>
      <c r="J511" s="138">
        <v>55.935000000000002</v>
      </c>
      <c r="K511" s="138">
        <f t="shared" si="14"/>
        <v>-5.9125315391084843E-2</v>
      </c>
      <c r="L511" s="138">
        <f t="shared" si="15"/>
        <v>-70.950378469301796</v>
      </c>
    </row>
    <row r="512" spans="1:12" x14ac:dyDescent="0.3">
      <c r="A512" s="132">
        <v>40892</v>
      </c>
      <c r="B512" s="133">
        <v>86.92</v>
      </c>
      <c r="D512" s="132">
        <v>40514</v>
      </c>
      <c r="E512" s="133">
        <v>67.16</v>
      </c>
      <c r="G512" s="132">
        <v>40519</v>
      </c>
      <c r="H512" s="137">
        <v>64.45</v>
      </c>
      <c r="I512" s="132">
        <v>40126</v>
      </c>
      <c r="J512" s="138">
        <v>54.435000000000002</v>
      </c>
      <c r="K512" s="138">
        <f t="shared" si="14"/>
        <v>-7.3998468997193076E-2</v>
      </c>
      <c r="L512" s="138">
        <f t="shared" si="15"/>
        <v>-88.798162796631686</v>
      </c>
    </row>
    <row r="513" spans="1:12" x14ac:dyDescent="0.3">
      <c r="A513" s="132">
        <v>40893</v>
      </c>
      <c r="B513" s="133">
        <v>87.05</v>
      </c>
      <c r="D513" s="132">
        <v>40515</v>
      </c>
      <c r="E513" s="133">
        <v>66.5</v>
      </c>
      <c r="G513" s="132">
        <v>40520</v>
      </c>
      <c r="H513" s="137">
        <v>63.74</v>
      </c>
      <c r="I513" s="132">
        <v>40127</v>
      </c>
      <c r="J513" s="138">
        <v>54.544999999999995</v>
      </c>
      <c r="K513" s="138">
        <f t="shared" si="14"/>
        <v>-0.11867830021005009</v>
      </c>
      <c r="L513" s="138">
        <f t="shared" si="15"/>
        <v>-142.41396025206009</v>
      </c>
    </row>
    <row r="514" spans="1:12" x14ac:dyDescent="0.3">
      <c r="A514" s="132">
        <v>40896</v>
      </c>
      <c r="B514" s="133">
        <v>86.36</v>
      </c>
      <c r="D514" s="132">
        <v>40518</v>
      </c>
      <c r="E514" s="133">
        <v>66.319999999999993</v>
      </c>
      <c r="G514" s="132">
        <v>40521</v>
      </c>
      <c r="H514" s="137">
        <v>61.87</v>
      </c>
      <c r="I514" s="132">
        <v>40128</v>
      </c>
      <c r="J514" s="138">
        <v>56.215000000000003</v>
      </c>
      <c r="K514" s="138">
        <f t="shared" si="14"/>
        <v>-1.5929978118161867E-2</v>
      </c>
      <c r="L514" s="138">
        <f t="shared" si="15"/>
        <v>-19.115973741794239</v>
      </c>
    </row>
    <row r="515" spans="1:12" x14ac:dyDescent="0.3">
      <c r="A515" s="132">
        <v>40897</v>
      </c>
      <c r="B515" s="133">
        <v>81.41</v>
      </c>
      <c r="D515" s="132">
        <v>40519</v>
      </c>
      <c r="E515" s="133">
        <v>65.73</v>
      </c>
      <c r="G515" s="132">
        <v>40522</v>
      </c>
      <c r="H515" s="137">
        <v>61.56</v>
      </c>
      <c r="I515" s="132">
        <v>40129</v>
      </c>
      <c r="J515" s="138">
        <v>59.784999999999997</v>
      </c>
      <c r="K515" s="138">
        <f t="shared" si="14"/>
        <v>-5.6870168796340284E-2</v>
      </c>
      <c r="L515" s="138">
        <f t="shared" si="15"/>
        <v>-68.244202555608339</v>
      </c>
    </row>
    <row r="516" spans="1:12" x14ac:dyDescent="0.3">
      <c r="A516" s="132">
        <v>40898</v>
      </c>
      <c r="B516" s="133">
        <v>78.89</v>
      </c>
      <c r="D516" s="132">
        <v>40520</v>
      </c>
      <c r="E516" s="133">
        <v>64.97</v>
      </c>
      <c r="G516" s="132">
        <v>40525</v>
      </c>
      <c r="H516" s="137">
        <v>61.86</v>
      </c>
      <c r="I516" s="132">
        <v>40130</v>
      </c>
      <c r="J516" s="138">
        <v>58.28</v>
      </c>
      <c r="K516" s="138">
        <f t="shared" si="14"/>
        <v>-4.3099909695427305E-2</v>
      </c>
      <c r="L516" s="138">
        <f t="shared" si="15"/>
        <v>-51.719891634512763</v>
      </c>
    </row>
    <row r="517" spans="1:12" x14ac:dyDescent="0.3">
      <c r="A517" s="132">
        <v>40899</v>
      </c>
      <c r="B517" s="133">
        <v>79.69</v>
      </c>
      <c r="D517" s="132">
        <v>40521</v>
      </c>
      <c r="E517" s="133">
        <v>62.68</v>
      </c>
      <c r="G517" s="132">
        <v>40526</v>
      </c>
      <c r="H517" s="137">
        <v>63.03</v>
      </c>
      <c r="I517" s="132">
        <v>40133</v>
      </c>
      <c r="J517" s="138">
        <v>57.47</v>
      </c>
      <c r="K517" s="138">
        <f t="shared" si="14"/>
        <v>-4.1287847193260396E-2</v>
      </c>
      <c r="L517" s="138">
        <f t="shared" si="15"/>
        <v>-49.545416631912474</v>
      </c>
    </row>
    <row r="518" spans="1:12" x14ac:dyDescent="0.3">
      <c r="A518" s="132">
        <v>40900</v>
      </c>
      <c r="B518" s="133">
        <v>82.79</v>
      </c>
      <c r="D518" s="132">
        <v>40522</v>
      </c>
      <c r="E518" s="133">
        <v>62.29</v>
      </c>
      <c r="G518" s="132">
        <v>40527</v>
      </c>
      <c r="H518" s="137">
        <v>64.78</v>
      </c>
      <c r="I518" s="132">
        <v>40134</v>
      </c>
      <c r="J518" s="138">
        <v>57.314999999999998</v>
      </c>
      <c r="K518" s="138">
        <f t="shared" si="14"/>
        <v>-5.0604604936226712E-2</v>
      </c>
      <c r="L518" s="138">
        <f t="shared" si="15"/>
        <v>-60.725525923472048</v>
      </c>
    </row>
    <row r="519" spans="1:12" x14ac:dyDescent="0.3">
      <c r="A519" s="132">
        <v>40904</v>
      </c>
      <c r="B519" s="133">
        <v>79.67</v>
      </c>
      <c r="D519" s="132">
        <v>40525</v>
      </c>
      <c r="E519" s="133">
        <v>62.26</v>
      </c>
      <c r="G519" s="132">
        <v>40528</v>
      </c>
      <c r="H519" s="137">
        <v>65.94</v>
      </c>
      <c r="I519" s="132">
        <v>40135</v>
      </c>
      <c r="J519" s="138">
        <v>55.955000000000005</v>
      </c>
      <c r="K519" s="138">
        <f t="shared" si="14"/>
        <v>-3.1752898425332993E-2</v>
      </c>
      <c r="L519" s="138">
        <f t="shared" si="15"/>
        <v>-38.103478110399585</v>
      </c>
    </row>
    <row r="520" spans="1:12" x14ac:dyDescent="0.3">
      <c r="A520" s="132">
        <v>40905</v>
      </c>
      <c r="B520" s="133">
        <v>81.34</v>
      </c>
      <c r="D520" s="132">
        <v>40526</v>
      </c>
      <c r="E520" s="133">
        <v>62.19</v>
      </c>
      <c r="G520" s="132">
        <v>40529</v>
      </c>
      <c r="H520" s="137">
        <v>66.12</v>
      </c>
      <c r="I520" s="132">
        <v>40136</v>
      </c>
      <c r="J520" s="138">
        <v>56.034999999999997</v>
      </c>
      <c r="K520" s="138">
        <f t="shared" si="14"/>
        <v>1.7877893984087657E-3</v>
      </c>
      <c r="L520" s="138">
        <f t="shared" si="15"/>
        <v>2.1453472780905187</v>
      </c>
    </row>
    <row r="521" spans="1:12" x14ac:dyDescent="0.3">
      <c r="A521" s="132">
        <v>40906</v>
      </c>
      <c r="B521" s="133">
        <v>79.55</v>
      </c>
      <c r="D521" s="132">
        <v>40527</v>
      </c>
      <c r="E521" s="133">
        <v>63.91</v>
      </c>
      <c r="G521" s="132">
        <v>40532</v>
      </c>
      <c r="H521" s="137">
        <v>65.92</v>
      </c>
      <c r="I521" s="132">
        <v>40137</v>
      </c>
      <c r="J521" s="138">
        <v>55.300000000000004</v>
      </c>
      <c r="K521" s="138">
        <f t="shared" si="14"/>
        <v>1.5890511619362578E-2</v>
      </c>
      <c r="L521" s="138">
        <f t="shared" si="15"/>
        <v>19.068613943235093</v>
      </c>
    </row>
    <row r="522" spans="1:12" x14ac:dyDescent="0.3">
      <c r="A522" s="132">
        <v>40907</v>
      </c>
      <c r="B522" s="133">
        <v>79.36</v>
      </c>
      <c r="D522" s="132">
        <v>40528</v>
      </c>
      <c r="E522" s="133">
        <v>65.94</v>
      </c>
      <c r="G522" s="132">
        <v>40533</v>
      </c>
      <c r="H522" s="137">
        <v>66.36</v>
      </c>
      <c r="I522" s="132">
        <v>40140</v>
      </c>
      <c r="J522" s="138">
        <v>59.00333333333333</v>
      </c>
      <c r="K522" s="138">
        <f t="shared" si="14"/>
        <v>8.1736792251046589E-2</v>
      </c>
      <c r="L522" s="138">
        <f t="shared" si="15"/>
        <v>98.084150701255908</v>
      </c>
    </row>
    <row r="523" spans="1:12" x14ac:dyDescent="0.3">
      <c r="A523" s="132">
        <v>40911</v>
      </c>
      <c r="B523" s="133">
        <v>78.86</v>
      </c>
      <c r="D523" s="132">
        <v>40529</v>
      </c>
      <c r="E523" s="133">
        <v>65.16</v>
      </c>
      <c r="G523" s="132">
        <v>40534</v>
      </c>
      <c r="H523" s="137">
        <v>66.03</v>
      </c>
      <c r="I523" s="132">
        <v>40141</v>
      </c>
      <c r="J523" s="138">
        <v>65.125</v>
      </c>
      <c r="K523" s="138">
        <f t="shared" si="14"/>
        <v>0.15849862136440446</v>
      </c>
      <c r="L523" s="138">
        <f t="shared" si="15"/>
        <v>190.19834563728531</v>
      </c>
    </row>
    <row r="524" spans="1:12" x14ac:dyDescent="0.3">
      <c r="A524" s="132">
        <v>40912</v>
      </c>
      <c r="B524" s="133">
        <v>77.42</v>
      </c>
      <c r="D524" s="132">
        <v>40532</v>
      </c>
      <c r="E524" s="133">
        <v>65.55</v>
      </c>
      <c r="G524" s="132">
        <v>40535</v>
      </c>
      <c r="H524" s="137">
        <v>68.16</v>
      </c>
      <c r="I524" s="132">
        <v>40142</v>
      </c>
      <c r="J524" s="138">
        <v>65.284999999999982</v>
      </c>
      <c r="K524" s="138">
        <f t="shared" si="14"/>
        <v>9.1996320147193875E-2</v>
      </c>
      <c r="L524" s="138">
        <f t="shared" si="15"/>
        <v>110.39558417663265</v>
      </c>
    </row>
    <row r="525" spans="1:12" x14ac:dyDescent="0.3">
      <c r="A525" s="132">
        <v>40913</v>
      </c>
      <c r="B525" s="133">
        <v>77.099999999999994</v>
      </c>
      <c r="D525" s="132">
        <v>40533</v>
      </c>
      <c r="E525" s="133">
        <v>65.81</v>
      </c>
      <c r="G525" s="132">
        <v>40539</v>
      </c>
      <c r="H525" s="137">
        <v>67.88</v>
      </c>
      <c r="I525" s="132">
        <v>40143</v>
      </c>
      <c r="J525" s="138" t="e">
        <v>#N/A</v>
      </c>
      <c r="K525" s="138" t="e">
        <f t="shared" si="14"/>
        <v>#N/A</v>
      </c>
      <c r="L525" s="138" t="e">
        <f t="shared" si="15"/>
        <v>#N/A</v>
      </c>
    </row>
    <row r="526" spans="1:12" x14ac:dyDescent="0.3">
      <c r="A526" s="132">
        <v>40914</v>
      </c>
      <c r="B526" s="133">
        <v>77.36</v>
      </c>
      <c r="D526" s="132">
        <v>40534</v>
      </c>
      <c r="E526" s="133">
        <v>66.099999999999994</v>
      </c>
      <c r="G526" s="132">
        <v>40540</v>
      </c>
      <c r="H526" s="137">
        <v>67.42</v>
      </c>
      <c r="I526" s="132">
        <v>40144</v>
      </c>
      <c r="J526" s="138">
        <v>67.399999999999991</v>
      </c>
      <c r="K526" s="138">
        <f t="shared" si="14"/>
        <v>0.17278580128762822</v>
      </c>
      <c r="L526" s="138">
        <f t="shared" si="15"/>
        <v>207.34296154515383</v>
      </c>
    </row>
    <row r="527" spans="1:12" x14ac:dyDescent="0.3">
      <c r="A527" s="132">
        <v>40917</v>
      </c>
      <c r="B527" s="133">
        <v>78.8</v>
      </c>
      <c r="D527" s="132">
        <v>40535</v>
      </c>
      <c r="E527" s="133">
        <v>67.650000000000006</v>
      </c>
      <c r="G527" s="132">
        <v>40541</v>
      </c>
      <c r="H527" s="137">
        <v>68.040000000000006</v>
      </c>
      <c r="I527" s="132">
        <v>40147</v>
      </c>
      <c r="J527" s="138">
        <v>66.67</v>
      </c>
      <c r="K527" s="138">
        <f t="shared" ref="K527:K590" si="16">(J527-J518)/J518</f>
        <v>0.16322079734798925</v>
      </c>
      <c r="L527" s="138">
        <f t="shared" ref="L527:L590" si="17">K527*$D$2/$D$1</f>
        <v>195.86495681758709</v>
      </c>
    </row>
    <row r="528" spans="1:12" x14ac:dyDescent="0.3">
      <c r="A528" s="132">
        <v>40918</v>
      </c>
      <c r="B528" s="133">
        <v>77.72</v>
      </c>
      <c r="D528" s="132">
        <v>40539</v>
      </c>
      <c r="E528" s="133">
        <v>68.38</v>
      </c>
      <c r="G528" s="132">
        <v>40542</v>
      </c>
      <c r="H528" s="137">
        <v>67.67</v>
      </c>
      <c r="I528" s="132">
        <v>40148</v>
      </c>
      <c r="J528" s="138">
        <v>65.55</v>
      </c>
      <c r="K528" s="138">
        <f t="shared" si="16"/>
        <v>0.1714770797962647</v>
      </c>
      <c r="L528" s="138">
        <f t="shared" si="17"/>
        <v>205.77249575551764</v>
      </c>
    </row>
    <row r="529" spans="1:12" x14ac:dyDescent="0.3">
      <c r="A529" s="132">
        <v>40919</v>
      </c>
      <c r="B529" s="133">
        <v>78.3</v>
      </c>
      <c r="D529" s="132">
        <v>40540</v>
      </c>
      <c r="E529" s="133">
        <v>67.599999999999994</v>
      </c>
      <c r="G529" s="132">
        <v>40543</v>
      </c>
      <c r="H529" s="137">
        <v>66.34</v>
      </c>
      <c r="I529" s="132">
        <v>40149</v>
      </c>
      <c r="J529" s="138">
        <v>65.089999999999989</v>
      </c>
      <c r="K529" s="138">
        <f t="shared" si="16"/>
        <v>0.1615954314267867</v>
      </c>
      <c r="L529" s="138">
        <f t="shared" si="17"/>
        <v>193.914517712144</v>
      </c>
    </row>
    <row r="530" spans="1:12" x14ac:dyDescent="0.3">
      <c r="A530" s="132">
        <v>40920</v>
      </c>
      <c r="B530" s="133">
        <v>77.77</v>
      </c>
      <c r="D530" s="132">
        <v>40541</v>
      </c>
      <c r="E530" s="133">
        <v>68.2</v>
      </c>
      <c r="G530" s="132">
        <v>40546</v>
      </c>
      <c r="H530" s="137">
        <v>66.45</v>
      </c>
      <c r="I530" s="132">
        <v>40150</v>
      </c>
      <c r="J530" s="138">
        <v>66.42</v>
      </c>
      <c r="K530" s="138">
        <f t="shared" si="16"/>
        <v>0.20108499095840862</v>
      </c>
      <c r="L530" s="138">
        <f t="shared" si="17"/>
        <v>241.30198915009035</v>
      </c>
    </row>
    <row r="531" spans="1:12" x14ac:dyDescent="0.3">
      <c r="A531" s="132">
        <v>40921</v>
      </c>
      <c r="B531" s="133">
        <v>78.709999999999994</v>
      </c>
      <c r="D531" s="132">
        <v>40542</v>
      </c>
      <c r="E531" s="133">
        <v>68.55</v>
      </c>
      <c r="G531" s="132">
        <v>40547</v>
      </c>
      <c r="H531" s="137">
        <v>66.430000000000007</v>
      </c>
      <c r="I531" s="132">
        <v>40151</v>
      </c>
      <c r="J531" s="138">
        <v>64.984999999999999</v>
      </c>
      <c r="K531" s="138">
        <f t="shared" si="16"/>
        <v>0.1013784531947348</v>
      </c>
      <c r="L531" s="138">
        <f t="shared" si="17"/>
        <v>121.65414383368176</v>
      </c>
    </row>
    <row r="532" spans="1:12" x14ac:dyDescent="0.3">
      <c r="A532" s="132">
        <v>40925</v>
      </c>
      <c r="B532" s="133">
        <v>79.900000000000006</v>
      </c>
      <c r="D532" s="132">
        <v>40543</v>
      </c>
      <c r="E532" s="133">
        <v>67.180000000000007</v>
      </c>
      <c r="G532" s="132">
        <v>40548</v>
      </c>
      <c r="H532" s="137">
        <v>65.400000000000006</v>
      </c>
      <c r="I532" s="132">
        <v>40154</v>
      </c>
      <c r="J532" s="138">
        <v>64.875</v>
      </c>
      <c r="K532" s="138">
        <f t="shared" si="16"/>
        <v>-3.838771593090211E-3</v>
      </c>
      <c r="L532" s="138">
        <f t="shared" si="17"/>
        <v>-4.6065259117082524</v>
      </c>
    </row>
    <row r="533" spans="1:12" x14ac:dyDescent="0.3">
      <c r="A533" s="132">
        <v>40926</v>
      </c>
      <c r="B533" s="133">
        <v>78.010000000000005</v>
      </c>
      <c r="D533" s="132">
        <v>40546</v>
      </c>
      <c r="E533" s="133">
        <v>67.61</v>
      </c>
      <c r="G533" s="132">
        <v>40549</v>
      </c>
      <c r="H533" s="137">
        <v>62</v>
      </c>
      <c r="I533" s="132">
        <v>40155</v>
      </c>
      <c r="J533" s="138">
        <v>65.125</v>
      </c>
      <c r="K533" s="138">
        <f t="shared" si="16"/>
        <v>-2.4507926782566043E-3</v>
      </c>
      <c r="L533" s="138">
        <f t="shared" si="17"/>
        <v>-2.9409512139079252</v>
      </c>
    </row>
    <row r="534" spans="1:12" x14ac:dyDescent="0.3">
      <c r="A534" s="132">
        <v>40927</v>
      </c>
      <c r="B534" s="133">
        <v>78.260000000000005</v>
      </c>
      <c r="D534" s="132">
        <v>40547</v>
      </c>
      <c r="E534" s="133">
        <v>69.150000000000006</v>
      </c>
      <c r="G534" s="132">
        <v>40550</v>
      </c>
      <c r="H534" s="137">
        <v>62.78</v>
      </c>
      <c r="I534" s="132">
        <v>40156</v>
      </c>
      <c r="J534" s="138">
        <v>64.694999999999993</v>
      </c>
      <c r="K534" s="138" t="e">
        <f t="shared" si="16"/>
        <v>#N/A</v>
      </c>
      <c r="L534" s="138" t="e">
        <f t="shared" si="17"/>
        <v>#N/A</v>
      </c>
    </row>
    <row r="535" spans="1:12" x14ac:dyDescent="0.3">
      <c r="A535" s="132">
        <v>40928</v>
      </c>
      <c r="B535" s="133">
        <v>78.63</v>
      </c>
      <c r="D535" s="132">
        <v>40548</v>
      </c>
      <c r="E535" s="133">
        <v>67.58</v>
      </c>
      <c r="G535" s="132">
        <v>40553</v>
      </c>
      <c r="H535" s="137">
        <v>61.47</v>
      </c>
      <c r="I535" s="132">
        <v>40157</v>
      </c>
      <c r="J535" s="138">
        <v>65.204999999999998</v>
      </c>
      <c r="K535" s="138">
        <f t="shared" si="16"/>
        <v>-3.2566765578634915E-2</v>
      </c>
      <c r="L535" s="138">
        <f t="shared" si="17"/>
        <v>-39.080118694361893</v>
      </c>
    </row>
    <row r="536" spans="1:12" x14ac:dyDescent="0.3">
      <c r="A536" s="132">
        <v>40931</v>
      </c>
      <c r="B536" s="133">
        <v>79.17</v>
      </c>
      <c r="D536" s="132">
        <v>40549</v>
      </c>
      <c r="E536" s="133">
        <v>63.46</v>
      </c>
      <c r="G536" s="132">
        <v>40554</v>
      </c>
      <c r="H536" s="137">
        <v>61.16</v>
      </c>
      <c r="I536" s="132">
        <v>40158</v>
      </c>
      <c r="J536" s="138">
        <v>63.995000000000005</v>
      </c>
      <c r="K536" s="138">
        <f t="shared" si="16"/>
        <v>-4.0122993850307438E-2</v>
      </c>
      <c r="L536" s="138">
        <f t="shared" si="17"/>
        <v>-48.147592620368918</v>
      </c>
    </row>
    <row r="537" spans="1:12" x14ac:dyDescent="0.3">
      <c r="A537" s="132">
        <v>40932</v>
      </c>
      <c r="B537" s="133">
        <v>78.59</v>
      </c>
      <c r="D537" s="132">
        <v>40550</v>
      </c>
      <c r="E537" s="133">
        <v>62.81</v>
      </c>
      <c r="G537" s="132">
        <v>40555</v>
      </c>
      <c r="H537" s="137">
        <v>61.45</v>
      </c>
      <c r="I537" s="132">
        <v>40161</v>
      </c>
      <c r="J537" s="138">
        <v>63.974999999999994</v>
      </c>
      <c r="K537" s="138">
        <f t="shared" si="16"/>
        <v>-2.4027459954233454E-2</v>
      </c>
      <c r="L537" s="138">
        <f t="shared" si="17"/>
        <v>-28.832951945080143</v>
      </c>
    </row>
    <row r="538" spans="1:12" x14ac:dyDescent="0.3">
      <c r="A538" s="132">
        <v>40933</v>
      </c>
      <c r="B538" s="133">
        <v>78.98</v>
      </c>
      <c r="D538" s="132">
        <v>40553</v>
      </c>
      <c r="E538" s="133">
        <v>61.87</v>
      </c>
      <c r="G538" s="132">
        <v>40556</v>
      </c>
      <c r="H538" s="137">
        <v>61.35</v>
      </c>
      <c r="I538" s="132">
        <v>40162</v>
      </c>
      <c r="J538" s="138">
        <v>64.33</v>
      </c>
      <c r="K538" s="138">
        <f t="shared" si="16"/>
        <v>-1.1676140728222324E-2</v>
      </c>
      <c r="L538" s="138">
        <f t="shared" si="17"/>
        <v>-14.01136887386679</v>
      </c>
    </row>
    <row r="539" spans="1:12" x14ac:dyDescent="0.3">
      <c r="A539" s="132">
        <v>40934</v>
      </c>
      <c r="B539" s="133">
        <v>79.48</v>
      </c>
      <c r="D539" s="132">
        <v>40554</v>
      </c>
      <c r="E539" s="133">
        <v>61.56</v>
      </c>
      <c r="G539" s="132">
        <v>40557</v>
      </c>
      <c r="H539" s="137">
        <v>60.58</v>
      </c>
      <c r="I539" s="132">
        <v>40163</v>
      </c>
      <c r="J539" s="138">
        <v>63.23</v>
      </c>
      <c r="K539" s="138">
        <f t="shared" si="16"/>
        <v>-4.8027702499247288E-2</v>
      </c>
      <c r="L539" s="138">
        <f t="shared" si="17"/>
        <v>-57.633242999096744</v>
      </c>
    </row>
    <row r="540" spans="1:12" x14ac:dyDescent="0.3">
      <c r="A540" s="132">
        <v>40935</v>
      </c>
      <c r="B540" s="133">
        <v>78.48</v>
      </c>
      <c r="D540" s="132">
        <v>40555</v>
      </c>
      <c r="E540" s="133">
        <v>60.94</v>
      </c>
      <c r="G540" s="132">
        <v>40561</v>
      </c>
      <c r="H540" s="137">
        <v>61.05</v>
      </c>
      <c r="I540" s="132">
        <v>40164</v>
      </c>
      <c r="J540" s="138">
        <v>63.514999999999993</v>
      </c>
      <c r="K540" s="138">
        <f t="shared" si="16"/>
        <v>-2.2620604754943541E-2</v>
      </c>
      <c r="L540" s="138">
        <f t="shared" si="17"/>
        <v>-27.144725705932249</v>
      </c>
    </row>
    <row r="541" spans="1:12" x14ac:dyDescent="0.3">
      <c r="A541" s="132">
        <v>40938</v>
      </c>
      <c r="B541" s="133">
        <v>79.73</v>
      </c>
      <c r="D541" s="132">
        <v>40556</v>
      </c>
      <c r="E541" s="133">
        <v>61.44</v>
      </c>
      <c r="G541" s="132">
        <v>40562</v>
      </c>
      <c r="H541" s="137">
        <v>63.48</v>
      </c>
      <c r="I541" s="132">
        <v>40165</v>
      </c>
      <c r="J541" s="138">
        <v>63.35</v>
      </c>
      <c r="K541" s="138">
        <f t="shared" si="16"/>
        <v>-2.3506743737957587E-2</v>
      </c>
      <c r="L541" s="138">
        <f t="shared" si="17"/>
        <v>-28.208092485549106</v>
      </c>
    </row>
    <row r="542" spans="1:12" x14ac:dyDescent="0.3">
      <c r="A542" s="132">
        <v>40939</v>
      </c>
      <c r="B542" s="133">
        <v>80.55</v>
      </c>
      <c r="D542" s="132">
        <v>40557</v>
      </c>
      <c r="E542" s="133">
        <v>61.33</v>
      </c>
      <c r="G542" s="132">
        <v>40563</v>
      </c>
      <c r="H542" s="137">
        <v>61.8</v>
      </c>
      <c r="I542" s="132">
        <v>40168</v>
      </c>
      <c r="J542" s="138">
        <v>64.099999999999994</v>
      </c>
      <c r="K542" s="138">
        <f t="shared" si="16"/>
        <v>-1.5738963531669953E-2</v>
      </c>
      <c r="L542" s="138">
        <f t="shared" si="17"/>
        <v>-18.886756238003944</v>
      </c>
    </row>
    <row r="543" spans="1:12" x14ac:dyDescent="0.3">
      <c r="A543" s="132">
        <v>40940</v>
      </c>
      <c r="B543" s="133">
        <v>79.989999999999995</v>
      </c>
      <c r="D543" s="132">
        <v>40561</v>
      </c>
      <c r="E543" s="133">
        <v>61.83</v>
      </c>
      <c r="G543" s="132">
        <v>40564</v>
      </c>
      <c r="H543" s="137">
        <v>64.95</v>
      </c>
      <c r="I543" s="132">
        <v>40169</v>
      </c>
      <c r="J543" s="138">
        <v>62.919999999999995</v>
      </c>
      <c r="K543" s="138">
        <f t="shared" si="16"/>
        <v>-2.743643249091891E-2</v>
      </c>
      <c r="L543" s="138">
        <f t="shared" si="17"/>
        <v>-32.923718989102689</v>
      </c>
    </row>
    <row r="544" spans="1:12" x14ac:dyDescent="0.3">
      <c r="A544" s="132">
        <v>40941</v>
      </c>
      <c r="B544" s="133">
        <v>79.45</v>
      </c>
      <c r="D544" s="132">
        <v>40562</v>
      </c>
      <c r="E544" s="133">
        <v>63.9</v>
      </c>
      <c r="G544" s="132">
        <v>40567</v>
      </c>
      <c r="H544" s="137">
        <v>64.180000000000007</v>
      </c>
      <c r="I544" s="132">
        <v>40170</v>
      </c>
      <c r="J544" s="138">
        <v>63.375</v>
      </c>
      <c r="K544" s="138">
        <f t="shared" si="16"/>
        <v>-2.8065332413158475E-2</v>
      </c>
      <c r="L544" s="138">
        <f t="shared" si="17"/>
        <v>-33.678398895790167</v>
      </c>
    </row>
    <row r="545" spans="1:12" x14ac:dyDescent="0.3">
      <c r="A545" s="132">
        <v>40942</v>
      </c>
      <c r="B545" s="133">
        <v>77.400000000000006</v>
      </c>
      <c r="D545" s="132">
        <v>40563</v>
      </c>
      <c r="E545" s="133">
        <v>63.25</v>
      </c>
      <c r="G545" s="132">
        <v>40568</v>
      </c>
      <c r="H545" s="137">
        <v>61.71</v>
      </c>
      <c r="I545" s="132">
        <v>40171</v>
      </c>
      <c r="J545" s="138">
        <v>62.775000000000006</v>
      </c>
      <c r="K545" s="138">
        <f t="shared" si="16"/>
        <v>-1.9063989374169837E-2</v>
      </c>
      <c r="L545" s="138">
        <f t="shared" si="17"/>
        <v>-22.876787249003801</v>
      </c>
    </row>
    <row r="546" spans="1:12" x14ac:dyDescent="0.3">
      <c r="A546" s="132">
        <v>40945</v>
      </c>
      <c r="B546" s="133">
        <v>77.55</v>
      </c>
      <c r="D546" s="132">
        <v>40564</v>
      </c>
      <c r="E546" s="133">
        <v>66.150000000000006</v>
      </c>
      <c r="G546" s="132">
        <v>40569</v>
      </c>
      <c r="H546" s="137">
        <v>61.55</v>
      </c>
      <c r="I546" s="132">
        <v>40172</v>
      </c>
      <c r="J546" s="138" t="e">
        <v>#N/A</v>
      </c>
      <c r="K546" s="138" t="e">
        <f t="shared" si="16"/>
        <v>#N/A</v>
      </c>
      <c r="L546" s="138" t="e">
        <f t="shared" si="17"/>
        <v>#N/A</v>
      </c>
    </row>
    <row r="547" spans="1:12" x14ac:dyDescent="0.3">
      <c r="A547" s="132">
        <v>40946</v>
      </c>
      <c r="B547" s="133">
        <v>78</v>
      </c>
      <c r="D547" s="132">
        <v>40567</v>
      </c>
      <c r="E547" s="133">
        <v>64.63</v>
      </c>
      <c r="G547" s="132">
        <v>40570</v>
      </c>
      <c r="H547" s="137">
        <v>59.51</v>
      </c>
      <c r="I547" s="132">
        <v>40175</v>
      </c>
      <c r="J547" s="138">
        <v>62.455000000000005</v>
      </c>
      <c r="K547" s="138">
        <f t="shared" si="16"/>
        <v>-2.9146587906109016E-2</v>
      </c>
      <c r="L547" s="138">
        <f t="shared" si="17"/>
        <v>-34.975905487330813</v>
      </c>
    </row>
    <row r="548" spans="1:12" x14ac:dyDescent="0.3">
      <c r="A548" s="132">
        <v>40947</v>
      </c>
      <c r="B548" s="133">
        <v>78.540000000000006</v>
      </c>
      <c r="D548" s="132">
        <v>40568</v>
      </c>
      <c r="E548" s="133">
        <v>63.52</v>
      </c>
      <c r="G548" s="132">
        <v>40571</v>
      </c>
      <c r="H548" s="137">
        <v>63.22</v>
      </c>
      <c r="I548" s="132">
        <v>40176</v>
      </c>
      <c r="J548" s="138">
        <v>63.594999999999999</v>
      </c>
      <c r="K548" s="138">
        <f t="shared" si="16"/>
        <v>5.7725763087142501E-3</v>
      </c>
      <c r="L548" s="138">
        <f t="shared" si="17"/>
        <v>6.9270915704571001</v>
      </c>
    </row>
    <row r="549" spans="1:12" x14ac:dyDescent="0.3">
      <c r="A549" s="132">
        <v>40948</v>
      </c>
      <c r="B549" s="133">
        <v>80.17</v>
      </c>
      <c r="D549" s="132">
        <v>40569</v>
      </c>
      <c r="E549" s="133">
        <v>61.84</v>
      </c>
      <c r="G549" s="132">
        <v>40574</v>
      </c>
      <c r="H549" s="137">
        <v>59.46</v>
      </c>
      <c r="I549" s="132">
        <v>40177</v>
      </c>
      <c r="J549" s="138">
        <v>63.75</v>
      </c>
      <c r="K549" s="138">
        <f t="shared" si="16"/>
        <v>3.6999134062820839E-3</v>
      </c>
      <c r="L549" s="138">
        <f t="shared" si="17"/>
        <v>4.4398960875385001</v>
      </c>
    </row>
    <row r="550" spans="1:12" x14ac:dyDescent="0.3">
      <c r="A550" s="132">
        <v>40949</v>
      </c>
      <c r="B550" s="133">
        <v>79.22</v>
      </c>
      <c r="D550" s="132">
        <v>40570</v>
      </c>
      <c r="E550" s="133">
        <v>61.11</v>
      </c>
      <c r="G550" s="132">
        <v>40575</v>
      </c>
      <c r="H550" s="137">
        <v>58.63</v>
      </c>
      <c r="I550" s="132">
        <v>40178</v>
      </c>
      <c r="J550" s="138">
        <v>64.969999999999985</v>
      </c>
      <c r="K550" s="138">
        <f t="shared" si="16"/>
        <v>2.5572217837410944E-2</v>
      </c>
      <c r="L550" s="138">
        <f t="shared" si="17"/>
        <v>30.686661404893133</v>
      </c>
    </row>
    <row r="551" spans="1:12" x14ac:dyDescent="0.3">
      <c r="A551" s="132">
        <v>40952</v>
      </c>
      <c r="B551" s="133">
        <v>79.63</v>
      </c>
      <c r="D551" s="132">
        <v>40571</v>
      </c>
      <c r="E551" s="133">
        <v>63.91</v>
      </c>
      <c r="G551" s="132">
        <v>40576</v>
      </c>
      <c r="H551" s="137">
        <v>59.01</v>
      </c>
      <c r="I551" s="132">
        <v>40179</v>
      </c>
      <c r="J551" s="138" t="e">
        <v>#N/A</v>
      </c>
      <c r="K551" s="138" t="e">
        <f t="shared" si="16"/>
        <v>#N/A</v>
      </c>
      <c r="L551" s="138" t="e">
        <f t="shared" si="17"/>
        <v>#N/A</v>
      </c>
    </row>
    <row r="552" spans="1:12" x14ac:dyDescent="0.3">
      <c r="A552" s="132">
        <v>40953</v>
      </c>
      <c r="B552" s="133">
        <v>80.52</v>
      </c>
      <c r="D552" s="132">
        <v>40574</v>
      </c>
      <c r="E552" s="133">
        <v>59.51</v>
      </c>
      <c r="G552" s="132">
        <v>40577</v>
      </c>
      <c r="H552" s="137">
        <v>59.33</v>
      </c>
      <c r="I552" s="132">
        <v>40182</v>
      </c>
      <c r="J552" s="138">
        <v>64</v>
      </c>
      <c r="K552" s="138">
        <f t="shared" si="16"/>
        <v>1.716465352828998E-2</v>
      </c>
      <c r="L552" s="138">
        <f t="shared" si="17"/>
        <v>20.597584233947973</v>
      </c>
    </row>
    <row r="553" spans="1:12" x14ac:dyDescent="0.3">
      <c r="A553" s="132">
        <v>40954</v>
      </c>
      <c r="B553" s="133">
        <v>83.37</v>
      </c>
      <c r="D553" s="132">
        <v>40575</v>
      </c>
      <c r="E553" s="133">
        <v>59.88</v>
      </c>
      <c r="G553" s="132">
        <v>40578</v>
      </c>
      <c r="H553" s="137">
        <v>58.93</v>
      </c>
      <c r="I553" s="132">
        <v>40183</v>
      </c>
      <c r="J553" s="138">
        <v>63.534999999999997</v>
      </c>
      <c r="K553" s="138">
        <f t="shared" si="16"/>
        <v>2.5246548323470861E-3</v>
      </c>
      <c r="L553" s="138">
        <f t="shared" si="17"/>
        <v>3.0295857988165031</v>
      </c>
    </row>
    <row r="554" spans="1:12" x14ac:dyDescent="0.3">
      <c r="A554" s="132">
        <v>40955</v>
      </c>
      <c r="B554" s="133">
        <v>77.56</v>
      </c>
      <c r="D554" s="132">
        <v>40576</v>
      </c>
      <c r="E554" s="133">
        <v>60.67</v>
      </c>
      <c r="G554" s="132">
        <v>40581</v>
      </c>
      <c r="H554" s="137">
        <v>58.75</v>
      </c>
      <c r="I554" s="132">
        <v>40184</v>
      </c>
      <c r="J554" s="138">
        <v>62.900000000000006</v>
      </c>
      <c r="K554" s="138">
        <f t="shared" si="16"/>
        <v>1.9912385503783351E-3</v>
      </c>
      <c r="L554" s="138">
        <f t="shared" si="17"/>
        <v>2.3894862604540021</v>
      </c>
    </row>
    <row r="555" spans="1:12" x14ac:dyDescent="0.3">
      <c r="A555" s="132">
        <v>40956</v>
      </c>
      <c r="B555" s="133">
        <v>80.819999999999993</v>
      </c>
      <c r="D555" s="132">
        <v>40577</v>
      </c>
      <c r="E555" s="133">
        <v>60.36</v>
      </c>
      <c r="G555" s="132">
        <v>40582</v>
      </c>
      <c r="H555" s="137">
        <v>58.12</v>
      </c>
      <c r="I555" s="132">
        <v>40185</v>
      </c>
      <c r="J555" s="138">
        <v>60.905000000000001</v>
      </c>
      <c r="K555" s="138" t="e">
        <f t="shared" si="16"/>
        <v>#N/A</v>
      </c>
      <c r="L555" s="138" t="e">
        <f t="shared" si="17"/>
        <v>#N/A</v>
      </c>
    </row>
    <row r="556" spans="1:12" x14ac:dyDescent="0.3">
      <c r="A556" s="132">
        <v>40960</v>
      </c>
      <c r="B556" s="133">
        <v>82.08</v>
      </c>
      <c r="D556" s="132">
        <v>40578</v>
      </c>
      <c r="E556" s="133">
        <v>59.41</v>
      </c>
      <c r="G556" s="132">
        <v>40583</v>
      </c>
      <c r="H556" s="137">
        <v>57.55</v>
      </c>
      <c r="I556" s="132">
        <v>40186</v>
      </c>
      <c r="J556" s="138">
        <v>59.20000000000001</v>
      </c>
      <c r="K556" s="138">
        <f t="shared" si="16"/>
        <v>-5.2117524617724682E-2</v>
      </c>
      <c r="L556" s="138">
        <f t="shared" si="17"/>
        <v>-62.541029541269616</v>
      </c>
    </row>
    <row r="557" spans="1:12" x14ac:dyDescent="0.3">
      <c r="A557" s="132">
        <v>40961</v>
      </c>
      <c r="B557" s="133">
        <v>82.6</v>
      </c>
      <c r="D557" s="132">
        <v>40581</v>
      </c>
      <c r="E557" s="133">
        <v>59.25</v>
      </c>
      <c r="G557" s="132">
        <v>40584</v>
      </c>
      <c r="H557" s="137">
        <v>57.91</v>
      </c>
      <c r="I557" s="132">
        <v>40189</v>
      </c>
      <c r="J557" s="138">
        <v>59.975000000000001</v>
      </c>
      <c r="K557" s="138">
        <f t="shared" si="16"/>
        <v>-5.6922714049846647E-2</v>
      </c>
      <c r="L557" s="138">
        <f t="shared" si="17"/>
        <v>-68.307256859815979</v>
      </c>
    </row>
    <row r="558" spans="1:12" x14ac:dyDescent="0.3">
      <c r="A558" s="132">
        <v>40962</v>
      </c>
      <c r="B558" s="133">
        <v>80.55</v>
      </c>
      <c r="D558" s="132">
        <v>40582</v>
      </c>
      <c r="E558" s="133">
        <v>58.64</v>
      </c>
      <c r="G558" s="132">
        <v>40585</v>
      </c>
      <c r="H558" s="137">
        <v>56.79</v>
      </c>
      <c r="I558" s="132">
        <v>40190</v>
      </c>
      <c r="J558" s="138">
        <v>59.52</v>
      </c>
      <c r="K558" s="138">
        <f t="shared" si="16"/>
        <v>-6.6352941176470545E-2</v>
      </c>
      <c r="L558" s="138">
        <f t="shared" si="17"/>
        <v>-79.62352941176465</v>
      </c>
    </row>
    <row r="559" spans="1:12" x14ac:dyDescent="0.3">
      <c r="A559" s="132">
        <v>40963</v>
      </c>
      <c r="B559" s="133">
        <v>80.430000000000007</v>
      </c>
      <c r="D559" s="132">
        <v>40583</v>
      </c>
      <c r="E559" s="133">
        <v>58.52</v>
      </c>
      <c r="G559" s="132">
        <v>40588</v>
      </c>
      <c r="H559" s="137">
        <v>58.09</v>
      </c>
      <c r="I559" s="132">
        <v>40191</v>
      </c>
      <c r="J559" s="138">
        <v>59.21</v>
      </c>
      <c r="K559" s="138">
        <f t="shared" si="16"/>
        <v>-8.8656302909034715E-2</v>
      </c>
      <c r="L559" s="138">
        <f t="shared" si="17"/>
        <v>-106.38756349084164</v>
      </c>
    </row>
    <row r="560" spans="1:12" x14ac:dyDescent="0.3">
      <c r="A560" s="132">
        <v>40966</v>
      </c>
      <c r="B560" s="133">
        <v>82.14</v>
      </c>
      <c r="D560" s="132">
        <v>40584</v>
      </c>
      <c r="E560" s="133">
        <v>58.71</v>
      </c>
      <c r="G560" s="132">
        <v>40589</v>
      </c>
      <c r="H560" s="137">
        <v>58.24</v>
      </c>
      <c r="I560" s="132">
        <v>40192</v>
      </c>
      <c r="J560" s="138">
        <v>58.79</v>
      </c>
      <c r="K560" s="138" t="e">
        <f t="shared" si="16"/>
        <v>#N/A</v>
      </c>
      <c r="L560" s="138" t="e">
        <f t="shared" si="17"/>
        <v>#N/A</v>
      </c>
    </row>
    <row r="561" spans="1:12" x14ac:dyDescent="0.3">
      <c r="A561" s="132">
        <v>40967</v>
      </c>
      <c r="B561" s="133">
        <v>81.94</v>
      </c>
      <c r="D561" s="132">
        <v>40585</v>
      </c>
      <c r="E561" s="133">
        <v>57.41</v>
      </c>
      <c r="G561" s="132">
        <v>40590</v>
      </c>
      <c r="H561" s="137">
        <v>58.33</v>
      </c>
      <c r="I561" s="132">
        <v>40193</v>
      </c>
      <c r="J561" s="138">
        <v>62.24</v>
      </c>
      <c r="K561" s="138">
        <f t="shared" si="16"/>
        <v>-2.7499999999999969E-2</v>
      </c>
      <c r="L561" s="138">
        <f t="shared" si="17"/>
        <v>-32.999999999999957</v>
      </c>
    </row>
    <row r="562" spans="1:12" x14ac:dyDescent="0.3">
      <c r="A562" s="132">
        <v>40968</v>
      </c>
      <c r="B562" s="133">
        <v>81.84</v>
      </c>
      <c r="D562" s="132">
        <v>40588</v>
      </c>
      <c r="E562" s="133">
        <v>58.73</v>
      </c>
      <c r="G562" s="132">
        <v>40591</v>
      </c>
      <c r="H562" s="137">
        <v>60.39</v>
      </c>
      <c r="I562" s="132">
        <v>40196</v>
      </c>
      <c r="J562" s="138" t="e">
        <v>#N/A</v>
      </c>
      <c r="K562" s="138" t="e">
        <f t="shared" si="16"/>
        <v>#N/A</v>
      </c>
      <c r="L562" s="138" t="e">
        <f t="shared" si="17"/>
        <v>#N/A</v>
      </c>
    </row>
    <row r="563" spans="1:12" x14ac:dyDescent="0.3">
      <c r="A563" s="132">
        <v>40969</v>
      </c>
      <c r="B563" s="133">
        <v>78.64</v>
      </c>
      <c r="D563" s="132">
        <v>40589</v>
      </c>
      <c r="E563" s="133">
        <v>59.84</v>
      </c>
      <c r="G563" s="132">
        <v>40592</v>
      </c>
      <c r="H563" s="137">
        <v>61.12</v>
      </c>
      <c r="I563" s="132">
        <v>40197</v>
      </c>
      <c r="J563" s="138">
        <v>62.660000000000004</v>
      </c>
      <c r="K563" s="138">
        <f t="shared" si="16"/>
        <v>-3.8155802861685527E-3</v>
      </c>
      <c r="L563" s="138">
        <f t="shared" si="17"/>
        <v>-4.5786963434022629</v>
      </c>
    </row>
    <row r="564" spans="1:12" x14ac:dyDescent="0.3">
      <c r="A564" s="132">
        <v>40970</v>
      </c>
      <c r="B564" s="133">
        <v>80.08</v>
      </c>
      <c r="D564" s="132">
        <v>40590</v>
      </c>
      <c r="E564" s="133">
        <v>57.99</v>
      </c>
      <c r="G564" s="132">
        <v>40596</v>
      </c>
      <c r="H564" s="137">
        <v>60.53</v>
      </c>
      <c r="I564" s="132">
        <v>40198</v>
      </c>
      <c r="J564" s="138">
        <v>63.294999999999995</v>
      </c>
      <c r="K564" s="138">
        <f t="shared" si="16"/>
        <v>3.9241441589360368E-2</v>
      </c>
      <c r="L564" s="138">
        <f t="shared" si="17"/>
        <v>47.089729907232439</v>
      </c>
    </row>
    <row r="565" spans="1:12" x14ac:dyDescent="0.3">
      <c r="A565" s="132">
        <v>40973</v>
      </c>
      <c r="B565" s="133">
        <v>79.459999999999994</v>
      </c>
      <c r="D565" s="132">
        <v>40591</v>
      </c>
      <c r="E565" s="133">
        <v>60.19</v>
      </c>
      <c r="G565" s="132">
        <v>40597</v>
      </c>
      <c r="H565" s="137">
        <v>61.65</v>
      </c>
      <c r="I565" s="132">
        <v>40199</v>
      </c>
      <c r="J565" s="138">
        <v>64.83</v>
      </c>
      <c r="K565" s="138">
        <f t="shared" si="16"/>
        <v>9.5101351351351143E-2</v>
      </c>
      <c r="L565" s="138">
        <f t="shared" si="17"/>
        <v>114.12162162162136</v>
      </c>
    </row>
    <row r="566" spans="1:12" x14ac:dyDescent="0.3">
      <c r="A566" s="132">
        <v>40974</v>
      </c>
      <c r="B566" s="133">
        <v>80.180000000000007</v>
      </c>
      <c r="D566" s="132">
        <v>40592</v>
      </c>
      <c r="E566" s="133">
        <v>61.43</v>
      </c>
      <c r="G566" s="132">
        <v>40598</v>
      </c>
      <c r="H566" s="137">
        <v>60.84</v>
      </c>
      <c r="I566" s="132">
        <v>40200</v>
      </c>
      <c r="J566" s="138">
        <v>65.53</v>
      </c>
      <c r="K566" s="138">
        <f t="shared" si="16"/>
        <v>9.2621925802417668E-2</v>
      </c>
      <c r="L566" s="138">
        <f t="shared" si="17"/>
        <v>111.1463109629012</v>
      </c>
    </row>
    <row r="567" spans="1:12" x14ac:dyDescent="0.3">
      <c r="A567" s="132">
        <v>40975</v>
      </c>
      <c r="B567" s="133">
        <v>80.05</v>
      </c>
      <c r="D567" s="132">
        <v>40596</v>
      </c>
      <c r="E567" s="133">
        <v>61.23</v>
      </c>
      <c r="G567" s="132">
        <v>40599</v>
      </c>
      <c r="H567" s="137">
        <v>56.88</v>
      </c>
      <c r="I567" s="132">
        <v>40203</v>
      </c>
      <c r="J567" s="138">
        <v>64.89</v>
      </c>
      <c r="K567" s="138">
        <f t="shared" si="16"/>
        <v>9.0221774193548335E-2</v>
      </c>
      <c r="L567" s="138">
        <f t="shared" si="17"/>
        <v>108.26612903225801</v>
      </c>
    </row>
    <row r="568" spans="1:12" x14ac:dyDescent="0.3">
      <c r="A568" s="132">
        <v>40976</v>
      </c>
      <c r="B568" s="133">
        <v>78.2</v>
      </c>
      <c r="D568" s="132">
        <v>40597</v>
      </c>
      <c r="E568" s="133">
        <v>62.1</v>
      </c>
      <c r="G568" s="132">
        <v>40602</v>
      </c>
      <c r="H568" s="137">
        <v>56.42</v>
      </c>
      <c r="I568" s="132">
        <v>40204</v>
      </c>
      <c r="J568" s="138">
        <v>64.685000000000002</v>
      </c>
      <c r="K568" s="138">
        <f t="shared" si="16"/>
        <v>9.2467488599898687E-2</v>
      </c>
      <c r="L568" s="138">
        <f t="shared" si="17"/>
        <v>110.96098631987843</v>
      </c>
    </row>
    <row r="569" spans="1:12" x14ac:dyDescent="0.3">
      <c r="A569" s="132">
        <v>40977</v>
      </c>
      <c r="B569" s="133">
        <v>77.67</v>
      </c>
      <c r="D569" s="132">
        <v>40598</v>
      </c>
      <c r="E569" s="133">
        <v>60.7</v>
      </c>
      <c r="G569" s="132">
        <v>40603</v>
      </c>
      <c r="H569" s="137">
        <v>62.15</v>
      </c>
      <c r="I569" s="132">
        <v>40205</v>
      </c>
      <c r="J569" s="138">
        <v>63.44</v>
      </c>
      <c r="K569" s="138">
        <f t="shared" si="16"/>
        <v>7.9095084197992827E-2</v>
      </c>
      <c r="L569" s="138">
        <f t="shared" si="17"/>
        <v>94.914101037591394</v>
      </c>
    </row>
    <row r="570" spans="1:12" x14ac:dyDescent="0.3">
      <c r="A570" s="132">
        <v>40980</v>
      </c>
      <c r="B570" s="133">
        <v>77.31</v>
      </c>
      <c r="D570" s="132">
        <v>40599</v>
      </c>
      <c r="E570" s="133">
        <v>57.91</v>
      </c>
      <c r="G570" s="132">
        <v>40604</v>
      </c>
      <c r="H570" s="137">
        <v>60.73</v>
      </c>
      <c r="I570" s="132">
        <v>40206</v>
      </c>
      <c r="J570" s="138">
        <v>62.844999999999999</v>
      </c>
      <c r="K570" s="138">
        <f t="shared" si="16"/>
        <v>9.7204370179948072E-3</v>
      </c>
      <c r="L570" s="138">
        <f t="shared" si="17"/>
        <v>11.664524421593768</v>
      </c>
    </row>
    <row r="571" spans="1:12" x14ac:dyDescent="0.3">
      <c r="A571" s="132">
        <v>40981</v>
      </c>
      <c r="B571" s="133">
        <v>75.22</v>
      </c>
      <c r="D571" s="132">
        <v>40602</v>
      </c>
      <c r="E571" s="133">
        <v>58.25</v>
      </c>
      <c r="G571" s="132">
        <v>40605</v>
      </c>
      <c r="H571" s="137">
        <v>59.02</v>
      </c>
      <c r="I571" s="132">
        <v>40207</v>
      </c>
      <c r="J571" s="138">
        <v>64.14</v>
      </c>
      <c r="K571" s="138" t="e">
        <f t="shared" si="16"/>
        <v>#N/A</v>
      </c>
      <c r="L571" s="138" t="e">
        <f t="shared" si="17"/>
        <v>#N/A</v>
      </c>
    </row>
    <row r="572" spans="1:12" x14ac:dyDescent="0.3">
      <c r="A572" s="132">
        <v>40982</v>
      </c>
      <c r="B572" s="133">
        <v>76.48</v>
      </c>
      <c r="D572" s="132">
        <v>40603</v>
      </c>
      <c r="E572" s="133">
        <v>62.54</v>
      </c>
      <c r="G572" s="132">
        <v>40606</v>
      </c>
      <c r="H572" s="137">
        <v>59.25</v>
      </c>
      <c r="I572" s="132">
        <v>40210</v>
      </c>
      <c r="J572" s="138">
        <v>61.29</v>
      </c>
      <c r="K572" s="138">
        <f t="shared" si="16"/>
        <v>-2.186402808809455E-2</v>
      </c>
      <c r="L572" s="138">
        <f t="shared" si="17"/>
        <v>-26.236833705713458</v>
      </c>
    </row>
    <row r="573" spans="1:12" x14ac:dyDescent="0.3">
      <c r="A573" s="132">
        <v>40983</v>
      </c>
      <c r="B573" s="133">
        <v>76.8</v>
      </c>
      <c r="D573" s="132">
        <v>40604</v>
      </c>
      <c r="E573" s="133">
        <v>60.17</v>
      </c>
      <c r="G573" s="132">
        <v>40609</v>
      </c>
      <c r="H573" s="137">
        <v>62.7</v>
      </c>
      <c r="I573" s="132">
        <v>40211</v>
      </c>
      <c r="J573" s="138">
        <v>61.839999999999996</v>
      </c>
      <c r="K573" s="138">
        <f t="shared" si="16"/>
        <v>-2.2987597756536825E-2</v>
      </c>
      <c r="L573" s="138">
        <f t="shared" si="17"/>
        <v>-27.58511730784419</v>
      </c>
    </row>
    <row r="574" spans="1:12" x14ac:dyDescent="0.3">
      <c r="A574" s="132">
        <v>40984</v>
      </c>
      <c r="B574" s="133">
        <v>76.900000000000006</v>
      </c>
      <c r="D574" s="132">
        <v>40605</v>
      </c>
      <c r="E574" s="133">
        <v>60.48</v>
      </c>
      <c r="G574" s="132">
        <v>40610</v>
      </c>
      <c r="H574" s="137">
        <v>64.459999999999994</v>
      </c>
      <c r="I574" s="132">
        <v>40212</v>
      </c>
      <c r="J574" s="138">
        <v>62.04</v>
      </c>
      <c r="K574" s="138">
        <f t="shared" si="16"/>
        <v>-4.3035631652012948E-2</v>
      </c>
      <c r="L574" s="138">
        <f t="shared" si="17"/>
        <v>-51.642757982415532</v>
      </c>
    </row>
    <row r="575" spans="1:12" x14ac:dyDescent="0.3">
      <c r="A575" s="132">
        <v>40987</v>
      </c>
      <c r="B575" s="133">
        <v>75.47</v>
      </c>
      <c r="D575" s="132">
        <v>40606</v>
      </c>
      <c r="E575" s="133">
        <v>60.5</v>
      </c>
      <c r="G575" s="132">
        <v>40611</v>
      </c>
      <c r="H575" s="137">
        <v>65.989999999999995</v>
      </c>
      <c r="I575" s="132">
        <v>40213</v>
      </c>
      <c r="J575" s="138">
        <v>64.64</v>
      </c>
      <c r="K575" s="138">
        <f t="shared" si="16"/>
        <v>-1.3581565695101489E-2</v>
      </c>
      <c r="L575" s="138">
        <f t="shared" si="17"/>
        <v>-16.297878834121786</v>
      </c>
    </row>
    <row r="576" spans="1:12" x14ac:dyDescent="0.3">
      <c r="A576" s="132">
        <v>40988</v>
      </c>
      <c r="B576" s="133">
        <v>75.650000000000006</v>
      </c>
      <c r="D576" s="132">
        <v>40609</v>
      </c>
      <c r="E576" s="133">
        <v>63.44</v>
      </c>
      <c r="G576" s="132">
        <v>40612</v>
      </c>
      <c r="H576" s="137">
        <v>64.08</v>
      </c>
      <c r="I576" s="132">
        <v>40214</v>
      </c>
      <c r="J576" s="138">
        <v>63.940000000000005</v>
      </c>
      <c r="K576" s="138">
        <f t="shared" si="16"/>
        <v>-1.4640160271228166E-2</v>
      </c>
      <c r="L576" s="138">
        <f t="shared" si="17"/>
        <v>-17.568192325473799</v>
      </c>
    </row>
    <row r="577" spans="1:12" x14ac:dyDescent="0.3">
      <c r="A577" s="132">
        <v>40989</v>
      </c>
      <c r="B577" s="133">
        <v>73.37</v>
      </c>
      <c r="D577" s="132">
        <v>40610</v>
      </c>
      <c r="E577" s="133">
        <v>65.510000000000005</v>
      </c>
      <c r="G577" s="132">
        <v>40613</v>
      </c>
      <c r="H577" s="137">
        <v>62.92</v>
      </c>
      <c r="I577" s="132">
        <v>40217</v>
      </c>
      <c r="J577" s="138">
        <v>64.48</v>
      </c>
      <c r="K577" s="138">
        <f t="shared" si="16"/>
        <v>-3.1692046069413046E-3</v>
      </c>
      <c r="L577" s="138">
        <f t="shared" si="17"/>
        <v>-3.8030455283295654</v>
      </c>
    </row>
    <row r="578" spans="1:12" x14ac:dyDescent="0.3">
      <c r="A578" s="132">
        <v>40990</v>
      </c>
      <c r="B578" s="133">
        <v>73.16</v>
      </c>
      <c r="D578" s="132">
        <v>40611</v>
      </c>
      <c r="E578" s="133">
        <v>67.72</v>
      </c>
      <c r="G578" s="132">
        <v>40616</v>
      </c>
      <c r="H578" s="137">
        <v>62.74</v>
      </c>
      <c r="I578" s="132">
        <v>40218</v>
      </c>
      <c r="J578" s="138">
        <v>65.484999999999999</v>
      </c>
      <c r="K578" s="138">
        <f t="shared" si="16"/>
        <v>3.2235182849936976E-2</v>
      </c>
      <c r="L578" s="138">
        <f t="shared" si="17"/>
        <v>38.682219419924365</v>
      </c>
    </row>
    <row r="579" spans="1:12" x14ac:dyDescent="0.3">
      <c r="A579" s="132">
        <v>40991</v>
      </c>
      <c r="B579" s="133">
        <v>70.540000000000006</v>
      </c>
      <c r="D579" s="132">
        <v>40612</v>
      </c>
      <c r="E579" s="133">
        <v>65.36</v>
      </c>
      <c r="G579" s="132">
        <v>40617</v>
      </c>
      <c r="H579" s="137">
        <v>64.790000000000006</v>
      </c>
      <c r="I579" s="132">
        <v>40219</v>
      </c>
      <c r="J579" s="138">
        <v>65.135000000000005</v>
      </c>
      <c r="K579" s="138">
        <f t="shared" si="16"/>
        <v>3.6438857506563865E-2</v>
      </c>
      <c r="L579" s="138">
        <f t="shared" si="17"/>
        <v>43.726629007876639</v>
      </c>
    </row>
    <row r="580" spans="1:12" x14ac:dyDescent="0.3">
      <c r="A580" s="132">
        <v>40994</v>
      </c>
      <c r="B580" s="133">
        <v>67.349999999999994</v>
      </c>
      <c r="D580" s="132">
        <v>40613</v>
      </c>
      <c r="E580" s="133">
        <v>64.239999999999995</v>
      </c>
      <c r="G580" s="132">
        <v>40618</v>
      </c>
      <c r="H580" s="137">
        <v>68.239999999999995</v>
      </c>
      <c r="I580" s="132">
        <v>40220</v>
      </c>
      <c r="J580" s="138">
        <v>63.574999999999996</v>
      </c>
      <c r="K580" s="138">
        <f t="shared" si="16"/>
        <v>-8.8088556283131402E-3</v>
      </c>
      <c r="L580" s="138">
        <f t="shared" si="17"/>
        <v>-10.570626753975768</v>
      </c>
    </row>
    <row r="581" spans="1:12" x14ac:dyDescent="0.3">
      <c r="A581" s="132">
        <v>40995</v>
      </c>
      <c r="B581" s="133">
        <v>68.37</v>
      </c>
      <c r="D581" s="132">
        <v>40616</v>
      </c>
      <c r="E581" s="133">
        <v>64.16</v>
      </c>
      <c r="G581" s="132">
        <v>40619</v>
      </c>
      <c r="H581" s="137">
        <v>62.78</v>
      </c>
      <c r="I581" s="132">
        <v>40221</v>
      </c>
      <c r="J581" s="138">
        <v>62.94</v>
      </c>
      <c r="K581" s="138">
        <f t="shared" si="16"/>
        <v>2.6921194322075355E-2</v>
      </c>
      <c r="L581" s="138">
        <f t="shared" si="17"/>
        <v>32.305433186490426</v>
      </c>
    </row>
    <row r="582" spans="1:12" x14ac:dyDescent="0.3">
      <c r="A582" s="132">
        <v>40996</v>
      </c>
      <c r="B582" s="133">
        <v>68.459999999999994</v>
      </c>
      <c r="D582" s="132">
        <v>40617</v>
      </c>
      <c r="E582" s="133">
        <v>64.930000000000007</v>
      </c>
      <c r="G582" s="132">
        <v>40620</v>
      </c>
      <c r="H582" s="137">
        <v>62.67</v>
      </c>
      <c r="I582" s="132">
        <v>40224</v>
      </c>
      <c r="J582" s="138" t="e">
        <v>#N/A</v>
      </c>
      <c r="K582" s="138" t="e">
        <f t="shared" si="16"/>
        <v>#N/A</v>
      </c>
      <c r="L582" s="138" t="e">
        <f t="shared" si="17"/>
        <v>#N/A</v>
      </c>
    </row>
    <row r="583" spans="1:12" x14ac:dyDescent="0.3">
      <c r="A583" s="132">
        <v>40997</v>
      </c>
      <c r="B583" s="133">
        <v>68.47</v>
      </c>
      <c r="D583" s="132">
        <v>40618</v>
      </c>
      <c r="E583" s="133">
        <v>69.180000000000007</v>
      </c>
      <c r="G583" s="132">
        <v>40623</v>
      </c>
      <c r="H583" s="137">
        <v>62.96</v>
      </c>
      <c r="I583" s="132">
        <v>40225</v>
      </c>
      <c r="J583" s="138">
        <v>63.370000000000005</v>
      </c>
      <c r="K583" s="138">
        <f t="shared" si="16"/>
        <v>2.1437782076080037E-2</v>
      </c>
      <c r="L583" s="138">
        <f t="shared" si="17"/>
        <v>25.725338491296043</v>
      </c>
    </row>
    <row r="584" spans="1:12" x14ac:dyDescent="0.3">
      <c r="A584" s="132">
        <v>40998</v>
      </c>
      <c r="B584" s="133">
        <v>68.55</v>
      </c>
      <c r="D584" s="132">
        <v>40619</v>
      </c>
      <c r="E584" s="133">
        <v>61.26</v>
      </c>
      <c r="G584" s="132">
        <v>40624</v>
      </c>
      <c r="H584" s="137">
        <v>64.64</v>
      </c>
      <c r="I584" s="132">
        <v>40226</v>
      </c>
      <c r="J584" s="138">
        <v>63.155000000000001</v>
      </c>
      <c r="K584" s="138">
        <f t="shared" si="16"/>
        <v>-2.2973391089108904E-2</v>
      </c>
      <c r="L584" s="138">
        <f t="shared" si="17"/>
        <v>-27.568069306930685</v>
      </c>
    </row>
    <row r="585" spans="1:12" x14ac:dyDescent="0.3">
      <c r="A585" s="132">
        <v>41001</v>
      </c>
      <c r="B585" s="133">
        <v>69.010000000000005</v>
      </c>
      <c r="D585" s="132">
        <v>40620</v>
      </c>
      <c r="E585" s="133">
        <v>61.27</v>
      </c>
      <c r="G585" s="132">
        <v>40625</v>
      </c>
      <c r="H585" s="137">
        <v>63.06</v>
      </c>
      <c r="I585" s="132">
        <v>40227</v>
      </c>
      <c r="J585" s="138">
        <v>62.109999999999992</v>
      </c>
      <c r="K585" s="138">
        <f t="shared" si="16"/>
        <v>-2.8620581795433413E-2</v>
      </c>
      <c r="L585" s="138">
        <f t="shared" si="17"/>
        <v>-34.344698154520096</v>
      </c>
    </row>
    <row r="586" spans="1:12" x14ac:dyDescent="0.3">
      <c r="A586" s="132">
        <v>41002</v>
      </c>
      <c r="B586" s="133">
        <v>68.48</v>
      </c>
      <c r="D586" s="132">
        <v>40623</v>
      </c>
      <c r="E586" s="133">
        <v>63.67</v>
      </c>
      <c r="G586" s="132">
        <v>40626</v>
      </c>
      <c r="H586" s="137">
        <v>59.9</v>
      </c>
      <c r="I586" s="132">
        <v>40228</v>
      </c>
      <c r="J586" s="138">
        <v>61.944999999999993</v>
      </c>
      <c r="K586" s="138">
        <f t="shared" si="16"/>
        <v>-3.9314516129032424E-2</v>
      </c>
      <c r="L586" s="138">
        <f t="shared" si="17"/>
        <v>-47.177419354838904</v>
      </c>
    </row>
    <row r="587" spans="1:12" x14ac:dyDescent="0.3">
      <c r="A587" s="132">
        <v>41003</v>
      </c>
      <c r="B587" s="133">
        <v>70.58</v>
      </c>
      <c r="D587" s="132">
        <v>40624</v>
      </c>
      <c r="E587" s="133">
        <v>64.98</v>
      </c>
      <c r="G587" s="132">
        <v>40627</v>
      </c>
      <c r="H587" s="137">
        <v>61.47</v>
      </c>
      <c r="I587" s="132">
        <v>40231</v>
      </c>
      <c r="J587" s="138">
        <v>61.96</v>
      </c>
      <c r="K587" s="138">
        <f t="shared" si="16"/>
        <v>-5.3829121172787639E-2</v>
      </c>
      <c r="L587" s="138">
        <f t="shared" si="17"/>
        <v>-64.594945407345165</v>
      </c>
    </row>
    <row r="588" spans="1:12" x14ac:dyDescent="0.3">
      <c r="A588" s="132">
        <v>41004</v>
      </c>
      <c r="B588" s="133">
        <v>71.819999999999993</v>
      </c>
      <c r="D588" s="132">
        <v>40625</v>
      </c>
      <c r="E588" s="133">
        <v>64.510000000000005</v>
      </c>
      <c r="G588" s="132">
        <v>40630</v>
      </c>
      <c r="H588" s="137">
        <v>63.89</v>
      </c>
      <c r="I588" s="132">
        <v>40232</v>
      </c>
      <c r="J588" s="138">
        <v>62.634999999999991</v>
      </c>
      <c r="K588" s="138">
        <f t="shared" si="16"/>
        <v>-3.8381822368926295E-2</v>
      </c>
      <c r="L588" s="138">
        <f t="shared" si="17"/>
        <v>-46.05818684271155</v>
      </c>
    </row>
    <row r="589" spans="1:12" x14ac:dyDescent="0.3">
      <c r="A589" s="132">
        <v>41008</v>
      </c>
      <c r="B589" s="133">
        <v>72.569999999999993</v>
      </c>
      <c r="D589" s="132">
        <v>40626</v>
      </c>
      <c r="E589" s="133">
        <v>61.26</v>
      </c>
      <c r="G589" s="132">
        <v>40631</v>
      </c>
      <c r="H589" s="137">
        <v>59.44</v>
      </c>
      <c r="I589" s="132">
        <v>40233</v>
      </c>
      <c r="J589" s="138">
        <v>63.074999999999996</v>
      </c>
      <c r="K589" s="138">
        <f t="shared" si="16"/>
        <v>-7.8647267007471502E-3</v>
      </c>
      <c r="L589" s="138">
        <f t="shared" si="17"/>
        <v>-9.4376720408965795</v>
      </c>
    </row>
    <row r="590" spans="1:12" x14ac:dyDescent="0.3">
      <c r="A590" s="132">
        <v>41009</v>
      </c>
      <c r="B590" s="133">
        <v>74.239999999999995</v>
      </c>
      <c r="D590" s="132">
        <v>40627</v>
      </c>
      <c r="E590" s="133">
        <v>59.69</v>
      </c>
      <c r="G590" s="132">
        <v>40632</v>
      </c>
      <c r="H590" s="137">
        <v>61.36</v>
      </c>
      <c r="I590" s="132">
        <v>40234</v>
      </c>
      <c r="J590" s="138">
        <v>62.445</v>
      </c>
      <c r="K590" s="138">
        <f t="shared" si="16"/>
        <v>-7.8646329837940496E-3</v>
      </c>
      <c r="L590" s="138">
        <f t="shared" si="17"/>
        <v>-9.4375595805528576</v>
      </c>
    </row>
    <row r="591" spans="1:12" x14ac:dyDescent="0.3">
      <c r="A591" s="132">
        <v>41010</v>
      </c>
      <c r="B591" s="133">
        <v>75.66</v>
      </c>
      <c r="D591" s="132">
        <v>40630</v>
      </c>
      <c r="E591" s="133">
        <v>63.12</v>
      </c>
      <c r="G591" s="132">
        <v>40633</v>
      </c>
      <c r="H591" s="137">
        <v>61.77</v>
      </c>
      <c r="I591" s="132">
        <v>40235</v>
      </c>
      <c r="J591" s="138">
        <v>62.43</v>
      </c>
      <c r="K591" s="138" t="e">
        <f t="shared" ref="K591:K654" si="18">(J591-J582)/J582</f>
        <v>#N/A</v>
      </c>
      <c r="L591" s="138" t="e">
        <f t="shared" ref="L591:L654" si="19">K591*$D$2/$D$1</f>
        <v>#N/A</v>
      </c>
    </row>
    <row r="592" spans="1:12" x14ac:dyDescent="0.3">
      <c r="A592" s="132">
        <v>41011</v>
      </c>
      <c r="B592" s="133">
        <v>70.86</v>
      </c>
      <c r="D592" s="132">
        <v>40631</v>
      </c>
      <c r="E592" s="133">
        <v>59.46</v>
      </c>
      <c r="G592" s="132">
        <v>40634</v>
      </c>
      <c r="H592" s="137">
        <v>62.46</v>
      </c>
      <c r="I592" s="132">
        <v>40238</v>
      </c>
      <c r="J592" s="138">
        <v>62.53</v>
      </c>
      <c r="K592" s="138">
        <f t="shared" si="18"/>
        <v>-1.3255483667350534E-2</v>
      </c>
      <c r="L592" s="138">
        <f t="shared" si="19"/>
        <v>-15.906580400820642</v>
      </c>
    </row>
    <row r="593" spans="1:12" x14ac:dyDescent="0.3">
      <c r="A593" s="132">
        <v>41012</v>
      </c>
      <c r="B593" s="133">
        <v>74.61</v>
      </c>
      <c r="D593" s="132">
        <v>40632</v>
      </c>
      <c r="E593" s="133">
        <v>59.97</v>
      </c>
      <c r="G593" s="132">
        <v>40637</v>
      </c>
      <c r="H593" s="137">
        <v>61.49</v>
      </c>
      <c r="I593" s="132">
        <v>40239</v>
      </c>
      <c r="J593" s="138">
        <v>62</v>
      </c>
      <c r="K593" s="138">
        <f t="shared" si="18"/>
        <v>-1.8288338215501562E-2</v>
      </c>
      <c r="L593" s="138">
        <f t="shared" si="19"/>
        <v>-21.946005858601872</v>
      </c>
    </row>
    <row r="594" spans="1:12" x14ac:dyDescent="0.3">
      <c r="A594" s="132">
        <v>41015</v>
      </c>
      <c r="B594" s="133">
        <v>75.099999999999994</v>
      </c>
      <c r="D594" s="132">
        <v>40633</v>
      </c>
      <c r="E594" s="133">
        <v>60.87</v>
      </c>
      <c r="G594" s="132">
        <v>40638</v>
      </c>
      <c r="H594" s="137">
        <v>58.7</v>
      </c>
      <c r="I594" s="132">
        <v>40240</v>
      </c>
      <c r="J594" s="138" t="e">
        <v>#N/A</v>
      </c>
      <c r="K594" s="138" t="e">
        <f t="shared" si="18"/>
        <v>#N/A</v>
      </c>
      <c r="L594" s="138" t="e">
        <f t="shared" si="19"/>
        <v>#N/A</v>
      </c>
    </row>
    <row r="595" spans="1:12" x14ac:dyDescent="0.3">
      <c r="A595" s="132">
        <v>41016</v>
      </c>
      <c r="B595" s="133">
        <v>74.599999999999994</v>
      </c>
      <c r="D595" s="132">
        <v>40634</v>
      </c>
      <c r="E595" s="133">
        <v>61.84</v>
      </c>
      <c r="G595" s="132">
        <v>40639</v>
      </c>
      <c r="H595" s="137">
        <v>59.85</v>
      </c>
      <c r="I595" s="132">
        <v>40241</v>
      </c>
      <c r="J595" s="138">
        <v>62.455000000000005</v>
      </c>
      <c r="K595" s="138">
        <f t="shared" si="18"/>
        <v>8.2331100169507187E-3</v>
      </c>
      <c r="L595" s="138">
        <f t="shared" si="19"/>
        <v>9.8797320203408621</v>
      </c>
    </row>
    <row r="596" spans="1:12" x14ac:dyDescent="0.3">
      <c r="A596" s="132">
        <v>41017</v>
      </c>
      <c r="B596" s="133">
        <v>74.94</v>
      </c>
      <c r="D596" s="132">
        <v>40637</v>
      </c>
      <c r="E596" s="133">
        <v>61.62</v>
      </c>
      <c r="G596" s="132">
        <v>40640</v>
      </c>
      <c r="H596" s="137">
        <v>59.95</v>
      </c>
      <c r="I596" s="132">
        <v>40242</v>
      </c>
      <c r="J596" s="138">
        <v>61.194999999999993</v>
      </c>
      <c r="K596" s="138">
        <f t="shared" si="18"/>
        <v>-1.2346675274370686E-2</v>
      </c>
      <c r="L596" s="138">
        <f t="shared" si="19"/>
        <v>-14.816010329244822</v>
      </c>
    </row>
    <row r="597" spans="1:12" x14ac:dyDescent="0.3">
      <c r="A597" s="132">
        <v>41018</v>
      </c>
      <c r="B597" s="133">
        <v>75.73</v>
      </c>
      <c r="D597" s="132">
        <v>40638</v>
      </c>
      <c r="E597" s="133">
        <v>57.78</v>
      </c>
      <c r="G597" s="132">
        <v>40641</v>
      </c>
      <c r="H597" s="137">
        <v>61.65</v>
      </c>
      <c r="I597" s="132">
        <v>40245</v>
      </c>
      <c r="J597" s="138">
        <v>61.44</v>
      </c>
      <c r="K597" s="138">
        <f t="shared" si="18"/>
        <v>-1.907878981400165E-2</v>
      </c>
      <c r="L597" s="138">
        <f t="shared" si="19"/>
        <v>-22.894547776801979</v>
      </c>
    </row>
    <row r="598" spans="1:12" x14ac:dyDescent="0.3">
      <c r="A598" s="132">
        <v>41019</v>
      </c>
      <c r="B598" s="133">
        <v>74.94</v>
      </c>
      <c r="D598" s="132">
        <v>40639</v>
      </c>
      <c r="E598" s="133">
        <v>57.9</v>
      </c>
      <c r="G598" s="132">
        <v>40644</v>
      </c>
      <c r="H598" s="137">
        <v>61.82</v>
      </c>
      <c r="I598" s="132">
        <v>40246</v>
      </c>
      <c r="J598" s="138">
        <v>61.57</v>
      </c>
      <c r="K598" s="138">
        <f t="shared" si="18"/>
        <v>-2.3860483551327714E-2</v>
      </c>
      <c r="L598" s="138">
        <f t="shared" si="19"/>
        <v>-28.632580261593258</v>
      </c>
    </row>
    <row r="599" spans="1:12" x14ac:dyDescent="0.3">
      <c r="A599" s="132">
        <v>41022</v>
      </c>
      <c r="B599" s="133">
        <v>76.94</v>
      </c>
      <c r="D599" s="132">
        <v>40640</v>
      </c>
      <c r="E599" s="133">
        <v>59.33</v>
      </c>
      <c r="G599" s="132">
        <v>40645</v>
      </c>
      <c r="H599" s="137">
        <v>61.59</v>
      </c>
      <c r="I599" s="132">
        <v>40247</v>
      </c>
      <c r="J599" s="138">
        <v>62.54999999999999</v>
      </c>
      <c r="K599" s="138">
        <f t="shared" si="18"/>
        <v>1.6814797021377174E-3</v>
      </c>
      <c r="L599" s="138">
        <f t="shared" si="19"/>
        <v>2.0177756425652609</v>
      </c>
    </row>
    <row r="600" spans="1:12" x14ac:dyDescent="0.3">
      <c r="A600" s="132">
        <v>41023</v>
      </c>
      <c r="B600" s="133">
        <v>77.06</v>
      </c>
      <c r="D600" s="132">
        <v>40641</v>
      </c>
      <c r="E600" s="133">
        <v>60.8</v>
      </c>
      <c r="G600" s="132">
        <v>40646</v>
      </c>
      <c r="H600" s="137">
        <v>59.14</v>
      </c>
      <c r="I600" s="132">
        <v>40248</v>
      </c>
      <c r="J600" s="138">
        <v>61.98</v>
      </c>
      <c r="K600" s="138">
        <f t="shared" si="18"/>
        <v>-7.2080730418068693E-3</v>
      </c>
      <c r="L600" s="138">
        <f t="shared" si="19"/>
        <v>-8.6496876501682429</v>
      </c>
    </row>
    <row r="601" spans="1:12" x14ac:dyDescent="0.3">
      <c r="A601" s="132">
        <v>41024</v>
      </c>
      <c r="B601" s="133">
        <v>73.510000000000005</v>
      </c>
      <c r="D601" s="132">
        <v>40644</v>
      </c>
      <c r="E601" s="133">
        <v>61.4</v>
      </c>
      <c r="G601" s="132">
        <v>40647</v>
      </c>
      <c r="H601" s="137">
        <v>59.6</v>
      </c>
      <c r="I601" s="132">
        <v>40249</v>
      </c>
      <c r="J601" s="138">
        <v>61.435000000000002</v>
      </c>
      <c r="K601" s="138">
        <f t="shared" si="18"/>
        <v>-1.7511594434671339E-2</v>
      </c>
      <c r="L601" s="138">
        <f t="shared" si="19"/>
        <v>-21.013913321605607</v>
      </c>
    </row>
    <row r="602" spans="1:12" x14ac:dyDescent="0.3">
      <c r="A602" s="132">
        <v>41025</v>
      </c>
      <c r="B602" s="133">
        <v>73.09</v>
      </c>
      <c r="D602" s="132">
        <v>40645</v>
      </c>
      <c r="E602" s="133">
        <v>63.29</v>
      </c>
      <c r="G602" s="132">
        <v>40648</v>
      </c>
      <c r="H602" s="137">
        <v>61</v>
      </c>
      <c r="I602" s="132">
        <v>40252</v>
      </c>
      <c r="J602" s="138">
        <v>62.85</v>
      </c>
      <c r="K602" s="138">
        <f t="shared" si="18"/>
        <v>1.3709677419354862E-2</v>
      </c>
      <c r="L602" s="138">
        <f t="shared" si="19"/>
        <v>16.451612903225833</v>
      </c>
    </row>
    <row r="603" spans="1:12" x14ac:dyDescent="0.3">
      <c r="A603" s="132">
        <v>41026</v>
      </c>
      <c r="B603" s="133">
        <v>72.06</v>
      </c>
      <c r="D603" s="132">
        <v>40646</v>
      </c>
      <c r="E603" s="133">
        <v>62.71</v>
      </c>
      <c r="G603" s="132">
        <v>40651</v>
      </c>
      <c r="H603" s="137">
        <v>60.48</v>
      </c>
      <c r="I603" s="132">
        <v>40253</v>
      </c>
      <c r="J603" s="138">
        <v>62.275000000000006</v>
      </c>
      <c r="K603" s="138" t="e">
        <f t="shared" si="18"/>
        <v>#N/A</v>
      </c>
      <c r="L603" s="138" t="e">
        <f t="shared" si="19"/>
        <v>#N/A</v>
      </c>
    </row>
    <row r="604" spans="1:12" x14ac:dyDescent="0.3">
      <c r="A604" s="132">
        <v>41029</v>
      </c>
      <c r="B604" s="133">
        <v>72.819999999999993</v>
      </c>
      <c r="D604" s="132">
        <v>40647</v>
      </c>
      <c r="E604" s="133">
        <v>61.57</v>
      </c>
      <c r="G604" s="132">
        <v>40652</v>
      </c>
      <c r="H604" s="137">
        <v>59.86</v>
      </c>
      <c r="I604" s="132">
        <v>40254</v>
      </c>
      <c r="J604" s="138">
        <v>60.96</v>
      </c>
      <c r="K604" s="138">
        <f t="shared" si="18"/>
        <v>-2.3937234809062596E-2</v>
      </c>
      <c r="L604" s="138">
        <f t="shared" si="19"/>
        <v>-28.724681770875112</v>
      </c>
    </row>
    <row r="605" spans="1:12" x14ac:dyDescent="0.3">
      <c r="A605" s="132">
        <v>41030</v>
      </c>
      <c r="B605" s="133">
        <v>72.31</v>
      </c>
      <c r="D605" s="132">
        <v>40648</v>
      </c>
      <c r="E605" s="133">
        <v>62.01</v>
      </c>
      <c r="G605" s="132">
        <v>40653</v>
      </c>
      <c r="H605" s="137">
        <v>59.17</v>
      </c>
      <c r="I605" s="132">
        <v>40255</v>
      </c>
      <c r="J605" s="138">
        <v>61.814999999999998</v>
      </c>
      <c r="K605" s="138">
        <f t="shared" si="18"/>
        <v>1.0131546694991497E-2</v>
      </c>
      <c r="L605" s="138">
        <f t="shared" si="19"/>
        <v>12.157856033989795</v>
      </c>
    </row>
    <row r="606" spans="1:12" x14ac:dyDescent="0.3">
      <c r="A606" s="132">
        <v>41031</v>
      </c>
      <c r="B606" s="133">
        <v>72.17</v>
      </c>
      <c r="D606" s="132">
        <v>40651</v>
      </c>
      <c r="E606" s="133">
        <v>61.22</v>
      </c>
      <c r="G606" s="132">
        <v>40654</v>
      </c>
      <c r="H606" s="137">
        <v>61.34</v>
      </c>
      <c r="I606" s="132">
        <v>40256</v>
      </c>
      <c r="J606" s="138">
        <v>63.335000000000001</v>
      </c>
      <c r="K606" s="138">
        <f t="shared" si="18"/>
        <v>3.0843098958333384E-2</v>
      </c>
      <c r="L606" s="138">
        <f t="shared" si="19"/>
        <v>37.011718750000057</v>
      </c>
    </row>
    <row r="607" spans="1:12" x14ac:dyDescent="0.3">
      <c r="A607" s="132">
        <v>41032</v>
      </c>
      <c r="B607" s="133">
        <v>72.73</v>
      </c>
      <c r="D607" s="132">
        <v>40652</v>
      </c>
      <c r="E607" s="133">
        <v>60.69</v>
      </c>
      <c r="G607" s="132">
        <v>40658</v>
      </c>
      <c r="H607" s="137">
        <v>59.8</v>
      </c>
      <c r="I607" s="132">
        <v>40259</v>
      </c>
      <c r="J607" s="138">
        <v>63.544999999999995</v>
      </c>
      <c r="K607" s="138">
        <f t="shared" si="18"/>
        <v>3.2077310378430965E-2</v>
      </c>
      <c r="L607" s="138">
        <f t="shared" si="19"/>
        <v>38.492772454117151</v>
      </c>
    </row>
    <row r="608" spans="1:12" x14ac:dyDescent="0.3">
      <c r="A608" s="132">
        <v>41033</v>
      </c>
      <c r="B608" s="133">
        <v>74.97</v>
      </c>
      <c r="D608" s="132">
        <v>40653</v>
      </c>
      <c r="E608" s="133">
        <v>59.15</v>
      </c>
      <c r="G608" s="132">
        <v>40659</v>
      </c>
      <c r="H608" s="137">
        <v>62.57</v>
      </c>
      <c r="I608" s="132">
        <v>40260</v>
      </c>
      <c r="J608" s="138">
        <v>63.78</v>
      </c>
      <c r="K608" s="138">
        <f t="shared" si="18"/>
        <v>1.9664268585132073E-2</v>
      </c>
      <c r="L608" s="138">
        <f t="shared" si="19"/>
        <v>23.597122302158485</v>
      </c>
    </row>
    <row r="609" spans="1:12" x14ac:dyDescent="0.3">
      <c r="A609" s="132">
        <v>41036</v>
      </c>
      <c r="B609" s="133">
        <v>73.17</v>
      </c>
      <c r="D609" s="132">
        <v>40654</v>
      </c>
      <c r="E609" s="133">
        <v>62.47</v>
      </c>
      <c r="G609" s="132">
        <v>40660</v>
      </c>
      <c r="H609" s="137">
        <v>60.46</v>
      </c>
      <c r="I609" s="132">
        <v>40261</v>
      </c>
      <c r="J609" s="138">
        <v>63.994999999999997</v>
      </c>
      <c r="K609" s="138">
        <f t="shared" si="18"/>
        <v>3.2510487253952898E-2</v>
      </c>
      <c r="L609" s="138">
        <f t="shared" si="19"/>
        <v>39.012584704743475</v>
      </c>
    </row>
    <row r="610" spans="1:12" x14ac:dyDescent="0.3">
      <c r="A610" s="132">
        <v>41037</v>
      </c>
      <c r="B610" s="133">
        <v>72.290000000000006</v>
      </c>
      <c r="D610" s="132">
        <v>40658</v>
      </c>
      <c r="E610" s="133">
        <v>61.02</v>
      </c>
      <c r="G610" s="132">
        <v>40661</v>
      </c>
      <c r="H610" s="137">
        <v>61.25</v>
      </c>
      <c r="I610" s="132">
        <v>40262</v>
      </c>
      <c r="J610" s="138">
        <v>65.284999999999997</v>
      </c>
      <c r="K610" s="138">
        <f t="shared" si="18"/>
        <v>6.2667860340196863E-2</v>
      </c>
      <c r="L610" s="138">
        <f t="shared" si="19"/>
        <v>75.201432408236229</v>
      </c>
    </row>
    <row r="611" spans="1:12" x14ac:dyDescent="0.3">
      <c r="A611" s="132">
        <v>41038</v>
      </c>
      <c r="B611" s="133">
        <v>73.459999999999994</v>
      </c>
      <c r="D611" s="132">
        <v>40659</v>
      </c>
      <c r="E611" s="133">
        <v>61.36</v>
      </c>
      <c r="G611" s="132">
        <v>40662</v>
      </c>
      <c r="H611" s="137">
        <v>59.83</v>
      </c>
      <c r="I611" s="132">
        <v>40263</v>
      </c>
      <c r="J611" s="138">
        <v>62.945</v>
      </c>
      <c r="K611" s="138">
        <f t="shared" si="18"/>
        <v>1.5115354017501807E-3</v>
      </c>
      <c r="L611" s="138">
        <f t="shared" si="19"/>
        <v>1.8138424821002168</v>
      </c>
    </row>
    <row r="612" spans="1:12" x14ac:dyDescent="0.3">
      <c r="A612" s="132">
        <v>41039</v>
      </c>
      <c r="B612" s="133">
        <v>72.180000000000007</v>
      </c>
      <c r="D612" s="132">
        <v>40660</v>
      </c>
      <c r="E612" s="133">
        <v>62.81</v>
      </c>
      <c r="G612" s="132">
        <v>40665</v>
      </c>
      <c r="H612" s="137">
        <v>61</v>
      </c>
      <c r="I612" s="132">
        <v>40266</v>
      </c>
      <c r="J612" s="138">
        <v>62.150000000000006</v>
      </c>
      <c r="K612" s="138">
        <f t="shared" si="18"/>
        <v>-2.0072260136491369E-3</v>
      </c>
      <c r="L612" s="138">
        <f t="shared" si="19"/>
        <v>-2.4086712163789641</v>
      </c>
    </row>
    <row r="613" spans="1:12" x14ac:dyDescent="0.3">
      <c r="A613" s="132">
        <v>41040</v>
      </c>
      <c r="B613" s="133">
        <v>74.209999999999994</v>
      </c>
      <c r="D613" s="132">
        <v>40661</v>
      </c>
      <c r="E613" s="133">
        <v>63.68</v>
      </c>
      <c r="G613" s="132">
        <v>40666</v>
      </c>
      <c r="H613" s="137">
        <v>60.93</v>
      </c>
      <c r="I613" s="132">
        <v>40267</v>
      </c>
      <c r="J613" s="138">
        <v>62.07500000000001</v>
      </c>
      <c r="K613" s="138">
        <f t="shared" si="18"/>
        <v>1.8290682414698313E-2</v>
      </c>
      <c r="L613" s="138">
        <f t="shared" si="19"/>
        <v>21.948818897637974</v>
      </c>
    </row>
    <row r="614" spans="1:12" x14ac:dyDescent="0.3">
      <c r="A614" s="132">
        <v>41043</v>
      </c>
      <c r="B614" s="133">
        <v>75.349999999999994</v>
      </c>
      <c r="D614" s="132">
        <v>40662</v>
      </c>
      <c r="E614" s="133">
        <v>63.61</v>
      </c>
      <c r="G614" s="132">
        <v>40667</v>
      </c>
      <c r="H614" s="137">
        <v>61.8</v>
      </c>
      <c r="I614" s="132">
        <v>40268</v>
      </c>
      <c r="J614" s="138">
        <v>63.254999999999995</v>
      </c>
      <c r="K614" s="138">
        <f t="shared" si="18"/>
        <v>2.3295316670710955E-2</v>
      </c>
      <c r="L614" s="138">
        <f t="shared" si="19"/>
        <v>27.954380004853146</v>
      </c>
    </row>
    <row r="615" spans="1:12" x14ac:dyDescent="0.3">
      <c r="A615" s="132">
        <v>41044</v>
      </c>
      <c r="B615" s="133">
        <v>74.3</v>
      </c>
      <c r="D615" s="132">
        <v>40665</v>
      </c>
      <c r="E615" s="133">
        <v>62.34</v>
      </c>
      <c r="G615" s="132">
        <v>40668</v>
      </c>
      <c r="H615" s="137">
        <v>56.82</v>
      </c>
      <c r="I615" s="132">
        <v>40269</v>
      </c>
      <c r="J615" s="138">
        <v>63.095000000000006</v>
      </c>
      <c r="K615" s="138">
        <f t="shared" si="18"/>
        <v>-3.7893739638429759E-3</v>
      </c>
      <c r="L615" s="138">
        <f t="shared" si="19"/>
        <v>-4.5472487566115705</v>
      </c>
    </row>
    <row r="616" spans="1:12" x14ac:dyDescent="0.3">
      <c r="A616" s="132">
        <v>41045</v>
      </c>
      <c r="B616" s="133">
        <v>72.930000000000007</v>
      </c>
      <c r="D616" s="132">
        <v>40666</v>
      </c>
      <c r="E616" s="133">
        <v>62.5</v>
      </c>
      <c r="G616" s="132">
        <v>40669</v>
      </c>
      <c r="H616" s="137">
        <v>57.19</v>
      </c>
      <c r="I616" s="132">
        <v>40270</v>
      </c>
      <c r="J616" s="138" t="e">
        <v>#N/A</v>
      </c>
      <c r="K616" s="138" t="e">
        <f t="shared" si="18"/>
        <v>#N/A</v>
      </c>
      <c r="L616" s="138" t="e">
        <f t="shared" si="19"/>
        <v>#N/A</v>
      </c>
    </row>
    <row r="617" spans="1:12" x14ac:dyDescent="0.3">
      <c r="A617" s="132">
        <v>41046</v>
      </c>
      <c r="B617" s="133">
        <v>73.64</v>
      </c>
      <c r="D617" s="132">
        <v>40667</v>
      </c>
      <c r="E617" s="133">
        <v>64.95</v>
      </c>
      <c r="G617" s="132">
        <v>40672</v>
      </c>
      <c r="H617" s="137">
        <v>57.02</v>
      </c>
      <c r="I617" s="132">
        <v>40273</v>
      </c>
      <c r="J617" s="138">
        <v>59.504999999999995</v>
      </c>
      <c r="K617" s="138">
        <f t="shared" si="18"/>
        <v>-6.7027281279398013E-2</v>
      </c>
      <c r="L617" s="138">
        <f t="shared" si="19"/>
        <v>-80.43273753527761</v>
      </c>
    </row>
    <row r="618" spans="1:12" x14ac:dyDescent="0.3">
      <c r="A618" s="132">
        <v>41047</v>
      </c>
      <c r="B618" s="133">
        <v>74.790000000000006</v>
      </c>
      <c r="D618" s="132">
        <v>40668</v>
      </c>
      <c r="E618" s="133">
        <v>61.13</v>
      </c>
      <c r="G618" s="132">
        <v>40673</v>
      </c>
      <c r="H618" s="137">
        <v>52.61</v>
      </c>
      <c r="I618" s="132">
        <v>40274</v>
      </c>
      <c r="J618" s="138">
        <v>58.875</v>
      </c>
      <c r="K618" s="138">
        <f t="shared" si="18"/>
        <v>-8.0006250488319358E-2</v>
      </c>
      <c r="L618" s="138">
        <f t="shared" si="19"/>
        <v>-96.007500585983223</v>
      </c>
    </row>
    <row r="619" spans="1:12" x14ac:dyDescent="0.3">
      <c r="A619" s="132">
        <v>41050</v>
      </c>
      <c r="B619" s="133">
        <v>72.64</v>
      </c>
      <c r="D619" s="132">
        <v>40669</v>
      </c>
      <c r="E619" s="133">
        <v>61.24</v>
      </c>
      <c r="G619" s="132">
        <v>40674</v>
      </c>
      <c r="H619" s="137">
        <v>58.23</v>
      </c>
      <c r="I619" s="132">
        <v>40275</v>
      </c>
      <c r="J619" s="138">
        <v>59.664999999999999</v>
      </c>
      <c r="K619" s="138">
        <f t="shared" si="18"/>
        <v>-8.6084092823772648E-2</v>
      </c>
      <c r="L619" s="138">
        <f t="shared" si="19"/>
        <v>-103.30091138852717</v>
      </c>
    </row>
    <row r="620" spans="1:12" x14ac:dyDescent="0.3">
      <c r="A620" s="132">
        <v>41051</v>
      </c>
      <c r="B620" s="133">
        <v>72.349999999999994</v>
      </c>
      <c r="D620" s="132">
        <v>40672</v>
      </c>
      <c r="E620" s="133">
        <v>61.18</v>
      </c>
      <c r="G620" s="132">
        <v>40675</v>
      </c>
      <c r="H620" s="137">
        <v>57.89</v>
      </c>
      <c r="I620" s="132">
        <v>40276</v>
      </c>
      <c r="J620" s="138">
        <v>58.82</v>
      </c>
      <c r="K620" s="138">
        <f t="shared" si="18"/>
        <v>-6.5533402176503303E-2</v>
      </c>
      <c r="L620" s="138">
        <f t="shared" si="19"/>
        <v>-78.640082611803962</v>
      </c>
    </row>
    <row r="621" spans="1:12" x14ac:dyDescent="0.3">
      <c r="A621" s="132">
        <v>41052</v>
      </c>
      <c r="B621" s="133">
        <v>72.290000000000006</v>
      </c>
      <c r="D621" s="132">
        <v>40673</v>
      </c>
      <c r="E621" s="133">
        <v>55.53</v>
      </c>
      <c r="G621" s="132">
        <v>40676</v>
      </c>
      <c r="H621" s="137">
        <v>58.96</v>
      </c>
      <c r="I621" s="132">
        <v>40277</v>
      </c>
      <c r="J621" s="138">
        <v>58.814999999999998</v>
      </c>
      <c r="K621" s="138">
        <f t="shared" si="18"/>
        <v>-5.3660498793242278E-2</v>
      </c>
      <c r="L621" s="138">
        <f t="shared" si="19"/>
        <v>-64.392598551890728</v>
      </c>
    </row>
    <row r="622" spans="1:12" x14ac:dyDescent="0.3">
      <c r="A622" s="132">
        <v>41053</v>
      </c>
      <c r="B622" s="133">
        <v>71.8</v>
      </c>
      <c r="D622" s="132">
        <v>40674</v>
      </c>
      <c r="E622" s="133">
        <v>61.75</v>
      </c>
      <c r="G622" s="132">
        <v>40679</v>
      </c>
      <c r="H622" s="137">
        <v>60.48</v>
      </c>
      <c r="I622" s="132">
        <v>40280</v>
      </c>
      <c r="J622" s="138">
        <v>58.824999999999996</v>
      </c>
      <c r="K622" s="138">
        <f t="shared" si="18"/>
        <v>-5.2356020942408599E-2</v>
      </c>
      <c r="L622" s="138">
        <f t="shared" si="19"/>
        <v>-62.827225130890319</v>
      </c>
    </row>
    <row r="623" spans="1:12" x14ac:dyDescent="0.3">
      <c r="A623" s="132">
        <v>41054</v>
      </c>
      <c r="B623" s="133">
        <v>73.260000000000005</v>
      </c>
      <c r="D623" s="132">
        <v>40675</v>
      </c>
      <c r="E623" s="133">
        <v>61.66</v>
      </c>
      <c r="G623" s="132">
        <v>40680</v>
      </c>
      <c r="H623" s="137">
        <v>58.75</v>
      </c>
      <c r="I623" s="132">
        <v>40281</v>
      </c>
      <c r="J623" s="138">
        <v>60.754999999999995</v>
      </c>
      <c r="K623" s="138">
        <f t="shared" si="18"/>
        <v>-3.9522567385977397E-2</v>
      </c>
      <c r="L623" s="138">
        <f t="shared" si="19"/>
        <v>-47.427080863172876</v>
      </c>
    </row>
    <row r="624" spans="1:12" x14ac:dyDescent="0.3">
      <c r="A624" s="132">
        <v>41058</v>
      </c>
      <c r="B624" s="133">
        <v>71.84</v>
      </c>
      <c r="D624" s="132">
        <v>40676</v>
      </c>
      <c r="E624" s="133">
        <v>62.21</v>
      </c>
      <c r="G624" s="132">
        <v>40681</v>
      </c>
      <c r="H624" s="137">
        <v>57.61</v>
      </c>
      <c r="I624" s="132">
        <v>40282</v>
      </c>
      <c r="J624" s="138">
        <v>60.599999999999994</v>
      </c>
      <c r="K624" s="138">
        <f t="shared" si="18"/>
        <v>-3.954354544734149E-2</v>
      </c>
      <c r="L624" s="138">
        <f t="shared" si="19"/>
        <v>-47.452254536809782</v>
      </c>
    </row>
    <row r="625" spans="1:12" x14ac:dyDescent="0.3">
      <c r="A625" s="132">
        <v>41059</v>
      </c>
      <c r="B625" s="133">
        <v>75.11</v>
      </c>
      <c r="D625" s="132">
        <v>40679</v>
      </c>
      <c r="E625" s="133">
        <v>65.66</v>
      </c>
      <c r="G625" s="132">
        <v>40682</v>
      </c>
      <c r="H625" s="137">
        <v>57.77</v>
      </c>
      <c r="I625" s="132">
        <v>40283</v>
      </c>
      <c r="J625" s="138">
        <v>60.824999999999996</v>
      </c>
      <c r="K625" s="138" t="e">
        <f t="shared" si="18"/>
        <v>#N/A</v>
      </c>
      <c r="L625" s="138" t="e">
        <f t="shared" si="19"/>
        <v>#N/A</v>
      </c>
    </row>
    <row r="626" spans="1:12" x14ac:dyDescent="0.3">
      <c r="A626" s="132">
        <v>41060</v>
      </c>
      <c r="B626" s="133">
        <v>74.47</v>
      </c>
      <c r="D626" s="132">
        <v>40680</v>
      </c>
      <c r="E626" s="133">
        <v>62.67</v>
      </c>
      <c r="G626" s="132">
        <v>40683</v>
      </c>
      <c r="H626" s="137">
        <v>60.45</v>
      </c>
      <c r="I626" s="132">
        <v>40284</v>
      </c>
      <c r="J626" s="138">
        <v>60.724999999999994</v>
      </c>
      <c r="K626" s="138">
        <f t="shared" si="18"/>
        <v>2.0502478783295502E-2</v>
      </c>
      <c r="L626" s="138">
        <f t="shared" si="19"/>
        <v>24.602974539954605</v>
      </c>
    </row>
    <row r="627" spans="1:12" x14ac:dyDescent="0.3">
      <c r="A627" s="132">
        <v>41061</v>
      </c>
      <c r="B627" s="133">
        <v>77.290000000000006</v>
      </c>
      <c r="D627" s="132">
        <v>40681</v>
      </c>
      <c r="E627" s="133">
        <v>62.92</v>
      </c>
      <c r="G627" s="132">
        <v>40686</v>
      </c>
      <c r="H627" s="137">
        <v>60.85</v>
      </c>
      <c r="I627" s="132">
        <v>40287</v>
      </c>
      <c r="J627" s="138">
        <v>60.955000000000005</v>
      </c>
      <c r="K627" s="138">
        <f t="shared" si="18"/>
        <v>3.5329087048832364E-2</v>
      </c>
      <c r="L627" s="138">
        <f t="shared" si="19"/>
        <v>42.394904458598837</v>
      </c>
    </row>
    <row r="628" spans="1:12" x14ac:dyDescent="0.3">
      <c r="A628" s="132">
        <v>41064</v>
      </c>
      <c r="B628" s="133">
        <v>76.47</v>
      </c>
      <c r="D628" s="132">
        <v>40682</v>
      </c>
      <c r="E628" s="133">
        <v>62.81</v>
      </c>
      <c r="G628" s="132">
        <v>40687</v>
      </c>
      <c r="H628" s="137">
        <v>61.22</v>
      </c>
      <c r="I628" s="132">
        <v>40288</v>
      </c>
      <c r="J628" s="138">
        <v>60.32500000000001</v>
      </c>
      <c r="K628" s="138">
        <f t="shared" si="18"/>
        <v>1.1061761501718106E-2</v>
      </c>
      <c r="L628" s="138">
        <f t="shared" si="19"/>
        <v>13.274113802061725</v>
      </c>
    </row>
    <row r="629" spans="1:12" x14ac:dyDescent="0.3">
      <c r="A629" s="132">
        <v>41065</v>
      </c>
      <c r="B629" s="133">
        <v>75.64</v>
      </c>
      <c r="D629" s="132">
        <v>40683</v>
      </c>
      <c r="E629" s="133">
        <v>64.25</v>
      </c>
      <c r="G629" s="132">
        <v>40688</v>
      </c>
      <c r="H629" s="137">
        <v>60.47</v>
      </c>
      <c r="I629" s="132">
        <v>40289</v>
      </c>
      <c r="J629" s="138">
        <v>60.535000000000004</v>
      </c>
      <c r="K629" s="138">
        <f t="shared" si="18"/>
        <v>2.9156749404964356E-2</v>
      </c>
      <c r="L629" s="138">
        <f t="shared" si="19"/>
        <v>34.988099285957226</v>
      </c>
    </row>
    <row r="630" spans="1:12" x14ac:dyDescent="0.3">
      <c r="A630" s="132">
        <v>41066</v>
      </c>
      <c r="B630" s="133">
        <v>75.040000000000006</v>
      </c>
      <c r="D630" s="132">
        <v>40686</v>
      </c>
      <c r="E630" s="133">
        <v>64.760000000000005</v>
      </c>
      <c r="G630" s="132">
        <v>40689</v>
      </c>
      <c r="H630" s="137">
        <v>57.2</v>
      </c>
      <c r="I630" s="132">
        <v>40290</v>
      </c>
      <c r="J630" s="138">
        <v>59.20000000000001</v>
      </c>
      <c r="K630" s="138">
        <f t="shared" si="18"/>
        <v>6.5459491626287895E-3</v>
      </c>
      <c r="L630" s="138">
        <f t="shared" si="19"/>
        <v>7.8551389951545465</v>
      </c>
    </row>
    <row r="631" spans="1:12" x14ac:dyDescent="0.3">
      <c r="A631" s="132">
        <v>41067</v>
      </c>
      <c r="B631" s="133">
        <v>76.069999999999993</v>
      </c>
      <c r="D631" s="132">
        <v>40687</v>
      </c>
      <c r="E631" s="133">
        <v>66.349999999999994</v>
      </c>
      <c r="G631" s="132">
        <v>40690</v>
      </c>
      <c r="H631" s="137">
        <v>56.84</v>
      </c>
      <c r="I631" s="132">
        <v>40291</v>
      </c>
      <c r="J631" s="138">
        <v>57.694999999999993</v>
      </c>
      <c r="K631" s="138">
        <f t="shared" si="18"/>
        <v>-1.9209519762005994E-2</v>
      </c>
      <c r="L631" s="138">
        <f t="shared" si="19"/>
        <v>-23.051423714407189</v>
      </c>
    </row>
    <row r="632" spans="1:12" x14ac:dyDescent="0.3">
      <c r="A632" s="132">
        <v>41068</v>
      </c>
      <c r="B632" s="133">
        <v>76.540000000000006</v>
      </c>
      <c r="D632" s="132">
        <v>40688</v>
      </c>
      <c r="E632" s="133">
        <v>65.709999999999994</v>
      </c>
      <c r="G632" s="132">
        <v>40694</v>
      </c>
      <c r="H632" s="137">
        <v>55.75</v>
      </c>
      <c r="I632" s="132">
        <v>40294</v>
      </c>
      <c r="J632" s="138">
        <v>57.31</v>
      </c>
      <c r="K632" s="138">
        <f t="shared" si="18"/>
        <v>-5.6703152003950187E-2</v>
      </c>
      <c r="L632" s="138">
        <f t="shared" si="19"/>
        <v>-68.043782404740227</v>
      </c>
    </row>
    <row r="633" spans="1:12" x14ac:dyDescent="0.3">
      <c r="A633" s="132">
        <v>41071</v>
      </c>
      <c r="B633" s="133">
        <v>78.790000000000006</v>
      </c>
      <c r="D633" s="132">
        <v>40689</v>
      </c>
      <c r="E633" s="133">
        <v>61.46</v>
      </c>
      <c r="G633" s="132">
        <v>40695</v>
      </c>
      <c r="H633" s="137">
        <v>60.2</v>
      </c>
      <c r="I633" s="132">
        <v>40295</v>
      </c>
      <c r="J633" s="138">
        <v>61.35</v>
      </c>
      <c r="K633" s="138">
        <f t="shared" si="18"/>
        <v>1.2376237623762495E-2</v>
      </c>
      <c r="L633" s="138">
        <f t="shared" si="19"/>
        <v>14.851485148514993</v>
      </c>
    </row>
    <row r="634" spans="1:12" x14ac:dyDescent="0.3">
      <c r="A634" s="132">
        <v>41072</v>
      </c>
      <c r="B634" s="133">
        <v>75.150000000000006</v>
      </c>
      <c r="D634" s="132">
        <v>40690</v>
      </c>
      <c r="E634" s="133">
        <v>61.3</v>
      </c>
      <c r="G634" s="132">
        <v>40696</v>
      </c>
      <c r="H634" s="137">
        <v>60.32</v>
      </c>
      <c r="I634" s="132">
        <v>40296</v>
      </c>
      <c r="J634" s="138">
        <v>59.354999999999997</v>
      </c>
      <c r="K634" s="138">
        <f t="shared" si="18"/>
        <v>-2.4167694204685557E-2</v>
      </c>
      <c r="L634" s="138">
        <f t="shared" si="19"/>
        <v>-29.001233045622666</v>
      </c>
    </row>
    <row r="635" spans="1:12" x14ac:dyDescent="0.3">
      <c r="A635" s="132">
        <v>41073</v>
      </c>
      <c r="B635" s="133">
        <v>76.510000000000005</v>
      </c>
      <c r="D635" s="132">
        <v>40694</v>
      </c>
      <c r="E635" s="133">
        <v>60.24</v>
      </c>
      <c r="G635" s="132">
        <v>40697</v>
      </c>
      <c r="H635" s="137">
        <v>61.16</v>
      </c>
      <c r="I635" s="132">
        <v>40297</v>
      </c>
      <c r="J635" s="138">
        <v>57.905000000000001</v>
      </c>
      <c r="K635" s="138">
        <f t="shared" si="18"/>
        <v>-4.6438863729929905E-2</v>
      </c>
      <c r="L635" s="138">
        <f t="shared" si="19"/>
        <v>-55.726636475915882</v>
      </c>
    </row>
    <row r="636" spans="1:12" x14ac:dyDescent="0.3">
      <c r="A636" s="132">
        <v>41074</v>
      </c>
      <c r="B636" s="133">
        <v>73.569999999999993</v>
      </c>
      <c r="D636" s="132">
        <v>40695</v>
      </c>
      <c r="E636" s="133">
        <v>62.57</v>
      </c>
      <c r="G636" s="132">
        <v>40700</v>
      </c>
      <c r="H636" s="137">
        <v>58.22</v>
      </c>
      <c r="I636" s="132">
        <v>40298</v>
      </c>
      <c r="J636" s="138">
        <v>60.414999999999999</v>
      </c>
      <c r="K636" s="138">
        <f t="shared" si="18"/>
        <v>-8.8589943400870508E-3</v>
      </c>
      <c r="L636" s="138">
        <f t="shared" si="19"/>
        <v>-10.63079320810446</v>
      </c>
    </row>
    <row r="637" spans="1:12" x14ac:dyDescent="0.3">
      <c r="A637" s="132">
        <v>41075</v>
      </c>
      <c r="B637" s="133">
        <v>73.19</v>
      </c>
      <c r="D637" s="132">
        <v>40696</v>
      </c>
      <c r="E637" s="133">
        <v>62.56</v>
      </c>
      <c r="G637" s="132">
        <v>40701</v>
      </c>
      <c r="H637" s="137">
        <v>57.7</v>
      </c>
      <c r="I637" s="132">
        <v>40301</v>
      </c>
      <c r="J637" s="138">
        <v>58.395000000000003</v>
      </c>
      <c r="K637" s="138">
        <f t="shared" si="18"/>
        <v>-3.19933692498965E-2</v>
      </c>
      <c r="L637" s="138">
        <f t="shared" si="19"/>
        <v>-38.392043099875799</v>
      </c>
    </row>
    <row r="638" spans="1:12" x14ac:dyDescent="0.3">
      <c r="A638" s="132">
        <v>41078</v>
      </c>
      <c r="B638" s="133">
        <v>74.03</v>
      </c>
      <c r="D638" s="132">
        <v>40697</v>
      </c>
      <c r="E638" s="133">
        <v>61.47</v>
      </c>
      <c r="G638" s="132">
        <v>40702</v>
      </c>
      <c r="H638" s="137">
        <v>61.14</v>
      </c>
      <c r="I638" s="132">
        <v>40302</v>
      </c>
      <c r="J638" s="138">
        <v>58.835000000000001</v>
      </c>
      <c r="K638" s="138">
        <f t="shared" si="18"/>
        <v>-2.8082927232179776E-2</v>
      </c>
      <c r="L638" s="138">
        <f t="shared" si="19"/>
        <v>-33.699512678615733</v>
      </c>
    </row>
    <row r="639" spans="1:12" x14ac:dyDescent="0.3">
      <c r="A639" s="132">
        <v>41079</v>
      </c>
      <c r="B639" s="133">
        <v>74.540000000000006</v>
      </c>
      <c r="D639" s="132">
        <v>40700</v>
      </c>
      <c r="E639" s="133">
        <v>60.12</v>
      </c>
      <c r="G639" s="132">
        <v>40703</v>
      </c>
      <c r="H639" s="137">
        <v>59.04</v>
      </c>
      <c r="I639" s="132">
        <v>40303</v>
      </c>
      <c r="J639" s="138">
        <v>61.359999999999992</v>
      </c>
      <c r="K639" s="138">
        <f t="shared" si="18"/>
        <v>3.6486486486486183E-2</v>
      </c>
      <c r="L639" s="138">
        <f t="shared" si="19"/>
        <v>43.783783783783413</v>
      </c>
    </row>
    <row r="640" spans="1:12" x14ac:dyDescent="0.3">
      <c r="A640" s="132">
        <v>41080</v>
      </c>
      <c r="B640" s="133">
        <v>73.53</v>
      </c>
      <c r="D640" s="132">
        <v>40701</v>
      </c>
      <c r="E640" s="133">
        <v>59.81</v>
      </c>
      <c r="G640" s="132">
        <v>40704</v>
      </c>
      <c r="H640" s="137">
        <v>61.1</v>
      </c>
      <c r="I640" s="132">
        <v>40304</v>
      </c>
      <c r="J640" s="138">
        <v>62.784999999999997</v>
      </c>
      <c r="K640" s="138">
        <f t="shared" si="18"/>
        <v>8.82225496143514E-2</v>
      </c>
      <c r="L640" s="138">
        <f t="shared" si="19"/>
        <v>105.86705953722168</v>
      </c>
    </row>
    <row r="641" spans="1:12" x14ac:dyDescent="0.3">
      <c r="A641" s="132">
        <v>41081</v>
      </c>
      <c r="B641" s="133">
        <v>75.569999999999993</v>
      </c>
      <c r="D641" s="132">
        <v>40702</v>
      </c>
      <c r="E641" s="133">
        <v>62.55</v>
      </c>
      <c r="G641" s="132">
        <v>40707</v>
      </c>
      <c r="H641" s="137">
        <v>61.51</v>
      </c>
      <c r="I641" s="132">
        <v>40305</v>
      </c>
      <c r="J641" s="138">
        <v>67.360000000000014</v>
      </c>
      <c r="K641" s="138">
        <f t="shared" si="18"/>
        <v>0.17536206595707574</v>
      </c>
      <c r="L641" s="138">
        <f t="shared" si="19"/>
        <v>210.43447914849088</v>
      </c>
    </row>
    <row r="642" spans="1:12" x14ac:dyDescent="0.3">
      <c r="A642" s="132">
        <v>41082</v>
      </c>
      <c r="B642" s="133">
        <v>74.84</v>
      </c>
      <c r="D642" s="132">
        <v>40703</v>
      </c>
      <c r="E642" s="133">
        <v>60.86</v>
      </c>
      <c r="G642" s="132">
        <v>40708</v>
      </c>
      <c r="H642" s="137">
        <v>59.53</v>
      </c>
      <c r="I642" s="132">
        <v>40308</v>
      </c>
      <c r="J642" s="138">
        <v>62.015000000000008</v>
      </c>
      <c r="K642" s="138">
        <f t="shared" si="18"/>
        <v>1.0839445802771087E-2</v>
      </c>
      <c r="L642" s="138">
        <f t="shared" si="19"/>
        <v>13.007334963325304</v>
      </c>
    </row>
    <row r="643" spans="1:12" x14ac:dyDescent="0.3">
      <c r="A643" s="132">
        <v>41085</v>
      </c>
      <c r="B643" s="133">
        <v>75.510000000000005</v>
      </c>
      <c r="D643" s="132">
        <v>40704</v>
      </c>
      <c r="E643" s="133">
        <v>63.02</v>
      </c>
      <c r="G643" s="132">
        <v>40709</v>
      </c>
      <c r="H643" s="137">
        <v>60.99</v>
      </c>
      <c r="I643" s="132">
        <v>40309</v>
      </c>
      <c r="J643" s="138">
        <v>61.94</v>
      </c>
      <c r="K643" s="138">
        <f t="shared" si="18"/>
        <v>4.3551512088282389E-2</v>
      </c>
      <c r="L643" s="138">
        <f t="shared" si="19"/>
        <v>52.261814505938865</v>
      </c>
    </row>
    <row r="644" spans="1:12" x14ac:dyDescent="0.3">
      <c r="A644" s="132">
        <v>41086</v>
      </c>
      <c r="B644" s="133">
        <v>73.400000000000006</v>
      </c>
      <c r="D644" s="132">
        <v>40707</v>
      </c>
      <c r="E644" s="133">
        <v>64.319999999999993</v>
      </c>
      <c r="G644" s="132">
        <v>40710</v>
      </c>
      <c r="H644" s="137">
        <v>61.82</v>
      </c>
      <c r="I644" s="132">
        <v>40310</v>
      </c>
      <c r="J644" s="138">
        <v>60.814999999999998</v>
      </c>
      <c r="K644" s="138">
        <f t="shared" si="18"/>
        <v>5.0254727571021438E-2</v>
      </c>
      <c r="L644" s="138">
        <f t="shared" si="19"/>
        <v>60.30567308522572</v>
      </c>
    </row>
    <row r="645" spans="1:12" x14ac:dyDescent="0.3">
      <c r="A645" s="132">
        <v>41087</v>
      </c>
      <c r="B645" s="133">
        <v>72.84</v>
      </c>
      <c r="D645" s="132">
        <v>40708</v>
      </c>
      <c r="E645" s="133">
        <v>62.81</v>
      </c>
      <c r="G645" s="132">
        <v>40711</v>
      </c>
      <c r="H645" s="137">
        <v>62.13</v>
      </c>
      <c r="I645" s="132">
        <v>40311</v>
      </c>
      <c r="J645" s="138">
        <v>61.4</v>
      </c>
      <c r="K645" s="138">
        <f t="shared" si="18"/>
        <v>1.6303898038566571E-2</v>
      </c>
      <c r="L645" s="138">
        <f t="shared" si="19"/>
        <v>19.564677646279883</v>
      </c>
    </row>
    <row r="646" spans="1:12" x14ac:dyDescent="0.3">
      <c r="A646" s="132">
        <v>41088</v>
      </c>
      <c r="B646" s="133">
        <v>73.14</v>
      </c>
      <c r="D646" s="132">
        <v>40709</v>
      </c>
      <c r="E646" s="133">
        <v>63.79</v>
      </c>
      <c r="G646" s="132">
        <v>40714</v>
      </c>
      <c r="H646" s="137">
        <v>60.76</v>
      </c>
      <c r="I646" s="132">
        <v>40312</v>
      </c>
      <c r="J646" s="138">
        <v>63.435000000000002</v>
      </c>
      <c r="K646" s="138">
        <f t="shared" si="18"/>
        <v>8.6308759311584882E-2</v>
      </c>
      <c r="L646" s="138">
        <f t="shared" si="19"/>
        <v>103.57051117390185</v>
      </c>
    </row>
    <row r="647" spans="1:12" x14ac:dyDescent="0.3">
      <c r="A647" s="132">
        <v>41089</v>
      </c>
      <c r="B647" s="133">
        <v>70.489999999999995</v>
      </c>
      <c r="D647" s="132">
        <v>40710</v>
      </c>
      <c r="E647" s="133">
        <v>65.72</v>
      </c>
      <c r="G647" s="132">
        <v>40715</v>
      </c>
      <c r="H647" s="137">
        <v>59.63</v>
      </c>
      <c r="I647" s="132">
        <v>40315</v>
      </c>
      <c r="J647" s="138">
        <v>63.905000000000001</v>
      </c>
      <c r="K647" s="138">
        <f t="shared" si="18"/>
        <v>8.617319622673579E-2</v>
      </c>
      <c r="L647" s="138">
        <f t="shared" si="19"/>
        <v>103.40783547208294</v>
      </c>
    </row>
    <row r="648" spans="1:12" x14ac:dyDescent="0.3">
      <c r="A648" s="132">
        <v>41092</v>
      </c>
      <c r="B648" s="133">
        <v>71.739999999999995</v>
      </c>
      <c r="D648" s="132">
        <v>40711</v>
      </c>
      <c r="E648" s="133">
        <v>66.849999999999994</v>
      </c>
      <c r="G648" s="132">
        <v>40716</v>
      </c>
      <c r="H648" s="137">
        <v>63.24</v>
      </c>
      <c r="I648" s="132">
        <v>40316</v>
      </c>
      <c r="J648" s="138">
        <v>66.875</v>
      </c>
      <c r="K648" s="138">
        <f t="shared" si="18"/>
        <v>8.9879400260756331E-2</v>
      </c>
      <c r="L648" s="138">
        <f t="shared" si="19"/>
        <v>107.8552803129076</v>
      </c>
    </row>
    <row r="649" spans="1:12" x14ac:dyDescent="0.3">
      <c r="A649" s="132">
        <v>41093</v>
      </c>
      <c r="B649" s="133">
        <v>71.849999999999994</v>
      </c>
      <c r="D649" s="132">
        <v>40714</v>
      </c>
      <c r="E649" s="133">
        <v>64.56</v>
      </c>
      <c r="G649" s="132">
        <v>40717</v>
      </c>
      <c r="H649" s="137">
        <v>60.34</v>
      </c>
      <c r="I649" s="132">
        <v>40317</v>
      </c>
      <c r="J649" s="138">
        <v>69.260000000000005</v>
      </c>
      <c r="K649" s="138">
        <f t="shared" si="18"/>
        <v>0.1031297284383214</v>
      </c>
      <c r="L649" s="138">
        <f t="shared" si="19"/>
        <v>123.75567412598566</v>
      </c>
    </row>
    <row r="650" spans="1:12" x14ac:dyDescent="0.3">
      <c r="A650" s="132">
        <v>41095</v>
      </c>
      <c r="B650" s="133">
        <v>74.040000000000006</v>
      </c>
      <c r="D650" s="132">
        <v>40715</v>
      </c>
      <c r="E650" s="133">
        <v>64.47</v>
      </c>
      <c r="G650" s="132">
        <v>40718</v>
      </c>
      <c r="H650" s="137">
        <v>62.1</v>
      </c>
      <c r="I650" s="132">
        <v>40318</v>
      </c>
      <c r="J650" s="138">
        <v>77.22</v>
      </c>
      <c r="K650" s="138">
        <f t="shared" si="18"/>
        <v>0.14637767220902587</v>
      </c>
      <c r="L650" s="138">
        <f t="shared" si="19"/>
        <v>175.65320665083101</v>
      </c>
    </row>
    <row r="651" spans="1:12" x14ac:dyDescent="0.3">
      <c r="A651" s="132">
        <v>41096</v>
      </c>
      <c r="B651" s="133">
        <v>73.709999999999994</v>
      </c>
      <c r="D651" s="132">
        <v>40716</v>
      </c>
      <c r="E651" s="133">
        <v>66.86</v>
      </c>
      <c r="G651" s="132">
        <v>40721</v>
      </c>
      <c r="H651" s="137">
        <v>59.6</v>
      </c>
      <c r="I651" s="132">
        <v>40319</v>
      </c>
      <c r="J651" s="138">
        <v>72.34</v>
      </c>
      <c r="K651" s="138">
        <f t="shared" si="18"/>
        <v>0.16649197774731911</v>
      </c>
      <c r="L651" s="138">
        <f t="shared" si="19"/>
        <v>199.79037329678292</v>
      </c>
    </row>
    <row r="652" spans="1:12" x14ac:dyDescent="0.3">
      <c r="A652" s="132">
        <v>41099</v>
      </c>
      <c r="B652" s="133">
        <v>73.98</v>
      </c>
      <c r="D652" s="132">
        <v>40717</v>
      </c>
      <c r="E652" s="133">
        <v>66.61</v>
      </c>
      <c r="G652" s="132">
        <v>40722</v>
      </c>
      <c r="H652" s="137">
        <v>58.64</v>
      </c>
      <c r="I652" s="132">
        <v>40322</v>
      </c>
      <c r="J652" s="138">
        <v>72.655000000000001</v>
      </c>
      <c r="K652" s="138">
        <f t="shared" si="18"/>
        <v>0.17298999031320639</v>
      </c>
      <c r="L652" s="138">
        <f t="shared" si="19"/>
        <v>207.58798837584766</v>
      </c>
    </row>
    <row r="653" spans="1:12" x14ac:dyDescent="0.3">
      <c r="A653" s="132">
        <v>41100</v>
      </c>
      <c r="B653" s="133">
        <v>75.069999999999993</v>
      </c>
      <c r="D653" s="132">
        <v>40718</v>
      </c>
      <c r="E653" s="133">
        <v>66.069999999999993</v>
      </c>
      <c r="G653" s="132">
        <v>40723</v>
      </c>
      <c r="H653" s="137">
        <v>55.26</v>
      </c>
      <c r="I653" s="132">
        <v>40323</v>
      </c>
      <c r="J653" s="138">
        <v>68.444999999999993</v>
      </c>
      <c r="K653" s="138">
        <f t="shared" si="18"/>
        <v>0.12546246814108356</v>
      </c>
      <c r="L653" s="138">
        <f t="shared" si="19"/>
        <v>150.55496176930026</v>
      </c>
    </row>
    <row r="654" spans="1:12" x14ac:dyDescent="0.3">
      <c r="A654" s="132">
        <v>41101</v>
      </c>
      <c r="B654" s="133">
        <v>74.39</v>
      </c>
      <c r="D654" s="132">
        <v>40721</v>
      </c>
      <c r="E654" s="133">
        <v>66.260000000000005</v>
      </c>
      <c r="G654" s="132">
        <v>40724</v>
      </c>
      <c r="H654" s="137">
        <v>55.88</v>
      </c>
      <c r="I654" s="132">
        <v>40324</v>
      </c>
      <c r="J654" s="138">
        <v>73.055000000000007</v>
      </c>
      <c r="K654" s="138">
        <f t="shared" si="18"/>
        <v>0.1898208469055376</v>
      </c>
      <c r="L654" s="138">
        <f t="shared" si="19"/>
        <v>227.78501628664509</v>
      </c>
    </row>
    <row r="655" spans="1:12" x14ac:dyDescent="0.3">
      <c r="A655" s="132">
        <v>41102</v>
      </c>
      <c r="B655" s="133">
        <v>74.42</v>
      </c>
      <c r="D655" s="132">
        <v>40722</v>
      </c>
      <c r="E655" s="133">
        <v>66.55</v>
      </c>
      <c r="G655" s="132">
        <v>40725</v>
      </c>
      <c r="H655" s="137">
        <v>55.61</v>
      </c>
      <c r="I655" s="132">
        <v>40325</v>
      </c>
      <c r="J655" s="138">
        <v>69.665000000000006</v>
      </c>
      <c r="K655" s="138">
        <f t="shared" ref="K655:K718" si="20">(J655-J646)/J646</f>
        <v>9.8210766926775495E-2</v>
      </c>
      <c r="L655" s="138">
        <f t="shared" ref="L655:L718" si="21">K655*$D$2/$D$1</f>
        <v>117.85292031213058</v>
      </c>
    </row>
    <row r="656" spans="1:12" x14ac:dyDescent="0.3">
      <c r="A656" s="132">
        <v>41103</v>
      </c>
      <c r="B656" s="133">
        <v>73.55</v>
      </c>
      <c r="D656" s="132">
        <v>40723</v>
      </c>
      <c r="E656" s="133">
        <v>64.14</v>
      </c>
      <c r="G656" s="132">
        <v>40729</v>
      </c>
      <c r="H656" s="137">
        <v>55.53</v>
      </c>
      <c r="I656" s="132">
        <v>40326</v>
      </c>
      <c r="J656" s="138">
        <v>70.239999999999995</v>
      </c>
      <c r="K656" s="138">
        <f t="shared" si="20"/>
        <v>9.9131523354979947E-2</v>
      </c>
      <c r="L656" s="138">
        <f t="shared" si="21"/>
        <v>118.95782802597594</v>
      </c>
    </row>
    <row r="657" spans="1:12" x14ac:dyDescent="0.3">
      <c r="A657" s="132">
        <v>41106</v>
      </c>
      <c r="B657" s="133">
        <v>73.33</v>
      </c>
      <c r="D657" s="132">
        <v>40724</v>
      </c>
      <c r="E657" s="133">
        <v>64.260000000000005</v>
      </c>
      <c r="G657" s="132">
        <v>40730</v>
      </c>
      <c r="H657" s="137">
        <v>55.53</v>
      </c>
      <c r="I657" s="132">
        <v>40329</v>
      </c>
      <c r="J657" s="138" t="e">
        <v>#N/A</v>
      </c>
      <c r="K657" s="138" t="e">
        <f t="shared" si="20"/>
        <v>#N/A</v>
      </c>
      <c r="L657" s="138" t="e">
        <f t="shared" si="21"/>
        <v>#N/A</v>
      </c>
    </row>
    <row r="658" spans="1:12" x14ac:dyDescent="0.3">
      <c r="A658" s="132">
        <v>41107</v>
      </c>
      <c r="B658" s="133">
        <v>70.61</v>
      </c>
      <c r="D658" s="132">
        <v>40725</v>
      </c>
      <c r="E658" s="133">
        <v>63.55</v>
      </c>
      <c r="G658" s="132">
        <v>40731</v>
      </c>
      <c r="H658" s="137">
        <v>54.13</v>
      </c>
      <c r="I658" s="132">
        <v>40330</v>
      </c>
      <c r="J658" s="138">
        <v>71.39500000000001</v>
      </c>
      <c r="K658" s="138">
        <f t="shared" si="20"/>
        <v>3.0825873520069377E-2</v>
      </c>
      <c r="L658" s="138">
        <f t="shared" si="21"/>
        <v>36.991048224083251</v>
      </c>
    </row>
    <row r="659" spans="1:12" x14ac:dyDescent="0.3">
      <c r="A659" s="132">
        <v>41108</v>
      </c>
      <c r="B659" s="133">
        <v>71.17</v>
      </c>
      <c r="D659" s="132">
        <v>40729</v>
      </c>
      <c r="E659" s="133">
        <v>64.09</v>
      </c>
      <c r="G659" s="132">
        <v>40732</v>
      </c>
      <c r="H659" s="137">
        <v>54.61</v>
      </c>
      <c r="I659" s="132">
        <v>40331</v>
      </c>
      <c r="J659" s="138">
        <v>67.205000000000013</v>
      </c>
      <c r="K659" s="138">
        <f t="shared" si="20"/>
        <v>-0.12969437969437952</v>
      </c>
      <c r="L659" s="138">
        <f t="shared" si="21"/>
        <v>-155.63325563325543</v>
      </c>
    </row>
    <row r="660" spans="1:12" x14ac:dyDescent="0.3">
      <c r="A660" s="132">
        <v>41109</v>
      </c>
      <c r="B660" s="133">
        <v>70.94</v>
      </c>
      <c r="D660" s="132">
        <v>40730</v>
      </c>
      <c r="E660" s="133">
        <v>62.3</v>
      </c>
      <c r="G660" s="132">
        <v>40735</v>
      </c>
      <c r="H660" s="137">
        <v>59.54</v>
      </c>
      <c r="I660" s="132">
        <v>40332</v>
      </c>
      <c r="J660" s="138">
        <v>66.774999999999991</v>
      </c>
      <c r="K660" s="138">
        <f t="shared" si="20"/>
        <v>-7.6928393696433672E-2</v>
      </c>
      <c r="L660" s="138">
        <f t="shared" si="21"/>
        <v>-92.314072435720391</v>
      </c>
    </row>
    <row r="661" spans="1:12" x14ac:dyDescent="0.3">
      <c r="A661" s="132">
        <v>41110</v>
      </c>
      <c r="B661" s="133">
        <v>72.209999999999994</v>
      </c>
      <c r="D661" s="132">
        <v>40731</v>
      </c>
      <c r="E661" s="133">
        <v>62.27</v>
      </c>
      <c r="G661" s="132">
        <v>40736</v>
      </c>
      <c r="H661" s="137">
        <v>62.4</v>
      </c>
      <c r="I661" s="132">
        <v>40333</v>
      </c>
      <c r="J661" s="138">
        <v>69.819999999999993</v>
      </c>
      <c r="K661" s="138">
        <f t="shared" si="20"/>
        <v>-3.9020026150987652E-2</v>
      </c>
      <c r="L661" s="138">
        <f t="shared" si="21"/>
        <v>-46.824031381185179</v>
      </c>
    </row>
    <row r="662" spans="1:12" x14ac:dyDescent="0.3">
      <c r="A662" s="132">
        <v>41113</v>
      </c>
      <c r="B662" s="133">
        <v>75</v>
      </c>
      <c r="D662" s="132">
        <v>40732</v>
      </c>
      <c r="E662" s="133">
        <v>63.29</v>
      </c>
      <c r="G662" s="132">
        <v>40737</v>
      </c>
      <c r="H662" s="137">
        <v>61.97</v>
      </c>
      <c r="I662" s="132">
        <v>40336</v>
      </c>
      <c r="J662" s="138">
        <v>72.290000000000006</v>
      </c>
      <c r="K662" s="138">
        <f t="shared" si="20"/>
        <v>5.6176492073928171E-2</v>
      </c>
      <c r="L662" s="138">
        <f t="shared" si="21"/>
        <v>67.411790488713805</v>
      </c>
    </row>
    <row r="663" spans="1:12" x14ac:dyDescent="0.3">
      <c r="A663" s="132">
        <v>41114</v>
      </c>
      <c r="B663" s="133">
        <v>77.3</v>
      </c>
      <c r="D663" s="132">
        <v>40735</v>
      </c>
      <c r="E663" s="133">
        <v>65.33</v>
      </c>
      <c r="G663" s="132">
        <v>40738</v>
      </c>
      <c r="H663" s="137">
        <v>62.79</v>
      </c>
      <c r="I663" s="132">
        <v>40337</v>
      </c>
      <c r="J663" s="138">
        <v>71.31</v>
      </c>
      <c r="K663" s="138">
        <f t="shared" si="20"/>
        <v>-2.3886113202381827E-2</v>
      </c>
      <c r="L663" s="138">
        <f t="shared" si="21"/>
        <v>-28.663335842858192</v>
      </c>
    </row>
    <row r="664" spans="1:12" x14ac:dyDescent="0.3">
      <c r="A664" s="132">
        <v>41115</v>
      </c>
      <c r="B664" s="133">
        <v>74.33</v>
      </c>
      <c r="D664" s="132">
        <v>40736</v>
      </c>
      <c r="E664" s="133">
        <v>68.36</v>
      </c>
      <c r="G664" s="132">
        <v>40739</v>
      </c>
      <c r="H664" s="137">
        <v>58.7</v>
      </c>
      <c r="I664" s="132">
        <v>40338</v>
      </c>
      <c r="J664" s="138">
        <v>71.564999999999998</v>
      </c>
      <c r="K664" s="138">
        <f t="shared" si="20"/>
        <v>2.727337974592681E-2</v>
      </c>
      <c r="L664" s="138">
        <f t="shared" si="21"/>
        <v>32.728055695112168</v>
      </c>
    </row>
    <row r="665" spans="1:12" x14ac:dyDescent="0.3">
      <c r="A665" s="132">
        <v>41116</v>
      </c>
      <c r="B665" s="133">
        <v>73.31</v>
      </c>
      <c r="D665" s="132">
        <v>40737</v>
      </c>
      <c r="E665" s="133">
        <v>68.67</v>
      </c>
      <c r="G665" s="132">
        <v>40742</v>
      </c>
      <c r="H665" s="137">
        <v>60.01</v>
      </c>
      <c r="I665" s="132">
        <v>40339</v>
      </c>
      <c r="J665" s="138">
        <v>71.045000000000002</v>
      </c>
      <c r="K665" s="138">
        <f t="shared" si="20"/>
        <v>1.1460706150341783E-2</v>
      </c>
      <c r="L665" s="138">
        <f t="shared" si="21"/>
        <v>13.75284738041014</v>
      </c>
    </row>
    <row r="666" spans="1:12" x14ac:dyDescent="0.3">
      <c r="A666" s="132">
        <v>41117</v>
      </c>
      <c r="B666" s="133">
        <v>73.19</v>
      </c>
      <c r="D666" s="132">
        <v>40738</v>
      </c>
      <c r="E666" s="133">
        <v>69.819999999999993</v>
      </c>
      <c r="G666" s="132">
        <v>40743</v>
      </c>
      <c r="H666" s="137">
        <v>58.68</v>
      </c>
      <c r="I666" s="132">
        <v>40340</v>
      </c>
      <c r="J666" s="138">
        <v>70.27</v>
      </c>
      <c r="K666" s="138" t="e">
        <f t="shared" si="20"/>
        <v>#N/A</v>
      </c>
      <c r="L666" s="138" t="e">
        <f t="shared" si="21"/>
        <v>#N/A</v>
      </c>
    </row>
    <row r="667" spans="1:12" x14ac:dyDescent="0.3">
      <c r="A667" s="132">
        <v>41120</v>
      </c>
      <c r="B667" s="133">
        <v>73.8</v>
      </c>
      <c r="D667" s="132">
        <v>40739</v>
      </c>
      <c r="E667" s="133">
        <v>65.77</v>
      </c>
      <c r="G667" s="132">
        <v>40744</v>
      </c>
      <c r="H667" s="137">
        <v>59.55</v>
      </c>
      <c r="I667" s="132">
        <v>40343</v>
      </c>
      <c r="J667" s="138">
        <v>70.199999999999989</v>
      </c>
      <c r="K667" s="138">
        <f t="shared" si="20"/>
        <v>-1.6737866797395074E-2</v>
      </c>
      <c r="L667" s="138">
        <f t="shared" si="21"/>
        <v>-20.085440156874085</v>
      </c>
    </row>
    <row r="668" spans="1:12" x14ac:dyDescent="0.3">
      <c r="A668" s="132">
        <v>41121</v>
      </c>
      <c r="B668" s="133">
        <v>74.64</v>
      </c>
      <c r="D668" s="132">
        <v>40742</v>
      </c>
      <c r="E668" s="133">
        <v>66.13</v>
      </c>
      <c r="G668" s="132">
        <v>40745</v>
      </c>
      <c r="H668" s="137">
        <v>55.45</v>
      </c>
      <c r="I668" s="132">
        <v>40344</v>
      </c>
      <c r="J668" s="138">
        <v>66.48</v>
      </c>
      <c r="K668" s="138">
        <f t="shared" si="20"/>
        <v>-1.0787887805966942E-2</v>
      </c>
      <c r="L668" s="138">
        <f t="shared" si="21"/>
        <v>-12.945465367160329</v>
      </c>
    </row>
    <row r="669" spans="1:12" x14ac:dyDescent="0.3">
      <c r="A669" s="132">
        <v>41122</v>
      </c>
      <c r="B669" s="133">
        <v>74.09</v>
      </c>
      <c r="D669" s="132">
        <v>40743</v>
      </c>
      <c r="E669" s="133">
        <v>65.63</v>
      </c>
      <c r="G669" s="132">
        <v>40746</v>
      </c>
      <c r="H669" s="137">
        <v>55.93</v>
      </c>
      <c r="I669" s="132">
        <v>40345</v>
      </c>
      <c r="J669" s="138">
        <v>67.625</v>
      </c>
      <c r="K669" s="138">
        <f t="shared" si="20"/>
        <v>1.2729314863347191E-2</v>
      </c>
      <c r="L669" s="138">
        <f t="shared" si="21"/>
        <v>15.275177836016628</v>
      </c>
    </row>
    <row r="670" spans="1:12" x14ac:dyDescent="0.3">
      <c r="A670" s="132">
        <v>41123</v>
      </c>
      <c r="B670" s="133">
        <v>72.73</v>
      </c>
      <c r="D670" s="132">
        <v>40744</v>
      </c>
      <c r="E670" s="133">
        <v>65.47</v>
      </c>
      <c r="G670" s="132">
        <v>40749</v>
      </c>
      <c r="H670" s="137">
        <v>60.55</v>
      </c>
      <c r="I670" s="132">
        <v>40346</v>
      </c>
      <c r="J670" s="138">
        <v>67.050000000000011</v>
      </c>
      <c r="K670" s="138">
        <f t="shared" si="20"/>
        <v>-3.9673446004010057E-2</v>
      </c>
      <c r="L670" s="138">
        <f t="shared" si="21"/>
        <v>-47.608135204812072</v>
      </c>
    </row>
    <row r="671" spans="1:12" x14ac:dyDescent="0.3">
      <c r="A671" s="132">
        <v>41124</v>
      </c>
      <c r="B671" s="133">
        <v>72.239999999999995</v>
      </c>
      <c r="D671" s="132">
        <v>40745</v>
      </c>
      <c r="E671" s="133">
        <v>61.63</v>
      </c>
      <c r="G671" s="132">
        <v>40750</v>
      </c>
      <c r="H671" s="137">
        <v>62.67</v>
      </c>
      <c r="I671" s="132">
        <v>40347</v>
      </c>
      <c r="J671" s="138" t="e">
        <v>#N/A</v>
      </c>
      <c r="K671" s="138" t="e">
        <f t="shared" si="20"/>
        <v>#N/A</v>
      </c>
      <c r="L671" s="138" t="e">
        <f t="shared" si="21"/>
        <v>#N/A</v>
      </c>
    </row>
    <row r="672" spans="1:12" x14ac:dyDescent="0.3">
      <c r="A672" s="132">
        <v>41127</v>
      </c>
      <c r="B672" s="133">
        <v>72.69</v>
      </c>
      <c r="D672" s="132">
        <v>40746</v>
      </c>
      <c r="E672" s="133">
        <v>62.79</v>
      </c>
      <c r="G672" s="132">
        <v>40751</v>
      </c>
      <c r="H672" s="137">
        <v>64.75</v>
      </c>
      <c r="I672" s="132">
        <v>40350</v>
      </c>
      <c r="J672" s="138">
        <v>68.759999999999991</v>
      </c>
      <c r="K672" s="138">
        <f t="shared" si="20"/>
        <v>-3.5759360538494059E-2</v>
      </c>
      <c r="L672" s="138">
        <f t="shared" si="21"/>
        <v>-42.911232646192872</v>
      </c>
    </row>
    <row r="673" spans="1:12" x14ac:dyDescent="0.3">
      <c r="A673" s="132">
        <v>41128</v>
      </c>
      <c r="B673" s="133">
        <v>74.37</v>
      </c>
      <c r="D673" s="132">
        <v>40749</v>
      </c>
      <c r="E673" s="133">
        <v>68.48</v>
      </c>
      <c r="G673" s="132">
        <v>40752</v>
      </c>
      <c r="H673" s="137">
        <v>63.75</v>
      </c>
      <c r="I673" s="132">
        <v>40351</v>
      </c>
      <c r="J673" s="138">
        <v>71.325000000000003</v>
      </c>
      <c r="K673" s="138">
        <f t="shared" si="20"/>
        <v>-3.3535946342485136E-3</v>
      </c>
      <c r="L673" s="138">
        <f t="shared" si="21"/>
        <v>-4.0243135610982161</v>
      </c>
    </row>
    <row r="674" spans="1:12" x14ac:dyDescent="0.3">
      <c r="A674" s="132">
        <v>41129</v>
      </c>
      <c r="B674" s="133">
        <v>73.010000000000005</v>
      </c>
      <c r="D674" s="132">
        <v>40750</v>
      </c>
      <c r="E674" s="133">
        <v>68.709999999999994</v>
      </c>
      <c r="G674" s="132">
        <v>40753</v>
      </c>
      <c r="H674" s="137">
        <v>59.41</v>
      </c>
      <c r="I674" s="132">
        <v>40352</v>
      </c>
      <c r="J674" s="138">
        <v>71.405000000000001</v>
      </c>
      <c r="K674" s="138">
        <f t="shared" si="20"/>
        <v>5.0672109226546471E-3</v>
      </c>
      <c r="L674" s="138">
        <f t="shared" si="21"/>
        <v>6.0806531071855758</v>
      </c>
    </row>
    <row r="675" spans="1:12" x14ac:dyDescent="0.3">
      <c r="A675" s="132">
        <v>41130</v>
      </c>
      <c r="B675" s="133">
        <v>73.56</v>
      </c>
      <c r="D675" s="132">
        <v>40751</v>
      </c>
      <c r="E675" s="133">
        <v>68.17</v>
      </c>
      <c r="G675" s="132">
        <v>40756</v>
      </c>
      <c r="H675" s="137">
        <v>60.13</v>
      </c>
      <c r="I675" s="132">
        <v>40353</v>
      </c>
      <c r="J675" s="138">
        <v>72.925000000000011</v>
      </c>
      <c r="K675" s="138">
        <f t="shared" si="20"/>
        <v>3.7782837626298783E-2</v>
      </c>
      <c r="L675" s="138">
        <f t="shared" si="21"/>
        <v>45.339405151558537</v>
      </c>
    </row>
    <row r="676" spans="1:12" x14ac:dyDescent="0.3">
      <c r="A676" s="132">
        <v>41131</v>
      </c>
      <c r="B676" s="133">
        <v>74.55</v>
      </c>
      <c r="D676" s="132">
        <v>40752</v>
      </c>
      <c r="E676" s="133">
        <v>67.5</v>
      </c>
      <c r="G676" s="132">
        <v>40757</v>
      </c>
      <c r="H676" s="137">
        <v>64.8</v>
      </c>
      <c r="I676" s="132">
        <v>40354</v>
      </c>
      <c r="J676" s="138">
        <v>71.274999999999991</v>
      </c>
      <c r="K676" s="138">
        <f t="shared" si="20"/>
        <v>1.5313390313390357E-2</v>
      </c>
      <c r="L676" s="138">
        <f t="shared" si="21"/>
        <v>18.376068376068428</v>
      </c>
    </row>
    <row r="677" spans="1:12" x14ac:dyDescent="0.3">
      <c r="A677" s="132">
        <v>41134</v>
      </c>
      <c r="B677" s="133">
        <v>71.989999999999995</v>
      </c>
      <c r="D677" s="132">
        <v>40753</v>
      </c>
      <c r="E677" s="133">
        <v>63.46</v>
      </c>
      <c r="G677" s="132">
        <v>40758</v>
      </c>
      <c r="H677" s="137">
        <v>63.31</v>
      </c>
      <c r="I677" s="132">
        <v>40357</v>
      </c>
      <c r="J677" s="138">
        <v>72.304999999999993</v>
      </c>
      <c r="K677" s="138">
        <f t="shared" si="20"/>
        <v>8.7620336943441457E-2</v>
      </c>
      <c r="L677" s="138">
        <f t="shared" si="21"/>
        <v>105.14440433212975</v>
      </c>
    </row>
    <row r="678" spans="1:12" x14ac:dyDescent="0.3">
      <c r="A678" s="132">
        <v>41135</v>
      </c>
      <c r="B678" s="133">
        <v>74.86</v>
      </c>
      <c r="D678" s="132">
        <v>40756</v>
      </c>
      <c r="E678" s="133">
        <v>62.81</v>
      </c>
      <c r="G678" s="132">
        <v>40759</v>
      </c>
      <c r="H678" s="137">
        <v>72.510000000000005</v>
      </c>
      <c r="I678" s="132">
        <v>40358</v>
      </c>
      <c r="J678" s="138">
        <v>75.14</v>
      </c>
      <c r="K678" s="138">
        <f t="shared" si="20"/>
        <v>0.11112754158964881</v>
      </c>
      <c r="L678" s="138">
        <f t="shared" si="21"/>
        <v>133.35304990757857</v>
      </c>
    </row>
    <row r="679" spans="1:12" x14ac:dyDescent="0.3">
      <c r="A679" s="132">
        <v>41136</v>
      </c>
      <c r="B679" s="133">
        <v>75.3</v>
      </c>
      <c r="D679" s="132">
        <v>40757</v>
      </c>
      <c r="E679" s="133">
        <v>66.040000000000006</v>
      </c>
      <c r="G679" s="132">
        <v>40760</v>
      </c>
      <c r="H679" s="137">
        <v>69.930000000000007</v>
      </c>
      <c r="I679" s="132">
        <v>40359</v>
      </c>
      <c r="J679" s="138">
        <v>75.134999999999991</v>
      </c>
      <c r="K679" s="138">
        <f t="shared" si="20"/>
        <v>0.12058165548098401</v>
      </c>
      <c r="L679" s="138">
        <f t="shared" si="21"/>
        <v>144.69798657718081</v>
      </c>
    </row>
    <row r="680" spans="1:12" x14ac:dyDescent="0.3">
      <c r="A680" s="132">
        <v>41137</v>
      </c>
      <c r="B680" s="133">
        <v>74.19</v>
      </c>
      <c r="D680" s="132">
        <v>40758</v>
      </c>
      <c r="E680" s="133">
        <v>67.31</v>
      </c>
      <c r="G680" s="132">
        <v>40763</v>
      </c>
      <c r="H680" s="137">
        <v>76.260000000000005</v>
      </c>
      <c r="I680" s="132">
        <v>40360</v>
      </c>
      <c r="J680" s="138">
        <v>69.805000000000007</v>
      </c>
      <c r="K680" s="138" t="e">
        <f t="shared" si="20"/>
        <v>#N/A</v>
      </c>
      <c r="L680" s="138" t="e">
        <f t="shared" si="21"/>
        <v>#N/A</v>
      </c>
    </row>
    <row r="681" spans="1:12" x14ac:dyDescent="0.3">
      <c r="A681" s="132">
        <v>41138</v>
      </c>
      <c r="B681" s="133">
        <v>72.959999999999994</v>
      </c>
      <c r="D681" s="132">
        <v>40759</v>
      </c>
      <c r="E681" s="133">
        <v>72.010000000000005</v>
      </c>
      <c r="G681" s="132">
        <v>40764</v>
      </c>
      <c r="H681" s="137">
        <v>65.239999999999995</v>
      </c>
      <c r="I681" s="132">
        <v>40361</v>
      </c>
      <c r="J681" s="138">
        <v>69.400000000000006</v>
      </c>
      <c r="K681" s="138">
        <f t="shared" si="20"/>
        <v>9.3077370564283723E-3</v>
      </c>
      <c r="L681" s="138">
        <f t="shared" si="21"/>
        <v>11.169284467714046</v>
      </c>
    </row>
    <row r="682" spans="1:12" x14ac:dyDescent="0.3">
      <c r="A682" s="132">
        <v>41141</v>
      </c>
      <c r="B682" s="133">
        <v>73.319999999999993</v>
      </c>
      <c r="D682" s="132">
        <v>40760</v>
      </c>
      <c r="E682" s="133">
        <v>69.02</v>
      </c>
      <c r="G682" s="132">
        <v>40765</v>
      </c>
      <c r="H682" s="137">
        <v>71.86</v>
      </c>
      <c r="I682" s="132">
        <v>40364</v>
      </c>
      <c r="J682" s="138" t="e">
        <v>#N/A</v>
      </c>
      <c r="K682" s="138" t="e">
        <f t="shared" si="20"/>
        <v>#N/A</v>
      </c>
      <c r="L682" s="138" t="e">
        <f t="shared" si="21"/>
        <v>#N/A</v>
      </c>
    </row>
    <row r="683" spans="1:12" x14ac:dyDescent="0.3">
      <c r="A683" s="132">
        <v>41142</v>
      </c>
      <c r="B683" s="133">
        <v>74.87</v>
      </c>
      <c r="D683" s="132">
        <v>40763</v>
      </c>
      <c r="E683" s="133">
        <v>68.11</v>
      </c>
      <c r="G683" s="132">
        <v>40766</v>
      </c>
      <c r="H683" s="137">
        <v>70.42</v>
      </c>
      <c r="I683" s="132">
        <v>40365</v>
      </c>
      <c r="J683" s="138">
        <v>73.635000000000005</v>
      </c>
      <c r="K683" s="138">
        <f t="shared" si="20"/>
        <v>3.1230306000980378E-2</v>
      </c>
      <c r="L683" s="138">
        <f t="shared" si="21"/>
        <v>37.476367201176451</v>
      </c>
    </row>
    <row r="684" spans="1:12" x14ac:dyDescent="0.3">
      <c r="A684" s="132">
        <v>41143</v>
      </c>
      <c r="B684" s="133">
        <v>74.75</v>
      </c>
      <c r="D684" s="132">
        <v>40764</v>
      </c>
      <c r="E684" s="133">
        <v>63.23</v>
      </c>
      <c r="G684" s="132">
        <v>40767</v>
      </c>
      <c r="H684" s="137">
        <v>72.319999999999993</v>
      </c>
      <c r="I684" s="132">
        <v>40366</v>
      </c>
      <c r="J684" s="138">
        <v>71.83</v>
      </c>
      <c r="K684" s="138">
        <f t="shared" si="20"/>
        <v>-1.5015426808364936E-2</v>
      </c>
      <c r="L684" s="138">
        <f t="shared" si="21"/>
        <v>-18.018512170037923</v>
      </c>
    </row>
    <row r="685" spans="1:12" x14ac:dyDescent="0.3">
      <c r="A685" s="132">
        <v>41144</v>
      </c>
      <c r="B685" s="133">
        <v>74.760000000000005</v>
      </c>
      <c r="D685" s="132">
        <v>40765</v>
      </c>
      <c r="E685" s="133">
        <v>65.540000000000006</v>
      </c>
      <c r="G685" s="132">
        <v>40770</v>
      </c>
      <c r="H685" s="137">
        <v>70.650000000000006</v>
      </c>
      <c r="I685" s="132">
        <v>40367</v>
      </c>
      <c r="J685" s="138">
        <v>70.36</v>
      </c>
      <c r="K685" s="138">
        <f t="shared" si="20"/>
        <v>-1.2837600841809781E-2</v>
      </c>
      <c r="L685" s="138">
        <f t="shared" si="21"/>
        <v>-15.405121010171735</v>
      </c>
    </row>
    <row r="686" spans="1:12" x14ac:dyDescent="0.3">
      <c r="A686" s="132">
        <v>41145</v>
      </c>
      <c r="B686" s="133">
        <v>70.97</v>
      </c>
      <c r="D686" s="132">
        <v>40766</v>
      </c>
      <c r="E686" s="133">
        <v>63.2</v>
      </c>
      <c r="G686" s="132">
        <v>40771</v>
      </c>
      <c r="H686" s="137">
        <v>71.48</v>
      </c>
      <c r="I686" s="132">
        <v>40368</v>
      </c>
      <c r="J686" s="138">
        <v>70.050000000000011</v>
      </c>
      <c r="K686" s="138">
        <f t="shared" si="20"/>
        <v>-3.1187331443191777E-2</v>
      </c>
      <c r="L686" s="138">
        <f t="shared" si="21"/>
        <v>-37.424797731830125</v>
      </c>
    </row>
    <row r="687" spans="1:12" x14ac:dyDescent="0.3">
      <c r="A687" s="132">
        <v>41148</v>
      </c>
      <c r="B687" s="133">
        <v>73.42</v>
      </c>
      <c r="D687" s="132">
        <v>40767</v>
      </c>
      <c r="E687" s="133">
        <v>66.36</v>
      </c>
      <c r="G687" s="132">
        <v>40772</v>
      </c>
      <c r="H687" s="137">
        <v>72.84</v>
      </c>
      <c r="I687" s="132">
        <v>40371</v>
      </c>
      <c r="J687" s="138">
        <v>70.44</v>
      </c>
      <c r="K687" s="138">
        <f t="shared" si="20"/>
        <v>-6.2549906840564315E-2</v>
      </c>
      <c r="L687" s="138">
        <f t="shared" si="21"/>
        <v>-75.059888208677179</v>
      </c>
    </row>
    <row r="688" spans="1:12" x14ac:dyDescent="0.3">
      <c r="A688" s="132">
        <v>41149</v>
      </c>
      <c r="B688" s="133">
        <v>70.73</v>
      </c>
      <c r="D688" s="132">
        <v>40770</v>
      </c>
      <c r="E688" s="133">
        <v>65.900000000000006</v>
      </c>
      <c r="G688" s="132">
        <v>40773</v>
      </c>
      <c r="H688" s="137">
        <v>76.599999999999994</v>
      </c>
      <c r="I688" s="132">
        <v>40372</v>
      </c>
      <c r="J688" s="138">
        <v>71.454999999999998</v>
      </c>
      <c r="K688" s="138">
        <f t="shared" si="20"/>
        <v>-4.897850535702393E-2</v>
      </c>
      <c r="L688" s="138">
        <f t="shared" si="21"/>
        <v>-58.774206428428712</v>
      </c>
    </row>
    <row r="689" spans="1:12" x14ac:dyDescent="0.3">
      <c r="A689" s="132">
        <v>41150</v>
      </c>
      <c r="B689" s="133">
        <v>73.88</v>
      </c>
      <c r="D689" s="132">
        <v>40771</v>
      </c>
      <c r="E689" s="133">
        <v>67.62</v>
      </c>
      <c r="G689" s="132">
        <v>40774</v>
      </c>
      <c r="H689" s="137">
        <v>77.13</v>
      </c>
      <c r="I689" s="132">
        <v>40373</v>
      </c>
      <c r="J689" s="138">
        <v>72.554999999999993</v>
      </c>
      <c r="K689" s="138">
        <f t="shared" si="20"/>
        <v>3.9395458778024292E-2</v>
      </c>
      <c r="L689" s="138">
        <f t="shared" si="21"/>
        <v>47.274550533629146</v>
      </c>
    </row>
    <row r="690" spans="1:12" x14ac:dyDescent="0.3">
      <c r="A690" s="132">
        <v>41151</v>
      </c>
      <c r="B690" s="133">
        <v>71.87</v>
      </c>
      <c r="D690" s="132">
        <v>40772</v>
      </c>
      <c r="E690" s="133">
        <v>68.17</v>
      </c>
      <c r="G690" s="132">
        <v>40777</v>
      </c>
      <c r="H690" s="137">
        <v>78.47</v>
      </c>
      <c r="I690" s="132">
        <v>40374</v>
      </c>
      <c r="J690" s="138">
        <v>75.290000000000006</v>
      </c>
      <c r="K690" s="138">
        <f t="shared" si="20"/>
        <v>8.4870317002881848E-2</v>
      </c>
      <c r="L690" s="138">
        <f t="shared" si="21"/>
        <v>101.8443804034582</v>
      </c>
    </row>
    <row r="691" spans="1:12" x14ac:dyDescent="0.3">
      <c r="A691" s="132">
        <v>41152</v>
      </c>
      <c r="B691" s="133">
        <v>71.83</v>
      </c>
      <c r="D691" s="132">
        <v>40773</v>
      </c>
      <c r="E691" s="133">
        <v>70.290000000000006</v>
      </c>
      <c r="G691" s="132">
        <v>40778</v>
      </c>
      <c r="H691" s="137">
        <v>73.03</v>
      </c>
      <c r="I691" s="132">
        <v>40375</v>
      </c>
      <c r="J691" s="138">
        <v>73.42</v>
      </c>
      <c r="K691" s="138" t="e">
        <f t="shared" si="20"/>
        <v>#N/A</v>
      </c>
      <c r="L691" s="138" t="e">
        <f t="shared" si="21"/>
        <v>#N/A</v>
      </c>
    </row>
    <row r="692" spans="1:12" x14ac:dyDescent="0.3">
      <c r="A692" s="132">
        <v>41156</v>
      </c>
      <c r="B692" s="133">
        <v>69.86</v>
      </c>
      <c r="D692" s="132">
        <v>40774</v>
      </c>
      <c r="E692" s="133">
        <v>70.75</v>
      </c>
      <c r="G692" s="132">
        <v>40779</v>
      </c>
      <c r="H692" s="137">
        <v>74.540000000000006</v>
      </c>
      <c r="I692" s="132">
        <v>40378</v>
      </c>
      <c r="J692" s="138">
        <v>76.234999999999999</v>
      </c>
      <c r="K692" s="138">
        <f t="shared" si="20"/>
        <v>3.5309295851157656E-2</v>
      </c>
      <c r="L692" s="138">
        <f t="shared" si="21"/>
        <v>42.371155021389185</v>
      </c>
    </row>
    <row r="693" spans="1:12" x14ac:dyDescent="0.3">
      <c r="A693" s="132">
        <v>41157</v>
      </c>
      <c r="B693" s="133">
        <v>68.16</v>
      </c>
      <c r="D693" s="132">
        <v>40777</v>
      </c>
      <c r="E693" s="133">
        <v>71.94</v>
      </c>
      <c r="G693" s="132">
        <v>40780</v>
      </c>
      <c r="H693" s="137">
        <v>75.69</v>
      </c>
      <c r="I693" s="132">
        <v>40379</v>
      </c>
      <c r="J693" s="138">
        <v>72.905000000000001</v>
      </c>
      <c r="K693" s="138">
        <f t="shared" si="20"/>
        <v>1.4965891688709492E-2</v>
      </c>
      <c r="L693" s="138">
        <f t="shared" si="21"/>
        <v>17.959070026451389</v>
      </c>
    </row>
    <row r="694" spans="1:12" x14ac:dyDescent="0.3">
      <c r="A694" s="132">
        <v>41158</v>
      </c>
      <c r="B694" s="133">
        <v>68.64</v>
      </c>
      <c r="D694" s="132">
        <v>40778</v>
      </c>
      <c r="E694" s="133">
        <v>68</v>
      </c>
      <c r="G694" s="132">
        <v>40781</v>
      </c>
      <c r="H694" s="137">
        <v>72.930000000000007</v>
      </c>
      <c r="I694" s="132">
        <v>40380</v>
      </c>
      <c r="J694" s="138">
        <v>74.114999999999995</v>
      </c>
      <c r="K694" s="138">
        <f t="shared" si="20"/>
        <v>5.336839113132455E-2</v>
      </c>
      <c r="L694" s="138">
        <f t="shared" si="21"/>
        <v>64.042069357589455</v>
      </c>
    </row>
    <row r="695" spans="1:12" x14ac:dyDescent="0.3">
      <c r="A695" s="132">
        <v>41159</v>
      </c>
      <c r="B695" s="133">
        <v>67.849999999999994</v>
      </c>
      <c r="D695" s="132">
        <v>40779</v>
      </c>
      <c r="E695" s="133">
        <v>69.42</v>
      </c>
      <c r="G695" s="132">
        <v>40784</v>
      </c>
      <c r="H695" s="137">
        <v>74.28</v>
      </c>
      <c r="I695" s="132">
        <v>40381</v>
      </c>
      <c r="J695" s="138">
        <v>74.19</v>
      </c>
      <c r="K695" s="138">
        <f t="shared" si="20"/>
        <v>5.9100642398286732E-2</v>
      </c>
      <c r="L695" s="138">
        <f t="shared" si="21"/>
        <v>70.920770877944079</v>
      </c>
    </row>
    <row r="696" spans="1:12" x14ac:dyDescent="0.3">
      <c r="A696" s="132">
        <v>41162</v>
      </c>
      <c r="B696" s="133">
        <v>67.739999999999995</v>
      </c>
      <c r="D696" s="132">
        <v>40780</v>
      </c>
      <c r="E696" s="133">
        <v>69.91</v>
      </c>
      <c r="G696" s="132">
        <v>40785</v>
      </c>
      <c r="H696" s="137">
        <v>78.650000000000006</v>
      </c>
      <c r="I696" s="132">
        <v>40382</v>
      </c>
      <c r="J696" s="138">
        <v>71.945000000000007</v>
      </c>
      <c r="K696" s="138">
        <f t="shared" si="20"/>
        <v>2.1365701306076231E-2</v>
      </c>
      <c r="L696" s="138">
        <f t="shared" si="21"/>
        <v>25.638841567291475</v>
      </c>
    </row>
    <row r="697" spans="1:12" x14ac:dyDescent="0.3">
      <c r="A697" s="132">
        <v>41163</v>
      </c>
      <c r="B697" s="133">
        <v>67.61</v>
      </c>
      <c r="D697" s="132">
        <v>40781</v>
      </c>
      <c r="E697" s="133">
        <v>70.14</v>
      </c>
      <c r="G697" s="132">
        <v>40786</v>
      </c>
      <c r="H697" s="137">
        <v>74.38</v>
      </c>
      <c r="I697" s="132">
        <v>40385</v>
      </c>
      <c r="J697" s="138">
        <v>71.834999999999994</v>
      </c>
      <c r="K697" s="138">
        <f t="shared" si="20"/>
        <v>5.3180323280385619E-3</v>
      </c>
      <c r="L697" s="138">
        <f t="shared" si="21"/>
        <v>6.3816387936462737</v>
      </c>
    </row>
    <row r="698" spans="1:12" x14ac:dyDescent="0.3">
      <c r="A698" s="132">
        <v>41164</v>
      </c>
      <c r="B698" s="133">
        <v>66.27</v>
      </c>
      <c r="D698" s="132">
        <v>40784</v>
      </c>
      <c r="E698" s="133">
        <v>70.819999999999993</v>
      </c>
      <c r="G698" s="132">
        <v>40787</v>
      </c>
      <c r="H698" s="137">
        <v>77.59</v>
      </c>
      <c r="I698" s="132">
        <v>40386</v>
      </c>
      <c r="J698" s="138">
        <v>72.515000000000001</v>
      </c>
      <c r="K698" s="138">
        <f t="shared" si="20"/>
        <v>-5.513059058644069E-4</v>
      </c>
      <c r="L698" s="138">
        <f t="shared" si="21"/>
        <v>-0.66156708703728828</v>
      </c>
    </row>
    <row r="699" spans="1:12" x14ac:dyDescent="0.3">
      <c r="A699" s="132">
        <v>41165</v>
      </c>
      <c r="B699" s="133">
        <v>62.76</v>
      </c>
      <c r="D699" s="132">
        <v>40785</v>
      </c>
      <c r="E699" s="133">
        <v>72.09</v>
      </c>
      <c r="G699" s="132">
        <v>40788</v>
      </c>
      <c r="H699" s="137">
        <v>77.31</v>
      </c>
      <c r="I699" s="132">
        <v>40387</v>
      </c>
      <c r="J699" s="138">
        <v>73.644999999999996</v>
      </c>
      <c r="K699" s="138">
        <f t="shared" si="20"/>
        <v>-2.1848851109045161E-2</v>
      </c>
      <c r="L699" s="138">
        <f t="shared" si="21"/>
        <v>-26.218621330854191</v>
      </c>
    </row>
    <row r="700" spans="1:12" x14ac:dyDescent="0.3">
      <c r="A700" s="132">
        <v>41166</v>
      </c>
      <c r="B700" s="133">
        <v>66.209999999999994</v>
      </c>
      <c r="D700" s="132">
        <v>40786</v>
      </c>
      <c r="E700" s="133">
        <v>69.069999999999993</v>
      </c>
      <c r="G700" s="132">
        <v>40792</v>
      </c>
      <c r="H700" s="137">
        <v>76.680000000000007</v>
      </c>
      <c r="I700" s="132">
        <v>40388</v>
      </c>
      <c r="J700" s="138">
        <v>73.834999999999994</v>
      </c>
      <c r="K700" s="138">
        <f t="shared" si="20"/>
        <v>5.6524107872513215E-3</v>
      </c>
      <c r="L700" s="138">
        <f t="shared" si="21"/>
        <v>6.7828929447015858</v>
      </c>
    </row>
    <row r="701" spans="1:12" x14ac:dyDescent="0.3">
      <c r="A701" s="132">
        <v>41169</v>
      </c>
      <c r="B701" s="133">
        <v>65.92</v>
      </c>
      <c r="D701" s="132">
        <v>40787</v>
      </c>
      <c r="E701" s="133">
        <v>72.34</v>
      </c>
      <c r="G701" s="132">
        <v>40793</v>
      </c>
      <c r="H701" s="137">
        <v>73.25</v>
      </c>
      <c r="I701" s="132">
        <v>40389</v>
      </c>
      <c r="J701" s="138">
        <v>72.445000000000007</v>
      </c>
      <c r="K701" s="138">
        <f t="shared" si="20"/>
        <v>-4.9714697973371705E-2</v>
      </c>
      <c r="L701" s="138">
        <f t="shared" si="21"/>
        <v>-59.657637568046042</v>
      </c>
    </row>
    <row r="702" spans="1:12" x14ac:dyDescent="0.3">
      <c r="A702" s="132">
        <v>41170</v>
      </c>
      <c r="B702" s="133">
        <v>64.97</v>
      </c>
      <c r="D702" s="132">
        <v>40788</v>
      </c>
      <c r="E702" s="133">
        <v>71.56</v>
      </c>
      <c r="G702" s="132">
        <v>40794</v>
      </c>
      <c r="H702" s="137">
        <v>77.38</v>
      </c>
      <c r="I702" s="132">
        <v>40392</v>
      </c>
      <c r="J702" s="138">
        <v>69.305000000000007</v>
      </c>
      <c r="K702" s="138">
        <f t="shared" si="20"/>
        <v>-4.9379329264110754E-2</v>
      </c>
      <c r="L702" s="138">
        <f t="shared" si="21"/>
        <v>-59.255195116932903</v>
      </c>
    </row>
    <row r="703" spans="1:12" x14ac:dyDescent="0.3">
      <c r="A703" s="132">
        <v>41171</v>
      </c>
      <c r="B703" s="133">
        <v>65.069999999999993</v>
      </c>
      <c r="D703" s="132">
        <v>40792</v>
      </c>
      <c r="E703" s="133">
        <v>70.09</v>
      </c>
      <c r="G703" s="132">
        <v>40795</v>
      </c>
      <c r="H703" s="137">
        <v>77.510000000000005</v>
      </c>
      <c r="I703" s="132">
        <v>40393</v>
      </c>
      <c r="J703" s="138">
        <v>71.650000000000006</v>
      </c>
      <c r="K703" s="138">
        <f t="shared" si="20"/>
        <v>-3.3259124333805429E-2</v>
      </c>
      <c r="L703" s="138">
        <f t="shared" si="21"/>
        <v>-39.910949200566513</v>
      </c>
    </row>
    <row r="704" spans="1:12" x14ac:dyDescent="0.3">
      <c r="A704" s="132">
        <v>41172</v>
      </c>
      <c r="B704" s="133">
        <v>66.47</v>
      </c>
      <c r="D704" s="132">
        <v>40793</v>
      </c>
      <c r="E704" s="133">
        <v>69.099999999999994</v>
      </c>
      <c r="G704" s="132">
        <v>40798</v>
      </c>
      <c r="H704" s="137">
        <v>77.52</v>
      </c>
      <c r="I704" s="132">
        <v>40394</v>
      </c>
      <c r="J704" s="138">
        <v>70.704999999999998</v>
      </c>
      <c r="K704" s="138">
        <f t="shared" si="20"/>
        <v>-4.6973985712360153E-2</v>
      </c>
      <c r="L704" s="138">
        <f t="shared" si="21"/>
        <v>-56.368782854832183</v>
      </c>
    </row>
    <row r="705" spans="1:12" x14ac:dyDescent="0.3">
      <c r="A705" s="132">
        <v>41173</v>
      </c>
      <c r="B705" s="133">
        <v>68.12</v>
      </c>
      <c r="D705" s="132">
        <v>40794</v>
      </c>
      <c r="E705" s="133">
        <v>70.010000000000005</v>
      </c>
      <c r="G705" s="132">
        <v>40799</v>
      </c>
      <c r="H705" s="137">
        <v>80.73</v>
      </c>
      <c r="I705" s="132">
        <v>40395</v>
      </c>
      <c r="J705" s="138">
        <v>71.984999999999999</v>
      </c>
      <c r="K705" s="138">
        <f t="shared" si="20"/>
        <v>5.5598026270056342E-4</v>
      </c>
      <c r="L705" s="138">
        <f t="shared" si="21"/>
        <v>0.667176315240676</v>
      </c>
    </row>
    <row r="706" spans="1:12" x14ac:dyDescent="0.3">
      <c r="A706" s="132">
        <v>41176</v>
      </c>
      <c r="B706" s="133">
        <v>66.290000000000006</v>
      </c>
      <c r="D706" s="132">
        <v>40795</v>
      </c>
      <c r="E706" s="133">
        <v>70.23</v>
      </c>
      <c r="G706" s="132">
        <v>40800</v>
      </c>
      <c r="H706" s="137">
        <v>81.52</v>
      </c>
      <c r="I706" s="132">
        <v>40396</v>
      </c>
      <c r="J706" s="138">
        <v>72.185000000000002</v>
      </c>
      <c r="K706" s="138">
        <f t="shared" si="20"/>
        <v>4.8722767453192534E-3</v>
      </c>
      <c r="L706" s="138">
        <f t="shared" si="21"/>
        <v>5.8467320943831034</v>
      </c>
    </row>
    <row r="707" spans="1:12" x14ac:dyDescent="0.3">
      <c r="A707" s="132">
        <v>41177</v>
      </c>
      <c r="B707" s="133">
        <v>68.19</v>
      </c>
      <c r="D707" s="132">
        <v>40798</v>
      </c>
      <c r="E707" s="133">
        <v>70.680000000000007</v>
      </c>
      <c r="G707" s="132">
        <v>40801</v>
      </c>
      <c r="H707" s="137">
        <v>79.31</v>
      </c>
      <c r="I707" s="132">
        <v>40399</v>
      </c>
      <c r="J707" s="138">
        <v>72.445000000000007</v>
      </c>
      <c r="K707" s="138">
        <f t="shared" si="20"/>
        <v>-9.6531752051290322E-4</v>
      </c>
      <c r="L707" s="138">
        <f t="shared" si="21"/>
        <v>-1.1583810246154838</v>
      </c>
    </row>
    <row r="708" spans="1:12" x14ac:dyDescent="0.3">
      <c r="A708" s="132">
        <v>41178</v>
      </c>
      <c r="B708" s="133">
        <v>70.150000000000006</v>
      </c>
      <c r="D708" s="132">
        <v>40799</v>
      </c>
      <c r="E708" s="133">
        <v>70.78</v>
      </c>
      <c r="G708" s="132">
        <v>40802</v>
      </c>
      <c r="H708" s="137">
        <v>79.540000000000006</v>
      </c>
      <c r="I708" s="132">
        <v>40400</v>
      </c>
      <c r="J708" s="138">
        <v>72.94</v>
      </c>
      <c r="K708" s="138">
        <f t="shared" si="20"/>
        <v>-9.5729513205241139E-3</v>
      </c>
      <c r="L708" s="138">
        <f t="shared" si="21"/>
        <v>-11.487541584628937</v>
      </c>
    </row>
    <row r="709" spans="1:12" x14ac:dyDescent="0.3">
      <c r="A709" s="132">
        <v>41179</v>
      </c>
      <c r="B709" s="133">
        <v>67.19</v>
      </c>
      <c r="D709" s="132">
        <v>40800</v>
      </c>
      <c r="E709" s="133">
        <v>72.27</v>
      </c>
      <c r="G709" s="132">
        <v>40805</v>
      </c>
      <c r="H709" s="137">
        <v>81.739999999999995</v>
      </c>
      <c r="I709" s="132">
        <v>40401</v>
      </c>
      <c r="J709" s="138">
        <v>75.399999999999991</v>
      </c>
      <c r="K709" s="138">
        <f t="shared" si="20"/>
        <v>2.1195909798875843E-2</v>
      </c>
      <c r="L709" s="138">
        <f t="shared" si="21"/>
        <v>25.435091758651009</v>
      </c>
    </row>
    <row r="710" spans="1:12" x14ac:dyDescent="0.3">
      <c r="A710" s="132">
        <v>41180</v>
      </c>
      <c r="B710" s="133">
        <v>67.38</v>
      </c>
      <c r="D710" s="132">
        <v>40801</v>
      </c>
      <c r="E710" s="133">
        <v>71.819999999999993</v>
      </c>
      <c r="G710" s="132">
        <v>40806</v>
      </c>
      <c r="H710" s="137">
        <v>81.739999999999995</v>
      </c>
      <c r="I710" s="132">
        <v>40402</v>
      </c>
      <c r="J710" s="138">
        <v>77.045000000000002</v>
      </c>
      <c r="K710" s="138">
        <f t="shared" si="20"/>
        <v>6.3496445579404981E-2</v>
      </c>
      <c r="L710" s="138">
        <f t="shared" si="21"/>
        <v>76.195734695285978</v>
      </c>
    </row>
    <row r="711" spans="1:12" x14ac:dyDescent="0.3">
      <c r="A711" s="132">
        <v>41183</v>
      </c>
      <c r="B711" s="133">
        <v>67.69</v>
      </c>
      <c r="D711" s="132">
        <v>40802</v>
      </c>
      <c r="E711" s="133">
        <v>73.23</v>
      </c>
      <c r="G711" s="132">
        <v>40807</v>
      </c>
      <c r="H711" s="137">
        <v>84.73</v>
      </c>
      <c r="I711" s="132">
        <v>40403</v>
      </c>
      <c r="J711" s="138">
        <v>78.154999999999987</v>
      </c>
      <c r="K711" s="138">
        <f t="shared" si="20"/>
        <v>0.12769641440011514</v>
      </c>
      <c r="L711" s="138">
        <f t="shared" si="21"/>
        <v>153.23569728013817</v>
      </c>
    </row>
    <row r="712" spans="1:12" x14ac:dyDescent="0.3">
      <c r="A712" s="132">
        <v>41184</v>
      </c>
      <c r="B712" s="133">
        <v>67.36</v>
      </c>
      <c r="D712" s="132">
        <v>40805</v>
      </c>
      <c r="E712" s="133">
        <v>73.510000000000005</v>
      </c>
      <c r="G712" s="132">
        <v>40808</v>
      </c>
      <c r="H712" s="137">
        <v>83.93</v>
      </c>
      <c r="I712" s="132">
        <v>40406</v>
      </c>
      <c r="J712" s="138">
        <v>76.795000000000002</v>
      </c>
      <c r="K712" s="138">
        <f t="shared" si="20"/>
        <v>7.1807397069085774E-2</v>
      </c>
      <c r="L712" s="138">
        <f t="shared" si="21"/>
        <v>86.168876482902917</v>
      </c>
    </row>
    <row r="713" spans="1:12" x14ac:dyDescent="0.3">
      <c r="A713" s="132">
        <v>41185</v>
      </c>
      <c r="B713" s="133">
        <v>66.760000000000005</v>
      </c>
      <c r="D713" s="132">
        <v>40806</v>
      </c>
      <c r="E713" s="133">
        <v>73.53</v>
      </c>
      <c r="G713" s="132">
        <v>40809</v>
      </c>
      <c r="H713" s="137">
        <v>83.17</v>
      </c>
      <c r="I713" s="132">
        <v>40407</v>
      </c>
      <c r="J713" s="138">
        <v>76.319999999999993</v>
      </c>
      <c r="K713" s="138">
        <f t="shared" si="20"/>
        <v>7.9414468566579383E-2</v>
      </c>
      <c r="L713" s="138">
        <f t="shared" si="21"/>
        <v>95.297362279895253</v>
      </c>
    </row>
    <row r="714" spans="1:12" x14ac:dyDescent="0.3">
      <c r="A714" s="132">
        <v>41186</v>
      </c>
      <c r="B714" s="133">
        <v>66.02</v>
      </c>
      <c r="D714" s="132">
        <v>40807</v>
      </c>
      <c r="E714" s="133">
        <v>76.92</v>
      </c>
      <c r="G714" s="132">
        <v>40812</v>
      </c>
      <c r="H714" s="137">
        <v>83.08</v>
      </c>
      <c r="I714" s="132">
        <v>40408</v>
      </c>
      <c r="J714" s="138">
        <v>76.765000000000001</v>
      </c>
      <c r="K714" s="138">
        <f t="shared" si="20"/>
        <v>6.6402722789470042E-2</v>
      </c>
      <c r="L714" s="138">
        <f t="shared" si="21"/>
        <v>79.683267347364051</v>
      </c>
    </row>
    <row r="715" spans="1:12" x14ac:dyDescent="0.3">
      <c r="A715" s="132">
        <v>41187</v>
      </c>
      <c r="B715" s="133">
        <v>64.25</v>
      </c>
      <c r="D715" s="132">
        <v>40808</v>
      </c>
      <c r="E715" s="133">
        <v>76.19</v>
      </c>
      <c r="G715" s="132">
        <v>40813</v>
      </c>
      <c r="H715" s="137">
        <v>82.52</v>
      </c>
      <c r="I715" s="132">
        <v>40409</v>
      </c>
      <c r="J715" s="138">
        <v>75.904999999999987</v>
      </c>
      <c r="K715" s="138">
        <f t="shared" si="20"/>
        <v>5.1534252268476619E-2</v>
      </c>
      <c r="L715" s="138">
        <f t="shared" si="21"/>
        <v>61.841102722171939</v>
      </c>
    </row>
    <row r="716" spans="1:12" x14ac:dyDescent="0.3">
      <c r="A716" s="132">
        <v>41190</v>
      </c>
      <c r="B716" s="133">
        <v>64.83</v>
      </c>
      <c r="D716" s="132">
        <v>40809</v>
      </c>
      <c r="E716" s="133">
        <v>74.83</v>
      </c>
      <c r="G716" s="132">
        <v>40814</v>
      </c>
      <c r="H716" s="137">
        <v>90.14</v>
      </c>
      <c r="I716" s="132">
        <v>40410</v>
      </c>
      <c r="J716" s="138">
        <v>76.38</v>
      </c>
      <c r="K716" s="138">
        <f t="shared" si="20"/>
        <v>5.4317068120643075E-2</v>
      </c>
      <c r="L716" s="138">
        <f t="shared" si="21"/>
        <v>65.180481744771683</v>
      </c>
    </row>
    <row r="717" spans="1:12" x14ac:dyDescent="0.3">
      <c r="A717" s="132">
        <v>41191</v>
      </c>
      <c r="B717" s="133">
        <v>65.88</v>
      </c>
      <c r="D717" s="132">
        <v>40812</v>
      </c>
      <c r="E717" s="133">
        <v>75.08</v>
      </c>
      <c r="G717" s="132">
        <v>40815</v>
      </c>
      <c r="H717" s="137">
        <v>83.59</v>
      </c>
      <c r="I717" s="132">
        <v>40413</v>
      </c>
      <c r="J717" s="138">
        <v>76.954999999999998</v>
      </c>
      <c r="K717" s="138">
        <f t="shared" si="20"/>
        <v>5.5045242665204289E-2</v>
      </c>
      <c r="L717" s="138">
        <f t="shared" si="21"/>
        <v>66.054291198245139</v>
      </c>
    </row>
    <row r="718" spans="1:12" x14ac:dyDescent="0.3">
      <c r="A718" s="132">
        <v>41192</v>
      </c>
      <c r="B718" s="133">
        <v>65.16</v>
      </c>
      <c r="D718" s="132">
        <v>40813</v>
      </c>
      <c r="E718" s="133">
        <v>74.39</v>
      </c>
      <c r="G718" s="132">
        <v>40816</v>
      </c>
      <c r="H718" s="137">
        <v>90.28</v>
      </c>
      <c r="I718" s="132">
        <v>40414</v>
      </c>
      <c r="J718" s="138">
        <v>78.315000000000012</v>
      </c>
      <c r="K718" s="138">
        <f t="shared" si="20"/>
        <v>3.8660477453581178E-2</v>
      </c>
      <c r="L718" s="138">
        <f t="shared" si="21"/>
        <v>46.392572944297413</v>
      </c>
    </row>
    <row r="719" spans="1:12" x14ac:dyDescent="0.3">
      <c r="A719" s="132">
        <v>41193</v>
      </c>
      <c r="B719" s="133">
        <v>63.1</v>
      </c>
      <c r="D719" s="132">
        <v>40814</v>
      </c>
      <c r="E719" s="133">
        <v>77.41</v>
      </c>
      <c r="G719" s="132">
        <v>40819</v>
      </c>
      <c r="H719" s="137">
        <v>88.12</v>
      </c>
      <c r="I719" s="132">
        <v>40415</v>
      </c>
      <c r="J719" s="138">
        <v>76.010000000000005</v>
      </c>
      <c r="K719" s="138">
        <f t="shared" ref="K719:K782" si="22">(J719-J710)/J710</f>
        <v>-1.3433707573495964E-2</v>
      </c>
      <c r="L719" s="138">
        <f t="shared" ref="L719:L782" si="23">K719*$D$2/$D$1</f>
        <v>-16.120449088195155</v>
      </c>
    </row>
    <row r="720" spans="1:12" x14ac:dyDescent="0.3">
      <c r="A720" s="132">
        <v>41194</v>
      </c>
      <c r="B720" s="133">
        <v>63.23</v>
      </c>
      <c r="D720" s="132">
        <v>40815</v>
      </c>
      <c r="E720" s="133">
        <v>74.540000000000006</v>
      </c>
      <c r="G720" s="132">
        <v>40820</v>
      </c>
      <c r="H720" s="137">
        <v>80.650000000000006</v>
      </c>
      <c r="I720" s="132">
        <v>40416</v>
      </c>
      <c r="J720" s="138">
        <v>77.154999999999987</v>
      </c>
      <c r="K720" s="138">
        <f t="shared" si="22"/>
        <v>-1.2795086686712304E-2</v>
      </c>
      <c r="L720" s="138">
        <f t="shared" si="23"/>
        <v>-15.354104024054763</v>
      </c>
    </row>
    <row r="721" spans="1:12" x14ac:dyDescent="0.3">
      <c r="A721" s="132">
        <v>41197</v>
      </c>
      <c r="B721" s="133">
        <v>61.68</v>
      </c>
      <c r="D721" s="132">
        <v>40816</v>
      </c>
      <c r="E721" s="133">
        <v>78.55</v>
      </c>
      <c r="G721" s="132">
        <v>40821</v>
      </c>
      <c r="H721" s="137">
        <v>80.25</v>
      </c>
      <c r="I721" s="132">
        <v>40417</v>
      </c>
      <c r="J721" s="138">
        <v>72.73</v>
      </c>
      <c r="K721" s="138">
        <f t="shared" si="22"/>
        <v>-5.2933133667556448E-2</v>
      </c>
      <c r="L721" s="138">
        <f t="shared" si="23"/>
        <v>-63.519760401067735</v>
      </c>
    </row>
    <row r="722" spans="1:12" x14ac:dyDescent="0.3">
      <c r="A722" s="132">
        <v>41198</v>
      </c>
      <c r="B722" s="133">
        <v>61.39</v>
      </c>
      <c r="D722" s="132">
        <v>40819</v>
      </c>
      <c r="E722" s="133">
        <v>78.53</v>
      </c>
      <c r="G722" s="132">
        <v>40822</v>
      </c>
      <c r="H722" s="137">
        <v>81.97</v>
      </c>
      <c r="I722" s="132">
        <v>40420</v>
      </c>
      <c r="J722" s="138">
        <v>77.489999999999995</v>
      </c>
      <c r="K722" s="138">
        <f t="shared" si="22"/>
        <v>1.5330188679245307E-2</v>
      </c>
      <c r="L722" s="138">
        <f t="shared" si="23"/>
        <v>18.396226415094368</v>
      </c>
    </row>
    <row r="723" spans="1:12" x14ac:dyDescent="0.3">
      <c r="A723" s="132">
        <v>41199</v>
      </c>
      <c r="B723" s="133">
        <v>61.21</v>
      </c>
      <c r="D723" s="132">
        <v>40820</v>
      </c>
      <c r="E723" s="133">
        <v>73.17</v>
      </c>
      <c r="G723" s="132">
        <v>40823</v>
      </c>
      <c r="H723" s="137">
        <v>82.32</v>
      </c>
      <c r="I723" s="132">
        <v>40421</v>
      </c>
      <c r="J723" s="138">
        <v>74.69</v>
      </c>
      <c r="K723" s="138">
        <f t="shared" si="22"/>
        <v>-2.7030547775679058E-2</v>
      </c>
      <c r="L723" s="138">
        <f t="shared" si="23"/>
        <v>-32.436657330814867</v>
      </c>
    </row>
    <row r="724" spans="1:12" x14ac:dyDescent="0.3">
      <c r="A724" s="132">
        <v>41200</v>
      </c>
      <c r="B724" s="133">
        <v>61.91</v>
      </c>
      <c r="D724" s="132">
        <v>40821</v>
      </c>
      <c r="E724" s="133">
        <v>73.67</v>
      </c>
      <c r="G724" s="132">
        <v>40826</v>
      </c>
      <c r="H724" s="137">
        <v>79.209999999999994</v>
      </c>
      <c r="I724" s="132">
        <v>40422</v>
      </c>
      <c r="J724" s="138">
        <v>74.44</v>
      </c>
      <c r="K724" s="138">
        <f t="shared" si="22"/>
        <v>-1.9300441341149981E-2</v>
      </c>
      <c r="L724" s="138">
        <f t="shared" si="23"/>
        <v>-23.160529609379974</v>
      </c>
    </row>
    <row r="725" spans="1:12" x14ac:dyDescent="0.3">
      <c r="A725" s="132">
        <v>41201</v>
      </c>
      <c r="B725" s="133">
        <v>65.2</v>
      </c>
      <c r="D725" s="132">
        <v>40822</v>
      </c>
      <c r="E725" s="133">
        <v>74.61</v>
      </c>
      <c r="G725" s="132">
        <v>40827</v>
      </c>
      <c r="H725" s="137">
        <v>77.8</v>
      </c>
      <c r="I725" s="132">
        <v>40423</v>
      </c>
      <c r="J725" s="138">
        <v>73.704999999999998</v>
      </c>
      <c r="K725" s="138">
        <f t="shared" si="22"/>
        <v>-3.5022257135375719E-2</v>
      </c>
      <c r="L725" s="138">
        <f t="shared" si="23"/>
        <v>-42.026708562450857</v>
      </c>
    </row>
    <row r="726" spans="1:12" x14ac:dyDescent="0.3">
      <c r="A726" s="132">
        <v>41204</v>
      </c>
      <c r="B726" s="133">
        <v>64.239999999999995</v>
      </c>
      <c r="D726" s="132">
        <v>40823</v>
      </c>
      <c r="E726" s="133">
        <v>75.59</v>
      </c>
      <c r="G726" s="132">
        <v>40828</v>
      </c>
      <c r="H726" s="137">
        <v>75.3</v>
      </c>
      <c r="I726" s="132">
        <v>40424</v>
      </c>
      <c r="J726" s="138">
        <v>70.905000000000001</v>
      </c>
      <c r="K726" s="138">
        <f t="shared" si="22"/>
        <v>-7.8617373789877168E-2</v>
      </c>
      <c r="L726" s="138">
        <f t="shared" si="23"/>
        <v>-94.340848547852588</v>
      </c>
    </row>
    <row r="727" spans="1:12" x14ac:dyDescent="0.3">
      <c r="A727" s="132">
        <v>41205</v>
      </c>
      <c r="B727" s="133">
        <v>67.010000000000005</v>
      </c>
      <c r="D727" s="132">
        <v>40826</v>
      </c>
      <c r="E727" s="133">
        <v>74.14</v>
      </c>
      <c r="G727" s="132">
        <v>40829</v>
      </c>
      <c r="H727" s="137">
        <v>74.42</v>
      </c>
      <c r="I727" s="132">
        <v>40427</v>
      </c>
      <c r="J727" s="138" t="e">
        <v>#N/A</v>
      </c>
      <c r="K727" s="138" t="e">
        <f t="shared" si="22"/>
        <v>#N/A</v>
      </c>
      <c r="L727" s="138" t="e">
        <f t="shared" si="23"/>
        <v>#N/A</v>
      </c>
    </row>
    <row r="728" spans="1:12" x14ac:dyDescent="0.3">
      <c r="A728" s="132">
        <v>41206</v>
      </c>
      <c r="B728" s="133">
        <v>67.760000000000005</v>
      </c>
      <c r="D728" s="132">
        <v>40827</v>
      </c>
      <c r="E728" s="133">
        <v>74.31</v>
      </c>
      <c r="G728" s="132">
        <v>40830</v>
      </c>
      <c r="H728" s="137">
        <v>69.040000000000006</v>
      </c>
      <c r="I728" s="132">
        <v>40428</v>
      </c>
      <c r="J728" s="138">
        <v>74.339999999999989</v>
      </c>
      <c r="K728" s="138">
        <f t="shared" si="22"/>
        <v>-2.1970793316669068E-2</v>
      </c>
      <c r="L728" s="138">
        <f t="shared" si="23"/>
        <v>-26.364951980002882</v>
      </c>
    </row>
    <row r="729" spans="1:12" x14ac:dyDescent="0.3">
      <c r="A729" s="132">
        <v>41207</v>
      </c>
      <c r="B729" s="133">
        <v>65.39</v>
      </c>
      <c r="D729" s="132">
        <v>40828</v>
      </c>
      <c r="E729" s="133">
        <v>74.33</v>
      </c>
      <c r="G729" s="132">
        <v>40833</v>
      </c>
      <c r="H729" s="137">
        <v>78.95</v>
      </c>
      <c r="I729" s="132">
        <v>40429</v>
      </c>
      <c r="J729" s="138">
        <v>73.400000000000006</v>
      </c>
      <c r="K729" s="138">
        <f t="shared" si="22"/>
        <v>-4.8668265180480619E-2</v>
      </c>
      <c r="L729" s="138">
        <f t="shared" si="23"/>
        <v>-58.401918216576739</v>
      </c>
    </row>
    <row r="730" spans="1:12" x14ac:dyDescent="0.3">
      <c r="A730" s="132">
        <v>41208</v>
      </c>
      <c r="B730" s="133">
        <v>65.66</v>
      </c>
      <c r="D730" s="132">
        <v>40829</v>
      </c>
      <c r="E730" s="133">
        <v>73.44</v>
      </c>
      <c r="G730" s="132">
        <v>40834</v>
      </c>
      <c r="H730" s="137">
        <v>74.89</v>
      </c>
      <c r="I730" s="132">
        <v>40430</v>
      </c>
      <c r="J730" s="138">
        <v>73.964999999999989</v>
      </c>
      <c r="K730" s="138">
        <f t="shared" si="22"/>
        <v>1.6980613227003782E-2</v>
      </c>
      <c r="L730" s="138">
        <f t="shared" si="23"/>
        <v>20.376735872404538</v>
      </c>
    </row>
    <row r="731" spans="1:12" x14ac:dyDescent="0.3">
      <c r="A731" s="132">
        <v>41213</v>
      </c>
      <c r="B731" s="133">
        <v>67.22</v>
      </c>
      <c r="D731" s="132">
        <v>40830</v>
      </c>
      <c r="E731" s="133">
        <v>71.55</v>
      </c>
      <c r="G731" s="132">
        <v>40835</v>
      </c>
      <c r="H731" s="137">
        <v>83.02</v>
      </c>
      <c r="I731" s="132">
        <v>40431</v>
      </c>
      <c r="J731" s="138">
        <v>72.575000000000003</v>
      </c>
      <c r="K731" s="138">
        <f t="shared" si="22"/>
        <v>-6.3427539037295033E-2</v>
      </c>
      <c r="L731" s="138">
        <f t="shared" si="23"/>
        <v>-76.113046844754038</v>
      </c>
    </row>
    <row r="732" spans="1:12" x14ac:dyDescent="0.3">
      <c r="A732" s="132">
        <v>41214</v>
      </c>
      <c r="B732" s="133">
        <v>62.95</v>
      </c>
      <c r="D732" s="132">
        <v>40833</v>
      </c>
      <c r="E732" s="133">
        <v>74.22</v>
      </c>
      <c r="G732" s="132">
        <v>40836</v>
      </c>
      <c r="H732" s="137">
        <v>83.83</v>
      </c>
      <c r="I732" s="132">
        <v>40434</v>
      </c>
      <c r="J732" s="138">
        <v>71.575000000000003</v>
      </c>
      <c r="K732" s="138">
        <f t="shared" si="22"/>
        <v>-4.1705716963448852E-2</v>
      </c>
      <c r="L732" s="138">
        <f t="shared" si="23"/>
        <v>-50.046860356138623</v>
      </c>
    </row>
    <row r="733" spans="1:12" x14ac:dyDescent="0.3">
      <c r="A733" s="132">
        <v>41215</v>
      </c>
      <c r="B733" s="133">
        <v>63.85</v>
      </c>
      <c r="D733" s="132">
        <v>40834</v>
      </c>
      <c r="E733" s="133">
        <v>75.010000000000005</v>
      </c>
      <c r="G733" s="132">
        <v>40837</v>
      </c>
      <c r="H733" s="137">
        <v>79.19</v>
      </c>
      <c r="I733" s="132">
        <v>40435</v>
      </c>
      <c r="J733" s="138">
        <v>72.385000000000005</v>
      </c>
      <c r="K733" s="138">
        <f t="shared" si="22"/>
        <v>-2.7606125738849983E-2</v>
      </c>
      <c r="L733" s="138">
        <f t="shared" si="23"/>
        <v>-33.127350886619979</v>
      </c>
    </row>
    <row r="734" spans="1:12" x14ac:dyDescent="0.3">
      <c r="A734" s="132">
        <v>41218</v>
      </c>
      <c r="B734" s="133">
        <v>64.72</v>
      </c>
      <c r="D734" s="132">
        <v>40835</v>
      </c>
      <c r="E734" s="133">
        <v>78.25</v>
      </c>
      <c r="G734" s="132">
        <v>40840</v>
      </c>
      <c r="H734" s="137">
        <v>78.87</v>
      </c>
      <c r="I734" s="132">
        <v>40436</v>
      </c>
      <c r="J734" s="138">
        <v>72.13</v>
      </c>
      <c r="K734" s="138">
        <f t="shared" si="22"/>
        <v>-2.1368970897496817E-2</v>
      </c>
      <c r="L734" s="138">
        <f t="shared" si="23"/>
        <v>-25.642765076996177</v>
      </c>
    </row>
    <row r="735" spans="1:12" x14ac:dyDescent="0.3">
      <c r="A735" s="132">
        <v>41219</v>
      </c>
      <c r="B735" s="133">
        <v>63.09</v>
      </c>
      <c r="D735" s="132">
        <v>40836</v>
      </c>
      <c r="E735" s="133">
        <v>78.3</v>
      </c>
      <c r="G735" s="132">
        <v>40841</v>
      </c>
      <c r="H735" s="137">
        <v>85.68</v>
      </c>
      <c r="I735" s="132">
        <v>40437</v>
      </c>
      <c r="J735" s="138">
        <v>72.695000000000007</v>
      </c>
      <c r="K735" s="138">
        <f t="shared" si="22"/>
        <v>2.5245046188562249E-2</v>
      </c>
      <c r="L735" s="138">
        <f t="shared" si="23"/>
        <v>30.294055426274696</v>
      </c>
    </row>
    <row r="736" spans="1:12" x14ac:dyDescent="0.3">
      <c r="A736" s="132">
        <v>41220</v>
      </c>
      <c r="B736" s="133">
        <v>66.599999999999994</v>
      </c>
      <c r="D736" s="132">
        <v>40837</v>
      </c>
      <c r="E736" s="133">
        <v>75.89</v>
      </c>
      <c r="G736" s="132">
        <v>40842</v>
      </c>
      <c r="H736" s="137">
        <v>80.260000000000005</v>
      </c>
      <c r="I736" s="132">
        <v>40438</v>
      </c>
      <c r="J736" s="138">
        <v>74.509999999999991</v>
      </c>
      <c r="K736" s="138" t="e">
        <f t="shared" si="22"/>
        <v>#N/A</v>
      </c>
      <c r="L736" s="138" t="e">
        <f t="shared" si="23"/>
        <v>#N/A</v>
      </c>
    </row>
    <row r="737" spans="1:12" x14ac:dyDescent="0.3">
      <c r="A737" s="132">
        <v>41221</v>
      </c>
      <c r="B737" s="133">
        <v>66.319999999999993</v>
      </c>
      <c r="D737" s="132">
        <v>40840</v>
      </c>
      <c r="E737" s="133">
        <v>76.209999999999994</v>
      </c>
      <c r="G737" s="132">
        <v>40843</v>
      </c>
      <c r="H737" s="137">
        <v>72.209999999999994</v>
      </c>
      <c r="I737" s="132">
        <v>40441</v>
      </c>
      <c r="J737" s="138">
        <v>73.865000000000009</v>
      </c>
      <c r="K737" s="138">
        <f t="shared" si="22"/>
        <v>-6.3895614743069706E-3</v>
      </c>
      <c r="L737" s="138">
        <f t="shared" si="23"/>
        <v>-7.6674737691683648</v>
      </c>
    </row>
    <row r="738" spans="1:12" x14ac:dyDescent="0.3">
      <c r="A738" s="132">
        <v>41222</v>
      </c>
      <c r="B738" s="133">
        <v>67.12</v>
      </c>
      <c r="D738" s="132">
        <v>40841</v>
      </c>
      <c r="E738" s="133">
        <v>77.44</v>
      </c>
      <c r="G738" s="132">
        <v>40844</v>
      </c>
      <c r="H738" s="137">
        <v>71.180000000000007</v>
      </c>
      <c r="I738" s="132">
        <v>40442</v>
      </c>
      <c r="J738" s="138">
        <v>75.404999999999987</v>
      </c>
      <c r="K738" s="138">
        <f t="shared" si="22"/>
        <v>2.731607629427767E-2</v>
      </c>
      <c r="L738" s="138">
        <f t="shared" si="23"/>
        <v>32.779291553133199</v>
      </c>
    </row>
    <row r="739" spans="1:12" x14ac:dyDescent="0.3">
      <c r="A739" s="132">
        <v>41225</v>
      </c>
      <c r="B739" s="133">
        <v>65.16</v>
      </c>
      <c r="D739" s="132">
        <v>40842</v>
      </c>
      <c r="E739" s="133">
        <v>75.67</v>
      </c>
      <c r="G739" s="132">
        <v>40847</v>
      </c>
      <c r="H739" s="137">
        <v>85.24</v>
      </c>
      <c r="I739" s="132">
        <v>40443</v>
      </c>
      <c r="J739" s="138">
        <v>74.56</v>
      </c>
      <c r="K739" s="138">
        <f t="shared" si="22"/>
        <v>8.044345298452148E-3</v>
      </c>
      <c r="L739" s="138">
        <f t="shared" si="23"/>
        <v>9.6532143581425771</v>
      </c>
    </row>
    <row r="740" spans="1:12" x14ac:dyDescent="0.3">
      <c r="A740" s="132">
        <v>41226</v>
      </c>
      <c r="B740" s="133">
        <v>65.760000000000005</v>
      </c>
      <c r="D740" s="132">
        <v>40843</v>
      </c>
      <c r="E740" s="133">
        <v>72.010000000000005</v>
      </c>
      <c r="G740" s="132">
        <v>40848</v>
      </c>
      <c r="H740" s="137">
        <v>81.430000000000007</v>
      </c>
      <c r="I740" s="132">
        <v>40444</v>
      </c>
      <c r="J740" s="138">
        <v>78.024999999999991</v>
      </c>
      <c r="K740" s="138">
        <f t="shared" si="22"/>
        <v>7.5094729590079068E-2</v>
      </c>
      <c r="L740" s="138">
        <f t="shared" si="23"/>
        <v>90.113675508094886</v>
      </c>
    </row>
    <row r="741" spans="1:12" x14ac:dyDescent="0.3">
      <c r="A741" s="132">
        <v>41227</v>
      </c>
      <c r="B741" s="133">
        <v>67.19</v>
      </c>
      <c r="D741" s="132">
        <v>40844</v>
      </c>
      <c r="E741" s="133">
        <v>71</v>
      </c>
      <c r="G741" s="132">
        <v>40849</v>
      </c>
      <c r="H741" s="137">
        <v>83.57</v>
      </c>
      <c r="I741" s="132">
        <v>40445</v>
      </c>
      <c r="J741" s="138">
        <v>73.97</v>
      </c>
      <c r="K741" s="138">
        <f t="shared" si="22"/>
        <v>3.3461404121550763E-2</v>
      </c>
      <c r="L741" s="138">
        <f t="shared" si="23"/>
        <v>40.153684945860917</v>
      </c>
    </row>
    <row r="742" spans="1:12" x14ac:dyDescent="0.3">
      <c r="A742" s="132">
        <v>41228</v>
      </c>
      <c r="B742" s="133">
        <v>66.53</v>
      </c>
      <c r="D742" s="132">
        <v>40847</v>
      </c>
      <c r="E742" s="133">
        <v>77.150000000000006</v>
      </c>
      <c r="G742" s="132">
        <v>40850</v>
      </c>
      <c r="H742" s="137">
        <v>81.849999999999994</v>
      </c>
      <c r="I742" s="132">
        <v>40448</v>
      </c>
      <c r="J742" s="138">
        <v>75.819999999999993</v>
      </c>
      <c r="K742" s="138">
        <f t="shared" si="22"/>
        <v>4.7454583131864167E-2</v>
      </c>
      <c r="L742" s="138">
        <f t="shared" si="23"/>
        <v>56.945499758236998</v>
      </c>
    </row>
    <row r="743" spans="1:12" x14ac:dyDescent="0.3">
      <c r="A743" s="132">
        <v>41229</v>
      </c>
      <c r="B743" s="133">
        <v>63.48</v>
      </c>
      <c r="D743" s="132">
        <v>40848</v>
      </c>
      <c r="E743" s="133">
        <v>78.66</v>
      </c>
      <c r="G743" s="132">
        <v>40851</v>
      </c>
      <c r="H743" s="137">
        <v>78.33</v>
      </c>
      <c r="I743" s="132">
        <v>40449</v>
      </c>
      <c r="J743" s="138">
        <v>75.204999999999998</v>
      </c>
      <c r="K743" s="138">
        <f t="shared" si="22"/>
        <v>4.2631360044364387E-2</v>
      </c>
      <c r="L743" s="138">
        <f t="shared" si="23"/>
        <v>51.157632053237258</v>
      </c>
    </row>
    <row r="744" spans="1:12" x14ac:dyDescent="0.3">
      <c r="A744" s="132">
        <v>41232</v>
      </c>
      <c r="B744" s="133">
        <v>61.89</v>
      </c>
      <c r="D744" s="132">
        <v>40849</v>
      </c>
      <c r="E744" s="133">
        <v>78.790000000000006</v>
      </c>
      <c r="G744" s="132">
        <v>40854</v>
      </c>
      <c r="H744" s="137">
        <v>78.55</v>
      </c>
      <c r="I744" s="132">
        <v>40450</v>
      </c>
      <c r="J744" s="138">
        <v>76.954999999999998</v>
      </c>
      <c r="K744" s="138">
        <f t="shared" si="22"/>
        <v>5.8601004195611671E-2</v>
      </c>
      <c r="L744" s="138">
        <f t="shared" si="23"/>
        <v>70.321205034734007</v>
      </c>
    </row>
    <row r="745" spans="1:12" x14ac:dyDescent="0.3">
      <c r="A745" s="132">
        <v>41233</v>
      </c>
      <c r="B745" s="133">
        <v>61.54</v>
      </c>
      <c r="D745" s="132">
        <v>40850</v>
      </c>
      <c r="E745" s="133">
        <v>77.14</v>
      </c>
      <c r="G745" s="132">
        <v>40855</v>
      </c>
      <c r="H745" s="137">
        <v>74.36</v>
      </c>
      <c r="I745" s="132">
        <v>40451</v>
      </c>
      <c r="J745" s="138">
        <v>78.23</v>
      </c>
      <c r="K745" s="138">
        <f t="shared" si="22"/>
        <v>4.9926184404778064E-2</v>
      </c>
      <c r="L745" s="138">
        <f t="shared" si="23"/>
        <v>59.911421285733674</v>
      </c>
    </row>
    <row r="746" spans="1:12" x14ac:dyDescent="0.3">
      <c r="A746" s="132">
        <v>41234</v>
      </c>
      <c r="B746" s="133">
        <v>63.02</v>
      </c>
      <c r="D746" s="132">
        <v>40851</v>
      </c>
      <c r="E746" s="133">
        <v>78.05</v>
      </c>
      <c r="G746" s="132">
        <v>40856</v>
      </c>
      <c r="H746" s="137">
        <v>91.54</v>
      </c>
      <c r="I746" s="132">
        <v>40452</v>
      </c>
      <c r="J746" s="138">
        <v>74.760000000000005</v>
      </c>
      <c r="K746" s="138">
        <f t="shared" si="22"/>
        <v>1.2116699384011317E-2</v>
      </c>
      <c r="L746" s="138">
        <f t="shared" si="23"/>
        <v>14.540039260813579</v>
      </c>
    </row>
    <row r="747" spans="1:12" x14ac:dyDescent="0.3">
      <c r="A747" s="132">
        <v>41236</v>
      </c>
      <c r="B747" s="133">
        <v>62.03</v>
      </c>
      <c r="D747" s="132">
        <v>40854</v>
      </c>
      <c r="E747" s="133">
        <v>77.06</v>
      </c>
      <c r="G747" s="132">
        <v>40857</v>
      </c>
      <c r="H747" s="137">
        <v>81.099999999999994</v>
      </c>
      <c r="I747" s="132">
        <v>40455</v>
      </c>
      <c r="J747" s="138">
        <v>75.245000000000005</v>
      </c>
      <c r="K747" s="138">
        <f t="shared" si="22"/>
        <v>-2.1218752072141422E-3</v>
      </c>
      <c r="L747" s="138">
        <f t="shared" si="23"/>
        <v>-2.5462502486569702</v>
      </c>
    </row>
    <row r="748" spans="1:12" x14ac:dyDescent="0.3">
      <c r="A748" s="132">
        <v>41239</v>
      </c>
      <c r="B748" s="133">
        <v>62.47</v>
      </c>
      <c r="D748" s="132">
        <v>40855</v>
      </c>
      <c r="E748" s="133">
        <v>76.400000000000006</v>
      </c>
      <c r="G748" s="132">
        <v>40858</v>
      </c>
      <c r="H748" s="137">
        <v>76.8</v>
      </c>
      <c r="I748" s="132">
        <v>40456</v>
      </c>
      <c r="J748" s="138">
        <v>74.02</v>
      </c>
      <c r="K748" s="138">
        <f t="shared" si="22"/>
        <v>-7.24248927038635E-3</v>
      </c>
      <c r="L748" s="138">
        <f t="shared" si="23"/>
        <v>-8.6909871244636197</v>
      </c>
    </row>
    <row r="749" spans="1:12" x14ac:dyDescent="0.3">
      <c r="A749" s="132">
        <v>41240</v>
      </c>
      <c r="B749" s="133">
        <v>63.81</v>
      </c>
      <c r="D749" s="132">
        <v>40856</v>
      </c>
      <c r="E749" s="133">
        <v>81.17</v>
      </c>
      <c r="G749" s="132">
        <v>40861</v>
      </c>
      <c r="H749" s="137">
        <v>79.680000000000007</v>
      </c>
      <c r="I749" s="132">
        <v>40457</v>
      </c>
      <c r="J749" s="138">
        <v>73.234999999999999</v>
      </c>
      <c r="K749" s="138">
        <f t="shared" si="22"/>
        <v>-6.1390579942326079E-2</v>
      </c>
      <c r="L749" s="138">
        <f t="shared" si="23"/>
        <v>-73.668695930791287</v>
      </c>
    </row>
    <row r="750" spans="1:12" x14ac:dyDescent="0.3">
      <c r="A750" s="132">
        <v>41241</v>
      </c>
      <c r="B750" s="133">
        <v>62.58</v>
      </c>
      <c r="D750" s="132">
        <v>40857</v>
      </c>
      <c r="E750" s="133">
        <v>78.08</v>
      </c>
      <c r="G750" s="132">
        <v>40862</v>
      </c>
      <c r="H750" s="137">
        <v>82.74</v>
      </c>
      <c r="I750" s="132">
        <v>40458</v>
      </c>
      <c r="J750" s="138">
        <v>73.174999999999997</v>
      </c>
      <c r="K750" s="138">
        <f t="shared" si="22"/>
        <v>-1.074760037853186E-2</v>
      </c>
      <c r="L750" s="138">
        <f t="shared" si="23"/>
        <v>-12.89712045423823</v>
      </c>
    </row>
    <row r="751" spans="1:12" x14ac:dyDescent="0.3">
      <c r="A751" s="132">
        <v>41242</v>
      </c>
      <c r="B751" s="133">
        <v>61.71</v>
      </c>
      <c r="D751" s="132">
        <v>40858</v>
      </c>
      <c r="E751" s="133">
        <v>75.45</v>
      </c>
      <c r="G751" s="132">
        <v>40863</v>
      </c>
      <c r="H751" s="137">
        <v>88.55</v>
      </c>
      <c r="I751" s="132">
        <v>40459</v>
      </c>
      <c r="J751" s="138">
        <v>71.995000000000005</v>
      </c>
      <c r="K751" s="138">
        <f t="shared" si="22"/>
        <v>-5.0448430493273397E-2</v>
      </c>
      <c r="L751" s="138">
        <f t="shared" si="23"/>
        <v>-60.538116591928073</v>
      </c>
    </row>
    <row r="752" spans="1:12" x14ac:dyDescent="0.3">
      <c r="A752" s="132">
        <v>41243</v>
      </c>
      <c r="B752" s="133">
        <v>62.64</v>
      </c>
      <c r="D752" s="132">
        <v>40861</v>
      </c>
      <c r="E752" s="133">
        <v>76.89</v>
      </c>
      <c r="G752" s="132">
        <v>40864</v>
      </c>
      <c r="H752" s="137">
        <v>85.83</v>
      </c>
      <c r="I752" s="132">
        <v>40462</v>
      </c>
      <c r="J752" s="138">
        <v>70.14</v>
      </c>
      <c r="K752" s="138">
        <f t="shared" si="22"/>
        <v>-6.7349245395917801E-2</v>
      </c>
      <c r="L752" s="138">
        <f t="shared" si="23"/>
        <v>-80.819094475101352</v>
      </c>
    </row>
    <row r="753" spans="1:12" x14ac:dyDescent="0.3">
      <c r="A753" s="132">
        <v>41246</v>
      </c>
      <c r="B753" s="133">
        <v>64.16</v>
      </c>
      <c r="D753" s="132">
        <v>40862</v>
      </c>
      <c r="E753" s="133">
        <v>77.3</v>
      </c>
      <c r="G753" s="132">
        <v>40865</v>
      </c>
      <c r="H753" s="137">
        <v>81.66</v>
      </c>
      <c r="I753" s="132">
        <v>40463</v>
      </c>
      <c r="J753" s="138">
        <v>69.224999999999994</v>
      </c>
      <c r="K753" s="138">
        <f t="shared" si="22"/>
        <v>-0.10044831394971092</v>
      </c>
      <c r="L753" s="138">
        <f t="shared" si="23"/>
        <v>-120.53797673965309</v>
      </c>
    </row>
    <row r="754" spans="1:12" x14ac:dyDescent="0.3">
      <c r="A754" s="132">
        <v>41247</v>
      </c>
      <c r="B754" s="133">
        <v>65.12</v>
      </c>
      <c r="D754" s="132">
        <v>40863</v>
      </c>
      <c r="E754" s="133">
        <v>80.180000000000007</v>
      </c>
      <c r="G754" s="132">
        <v>41233</v>
      </c>
      <c r="H754" s="137">
        <v>64.650000000000006</v>
      </c>
      <c r="I754" s="132">
        <v>40464</v>
      </c>
      <c r="J754" s="138">
        <v>68.489999999999995</v>
      </c>
      <c r="K754" s="138">
        <f t="shared" si="22"/>
        <v>-0.12450466572925999</v>
      </c>
      <c r="L754" s="138">
        <f t="shared" si="23"/>
        <v>-149.40559887511199</v>
      </c>
    </row>
    <row r="755" spans="1:12" x14ac:dyDescent="0.3">
      <c r="A755" s="132">
        <v>41248</v>
      </c>
      <c r="B755" s="133">
        <v>63.83</v>
      </c>
      <c r="D755" s="132">
        <v>40864</v>
      </c>
      <c r="E755" s="133">
        <v>80.44</v>
      </c>
      <c r="G755" s="132">
        <v>41234</v>
      </c>
      <c r="H755" s="137">
        <v>65.52</v>
      </c>
      <c r="I755" s="132">
        <v>40465</v>
      </c>
      <c r="J755" s="138">
        <v>67.185000000000002</v>
      </c>
      <c r="K755" s="138">
        <f t="shared" si="22"/>
        <v>-0.10132423756019265</v>
      </c>
      <c r="L755" s="138">
        <f t="shared" si="23"/>
        <v>-121.58908507223119</v>
      </c>
    </row>
    <row r="756" spans="1:12" x14ac:dyDescent="0.3">
      <c r="A756" s="132">
        <v>41249</v>
      </c>
      <c r="B756" s="133">
        <v>63.83</v>
      </c>
      <c r="D756" s="132">
        <v>40865</v>
      </c>
      <c r="E756" s="133">
        <v>80.5</v>
      </c>
      <c r="G756" s="132">
        <v>41236</v>
      </c>
      <c r="H756" s="137">
        <v>64.78</v>
      </c>
      <c r="I756" s="132">
        <v>40466</v>
      </c>
      <c r="J756" s="138">
        <v>67.114999999999995</v>
      </c>
      <c r="K756" s="138">
        <f t="shared" si="22"/>
        <v>-0.10804704631536992</v>
      </c>
      <c r="L756" s="138">
        <f t="shared" si="23"/>
        <v>-129.65645557844388</v>
      </c>
    </row>
    <row r="757" spans="1:12" x14ac:dyDescent="0.3">
      <c r="A757" s="132">
        <v>41250</v>
      </c>
      <c r="B757" s="133">
        <v>63.33</v>
      </c>
      <c r="D757" s="132">
        <v>40868</v>
      </c>
      <c r="E757" s="133">
        <v>81.8</v>
      </c>
      <c r="G757" s="132">
        <v>41239</v>
      </c>
      <c r="H757" s="137">
        <v>65.25</v>
      </c>
      <c r="I757" s="132">
        <v>40469</v>
      </c>
      <c r="J757" s="138">
        <v>65.5</v>
      </c>
      <c r="K757" s="138">
        <f t="shared" si="22"/>
        <v>-0.11510402593893537</v>
      </c>
      <c r="L757" s="138">
        <f t="shared" si="23"/>
        <v>-138.12483112672246</v>
      </c>
    </row>
    <row r="758" spans="1:12" x14ac:dyDescent="0.3">
      <c r="A758" s="132">
        <v>41253</v>
      </c>
      <c r="B758" s="133">
        <v>62.3</v>
      </c>
      <c r="D758" s="132">
        <v>40869</v>
      </c>
      <c r="E758" s="133">
        <v>81.12</v>
      </c>
      <c r="G758" s="132">
        <v>41240</v>
      </c>
      <c r="H758" s="137">
        <v>66.41</v>
      </c>
      <c r="I758" s="132">
        <v>40470</v>
      </c>
      <c r="J758" s="138">
        <v>68.314999999999998</v>
      </c>
      <c r="K758" s="138">
        <f t="shared" si="22"/>
        <v>-6.7180992694749808E-2</v>
      </c>
      <c r="L758" s="138">
        <f t="shared" si="23"/>
        <v>-80.617191233699771</v>
      </c>
    </row>
    <row r="759" spans="1:12" x14ac:dyDescent="0.3">
      <c r="A759" s="132">
        <v>41254</v>
      </c>
      <c r="B759" s="133">
        <v>63.81</v>
      </c>
      <c r="D759" s="132">
        <v>40870</v>
      </c>
      <c r="E759" s="133">
        <v>82.35</v>
      </c>
      <c r="G759" s="132">
        <v>41241</v>
      </c>
      <c r="H759" s="137">
        <v>65.16</v>
      </c>
      <c r="I759" s="132">
        <v>40471</v>
      </c>
      <c r="J759" s="138">
        <v>67.35499999999999</v>
      </c>
      <c r="K759" s="138">
        <f t="shared" si="22"/>
        <v>-7.9535360437307925E-2</v>
      </c>
      <c r="L759" s="138">
        <f t="shared" si="23"/>
        <v>-95.442432524769501</v>
      </c>
    </row>
    <row r="760" spans="1:12" x14ac:dyDescent="0.3">
      <c r="A760" s="132">
        <v>41255</v>
      </c>
      <c r="B760" s="133">
        <v>65.87</v>
      </c>
      <c r="D760" s="132">
        <v>40872</v>
      </c>
      <c r="E760" s="133">
        <v>82.5</v>
      </c>
      <c r="G760" s="132">
        <v>41242</v>
      </c>
      <c r="H760" s="137">
        <v>65.13</v>
      </c>
      <c r="I760" s="132">
        <v>40472</v>
      </c>
      <c r="J760" s="138">
        <v>65.440000000000012</v>
      </c>
      <c r="K760" s="138">
        <f t="shared" si="22"/>
        <v>-9.1047989443711258E-2</v>
      </c>
      <c r="L760" s="138">
        <f t="shared" si="23"/>
        <v>-109.2575873324535</v>
      </c>
    </row>
    <row r="761" spans="1:12" x14ac:dyDescent="0.3">
      <c r="A761" s="132">
        <v>41256</v>
      </c>
      <c r="B761" s="133">
        <v>65.92</v>
      </c>
      <c r="D761" s="132">
        <v>40875</v>
      </c>
      <c r="E761" s="133">
        <v>79.849999999999994</v>
      </c>
      <c r="G761" s="132">
        <v>41243</v>
      </c>
      <c r="H761" s="137">
        <v>65.95</v>
      </c>
      <c r="I761" s="132">
        <v>40473</v>
      </c>
      <c r="J761" s="138">
        <v>65.289999999999992</v>
      </c>
      <c r="K761" s="138">
        <f t="shared" si="22"/>
        <v>-6.9147419446820763E-2</v>
      </c>
      <c r="L761" s="138">
        <f t="shared" si="23"/>
        <v>-82.976903336184918</v>
      </c>
    </row>
    <row r="762" spans="1:12" x14ac:dyDescent="0.3">
      <c r="A762" s="132">
        <v>41257</v>
      </c>
      <c r="B762" s="133">
        <v>65.78</v>
      </c>
      <c r="D762" s="132">
        <v>40876</v>
      </c>
      <c r="E762" s="133">
        <v>79.05</v>
      </c>
      <c r="G762" s="132">
        <v>41246</v>
      </c>
      <c r="H762" s="137">
        <v>67.239999999999995</v>
      </c>
      <c r="I762" s="132">
        <v>40476</v>
      </c>
      <c r="J762" s="138">
        <v>65.430000000000007</v>
      </c>
      <c r="K762" s="138">
        <f t="shared" si="22"/>
        <v>-5.4821235102925067E-2</v>
      </c>
      <c r="L762" s="138">
        <f t="shared" si="23"/>
        <v>-65.785482123510079</v>
      </c>
    </row>
    <row r="763" spans="1:12" x14ac:dyDescent="0.3">
      <c r="A763" s="132">
        <v>41260</v>
      </c>
      <c r="B763" s="133">
        <v>64.86</v>
      </c>
      <c r="D763" s="132">
        <v>40877</v>
      </c>
      <c r="E763" s="133">
        <v>77.22</v>
      </c>
      <c r="G763" s="132">
        <v>41247</v>
      </c>
      <c r="H763" s="137">
        <v>67.66</v>
      </c>
      <c r="I763" s="132">
        <v>40477</v>
      </c>
      <c r="J763" s="138">
        <v>66.37</v>
      </c>
      <c r="K763" s="138">
        <f t="shared" si="22"/>
        <v>-3.0953423857497307E-2</v>
      </c>
      <c r="L763" s="138">
        <f t="shared" si="23"/>
        <v>-37.144108628996761</v>
      </c>
    </row>
    <row r="764" spans="1:12" x14ac:dyDescent="0.3">
      <c r="A764" s="132">
        <v>41261</v>
      </c>
      <c r="B764" s="133">
        <v>62.99</v>
      </c>
      <c r="D764" s="132">
        <v>40878</v>
      </c>
      <c r="E764" s="133">
        <v>76.77</v>
      </c>
      <c r="G764" s="132">
        <v>41248</v>
      </c>
      <c r="H764" s="137">
        <v>67.790000000000006</v>
      </c>
      <c r="I764" s="132">
        <v>40478</v>
      </c>
      <c r="J764" s="138">
        <v>66.33</v>
      </c>
      <c r="K764" s="138">
        <f t="shared" si="22"/>
        <v>-1.2726054922973937E-2</v>
      </c>
      <c r="L764" s="138">
        <f t="shared" si="23"/>
        <v>-15.271265907568724</v>
      </c>
    </row>
    <row r="765" spans="1:12" x14ac:dyDescent="0.3">
      <c r="A765" s="132">
        <v>41262</v>
      </c>
      <c r="B765" s="133">
        <v>65.8</v>
      </c>
      <c r="D765" s="132">
        <v>40879</v>
      </c>
      <c r="E765" s="133">
        <v>77.88</v>
      </c>
      <c r="G765" s="132">
        <v>41249</v>
      </c>
      <c r="H765" s="137">
        <v>67.63</v>
      </c>
      <c r="I765" s="132">
        <v>40479</v>
      </c>
      <c r="J765" s="138">
        <v>66.839999999999989</v>
      </c>
      <c r="K765" s="138">
        <f t="shared" si="22"/>
        <v>-4.0974446844968442E-3</v>
      </c>
      <c r="L765" s="138">
        <f t="shared" si="23"/>
        <v>-4.9169336213962129</v>
      </c>
    </row>
    <row r="766" spans="1:12" x14ac:dyDescent="0.3">
      <c r="A766" s="132">
        <v>41263</v>
      </c>
      <c r="B766" s="133">
        <v>64.58</v>
      </c>
      <c r="D766" s="132">
        <v>40882</v>
      </c>
      <c r="E766" s="133">
        <v>78.06</v>
      </c>
      <c r="G766" s="132">
        <v>41250</v>
      </c>
      <c r="H766" s="137">
        <v>67.23</v>
      </c>
      <c r="I766" s="132">
        <v>40480</v>
      </c>
      <c r="J766" s="138">
        <v>67.834999999999994</v>
      </c>
      <c r="K766" s="138">
        <f t="shared" si="22"/>
        <v>3.5648854961831969E-2</v>
      </c>
      <c r="L766" s="138">
        <f t="shared" si="23"/>
        <v>42.778625954198354</v>
      </c>
    </row>
    <row r="767" spans="1:12" x14ac:dyDescent="0.3">
      <c r="A767" s="132">
        <v>41264</v>
      </c>
      <c r="B767" s="133">
        <v>65.59</v>
      </c>
      <c r="D767" s="132">
        <v>40883</v>
      </c>
      <c r="E767" s="133">
        <v>81.37</v>
      </c>
      <c r="G767" s="132">
        <v>41253</v>
      </c>
      <c r="H767" s="137">
        <v>66.02</v>
      </c>
      <c r="I767" s="132">
        <v>40483</v>
      </c>
      <c r="J767" s="138">
        <v>68.45</v>
      </c>
      <c r="K767" s="138">
        <f t="shared" si="22"/>
        <v>1.9761399399839731E-3</v>
      </c>
      <c r="L767" s="138">
        <f t="shared" si="23"/>
        <v>2.3713679279807676</v>
      </c>
    </row>
    <row r="768" spans="1:12" x14ac:dyDescent="0.3">
      <c r="A768" s="132">
        <v>41267</v>
      </c>
      <c r="B768" s="133">
        <v>67.56</v>
      </c>
      <c r="D768" s="132">
        <v>40884</v>
      </c>
      <c r="E768" s="133">
        <v>80.27</v>
      </c>
      <c r="G768" s="132">
        <v>41254</v>
      </c>
      <c r="H768" s="137">
        <v>67.72</v>
      </c>
      <c r="I768" s="132">
        <v>40484</v>
      </c>
      <c r="J768" s="138">
        <v>68.839999999999989</v>
      </c>
      <c r="K768" s="138">
        <f t="shared" si="22"/>
        <v>2.2047360997698755E-2</v>
      </c>
      <c r="L768" s="138">
        <f t="shared" si="23"/>
        <v>26.456833197238502</v>
      </c>
    </row>
    <row r="769" spans="1:12" x14ac:dyDescent="0.3">
      <c r="A769" s="132">
        <v>41269</v>
      </c>
      <c r="B769" s="133">
        <v>68.739999999999995</v>
      </c>
      <c r="D769" s="132">
        <v>40885</v>
      </c>
      <c r="E769" s="133">
        <v>82.1</v>
      </c>
      <c r="G769" s="132">
        <v>41255</v>
      </c>
      <c r="H769" s="137">
        <v>70.08</v>
      </c>
      <c r="I769" s="132">
        <v>40485</v>
      </c>
      <c r="J769" s="138">
        <v>62.574999999999996</v>
      </c>
      <c r="K769" s="138">
        <f t="shared" si="22"/>
        <v>-4.3780562347188502E-2</v>
      </c>
      <c r="L769" s="138">
        <f t="shared" si="23"/>
        <v>-52.536674816626196</v>
      </c>
    </row>
    <row r="770" spans="1:12" x14ac:dyDescent="0.3">
      <c r="A770" s="132">
        <v>41270</v>
      </c>
      <c r="B770" s="133">
        <v>68.150000000000006</v>
      </c>
      <c r="D770" s="132">
        <v>40886</v>
      </c>
      <c r="E770" s="133">
        <v>78.930000000000007</v>
      </c>
      <c r="G770" s="132">
        <v>41256</v>
      </c>
      <c r="H770" s="137">
        <v>71.34</v>
      </c>
      <c r="I770" s="132">
        <v>40486</v>
      </c>
      <c r="J770" s="138">
        <v>59.085000000000008</v>
      </c>
      <c r="K770" s="138">
        <f t="shared" si="22"/>
        <v>-9.5037524888956726E-2</v>
      </c>
      <c r="L770" s="138">
        <f t="shared" si="23"/>
        <v>-114.04502986674807</v>
      </c>
    </row>
    <row r="771" spans="1:12" x14ac:dyDescent="0.3">
      <c r="A771" s="132">
        <v>41271</v>
      </c>
      <c r="B771" s="133">
        <v>71.38</v>
      </c>
      <c r="D771" s="132">
        <v>40889</v>
      </c>
      <c r="E771" s="133">
        <v>80.489999999999995</v>
      </c>
      <c r="G771" s="132">
        <v>41257</v>
      </c>
      <c r="H771" s="137">
        <v>71.489999999999995</v>
      </c>
      <c r="I771" s="132">
        <v>40487</v>
      </c>
      <c r="J771" s="138">
        <v>59.705000000000005</v>
      </c>
      <c r="K771" s="138">
        <f t="shared" si="22"/>
        <v>-8.7498089561363304E-2</v>
      </c>
      <c r="L771" s="138">
        <f t="shared" si="23"/>
        <v>-104.99770747363596</v>
      </c>
    </row>
    <row r="772" spans="1:12" x14ac:dyDescent="0.3">
      <c r="A772" s="132">
        <v>41274</v>
      </c>
      <c r="B772" s="133">
        <v>60.84</v>
      </c>
      <c r="D772" s="132">
        <v>40890</v>
      </c>
      <c r="E772" s="133">
        <v>83.07</v>
      </c>
      <c r="G772" s="132">
        <v>41260</v>
      </c>
      <c r="H772" s="137">
        <v>71.06</v>
      </c>
      <c r="I772" s="132">
        <v>40490</v>
      </c>
      <c r="J772" s="138">
        <v>58.20000000000001</v>
      </c>
      <c r="K772" s="138">
        <f t="shared" si="22"/>
        <v>-0.12309778514389022</v>
      </c>
      <c r="L772" s="138">
        <f t="shared" si="23"/>
        <v>-147.71734217266825</v>
      </c>
    </row>
    <row r="773" spans="1:12" x14ac:dyDescent="0.3">
      <c r="A773" s="132">
        <v>41276</v>
      </c>
      <c r="B773" s="133">
        <v>59.76</v>
      </c>
      <c r="D773" s="132">
        <v>40891</v>
      </c>
      <c r="E773" s="133">
        <v>83.28</v>
      </c>
      <c r="G773" s="132">
        <v>41261</v>
      </c>
      <c r="H773" s="137">
        <v>69.48</v>
      </c>
      <c r="I773" s="132">
        <v>40491</v>
      </c>
      <c r="J773" s="138">
        <v>60.609999999999992</v>
      </c>
      <c r="K773" s="138">
        <f t="shared" si="22"/>
        <v>-8.6235489220563941E-2</v>
      </c>
      <c r="L773" s="138">
        <f t="shared" si="23"/>
        <v>-103.48258706467672</v>
      </c>
    </row>
    <row r="774" spans="1:12" x14ac:dyDescent="0.3">
      <c r="A774" s="132">
        <v>41277</v>
      </c>
      <c r="B774" s="133">
        <v>61.61</v>
      </c>
      <c r="D774" s="132">
        <v>40892</v>
      </c>
      <c r="E774" s="133">
        <v>83.47</v>
      </c>
      <c r="G774" s="132">
        <v>41262</v>
      </c>
      <c r="H774" s="137">
        <v>72.36</v>
      </c>
      <c r="I774" s="132">
        <v>40492</v>
      </c>
      <c r="J774" s="138">
        <v>58.064999999999998</v>
      </c>
      <c r="K774" s="138">
        <f t="shared" si="22"/>
        <v>-0.13128366247755824</v>
      </c>
      <c r="L774" s="138">
        <f t="shared" si="23"/>
        <v>-157.54039497306988</v>
      </c>
    </row>
    <row r="775" spans="1:12" x14ac:dyDescent="0.3">
      <c r="A775" s="132">
        <v>41278</v>
      </c>
      <c r="B775" s="133">
        <v>61.39</v>
      </c>
      <c r="D775" s="132">
        <v>40893</v>
      </c>
      <c r="E775" s="133">
        <v>83.94</v>
      </c>
      <c r="G775" s="132">
        <v>41263</v>
      </c>
      <c r="H775" s="137">
        <v>71.8</v>
      </c>
      <c r="I775" s="132">
        <v>40493</v>
      </c>
      <c r="J775" s="138">
        <v>57.080000000000005</v>
      </c>
      <c r="K775" s="138">
        <f t="shared" si="22"/>
        <v>-0.15854647305962982</v>
      </c>
      <c r="L775" s="138">
        <f t="shared" si="23"/>
        <v>-190.25576767155576</v>
      </c>
    </row>
    <row r="776" spans="1:12" x14ac:dyDescent="0.3">
      <c r="A776" s="132">
        <v>41281</v>
      </c>
      <c r="B776" s="133">
        <v>62.01</v>
      </c>
      <c r="D776" s="132">
        <v>40896</v>
      </c>
      <c r="E776" s="133">
        <v>82.95</v>
      </c>
      <c r="G776" s="132">
        <v>41264</v>
      </c>
      <c r="H776" s="137">
        <v>72.540000000000006</v>
      </c>
      <c r="I776" s="132">
        <v>40494</v>
      </c>
      <c r="J776" s="138">
        <v>61.775000000000006</v>
      </c>
      <c r="K776" s="138">
        <f t="shared" si="22"/>
        <v>-9.7516435354273151E-2</v>
      </c>
      <c r="L776" s="138">
        <f t="shared" si="23"/>
        <v>-117.01972242512777</v>
      </c>
    </row>
    <row r="777" spans="1:12" x14ac:dyDescent="0.3">
      <c r="A777" s="132">
        <v>41282</v>
      </c>
      <c r="B777" s="133">
        <v>62.87</v>
      </c>
      <c r="D777" s="132">
        <v>40897</v>
      </c>
      <c r="E777" s="133">
        <v>79.36</v>
      </c>
      <c r="G777" s="132">
        <v>41267</v>
      </c>
      <c r="H777" s="137">
        <v>73.22</v>
      </c>
      <c r="I777" s="132">
        <v>40497</v>
      </c>
      <c r="J777" s="138">
        <v>61.23</v>
      </c>
      <c r="K777" s="138">
        <f t="shared" si="22"/>
        <v>-0.11054619407321316</v>
      </c>
      <c r="L777" s="138">
        <f t="shared" si="23"/>
        <v>-132.6554328878558</v>
      </c>
    </row>
    <row r="778" spans="1:12" x14ac:dyDescent="0.3">
      <c r="A778" s="132">
        <v>41283</v>
      </c>
      <c r="B778" s="133">
        <v>63.61</v>
      </c>
      <c r="D778" s="132">
        <v>40898</v>
      </c>
      <c r="E778" s="133">
        <v>77.34</v>
      </c>
      <c r="G778" s="132">
        <v>41269</v>
      </c>
      <c r="H778" s="137">
        <v>73.849999999999994</v>
      </c>
      <c r="I778" s="132">
        <v>40498</v>
      </c>
      <c r="J778" s="138">
        <v>65.024999999999991</v>
      </c>
      <c r="K778" s="138">
        <f t="shared" si="22"/>
        <v>3.9153016380343519E-2</v>
      </c>
      <c r="L778" s="138">
        <f t="shared" si="23"/>
        <v>46.983619656412223</v>
      </c>
    </row>
    <row r="779" spans="1:12" x14ac:dyDescent="0.3">
      <c r="A779" s="132">
        <v>41284</v>
      </c>
      <c r="B779" s="133">
        <v>61.07</v>
      </c>
      <c r="D779" s="132">
        <v>40899</v>
      </c>
      <c r="E779" s="133">
        <v>78.33</v>
      </c>
      <c r="G779" s="132">
        <v>41270</v>
      </c>
      <c r="H779" s="137">
        <v>73.209999999999994</v>
      </c>
      <c r="I779" s="132">
        <v>40499</v>
      </c>
      <c r="J779" s="138">
        <v>62.705000000000005</v>
      </c>
      <c r="K779" s="138">
        <f t="shared" si="22"/>
        <v>6.1267665228061215E-2</v>
      </c>
      <c r="L779" s="138">
        <f t="shared" si="23"/>
        <v>73.521198273673448</v>
      </c>
    </row>
    <row r="780" spans="1:12" x14ac:dyDescent="0.3">
      <c r="A780" s="132">
        <v>41285</v>
      </c>
      <c r="B780" s="133">
        <v>61.41</v>
      </c>
      <c r="D780" s="132">
        <v>40900</v>
      </c>
      <c r="E780" s="133">
        <v>80.61</v>
      </c>
      <c r="G780" s="132">
        <v>41271</v>
      </c>
      <c r="H780" s="137">
        <v>74.790000000000006</v>
      </c>
      <c r="I780" s="132">
        <v>40500</v>
      </c>
      <c r="J780" s="138">
        <v>57.025000000000006</v>
      </c>
      <c r="K780" s="138">
        <f t="shared" si="22"/>
        <v>-4.4887362867431529E-2</v>
      </c>
      <c r="L780" s="138">
        <f t="shared" si="23"/>
        <v>-53.86483544091783</v>
      </c>
    </row>
    <row r="781" spans="1:12" x14ac:dyDescent="0.3">
      <c r="A781" s="132">
        <v>41288</v>
      </c>
      <c r="B781" s="133">
        <v>62.16</v>
      </c>
      <c r="D781" s="132">
        <v>40904</v>
      </c>
      <c r="E781" s="133">
        <v>79.31</v>
      </c>
      <c r="G781" s="132">
        <v>41274</v>
      </c>
      <c r="H781" s="137">
        <v>68.16</v>
      </c>
      <c r="I781" s="132">
        <v>40501</v>
      </c>
      <c r="J781" s="138">
        <v>56.405000000000001</v>
      </c>
      <c r="K781" s="138">
        <f t="shared" si="22"/>
        <v>-3.0841924398625577E-2</v>
      </c>
      <c r="L781" s="138">
        <f t="shared" si="23"/>
        <v>-37.01030927835069</v>
      </c>
    </row>
    <row r="782" spans="1:12" x14ac:dyDescent="0.3">
      <c r="A782" s="132">
        <v>41289</v>
      </c>
      <c r="B782" s="133">
        <v>63.01</v>
      </c>
      <c r="D782" s="132">
        <v>40905</v>
      </c>
      <c r="E782" s="133">
        <v>80.42</v>
      </c>
      <c r="G782" s="132">
        <v>41276</v>
      </c>
      <c r="H782" s="137">
        <v>67.569999999999993</v>
      </c>
      <c r="I782" s="132">
        <v>40504</v>
      </c>
      <c r="J782" s="138">
        <v>71.710000000000008</v>
      </c>
      <c r="K782" s="138">
        <f t="shared" si="22"/>
        <v>0.18313809602375875</v>
      </c>
      <c r="L782" s="138">
        <f t="shared" si="23"/>
        <v>219.76571522851049</v>
      </c>
    </row>
    <row r="783" spans="1:12" x14ac:dyDescent="0.3">
      <c r="A783" s="132">
        <v>41290</v>
      </c>
      <c r="B783" s="133">
        <v>63.08</v>
      </c>
      <c r="D783" s="132">
        <v>40906</v>
      </c>
      <c r="E783" s="133">
        <v>79.260000000000005</v>
      </c>
      <c r="G783" s="132">
        <v>41277</v>
      </c>
      <c r="H783" s="137">
        <v>68.44</v>
      </c>
      <c r="I783" s="132">
        <v>40505</v>
      </c>
      <c r="J783" s="138">
        <v>74.430000000000007</v>
      </c>
      <c r="K783" s="138">
        <f t="shared" ref="K783:K846" si="24">(J783-J774)/J774</f>
        <v>0.28183931800568346</v>
      </c>
      <c r="L783" s="138">
        <f t="shared" ref="L783:L846" si="25">K783*$D$2/$D$1</f>
        <v>338.20718160682009</v>
      </c>
    </row>
    <row r="784" spans="1:12" x14ac:dyDescent="0.3">
      <c r="A784" s="132">
        <v>41291</v>
      </c>
      <c r="B784" s="133">
        <v>62.63</v>
      </c>
      <c r="D784" s="132">
        <v>40907</v>
      </c>
      <c r="E784" s="133">
        <v>78.400000000000006</v>
      </c>
      <c r="G784" s="132">
        <v>41278</v>
      </c>
      <c r="H784" s="137">
        <v>68.709999999999994</v>
      </c>
      <c r="I784" s="132">
        <v>40506</v>
      </c>
      <c r="J784" s="138">
        <v>74.650000000000006</v>
      </c>
      <c r="K784" s="138">
        <f t="shared" si="24"/>
        <v>0.30781359495444988</v>
      </c>
      <c r="L784" s="138">
        <f t="shared" si="25"/>
        <v>369.37631394533986</v>
      </c>
    </row>
    <row r="785" spans="1:12" x14ac:dyDescent="0.3">
      <c r="A785" s="132">
        <v>41292</v>
      </c>
      <c r="B785" s="133">
        <v>62.49</v>
      </c>
      <c r="D785" s="132">
        <v>40911</v>
      </c>
      <c r="E785" s="133">
        <v>78.73</v>
      </c>
      <c r="G785" s="132">
        <v>41281</v>
      </c>
      <c r="H785" s="137">
        <v>69.75</v>
      </c>
      <c r="I785" s="132">
        <v>40507</v>
      </c>
      <c r="J785" s="138" t="e">
        <v>#N/A</v>
      </c>
      <c r="K785" s="138" t="e">
        <f t="shared" si="24"/>
        <v>#N/A</v>
      </c>
      <c r="L785" s="138" t="e">
        <f t="shared" si="25"/>
        <v>#N/A</v>
      </c>
    </row>
    <row r="786" spans="1:12" x14ac:dyDescent="0.3">
      <c r="A786" s="132">
        <v>41296</v>
      </c>
      <c r="B786" s="133">
        <v>60.84</v>
      </c>
      <c r="D786" s="132">
        <v>40912</v>
      </c>
      <c r="E786" s="133">
        <v>75.73</v>
      </c>
      <c r="G786" s="132">
        <v>41282</v>
      </c>
      <c r="H786" s="137">
        <v>70.599999999999994</v>
      </c>
      <c r="I786" s="132">
        <v>40508</v>
      </c>
      <c r="J786" s="138">
        <v>75.954999999999998</v>
      </c>
      <c r="K786" s="138">
        <f t="shared" si="24"/>
        <v>0.24048668953127555</v>
      </c>
      <c r="L786" s="138">
        <f t="shared" si="25"/>
        <v>288.58402743753066</v>
      </c>
    </row>
    <row r="787" spans="1:12" x14ac:dyDescent="0.3">
      <c r="A787" s="132">
        <v>41297</v>
      </c>
      <c r="B787" s="133">
        <v>60.44</v>
      </c>
      <c r="D787" s="132">
        <v>40913</v>
      </c>
      <c r="E787" s="133">
        <v>75.03</v>
      </c>
      <c r="G787" s="132">
        <v>41283</v>
      </c>
      <c r="H787" s="137">
        <v>71.010000000000005</v>
      </c>
      <c r="I787" s="132">
        <v>40511</v>
      </c>
      <c r="J787" s="138">
        <v>75.400000000000006</v>
      </c>
      <c r="K787" s="138">
        <f t="shared" si="24"/>
        <v>0.15955401768550581</v>
      </c>
      <c r="L787" s="138">
        <f t="shared" si="25"/>
        <v>191.46482122260696</v>
      </c>
    </row>
    <row r="788" spans="1:12" x14ac:dyDescent="0.3">
      <c r="A788" s="132">
        <v>41298</v>
      </c>
      <c r="B788" s="133">
        <v>61.6</v>
      </c>
      <c r="D788" s="132">
        <v>40914</v>
      </c>
      <c r="E788" s="133">
        <v>75.05</v>
      </c>
      <c r="G788" s="132">
        <v>41284</v>
      </c>
      <c r="H788" s="137">
        <v>67.959999999999994</v>
      </c>
      <c r="I788" s="132">
        <v>40512</v>
      </c>
      <c r="J788" s="138">
        <v>76.099999999999994</v>
      </c>
      <c r="K788" s="138">
        <f t="shared" si="24"/>
        <v>0.21361932860218463</v>
      </c>
      <c r="L788" s="138">
        <f t="shared" si="25"/>
        <v>256.34319432262157</v>
      </c>
    </row>
    <row r="789" spans="1:12" x14ac:dyDescent="0.3">
      <c r="A789" s="132">
        <v>41299</v>
      </c>
      <c r="B789" s="133">
        <v>61.41</v>
      </c>
      <c r="D789" s="132">
        <v>40917</v>
      </c>
      <c r="E789" s="133">
        <v>76.459999999999994</v>
      </c>
      <c r="G789" s="132">
        <v>41285</v>
      </c>
      <c r="H789" s="137">
        <v>68.86</v>
      </c>
      <c r="I789" s="132">
        <v>40513</v>
      </c>
      <c r="J789" s="138">
        <v>75.765000000000001</v>
      </c>
      <c r="K789" s="138">
        <f t="shared" si="24"/>
        <v>0.32862779482683019</v>
      </c>
      <c r="L789" s="138">
        <f t="shared" si="25"/>
        <v>394.35335379219623</v>
      </c>
    </row>
    <row r="790" spans="1:12" x14ac:dyDescent="0.3">
      <c r="A790" s="132">
        <v>41302</v>
      </c>
      <c r="B790" s="133">
        <v>60.84</v>
      </c>
      <c r="D790" s="132">
        <v>40918</v>
      </c>
      <c r="E790" s="133">
        <v>75.97</v>
      </c>
      <c r="G790" s="132">
        <v>41288</v>
      </c>
      <c r="H790" s="137">
        <v>69.38</v>
      </c>
      <c r="I790" s="132">
        <v>40514</v>
      </c>
      <c r="J790" s="138">
        <v>73.995000000000005</v>
      </c>
      <c r="K790" s="138">
        <f t="shared" si="24"/>
        <v>0.3118517861891677</v>
      </c>
      <c r="L790" s="138">
        <f t="shared" si="25"/>
        <v>374.22214342700119</v>
      </c>
    </row>
    <row r="791" spans="1:12" x14ac:dyDescent="0.3">
      <c r="A791" s="132">
        <v>41303</v>
      </c>
      <c r="B791" s="133">
        <v>59.54</v>
      </c>
      <c r="D791" s="132">
        <v>40919</v>
      </c>
      <c r="E791" s="133">
        <v>76.650000000000006</v>
      </c>
      <c r="G791" s="132">
        <v>41289</v>
      </c>
      <c r="H791" s="137">
        <v>70.11</v>
      </c>
      <c r="I791" s="132">
        <v>40515</v>
      </c>
      <c r="J791" s="138">
        <v>71.965000000000003</v>
      </c>
      <c r="K791" s="138">
        <f t="shared" si="24"/>
        <v>3.5559894017570134E-3</v>
      </c>
      <c r="L791" s="138">
        <f t="shared" si="25"/>
        <v>4.2671872821084156</v>
      </c>
    </row>
    <row r="792" spans="1:12" x14ac:dyDescent="0.3">
      <c r="A792" s="132">
        <v>41304</v>
      </c>
      <c r="B792" s="133">
        <v>61.42</v>
      </c>
      <c r="D792" s="132">
        <v>40920</v>
      </c>
      <c r="E792" s="133">
        <v>76.760000000000005</v>
      </c>
      <c r="G792" s="132">
        <v>41290</v>
      </c>
      <c r="H792" s="137">
        <v>69.78</v>
      </c>
      <c r="I792" s="132">
        <v>40518</v>
      </c>
      <c r="J792" s="138">
        <v>71.585000000000008</v>
      </c>
      <c r="K792" s="138">
        <f t="shared" si="24"/>
        <v>-3.8223834475345941E-2</v>
      </c>
      <c r="L792" s="138">
        <f t="shared" si="25"/>
        <v>-45.868601370415128</v>
      </c>
    </row>
    <row r="793" spans="1:12" x14ac:dyDescent="0.3">
      <c r="A793" s="132">
        <v>41305</v>
      </c>
      <c r="B793" s="133">
        <v>62.87</v>
      </c>
      <c r="D793" s="132">
        <v>40921</v>
      </c>
      <c r="E793" s="133">
        <v>76.58</v>
      </c>
      <c r="G793" s="132">
        <v>41291</v>
      </c>
      <c r="H793" s="137">
        <v>70.47</v>
      </c>
      <c r="I793" s="132">
        <v>40519</v>
      </c>
      <c r="J793" s="138">
        <v>70.835000000000008</v>
      </c>
      <c r="K793" s="138">
        <f t="shared" si="24"/>
        <v>-5.1105157401205595E-2</v>
      </c>
      <c r="L793" s="138">
        <f t="shared" si="25"/>
        <v>-61.326188881446711</v>
      </c>
    </row>
    <row r="794" spans="1:12" x14ac:dyDescent="0.3">
      <c r="A794" s="132">
        <v>41306</v>
      </c>
      <c r="B794" s="133">
        <v>60.42</v>
      </c>
      <c r="D794" s="132">
        <v>40925</v>
      </c>
      <c r="E794" s="133">
        <v>78.75</v>
      </c>
      <c r="G794" s="132">
        <v>41292</v>
      </c>
      <c r="H794" s="137">
        <v>70.87</v>
      </c>
      <c r="I794" s="132">
        <v>40520</v>
      </c>
      <c r="J794" s="138">
        <v>70.254999999999995</v>
      </c>
      <c r="K794" s="138" t="e">
        <f t="shared" si="24"/>
        <v>#N/A</v>
      </c>
      <c r="L794" s="138" t="e">
        <f t="shared" si="25"/>
        <v>#N/A</v>
      </c>
    </row>
    <row r="795" spans="1:12" x14ac:dyDescent="0.3">
      <c r="A795" s="132">
        <v>41309</v>
      </c>
      <c r="B795" s="133">
        <v>62.57</v>
      </c>
      <c r="D795" s="132">
        <v>40926</v>
      </c>
      <c r="E795" s="133">
        <v>77.239999999999995</v>
      </c>
      <c r="G795" s="132">
        <v>41296</v>
      </c>
      <c r="H795" s="137">
        <v>67.39</v>
      </c>
      <c r="I795" s="132">
        <v>40521</v>
      </c>
      <c r="J795" s="138">
        <v>69.875</v>
      </c>
      <c r="K795" s="138">
        <f t="shared" si="24"/>
        <v>-8.0047396484760697E-2</v>
      </c>
      <c r="L795" s="138">
        <f t="shared" si="25"/>
        <v>-96.056875781712819</v>
      </c>
    </row>
    <row r="796" spans="1:12" x14ac:dyDescent="0.3">
      <c r="A796" s="132">
        <v>41310</v>
      </c>
      <c r="B796" s="133">
        <v>61.12</v>
      </c>
      <c r="D796" s="132">
        <v>40927</v>
      </c>
      <c r="E796" s="133">
        <v>76.5</v>
      </c>
      <c r="G796" s="132">
        <v>41297</v>
      </c>
      <c r="H796" s="137">
        <v>65.069999999999993</v>
      </c>
      <c r="I796" s="132">
        <v>40522</v>
      </c>
      <c r="J796" s="138">
        <v>69.81</v>
      </c>
      <c r="K796" s="138">
        <f t="shared" si="24"/>
        <v>-7.4137931034482796E-2</v>
      </c>
      <c r="L796" s="138">
        <f t="shared" si="25"/>
        <v>-88.965517241379359</v>
      </c>
    </row>
    <row r="797" spans="1:12" x14ac:dyDescent="0.3">
      <c r="A797" s="132">
        <v>41311</v>
      </c>
      <c r="B797" s="133">
        <v>60.24</v>
      </c>
      <c r="D797" s="132">
        <v>40928</v>
      </c>
      <c r="E797" s="133">
        <v>76.290000000000006</v>
      </c>
      <c r="G797" s="132">
        <v>41298</v>
      </c>
      <c r="H797" s="137">
        <v>67.13</v>
      </c>
      <c r="I797" s="132">
        <v>40525</v>
      </c>
      <c r="J797" s="138">
        <v>71.615000000000009</v>
      </c>
      <c r="K797" s="138">
        <f t="shared" si="24"/>
        <v>-5.8935611038107565E-2</v>
      </c>
      <c r="L797" s="138">
        <f t="shared" si="25"/>
        <v>-70.722733245729074</v>
      </c>
    </row>
    <row r="798" spans="1:12" x14ac:dyDescent="0.3">
      <c r="A798" s="132">
        <v>41312</v>
      </c>
      <c r="B798" s="133">
        <v>58.88</v>
      </c>
      <c r="D798" s="132">
        <v>40931</v>
      </c>
      <c r="E798" s="133">
        <v>75.819999999999993</v>
      </c>
      <c r="G798" s="132">
        <v>41299</v>
      </c>
      <c r="H798" s="137">
        <v>68.48</v>
      </c>
      <c r="I798" s="132">
        <v>40526</v>
      </c>
      <c r="J798" s="138">
        <v>71.650000000000006</v>
      </c>
      <c r="K798" s="138">
        <f t="shared" si="24"/>
        <v>-5.4312677357618883E-2</v>
      </c>
      <c r="L798" s="138">
        <f t="shared" si="25"/>
        <v>-65.175212829142652</v>
      </c>
    </row>
    <row r="799" spans="1:12" x14ac:dyDescent="0.3">
      <c r="A799" s="132">
        <v>41313</v>
      </c>
      <c r="B799" s="133">
        <v>57.61</v>
      </c>
      <c r="D799" s="132">
        <v>40932</v>
      </c>
      <c r="E799" s="133">
        <v>76.44</v>
      </c>
      <c r="G799" s="132">
        <v>41302</v>
      </c>
      <c r="H799" s="137">
        <v>66.69</v>
      </c>
      <c r="I799" s="132">
        <v>40527</v>
      </c>
      <c r="J799" s="138">
        <v>73.44</v>
      </c>
      <c r="K799" s="138">
        <f t="shared" si="24"/>
        <v>-7.5005067909994835E-3</v>
      </c>
      <c r="L799" s="138">
        <f t="shared" si="25"/>
        <v>-9.0006081491993797</v>
      </c>
    </row>
    <row r="800" spans="1:12" x14ac:dyDescent="0.3">
      <c r="A800" s="132">
        <v>41316</v>
      </c>
      <c r="B800" s="133">
        <v>57.03</v>
      </c>
      <c r="D800" s="132">
        <v>40933</v>
      </c>
      <c r="E800" s="133">
        <v>75.34</v>
      </c>
      <c r="G800" s="132">
        <v>41303</v>
      </c>
      <c r="H800" s="137">
        <v>65.84</v>
      </c>
      <c r="I800" s="132">
        <v>40528</v>
      </c>
      <c r="J800" s="138">
        <v>72.435000000000002</v>
      </c>
      <c r="K800" s="138">
        <f t="shared" si="24"/>
        <v>6.5309525463766952E-3</v>
      </c>
      <c r="L800" s="138">
        <f t="shared" si="25"/>
        <v>7.8371430556520334</v>
      </c>
    </row>
    <row r="801" spans="1:12" x14ac:dyDescent="0.3">
      <c r="A801" s="132">
        <v>41317</v>
      </c>
      <c r="B801" s="133">
        <v>57.54</v>
      </c>
      <c r="D801" s="132">
        <v>40934</v>
      </c>
      <c r="E801" s="133">
        <v>74.739999999999995</v>
      </c>
      <c r="G801" s="132">
        <v>41304</v>
      </c>
      <c r="H801" s="137">
        <v>66.36</v>
      </c>
      <c r="I801" s="132">
        <v>40529</v>
      </c>
      <c r="J801" s="138">
        <v>73.305000000000007</v>
      </c>
      <c r="K801" s="138">
        <f t="shared" si="24"/>
        <v>2.4027380037717379E-2</v>
      </c>
      <c r="L801" s="138">
        <f t="shared" si="25"/>
        <v>28.832856045260854</v>
      </c>
    </row>
    <row r="802" spans="1:12" x14ac:dyDescent="0.3">
      <c r="A802" s="132">
        <v>41318</v>
      </c>
      <c r="B802" s="133">
        <v>58.61</v>
      </c>
      <c r="D802" s="132">
        <v>40935</v>
      </c>
      <c r="E802" s="133">
        <v>73.790000000000006</v>
      </c>
      <c r="G802" s="132">
        <v>41305</v>
      </c>
      <c r="H802" s="137">
        <v>67.540000000000006</v>
      </c>
      <c r="I802" s="132">
        <v>40532</v>
      </c>
      <c r="J802" s="138">
        <v>74.495000000000005</v>
      </c>
      <c r="K802" s="138">
        <f t="shared" si="24"/>
        <v>5.1669372485353235E-2</v>
      </c>
      <c r="L802" s="138">
        <f t="shared" si="25"/>
        <v>62.003246982423882</v>
      </c>
    </row>
    <row r="803" spans="1:12" x14ac:dyDescent="0.3">
      <c r="A803" s="132">
        <v>41319</v>
      </c>
      <c r="B803" s="133">
        <v>57.78</v>
      </c>
      <c r="D803" s="132">
        <v>40938</v>
      </c>
      <c r="E803" s="133">
        <v>74.489999999999995</v>
      </c>
      <c r="G803" s="132">
        <v>41306</v>
      </c>
      <c r="H803" s="137">
        <v>66.84</v>
      </c>
      <c r="I803" s="132">
        <v>40533</v>
      </c>
      <c r="J803" s="138">
        <v>74.819999999999993</v>
      </c>
      <c r="K803" s="138">
        <f t="shared" si="24"/>
        <v>6.4977581666785258E-2</v>
      </c>
      <c r="L803" s="138">
        <f t="shared" si="25"/>
        <v>77.973098000142301</v>
      </c>
    </row>
    <row r="804" spans="1:12" x14ac:dyDescent="0.3">
      <c r="A804" s="132">
        <v>41320</v>
      </c>
      <c r="B804" s="133">
        <v>57.77</v>
      </c>
      <c r="D804" s="132">
        <v>40939</v>
      </c>
      <c r="E804" s="133">
        <v>75.53</v>
      </c>
      <c r="G804" s="132">
        <v>41309</v>
      </c>
      <c r="H804" s="137">
        <v>67.59</v>
      </c>
      <c r="I804" s="132">
        <v>40534</v>
      </c>
      <c r="J804" s="138">
        <v>74.75</v>
      </c>
      <c r="K804" s="138">
        <f t="shared" si="24"/>
        <v>6.9767441860465115E-2</v>
      </c>
      <c r="L804" s="138">
        <f t="shared" si="25"/>
        <v>83.720930232558146</v>
      </c>
    </row>
    <row r="805" spans="1:12" x14ac:dyDescent="0.3">
      <c r="A805" s="132">
        <v>41324</v>
      </c>
      <c r="B805" s="133">
        <v>57.46</v>
      </c>
      <c r="D805" s="132">
        <v>40940</v>
      </c>
      <c r="E805" s="133">
        <v>74.790000000000006</v>
      </c>
      <c r="G805" s="132">
        <v>41310</v>
      </c>
      <c r="H805" s="137">
        <v>67.66</v>
      </c>
      <c r="I805" s="132">
        <v>40535</v>
      </c>
      <c r="J805" s="138">
        <v>76.05</v>
      </c>
      <c r="K805" s="138">
        <f t="shared" si="24"/>
        <v>8.9385474860335115E-2</v>
      </c>
      <c r="L805" s="138">
        <f t="shared" si="25"/>
        <v>107.26256983240214</v>
      </c>
    </row>
    <row r="806" spans="1:12" x14ac:dyDescent="0.3">
      <c r="A806" s="132">
        <v>41325</v>
      </c>
      <c r="B806" s="133">
        <v>60.73</v>
      </c>
      <c r="D806" s="132">
        <v>40941</v>
      </c>
      <c r="E806" s="133">
        <v>72.33</v>
      </c>
      <c r="G806" s="132">
        <v>41311</v>
      </c>
      <c r="H806" s="137">
        <v>66.59</v>
      </c>
      <c r="I806" s="132">
        <v>40536</v>
      </c>
      <c r="J806" s="138" t="e">
        <v>#N/A</v>
      </c>
      <c r="K806" s="138" t="e">
        <f t="shared" si="24"/>
        <v>#N/A</v>
      </c>
      <c r="L806" s="138" t="e">
        <f t="shared" si="25"/>
        <v>#N/A</v>
      </c>
    </row>
    <row r="807" spans="1:12" x14ac:dyDescent="0.3">
      <c r="A807" s="132">
        <v>41326</v>
      </c>
      <c r="B807" s="133">
        <v>60.07</v>
      </c>
      <c r="D807" s="132">
        <v>40942</v>
      </c>
      <c r="E807" s="133">
        <v>70.88</v>
      </c>
      <c r="G807" s="132">
        <v>41312</v>
      </c>
      <c r="H807" s="137">
        <v>66.11</v>
      </c>
      <c r="I807" s="132">
        <v>40539</v>
      </c>
      <c r="J807" s="138">
        <v>75.414999999999992</v>
      </c>
      <c r="K807" s="138">
        <f t="shared" si="24"/>
        <v>5.2547103977669034E-2</v>
      </c>
      <c r="L807" s="138">
        <f t="shared" si="25"/>
        <v>63.056524773202838</v>
      </c>
    </row>
    <row r="808" spans="1:12" x14ac:dyDescent="0.3">
      <c r="A808" s="132">
        <v>41327</v>
      </c>
      <c r="B808" s="133">
        <v>58.24</v>
      </c>
      <c r="D808" s="132">
        <v>40945</v>
      </c>
      <c r="E808" s="133">
        <v>71.14</v>
      </c>
      <c r="G808" s="132">
        <v>41313</v>
      </c>
      <c r="H808" s="137">
        <v>65.180000000000007</v>
      </c>
      <c r="I808" s="132">
        <v>40540</v>
      </c>
      <c r="J808" s="138">
        <v>73.39</v>
      </c>
      <c r="K808" s="138">
        <f t="shared" si="24"/>
        <v>-6.8082788671020098E-4</v>
      </c>
      <c r="L808" s="138">
        <f t="shared" si="25"/>
        <v>-0.81699346405224116</v>
      </c>
    </row>
    <row r="809" spans="1:12" x14ac:dyDescent="0.3">
      <c r="A809" s="132">
        <v>41330</v>
      </c>
      <c r="B809" s="133">
        <v>63.86</v>
      </c>
      <c r="D809" s="132">
        <v>40946</v>
      </c>
      <c r="E809" s="133">
        <v>71.73</v>
      </c>
      <c r="G809" s="132">
        <v>41316</v>
      </c>
      <c r="H809" s="137">
        <v>64.260000000000005</v>
      </c>
      <c r="I809" s="132">
        <v>40541</v>
      </c>
      <c r="J809" s="138">
        <v>72.69</v>
      </c>
      <c r="K809" s="138">
        <f t="shared" si="24"/>
        <v>3.5203975978462822E-3</v>
      </c>
      <c r="L809" s="138">
        <f t="shared" si="25"/>
        <v>4.2244771174155389</v>
      </c>
    </row>
    <row r="810" spans="1:12" x14ac:dyDescent="0.3">
      <c r="A810" s="132">
        <v>41331</v>
      </c>
      <c r="B810" s="133">
        <v>60.98</v>
      </c>
      <c r="D810" s="132">
        <v>40947</v>
      </c>
      <c r="E810" s="133">
        <v>73.08</v>
      </c>
      <c r="G810" s="132">
        <v>41317</v>
      </c>
      <c r="H810" s="137">
        <v>66.040000000000006</v>
      </c>
      <c r="I810" s="132">
        <v>40542</v>
      </c>
      <c r="J810" s="138">
        <v>73</v>
      </c>
      <c r="K810" s="138">
        <f t="shared" si="24"/>
        <v>-4.1606984516746031E-3</v>
      </c>
      <c r="L810" s="138">
        <f t="shared" si="25"/>
        <v>-4.9928381420095231</v>
      </c>
    </row>
    <row r="811" spans="1:12" x14ac:dyDescent="0.3">
      <c r="A811" s="132">
        <v>41332</v>
      </c>
      <c r="B811" s="133">
        <v>59.23</v>
      </c>
      <c r="D811" s="132">
        <v>40948</v>
      </c>
      <c r="E811" s="133">
        <v>73.849999999999994</v>
      </c>
      <c r="G811" s="132">
        <v>41318</v>
      </c>
      <c r="H811" s="137">
        <v>65.59</v>
      </c>
      <c r="I811" s="132">
        <v>40543</v>
      </c>
      <c r="J811" s="138">
        <v>73.474999999999994</v>
      </c>
      <c r="K811" s="138">
        <f t="shared" si="24"/>
        <v>-1.3692194106987183E-2</v>
      </c>
      <c r="L811" s="138">
        <f t="shared" si="25"/>
        <v>-16.430632928384618</v>
      </c>
    </row>
    <row r="812" spans="1:12" x14ac:dyDescent="0.3">
      <c r="A812" s="132">
        <v>41333</v>
      </c>
      <c r="B812" s="133">
        <v>60.02</v>
      </c>
      <c r="D812" s="132">
        <v>40949</v>
      </c>
      <c r="E812" s="133">
        <v>73.150000000000006</v>
      </c>
      <c r="G812" s="132">
        <v>41319</v>
      </c>
      <c r="H812" s="137">
        <v>65.78</v>
      </c>
      <c r="I812" s="132">
        <v>40546</v>
      </c>
      <c r="J812" s="138">
        <v>72.88</v>
      </c>
      <c r="K812" s="138">
        <f t="shared" si="24"/>
        <v>-2.5928896017107697E-2</v>
      </c>
      <c r="L812" s="138">
        <f t="shared" si="25"/>
        <v>-31.114675220529236</v>
      </c>
    </row>
    <row r="813" spans="1:12" x14ac:dyDescent="0.3">
      <c r="A813" s="132">
        <v>41334</v>
      </c>
      <c r="B813" s="133">
        <v>59.94</v>
      </c>
      <c r="D813" s="132">
        <v>40952</v>
      </c>
      <c r="E813" s="133">
        <v>71.510000000000005</v>
      </c>
      <c r="G813" s="132">
        <v>41320</v>
      </c>
      <c r="H813" s="137">
        <v>67.03</v>
      </c>
      <c r="I813" s="132">
        <v>40547</v>
      </c>
      <c r="J813" s="138">
        <v>73.425000000000011</v>
      </c>
      <c r="K813" s="138">
        <f t="shared" si="24"/>
        <v>-1.7725752508361052E-2</v>
      </c>
      <c r="L813" s="138">
        <f t="shared" si="25"/>
        <v>-21.270903010033262</v>
      </c>
    </row>
    <row r="814" spans="1:12" x14ac:dyDescent="0.3">
      <c r="A814" s="132">
        <v>41337</v>
      </c>
      <c r="B814" s="133">
        <v>55.98</v>
      </c>
      <c r="D814" s="132">
        <v>40953</v>
      </c>
      <c r="E814" s="133">
        <v>72.17</v>
      </c>
      <c r="G814" s="132">
        <v>41324</v>
      </c>
      <c r="H814" s="137">
        <v>66.03</v>
      </c>
      <c r="I814" s="132">
        <v>40548</v>
      </c>
      <c r="J814" s="138">
        <v>72.330000000000013</v>
      </c>
      <c r="K814" s="138">
        <f t="shared" si="24"/>
        <v>-4.8915187376725636E-2</v>
      </c>
      <c r="L814" s="138">
        <f t="shared" si="25"/>
        <v>-58.698224852070759</v>
      </c>
    </row>
    <row r="815" spans="1:12" x14ac:dyDescent="0.3">
      <c r="A815" s="132">
        <v>41338</v>
      </c>
      <c r="B815" s="133">
        <v>55.44</v>
      </c>
      <c r="D815" s="132">
        <v>40954</v>
      </c>
      <c r="E815" s="133">
        <v>73.33</v>
      </c>
      <c r="G815" s="132">
        <v>41325</v>
      </c>
      <c r="H815" s="137">
        <v>69.47</v>
      </c>
      <c r="I815" s="132">
        <v>40549</v>
      </c>
      <c r="J815" s="138">
        <v>70.2</v>
      </c>
      <c r="K815" s="138" t="e">
        <f t="shared" si="24"/>
        <v>#N/A</v>
      </c>
      <c r="L815" s="138" t="e">
        <f t="shared" si="25"/>
        <v>#N/A</v>
      </c>
    </row>
    <row r="816" spans="1:12" x14ac:dyDescent="0.3">
      <c r="A816" s="132">
        <v>41339</v>
      </c>
      <c r="B816" s="133">
        <v>56.03</v>
      </c>
      <c r="D816" s="132">
        <v>40955</v>
      </c>
      <c r="E816" s="133">
        <v>70.12</v>
      </c>
      <c r="G816" s="132">
        <v>41326</v>
      </c>
      <c r="H816" s="137">
        <v>67.42</v>
      </c>
      <c r="I816" s="132">
        <v>40550</v>
      </c>
      <c r="J816" s="138">
        <v>70.754999999999995</v>
      </c>
      <c r="K816" s="138">
        <f t="shared" si="24"/>
        <v>-6.1791420804879628E-2</v>
      </c>
      <c r="L816" s="138">
        <f t="shared" si="25"/>
        <v>-74.149704965855548</v>
      </c>
    </row>
    <row r="817" spans="1:12" x14ac:dyDescent="0.3">
      <c r="A817" s="132">
        <v>41340</v>
      </c>
      <c r="B817" s="133">
        <v>55.11</v>
      </c>
      <c r="D817" s="132">
        <v>40956</v>
      </c>
      <c r="E817" s="133">
        <v>71.349999999999994</v>
      </c>
      <c r="G817" s="132">
        <v>41327</v>
      </c>
      <c r="H817" s="137">
        <v>67.08</v>
      </c>
      <c r="I817" s="132">
        <v>40553</v>
      </c>
      <c r="J817" s="138">
        <v>68.599999999999994</v>
      </c>
      <c r="K817" s="138">
        <f t="shared" si="24"/>
        <v>-6.5267747649543614E-2</v>
      </c>
      <c r="L817" s="138">
        <f t="shared" si="25"/>
        <v>-78.32129717945233</v>
      </c>
    </row>
    <row r="818" spans="1:12" x14ac:dyDescent="0.3">
      <c r="A818" s="132">
        <v>41341</v>
      </c>
      <c r="B818" s="133">
        <v>55.44</v>
      </c>
      <c r="D818" s="132">
        <v>40960</v>
      </c>
      <c r="E818" s="133">
        <v>71.959999999999994</v>
      </c>
      <c r="G818" s="132">
        <v>41330</v>
      </c>
      <c r="H818" s="137">
        <v>70.17</v>
      </c>
      <c r="I818" s="132">
        <v>40554</v>
      </c>
      <c r="J818" s="138">
        <v>68.094999999999999</v>
      </c>
      <c r="K818" s="138">
        <f t="shared" si="24"/>
        <v>-6.3213646994084452E-2</v>
      </c>
      <c r="L818" s="138">
        <f t="shared" si="25"/>
        <v>-75.856376392901339</v>
      </c>
    </row>
    <row r="819" spans="1:12" x14ac:dyDescent="0.3">
      <c r="A819" s="132">
        <v>41344</v>
      </c>
      <c r="B819" s="133">
        <v>54.62</v>
      </c>
      <c r="D819" s="132">
        <v>40961</v>
      </c>
      <c r="E819" s="133">
        <v>72.739999999999995</v>
      </c>
      <c r="G819" s="132">
        <v>41331</v>
      </c>
      <c r="H819" s="137">
        <v>69.28</v>
      </c>
      <c r="I819" s="132">
        <v>40555</v>
      </c>
      <c r="J819" s="138">
        <v>68.25</v>
      </c>
      <c r="K819" s="138">
        <f t="shared" si="24"/>
        <v>-6.5068493150684928E-2</v>
      </c>
      <c r="L819" s="138">
        <f t="shared" si="25"/>
        <v>-78.082191780821901</v>
      </c>
    </row>
    <row r="820" spans="1:12" x14ac:dyDescent="0.3">
      <c r="A820" s="132">
        <v>41345</v>
      </c>
      <c r="B820" s="133">
        <v>55.75</v>
      </c>
      <c r="D820" s="132">
        <v>40962</v>
      </c>
      <c r="E820" s="133">
        <v>70.73</v>
      </c>
      <c r="G820" s="132">
        <v>41332</v>
      </c>
      <c r="H820" s="137">
        <v>66.069999999999993</v>
      </c>
      <c r="I820" s="132">
        <v>40556</v>
      </c>
      <c r="J820" s="138">
        <v>68.905000000000001</v>
      </c>
      <c r="K820" s="138">
        <f t="shared" si="24"/>
        <v>-6.2198026539639246E-2</v>
      </c>
      <c r="L820" s="138">
        <f t="shared" si="25"/>
        <v>-74.637631847567093</v>
      </c>
    </row>
    <row r="821" spans="1:12" x14ac:dyDescent="0.3">
      <c r="A821" s="132">
        <v>41346</v>
      </c>
      <c r="B821" s="133">
        <v>54.96</v>
      </c>
      <c r="D821" s="132">
        <v>40963</v>
      </c>
      <c r="E821" s="133">
        <v>71.39</v>
      </c>
      <c r="G821" s="132">
        <v>41333</v>
      </c>
      <c r="H821" s="137">
        <v>67.23</v>
      </c>
      <c r="I821" s="132">
        <v>40557</v>
      </c>
      <c r="J821" s="138">
        <v>68.275000000000006</v>
      </c>
      <c r="K821" s="138">
        <f t="shared" si="24"/>
        <v>-6.3186059275521275E-2</v>
      </c>
      <c r="L821" s="138">
        <f t="shared" si="25"/>
        <v>-75.823271130625528</v>
      </c>
    </row>
    <row r="822" spans="1:12" x14ac:dyDescent="0.3">
      <c r="A822" s="132">
        <v>41347</v>
      </c>
      <c r="B822" s="133">
        <v>53.63</v>
      </c>
      <c r="D822" s="132">
        <v>40966</v>
      </c>
      <c r="E822" s="133">
        <v>72.260000000000005</v>
      </c>
      <c r="G822" s="132">
        <v>41334</v>
      </c>
      <c r="H822" s="137">
        <v>66.040000000000006</v>
      </c>
      <c r="I822" s="132">
        <v>40560</v>
      </c>
      <c r="J822" s="138" t="e">
        <v>#N/A</v>
      </c>
      <c r="K822" s="138" t="e">
        <f t="shared" si="24"/>
        <v>#N/A</v>
      </c>
      <c r="L822" s="138" t="e">
        <f t="shared" si="25"/>
        <v>#N/A</v>
      </c>
    </row>
    <row r="823" spans="1:12" x14ac:dyDescent="0.3">
      <c r="A823" s="132">
        <v>41348</v>
      </c>
      <c r="B823" s="133">
        <v>55.49</v>
      </c>
      <c r="D823" s="132">
        <v>40967</v>
      </c>
      <c r="E823" s="133">
        <v>72.03</v>
      </c>
      <c r="G823" s="132">
        <v>41337</v>
      </c>
      <c r="H823" s="137">
        <v>63.27</v>
      </c>
      <c r="I823" s="132">
        <v>40561</v>
      </c>
      <c r="J823" s="138">
        <v>68.849999999999994</v>
      </c>
      <c r="K823" s="138">
        <f t="shared" si="24"/>
        <v>-4.8112816258814015E-2</v>
      </c>
      <c r="L823" s="138">
        <f t="shared" si="25"/>
        <v>-57.735379510576813</v>
      </c>
    </row>
    <row r="824" spans="1:12" x14ac:dyDescent="0.3">
      <c r="A824" s="132">
        <v>41351</v>
      </c>
      <c r="B824" s="133">
        <v>58.04</v>
      </c>
      <c r="D824" s="132">
        <v>40968</v>
      </c>
      <c r="E824" s="133">
        <v>72.77</v>
      </c>
      <c r="G824" s="132">
        <v>41338</v>
      </c>
      <c r="H824" s="137">
        <v>63.46</v>
      </c>
      <c r="I824" s="132">
        <v>40562</v>
      </c>
      <c r="J824" s="138">
        <v>70.12</v>
      </c>
      <c r="K824" s="138">
        <f t="shared" si="24"/>
        <v>-1.1396011396011152E-3</v>
      </c>
      <c r="L824" s="138">
        <f t="shared" si="25"/>
        <v>-1.3675213675213382</v>
      </c>
    </row>
    <row r="825" spans="1:12" x14ac:dyDescent="0.3">
      <c r="A825" s="132">
        <v>41352</v>
      </c>
      <c r="B825" s="133">
        <v>57.16</v>
      </c>
      <c r="D825" s="132">
        <v>40969</v>
      </c>
      <c r="E825" s="133">
        <v>69.56</v>
      </c>
      <c r="G825" s="132">
        <v>41339</v>
      </c>
      <c r="H825" s="137">
        <v>63.19</v>
      </c>
      <c r="I825" s="132">
        <v>40563</v>
      </c>
      <c r="J825" s="138">
        <v>69.19</v>
      </c>
      <c r="K825" s="138">
        <f t="shared" si="24"/>
        <v>-2.2118578192353865E-2</v>
      </c>
      <c r="L825" s="138">
        <f t="shared" si="25"/>
        <v>-26.542293830824637</v>
      </c>
    </row>
    <row r="826" spans="1:12" x14ac:dyDescent="0.3">
      <c r="A826" s="132">
        <v>41353</v>
      </c>
      <c r="B826" s="133">
        <v>55.16</v>
      </c>
      <c r="D826" s="132">
        <v>40970</v>
      </c>
      <c r="E826" s="133">
        <v>70.67</v>
      </c>
      <c r="G826" s="132">
        <v>41340</v>
      </c>
      <c r="H826" s="137">
        <v>62.97</v>
      </c>
      <c r="I826" s="132">
        <v>40564</v>
      </c>
      <c r="J826" s="138">
        <v>71.849999999999994</v>
      </c>
      <c r="K826" s="138">
        <f t="shared" si="24"/>
        <v>4.7376093294460644E-2</v>
      </c>
      <c r="L826" s="138">
        <f t="shared" si="25"/>
        <v>56.85131195335277</v>
      </c>
    </row>
    <row r="827" spans="1:12" x14ac:dyDescent="0.3">
      <c r="A827" s="132">
        <v>41354</v>
      </c>
      <c r="B827" s="133">
        <v>55.7</v>
      </c>
      <c r="D827" s="132">
        <v>40973</v>
      </c>
      <c r="E827" s="133">
        <v>71.33</v>
      </c>
      <c r="G827" s="132">
        <v>41341</v>
      </c>
      <c r="H827" s="137">
        <v>62.19</v>
      </c>
      <c r="I827" s="132">
        <v>40567</v>
      </c>
      <c r="J827" s="138">
        <v>70.710000000000008</v>
      </c>
      <c r="K827" s="138">
        <f t="shared" si="24"/>
        <v>3.840223217563711E-2</v>
      </c>
      <c r="L827" s="138">
        <f t="shared" si="25"/>
        <v>46.082678610764532</v>
      </c>
    </row>
    <row r="828" spans="1:12" x14ac:dyDescent="0.3">
      <c r="A828" s="132">
        <v>41355</v>
      </c>
      <c r="B828" s="133">
        <v>55.18</v>
      </c>
      <c r="D828" s="132">
        <v>40974</v>
      </c>
      <c r="E828" s="133">
        <v>73.61</v>
      </c>
      <c r="G828" s="132">
        <v>41344</v>
      </c>
      <c r="H828" s="137">
        <v>62.71</v>
      </c>
      <c r="I828" s="132">
        <v>40568</v>
      </c>
      <c r="J828" s="138">
        <v>69.105000000000004</v>
      </c>
      <c r="K828" s="138">
        <f t="shared" si="24"/>
        <v>1.2527472527472586E-2</v>
      </c>
      <c r="L828" s="138">
        <f t="shared" si="25"/>
        <v>15.032967032967104</v>
      </c>
    </row>
    <row r="829" spans="1:12" x14ac:dyDescent="0.3">
      <c r="A829" s="132">
        <v>41358</v>
      </c>
      <c r="B829" s="133">
        <v>54.82</v>
      </c>
      <c r="D829" s="132">
        <v>40975</v>
      </c>
      <c r="E829" s="133">
        <v>72.17</v>
      </c>
      <c r="G829" s="132">
        <v>41345</v>
      </c>
      <c r="H829" s="137">
        <v>61.46</v>
      </c>
      <c r="I829" s="132">
        <v>40569</v>
      </c>
      <c r="J829" s="138">
        <v>68.92</v>
      </c>
      <c r="K829" s="138">
        <f t="shared" si="24"/>
        <v>2.1769102387345719E-4</v>
      </c>
      <c r="L829" s="138">
        <f t="shared" si="25"/>
        <v>0.26122922864814863</v>
      </c>
    </row>
    <row r="830" spans="1:12" x14ac:dyDescent="0.3">
      <c r="A830" s="132">
        <v>41359</v>
      </c>
      <c r="B830" s="133">
        <v>54.84</v>
      </c>
      <c r="D830" s="132">
        <v>40976</v>
      </c>
      <c r="E830" s="133">
        <v>70.09</v>
      </c>
      <c r="G830" s="132">
        <v>41346</v>
      </c>
      <c r="H830" s="137">
        <v>60.26</v>
      </c>
      <c r="I830" s="132">
        <v>40570</v>
      </c>
      <c r="J830" s="138">
        <v>67.664999999999992</v>
      </c>
      <c r="K830" s="138">
        <f t="shared" si="24"/>
        <v>-8.9344562431345823E-3</v>
      </c>
      <c r="L830" s="138">
        <f t="shared" si="25"/>
        <v>-10.721347491761499</v>
      </c>
    </row>
    <row r="831" spans="1:12" x14ac:dyDescent="0.3">
      <c r="A831" s="132">
        <v>41360</v>
      </c>
      <c r="B831" s="133">
        <v>55.71</v>
      </c>
      <c r="D831" s="132">
        <v>40977</v>
      </c>
      <c r="E831" s="133">
        <v>68.989999999999995</v>
      </c>
      <c r="G831" s="132">
        <v>41347</v>
      </c>
      <c r="H831" s="137">
        <v>59.68</v>
      </c>
      <c r="I831" s="132">
        <v>40571</v>
      </c>
      <c r="J831" s="138">
        <v>69.83</v>
      </c>
      <c r="K831" s="138" t="e">
        <f t="shared" si="24"/>
        <v>#N/A</v>
      </c>
      <c r="L831" s="138" t="e">
        <f t="shared" si="25"/>
        <v>#N/A</v>
      </c>
    </row>
    <row r="832" spans="1:12" x14ac:dyDescent="0.3">
      <c r="A832" s="132">
        <v>41361</v>
      </c>
      <c r="B832" s="133">
        <v>55.79</v>
      </c>
      <c r="D832" s="132">
        <v>40980</v>
      </c>
      <c r="E832" s="133">
        <v>68.680000000000007</v>
      </c>
      <c r="G832" s="132">
        <v>41348</v>
      </c>
      <c r="H832" s="137">
        <v>60.7</v>
      </c>
      <c r="I832" s="132">
        <v>40574</v>
      </c>
      <c r="J832" s="138">
        <v>67.400000000000006</v>
      </c>
      <c r="K832" s="138">
        <f t="shared" si="24"/>
        <v>-2.1060275962236582E-2</v>
      </c>
      <c r="L832" s="138">
        <f t="shared" si="25"/>
        <v>-25.272331154683897</v>
      </c>
    </row>
    <row r="833" spans="1:12" x14ac:dyDescent="0.3">
      <c r="A833" s="132">
        <v>41365</v>
      </c>
      <c r="B833" s="133">
        <v>57.56</v>
      </c>
      <c r="D833" s="132">
        <v>40981</v>
      </c>
      <c r="E833" s="133">
        <v>66.650000000000006</v>
      </c>
      <c r="G833" s="132">
        <v>41351</v>
      </c>
      <c r="H833" s="137">
        <v>62.17</v>
      </c>
      <c r="I833" s="132">
        <v>40575</v>
      </c>
      <c r="J833" s="138">
        <v>66.685000000000002</v>
      </c>
      <c r="K833" s="138">
        <f t="shared" si="24"/>
        <v>-4.8987450085567624E-2</v>
      </c>
      <c r="L833" s="138">
        <f t="shared" si="25"/>
        <v>-58.784940102681148</v>
      </c>
    </row>
    <row r="834" spans="1:12" x14ac:dyDescent="0.3">
      <c r="A834" s="132">
        <v>41366</v>
      </c>
      <c r="B834" s="133">
        <v>55.93</v>
      </c>
      <c r="D834" s="132">
        <v>40982</v>
      </c>
      <c r="E834" s="133">
        <v>67.56</v>
      </c>
      <c r="G834" s="132">
        <v>41352</v>
      </c>
      <c r="H834" s="137">
        <v>62.25</v>
      </c>
      <c r="I834" s="132">
        <v>40576</v>
      </c>
      <c r="J834" s="138">
        <v>66.400000000000006</v>
      </c>
      <c r="K834" s="138">
        <f t="shared" si="24"/>
        <v>-4.0323746206099034E-2</v>
      </c>
      <c r="L834" s="138">
        <f t="shared" si="25"/>
        <v>-48.388495447318839</v>
      </c>
    </row>
    <row r="835" spans="1:12" x14ac:dyDescent="0.3">
      <c r="A835" s="132">
        <v>41367</v>
      </c>
      <c r="B835" s="133">
        <v>57.61</v>
      </c>
      <c r="D835" s="132">
        <v>40983</v>
      </c>
      <c r="E835" s="133">
        <v>67.31</v>
      </c>
      <c r="G835" s="132">
        <v>41353</v>
      </c>
      <c r="H835" s="137">
        <v>60.32</v>
      </c>
      <c r="I835" s="132">
        <v>40577</v>
      </c>
      <c r="J835" s="138">
        <v>66.91</v>
      </c>
      <c r="K835" s="138">
        <f t="shared" si="24"/>
        <v>-6.8754349338900456E-2</v>
      </c>
      <c r="L835" s="138">
        <f t="shared" si="25"/>
        <v>-82.505219206680536</v>
      </c>
    </row>
    <row r="836" spans="1:12" x14ac:dyDescent="0.3">
      <c r="A836" s="132">
        <v>41368</v>
      </c>
      <c r="B836" s="133">
        <v>56.08</v>
      </c>
      <c r="D836" s="132">
        <v>40984</v>
      </c>
      <c r="E836" s="133">
        <v>68.34</v>
      </c>
      <c r="G836" s="132">
        <v>41354</v>
      </c>
      <c r="H836" s="137">
        <v>61.46</v>
      </c>
      <c r="I836" s="132">
        <v>40578</v>
      </c>
      <c r="J836" s="138">
        <v>67.23</v>
      </c>
      <c r="K836" s="138">
        <f t="shared" si="24"/>
        <v>-4.9215103945693728E-2</v>
      </c>
      <c r="L836" s="138">
        <f t="shared" si="25"/>
        <v>-59.058124734832468</v>
      </c>
    </row>
    <row r="837" spans="1:12" x14ac:dyDescent="0.3">
      <c r="A837" s="132">
        <v>41369</v>
      </c>
      <c r="B837" s="133">
        <v>55.49</v>
      </c>
      <c r="D837" s="132">
        <v>40987</v>
      </c>
      <c r="E837" s="133">
        <v>66.91</v>
      </c>
      <c r="G837" s="132">
        <v>41355</v>
      </c>
      <c r="H837" s="137">
        <v>61.42</v>
      </c>
      <c r="I837" s="132">
        <v>40581</v>
      </c>
      <c r="J837" s="138">
        <v>66.77000000000001</v>
      </c>
      <c r="K837" s="138">
        <f t="shared" si="24"/>
        <v>-3.3789161421025886E-2</v>
      </c>
      <c r="L837" s="138">
        <f t="shared" si="25"/>
        <v>-40.546993705231067</v>
      </c>
    </row>
    <row r="838" spans="1:12" x14ac:dyDescent="0.3">
      <c r="A838" s="132">
        <v>41372</v>
      </c>
      <c r="B838" s="133">
        <v>52.76</v>
      </c>
      <c r="D838" s="132">
        <v>40988</v>
      </c>
      <c r="E838" s="133">
        <v>66.2</v>
      </c>
      <c r="G838" s="132">
        <v>41358</v>
      </c>
      <c r="H838" s="137">
        <v>61.39</v>
      </c>
      <c r="I838" s="132">
        <v>40582</v>
      </c>
      <c r="J838" s="138">
        <v>65.224999999999994</v>
      </c>
      <c r="K838" s="138">
        <f t="shared" si="24"/>
        <v>-5.3612884503772593E-2</v>
      </c>
      <c r="L838" s="138">
        <f t="shared" si="25"/>
        <v>-64.335461404527109</v>
      </c>
    </row>
    <row r="839" spans="1:12" x14ac:dyDescent="0.3">
      <c r="A839" s="132">
        <v>41373</v>
      </c>
      <c r="B839" s="133">
        <v>52.97</v>
      </c>
      <c r="D839" s="132">
        <v>40989</v>
      </c>
      <c r="E839" s="133">
        <v>65.36</v>
      </c>
      <c r="G839" s="132">
        <v>41359</v>
      </c>
      <c r="H839" s="137">
        <v>60.37</v>
      </c>
      <c r="I839" s="132">
        <v>40583</v>
      </c>
      <c r="J839" s="138">
        <v>64.215000000000003</v>
      </c>
      <c r="K839" s="138">
        <f t="shared" si="24"/>
        <v>-5.098647749944564E-2</v>
      </c>
      <c r="L839" s="138">
        <f t="shared" si="25"/>
        <v>-61.183772999334764</v>
      </c>
    </row>
    <row r="840" spans="1:12" x14ac:dyDescent="0.3">
      <c r="A840" s="132">
        <v>41374</v>
      </c>
      <c r="B840" s="133">
        <v>51.27</v>
      </c>
      <c r="D840" s="132">
        <v>40990</v>
      </c>
      <c r="E840" s="133">
        <v>64.06</v>
      </c>
      <c r="G840" s="132">
        <v>41360</v>
      </c>
      <c r="H840" s="137">
        <v>62.05</v>
      </c>
      <c r="I840" s="132">
        <v>40584</v>
      </c>
      <c r="J840" s="138">
        <v>64.525000000000006</v>
      </c>
      <c r="K840" s="138">
        <f t="shared" si="24"/>
        <v>-7.5970213375340004E-2</v>
      </c>
      <c r="L840" s="138">
        <f t="shared" si="25"/>
        <v>-91.164256050408</v>
      </c>
    </row>
    <row r="841" spans="1:12" x14ac:dyDescent="0.3">
      <c r="A841" s="132">
        <v>41375</v>
      </c>
      <c r="B841" s="133">
        <v>50.97</v>
      </c>
      <c r="D841" s="132">
        <v>40991</v>
      </c>
      <c r="E841" s="133">
        <v>62.36</v>
      </c>
      <c r="G841" s="132">
        <v>41361</v>
      </c>
      <c r="H841" s="137">
        <v>62.38</v>
      </c>
      <c r="I841" s="132">
        <v>40585</v>
      </c>
      <c r="J841" s="138">
        <v>64.260000000000005</v>
      </c>
      <c r="K841" s="138">
        <f t="shared" si="24"/>
        <v>-4.6587537091988138E-2</v>
      </c>
      <c r="L841" s="138">
        <f t="shared" si="25"/>
        <v>-55.905044510385764</v>
      </c>
    </row>
    <row r="842" spans="1:12" x14ac:dyDescent="0.3">
      <c r="A842" s="132">
        <v>41376</v>
      </c>
      <c r="B842" s="133">
        <v>51.59</v>
      </c>
      <c r="D842" s="132">
        <v>40994</v>
      </c>
      <c r="E842" s="133">
        <v>58.26</v>
      </c>
      <c r="G842" s="132">
        <v>41365</v>
      </c>
      <c r="H842" s="137">
        <v>63.91</v>
      </c>
      <c r="I842" s="132">
        <v>40588</v>
      </c>
      <c r="J842" s="138">
        <v>65.585000000000008</v>
      </c>
      <c r="K842" s="138">
        <f t="shared" si="24"/>
        <v>-1.6495463747469359E-2</v>
      </c>
      <c r="L842" s="138">
        <f t="shared" si="25"/>
        <v>-19.794556496963231</v>
      </c>
    </row>
    <row r="843" spans="1:12" x14ac:dyDescent="0.3">
      <c r="A843" s="132">
        <v>41379</v>
      </c>
      <c r="B843" s="133">
        <v>58.06</v>
      </c>
      <c r="D843" s="132">
        <v>40995</v>
      </c>
      <c r="E843" s="133">
        <v>62.34</v>
      </c>
      <c r="G843" s="132">
        <v>41366</v>
      </c>
      <c r="H843" s="137">
        <v>63.85</v>
      </c>
      <c r="I843" s="132">
        <v>40589</v>
      </c>
      <c r="J843" s="138">
        <v>66.045000000000002</v>
      </c>
      <c r="K843" s="138">
        <f t="shared" si="24"/>
        <v>-5.3463855421687339E-3</v>
      </c>
      <c r="L843" s="138">
        <f t="shared" si="25"/>
        <v>-6.4156626506024805</v>
      </c>
    </row>
    <row r="844" spans="1:12" x14ac:dyDescent="0.3">
      <c r="A844" s="132">
        <v>41380</v>
      </c>
      <c r="B844" s="133">
        <v>52.83</v>
      </c>
      <c r="D844" s="132">
        <v>40996</v>
      </c>
      <c r="E844" s="133">
        <v>60.97</v>
      </c>
      <c r="G844" s="132">
        <v>41367</v>
      </c>
      <c r="H844" s="137">
        <v>62.9</v>
      </c>
      <c r="I844" s="132">
        <v>40590</v>
      </c>
      <c r="J844" s="138">
        <v>65.740000000000009</v>
      </c>
      <c r="K844" s="138">
        <f t="shared" si="24"/>
        <v>-1.7486175459572373E-2</v>
      </c>
      <c r="L844" s="138">
        <f t="shared" si="25"/>
        <v>-20.983410551486845</v>
      </c>
    </row>
    <row r="845" spans="1:12" x14ac:dyDescent="0.3">
      <c r="A845" s="132">
        <v>41381</v>
      </c>
      <c r="B845" s="133">
        <v>56.05</v>
      </c>
      <c r="D845" s="132">
        <v>40997</v>
      </c>
      <c r="E845" s="133">
        <v>61.15</v>
      </c>
      <c r="G845" s="132">
        <v>41368</v>
      </c>
      <c r="H845" s="137">
        <v>62.98</v>
      </c>
      <c r="I845" s="132">
        <v>40591</v>
      </c>
      <c r="J845" s="138">
        <v>65.95</v>
      </c>
      <c r="K845" s="138">
        <f t="shared" si="24"/>
        <v>-1.9039119440725883E-2</v>
      </c>
      <c r="L845" s="138">
        <f t="shared" si="25"/>
        <v>-22.846943328871056</v>
      </c>
    </row>
    <row r="846" spans="1:12" x14ac:dyDescent="0.3">
      <c r="A846" s="132">
        <v>41382</v>
      </c>
      <c r="B846" s="133">
        <v>58.28</v>
      </c>
      <c r="D846" s="132">
        <v>40998</v>
      </c>
      <c r="E846" s="133">
        <v>61.09</v>
      </c>
      <c r="G846" s="132">
        <v>41369</v>
      </c>
      <c r="H846" s="137">
        <v>63.39</v>
      </c>
      <c r="I846" s="132">
        <v>40592</v>
      </c>
      <c r="J846" s="138">
        <v>66.644999999999996</v>
      </c>
      <c r="K846" s="138">
        <f t="shared" si="24"/>
        <v>-1.8720982477162527E-3</v>
      </c>
      <c r="L846" s="138">
        <f t="shared" si="25"/>
        <v>-2.246517897259503</v>
      </c>
    </row>
    <row r="847" spans="1:12" x14ac:dyDescent="0.3">
      <c r="A847" s="132">
        <v>41383</v>
      </c>
      <c r="B847" s="133">
        <v>56.01</v>
      </c>
      <c r="D847" s="132">
        <v>41001</v>
      </c>
      <c r="E847" s="133">
        <v>62.32</v>
      </c>
      <c r="G847" s="132">
        <v>41372</v>
      </c>
      <c r="H847" s="137">
        <v>61.66</v>
      </c>
      <c r="I847" s="132">
        <v>40595</v>
      </c>
      <c r="J847" s="138" t="e">
        <v>#N/A</v>
      </c>
      <c r="K847" s="138" t="e">
        <f t="shared" ref="K847:K910" si="26">(J847-J838)/J838</f>
        <v>#N/A</v>
      </c>
      <c r="L847" s="138" t="e">
        <f t="shared" ref="L847:L910" si="27">K847*$D$2/$D$1</f>
        <v>#N/A</v>
      </c>
    </row>
    <row r="848" spans="1:12" x14ac:dyDescent="0.3">
      <c r="A848" s="132">
        <v>41386</v>
      </c>
      <c r="B848" s="133">
        <v>55.11</v>
      </c>
      <c r="D848" s="132">
        <v>41002</v>
      </c>
      <c r="E848" s="133">
        <v>61.39</v>
      </c>
      <c r="G848" s="132">
        <v>41373</v>
      </c>
      <c r="H848" s="137">
        <v>61.08</v>
      </c>
      <c r="I848" s="132">
        <v>40596</v>
      </c>
      <c r="J848" s="138">
        <v>66.930000000000007</v>
      </c>
      <c r="K848" s="138">
        <f t="shared" si="26"/>
        <v>4.2279841158607855E-2</v>
      </c>
      <c r="L848" s="138">
        <f t="shared" si="27"/>
        <v>50.735809390329422</v>
      </c>
    </row>
    <row r="849" spans="1:12" x14ac:dyDescent="0.3">
      <c r="A849" s="132">
        <v>41387</v>
      </c>
      <c r="B849" s="133">
        <v>51.06</v>
      </c>
      <c r="D849" s="132">
        <v>41003</v>
      </c>
      <c r="E849" s="133">
        <v>63.36</v>
      </c>
      <c r="G849" s="132">
        <v>41374</v>
      </c>
      <c r="H849" s="137">
        <v>59.94</v>
      </c>
      <c r="I849" s="132">
        <v>40597</v>
      </c>
      <c r="J849" s="138">
        <v>65.885000000000005</v>
      </c>
      <c r="K849" s="138">
        <f t="shared" si="26"/>
        <v>2.1077101898488947E-2</v>
      </c>
      <c r="L849" s="138">
        <f t="shared" si="27"/>
        <v>25.292522278186738</v>
      </c>
    </row>
    <row r="850" spans="1:12" x14ac:dyDescent="0.3">
      <c r="A850" s="132">
        <v>41388</v>
      </c>
      <c r="B850" s="133">
        <v>51.83</v>
      </c>
      <c r="D850" s="132">
        <v>41004</v>
      </c>
      <c r="E850" s="133">
        <v>64.349999999999994</v>
      </c>
      <c r="G850" s="132">
        <v>41375</v>
      </c>
      <c r="H850" s="137">
        <v>59.73</v>
      </c>
      <c r="I850" s="132">
        <v>40598</v>
      </c>
      <c r="J850" s="138">
        <v>66.094999999999999</v>
      </c>
      <c r="K850" s="138">
        <f t="shared" si="26"/>
        <v>2.855586679116081E-2</v>
      </c>
      <c r="L850" s="138">
        <f t="shared" si="27"/>
        <v>34.267040149392969</v>
      </c>
    </row>
    <row r="851" spans="1:12" x14ac:dyDescent="0.3">
      <c r="A851" s="132">
        <v>41389</v>
      </c>
      <c r="B851" s="133">
        <v>51.65</v>
      </c>
      <c r="D851" s="132">
        <v>41008</v>
      </c>
      <c r="E851" s="133">
        <v>66.64</v>
      </c>
      <c r="G851" s="132">
        <v>41376</v>
      </c>
      <c r="H851" s="137">
        <v>59.53</v>
      </c>
      <c r="I851" s="132">
        <v>40599</v>
      </c>
      <c r="J851" s="138">
        <v>64.42</v>
      </c>
      <c r="K851" s="138">
        <f t="shared" si="26"/>
        <v>-1.7763208050621423E-2</v>
      </c>
      <c r="L851" s="138">
        <f t="shared" si="27"/>
        <v>-21.315849660745705</v>
      </c>
    </row>
    <row r="852" spans="1:12" x14ac:dyDescent="0.3">
      <c r="A852" s="132">
        <v>41390</v>
      </c>
      <c r="B852" s="133">
        <v>52.79</v>
      </c>
      <c r="D852" s="132">
        <v>41009</v>
      </c>
      <c r="E852" s="133">
        <v>68.14</v>
      </c>
      <c r="G852" s="132">
        <v>41379</v>
      </c>
      <c r="H852" s="137">
        <v>63.95</v>
      </c>
      <c r="I852" s="132">
        <v>40602</v>
      </c>
      <c r="J852" s="138">
        <v>64.58</v>
      </c>
      <c r="K852" s="138">
        <f t="shared" si="26"/>
        <v>-2.2181845711257527E-2</v>
      </c>
      <c r="L852" s="138">
        <f t="shared" si="27"/>
        <v>-26.618214853509031</v>
      </c>
    </row>
    <row r="853" spans="1:12" x14ac:dyDescent="0.3">
      <c r="A853" s="132">
        <v>41393</v>
      </c>
      <c r="B853" s="133">
        <v>51.92</v>
      </c>
      <c r="D853" s="132">
        <v>41010</v>
      </c>
      <c r="E853" s="133">
        <v>68.540000000000006</v>
      </c>
      <c r="G853" s="132">
        <v>41380</v>
      </c>
      <c r="H853" s="137">
        <v>60.24</v>
      </c>
      <c r="I853" s="132">
        <v>40603</v>
      </c>
      <c r="J853" s="138">
        <v>66.44</v>
      </c>
      <c r="K853" s="138">
        <f t="shared" si="26"/>
        <v>1.0648007301490547E-2</v>
      </c>
      <c r="L853" s="138">
        <f t="shared" si="27"/>
        <v>12.777608761788656</v>
      </c>
    </row>
    <row r="854" spans="1:12" x14ac:dyDescent="0.3">
      <c r="A854" s="132">
        <v>41394</v>
      </c>
      <c r="B854" s="133">
        <v>51.52</v>
      </c>
      <c r="D854" s="132">
        <v>41011</v>
      </c>
      <c r="E854" s="133">
        <v>62.07</v>
      </c>
      <c r="G854" s="132">
        <v>41381</v>
      </c>
      <c r="H854" s="137">
        <v>63.78</v>
      </c>
      <c r="I854" s="132">
        <v>40604</v>
      </c>
      <c r="J854" s="138">
        <v>66.06</v>
      </c>
      <c r="K854" s="138">
        <f t="shared" si="26"/>
        <v>1.6679302501895288E-3</v>
      </c>
      <c r="L854" s="138">
        <f t="shared" si="27"/>
        <v>2.0015163002274341</v>
      </c>
    </row>
    <row r="855" spans="1:12" x14ac:dyDescent="0.3">
      <c r="A855" s="132">
        <v>41395</v>
      </c>
      <c r="B855" s="133">
        <v>54.14</v>
      </c>
      <c r="D855" s="132">
        <v>41012</v>
      </c>
      <c r="E855" s="133">
        <v>66.17</v>
      </c>
      <c r="G855" s="132">
        <v>41382</v>
      </c>
      <c r="H855" s="137">
        <v>66.040000000000006</v>
      </c>
      <c r="I855" s="132">
        <v>40605</v>
      </c>
      <c r="J855" s="138">
        <v>65.64</v>
      </c>
      <c r="K855" s="138">
        <f t="shared" si="26"/>
        <v>-1.5079900967814473E-2</v>
      </c>
      <c r="L855" s="138">
        <f t="shared" si="27"/>
        <v>-18.095881161377367</v>
      </c>
    </row>
    <row r="856" spans="1:12" x14ac:dyDescent="0.3">
      <c r="A856" s="132">
        <v>41396</v>
      </c>
      <c r="B856" s="133">
        <v>52.75</v>
      </c>
      <c r="D856" s="132">
        <v>41015</v>
      </c>
      <c r="E856" s="133">
        <v>67.38</v>
      </c>
      <c r="G856" s="132">
        <v>41383</v>
      </c>
      <c r="H856" s="137">
        <v>63.75</v>
      </c>
      <c r="I856" s="132">
        <v>40606</v>
      </c>
      <c r="J856" s="138">
        <v>65.64</v>
      </c>
      <c r="K856" s="138" t="e">
        <f t="shared" si="26"/>
        <v>#N/A</v>
      </c>
      <c r="L856" s="138" t="e">
        <f t="shared" si="27"/>
        <v>#N/A</v>
      </c>
    </row>
    <row r="857" spans="1:12" x14ac:dyDescent="0.3">
      <c r="A857" s="132">
        <v>41397</v>
      </c>
      <c r="B857" s="133">
        <v>52.04</v>
      </c>
      <c r="D857" s="132">
        <v>41016</v>
      </c>
      <c r="E857" s="133">
        <v>64.41</v>
      </c>
      <c r="G857" s="132">
        <v>41386</v>
      </c>
      <c r="H857" s="137">
        <v>62.69</v>
      </c>
      <c r="I857" s="132">
        <v>40609</v>
      </c>
      <c r="J857" s="138">
        <v>67.734999999999999</v>
      </c>
      <c r="K857" s="138">
        <f t="shared" si="26"/>
        <v>1.2027491408934596E-2</v>
      </c>
      <c r="L857" s="138">
        <f t="shared" si="27"/>
        <v>14.432989690721513</v>
      </c>
    </row>
    <row r="858" spans="1:12" x14ac:dyDescent="0.3">
      <c r="A858" s="132">
        <v>41400</v>
      </c>
      <c r="B858" s="133">
        <v>51.5</v>
      </c>
      <c r="D858" s="132">
        <v>41017</v>
      </c>
      <c r="E858" s="133">
        <v>65.42</v>
      </c>
      <c r="G858" s="132">
        <v>41387</v>
      </c>
      <c r="H858" s="137">
        <v>59.18</v>
      </c>
      <c r="I858" s="132">
        <v>40610</v>
      </c>
      <c r="J858" s="138">
        <v>67.009999999999991</v>
      </c>
      <c r="K858" s="138">
        <f t="shared" si="26"/>
        <v>1.7075206799726579E-2</v>
      </c>
      <c r="L858" s="138">
        <f t="shared" si="27"/>
        <v>20.490248159671893</v>
      </c>
    </row>
    <row r="859" spans="1:12" x14ac:dyDescent="0.3">
      <c r="A859" s="132">
        <v>41401</v>
      </c>
      <c r="B859" s="133">
        <v>51.8</v>
      </c>
      <c r="D859" s="132">
        <v>41018</v>
      </c>
      <c r="E859" s="133">
        <v>66.16</v>
      </c>
      <c r="G859" s="132">
        <v>41388</v>
      </c>
      <c r="H859" s="137">
        <v>59.85</v>
      </c>
      <c r="I859" s="132">
        <v>40611</v>
      </c>
      <c r="J859" s="138">
        <v>68.33</v>
      </c>
      <c r="K859" s="138">
        <f t="shared" si="26"/>
        <v>3.381496331038656E-2</v>
      </c>
      <c r="L859" s="138">
        <f t="shared" si="27"/>
        <v>40.577955972463869</v>
      </c>
    </row>
    <row r="860" spans="1:12" x14ac:dyDescent="0.3">
      <c r="A860" s="132">
        <v>41402</v>
      </c>
      <c r="B860" s="133">
        <v>52.51</v>
      </c>
      <c r="D860" s="132">
        <v>41019</v>
      </c>
      <c r="E860" s="133">
        <v>66</v>
      </c>
      <c r="G860" s="132">
        <v>41389</v>
      </c>
      <c r="H860" s="137">
        <v>58.64</v>
      </c>
      <c r="I860" s="132">
        <v>40612</v>
      </c>
      <c r="J860" s="138">
        <v>67.704999999999998</v>
      </c>
      <c r="K860" s="138">
        <f t="shared" si="26"/>
        <v>5.0993480285625531E-2</v>
      </c>
      <c r="L860" s="138">
        <f t="shared" si="27"/>
        <v>61.192176342750635</v>
      </c>
    </row>
    <row r="861" spans="1:12" x14ac:dyDescent="0.3">
      <c r="A861" s="132">
        <v>41403</v>
      </c>
      <c r="B861" s="133">
        <v>55.34</v>
      </c>
      <c r="D861" s="132">
        <v>41022</v>
      </c>
      <c r="E861" s="133">
        <v>69.650000000000006</v>
      </c>
      <c r="G861" s="132">
        <v>41390</v>
      </c>
      <c r="H861" s="137">
        <v>59.68</v>
      </c>
      <c r="I861" s="132">
        <v>40613</v>
      </c>
      <c r="J861" s="138">
        <v>68.265000000000001</v>
      </c>
      <c r="K861" s="138">
        <f t="shared" si="26"/>
        <v>5.7061009600495545E-2</v>
      </c>
      <c r="L861" s="138">
        <f t="shared" si="27"/>
        <v>68.473211520594646</v>
      </c>
    </row>
    <row r="862" spans="1:12" x14ac:dyDescent="0.3">
      <c r="A862" s="132">
        <v>41404</v>
      </c>
      <c r="B862" s="133">
        <v>56.71</v>
      </c>
      <c r="D862" s="132">
        <v>41023</v>
      </c>
      <c r="E862" s="133">
        <v>67.64</v>
      </c>
      <c r="G862" s="132">
        <v>41393</v>
      </c>
      <c r="H862" s="137">
        <v>58.92</v>
      </c>
      <c r="I862" s="132">
        <v>40616</v>
      </c>
      <c r="J862" s="138">
        <v>67.454999999999998</v>
      </c>
      <c r="K862" s="138">
        <f t="shared" si="26"/>
        <v>1.5276941601444922E-2</v>
      </c>
      <c r="L862" s="138">
        <f t="shared" si="27"/>
        <v>18.332329921733905</v>
      </c>
    </row>
    <row r="863" spans="1:12" x14ac:dyDescent="0.3">
      <c r="A863" s="132">
        <v>41407</v>
      </c>
      <c r="B863" s="133">
        <v>56.09</v>
      </c>
      <c r="D863" s="132">
        <v>41024</v>
      </c>
      <c r="E863" s="133">
        <v>63.91</v>
      </c>
      <c r="G863" s="132">
        <v>41394</v>
      </c>
      <c r="H863" s="137">
        <v>56.86</v>
      </c>
      <c r="I863" s="132">
        <v>40617</v>
      </c>
      <c r="J863" s="138">
        <v>67.44</v>
      </c>
      <c r="K863" s="138">
        <f t="shared" si="26"/>
        <v>2.0890099909173409E-2</v>
      </c>
      <c r="L863" s="138">
        <f t="shared" si="27"/>
        <v>25.068119891008092</v>
      </c>
    </row>
    <row r="864" spans="1:12" x14ac:dyDescent="0.3">
      <c r="A864" s="132">
        <v>41408</v>
      </c>
      <c r="B864" s="133">
        <v>56.46</v>
      </c>
      <c r="D864" s="132">
        <v>41025</v>
      </c>
      <c r="E864" s="133">
        <v>62.89</v>
      </c>
      <c r="G864" s="132">
        <v>41395</v>
      </c>
      <c r="H864" s="137">
        <v>58.91</v>
      </c>
      <c r="I864" s="132">
        <v>40618</v>
      </c>
      <c r="J864" s="138">
        <v>68.614999999999995</v>
      </c>
      <c r="K864" s="138">
        <f t="shared" si="26"/>
        <v>4.5322973796465479E-2</v>
      </c>
      <c r="L864" s="138">
        <f t="shared" si="27"/>
        <v>54.387568555758577</v>
      </c>
    </row>
    <row r="865" spans="1:12" x14ac:dyDescent="0.3">
      <c r="A865" s="132">
        <v>41409</v>
      </c>
      <c r="B865" s="133">
        <v>56.75</v>
      </c>
      <c r="D865" s="132">
        <v>41026</v>
      </c>
      <c r="E865" s="133">
        <v>63</v>
      </c>
      <c r="G865" s="132">
        <v>41396</v>
      </c>
      <c r="H865" s="137">
        <v>58.5</v>
      </c>
      <c r="I865" s="132">
        <v>40619</v>
      </c>
      <c r="J865" s="138">
        <v>65.73</v>
      </c>
      <c r="K865" s="138">
        <f t="shared" si="26"/>
        <v>1.3711151736746406E-3</v>
      </c>
      <c r="L865" s="138">
        <f t="shared" si="27"/>
        <v>1.6453382084095687</v>
      </c>
    </row>
    <row r="866" spans="1:12" x14ac:dyDescent="0.3">
      <c r="A866" s="132">
        <v>41410</v>
      </c>
      <c r="B866" s="133">
        <v>57.21</v>
      </c>
      <c r="D866" s="132">
        <v>41029</v>
      </c>
      <c r="E866" s="133">
        <v>63.94</v>
      </c>
      <c r="G866" s="132">
        <v>41397</v>
      </c>
      <c r="H866" s="137">
        <v>58.33</v>
      </c>
      <c r="I866" s="132">
        <v>40620</v>
      </c>
      <c r="J866" s="138">
        <v>64.66</v>
      </c>
      <c r="K866" s="138">
        <f t="shared" si="26"/>
        <v>-4.5397504982653027E-2</v>
      </c>
      <c r="L866" s="138">
        <f t="shared" si="27"/>
        <v>-54.47700597918363</v>
      </c>
    </row>
    <row r="867" spans="1:12" x14ac:dyDescent="0.3">
      <c r="A867" s="132">
        <v>41411</v>
      </c>
      <c r="B867" s="133">
        <v>56.74</v>
      </c>
      <c r="D867" s="132">
        <v>41030</v>
      </c>
      <c r="E867" s="133">
        <v>64.17</v>
      </c>
      <c r="G867" s="132">
        <v>41400</v>
      </c>
      <c r="H867" s="137">
        <v>58.92</v>
      </c>
      <c r="I867" s="132">
        <v>40623</v>
      </c>
      <c r="J867" s="138">
        <v>65.260000000000005</v>
      </c>
      <c r="K867" s="138">
        <f t="shared" si="26"/>
        <v>-2.6115505148485093E-2</v>
      </c>
      <c r="L867" s="138">
        <f t="shared" si="27"/>
        <v>-31.338606178182111</v>
      </c>
    </row>
    <row r="868" spans="1:12" x14ac:dyDescent="0.3">
      <c r="A868" s="132">
        <v>41414</v>
      </c>
      <c r="B868" s="133">
        <v>55.93</v>
      </c>
      <c r="D868" s="132">
        <v>41031</v>
      </c>
      <c r="E868" s="133">
        <v>64.36</v>
      </c>
      <c r="G868" s="132">
        <v>41401</v>
      </c>
      <c r="H868" s="137">
        <v>59.45</v>
      </c>
      <c r="I868" s="132">
        <v>40624</v>
      </c>
      <c r="J868" s="138">
        <v>65.974999999999994</v>
      </c>
      <c r="K868" s="138">
        <f t="shared" si="26"/>
        <v>-3.4465095858334613E-2</v>
      </c>
      <c r="L868" s="138">
        <f t="shared" si="27"/>
        <v>-41.358115030001535</v>
      </c>
    </row>
    <row r="869" spans="1:12" x14ac:dyDescent="0.3">
      <c r="A869" s="132">
        <v>41415</v>
      </c>
      <c r="B869" s="133">
        <v>56.7</v>
      </c>
      <c r="D869" s="132">
        <v>41032</v>
      </c>
      <c r="E869" s="133">
        <v>65.19</v>
      </c>
      <c r="G869" s="132">
        <v>41402</v>
      </c>
      <c r="H869" s="137">
        <v>58.66</v>
      </c>
      <c r="I869" s="132">
        <v>40625</v>
      </c>
      <c r="J869" s="138">
        <v>65.7</v>
      </c>
      <c r="K869" s="138">
        <f t="shared" si="26"/>
        <v>-2.961376560076797E-2</v>
      </c>
      <c r="L869" s="138">
        <f t="shared" si="27"/>
        <v>-35.536518720921563</v>
      </c>
    </row>
    <row r="870" spans="1:12" x14ac:dyDescent="0.3">
      <c r="A870" s="132">
        <v>41416</v>
      </c>
      <c r="B870" s="133">
        <v>54.88</v>
      </c>
      <c r="D870" s="132">
        <v>41033</v>
      </c>
      <c r="E870" s="133">
        <v>68.05</v>
      </c>
      <c r="G870" s="132">
        <v>41403</v>
      </c>
      <c r="H870" s="137">
        <v>61.74</v>
      </c>
      <c r="I870" s="132">
        <v>40626</v>
      </c>
      <c r="J870" s="138">
        <v>63.405000000000001</v>
      </c>
      <c r="K870" s="138">
        <f t="shared" si="26"/>
        <v>-7.1193144363876068E-2</v>
      </c>
      <c r="L870" s="138">
        <f t="shared" si="27"/>
        <v>-85.431773236651281</v>
      </c>
    </row>
    <row r="871" spans="1:12" x14ac:dyDescent="0.3">
      <c r="A871" s="132">
        <v>41417</v>
      </c>
      <c r="B871" s="133">
        <v>55.21</v>
      </c>
      <c r="D871" s="132">
        <v>41036</v>
      </c>
      <c r="E871" s="133">
        <v>66.7</v>
      </c>
      <c r="G871" s="132">
        <v>41404</v>
      </c>
      <c r="H871" s="137">
        <v>61.08</v>
      </c>
      <c r="I871" s="132">
        <v>40627</v>
      </c>
      <c r="J871" s="138">
        <v>63.835000000000001</v>
      </c>
      <c r="K871" s="138">
        <f t="shared" si="26"/>
        <v>-5.3665406567341152E-2</v>
      </c>
      <c r="L871" s="138">
        <f t="shared" si="27"/>
        <v>-64.39848788080937</v>
      </c>
    </row>
    <row r="872" spans="1:12" x14ac:dyDescent="0.3">
      <c r="A872" s="132">
        <v>41418</v>
      </c>
      <c r="B872" s="133">
        <v>53.74</v>
      </c>
      <c r="D872" s="132">
        <v>41037</v>
      </c>
      <c r="E872" s="133">
        <v>66.37</v>
      </c>
      <c r="G872" s="132">
        <v>41407</v>
      </c>
      <c r="H872" s="137">
        <v>62.24</v>
      </c>
      <c r="I872" s="132">
        <v>40630</v>
      </c>
      <c r="J872" s="138">
        <v>64.625</v>
      </c>
      <c r="K872" s="138">
        <f t="shared" si="26"/>
        <v>-4.1740806642941844E-2</v>
      </c>
      <c r="L872" s="138">
        <f t="shared" si="27"/>
        <v>-50.088967971530209</v>
      </c>
    </row>
    <row r="873" spans="1:12" x14ac:dyDescent="0.3">
      <c r="A873" s="132">
        <v>41422</v>
      </c>
      <c r="B873" s="133">
        <v>53.85</v>
      </c>
      <c r="D873" s="132">
        <v>41038</v>
      </c>
      <c r="E873" s="133">
        <v>67.09</v>
      </c>
      <c r="G873" s="132">
        <v>41408</v>
      </c>
      <c r="H873" s="137">
        <v>62.51</v>
      </c>
      <c r="I873" s="132">
        <v>40631</v>
      </c>
      <c r="J873" s="138">
        <v>61.75</v>
      </c>
      <c r="K873" s="138">
        <f t="shared" si="26"/>
        <v>-0.10005100925453611</v>
      </c>
      <c r="L873" s="138">
        <f t="shared" si="27"/>
        <v>-120.06121110544332</v>
      </c>
    </row>
    <row r="874" spans="1:12" x14ac:dyDescent="0.3">
      <c r="A874" s="132">
        <v>41423</v>
      </c>
      <c r="B874" s="133">
        <v>53.41</v>
      </c>
      <c r="D874" s="132">
        <v>41039</v>
      </c>
      <c r="E874" s="133">
        <v>66.02</v>
      </c>
      <c r="G874" s="132">
        <v>41409</v>
      </c>
      <c r="H874" s="137">
        <v>62.93</v>
      </c>
      <c r="I874" s="132">
        <v>40632</v>
      </c>
      <c r="J874" s="138">
        <v>61.859999999999992</v>
      </c>
      <c r="K874" s="138">
        <f t="shared" si="26"/>
        <v>-5.8877225011410489E-2</v>
      </c>
      <c r="L874" s="138">
        <f t="shared" si="27"/>
        <v>-70.652670013692585</v>
      </c>
    </row>
    <row r="875" spans="1:12" x14ac:dyDescent="0.3">
      <c r="A875" s="132">
        <v>41424</v>
      </c>
      <c r="B875" s="133">
        <v>52.88</v>
      </c>
      <c r="D875" s="132">
        <v>41040</v>
      </c>
      <c r="E875" s="133">
        <v>68.98</v>
      </c>
      <c r="G875" s="132">
        <v>41410</v>
      </c>
      <c r="H875" s="137">
        <v>62.37</v>
      </c>
      <c r="I875" s="132">
        <v>40633</v>
      </c>
      <c r="J875" s="138">
        <v>60.015000000000008</v>
      </c>
      <c r="K875" s="138">
        <f t="shared" si="26"/>
        <v>-7.1837302814723003E-2</v>
      </c>
      <c r="L875" s="138">
        <f t="shared" si="27"/>
        <v>-86.204763377667604</v>
      </c>
    </row>
    <row r="876" spans="1:12" x14ac:dyDescent="0.3">
      <c r="A876" s="132">
        <v>41425</v>
      </c>
      <c r="B876" s="133">
        <v>55.15</v>
      </c>
      <c r="D876" s="132">
        <v>41043</v>
      </c>
      <c r="E876" s="133">
        <v>70.17</v>
      </c>
      <c r="G876" s="132">
        <v>41411</v>
      </c>
      <c r="H876" s="137">
        <v>62.48</v>
      </c>
      <c r="I876" s="132">
        <v>40634</v>
      </c>
      <c r="J876" s="138">
        <v>62.400000000000006</v>
      </c>
      <c r="K876" s="138">
        <f t="shared" si="26"/>
        <v>-4.3824701195219112E-2</v>
      </c>
      <c r="L876" s="138">
        <f t="shared" si="27"/>
        <v>-52.589641434262937</v>
      </c>
    </row>
    <row r="877" spans="1:12" x14ac:dyDescent="0.3">
      <c r="A877" s="132">
        <v>41428</v>
      </c>
      <c r="B877" s="133">
        <v>55.02</v>
      </c>
      <c r="D877" s="132">
        <v>41044</v>
      </c>
      <c r="E877" s="133">
        <v>70.05</v>
      </c>
      <c r="G877" s="132">
        <v>41414</v>
      </c>
      <c r="H877" s="137">
        <v>61.56</v>
      </c>
      <c r="I877" s="132">
        <v>40637</v>
      </c>
      <c r="J877" s="138">
        <v>61.23</v>
      </c>
      <c r="K877" s="138">
        <f t="shared" si="26"/>
        <v>-7.1921182266009825E-2</v>
      </c>
      <c r="L877" s="138">
        <f t="shared" si="27"/>
        <v>-86.305418719211787</v>
      </c>
    </row>
    <row r="878" spans="1:12" x14ac:dyDescent="0.3">
      <c r="A878" s="132">
        <v>41429</v>
      </c>
      <c r="B878" s="133">
        <v>54.44</v>
      </c>
      <c r="D878" s="132">
        <v>41045</v>
      </c>
      <c r="E878" s="133">
        <v>69.599999999999994</v>
      </c>
      <c r="G878" s="132">
        <v>41415</v>
      </c>
      <c r="H878" s="137">
        <v>62.32</v>
      </c>
      <c r="I878" s="132">
        <v>40638</v>
      </c>
      <c r="J878" s="138">
        <v>59.92499999999999</v>
      </c>
      <c r="K878" s="138">
        <f t="shared" si="26"/>
        <v>-8.7899543378995623E-2</v>
      </c>
      <c r="L878" s="138">
        <f t="shared" si="27"/>
        <v>-105.47945205479475</v>
      </c>
    </row>
    <row r="879" spans="1:12" x14ac:dyDescent="0.3">
      <c r="A879" s="132">
        <v>41430</v>
      </c>
      <c r="B879" s="133">
        <v>55.07</v>
      </c>
      <c r="D879" s="132">
        <v>41046</v>
      </c>
      <c r="E879" s="133">
        <v>70.739999999999995</v>
      </c>
      <c r="G879" s="132">
        <v>41416</v>
      </c>
      <c r="H879" s="137">
        <v>61.23</v>
      </c>
      <c r="I879" s="132">
        <v>40639</v>
      </c>
      <c r="J879" s="138">
        <v>60.47</v>
      </c>
      <c r="K879" s="138">
        <f t="shared" si="26"/>
        <v>-4.6289724785111619E-2</v>
      </c>
      <c r="L879" s="138">
        <f t="shared" si="27"/>
        <v>-55.547669742133941</v>
      </c>
    </row>
    <row r="880" spans="1:12" x14ac:dyDescent="0.3">
      <c r="A880" s="132">
        <v>41431</v>
      </c>
      <c r="B880" s="133">
        <v>52.65</v>
      </c>
      <c r="D880" s="132">
        <v>41047</v>
      </c>
      <c r="E880" s="133">
        <v>72.56</v>
      </c>
      <c r="G880" s="132">
        <v>41417</v>
      </c>
      <c r="H880" s="137">
        <v>61.08</v>
      </c>
      <c r="I880" s="132">
        <v>40640</v>
      </c>
      <c r="J880" s="138">
        <v>61.135000000000012</v>
      </c>
      <c r="K880" s="138">
        <f t="shared" si="26"/>
        <v>-4.2296545782094283E-2</v>
      </c>
      <c r="L880" s="138">
        <f t="shared" si="27"/>
        <v>-50.755854938513139</v>
      </c>
    </row>
    <row r="881" spans="1:12" x14ac:dyDescent="0.3">
      <c r="A881" s="132">
        <v>41432</v>
      </c>
      <c r="B881" s="133">
        <v>52.67</v>
      </c>
      <c r="D881" s="132">
        <v>41050</v>
      </c>
      <c r="E881" s="133">
        <v>70.13</v>
      </c>
      <c r="G881" s="132">
        <v>41418</v>
      </c>
      <c r="H881" s="137">
        <v>60.13</v>
      </c>
      <c r="I881" s="132">
        <v>40641</v>
      </c>
      <c r="J881" s="138">
        <v>61.52</v>
      </c>
      <c r="K881" s="138">
        <f t="shared" si="26"/>
        <v>-4.804642166344289E-2</v>
      </c>
      <c r="L881" s="138">
        <f t="shared" si="27"/>
        <v>-57.655705996131466</v>
      </c>
    </row>
    <row r="882" spans="1:12" x14ac:dyDescent="0.3">
      <c r="A882" s="132">
        <v>41435</v>
      </c>
      <c r="B882" s="133">
        <v>52.55</v>
      </c>
      <c r="D882" s="132">
        <v>41051</v>
      </c>
      <c r="E882" s="133">
        <v>71.75</v>
      </c>
      <c r="G882" s="132">
        <v>41422</v>
      </c>
      <c r="H882" s="137">
        <v>59.14</v>
      </c>
      <c r="I882" s="132">
        <v>40644</v>
      </c>
      <c r="J882" s="138">
        <v>62.59</v>
      </c>
      <c r="K882" s="138">
        <f t="shared" si="26"/>
        <v>1.3603238866396816E-2</v>
      </c>
      <c r="L882" s="138">
        <f t="shared" si="27"/>
        <v>16.323886639676179</v>
      </c>
    </row>
    <row r="883" spans="1:12" x14ac:dyDescent="0.3">
      <c r="A883" s="132">
        <v>41436</v>
      </c>
      <c r="B883" s="133">
        <v>56.2</v>
      </c>
      <c r="D883" s="132">
        <v>41052</v>
      </c>
      <c r="E883" s="133">
        <v>69.989999999999995</v>
      </c>
      <c r="G883" s="132">
        <v>41423</v>
      </c>
      <c r="H883" s="137">
        <v>59.55</v>
      </c>
      <c r="I883" s="132">
        <v>40645</v>
      </c>
      <c r="J883" s="138">
        <v>62.97</v>
      </c>
      <c r="K883" s="138">
        <f t="shared" si="26"/>
        <v>1.7943743937924451E-2</v>
      </c>
      <c r="L883" s="138">
        <f t="shared" si="27"/>
        <v>21.532492725509339</v>
      </c>
    </row>
    <row r="884" spans="1:12" x14ac:dyDescent="0.3">
      <c r="A884" s="132">
        <v>41437</v>
      </c>
      <c r="B884" s="133">
        <v>59.3</v>
      </c>
      <c r="D884" s="132">
        <v>41053</v>
      </c>
      <c r="E884" s="133">
        <v>66.91</v>
      </c>
      <c r="G884" s="132">
        <v>41424</v>
      </c>
      <c r="H884" s="137">
        <v>58.34</v>
      </c>
      <c r="I884" s="132">
        <v>40646</v>
      </c>
      <c r="J884" s="138">
        <v>62.890000000000008</v>
      </c>
      <c r="K884" s="138">
        <f t="shared" si="26"/>
        <v>4.7904690494043146E-2</v>
      </c>
      <c r="L884" s="138">
        <f t="shared" si="27"/>
        <v>57.485628592851775</v>
      </c>
    </row>
    <row r="885" spans="1:12" x14ac:dyDescent="0.3">
      <c r="A885" s="132">
        <v>41438</v>
      </c>
      <c r="B885" s="133">
        <v>54.97</v>
      </c>
      <c r="D885" s="132">
        <v>41054</v>
      </c>
      <c r="E885" s="133">
        <v>68.52</v>
      </c>
      <c r="G885" s="132">
        <v>41425</v>
      </c>
      <c r="H885" s="137">
        <v>59.14</v>
      </c>
      <c r="I885" s="132">
        <v>40647</v>
      </c>
      <c r="J885" s="138">
        <v>63.870000000000005</v>
      </c>
      <c r="K885" s="138">
        <f t="shared" si="26"/>
        <v>2.3557692307692286E-2</v>
      </c>
      <c r="L885" s="138">
        <f t="shared" si="27"/>
        <v>28.269230769230742</v>
      </c>
    </row>
    <row r="886" spans="1:12" x14ac:dyDescent="0.3">
      <c r="A886" s="132">
        <v>41439</v>
      </c>
      <c r="B886" s="133">
        <v>56.6</v>
      </c>
      <c r="D886" s="132">
        <v>41058</v>
      </c>
      <c r="E886" s="133">
        <v>66.599999999999994</v>
      </c>
      <c r="G886" s="132">
        <v>41428</v>
      </c>
      <c r="H886" s="137">
        <v>59.89</v>
      </c>
      <c r="I886" s="132">
        <v>40648</v>
      </c>
      <c r="J886" s="138">
        <v>64.77000000000001</v>
      </c>
      <c r="K886" s="138">
        <f t="shared" si="26"/>
        <v>5.7814796668300077E-2</v>
      </c>
      <c r="L886" s="138">
        <f t="shared" si="27"/>
        <v>69.377756001960094</v>
      </c>
    </row>
    <row r="887" spans="1:12" x14ac:dyDescent="0.3">
      <c r="A887" s="132">
        <v>41442</v>
      </c>
      <c r="B887" s="133">
        <v>55.78</v>
      </c>
      <c r="D887" s="132">
        <v>41059</v>
      </c>
      <c r="E887" s="133">
        <v>71.25</v>
      </c>
      <c r="G887" s="132">
        <v>41429</v>
      </c>
      <c r="H887" s="137">
        <v>59.6</v>
      </c>
      <c r="I887" s="132">
        <v>40651</v>
      </c>
      <c r="J887" s="138">
        <v>61.274999999999999</v>
      </c>
      <c r="K887" s="138">
        <f t="shared" si="26"/>
        <v>2.2528160200250461E-2</v>
      </c>
      <c r="L887" s="138">
        <f t="shared" si="27"/>
        <v>27.033792240300553</v>
      </c>
    </row>
    <row r="888" spans="1:12" x14ac:dyDescent="0.3">
      <c r="A888" s="132">
        <v>41443</v>
      </c>
      <c r="B888" s="133">
        <v>56.22</v>
      </c>
      <c r="D888" s="132">
        <v>41060</v>
      </c>
      <c r="E888" s="133">
        <v>70.790000000000006</v>
      </c>
      <c r="G888" s="132">
        <v>41430</v>
      </c>
      <c r="H888" s="137">
        <v>59.7</v>
      </c>
      <c r="I888" s="132">
        <v>40652</v>
      </c>
      <c r="J888" s="138">
        <v>63.015000000000008</v>
      </c>
      <c r="K888" s="138">
        <f t="shared" si="26"/>
        <v>4.2086985281958145E-2</v>
      </c>
      <c r="L888" s="138">
        <f t="shared" si="27"/>
        <v>50.504382338349778</v>
      </c>
    </row>
    <row r="889" spans="1:12" x14ac:dyDescent="0.3">
      <c r="A889" s="132">
        <v>41444</v>
      </c>
      <c r="B889" s="133">
        <v>55.94</v>
      </c>
      <c r="D889" s="132">
        <v>41061</v>
      </c>
      <c r="E889" s="133">
        <v>73.319999999999993</v>
      </c>
      <c r="G889" s="132">
        <v>41431</v>
      </c>
      <c r="H889" s="137">
        <v>58.81</v>
      </c>
      <c r="I889" s="132">
        <v>40653</v>
      </c>
      <c r="J889" s="138">
        <v>63.274999999999999</v>
      </c>
      <c r="K889" s="138">
        <f t="shared" si="26"/>
        <v>3.5004498241596238E-2</v>
      </c>
      <c r="L889" s="138">
        <f t="shared" si="27"/>
        <v>42.005397889915486</v>
      </c>
    </row>
    <row r="890" spans="1:12" x14ac:dyDescent="0.3">
      <c r="A890" s="132">
        <v>41445</v>
      </c>
      <c r="B890" s="133">
        <v>59.15</v>
      </c>
      <c r="D890" s="132">
        <v>41064</v>
      </c>
      <c r="E890" s="133">
        <v>72.67</v>
      </c>
      <c r="G890" s="132">
        <v>41432</v>
      </c>
      <c r="H890" s="137">
        <v>58.84</v>
      </c>
      <c r="I890" s="132">
        <v>40654</v>
      </c>
      <c r="J890" s="138">
        <v>62.875</v>
      </c>
      <c r="K890" s="138">
        <f t="shared" si="26"/>
        <v>2.2025357607282133E-2</v>
      </c>
      <c r="L890" s="138">
        <f t="shared" si="27"/>
        <v>26.43042912873856</v>
      </c>
    </row>
    <row r="891" spans="1:12" x14ac:dyDescent="0.3">
      <c r="A891" s="132">
        <v>41446</v>
      </c>
      <c r="B891" s="133">
        <v>57.62</v>
      </c>
      <c r="D891" s="132">
        <v>41065</v>
      </c>
      <c r="E891" s="133">
        <v>71.28</v>
      </c>
      <c r="G891" s="132">
        <v>41435</v>
      </c>
      <c r="H891" s="137">
        <v>58.84</v>
      </c>
      <c r="I891" s="132">
        <v>40655</v>
      </c>
      <c r="J891" s="138" t="e">
        <v>#N/A</v>
      </c>
      <c r="K891" s="138" t="e">
        <f t="shared" si="26"/>
        <v>#N/A</v>
      </c>
      <c r="L891" s="138" t="e">
        <f t="shared" si="27"/>
        <v>#N/A</v>
      </c>
    </row>
    <row r="892" spans="1:12" x14ac:dyDescent="0.3">
      <c r="A892" s="132">
        <v>41449</v>
      </c>
      <c r="B892" s="133">
        <v>61.32</v>
      </c>
      <c r="D892" s="132">
        <v>41066</v>
      </c>
      <c r="E892" s="133">
        <v>69.260000000000005</v>
      </c>
      <c r="G892" s="132">
        <v>41436</v>
      </c>
      <c r="H892" s="137">
        <v>60.96</v>
      </c>
      <c r="I892" s="132">
        <v>40658</v>
      </c>
      <c r="J892" s="138">
        <v>62.609999999999992</v>
      </c>
      <c r="K892" s="138">
        <f t="shared" si="26"/>
        <v>-5.7170080990949111E-3</v>
      </c>
      <c r="L892" s="138">
        <f t="shared" si="27"/>
        <v>-6.8604097189138935</v>
      </c>
    </row>
    <row r="893" spans="1:12" x14ac:dyDescent="0.3">
      <c r="A893" s="132">
        <v>41450</v>
      </c>
      <c r="B893" s="133">
        <v>60.36</v>
      </c>
      <c r="D893" s="132">
        <v>41067</v>
      </c>
      <c r="E893" s="133">
        <v>71.05</v>
      </c>
      <c r="G893" s="132">
        <v>41437</v>
      </c>
      <c r="H893" s="137">
        <v>62.96</v>
      </c>
      <c r="I893" s="132">
        <v>40659</v>
      </c>
      <c r="J893" s="138">
        <v>64.364999999999995</v>
      </c>
      <c r="K893" s="138">
        <f t="shared" si="26"/>
        <v>2.3453649228812004E-2</v>
      </c>
      <c r="L893" s="138">
        <f t="shared" si="27"/>
        <v>28.144379074574406</v>
      </c>
    </row>
    <row r="894" spans="1:12" x14ac:dyDescent="0.3">
      <c r="A894" s="132">
        <v>41451</v>
      </c>
      <c r="B894" s="133">
        <v>59.2</v>
      </c>
      <c r="D894" s="132">
        <v>41068</v>
      </c>
      <c r="E894" s="133">
        <v>68.45</v>
      </c>
      <c r="G894" s="132">
        <v>41438</v>
      </c>
      <c r="H894" s="137">
        <v>60.91</v>
      </c>
      <c r="I894" s="132">
        <v>40660</v>
      </c>
      <c r="J894" s="138">
        <v>63.23</v>
      </c>
      <c r="K894" s="138">
        <f t="shared" si="26"/>
        <v>-1.0020353843745227E-2</v>
      </c>
      <c r="L894" s="138">
        <f t="shared" si="27"/>
        <v>-12.024424612494272</v>
      </c>
    </row>
    <row r="895" spans="1:12" x14ac:dyDescent="0.3">
      <c r="A895" s="132">
        <v>41452</v>
      </c>
      <c r="B895" s="133">
        <v>59.32</v>
      </c>
      <c r="D895" s="132">
        <v>41071</v>
      </c>
      <c r="E895" s="133">
        <v>74.25</v>
      </c>
      <c r="G895" s="132">
        <v>41439</v>
      </c>
      <c r="H895" s="137">
        <v>60.84</v>
      </c>
      <c r="I895" s="132">
        <v>40661</v>
      </c>
      <c r="J895" s="138">
        <v>65.45</v>
      </c>
      <c r="K895" s="138">
        <f t="shared" si="26"/>
        <v>1.0498687664041878E-2</v>
      </c>
      <c r="L895" s="138">
        <f t="shared" si="27"/>
        <v>12.598425196850252</v>
      </c>
    </row>
    <row r="896" spans="1:12" x14ac:dyDescent="0.3">
      <c r="A896" s="132">
        <v>41453</v>
      </c>
      <c r="B896" s="133">
        <v>58.05</v>
      </c>
      <c r="D896" s="132">
        <v>41072</v>
      </c>
      <c r="E896" s="133">
        <v>71.86</v>
      </c>
      <c r="G896" s="132">
        <v>41442</v>
      </c>
      <c r="H896" s="137">
        <v>59.84</v>
      </c>
      <c r="I896" s="132">
        <v>40662</v>
      </c>
      <c r="J896" s="138">
        <v>63.734999999999992</v>
      </c>
      <c r="K896" s="138">
        <f t="shared" si="26"/>
        <v>4.0146878824969298E-2</v>
      </c>
      <c r="L896" s="138">
        <f t="shared" si="27"/>
        <v>48.176254589963158</v>
      </c>
    </row>
    <row r="897" spans="1:12" x14ac:dyDescent="0.3">
      <c r="A897" s="132">
        <v>41456</v>
      </c>
      <c r="B897" s="133">
        <v>58.05</v>
      </c>
      <c r="D897" s="132">
        <v>41073</v>
      </c>
      <c r="E897" s="133">
        <v>74.97</v>
      </c>
      <c r="G897" s="132">
        <v>41443</v>
      </c>
      <c r="H897" s="137">
        <v>59.12</v>
      </c>
      <c r="I897" s="132">
        <v>40665</v>
      </c>
      <c r="J897" s="138">
        <v>62.455000000000005</v>
      </c>
      <c r="K897" s="138">
        <f t="shared" si="26"/>
        <v>-8.8867729905578383E-3</v>
      </c>
      <c r="L897" s="138">
        <f t="shared" si="27"/>
        <v>-10.664127588669405</v>
      </c>
    </row>
    <row r="898" spans="1:12" x14ac:dyDescent="0.3">
      <c r="A898" s="132">
        <v>41457</v>
      </c>
      <c r="B898" s="133">
        <v>56.01</v>
      </c>
      <c r="D898" s="132">
        <v>41074</v>
      </c>
      <c r="E898" s="133">
        <v>70.069999999999993</v>
      </c>
      <c r="G898" s="132">
        <v>41444</v>
      </c>
      <c r="H898" s="137">
        <v>58.5</v>
      </c>
      <c r="I898" s="132">
        <v>40666</v>
      </c>
      <c r="J898" s="138">
        <v>61.91</v>
      </c>
      <c r="K898" s="138">
        <f t="shared" si="26"/>
        <v>-2.1572500987751909E-2</v>
      </c>
      <c r="L898" s="138">
        <f t="shared" si="27"/>
        <v>-25.887001185302289</v>
      </c>
    </row>
    <row r="899" spans="1:12" x14ac:dyDescent="0.3">
      <c r="A899" s="132">
        <v>41458</v>
      </c>
      <c r="B899" s="133">
        <v>56.35</v>
      </c>
      <c r="D899" s="132">
        <v>41075</v>
      </c>
      <c r="E899" s="133">
        <v>70.319999999999993</v>
      </c>
      <c r="G899" s="132">
        <v>41445</v>
      </c>
      <c r="H899" s="137">
        <v>60.36</v>
      </c>
      <c r="I899" s="132">
        <v>40667</v>
      </c>
      <c r="J899" s="138">
        <v>62.4</v>
      </c>
      <c r="K899" s="138">
        <f t="shared" si="26"/>
        <v>-7.5546719681908771E-3</v>
      </c>
      <c r="L899" s="138">
        <f t="shared" si="27"/>
        <v>-9.0656063618290528</v>
      </c>
    </row>
    <row r="900" spans="1:12" x14ac:dyDescent="0.3">
      <c r="A900" s="132">
        <v>41460</v>
      </c>
      <c r="B900" s="133">
        <v>52.73</v>
      </c>
      <c r="D900" s="132">
        <v>41078</v>
      </c>
      <c r="E900" s="133">
        <v>67.31</v>
      </c>
      <c r="G900" s="132">
        <v>41446</v>
      </c>
      <c r="H900" s="137">
        <v>59.13</v>
      </c>
      <c r="I900" s="132">
        <v>40668</v>
      </c>
      <c r="J900" s="138">
        <v>60.379999999999995</v>
      </c>
      <c r="K900" s="138" t="e">
        <f t="shared" si="26"/>
        <v>#N/A</v>
      </c>
      <c r="L900" s="138" t="e">
        <f t="shared" si="27"/>
        <v>#N/A</v>
      </c>
    </row>
    <row r="901" spans="1:12" x14ac:dyDescent="0.3">
      <c r="A901" s="132">
        <v>41463</v>
      </c>
      <c r="B901" s="133">
        <v>51.86</v>
      </c>
      <c r="D901" s="132">
        <v>41079</v>
      </c>
      <c r="E901" s="133">
        <v>69.569999999999993</v>
      </c>
      <c r="G901" s="132">
        <v>41449</v>
      </c>
      <c r="H901" s="137">
        <v>61.42</v>
      </c>
      <c r="I901" s="132">
        <v>40669</v>
      </c>
      <c r="J901" s="138">
        <v>60.68</v>
      </c>
      <c r="K901" s="138">
        <f t="shared" si="26"/>
        <v>-3.0825746685832819E-2</v>
      </c>
      <c r="L901" s="138">
        <f t="shared" si="27"/>
        <v>-36.99089602299938</v>
      </c>
    </row>
    <row r="902" spans="1:12" x14ac:dyDescent="0.3">
      <c r="A902" s="132">
        <v>41464</v>
      </c>
      <c r="B902" s="133">
        <v>50.85</v>
      </c>
      <c r="D902" s="132">
        <v>41080</v>
      </c>
      <c r="E902" s="133">
        <v>67.58</v>
      </c>
      <c r="G902" s="132">
        <v>41450</v>
      </c>
      <c r="H902" s="137">
        <v>60.69</v>
      </c>
      <c r="I902" s="132">
        <v>40672</v>
      </c>
      <c r="J902" s="138">
        <v>60.69</v>
      </c>
      <c r="K902" s="138">
        <f t="shared" si="26"/>
        <v>-5.7096247960848251E-2</v>
      </c>
      <c r="L902" s="138">
        <f t="shared" si="27"/>
        <v>-68.515497553017894</v>
      </c>
    </row>
    <row r="903" spans="1:12" x14ac:dyDescent="0.3">
      <c r="A903" s="132">
        <v>41465</v>
      </c>
      <c r="B903" s="133">
        <v>50.35</v>
      </c>
      <c r="D903" s="132">
        <v>41081</v>
      </c>
      <c r="E903" s="133">
        <v>72.33</v>
      </c>
      <c r="G903" s="132">
        <v>41451</v>
      </c>
      <c r="H903" s="137">
        <v>59.82</v>
      </c>
      <c r="I903" s="132">
        <v>40673</v>
      </c>
      <c r="J903" s="138">
        <v>58.9</v>
      </c>
      <c r="K903" s="138">
        <f t="shared" si="26"/>
        <v>-6.8480151826664531E-2</v>
      </c>
      <c r="L903" s="138">
        <f t="shared" si="27"/>
        <v>-82.176182191997441</v>
      </c>
    </row>
    <row r="904" spans="1:12" x14ac:dyDescent="0.3">
      <c r="A904" s="132">
        <v>41466</v>
      </c>
      <c r="B904" s="133">
        <v>52.51</v>
      </c>
      <c r="D904" s="132">
        <v>41082</v>
      </c>
      <c r="E904" s="133">
        <v>69.180000000000007</v>
      </c>
      <c r="G904" s="132">
        <v>41452</v>
      </c>
      <c r="H904" s="137">
        <v>59.76</v>
      </c>
      <c r="I904" s="132">
        <v>40674</v>
      </c>
      <c r="J904" s="138">
        <v>63.140000000000008</v>
      </c>
      <c r="K904" s="138">
        <f t="shared" si="26"/>
        <v>-3.5294117647058747E-2</v>
      </c>
      <c r="L904" s="138">
        <f t="shared" si="27"/>
        <v>-42.352941176470495</v>
      </c>
    </row>
    <row r="905" spans="1:12" x14ac:dyDescent="0.3">
      <c r="A905" s="132">
        <v>41467</v>
      </c>
      <c r="B905" s="133">
        <v>52.76</v>
      </c>
      <c r="D905" s="132">
        <v>41085</v>
      </c>
      <c r="E905" s="133">
        <v>71.59</v>
      </c>
      <c r="G905" s="132">
        <v>41453</v>
      </c>
      <c r="H905" s="137">
        <v>59</v>
      </c>
      <c r="I905" s="132">
        <v>40675</v>
      </c>
      <c r="J905" s="138">
        <v>62.294999999999995</v>
      </c>
      <c r="K905" s="138">
        <f t="shared" si="26"/>
        <v>-2.2593551423864405E-2</v>
      </c>
      <c r="L905" s="138">
        <f t="shared" si="27"/>
        <v>-27.112261708637284</v>
      </c>
    </row>
    <row r="906" spans="1:12" x14ac:dyDescent="0.3">
      <c r="A906" s="132">
        <v>41470</v>
      </c>
      <c r="B906" s="133">
        <v>52.58</v>
      </c>
      <c r="D906" s="132">
        <v>41086</v>
      </c>
      <c r="E906" s="133">
        <v>68.75</v>
      </c>
      <c r="G906" s="132">
        <v>41456</v>
      </c>
      <c r="H906" s="137">
        <v>59</v>
      </c>
      <c r="I906" s="132">
        <v>40676</v>
      </c>
      <c r="J906" s="138">
        <v>62.664999999999999</v>
      </c>
      <c r="K906" s="138">
        <f t="shared" si="26"/>
        <v>3.3624209430789167E-3</v>
      </c>
      <c r="L906" s="138">
        <f t="shared" si="27"/>
        <v>4.0349051316946998</v>
      </c>
    </row>
    <row r="907" spans="1:12" x14ac:dyDescent="0.3">
      <c r="A907" s="132">
        <v>41471</v>
      </c>
      <c r="B907" s="133">
        <v>54.17</v>
      </c>
      <c r="D907" s="132">
        <v>41087</v>
      </c>
      <c r="E907" s="133">
        <v>68.64</v>
      </c>
      <c r="G907" s="132">
        <v>41457</v>
      </c>
      <c r="H907" s="137">
        <v>58.35</v>
      </c>
      <c r="I907" s="132">
        <v>40679</v>
      </c>
      <c r="J907" s="138">
        <v>63.784999999999997</v>
      </c>
      <c r="K907" s="138">
        <f t="shared" si="26"/>
        <v>3.0285898885478921E-2</v>
      </c>
      <c r="L907" s="138">
        <f t="shared" si="27"/>
        <v>36.343078662574705</v>
      </c>
    </row>
    <row r="908" spans="1:12" x14ac:dyDescent="0.3">
      <c r="A908" s="132">
        <v>41472</v>
      </c>
      <c r="B908" s="133">
        <v>52.89</v>
      </c>
      <c r="D908" s="132">
        <v>41088</v>
      </c>
      <c r="E908" s="133">
        <v>68.37</v>
      </c>
      <c r="G908" s="132">
        <v>41458</v>
      </c>
      <c r="H908" s="137">
        <v>58.16</v>
      </c>
      <c r="I908" s="132">
        <v>40680</v>
      </c>
      <c r="J908" s="138">
        <v>62.384999999999998</v>
      </c>
      <c r="K908" s="138">
        <f t="shared" si="26"/>
        <v>-2.4038461538462451E-4</v>
      </c>
      <c r="L908" s="138">
        <f t="shared" si="27"/>
        <v>-0.28846153846154937</v>
      </c>
    </row>
    <row r="909" spans="1:12" x14ac:dyDescent="0.3">
      <c r="A909" s="132">
        <v>41473</v>
      </c>
      <c r="B909" s="133">
        <v>53.34</v>
      </c>
      <c r="D909" s="132">
        <v>41089</v>
      </c>
      <c r="E909" s="133">
        <v>64.05</v>
      </c>
      <c r="G909" s="132">
        <v>41460</v>
      </c>
      <c r="H909" s="137">
        <v>55.67</v>
      </c>
      <c r="I909" s="132">
        <v>40681</v>
      </c>
      <c r="J909" s="138">
        <v>63.294999999999995</v>
      </c>
      <c r="K909" s="138">
        <f t="shared" si="26"/>
        <v>4.8277575356078163E-2</v>
      </c>
      <c r="L909" s="138">
        <f t="shared" si="27"/>
        <v>57.933090427293799</v>
      </c>
    </row>
    <row r="910" spans="1:12" x14ac:dyDescent="0.3">
      <c r="A910" s="132">
        <v>41474</v>
      </c>
      <c r="B910" s="133">
        <v>51.36</v>
      </c>
      <c r="D910" s="132">
        <v>41092</v>
      </c>
      <c r="E910" s="133">
        <v>64.680000000000007</v>
      </c>
      <c r="G910" s="132">
        <v>41463</v>
      </c>
      <c r="H910" s="137">
        <v>56.59</v>
      </c>
      <c r="I910" s="132">
        <v>40682</v>
      </c>
      <c r="J910" s="138">
        <v>63.97</v>
      </c>
      <c r="K910" s="138">
        <f t="shared" si="26"/>
        <v>5.4218852999340789E-2</v>
      </c>
      <c r="L910" s="138">
        <f t="shared" si="27"/>
        <v>65.062623599208933</v>
      </c>
    </row>
    <row r="911" spans="1:12" x14ac:dyDescent="0.3">
      <c r="A911" s="132">
        <v>41477</v>
      </c>
      <c r="B911" s="133">
        <v>49.97</v>
      </c>
      <c r="D911" s="132">
        <v>41093</v>
      </c>
      <c r="E911" s="133">
        <v>63.51</v>
      </c>
      <c r="G911" s="132">
        <v>41464</v>
      </c>
      <c r="H911" s="137">
        <v>55.58</v>
      </c>
      <c r="I911" s="132">
        <v>40683</v>
      </c>
      <c r="J911" s="138">
        <v>65.25</v>
      </c>
      <c r="K911" s="138">
        <f t="shared" ref="K911:K974" si="28">(J911-J902)/J902</f>
        <v>7.5135936727632274E-2</v>
      </c>
      <c r="L911" s="138">
        <f t="shared" ref="L911:L974" si="29">K911*$D$2/$D$1</f>
        <v>90.163124073158727</v>
      </c>
    </row>
    <row r="912" spans="1:12" x14ac:dyDescent="0.3">
      <c r="A912" s="132">
        <v>41478</v>
      </c>
      <c r="B912" s="133">
        <v>51</v>
      </c>
      <c r="D912" s="132">
        <v>41095</v>
      </c>
      <c r="E912" s="133">
        <v>67.61</v>
      </c>
      <c r="G912" s="132">
        <v>41465</v>
      </c>
      <c r="H912" s="137">
        <v>55.59</v>
      </c>
      <c r="I912" s="132">
        <v>40686</v>
      </c>
      <c r="J912" s="138">
        <v>65.224999999999994</v>
      </c>
      <c r="K912" s="138">
        <f t="shared" si="28"/>
        <v>0.10738539898132421</v>
      </c>
      <c r="L912" s="138">
        <f t="shared" si="29"/>
        <v>128.86247877758905</v>
      </c>
    </row>
    <row r="913" spans="1:12" x14ac:dyDescent="0.3">
      <c r="A913" s="132">
        <v>41479</v>
      </c>
      <c r="B913" s="133">
        <v>52.48</v>
      </c>
      <c r="D913" s="132">
        <v>41096</v>
      </c>
      <c r="E913" s="133">
        <v>66.010000000000005</v>
      </c>
      <c r="G913" s="132">
        <v>41466</v>
      </c>
      <c r="H913" s="137">
        <v>57.13</v>
      </c>
      <c r="I913" s="132">
        <v>40687</v>
      </c>
      <c r="J913" s="138">
        <v>65.97999999999999</v>
      </c>
      <c r="K913" s="138">
        <f t="shared" si="28"/>
        <v>4.4979410833069083E-2</v>
      </c>
      <c r="L913" s="138">
        <f t="shared" si="29"/>
        <v>53.975292999682893</v>
      </c>
    </row>
    <row r="914" spans="1:12" x14ac:dyDescent="0.3">
      <c r="A914" s="132">
        <v>41480</v>
      </c>
      <c r="B914" s="133">
        <v>51.77</v>
      </c>
      <c r="D914" s="132">
        <v>41099</v>
      </c>
      <c r="E914" s="133">
        <v>66.61</v>
      </c>
      <c r="G914" s="132">
        <v>41467</v>
      </c>
      <c r="H914" s="137">
        <v>57.77</v>
      </c>
      <c r="I914" s="132">
        <v>40688</v>
      </c>
      <c r="J914" s="138">
        <v>66.515000000000001</v>
      </c>
      <c r="K914" s="138">
        <f t="shared" si="28"/>
        <v>6.7742194397624314E-2</v>
      </c>
      <c r="L914" s="138">
        <f t="shared" si="29"/>
        <v>81.290633277149169</v>
      </c>
    </row>
    <row r="915" spans="1:12" x14ac:dyDescent="0.3">
      <c r="A915" s="132">
        <v>41481</v>
      </c>
      <c r="B915" s="133">
        <v>49.95</v>
      </c>
      <c r="D915" s="132">
        <v>41100</v>
      </c>
      <c r="E915" s="133">
        <v>68.099999999999994</v>
      </c>
      <c r="G915" s="132">
        <v>41470</v>
      </c>
      <c r="H915" s="137">
        <v>58.33</v>
      </c>
      <c r="I915" s="132">
        <v>40689</v>
      </c>
      <c r="J915" s="138">
        <v>63.664999999999999</v>
      </c>
      <c r="K915" s="138">
        <f t="shared" si="28"/>
        <v>1.5957871219979256E-2</v>
      </c>
      <c r="L915" s="138">
        <f t="shared" si="29"/>
        <v>19.149445463975105</v>
      </c>
    </row>
    <row r="916" spans="1:12" x14ac:dyDescent="0.3">
      <c r="A916" s="132">
        <v>41484</v>
      </c>
      <c r="B916" s="133">
        <v>50.14</v>
      </c>
      <c r="D916" s="132">
        <v>41101</v>
      </c>
      <c r="E916" s="133">
        <v>66.34</v>
      </c>
      <c r="G916" s="132">
        <v>41471</v>
      </c>
      <c r="H916" s="137">
        <v>59.44</v>
      </c>
      <c r="I916" s="132">
        <v>40690</v>
      </c>
      <c r="J916" s="138">
        <v>64.295000000000002</v>
      </c>
      <c r="K916" s="138">
        <f t="shared" si="28"/>
        <v>7.9956102531944049E-3</v>
      </c>
      <c r="L916" s="138">
        <f t="shared" si="29"/>
        <v>9.5947323038332843</v>
      </c>
    </row>
    <row r="917" spans="1:12" x14ac:dyDescent="0.3">
      <c r="A917" s="132">
        <v>41485</v>
      </c>
      <c r="B917" s="133">
        <v>48.59</v>
      </c>
      <c r="D917" s="132">
        <v>41102</v>
      </c>
      <c r="E917" s="133">
        <v>67.510000000000005</v>
      </c>
      <c r="G917" s="132">
        <v>41472</v>
      </c>
      <c r="H917" s="137">
        <v>58.04</v>
      </c>
      <c r="I917" s="132">
        <v>40693</v>
      </c>
      <c r="J917" s="138" t="e">
        <v>#N/A</v>
      </c>
      <c r="K917" s="138" t="e">
        <f t="shared" si="28"/>
        <v>#N/A</v>
      </c>
      <c r="L917" s="138" t="e">
        <f t="shared" si="29"/>
        <v>#N/A</v>
      </c>
    </row>
    <row r="918" spans="1:12" x14ac:dyDescent="0.3">
      <c r="A918" s="132">
        <v>41486</v>
      </c>
      <c r="B918" s="133">
        <v>48.69</v>
      </c>
      <c r="D918" s="132">
        <v>41103</v>
      </c>
      <c r="E918" s="133">
        <v>65.400000000000006</v>
      </c>
      <c r="G918" s="132">
        <v>41473</v>
      </c>
      <c r="H918" s="137">
        <v>58.53</v>
      </c>
      <c r="I918" s="132">
        <v>40694</v>
      </c>
      <c r="J918" s="138">
        <v>62.87</v>
      </c>
      <c r="K918" s="138">
        <f t="shared" si="28"/>
        <v>-6.7145904099849465E-3</v>
      </c>
      <c r="L918" s="138">
        <f t="shared" si="29"/>
        <v>-8.0575084919819364</v>
      </c>
    </row>
    <row r="919" spans="1:12" x14ac:dyDescent="0.3">
      <c r="A919" s="132">
        <v>41487</v>
      </c>
      <c r="B919" s="133">
        <v>47.27</v>
      </c>
      <c r="D919" s="132">
        <v>41106</v>
      </c>
      <c r="E919" s="133">
        <v>66.13</v>
      </c>
      <c r="G919" s="132">
        <v>41474</v>
      </c>
      <c r="H919" s="137">
        <v>58.97</v>
      </c>
      <c r="I919" s="132">
        <v>40695</v>
      </c>
      <c r="J919" s="138">
        <v>63.555</v>
      </c>
      <c r="K919" s="138">
        <f t="shared" si="28"/>
        <v>-6.4874159762388492E-3</v>
      </c>
      <c r="L919" s="138">
        <f t="shared" si="29"/>
        <v>-7.7848991714866189</v>
      </c>
    </row>
    <row r="920" spans="1:12" x14ac:dyDescent="0.3">
      <c r="A920" s="132">
        <v>41488</v>
      </c>
      <c r="B920" s="133">
        <v>46.79</v>
      </c>
      <c r="D920" s="132">
        <v>41107</v>
      </c>
      <c r="E920" s="133">
        <v>63.97</v>
      </c>
      <c r="G920" s="132">
        <v>41477</v>
      </c>
      <c r="H920" s="137">
        <v>58.03</v>
      </c>
      <c r="I920" s="132">
        <v>40696</v>
      </c>
      <c r="J920" s="138">
        <v>64.42</v>
      </c>
      <c r="K920" s="138">
        <f t="shared" si="28"/>
        <v>-1.2720306513409935E-2</v>
      </c>
      <c r="L920" s="138">
        <f t="shared" si="29"/>
        <v>-15.264367816091921</v>
      </c>
    </row>
    <row r="921" spans="1:12" x14ac:dyDescent="0.3">
      <c r="A921" s="132">
        <v>41491</v>
      </c>
      <c r="B921" s="133">
        <v>45.86</v>
      </c>
      <c r="D921" s="132">
        <v>41108</v>
      </c>
      <c r="E921" s="133">
        <v>65.959999999999994</v>
      </c>
      <c r="G921" s="132">
        <v>41478</v>
      </c>
      <c r="H921" s="137">
        <v>58.51</v>
      </c>
      <c r="I921" s="132">
        <v>40697</v>
      </c>
      <c r="J921" s="138">
        <v>63.879999999999995</v>
      </c>
      <c r="K921" s="138">
        <f t="shared" si="28"/>
        <v>-2.0620927558451498E-2</v>
      </c>
      <c r="L921" s="138">
        <f t="shared" si="29"/>
        <v>-24.745113070141795</v>
      </c>
    </row>
    <row r="922" spans="1:12" x14ac:dyDescent="0.3">
      <c r="A922" s="132">
        <v>41492</v>
      </c>
      <c r="B922" s="133">
        <v>48.24</v>
      </c>
      <c r="D922" s="132">
        <v>41109</v>
      </c>
      <c r="E922" s="133">
        <v>64.39</v>
      </c>
      <c r="G922" s="132">
        <v>41479</v>
      </c>
      <c r="H922" s="137">
        <v>58.77</v>
      </c>
      <c r="I922" s="132">
        <v>40700</v>
      </c>
      <c r="J922" s="138">
        <v>64.734999999999999</v>
      </c>
      <c r="K922" s="138">
        <f t="shared" si="28"/>
        <v>-1.8869354349802827E-2</v>
      </c>
      <c r="L922" s="138">
        <f t="shared" si="29"/>
        <v>-22.643225219763394</v>
      </c>
    </row>
    <row r="923" spans="1:12" x14ac:dyDescent="0.3">
      <c r="A923" s="132">
        <v>41493</v>
      </c>
      <c r="B923" s="133">
        <v>48.41</v>
      </c>
      <c r="D923" s="132">
        <v>41110</v>
      </c>
      <c r="E923" s="133">
        <v>67.400000000000006</v>
      </c>
      <c r="G923" s="132">
        <v>41480</v>
      </c>
      <c r="H923" s="137">
        <v>58.2</v>
      </c>
      <c r="I923" s="132">
        <v>40701</v>
      </c>
      <c r="J923" s="138">
        <v>64.245000000000005</v>
      </c>
      <c r="K923" s="138">
        <f t="shared" si="28"/>
        <v>-3.412764038186869E-2</v>
      </c>
      <c r="L923" s="138">
        <f t="shared" si="29"/>
        <v>-40.95316845824243</v>
      </c>
    </row>
    <row r="924" spans="1:12" x14ac:dyDescent="0.3">
      <c r="A924" s="132">
        <v>41494</v>
      </c>
      <c r="B924" s="133">
        <v>48.26</v>
      </c>
      <c r="D924" s="132">
        <v>41113</v>
      </c>
      <c r="E924" s="133">
        <v>70.03</v>
      </c>
      <c r="G924" s="132">
        <v>41481</v>
      </c>
      <c r="H924" s="137">
        <v>57.13</v>
      </c>
      <c r="I924" s="132">
        <v>40702</v>
      </c>
      <c r="J924" s="138">
        <v>67.22999999999999</v>
      </c>
      <c r="K924" s="138">
        <f t="shared" si="28"/>
        <v>5.5996230267807909E-2</v>
      </c>
      <c r="L924" s="138">
        <f t="shared" si="29"/>
        <v>67.195476321369483</v>
      </c>
    </row>
    <row r="925" spans="1:12" x14ac:dyDescent="0.3">
      <c r="A925" s="132">
        <v>41495</v>
      </c>
      <c r="B925" s="133">
        <v>50.98</v>
      </c>
      <c r="D925" s="132">
        <v>41114</v>
      </c>
      <c r="E925" s="133">
        <v>72.209999999999994</v>
      </c>
      <c r="G925" s="132">
        <v>41484</v>
      </c>
      <c r="H925" s="137">
        <v>56.93</v>
      </c>
      <c r="I925" s="132">
        <v>40703</v>
      </c>
      <c r="J925" s="138">
        <v>65.855000000000004</v>
      </c>
      <c r="K925" s="138">
        <f t="shared" si="28"/>
        <v>2.426316198771292E-2</v>
      </c>
      <c r="L925" s="138">
        <f t="shared" si="29"/>
        <v>29.115794385255501</v>
      </c>
    </row>
    <row r="926" spans="1:12" x14ac:dyDescent="0.3">
      <c r="A926" s="132">
        <v>41498</v>
      </c>
      <c r="B926" s="133">
        <v>49.23</v>
      </c>
      <c r="D926" s="132">
        <v>41115</v>
      </c>
      <c r="E926" s="133">
        <v>70.599999999999994</v>
      </c>
      <c r="G926" s="132">
        <v>41485</v>
      </c>
      <c r="H926" s="137">
        <v>56.08</v>
      </c>
      <c r="I926" s="132">
        <v>40704</v>
      </c>
      <c r="J926" s="138">
        <v>66.19</v>
      </c>
      <c r="K926" s="138" t="e">
        <f t="shared" si="28"/>
        <v>#N/A</v>
      </c>
      <c r="L926" s="138" t="e">
        <f t="shared" si="29"/>
        <v>#N/A</v>
      </c>
    </row>
    <row r="927" spans="1:12" x14ac:dyDescent="0.3">
      <c r="A927" s="132">
        <v>41499</v>
      </c>
      <c r="B927" s="133">
        <v>48</v>
      </c>
      <c r="D927" s="132">
        <v>41116</v>
      </c>
      <c r="E927" s="133">
        <v>64.55</v>
      </c>
      <c r="G927" s="132">
        <v>41486</v>
      </c>
      <c r="H927" s="137">
        <v>55.31</v>
      </c>
      <c r="I927" s="132">
        <v>40707</v>
      </c>
      <c r="J927" s="138">
        <v>65.385000000000005</v>
      </c>
      <c r="K927" s="138">
        <f t="shared" si="28"/>
        <v>4.0003181167488591E-2</v>
      </c>
      <c r="L927" s="138">
        <f t="shared" si="29"/>
        <v>48.003817400986307</v>
      </c>
    </row>
    <row r="928" spans="1:12" x14ac:dyDescent="0.3">
      <c r="A928" s="132">
        <v>41500</v>
      </c>
      <c r="B928" s="133">
        <v>49.18</v>
      </c>
      <c r="D928" s="132">
        <v>41117</v>
      </c>
      <c r="E928" s="133">
        <v>66.849999999999994</v>
      </c>
      <c r="G928" s="132">
        <v>41487</v>
      </c>
      <c r="H928" s="137">
        <v>55.08</v>
      </c>
      <c r="I928" s="132">
        <v>40708</v>
      </c>
      <c r="J928" s="138">
        <v>65.289999999999992</v>
      </c>
      <c r="K928" s="138">
        <f t="shared" si="28"/>
        <v>2.7299189678231334E-2</v>
      </c>
      <c r="L928" s="138">
        <f t="shared" si="29"/>
        <v>32.759027613877599</v>
      </c>
    </row>
    <row r="929" spans="1:12" x14ac:dyDescent="0.3">
      <c r="A929" s="132">
        <v>41501</v>
      </c>
      <c r="B929" s="133">
        <v>52.06</v>
      </c>
      <c r="D929" s="132">
        <v>41120</v>
      </c>
      <c r="E929" s="133">
        <v>69.209999999999994</v>
      </c>
      <c r="G929" s="132">
        <v>41488</v>
      </c>
      <c r="H929" s="137">
        <v>54.57</v>
      </c>
      <c r="I929" s="132">
        <v>40709</v>
      </c>
      <c r="J929" s="138">
        <v>64.72</v>
      </c>
      <c r="K929" s="138">
        <f t="shared" si="28"/>
        <v>4.6569388388698722E-3</v>
      </c>
      <c r="L929" s="138">
        <f t="shared" si="29"/>
        <v>5.5883266066438457</v>
      </c>
    </row>
    <row r="930" spans="1:12" x14ac:dyDescent="0.3">
      <c r="A930" s="132">
        <v>41502</v>
      </c>
      <c r="B930" s="133">
        <v>50.44</v>
      </c>
      <c r="D930" s="132">
        <v>41121</v>
      </c>
      <c r="E930" s="133">
        <v>70.760000000000005</v>
      </c>
      <c r="G930" s="132">
        <v>41491</v>
      </c>
      <c r="H930" s="137">
        <v>55.01</v>
      </c>
      <c r="I930" s="132">
        <v>40710</v>
      </c>
      <c r="J930" s="138">
        <v>68.034999999999997</v>
      </c>
      <c r="K930" s="138">
        <f t="shared" si="28"/>
        <v>6.5043832185347553E-2</v>
      </c>
      <c r="L930" s="138">
        <f t="shared" si="29"/>
        <v>78.052598622417051</v>
      </c>
    </row>
    <row r="931" spans="1:12" x14ac:dyDescent="0.3">
      <c r="A931" s="132">
        <v>41505</v>
      </c>
      <c r="B931" s="133">
        <v>52.16</v>
      </c>
      <c r="D931" s="132">
        <v>41122</v>
      </c>
      <c r="E931" s="133">
        <v>69.650000000000006</v>
      </c>
      <c r="G931" s="132">
        <v>41492</v>
      </c>
      <c r="H931" s="137">
        <v>56.28</v>
      </c>
      <c r="I931" s="132">
        <v>40711</v>
      </c>
      <c r="J931" s="138">
        <v>66.995000000000005</v>
      </c>
      <c r="K931" s="138">
        <f t="shared" si="28"/>
        <v>3.4911562524136942E-2</v>
      </c>
      <c r="L931" s="138">
        <f t="shared" si="29"/>
        <v>41.893875028964324</v>
      </c>
    </row>
    <row r="932" spans="1:12" x14ac:dyDescent="0.3">
      <c r="A932" s="132">
        <v>41506</v>
      </c>
      <c r="B932" s="133">
        <v>51.98</v>
      </c>
      <c r="D932" s="132">
        <v>41123</v>
      </c>
      <c r="E932" s="133">
        <v>66.17</v>
      </c>
      <c r="G932" s="132">
        <v>41493</v>
      </c>
      <c r="H932" s="137">
        <v>56.22</v>
      </c>
      <c r="I932" s="132">
        <v>40714</v>
      </c>
      <c r="J932" s="138">
        <v>67.864999999999995</v>
      </c>
      <c r="K932" s="138">
        <f t="shared" si="28"/>
        <v>5.6346797416141181E-2</v>
      </c>
      <c r="L932" s="138">
        <f t="shared" si="29"/>
        <v>67.616156899369415</v>
      </c>
    </row>
    <row r="933" spans="1:12" x14ac:dyDescent="0.3">
      <c r="A933" s="132">
        <v>41507</v>
      </c>
      <c r="B933" s="133">
        <v>53.87</v>
      </c>
      <c r="D933" s="132">
        <v>41124</v>
      </c>
      <c r="E933" s="133">
        <v>64.319999999999993</v>
      </c>
      <c r="G933" s="132">
        <v>41494</v>
      </c>
      <c r="H933" s="137">
        <v>55.42</v>
      </c>
      <c r="I933" s="132">
        <v>40715</v>
      </c>
      <c r="J933" s="138">
        <v>64.849999999999994</v>
      </c>
      <c r="K933" s="138">
        <f t="shared" si="28"/>
        <v>-3.5400862710099595E-2</v>
      </c>
      <c r="L933" s="138">
        <f t="shared" si="29"/>
        <v>-42.481035252119511</v>
      </c>
    </row>
    <row r="934" spans="1:12" x14ac:dyDescent="0.3">
      <c r="A934" s="132">
        <v>41508</v>
      </c>
      <c r="B934" s="133">
        <v>49.9</v>
      </c>
      <c r="D934" s="132">
        <v>41127</v>
      </c>
      <c r="E934" s="133">
        <v>65.12</v>
      </c>
      <c r="G934" s="132">
        <v>41495</v>
      </c>
      <c r="H934" s="137">
        <v>56.02</v>
      </c>
      <c r="I934" s="132">
        <v>40716</v>
      </c>
      <c r="J934" s="138">
        <v>66.78</v>
      </c>
      <c r="K934" s="138">
        <f t="shared" si="28"/>
        <v>1.4046010173866785E-2</v>
      </c>
      <c r="L934" s="138">
        <f t="shared" si="29"/>
        <v>16.85521220864014</v>
      </c>
    </row>
    <row r="935" spans="1:12" x14ac:dyDescent="0.3">
      <c r="A935" s="132">
        <v>41509</v>
      </c>
      <c r="B935" s="133">
        <v>48.72</v>
      </c>
      <c r="D935" s="132">
        <v>41128</v>
      </c>
      <c r="E935" s="133">
        <v>65.239999999999995</v>
      </c>
      <c r="G935" s="132">
        <v>41498</v>
      </c>
      <c r="H935" s="137">
        <v>57.43</v>
      </c>
      <c r="I935" s="132">
        <v>40717</v>
      </c>
      <c r="J935" s="138">
        <v>63.82500000000001</v>
      </c>
      <c r="K935" s="138">
        <f t="shared" si="28"/>
        <v>-3.5730472881099679E-2</v>
      </c>
      <c r="L935" s="138">
        <f t="shared" si="29"/>
        <v>-42.876567457319616</v>
      </c>
    </row>
    <row r="936" spans="1:12" x14ac:dyDescent="0.3">
      <c r="A936" s="132">
        <v>41512</v>
      </c>
      <c r="B936" s="133">
        <v>51.04</v>
      </c>
      <c r="D936" s="132">
        <v>41129</v>
      </c>
      <c r="E936" s="133">
        <v>64.06</v>
      </c>
      <c r="G936" s="132">
        <v>41499</v>
      </c>
      <c r="H936" s="137">
        <v>55.65</v>
      </c>
      <c r="I936" s="132">
        <v>40718</v>
      </c>
      <c r="J936" s="138">
        <v>65.834999999999994</v>
      </c>
      <c r="K936" s="138">
        <f t="shared" si="28"/>
        <v>6.882312456985373E-3</v>
      </c>
      <c r="L936" s="138">
        <f t="shared" si="29"/>
        <v>8.2587749483824471</v>
      </c>
    </row>
    <row r="937" spans="1:12" x14ac:dyDescent="0.3">
      <c r="A937" s="132">
        <v>41513</v>
      </c>
      <c r="B937" s="133">
        <v>54.53</v>
      </c>
      <c r="D937" s="132">
        <v>41130</v>
      </c>
      <c r="E937" s="133">
        <v>63.14</v>
      </c>
      <c r="G937" s="132">
        <v>41500</v>
      </c>
      <c r="H937" s="137">
        <v>56.51</v>
      </c>
      <c r="I937" s="132">
        <v>40721</v>
      </c>
      <c r="J937" s="138">
        <v>63.59</v>
      </c>
      <c r="K937" s="138">
        <f t="shared" si="28"/>
        <v>-2.6037678051768858E-2</v>
      </c>
      <c r="L937" s="138">
        <f t="shared" si="29"/>
        <v>-31.245213662122627</v>
      </c>
    </row>
    <row r="938" spans="1:12" x14ac:dyDescent="0.3">
      <c r="A938" s="132">
        <v>41514</v>
      </c>
      <c r="B938" s="133">
        <v>54.66</v>
      </c>
      <c r="D938" s="132">
        <v>41131</v>
      </c>
      <c r="E938" s="133">
        <v>64.14</v>
      </c>
      <c r="G938" s="132">
        <v>41501</v>
      </c>
      <c r="H938" s="137">
        <v>56.98</v>
      </c>
      <c r="I938" s="132">
        <v>40722</v>
      </c>
      <c r="J938" s="138">
        <v>65.484999999999999</v>
      </c>
      <c r="K938" s="138">
        <f t="shared" si="28"/>
        <v>1.1820148331273185E-2</v>
      </c>
      <c r="L938" s="138">
        <f t="shared" si="29"/>
        <v>14.184177997527822</v>
      </c>
    </row>
    <row r="939" spans="1:12" x14ac:dyDescent="0.3">
      <c r="A939" s="132">
        <v>41515</v>
      </c>
      <c r="B939" s="133">
        <v>55.38</v>
      </c>
      <c r="D939" s="132">
        <v>41134</v>
      </c>
      <c r="E939" s="133">
        <v>61.69</v>
      </c>
      <c r="G939" s="132">
        <v>41502</v>
      </c>
      <c r="H939" s="137">
        <v>56.93</v>
      </c>
      <c r="I939" s="132">
        <v>40723</v>
      </c>
      <c r="J939" s="138">
        <v>62.22</v>
      </c>
      <c r="K939" s="138">
        <f t="shared" si="28"/>
        <v>-8.5470713603292392E-2</v>
      </c>
      <c r="L939" s="138">
        <f t="shared" si="29"/>
        <v>-102.56485632395086</v>
      </c>
    </row>
    <row r="940" spans="1:12" x14ac:dyDescent="0.3">
      <c r="A940" s="132">
        <v>41516</v>
      </c>
      <c r="B940" s="133">
        <v>54.59</v>
      </c>
      <c r="D940" s="132">
        <v>41135</v>
      </c>
      <c r="E940" s="133">
        <v>63.12</v>
      </c>
      <c r="G940" s="132">
        <v>41505</v>
      </c>
      <c r="H940" s="137">
        <v>57.71</v>
      </c>
      <c r="I940" s="132">
        <v>40724</v>
      </c>
      <c r="J940" s="138">
        <v>63.734999999999992</v>
      </c>
      <c r="K940" s="138">
        <f t="shared" si="28"/>
        <v>-4.8660347787148471E-2</v>
      </c>
      <c r="L940" s="138">
        <f t="shared" si="29"/>
        <v>-58.392417344578163</v>
      </c>
    </row>
    <row r="941" spans="1:12" x14ac:dyDescent="0.3">
      <c r="A941" s="132">
        <v>41520</v>
      </c>
      <c r="B941" s="133">
        <v>53.18</v>
      </c>
      <c r="D941" s="132">
        <v>41136</v>
      </c>
      <c r="E941" s="133">
        <v>65.180000000000007</v>
      </c>
      <c r="G941" s="132">
        <v>41506</v>
      </c>
      <c r="H941" s="137">
        <v>57.57</v>
      </c>
      <c r="I941" s="132">
        <v>40725</v>
      </c>
      <c r="J941" s="138">
        <v>62.18</v>
      </c>
      <c r="K941" s="138">
        <f t="shared" si="28"/>
        <v>-8.3769247771310631E-2</v>
      </c>
      <c r="L941" s="138">
        <f t="shared" si="29"/>
        <v>-100.52309732557276</v>
      </c>
    </row>
    <row r="942" spans="1:12" x14ac:dyDescent="0.3">
      <c r="A942" s="132">
        <v>41521</v>
      </c>
      <c r="B942" s="133">
        <v>51.62</v>
      </c>
      <c r="D942" s="132">
        <v>41137</v>
      </c>
      <c r="E942" s="133">
        <v>61.98</v>
      </c>
      <c r="G942" s="132">
        <v>41507</v>
      </c>
      <c r="H942" s="137">
        <v>57.52</v>
      </c>
      <c r="I942" s="132">
        <v>40728</v>
      </c>
      <c r="J942" s="138" t="e">
        <v>#N/A</v>
      </c>
      <c r="K942" s="138" t="e">
        <f t="shared" si="28"/>
        <v>#N/A</v>
      </c>
      <c r="L942" s="138" t="e">
        <f t="shared" si="29"/>
        <v>#N/A</v>
      </c>
    </row>
    <row r="943" spans="1:12" x14ac:dyDescent="0.3">
      <c r="A943" s="132">
        <v>41522</v>
      </c>
      <c r="B943" s="133">
        <v>50.2</v>
      </c>
      <c r="D943" s="132">
        <v>41138</v>
      </c>
      <c r="E943" s="133">
        <v>60.33</v>
      </c>
      <c r="G943" s="132">
        <v>41508</v>
      </c>
      <c r="H943" s="137">
        <v>55.29</v>
      </c>
      <c r="I943" s="132">
        <v>40729</v>
      </c>
      <c r="J943" s="138">
        <v>62.085000000000001</v>
      </c>
      <c r="K943" s="138">
        <f t="shared" si="28"/>
        <v>-7.0305480682839178E-2</v>
      </c>
      <c r="L943" s="138">
        <f t="shared" si="29"/>
        <v>-84.366576819407015</v>
      </c>
    </row>
    <row r="944" spans="1:12" x14ac:dyDescent="0.3">
      <c r="A944" s="132">
        <v>41523</v>
      </c>
      <c r="B944" s="133">
        <v>50.48</v>
      </c>
      <c r="D944" s="132">
        <v>41141</v>
      </c>
      <c r="E944" s="133">
        <v>60.44</v>
      </c>
      <c r="G944" s="132">
        <v>41509</v>
      </c>
      <c r="H944" s="137">
        <v>55.55</v>
      </c>
      <c r="I944" s="132">
        <v>40730</v>
      </c>
      <c r="J944" s="138">
        <v>61.95000000000001</v>
      </c>
      <c r="K944" s="138">
        <f t="shared" si="28"/>
        <v>-2.9377203290246765E-2</v>
      </c>
      <c r="L944" s="138">
        <f t="shared" si="29"/>
        <v>-35.252643948296111</v>
      </c>
    </row>
    <row r="945" spans="1:12" x14ac:dyDescent="0.3">
      <c r="A945" s="132">
        <v>41526</v>
      </c>
      <c r="B945" s="133">
        <v>49.29</v>
      </c>
      <c r="D945" s="132">
        <v>41142</v>
      </c>
      <c r="E945" s="133">
        <v>61.29</v>
      </c>
      <c r="G945" s="132">
        <v>41512</v>
      </c>
      <c r="H945" s="137">
        <v>56.67</v>
      </c>
      <c r="I945" s="132">
        <v>40731</v>
      </c>
      <c r="J945" s="138">
        <v>59.09</v>
      </c>
      <c r="K945" s="138">
        <f t="shared" si="28"/>
        <v>-0.10245310245310231</v>
      </c>
      <c r="L945" s="138">
        <f t="shared" si="29"/>
        <v>-122.94372294372276</v>
      </c>
    </row>
    <row r="946" spans="1:12" x14ac:dyDescent="0.3">
      <c r="A946" s="132">
        <v>41527</v>
      </c>
      <c r="B946" s="133">
        <v>46.02</v>
      </c>
      <c r="D946" s="132">
        <v>41143</v>
      </c>
      <c r="E946" s="133">
        <v>60.1</v>
      </c>
      <c r="G946" s="132">
        <v>41513</v>
      </c>
      <c r="H946" s="137">
        <v>58.87</v>
      </c>
      <c r="I946" s="132">
        <v>40732</v>
      </c>
      <c r="J946" s="138">
        <v>59.645000000000003</v>
      </c>
      <c r="K946" s="138">
        <f t="shared" si="28"/>
        <v>-6.2038056298160088E-2</v>
      </c>
      <c r="L946" s="138">
        <f t="shared" si="29"/>
        <v>-74.445667557792106</v>
      </c>
    </row>
    <row r="947" spans="1:12" x14ac:dyDescent="0.3">
      <c r="A947" s="132">
        <v>41528</v>
      </c>
      <c r="B947" s="133">
        <v>43.66</v>
      </c>
      <c r="D947" s="132">
        <v>41144</v>
      </c>
      <c r="E947" s="133">
        <v>62.2</v>
      </c>
      <c r="G947" s="132">
        <v>41514</v>
      </c>
      <c r="H947" s="137">
        <v>60.5</v>
      </c>
      <c r="I947" s="132">
        <v>40735</v>
      </c>
      <c r="J947" s="138">
        <v>61.524999999999999</v>
      </c>
      <c r="K947" s="138">
        <f t="shared" si="28"/>
        <v>-6.0471863785599766E-2</v>
      </c>
      <c r="L947" s="138">
        <f t="shared" si="29"/>
        <v>-72.566236542719722</v>
      </c>
    </row>
    <row r="948" spans="1:12" x14ac:dyDescent="0.3">
      <c r="A948" s="132">
        <v>41529</v>
      </c>
      <c r="B948" s="133">
        <v>46.56</v>
      </c>
      <c r="D948" s="132">
        <v>41145</v>
      </c>
      <c r="E948" s="133">
        <v>58.71</v>
      </c>
      <c r="G948" s="132">
        <v>41515</v>
      </c>
      <c r="H948" s="137">
        <v>61.48</v>
      </c>
      <c r="I948" s="132">
        <v>40736</v>
      </c>
      <c r="J948" s="138">
        <v>65.004999999999995</v>
      </c>
      <c r="K948" s="138">
        <f t="shared" si="28"/>
        <v>4.4760527161684292E-2</v>
      </c>
      <c r="L948" s="138">
        <f t="shared" si="29"/>
        <v>53.712632594021144</v>
      </c>
    </row>
    <row r="949" spans="1:12" x14ac:dyDescent="0.3">
      <c r="A949" s="132">
        <v>41530</v>
      </c>
      <c r="B949" s="133">
        <v>46.12</v>
      </c>
      <c r="D949" s="132">
        <v>41148</v>
      </c>
      <c r="E949" s="133">
        <v>61.72</v>
      </c>
      <c r="G949" s="132">
        <v>41516</v>
      </c>
      <c r="H949" s="137">
        <v>59.63</v>
      </c>
      <c r="I949" s="132">
        <v>40737</v>
      </c>
      <c r="J949" s="138">
        <v>63.99</v>
      </c>
      <c r="K949" s="138">
        <f t="shared" si="28"/>
        <v>4.0009413979761469E-3</v>
      </c>
      <c r="L949" s="138">
        <f t="shared" si="29"/>
        <v>4.8011296775713763</v>
      </c>
    </row>
    <row r="950" spans="1:12" x14ac:dyDescent="0.3">
      <c r="A950" s="132">
        <v>41533</v>
      </c>
      <c r="B950" s="133">
        <v>46.81</v>
      </c>
      <c r="D950" s="132">
        <v>41149</v>
      </c>
      <c r="E950" s="133">
        <v>60.91</v>
      </c>
      <c r="G950" s="132">
        <v>41520</v>
      </c>
      <c r="H950" s="137">
        <v>58.65</v>
      </c>
      <c r="I950" s="132">
        <v>40738</v>
      </c>
      <c r="J950" s="138">
        <v>64.7</v>
      </c>
      <c r="K950" s="138">
        <f t="shared" si="28"/>
        <v>4.0527500804117128E-2</v>
      </c>
      <c r="L950" s="138">
        <f t="shared" si="29"/>
        <v>48.63300096494055</v>
      </c>
    </row>
    <row r="951" spans="1:12" x14ac:dyDescent="0.3">
      <c r="A951" s="132">
        <v>41534</v>
      </c>
      <c r="B951" s="133">
        <v>47.69</v>
      </c>
      <c r="D951" s="132">
        <v>41150</v>
      </c>
      <c r="E951" s="133">
        <v>63.26</v>
      </c>
      <c r="G951" s="132">
        <v>41521</v>
      </c>
      <c r="H951" s="137">
        <v>58.15</v>
      </c>
      <c r="I951" s="132">
        <v>40739</v>
      </c>
      <c r="J951" s="138">
        <v>63.4</v>
      </c>
      <c r="K951" s="138" t="e">
        <f t="shared" si="28"/>
        <v>#N/A</v>
      </c>
      <c r="L951" s="138" t="e">
        <f t="shared" si="29"/>
        <v>#N/A</v>
      </c>
    </row>
    <row r="952" spans="1:12" x14ac:dyDescent="0.3">
      <c r="A952" s="132">
        <v>41535</v>
      </c>
      <c r="B952" s="133">
        <v>46.16</v>
      </c>
      <c r="D952" s="132">
        <v>41151</v>
      </c>
      <c r="E952" s="133">
        <v>62.41</v>
      </c>
      <c r="G952" s="132">
        <v>41522</v>
      </c>
      <c r="H952" s="137">
        <v>58.7</v>
      </c>
      <c r="I952" s="132">
        <v>40742</v>
      </c>
      <c r="J952" s="138">
        <v>63.17499999999999</v>
      </c>
      <c r="K952" s="138">
        <f t="shared" si="28"/>
        <v>1.7556575662398152E-2</v>
      </c>
      <c r="L952" s="138">
        <f t="shared" si="29"/>
        <v>21.06789079487778</v>
      </c>
    </row>
    <row r="953" spans="1:12" x14ac:dyDescent="0.3">
      <c r="A953" s="132">
        <v>41536</v>
      </c>
      <c r="B953" s="133">
        <v>46.29</v>
      </c>
      <c r="D953" s="132">
        <v>41152</v>
      </c>
      <c r="E953" s="133">
        <v>60.9</v>
      </c>
      <c r="G953" s="132">
        <v>41523</v>
      </c>
      <c r="H953" s="137">
        <v>57.47</v>
      </c>
      <c r="I953" s="132">
        <v>40743</v>
      </c>
      <c r="J953" s="138">
        <v>63.094999999999999</v>
      </c>
      <c r="K953" s="138">
        <f t="shared" si="28"/>
        <v>1.8482647296206436E-2</v>
      </c>
      <c r="L953" s="138">
        <f t="shared" si="29"/>
        <v>22.179176755447724</v>
      </c>
    </row>
    <row r="954" spans="1:12" x14ac:dyDescent="0.3">
      <c r="A954" s="132">
        <v>41537</v>
      </c>
      <c r="B954" s="133">
        <v>47.23</v>
      </c>
      <c r="D954" s="132">
        <v>41156</v>
      </c>
      <c r="E954" s="133">
        <v>58.24</v>
      </c>
      <c r="G954" s="132">
        <v>41526</v>
      </c>
      <c r="H954" s="137">
        <v>56.43</v>
      </c>
      <c r="I954" s="132">
        <v>40744</v>
      </c>
      <c r="J954" s="138">
        <v>62.475000000000001</v>
      </c>
      <c r="K954" s="138">
        <f t="shared" si="28"/>
        <v>5.7285496699949194E-2</v>
      </c>
      <c r="L954" s="138">
        <f t="shared" si="29"/>
        <v>68.742596039939031</v>
      </c>
    </row>
    <row r="955" spans="1:12" x14ac:dyDescent="0.3">
      <c r="A955" s="132">
        <v>41540</v>
      </c>
      <c r="B955" s="133">
        <v>50.3</v>
      </c>
      <c r="D955" s="132">
        <v>41157</v>
      </c>
      <c r="E955" s="133">
        <v>58.36</v>
      </c>
      <c r="G955" s="132">
        <v>41527</v>
      </c>
      <c r="H955" s="137">
        <v>54.94</v>
      </c>
      <c r="I955" s="132">
        <v>40745</v>
      </c>
      <c r="J955" s="138">
        <v>60.79</v>
      </c>
      <c r="K955" s="138">
        <f t="shared" si="28"/>
        <v>1.919691508089523E-2</v>
      </c>
      <c r="L955" s="138">
        <f t="shared" si="29"/>
        <v>23.036298097074276</v>
      </c>
    </row>
    <row r="956" spans="1:12" x14ac:dyDescent="0.3">
      <c r="A956" s="132">
        <v>41541</v>
      </c>
      <c r="B956" s="133">
        <v>48.29</v>
      </c>
      <c r="D956" s="132">
        <v>41158</v>
      </c>
      <c r="E956" s="133">
        <v>54.07</v>
      </c>
      <c r="G956" s="132">
        <v>41528</v>
      </c>
      <c r="H956" s="137">
        <v>53.85</v>
      </c>
      <c r="I956" s="132">
        <v>40746</v>
      </c>
      <c r="J956" s="138">
        <v>59.95000000000001</v>
      </c>
      <c r="K956" s="138">
        <f t="shared" si="28"/>
        <v>-2.5599349857781204E-2</v>
      </c>
      <c r="L956" s="138">
        <f t="shared" si="29"/>
        <v>-30.71921982933744</v>
      </c>
    </row>
    <row r="957" spans="1:12" x14ac:dyDescent="0.3">
      <c r="A957" s="132">
        <v>41542</v>
      </c>
      <c r="B957" s="133">
        <v>47.35</v>
      </c>
      <c r="D957" s="132">
        <v>41159</v>
      </c>
      <c r="E957" s="133">
        <v>52.37</v>
      </c>
      <c r="G957" s="132">
        <v>41529</v>
      </c>
      <c r="H957" s="137">
        <v>54.21</v>
      </c>
      <c r="I957" s="132">
        <v>40749</v>
      </c>
      <c r="J957" s="138">
        <v>63.254999999999995</v>
      </c>
      <c r="K957" s="138">
        <f t="shared" si="28"/>
        <v>-2.6921006076455659E-2</v>
      </c>
      <c r="L957" s="138">
        <f t="shared" si="29"/>
        <v>-32.30520729174679</v>
      </c>
    </row>
    <row r="958" spans="1:12" x14ac:dyDescent="0.3">
      <c r="A958" s="132">
        <v>41543</v>
      </c>
      <c r="B958" s="133">
        <v>44.88</v>
      </c>
      <c r="D958" s="132">
        <v>41162</v>
      </c>
      <c r="E958" s="133">
        <v>56.82</v>
      </c>
      <c r="G958" s="132">
        <v>41530</v>
      </c>
      <c r="H958" s="137">
        <v>53.68</v>
      </c>
      <c r="I958" s="132">
        <v>40750</v>
      </c>
      <c r="J958" s="138">
        <v>63.53</v>
      </c>
      <c r="K958" s="138">
        <f t="shared" si="28"/>
        <v>-7.1886232223785096E-3</v>
      </c>
      <c r="L958" s="138">
        <f t="shared" si="29"/>
        <v>-8.6263478668542106</v>
      </c>
    </row>
    <row r="959" spans="1:12" x14ac:dyDescent="0.3">
      <c r="A959" s="132">
        <v>41544</v>
      </c>
      <c r="B959" s="133">
        <v>47.41</v>
      </c>
      <c r="D959" s="132">
        <v>41163</v>
      </c>
      <c r="E959" s="133">
        <v>57.11</v>
      </c>
      <c r="G959" s="132">
        <v>41533</v>
      </c>
      <c r="H959" s="137">
        <v>53.08</v>
      </c>
      <c r="I959" s="132">
        <v>40751</v>
      </c>
      <c r="J959" s="138">
        <v>66.075000000000003</v>
      </c>
      <c r="K959" s="138">
        <f t="shared" si="28"/>
        <v>2.125193199381762E-2</v>
      </c>
      <c r="L959" s="138">
        <f t="shared" si="29"/>
        <v>25.502318392581142</v>
      </c>
    </row>
    <row r="960" spans="1:12" x14ac:dyDescent="0.3">
      <c r="A960" s="132">
        <v>41547</v>
      </c>
      <c r="B960" s="133">
        <v>49.14</v>
      </c>
      <c r="D960" s="132">
        <v>41164</v>
      </c>
      <c r="E960" s="133">
        <v>54.13</v>
      </c>
      <c r="G960" s="132">
        <v>41534</v>
      </c>
      <c r="H960" s="137">
        <v>53.48</v>
      </c>
      <c r="I960" s="132">
        <v>40752</v>
      </c>
      <c r="J960" s="138">
        <v>66.89</v>
      </c>
      <c r="K960" s="138">
        <f t="shared" si="28"/>
        <v>5.5047318611987417E-2</v>
      </c>
      <c r="L960" s="138">
        <f t="shared" si="29"/>
        <v>66.056782334384891</v>
      </c>
    </row>
    <row r="961" spans="1:12" x14ac:dyDescent="0.3">
      <c r="A961" s="132">
        <v>41548</v>
      </c>
      <c r="B961" s="133">
        <v>46.51</v>
      </c>
      <c r="D961" s="132">
        <v>41165</v>
      </c>
      <c r="E961" s="133">
        <v>50.97</v>
      </c>
      <c r="G961" s="132">
        <v>41535</v>
      </c>
      <c r="H961" s="137">
        <v>53.16</v>
      </c>
      <c r="I961" s="132">
        <v>40753</v>
      </c>
      <c r="J961" s="138">
        <v>65.81</v>
      </c>
      <c r="K961" s="138">
        <f t="shared" si="28"/>
        <v>4.1709537000395924E-2</v>
      </c>
      <c r="L961" s="138">
        <f t="shared" si="29"/>
        <v>50.051444400475106</v>
      </c>
    </row>
    <row r="962" spans="1:12" x14ac:dyDescent="0.3">
      <c r="A962" s="132">
        <v>41549</v>
      </c>
      <c r="B962" s="133">
        <v>48.71</v>
      </c>
      <c r="D962" s="132">
        <v>41166</v>
      </c>
      <c r="E962" s="133">
        <v>53.16</v>
      </c>
      <c r="G962" s="132">
        <v>41536</v>
      </c>
      <c r="H962" s="137">
        <v>54.14</v>
      </c>
      <c r="I962" s="132">
        <v>40756</v>
      </c>
      <c r="J962" s="138">
        <v>65.364999999999995</v>
      </c>
      <c r="K962" s="138">
        <f t="shared" si="28"/>
        <v>3.5977494254695236E-2</v>
      </c>
      <c r="L962" s="138">
        <f t="shared" si="29"/>
        <v>43.172993105634283</v>
      </c>
    </row>
    <row r="963" spans="1:12" x14ac:dyDescent="0.3">
      <c r="A963" s="132">
        <v>41550</v>
      </c>
      <c r="B963" s="133">
        <v>51.99</v>
      </c>
      <c r="D963" s="132">
        <v>41169</v>
      </c>
      <c r="E963" s="133">
        <v>52.94</v>
      </c>
      <c r="G963" s="132">
        <v>41537</v>
      </c>
      <c r="H963" s="137">
        <v>55.66</v>
      </c>
      <c r="I963" s="132">
        <v>40757</v>
      </c>
      <c r="J963" s="138">
        <v>64.674999999999997</v>
      </c>
      <c r="K963" s="138">
        <f t="shared" si="28"/>
        <v>3.5214085634253635E-2</v>
      </c>
      <c r="L963" s="138">
        <f t="shared" si="29"/>
        <v>42.256902761104357</v>
      </c>
    </row>
    <row r="964" spans="1:12" x14ac:dyDescent="0.3">
      <c r="A964" s="132">
        <v>41551</v>
      </c>
      <c r="B964" s="133">
        <v>49.73</v>
      </c>
      <c r="D964" s="132">
        <v>41170</v>
      </c>
      <c r="E964" s="133">
        <v>50.06</v>
      </c>
      <c r="G964" s="132">
        <v>41540</v>
      </c>
      <c r="H964" s="137">
        <v>55.73</v>
      </c>
      <c r="I964" s="132">
        <v>40758</v>
      </c>
      <c r="J964" s="138">
        <v>65.08</v>
      </c>
      <c r="K964" s="138">
        <f t="shared" si="28"/>
        <v>7.0570817568679042E-2</v>
      </c>
      <c r="L964" s="138">
        <f t="shared" si="29"/>
        <v>84.684981082414851</v>
      </c>
    </row>
    <row r="965" spans="1:12" x14ac:dyDescent="0.3">
      <c r="A965" s="132">
        <v>41554</v>
      </c>
      <c r="B965" s="133">
        <v>57.88</v>
      </c>
      <c r="D965" s="132">
        <v>41171</v>
      </c>
      <c r="E965" s="133">
        <v>49.29</v>
      </c>
      <c r="G965" s="132">
        <v>41541</v>
      </c>
      <c r="H965" s="137">
        <v>55.85</v>
      </c>
      <c r="I965" s="132">
        <v>40759</v>
      </c>
      <c r="J965" s="138">
        <v>70.86</v>
      </c>
      <c r="K965" s="138">
        <f t="shared" si="28"/>
        <v>0.18198498748957445</v>
      </c>
      <c r="L965" s="138">
        <f t="shared" si="29"/>
        <v>218.38198498748932</v>
      </c>
    </row>
    <row r="966" spans="1:12" x14ac:dyDescent="0.3">
      <c r="A966" s="132">
        <v>41555</v>
      </c>
      <c r="B966" s="133">
        <v>58.87</v>
      </c>
      <c r="D966" s="132">
        <v>41172</v>
      </c>
      <c r="E966" s="133">
        <v>48.78</v>
      </c>
      <c r="G966" s="132">
        <v>41542</v>
      </c>
      <c r="H966" s="137">
        <v>55.03</v>
      </c>
      <c r="I966" s="132">
        <v>40760</v>
      </c>
      <c r="J966" s="138">
        <v>70.344999999999999</v>
      </c>
      <c r="K966" s="138">
        <f t="shared" si="28"/>
        <v>0.11208600110663194</v>
      </c>
      <c r="L966" s="138">
        <f t="shared" si="29"/>
        <v>134.50320132795832</v>
      </c>
    </row>
    <row r="967" spans="1:12" x14ac:dyDescent="0.3">
      <c r="A967" s="132">
        <v>41556</v>
      </c>
      <c r="B967" s="133">
        <v>55.02</v>
      </c>
      <c r="D967" s="132">
        <v>41173</v>
      </c>
      <c r="E967" s="133">
        <v>50.85</v>
      </c>
      <c r="G967" s="132">
        <v>41543</v>
      </c>
      <c r="H967" s="137">
        <v>54.26</v>
      </c>
      <c r="I967" s="132">
        <v>40763</v>
      </c>
      <c r="J967" s="138">
        <v>72.955000000000013</v>
      </c>
      <c r="K967" s="138">
        <f t="shared" si="28"/>
        <v>0.1483551078230759</v>
      </c>
      <c r="L967" s="138">
        <f t="shared" si="29"/>
        <v>178.02612938769107</v>
      </c>
    </row>
    <row r="968" spans="1:12" x14ac:dyDescent="0.3">
      <c r="A968" s="132">
        <v>41557</v>
      </c>
      <c r="B968" s="133">
        <v>46.68</v>
      </c>
      <c r="D968" s="132">
        <v>41176</v>
      </c>
      <c r="E968" s="133">
        <v>48.48</v>
      </c>
      <c r="G968" s="132">
        <v>41544</v>
      </c>
      <c r="H968" s="137">
        <v>54.82</v>
      </c>
      <c r="I968" s="132">
        <v>40764</v>
      </c>
      <c r="J968" s="138">
        <v>65.704999999999998</v>
      </c>
      <c r="K968" s="138">
        <f t="shared" si="28"/>
        <v>-5.5996973136587897E-3</v>
      </c>
      <c r="L968" s="138">
        <f t="shared" si="29"/>
        <v>-6.7196367763905469</v>
      </c>
    </row>
    <row r="969" spans="1:12" x14ac:dyDescent="0.3">
      <c r="A969" s="132">
        <v>41558</v>
      </c>
      <c r="B969" s="133">
        <v>44.24</v>
      </c>
      <c r="D969" s="132">
        <v>41177</v>
      </c>
      <c r="E969" s="133">
        <v>52.15</v>
      </c>
      <c r="G969" s="132">
        <v>41547</v>
      </c>
      <c r="H969" s="137">
        <v>55.72</v>
      </c>
      <c r="I969" s="132">
        <v>40765</v>
      </c>
      <c r="J969" s="138">
        <v>68.09</v>
      </c>
      <c r="K969" s="138">
        <f t="shared" si="28"/>
        <v>1.7939901330542723E-2</v>
      </c>
      <c r="L969" s="138">
        <f t="shared" si="29"/>
        <v>21.527881596651266</v>
      </c>
    </row>
    <row r="970" spans="1:12" x14ac:dyDescent="0.3">
      <c r="A970" s="132">
        <v>41561</v>
      </c>
      <c r="B970" s="133">
        <v>44.89</v>
      </c>
      <c r="D970" s="132">
        <v>41178</v>
      </c>
      <c r="E970" s="133">
        <v>54.87</v>
      </c>
      <c r="G970" s="132">
        <v>41548</v>
      </c>
      <c r="H970" s="137">
        <v>54.45</v>
      </c>
      <c r="I970" s="132">
        <v>40766</v>
      </c>
      <c r="J970" s="138">
        <v>67.77000000000001</v>
      </c>
      <c r="K970" s="138">
        <f t="shared" si="28"/>
        <v>2.9782707795168027E-2</v>
      </c>
      <c r="L970" s="138">
        <f t="shared" si="29"/>
        <v>35.739249354201633</v>
      </c>
    </row>
    <row r="971" spans="1:12" x14ac:dyDescent="0.3">
      <c r="A971" s="132">
        <v>41562</v>
      </c>
      <c r="B971" s="133">
        <v>52.28</v>
      </c>
      <c r="D971" s="132">
        <v>41179</v>
      </c>
      <c r="E971" s="133">
        <v>47.09</v>
      </c>
      <c r="G971" s="132">
        <v>41549</v>
      </c>
      <c r="H971" s="137">
        <v>54.43</v>
      </c>
      <c r="I971" s="132">
        <v>40767</v>
      </c>
      <c r="J971" s="138">
        <v>68.78</v>
      </c>
      <c r="K971" s="138">
        <f t="shared" si="28"/>
        <v>5.2245085290293071E-2</v>
      </c>
      <c r="L971" s="138">
        <f t="shared" si="29"/>
        <v>62.694102348351684</v>
      </c>
    </row>
    <row r="972" spans="1:12" x14ac:dyDescent="0.3">
      <c r="A972" s="132">
        <v>41563</v>
      </c>
      <c r="B972" s="133">
        <v>42.1</v>
      </c>
      <c r="D972" s="132">
        <v>41180</v>
      </c>
      <c r="E972" s="133">
        <v>48.83</v>
      </c>
      <c r="G972" s="132">
        <v>41550</v>
      </c>
      <c r="H972" s="137">
        <v>56.08</v>
      </c>
      <c r="I972" s="132">
        <v>40770</v>
      </c>
      <c r="J972" s="138">
        <v>67.355000000000004</v>
      </c>
      <c r="K972" s="138">
        <f t="shared" si="28"/>
        <v>4.1437959025898835E-2</v>
      </c>
      <c r="L972" s="138">
        <f t="shared" si="29"/>
        <v>49.7255508310786</v>
      </c>
    </row>
    <row r="973" spans="1:12" x14ac:dyDescent="0.3">
      <c r="A973" s="132">
        <v>41564</v>
      </c>
      <c r="B973" s="133">
        <v>38.369999999999997</v>
      </c>
      <c r="D973" s="132">
        <v>41183</v>
      </c>
      <c r="E973" s="133">
        <v>50.04</v>
      </c>
      <c r="G973" s="132">
        <v>41551</v>
      </c>
      <c r="H973" s="137">
        <v>54.98</v>
      </c>
      <c r="I973" s="132">
        <v>40771</v>
      </c>
      <c r="J973" s="138">
        <v>67.31</v>
      </c>
      <c r="K973" s="138">
        <f t="shared" si="28"/>
        <v>3.4265519360786784E-2</v>
      </c>
      <c r="L973" s="138">
        <f t="shared" si="29"/>
        <v>41.118623232944138</v>
      </c>
    </row>
    <row r="974" spans="1:12" x14ac:dyDescent="0.3">
      <c r="A974" s="132">
        <v>41565</v>
      </c>
      <c r="B974" s="133">
        <v>36.07</v>
      </c>
      <c r="D974" s="132">
        <v>41184</v>
      </c>
      <c r="E974" s="133">
        <v>49.15</v>
      </c>
      <c r="G974" s="132">
        <v>41554</v>
      </c>
      <c r="H974" s="137">
        <v>58.02</v>
      </c>
      <c r="I974" s="132">
        <v>40772</v>
      </c>
      <c r="J974" s="138">
        <v>68.490000000000009</v>
      </c>
      <c r="K974" s="138">
        <f t="shared" si="28"/>
        <v>-3.3446232006773782E-2</v>
      </c>
      <c r="L974" s="138">
        <f t="shared" si="29"/>
        <v>-40.135478408128535</v>
      </c>
    </row>
    <row r="975" spans="1:12" x14ac:dyDescent="0.3">
      <c r="A975" s="132">
        <v>41568</v>
      </c>
      <c r="B975" s="133">
        <v>36.340000000000003</v>
      </c>
      <c r="D975" s="132">
        <v>41185</v>
      </c>
      <c r="E975" s="133">
        <v>47.64</v>
      </c>
      <c r="G975" s="132">
        <v>41555</v>
      </c>
      <c r="H975" s="137">
        <v>58.68</v>
      </c>
      <c r="I975" s="132">
        <v>40773</v>
      </c>
      <c r="J975" s="138">
        <v>69.144999999999996</v>
      </c>
      <c r="K975" s="138">
        <f t="shared" ref="K975:K1038" si="30">(J975-J966)/J966</f>
        <v>-1.7058781718672297E-2</v>
      </c>
      <c r="L975" s="138">
        <f t="shared" ref="L975:L1038" si="31">K975*$D$2/$D$1</f>
        <v>-20.470538062406753</v>
      </c>
    </row>
    <row r="976" spans="1:12" x14ac:dyDescent="0.3">
      <c r="A976" s="132">
        <v>41569</v>
      </c>
      <c r="B976" s="133">
        <v>39.14</v>
      </c>
      <c r="D976" s="132">
        <v>41186</v>
      </c>
      <c r="E976" s="133">
        <v>45.78</v>
      </c>
      <c r="G976" s="132">
        <v>41556</v>
      </c>
      <c r="H976" s="137">
        <v>57.68</v>
      </c>
      <c r="I976" s="132">
        <v>40774</v>
      </c>
      <c r="J976" s="138">
        <v>70.125</v>
      </c>
      <c r="K976" s="138">
        <f t="shared" si="30"/>
        <v>-3.8791035569872005E-2</v>
      </c>
      <c r="L976" s="138">
        <f t="shared" si="31"/>
        <v>-46.549242683846408</v>
      </c>
    </row>
    <row r="977" spans="1:12" x14ac:dyDescent="0.3">
      <c r="A977" s="132">
        <v>41570</v>
      </c>
      <c r="B977" s="133">
        <v>36.97</v>
      </c>
      <c r="D977" s="132">
        <v>41187</v>
      </c>
      <c r="E977" s="133">
        <v>45.42</v>
      </c>
      <c r="G977" s="132">
        <v>41557</v>
      </c>
      <c r="H977" s="137">
        <v>55.21</v>
      </c>
      <c r="I977" s="132">
        <v>40777</v>
      </c>
      <c r="J977" s="138">
        <v>71.825000000000003</v>
      </c>
      <c r="K977" s="138">
        <f t="shared" si="30"/>
        <v>9.3143596377749105E-2</v>
      </c>
      <c r="L977" s="138">
        <f t="shared" si="31"/>
        <v>111.77231565329892</v>
      </c>
    </row>
    <row r="978" spans="1:12" x14ac:dyDescent="0.3">
      <c r="A978" s="132">
        <v>41571</v>
      </c>
      <c r="B978" s="133">
        <v>36.71</v>
      </c>
      <c r="D978" s="132">
        <v>41190</v>
      </c>
      <c r="E978" s="133">
        <v>46.09</v>
      </c>
      <c r="G978" s="132">
        <v>41558</v>
      </c>
      <c r="H978" s="137">
        <v>53.27</v>
      </c>
      <c r="I978" s="132">
        <v>40778</v>
      </c>
      <c r="J978" s="138">
        <v>67.504999999999995</v>
      </c>
      <c r="K978" s="138">
        <f t="shared" si="30"/>
        <v>-8.591569980907739E-3</v>
      </c>
      <c r="L978" s="138">
        <f t="shared" si="31"/>
        <v>-10.309883977089287</v>
      </c>
    </row>
    <row r="979" spans="1:12" x14ac:dyDescent="0.3">
      <c r="A979" s="132">
        <v>41572</v>
      </c>
      <c r="B979" s="133">
        <v>37.21</v>
      </c>
      <c r="D979" s="132">
        <v>41191</v>
      </c>
      <c r="E979" s="133">
        <v>50.72</v>
      </c>
      <c r="G979" s="132">
        <v>41561</v>
      </c>
      <c r="H979" s="137">
        <v>53.26</v>
      </c>
      <c r="I979" s="132">
        <v>40779</v>
      </c>
      <c r="J979" s="138">
        <v>67.435000000000002</v>
      </c>
      <c r="K979" s="138">
        <f t="shared" si="30"/>
        <v>-4.9431902021544625E-3</v>
      </c>
      <c r="L979" s="138">
        <f t="shared" si="31"/>
        <v>-5.9318282425853548</v>
      </c>
    </row>
    <row r="980" spans="1:12" x14ac:dyDescent="0.3">
      <c r="A980" s="132">
        <v>41575</v>
      </c>
      <c r="B980" s="133">
        <v>37.590000000000003</v>
      </c>
      <c r="D980" s="132">
        <v>41192</v>
      </c>
      <c r="E980" s="133">
        <v>49.58</v>
      </c>
      <c r="G980" s="132">
        <v>41562</v>
      </c>
      <c r="H980" s="137">
        <v>56.41</v>
      </c>
      <c r="I980" s="132">
        <v>40780</v>
      </c>
      <c r="J980" s="138">
        <v>68.064999999999998</v>
      </c>
      <c r="K980" s="138">
        <f t="shared" si="30"/>
        <v>-1.0395463797615636E-2</v>
      </c>
      <c r="L980" s="138">
        <f t="shared" si="31"/>
        <v>-12.474556557138762</v>
      </c>
    </row>
    <row r="981" spans="1:12" x14ac:dyDescent="0.3">
      <c r="A981" s="132">
        <v>41576</v>
      </c>
      <c r="B981" s="133">
        <v>40.299999999999997</v>
      </c>
      <c r="D981" s="132">
        <v>41193</v>
      </c>
      <c r="E981" s="133">
        <v>47.42</v>
      </c>
      <c r="G981" s="132">
        <v>41563</v>
      </c>
      <c r="H981" s="137">
        <v>53.63</v>
      </c>
      <c r="I981" s="132">
        <v>40781</v>
      </c>
      <c r="J981" s="138">
        <v>67.11</v>
      </c>
      <c r="K981" s="138">
        <f t="shared" si="30"/>
        <v>-3.6374433969267989E-3</v>
      </c>
      <c r="L981" s="138">
        <f t="shared" si="31"/>
        <v>-4.364932076312158</v>
      </c>
    </row>
    <row r="982" spans="1:12" x14ac:dyDescent="0.3">
      <c r="A982" s="132">
        <v>41577</v>
      </c>
      <c r="B982" s="133">
        <v>40.700000000000003</v>
      </c>
      <c r="D982" s="132">
        <v>41194</v>
      </c>
      <c r="E982" s="133">
        <v>49.26</v>
      </c>
      <c r="G982" s="132">
        <v>41564</v>
      </c>
      <c r="H982" s="137">
        <v>53.12</v>
      </c>
      <c r="I982" s="132">
        <v>40784</v>
      </c>
      <c r="J982" s="138">
        <v>67.19</v>
      </c>
      <c r="K982" s="138">
        <f t="shared" si="30"/>
        <v>-1.7827960184222931E-3</v>
      </c>
      <c r="L982" s="138">
        <f t="shared" si="31"/>
        <v>-2.1393552221067513</v>
      </c>
    </row>
    <row r="983" spans="1:12" x14ac:dyDescent="0.3">
      <c r="A983" s="132">
        <v>41578</v>
      </c>
      <c r="B983" s="133">
        <v>41.55</v>
      </c>
      <c r="D983" s="132">
        <v>41197</v>
      </c>
      <c r="E983" s="133">
        <v>46.18</v>
      </c>
      <c r="G983" s="132">
        <v>41565</v>
      </c>
      <c r="H983" s="137">
        <v>54</v>
      </c>
      <c r="I983" s="132">
        <v>40785</v>
      </c>
      <c r="J983" s="138">
        <v>70.425000000000011</v>
      </c>
      <c r="K983" s="138">
        <f t="shared" si="30"/>
        <v>2.8252299605781895E-2</v>
      </c>
      <c r="L983" s="138">
        <f t="shared" si="31"/>
        <v>33.902759526938269</v>
      </c>
    </row>
    <row r="984" spans="1:12" x14ac:dyDescent="0.3">
      <c r="A984" s="132">
        <v>41579</v>
      </c>
      <c r="B984" s="133">
        <v>40.29</v>
      </c>
      <c r="D984" s="132">
        <v>41198</v>
      </c>
      <c r="E984" s="133">
        <v>46.95</v>
      </c>
      <c r="G984" s="132">
        <v>41568</v>
      </c>
      <c r="H984" s="137">
        <v>52.42</v>
      </c>
      <c r="I984" s="132">
        <v>40786</v>
      </c>
      <c r="J984" s="138">
        <v>66.545000000000002</v>
      </c>
      <c r="K984" s="138">
        <f t="shared" si="30"/>
        <v>-3.7602140429532062E-2</v>
      </c>
      <c r="L984" s="138">
        <f t="shared" si="31"/>
        <v>-45.122568515438473</v>
      </c>
    </row>
    <row r="985" spans="1:12" x14ac:dyDescent="0.3">
      <c r="A985" s="132">
        <v>41582</v>
      </c>
      <c r="B985" s="133">
        <v>38.35</v>
      </c>
      <c r="D985" s="132">
        <v>41199</v>
      </c>
      <c r="E985" s="133">
        <v>45.23</v>
      </c>
      <c r="G985" s="132">
        <v>41569</v>
      </c>
      <c r="H985" s="137">
        <v>53.86</v>
      </c>
      <c r="I985" s="132">
        <v>40787</v>
      </c>
      <c r="J985" s="138">
        <v>69.655000000000001</v>
      </c>
      <c r="K985" s="138">
        <f t="shared" si="30"/>
        <v>-6.7023172905525683E-3</v>
      </c>
      <c r="L985" s="138">
        <f t="shared" si="31"/>
        <v>-8.0427807486630822</v>
      </c>
    </row>
    <row r="986" spans="1:12" x14ac:dyDescent="0.3">
      <c r="A986" s="132">
        <v>41583</v>
      </c>
      <c r="B986" s="133">
        <v>39.39</v>
      </c>
      <c r="D986" s="132">
        <v>41200</v>
      </c>
      <c r="E986" s="133">
        <v>43.75</v>
      </c>
      <c r="G986" s="132">
        <v>41570</v>
      </c>
      <c r="H986" s="137">
        <v>53.44</v>
      </c>
      <c r="I986" s="132">
        <v>40788</v>
      </c>
      <c r="J986" s="138">
        <v>69.11</v>
      </c>
      <c r="K986" s="138">
        <f t="shared" si="30"/>
        <v>-3.7800208840932867E-2</v>
      </c>
      <c r="L986" s="138">
        <f t="shared" si="31"/>
        <v>-45.36025060911944</v>
      </c>
    </row>
    <row r="987" spans="1:12" x14ac:dyDescent="0.3">
      <c r="A987" s="132">
        <v>41584</v>
      </c>
      <c r="B987" s="133">
        <v>36.9</v>
      </c>
      <c r="D987" s="132">
        <v>41201</v>
      </c>
      <c r="E987" s="133">
        <v>49.31</v>
      </c>
      <c r="G987" s="132">
        <v>41571</v>
      </c>
      <c r="H987" s="137">
        <v>53.61</v>
      </c>
      <c r="I987" s="132">
        <v>40791</v>
      </c>
      <c r="J987" s="138" t="e">
        <v>#N/A</v>
      </c>
      <c r="K987" s="138" t="e">
        <f t="shared" si="30"/>
        <v>#N/A</v>
      </c>
      <c r="L987" s="138" t="e">
        <f t="shared" si="31"/>
        <v>#N/A</v>
      </c>
    </row>
    <row r="988" spans="1:12" x14ac:dyDescent="0.3">
      <c r="A988" s="132">
        <v>41585</v>
      </c>
      <c r="B988" s="133">
        <v>40.9</v>
      </c>
      <c r="D988" s="132">
        <v>41204</v>
      </c>
      <c r="E988" s="133">
        <v>47.2</v>
      </c>
      <c r="G988" s="132">
        <v>41572</v>
      </c>
      <c r="H988" s="137">
        <v>53.72</v>
      </c>
      <c r="I988" s="132">
        <v>40792</v>
      </c>
      <c r="J988" s="138">
        <v>69.97</v>
      </c>
      <c r="K988" s="138">
        <f t="shared" si="30"/>
        <v>3.7591755023355773E-2</v>
      </c>
      <c r="L988" s="138">
        <f t="shared" si="31"/>
        <v>45.110106028026927</v>
      </c>
    </row>
    <row r="989" spans="1:12" x14ac:dyDescent="0.3">
      <c r="A989" s="132">
        <v>41586</v>
      </c>
      <c r="B989" s="133">
        <v>39.53</v>
      </c>
      <c r="D989" s="132">
        <v>41205</v>
      </c>
      <c r="E989" s="133">
        <v>55.2</v>
      </c>
      <c r="G989" s="132">
        <v>41575</v>
      </c>
      <c r="H989" s="137">
        <v>54.62</v>
      </c>
      <c r="I989" s="132">
        <v>40793</v>
      </c>
      <c r="J989" s="138">
        <v>67.83</v>
      </c>
      <c r="K989" s="138">
        <f t="shared" si="30"/>
        <v>-3.4525820906486366E-3</v>
      </c>
      <c r="L989" s="138">
        <f t="shared" si="31"/>
        <v>-4.1430985087783636</v>
      </c>
    </row>
    <row r="990" spans="1:12" x14ac:dyDescent="0.3">
      <c r="A990" s="132">
        <v>41589</v>
      </c>
      <c r="B990" s="133">
        <v>37.81</v>
      </c>
      <c r="D990" s="132">
        <v>41206</v>
      </c>
      <c r="E990" s="133">
        <v>54.54</v>
      </c>
      <c r="G990" s="132">
        <v>41576</v>
      </c>
      <c r="H990" s="137">
        <v>55.64</v>
      </c>
      <c r="I990" s="132">
        <v>40794</v>
      </c>
      <c r="J990" s="138">
        <v>69.14</v>
      </c>
      <c r="K990" s="138">
        <f t="shared" si="30"/>
        <v>3.0248845179555971E-2</v>
      </c>
      <c r="L990" s="138">
        <f t="shared" si="31"/>
        <v>36.298614215467161</v>
      </c>
    </row>
    <row r="991" spans="1:12" x14ac:dyDescent="0.3">
      <c r="A991" s="132">
        <v>41590</v>
      </c>
      <c r="B991" s="133">
        <v>39</v>
      </c>
      <c r="D991" s="132">
        <v>41207</v>
      </c>
      <c r="E991" s="133">
        <v>52.78</v>
      </c>
      <c r="G991" s="132">
        <v>41577</v>
      </c>
      <c r="H991" s="137">
        <v>55.34</v>
      </c>
      <c r="I991" s="132">
        <v>40795</v>
      </c>
      <c r="J991" s="138">
        <v>67.875</v>
      </c>
      <c r="K991" s="138">
        <f t="shared" si="30"/>
        <v>1.0194969489507402E-2</v>
      </c>
      <c r="L991" s="138">
        <f t="shared" si="31"/>
        <v>12.233963387408881</v>
      </c>
    </row>
    <row r="992" spans="1:12" x14ac:dyDescent="0.3">
      <c r="A992" s="132">
        <v>41591</v>
      </c>
      <c r="B992" s="133">
        <v>35.97</v>
      </c>
      <c r="D992" s="132">
        <v>41208</v>
      </c>
      <c r="E992" s="133">
        <v>52.28</v>
      </c>
      <c r="G992" s="132">
        <v>41578</v>
      </c>
      <c r="H992" s="137">
        <v>55.27</v>
      </c>
      <c r="I992" s="132">
        <v>40798</v>
      </c>
      <c r="J992" s="138">
        <v>67.94</v>
      </c>
      <c r="K992" s="138">
        <f t="shared" si="30"/>
        <v>-3.528576499822525E-2</v>
      </c>
      <c r="L992" s="138">
        <f t="shared" si="31"/>
        <v>-42.342917997870302</v>
      </c>
    </row>
    <row r="993" spans="1:12" x14ac:dyDescent="0.3">
      <c r="A993" s="132">
        <v>41592</v>
      </c>
      <c r="B993" s="133">
        <v>34.15</v>
      </c>
      <c r="D993" s="132">
        <v>41213</v>
      </c>
      <c r="E993" s="133">
        <v>56.83</v>
      </c>
      <c r="G993" s="132">
        <v>41579</v>
      </c>
      <c r="H993" s="137">
        <v>56.39</v>
      </c>
      <c r="I993" s="132">
        <v>40799</v>
      </c>
      <c r="J993" s="138">
        <v>67.400000000000006</v>
      </c>
      <c r="K993" s="138">
        <f t="shared" si="30"/>
        <v>1.2848448418363573E-2</v>
      </c>
      <c r="L993" s="138">
        <f t="shared" si="31"/>
        <v>15.418138102036286</v>
      </c>
    </row>
    <row r="994" spans="1:12" x14ac:dyDescent="0.3">
      <c r="A994" s="132">
        <v>41593</v>
      </c>
      <c r="B994" s="133">
        <v>33.409999999999997</v>
      </c>
      <c r="D994" s="132">
        <v>41214</v>
      </c>
      <c r="E994" s="133">
        <v>48.99</v>
      </c>
      <c r="G994" s="132">
        <v>41582</v>
      </c>
      <c r="H994" s="137">
        <v>55.67</v>
      </c>
      <c r="I994" s="132">
        <v>40800</v>
      </c>
      <c r="J994" s="138">
        <v>66.944999999999993</v>
      </c>
      <c r="K994" s="138">
        <f t="shared" si="30"/>
        <v>-3.8906036896131042E-2</v>
      </c>
      <c r="L994" s="138">
        <f t="shared" si="31"/>
        <v>-46.687244275357251</v>
      </c>
    </row>
    <row r="995" spans="1:12" x14ac:dyDescent="0.3">
      <c r="A995" s="132">
        <v>41960</v>
      </c>
      <c r="B995" s="133">
        <v>33.409999999999997</v>
      </c>
      <c r="D995" s="132">
        <v>41215</v>
      </c>
      <c r="E995" s="133">
        <v>53.05</v>
      </c>
      <c r="G995" s="132">
        <v>41583</v>
      </c>
      <c r="H995" s="137">
        <v>56.84</v>
      </c>
      <c r="I995" s="132">
        <v>40801</v>
      </c>
      <c r="J995" s="138">
        <v>68.064999999999998</v>
      </c>
      <c r="K995" s="138">
        <f t="shared" si="30"/>
        <v>-1.5120821878165269E-2</v>
      </c>
      <c r="L995" s="138">
        <f t="shared" si="31"/>
        <v>-18.144986253798322</v>
      </c>
    </row>
    <row r="996" spans="1:12" x14ac:dyDescent="0.3">
      <c r="A996" s="132">
        <v>41967</v>
      </c>
      <c r="B996" s="133">
        <v>65.92</v>
      </c>
      <c r="D996" s="132">
        <v>41218</v>
      </c>
      <c r="E996" s="133">
        <v>55.69</v>
      </c>
      <c r="G996" s="132">
        <v>41584</v>
      </c>
      <c r="H996" s="137">
        <v>56.3</v>
      </c>
      <c r="I996" s="132">
        <v>40802</v>
      </c>
      <c r="J996" s="138">
        <v>68.325000000000003</v>
      </c>
      <c r="K996" s="138" t="e">
        <f t="shared" si="30"/>
        <v>#N/A</v>
      </c>
      <c r="L996" s="138" t="e">
        <f t="shared" si="31"/>
        <v>#N/A</v>
      </c>
    </row>
    <row r="997" spans="1:12" x14ac:dyDescent="0.3">
      <c r="A997" s="132">
        <v>41968</v>
      </c>
      <c r="B997" s="133">
        <v>67.760000000000005</v>
      </c>
      <c r="D997" s="132">
        <v>41219</v>
      </c>
      <c r="E997" s="133">
        <v>51.6</v>
      </c>
      <c r="G997" s="132">
        <v>41585</v>
      </c>
      <c r="H997" s="137">
        <v>58.13</v>
      </c>
      <c r="I997" s="132">
        <v>40805</v>
      </c>
      <c r="J997" s="138">
        <v>67.935000000000002</v>
      </c>
      <c r="K997" s="138">
        <f t="shared" si="30"/>
        <v>-2.9083893097041541E-2</v>
      </c>
      <c r="L997" s="138">
        <f t="shared" si="31"/>
        <v>-34.90067171644985</v>
      </c>
    </row>
    <row r="998" spans="1:12" x14ac:dyDescent="0.3">
      <c r="A998" s="132">
        <v>41969</v>
      </c>
      <c r="B998" s="133">
        <v>68.37</v>
      </c>
      <c r="D998" s="132">
        <v>41220</v>
      </c>
      <c r="E998" s="133">
        <v>58.23</v>
      </c>
      <c r="G998" s="132">
        <v>41586</v>
      </c>
      <c r="H998" s="137">
        <v>57.4</v>
      </c>
      <c r="I998" s="132">
        <v>40806</v>
      </c>
      <c r="J998" s="138">
        <v>66.35499999999999</v>
      </c>
      <c r="K998" s="138">
        <f t="shared" si="30"/>
        <v>-2.1745540321391841E-2</v>
      </c>
      <c r="L998" s="138">
        <f t="shared" si="31"/>
        <v>-26.094648385670205</v>
      </c>
    </row>
    <row r="999" spans="1:12" x14ac:dyDescent="0.3">
      <c r="A999" s="132">
        <v>41971</v>
      </c>
      <c r="B999" s="133">
        <v>68.53</v>
      </c>
      <c r="D999" s="132">
        <v>41221</v>
      </c>
      <c r="E999" s="133">
        <v>53.57</v>
      </c>
      <c r="G999" s="132">
        <v>41589</v>
      </c>
      <c r="H999" s="137">
        <v>56.98</v>
      </c>
      <c r="I999" s="132">
        <v>40807</v>
      </c>
      <c r="J999" s="138">
        <v>68.944999999999993</v>
      </c>
      <c r="K999" s="138">
        <f t="shared" si="30"/>
        <v>-2.8203644778710931E-3</v>
      </c>
      <c r="L999" s="138">
        <f t="shared" si="31"/>
        <v>-3.3844373734453113</v>
      </c>
    </row>
    <row r="1000" spans="1:12" x14ac:dyDescent="0.3">
      <c r="A1000" s="132">
        <v>41974</v>
      </c>
      <c r="B1000" s="133">
        <v>67.650000000000006</v>
      </c>
      <c r="D1000" s="132">
        <v>41222</v>
      </c>
      <c r="E1000" s="133">
        <v>56.7</v>
      </c>
      <c r="G1000" s="132">
        <v>41590</v>
      </c>
      <c r="H1000" s="137">
        <v>58.72</v>
      </c>
      <c r="I1000" s="132">
        <v>40808</v>
      </c>
      <c r="J1000" s="138">
        <v>68.435000000000002</v>
      </c>
      <c r="K1000" s="138">
        <f t="shared" si="30"/>
        <v>8.2504604051565709E-3</v>
      </c>
      <c r="L1000" s="138">
        <f t="shared" si="31"/>
        <v>9.900552486187884</v>
      </c>
    </row>
    <row r="1001" spans="1:12" x14ac:dyDescent="0.3">
      <c r="A1001" s="132">
        <v>41975</v>
      </c>
      <c r="B1001" s="133">
        <v>66.28</v>
      </c>
      <c r="D1001" s="132">
        <v>41225</v>
      </c>
      <c r="E1001" s="133">
        <v>51.41</v>
      </c>
      <c r="G1001" s="132">
        <v>41591</v>
      </c>
      <c r="H1001" s="137">
        <v>57.7</v>
      </c>
      <c r="I1001" s="132">
        <v>40809</v>
      </c>
      <c r="J1001" s="138">
        <v>66.615000000000009</v>
      </c>
      <c r="K1001" s="138">
        <f t="shared" si="30"/>
        <v>-1.9502502207830272E-2</v>
      </c>
      <c r="L1001" s="138">
        <f t="shared" si="31"/>
        <v>-23.403002649396324</v>
      </c>
    </row>
    <row r="1002" spans="1:12" x14ac:dyDescent="0.3">
      <c r="A1002" s="132">
        <v>41976</v>
      </c>
      <c r="B1002" s="133">
        <v>65.680000000000007</v>
      </c>
      <c r="D1002" s="132">
        <v>41226</v>
      </c>
      <c r="E1002" s="133">
        <v>51.61</v>
      </c>
      <c r="G1002" s="132">
        <v>41592</v>
      </c>
      <c r="H1002" s="137">
        <v>56.75</v>
      </c>
      <c r="I1002" s="132">
        <v>40812</v>
      </c>
      <c r="J1002" s="138">
        <v>66.185000000000002</v>
      </c>
      <c r="K1002" s="138">
        <f t="shared" si="30"/>
        <v>-1.8026706231454054E-2</v>
      </c>
      <c r="L1002" s="138">
        <f t="shared" si="31"/>
        <v>-21.632047477744862</v>
      </c>
    </row>
    <row r="1003" spans="1:12" x14ac:dyDescent="0.3">
      <c r="A1003" s="132">
        <v>41977</v>
      </c>
      <c r="B1003" s="133">
        <v>65.78</v>
      </c>
      <c r="D1003" s="132">
        <v>41227</v>
      </c>
      <c r="E1003" s="133">
        <v>56.2</v>
      </c>
      <c r="G1003" s="132">
        <v>41593</v>
      </c>
      <c r="H1003" s="137">
        <v>57.23</v>
      </c>
      <c r="I1003" s="132">
        <v>40813</v>
      </c>
      <c r="J1003" s="138">
        <v>65.650000000000006</v>
      </c>
      <c r="K1003" s="138">
        <f t="shared" si="30"/>
        <v>-1.9344237807154944E-2</v>
      </c>
      <c r="L1003" s="138">
        <f t="shared" si="31"/>
        <v>-23.213085368585933</v>
      </c>
    </row>
    <row r="1004" spans="1:12" x14ac:dyDescent="0.3">
      <c r="A1004" s="132">
        <v>41978</v>
      </c>
      <c r="B1004" s="133">
        <v>64.86</v>
      </c>
      <c r="D1004" s="132">
        <v>41228</v>
      </c>
      <c r="E1004" s="133">
        <v>55.3</v>
      </c>
      <c r="G1004" s="132">
        <v>41596</v>
      </c>
      <c r="H1004" s="137">
        <v>58.23</v>
      </c>
      <c r="I1004" s="132">
        <v>40814</v>
      </c>
      <c r="J1004" s="138">
        <v>70.495000000000005</v>
      </c>
      <c r="K1004" s="138">
        <f t="shared" si="30"/>
        <v>3.5701168001175447E-2</v>
      </c>
      <c r="L1004" s="138">
        <f t="shared" si="31"/>
        <v>42.841401601410539</v>
      </c>
    </row>
    <row r="1005" spans="1:12" x14ac:dyDescent="0.3">
      <c r="A1005" s="132">
        <v>41981</v>
      </c>
      <c r="B1005" s="133">
        <v>66.78</v>
      </c>
      <c r="D1005" s="132">
        <v>41229</v>
      </c>
      <c r="E1005" s="133">
        <v>47.1</v>
      </c>
      <c r="G1005" s="132">
        <v>41597</v>
      </c>
      <c r="H1005" s="137">
        <v>59.44</v>
      </c>
      <c r="I1005" s="132">
        <v>40815</v>
      </c>
      <c r="J1005" s="138">
        <v>66.034999999999997</v>
      </c>
      <c r="K1005" s="138">
        <f t="shared" si="30"/>
        <v>-3.3516282473472464E-2</v>
      </c>
      <c r="L1005" s="138">
        <f t="shared" si="31"/>
        <v>-40.219538968166951</v>
      </c>
    </row>
    <row r="1006" spans="1:12" x14ac:dyDescent="0.3">
      <c r="A1006" s="132">
        <v>41982</v>
      </c>
      <c r="B1006" s="133">
        <v>66.72</v>
      </c>
      <c r="D1006" s="132">
        <v>41232</v>
      </c>
      <c r="E1006" s="133">
        <v>47.1</v>
      </c>
      <c r="G1006" s="132">
        <v>41598</v>
      </c>
      <c r="H1006" s="137">
        <v>58.55</v>
      </c>
      <c r="I1006" s="132">
        <v>40816</v>
      </c>
      <c r="J1006" s="138">
        <v>71.215000000000003</v>
      </c>
      <c r="K1006" s="138">
        <f t="shared" si="30"/>
        <v>4.8281445499374416E-2</v>
      </c>
      <c r="L1006" s="138">
        <f t="shared" si="31"/>
        <v>57.937734599249296</v>
      </c>
    </row>
    <row r="1007" spans="1:12" x14ac:dyDescent="0.3">
      <c r="A1007" s="132">
        <v>41983</v>
      </c>
      <c r="B1007" s="133">
        <v>67.47</v>
      </c>
      <c r="D1007" s="132">
        <v>41233</v>
      </c>
      <c r="E1007" s="133">
        <v>47.1</v>
      </c>
      <c r="G1007" s="132">
        <v>41599</v>
      </c>
      <c r="H1007" s="137">
        <v>56.44</v>
      </c>
      <c r="I1007" s="132">
        <v>40819</v>
      </c>
      <c r="J1007" s="138">
        <v>71.495000000000005</v>
      </c>
      <c r="K1007" s="138">
        <f t="shared" si="30"/>
        <v>7.7462135483385056E-2</v>
      </c>
      <c r="L1007" s="138">
        <f t="shared" si="31"/>
        <v>92.95456258006206</v>
      </c>
    </row>
    <row r="1008" spans="1:12" x14ac:dyDescent="0.3">
      <c r="A1008" s="132">
        <v>41984</v>
      </c>
      <c r="B1008" s="133">
        <v>71.98</v>
      </c>
      <c r="D1008" s="132">
        <v>41598</v>
      </c>
      <c r="E1008" s="133">
        <v>73.36</v>
      </c>
      <c r="G1008" s="132">
        <v>41600</v>
      </c>
      <c r="H1008" s="137">
        <v>54.45</v>
      </c>
      <c r="I1008" s="132">
        <v>40820</v>
      </c>
      <c r="J1008" s="138">
        <v>63.870000000000005</v>
      </c>
      <c r="K1008" s="138">
        <f t="shared" si="30"/>
        <v>-7.3609398796141701E-2</v>
      </c>
      <c r="L1008" s="138">
        <f t="shared" si="31"/>
        <v>-88.331278555370034</v>
      </c>
    </row>
    <row r="1009" spans="1:12" x14ac:dyDescent="0.3">
      <c r="A1009" s="132">
        <v>41985</v>
      </c>
      <c r="B1009" s="133">
        <v>71.09</v>
      </c>
      <c r="D1009" s="132">
        <v>41599</v>
      </c>
      <c r="E1009" s="133">
        <v>63.92</v>
      </c>
      <c r="G1009" s="132">
        <v>41603</v>
      </c>
      <c r="H1009" s="137">
        <v>55.28</v>
      </c>
      <c r="I1009" s="132">
        <v>40821</v>
      </c>
      <c r="J1009" s="138">
        <v>64.539999999999992</v>
      </c>
      <c r="K1009" s="138">
        <f t="shared" si="30"/>
        <v>-5.6915321107620515E-2</v>
      </c>
      <c r="L1009" s="138">
        <f t="shared" si="31"/>
        <v>-68.298385329144608</v>
      </c>
    </row>
    <row r="1010" spans="1:12" x14ac:dyDescent="0.3">
      <c r="A1010" s="132">
        <v>41988</v>
      </c>
      <c r="B1010" s="133">
        <v>67.95</v>
      </c>
      <c r="D1010" s="132">
        <v>41600</v>
      </c>
      <c r="E1010" s="133">
        <v>63.89</v>
      </c>
      <c r="G1010" s="132">
        <v>41604</v>
      </c>
      <c r="H1010" s="137">
        <v>55.04</v>
      </c>
      <c r="I1010" s="132">
        <v>40822</v>
      </c>
      <c r="J1010" s="138">
        <v>66.004999999999995</v>
      </c>
      <c r="K1010" s="138">
        <f t="shared" si="30"/>
        <v>-9.1570967499814398E-3</v>
      </c>
      <c r="L1010" s="138">
        <f t="shared" si="31"/>
        <v>-10.988516099977726</v>
      </c>
    </row>
    <row r="1011" spans="1:12" x14ac:dyDescent="0.3">
      <c r="A1011" s="132">
        <v>41989</v>
      </c>
      <c r="B1011" s="133">
        <v>72.97</v>
      </c>
      <c r="D1011" s="132">
        <v>41603</v>
      </c>
      <c r="E1011" s="133">
        <v>64.14</v>
      </c>
      <c r="G1011" s="132">
        <v>41605</v>
      </c>
      <c r="H1011" s="137">
        <v>54</v>
      </c>
      <c r="I1011" s="132">
        <v>40823</v>
      </c>
      <c r="J1011" s="138">
        <v>65.734999999999999</v>
      </c>
      <c r="K1011" s="138">
        <f t="shared" si="30"/>
        <v>-6.7991236685049907E-3</v>
      </c>
      <c r="L1011" s="138">
        <f t="shared" si="31"/>
        <v>-8.1589484022059882</v>
      </c>
    </row>
    <row r="1012" spans="1:12" x14ac:dyDescent="0.3">
      <c r="A1012" s="132">
        <v>41990</v>
      </c>
      <c r="B1012" s="133">
        <v>63.57</v>
      </c>
      <c r="D1012" s="132">
        <v>41604</v>
      </c>
      <c r="E1012" s="133">
        <v>64.72</v>
      </c>
      <c r="G1012" s="132">
        <v>41607</v>
      </c>
      <c r="H1012" s="137">
        <v>54.28</v>
      </c>
      <c r="I1012" s="132">
        <v>40826</v>
      </c>
      <c r="J1012" s="138">
        <v>63.42499999999999</v>
      </c>
      <c r="K1012" s="138">
        <f t="shared" si="30"/>
        <v>-3.389185072353413E-2</v>
      </c>
      <c r="L1012" s="138">
        <f t="shared" si="31"/>
        <v>-40.670220868240946</v>
      </c>
    </row>
    <row r="1013" spans="1:12" x14ac:dyDescent="0.3">
      <c r="A1013" s="132">
        <v>41991</v>
      </c>
      <c r="B1013" s="133">
        <v>64.150000000000006</v>
      </c>
      <c r="D1013" s="132">
        <v>41605</v>
      </c>
      <c r="E1013" s="133">
        <v>64.34</v>
      </c>
      <c r="G1013" s="132">
        <v>41610</v>
      </c>
      <c r="H1013" s="137">
        <v>54.57</v>
      </c>
      <c r="I1013" s="132">
        <v>40827</v>
      </c>
      <c r="J1013" s="138">
        <v>61.79</v>
      </c>
      <c r="K1013" s="138">
        <f t="shared" si="30"/>
        <v>-0.12348393503085332</v>
      </c>
      <c r="L1013" s="138">
        <f t="shared" si="31"/>
        <v>-148.18072203702397</v>
      </c>
    </row>
    <row r="1014" spans="1:12" x14ac:dyDescent="0.3">
      <c r="A1014" s="132">
        <v>41992</v>
      </c>
      <c r="B1014" s="133">
        <v>64.239999999999995</v>
      </c>
      <c r="D1014" s="132">
        <v>41607</v>
      </c>
      <c r="E1014" s="133">
        <v>64.180000000000007</v>
      </c>
      <c r="G1014" s="132">
        <v>41611</v>
      </c>
      <c r="H1014" s="137">
        <v>54.7</v>
      </c>
      <c r="I1014" s="132">
        <v>40828</v>
      </c>
      <c r="J1014" s="138">
        <v>60.359999999999992</v>
      </c>
      <c r="K1014" s="138">
        <f t="shared" si="30"/>
        <v>-8.5939274627091763E-2</v>
      </c>
      <c r="L1014" s="138">
        <f t="shared" si="31"/>
        <v>-103.12712955251011</v>
      </c>
    </row>
    <row r="1015" spans="1:12" x14ac:dyDescent="0.3">
      <c r="A1015" s="132">
        <v>41995</v>
      </c>
      <c r="B1015" s="133">
        <v>63.7</v>
      </c>
      <c r="D1015" s="132">
        <v>41610</v>
      </c>
      <c r="E1015" s="133">
        <v>63.73</v>
      </c>
      <c r="G1015" s="132">
        <v>41612</v>
      </c>
      <c r="H1015" s="137">
        <v>54.39</v>
      </c>
      <c r="I1015" s="132">
        <v>40829</v>
      </c>
      <c r="J1015" s="138">
        <v>60.255000000000003</v>
      </c>
      <c r="K1015" s="138">
        <f t="shared" si="30"/>
        <v>-0.15390016148283367</v>
      </c>
      <c r="L1015" s="138">
        <f t="shared" si="31"/>
        <v>-184.68019377940041</v>
      </c>
    </row>
    <row r="1016" spans="1:12" x14ac:dyDescent="0.3">
      <c r="A1016" s="132">
        <v>41996</v>
      </c>
      <c r="B1016" s="133">
        <v>66.14</v>
      </c>
      <c r="D1016" s="132">
        <v>41611</v>
      </c>
      <c r="E1016" s="133">
        <v>64.44</v>
      </c>
      <c r="G1016" s="132">
        <v>41613</v>
      </c>
      <c r="H1016" s="137">
        <v>52.71</v>
      </c>
      <c r="I1016" s="132">
        <v>40830</v>
      </c>
      <c r="J1016" s="138">
        <v>59.88</v>
      </c>
      <c r="K1016" s="138">
        <f t="shared" si="30"/>
        <v>-0.16245891321071404</v>
      </c>
      <c r="L1016" s="138">
        <f t="shared" si="31"/>
        <v>-194.95069585285682</v>
      </c>
    </row>
    <row r="1017" spans="1:12" x14ac:dyDescent="0.3">
      <c r="A1017" s="132">
        <v>41997</v>
      </c>
      <c r="B1017" s="133">
        <v>67.17</v>
      </c>
      <c r="D1017" s="132">
        <v>41612</v>
      </c>
      <c r="E1017" s="133">
        <v>64.02</v>
      </c>
      <c r="G1017" s="132">
        <v>41614</v>
      </c>
      <c r="H1017" s="137">
        <v>50.08</v>
      </c>
      <c r="I1017" s="132">
        <v>40833</v>
      </c>
      <c r="J1017" s="138">
        <v>64.265000000000001</v>
      </c>
      <c r="K1017" s="138">
        <f t="shared" si="30"/>
        <v>6.1844371379363708E-3</v>
      </c>
      <c r="L1017" s="138">
        <f t="shared" si="31"/>
        <v>7.4213245655236442</v>
      </c>
    </row>
    <row r="1018" spans="1:12" x14ac:dyDescent="0.3">
      <c r="A1018" s="132">
        <v>41999</v>
      </c>
      <c r="B1018" s="133">
        <v>64.52</v>
      </c>
      <c r="D1018" s="132">
        <v>41613</v>
      </c>
      <c r="E1018" s="133">
        <v>62.05</v>
      </c>
      <c r="G1018" s="132">
        <v>41617</v>
      </c>
      <c r="H1018" s="137">
        <v>50.55</v>
      </c>
      <c r="I1018" s="132">
        <v>40834</v>
      </c>
      <c r="J1018" s="138">
        <v>61.155000000000001</v>
      </c>
      <c r="K1018" s="138">
        <f t="shared" si="30"/>
        <v>-5.2448094205143965E-2</v>
      </c>
      <c r="L1018" s="138">
        <f t="shared" si="31"/>
        <v>-62.937713046172753</v>
      </c>
    </row>
    <row r="1019" spans="1:12" x14ac:dyDescent="0.3">
      <c r="A1019" s="132">
        <v>42002</v>
      </c>
      <c r="B1019" s="133">
        <v>65.09</v>
      </c>
      <c r="D1019" s="132">
        <v>41614</v>
      </c>
      <c r="E1019" s="133">
        <v>60.32</v>
      </c>
      <c r="G1019" s="132">
        <v>41618</v>
      </c>
      <c r="H1019" s="137">
        <v>51.21</v>
      </c>
      <c r="I1019" s="132">
        <v>40835</v>
      </c>
      <c r="J1019" s="138">
        <v>66.14</v>
      </c>
      <c r="K1019" s="138">
        <f t="shared" si="30"/>
        <v>2.0452995985153414E-3</v>
      </c>
      <c r="L1019" s="138">
        <f t="shared" si="31"/>
        <v>2.4543595182184097</v>
      </c>
    </row>
    <row r="1020" spans="1:12" x14ac:dyDescent="0.3">
      <c r="A1020" s="132">
        <v>42003</v>
      </c>
      <c r="B1020" s="133">
        <v>65.55</v>
      </c>
      <c r="D1020" s="132">
        <v>41617</v>
      </c>
      <c r="E1020" s="133">
        <v>60.41</v>
      </c>
      <c r="G1020" s="132">
        <v>41619</v>
      </c>
      <c r="H1020" s="137">
        <v>52.58</v>
      </c>
      <c r="I1020" s="132">
        <v>40836</v>
      </c>
      <c r="J1020" s="138">
        <v>65.004999999999995</v>
      </c>
      <c r="K1020" s="138">
        <f t="shared" si="30"/>
        <v>-1.1105195101544139E-2</v>
      </c>
      <c r="L1020" s="138">
        <f t="shared" si="31"/>
        <v>-13.326234121852966</v>
      </c>
    </row>
    <row r="1021" spans="1:12" x14ac:dyDescent="0.3">
      <c r="A1021" s="132">
        <v>42004</v>
      </c>
      <c r="B1021" s="133">
        <v>67.900000000000006</v>
      </c>
      <c r="D1021" s="132">
        <v>41618</v>
      </c>
      <c r="E1021" s="133">
        <v>60.82</v>
      </c>
      <c r="G1021" s="132">
        <v>41620</v>
      </c>
      <c r="H1021" s="137">
        <v>51.74</v>
      </c>
      <c r="I1021" s="132">
        <v>40837</v>
      </c>
      <c r="J1021" s="138">
        <v>63.07</v>
      </c>
      <c r="K1021" s="138">
        <f t="shared" si="30"/>
        <v>-5.5971620023648376E-3</v>
      </c>
      <c r="L1021" s="138">
        <f t="shared" si="31"/>
        <v>-6.7165944028378055</v>
      </c>
    </row>
    <row r="1022" spans="1:12" x14ac:dyDescent="0.3">
      <c r="A1022" s="132">
        <v>42006</v>
      </c>
      <c r="B1022" s="133">
        <v>65.819999999999993</v>
      </c>
      <c r="D1022" s="132">
        <v>41619</v>
      </c>
      <c r="E1022" s="133">
        <v>60.13</v>
      </c>
      <c r="G1022" s="132">
        <v>41621</v>
      </c>
      <c r="H1022" s="137">
        <v>53.35</v>
      </c>
      <c r="I1022" s="132">
        <v>40840</v>
      </c>
      <c r="J1022" s="138">
        <v>62.04999999999999</v>
      </c>
      <c r="K1022" s="138">
        <f t="shared" si="30"/>
        <v>4.207800614986097E-3</v>
      </c>
      <c r="L1022" s="138">
        <f t="shared" si="31"/>
        <v>5.0493607379833154</v>
      </c>
    </row>
    <row r="1023" spans="1:12" x14ac:dyDescent="0.3">
      <c r="A1023" s="132">
        <v>42009</v>
      </c>
      <c r="B1023" s="133">
        <v>67.83</v>
      </c>
      <c r="D1023" s="132">
        <v>41620</v>
      </c>
      <c r="E1023" s="133">
        <v>59.68</v>
      </c>
      <c r="G1023" s="132">
        <v>41624</v>
      </c>
      <c r="H1023" s="137">
        <v>53.71</v>
      </c>
      <c r="I1023" s="132">
        <v>40841</v>
      </c>
      <c r="J1023" s="138">
        <v>64.715000000000003</v>
      </c>
      <c r="K1023" s="138">
        <f t="shared" si="30"/>
        <v>7.2150430748840491E-2</v>
      </c>
      <c r="L1023" s="138">
        <f t="shared" si="31"/>
        <v>86.580516898608579</v>
      </c>
    </row>
    <row r="1024" spans="1:12" x14ac:dyDescent="0.3">
      <c r="A1024" s="132">
        <v>42010</v>
      </c>
      <c r="B1024" s="133">
        <v>67.290000000000006</v>
      </c>
      <c r="D1024" s="132">
        <v>41621</v>
      </c>
      <c r="E1024" s="133">
        <v>60.51</v>
      </c>
      <c r="G1024" s="132">
        <v>41625</v>
      </c>
      <c r="H1024" s="137">
        <v>54.31</v>
      </c>
      <c r="I1024" s="132">
        <v>40842</v>
      </c>
      <c r="J1024" s="138">
        <v>64.784999999999997</v>
      </c>
      <c r="K1024" s="138">
        <f t="shared" si="30"/>
        <v>7.5180482947473135E-2</v>
      </c>
      <c r="L1024" s="138">
        <f t="shared" si="31"/>
        <v>90.216579536967757</v>
      </c>
    </row>
    <row r="1025" spans="1:12" x14ac:dyDescent="0.3">
      <c r="A1025" s="132">
        <v>42011</v>
      </c>
      <c r="B1025" s="133">
        <v>64.98</v>
      </c>
      <c r="D1025" s="132">
        <v>41624</v>
      </c>
      <c r="E1025" s="133">
        <v>61.09</v>
      </c>
      <c r="G1025" s="132">
        <v>41626</v>
      </c>
      <c r="H1025" s="137">
        <v>51.06</v>
      </c>
      <c r="I1025" s="132">
        <v>40843</v>
      </c>
      <c r="J1025" s="138">
        <v>59.705000000000005</v>
      </c>
      <c r="K1025" s="138">
        <f t="shared" si="30"/>
        <v>-2.9225116900467125E-3</v>
      </c>
      <c r="L1025" s="138">
        <f t="shared" si="31"/>
        <v>-3.5070140280560551</v>
      </c>
    </row>
    <row r="1026" spans="1:12" x14ac:dyDescent="0.3">
      <c r="A1026" s="132">
        <v>42012</v>
      </c>
      <c r="B1026" s="133">
        <v>64.75</v>
      </c>
      <c r="D1026" s="132">
        <v>41625</v>
      </c>
      <c r="E1026" s="133">
        <v>59.67</v>
      </c>
      <c r="G1026" s="132">
        <v>41627</v>
      </c>
      <c r="H1026" s="137">
        <v>52.48</v>
      </c>
      <c r="I1026" s="132">
        <v>40844</v>
      </c>
      <c r="J1026" s="138">
        <v>63.190000000000005</v>
      </c>
      <c r="K1026" s="138">
        <f t="shared" si="30"/>
        <v>-1.6727612230607574E-2</v>
      </c>
      <c r="L1026" s="138">
        <f t="shared" si="31"/>
        <v>-20.073134676729087</v>
      </c>
    </row>
    <row r="1027" spans="1:12" x14ac:dyDescent="0.3">
      <c r="A1027" s="132">
        <v>42013</v>
      </c>
      <c r="B1027" s="133">
        <v>65.61</v>
      </c>
      <c r="D1027" s="132">
        <v>41626</v>
      </c>
      <c r="E1027" s="133">
        <v>58.74</v>
      </c>
      <c r="G1027" s="132">
        <v>41628</v>
      </c>
      <c r="H1027" s="137">
        <v>51.42</v>
      </c>
      <c r="I1027" s="132">
        <v>40847</v>
      </c>
      <c r="J1027" s="138">
        <v>69.89</v>
      </c>
      <c r="K1027" s="138">
        <f t="shared" si="30"/>
        <v>0.14283378301038344</v>
      </c>
      <c r="L1027" s="138">
        <f t="shared" si="31"/>
        <v>171.40053961246011</v>
      </c>
    </row>
    <row r="1028" spans="1:12" x14ac:dyDescent="0.3">
      <c r="A1028" s="132">
        <v>42016</v>
      </c>
      <c r="B1028" s="133">
        <v>65.59</v>
      </c>
      <c r="D1028" s="132">
        <v>41627</v>
      </c>
      <c r="E1028" s="133">
        <v>60.12</v>
      </c>
      <c r="G1028" s="132">
        <v>41631</v>
      </c>
      <c r="H1028" s="137">
        <v>50.53</v>
      </c>
      <c r="I1028" s="132">
        <v>40848</v>
      </c>
      <c r="J1028" s="138">
        <v>67.105000000000004</v>
      </c>
      <c r="K1028" s="138">
        <f t="shared" si="30"/>
        <v>1.4590263078318769E-2</v>
      </c>
      <c r="L1028" s="138">
        <f t="shared" si="31"/>
        <v>17.508315693982521</v>
      </c>
    </row>
    <row r="1029" spans="1:12" x14ac:dyDescent="0.3">
      <c r="A1029" s="132">
        <v>42017</v>
      </c>
      <c r="B1029" s="133">
        <v>67.08</v>
      </c>
      <c r="D1029" s="132">
        <v>41628</v>
      </c>
      <c r="E1029" s="133">
        <v>57.62</v>
      </c>
      <c r="G1029" s="132">
        <v>41632</v>
      </c>
      <c r="H1029" s="137">
        <v>50.29</v>
      </c>
      <c r="I1029" s="132">
        <v>40849</v>
      </c>
      <c r="J1029" s="138">
        <v>67.924999999999997</v>
      </c>
      <c r="K1029" s="138">
        <f t="shared" si="30"/>
        <v>4.4919621567571753E-2</v>
      </c>
      <c r="L1029" s="138">
        <f t="shared" si="31"/>
        <v>53.903545881086096</v>
      </c>
    </row>
    <row r="1030" spans="1:12" x14ac:dyDescent="0.3">
      <c r="A1030" s="132">
        <v>42018</v>
      </c>
      <c r="B1030" s="133">
        <v>65.319999999999993</v>
      </c>
      <c r="D1030" s="132">
        <v>41631</v>
      </c>
      <c r="E1030" s="133">
        <v>58.06</v>
      </c>
      <c r="G1030" s="132">
        <v>41634</v>
      </c>
      <c r="H1030" s="137">
        <v>50.15</v>
      </c>
      <c r="I1030" s="132">
        <v>40850</v>
      </c>
      <c r="J1030" s="138">
        <v>69.34</v>
      </c>
      <c r="K1030" s="138">
        <f t="shared" si="30"/>
        <v>9.941335024575873E-2</v>
      </c>
      <c r="L1030" s="138">
        <f t="shared" si="31"/>
        <v>119.29602029491046</v>
      </c>
    </row>
    <row r="1031" spans="1:12" x14ac:dyDescent="0.3">
      <c r="A1031" s="132">
        <v>42019</v>
      </c>
      <c r="B1031" s="133">
        <v>66.569999999999993</v>
      </c>
      <c r="D1031" s="132">
        <v>41632</v>
      </c>
      <c r="E1031" s="133">
        <v>57.82</v>
      </c>
      <c r="G1031" s="132">
        <v>41635</v>
      </c>
      <c r="H1031" s="137">
        <v>49.24</v>
      </c>
      <c r="I1031" s="132">
        <v>40851</v>
      </c>
      <c r="J1031" s="138">
        <v>63.66</v>
      </c>
      <c r="K1031" s="138">
        <f t="shared" si="30"/>
        <v>2.5946817082997693E-2</v>
      </c>
      <c r="L1031" s="138">
        <f t="shared" si="31"/>
        <v>31.136180499597231</v>
      </c>
    </row>
    <row r="1032" spans="1:12" x14ac:dyDescent="0.3">
      <c r="A1032" s="132">
        <v>42020</v>
      </c>
      <c r="B1032" s="133">
        <v>67.239999999999995</v>
      </c>
      <c r="D1032" s="132">
        <v>41634</v>
      </c>
      <c r="E1032" s="133">
        <v>58.07</v>
      </c>
      <c r="G1032" s="132">
        <v>41638</v>
      </c>
      <c r="H1032" s="137">
        <v>50.63</v>
      </c>
      <c r="I1032" s="132">
        <v>40854</v>
      </c>
      <c r="J1032" s="138">
        <v>65.8</v>
      </c>
      <c r="K1032" s="138">
        <f t="shared" si="30"/>
        <v>1.6765819361817102E-2</v>
      </c>
      <c r="L1032" s="138">
        <f t="shared" si="31"/>
        <v>20.118983234180522</v>
      </c>
    </row>
    <row r="1033" spans="1:12" x14ac:dyDescent="0.3">
      <c r="A1033" s="132">
        <v>42024</v>
      </c>
      <c r="B1033" s="133">
        <v>64.23</v>
      </c>
      <c r="D1033" s="132">
        <v>41635</v>
      </c>
      <c r="E1033" s="133">
        <v>57.31</v>
      </c>
      <c r="G1033" s="132">
        <v>41639</v>
      </c>
      <c r="H1033" s="137">
        <v>49.79</v>
      </c>
      <c r="I1033" s="132">
        <v>40855</v>
      </c>
      <c r="J1033" s="138">
        <v>65.025000000000006</v>
      </c>
      <c r="K1033" s="138">
        <f t="shared" si="30"/>
        <v>3.7045612410281565E-3</v>
      </c>
      <c r="L1033" s="138">
        <f t="shared" si="31"/>
        <v>4.4454734892337875</v>
      </c>
    </row>
    <row r="1034" spans="1:12" x14ac:dyDescent="0.3">
      <c r="A1034" s="132">
        <v>42025</v>
      </c>
      <c r="B1034" s="133">
        <v>65.180000000000007</v>
      </c>
      <c r="D1034" s="132">
        <v>41638</v>
      </c>
      <c r="E1034" s="133">
        <v>58.03</v>
      </c>
      <c r="G1034" s="132">
        <v>41641</v>
      </c>
      <c r="H1034" s="137">
        <v>50.95</v>
      </c>
      <c r="I1034" s="132">
        <v>40856</v>
      </c>
      <c r="J1034" s="138">
        <v>71.570000000000007</v>
      </c>
      <c r="K1034" s="138">
        <f t="shared" si="30"/>
        <v>0.19872707478435644</v>
      </c>
      <c r="L1034" s="138">
        <f t="shared" si="31"/>
        <v>238.47248974122772</v>
      </c>
    </row>
    <row r="1035" spans="1:12" x14ac:dyDescent="0.3">
      <c r="A1035" s="132">
        <v>42026</v>
      </c>
      <c r="B1035" s="133">
        <v>64.08</v>
      </c>
      <c r="D1035" s="132">
        <v>41639</v>
      </c>
      <c r="E1035" s="133">
        <v>57.35</v>
      </c>
      <c r="G1035" s="132">
        <v>41642</v>
      </c>
      <c r="H1035" s="137">
        <v>51.67</v>
      </c>
      <c r="I1035" s="132">
        <v>40857</v>
      </c>
      <c r="J1035" s="138">
        <v>69.664999999999992</v>
      </c>
      <c r="K1035" s="138">
        <f t="shared" si="30"/>
        <v>0.10246874505459704</v>
      </c>
      <c r="L1035" s="138">
        <f t="shared" si="31"/>
        <v>122.96249406551642</v>
      </c>
    </row>
    <row r="1036" spans="1:12" x14ac:dyDescent="0.3">
      <c r="A1036" s="132">
        <v>42027</v>
      </c>
      <c r="B1036" s="133">
        <v>64.91</v>
      </c>
      <c r="D1036" s="132">
        <v>41641</v>
      </c>
      <c r="E1036" s="133">
        <v>57.62</v>
      </c>
      <c r="G1036" s="132">
        <v>41645</v>
      </c>
      <c r="H1036" s="137">
        <v>50.51</v>
      </c>
      <c r="I1036" s="132">
        <v>40858</v>
      </c>
      <c r="J1036" s="138">
        <v>65.185000000000002</v>
      </c>
      <c r="K1036" s="138">
        <f t="shared" si="30"/>
        <v>-6.7320074402632685E-2</v>
      </c>
      <c r="L1036" s="138">
        <f t="shared" si="31"/>
        <v>-80.784089283159204</v>
      </c>
    </row>
    <row r="1037" spans="1:12" x14ac:dyDescent="0.3">
      <c r="A1037" s="132">
        <v>42030</v>
      </c>
      <c r="B1037" s="133">
        <v>65.290000000000006</v>
      </c>
      <c r="D1037" s="132">
        <v>41642</v>
      </c>
      <c r="E1037" s="133">
        <v>58.82</v>
      </c>
      <c r="G1037" s="132">
        <v>41646</v>
      </c>
      <c r="H1037" s="137">
        <v>49.93</v>
      </c>
      <c r="I1037" s="132">
        <v>40861</v>
      </c>
      <c r="J1037" s="138">
        <v>68.19</v>
      </c>
      <c r="K1037" s="138">
        <f t="shared" si="30"/>
        <v>1.6168690857611114E-2</v>
      </c>
      <c r="L1037" s="138">
        <f t="shared" si="31"/>
        <v>19.402429029133337</v>
      </c>
    </row>
    <row r="1038" spans="1:12" x14ac:dyDescent="0.3">
      <c r="A1038" s="132">
        <v>42031</v>
      </c>
      <c r="B1038" s="133">
        <v>66.3</v>
      </c>
      <c r="D1038" s="132">
        <v>41645</v>
      </c>
      <c r="E1038" s="133">
        <v>57.29</v>
      </c>
      <c r="G1038" s="132">
        <v>41647</v>
      </c>
      <c r="H1038" s="137">
        <v>49.94</v>
      </c>
      <c r="I1038" s="132">
        <v>40862</v>
      </c>
      <c r="J1038" s="138">
        <v>67.074999999999989</v>
      </c>
      <c r="K1038" s="138">
        <f t="shared" si="30"/>
        <v>-1.2513801987486323E-2</v>
      </c>
      <c r="L1038" s="138">
        <f t="shared" si="31"/>
        <v>-15.016562384983587</v>
      </c>
    </row>
    <row r="1039" spans="1:12" x14ac:dyDescent="0.3">
      <c r="A1039" s="132">
        <v>42032</v>
      </c>
      <c r="B1039" s="133">
        <v>69.59</v>
      </c>
      <c r="D1039" s="132">
        <v>41646</v>
      </c>
      <c r="E1039" s="133">
        <v>56.13</v>
      </c>
      <c r="G1039" s="132">
        <v>41648</v>
      </c>
      <c r="H1039" s="137">
        <v>50.22</v>
      </c>
      <c r="I1039" s="132">
        <v>40863</v>
      </c>
      <c r="J1039" s="138">
        <v>70.08</v>
      </c>
      <c r="K1039" s="138">
        <f t="shared" ref="K1039:K1102" si="32">(J1039-J1030)/J1030</f>
        <v>1.0672050764349508E-2</v>
      </c>
      <c r="L1039" s="138">
        <f t="shared" ref="L1039:L1102" si="33">K1039*$D$2/$D$1</f>
        <v>12.806460917219407</v>
      </c>
    </row>
    <row r="1040" spans="1:12" x14ac:dyDescent="0.3">
      <c r="A1040" s="132">
        <v>42033</v>
      </c>
      <c r="B1040" s="133">
        <v>66.510000000000005</v>
      </c>
      <c r="D1040" s="132">
        <v>41647</v>
      </c>
      <c r="E1040" s="133">
        <v>56.34</v>
      </c>
      <c r="G1040" s="132">
        <v>41649</v>
      </c>
      <c r="H1040" s="137">
        <v>48.82</v>
      </c>
      <c r="I1040" s="132">
        <v>40864</v>
      </c>
      <c r="J1040" s="138">
        <v>71.015000000000001</v>
      </c>
      <c r="K1040" s="138">
        <f t="shared" si="32"/>
        <v>0.11553565818410312</v>
      </c>
      <c r="L1040" s="138">
        <f t="shared" si="33"/>
        <v>138.64278982092372</v>
      </c>
    </row>
    <row r="1041" spans="1:12" x14ac:dyDescent="0.3">
      <c r="A1041" s="132">
        <v>42034</v>
      </c>
      <c r="B1041" s="133">
        <v>68.53</v>
      </c>
      <c r="D1041" s="132">
        <v>41648</v>
      </c>
      <c r="E1041" s="133">
        <v>56.21</v>
      </c>
      <c r="G1041" s="132">
        <v>41652</v>
      </c>
      <c r="H1041" s="137">
        <v>51.25</v>
      </c>
      <c r="I1041" s="132">
        <v>40865</v>
      </c>
      <c r="J1041" s="138">
        <v>68.47999999999999</v>
      </c>
      <c r="K1041" s="138">
        <f t="shared" si="32"/>
        <v>4.0729483282674658E-2</v>
      </c>
      <c r="L1041" s="138">
        <f t="shared" si="33"/>
        <v>48.875379939209587</v>
      </c>
    </row>
    <row r="1042" spans="1:12" x14ac:dyDescent="0.3">
      <c r="A1042" s="132">
        <v>42037</v>
      </c>
      <c r="B1042" s="133">
        <v>64.75</v>
      </c>
      <c r="D1042" s="132">
        <v>41649</v>
      </c>
      <c r="E1042" s="133">
        <v>54.83</v>
      </c>
      <c r="G1042" s="132">
        <v>41653</v>
      </c>
      <c r="H1042" s="137">
        <v>49.58</v>
      </c>
      <c r="I1042" s="132">
        <v>40868</v>
      </c>
      <c r="J1042" s="138" t="e">
        <v>#N/A</v>
      </c>
      <c r="K1042" s="138" t="e">
        <f t="shared" si="32"/>
        <v>#N/A</v>
      </c>
      <c r="L1042" s="138" t="e">
        <f t="shared" si="33"/>
        <v>#N/A</v>
      </c>
    </row>
    <row r="1043" spans="1:12" x14ac:dyDescent="0.3">
      <c r="A1043" s="132">
        <v>42038</v>
      </c>
      <c r="B1043" s="133">
        <v>64.09</v>
      </c>
      <c r="D1043" s="132">
        <v>41652</v>
      </c>
      <c r="E1043" s="133">
        <v>56.93</v>
      </c>
      <c r="G1043" s="132">
        <v>41654</v>
      </c>
      <c r="H1043" s="137">
        <v>50.66</v>
      </c>
      <c r="I1043" s="132">
        <v>40869</v>
      </c>
      <c r="J1043" s="138" t="e">
        <v>#N/A</v>
      </c>
      <c r="K1043" s="138" t="e">
        <f t="shared" si="32"/>
        <v>#N/A</v>
      </c>
      <c r="L1043" s="138" t="e">
        <f t="shared" si="33"/>
        <v>#N/A</v>
      </c>
    </row>
    <row r="1044" spans="1:12" x14ac:dyDescent="0.3">
      <c r="A1044" s="132">
        <v>42039</v>
      </c>
      <c r="B1044" s="133">
        <v>66.45</v>
      </c>
      <c r="D1044" s="132">
        <v>41653</v>
      </c>
      <c r="E1044" s="133">
        <v>55</v>
      </c>
      <c r="G1044" s="132">
        <v>41655</v>
      </c>
      <c r="H1044" s="137">
        <v>52.09</v>
      </c>
      <c r="I1044" s="132">
        <v>40870</v>
      </c>
      <c r="J1044" s="138" t="e">
        <v>#N/A</v>
      </c>
      <c r="K1044" s="138" t="e">
        <f t="shared" si="32"/>
        <v>#N/A</v>
      </c>
      <c r="L1044" s="138" t="e">
        <f t="shared" si="33"/>
        <v>#N/A</v>
      </c>
    </row>
    <row r="1045" spans="1:12" x14ac:dyDescent="0.3">
      <c r="A1045" s="132">
        <v>42040</v>
      </c>
      <c r="B1045" s="133">
        <v>65.19</v>
      </c>
      <c r="D1045" s="132">
        <v>41654</v>
      </c>
      <c r="E1045" s="133">
        <v>56.34</v>
      </c>
      <c r="G1045" s="132">
        <v>41656</v>
      </c>
      <c r="H1045" s="137">
        <v>51.56</v>
      </c>
      <c r="I1045" s="132">
        <v>40871</v>
      </c>
      <c r="J1045" s="138" t="e">
        <v>#N/A</v>
      </c>
      <c r="K1045" s="138" t="e">
        <f t="shared" si="32"/>
        <v>#N/A</v>
      </c>
      <c r="L1045" s="138" t="e">
        <f t="shared" si="33"/>
        <v>#N/A</v>
      </c>
    </row>
    <row r="1046" spans="1:12" x14ac:dyDescent="0.3">
      <c r="A1046" s="132">
        <v>42041</v>
      </c>
      <c r="B1046" s="133">
        <v>68.23</v>
      </c>
      <c r="D1046" s="132">
        <v>41655</v>
      </c>
      <c r="E1046" s="133">
        <v>57.01</v>
      </c>
      <c r="G1046" s="132">
        <v>41660</v>
      </c>
      <c r="H1046" s="137">
        <v>50.04</v>
      </c>
      <c r="I1046" s="132">
        <v>40872</v>
      </c>
      <c r="J1046" s="138" t="e">
        <v>#N/A</v>
      </c>
      <c r="K1046" s="138" t="e">
        <f t="shared" si="32"/>
        <v>#N/A</v>
      </c>
      <c r="L1046" s="138" t="e">
        <f t="shared" si="33"/>
        <v>#N/A</v>
      </c>
    </row>
    <row r="1047" spans="1:12" x14ac:dyDescent="0.3">
      <c r="A1047" s="132">
        <v>42044</v>
      </c>
      <c r="B1047" s="133">
        <v>68.7</v>
      </c>
      <c r="D1047" s="132">
        <v>41656</v>
      </c>
      <c r="E1047" s="133">
        <v>58.06</v>
      </c>
      <c r="G1047" s="132">
        <v>41661</v>
      </c>
      <c r="H1047" s="137">
        <v>52.27</v>
      </c>
      <c r="I1047" s="132">
        <v>40875</v>
      </c>
      <c r="J1047" s="138" t="e">
        <v>#N/A</v>
      </c>
      <c r="K1047" s="138" t="e">
        <f t="shared" si="32"/>
        <v>#N/A</v>
      </c>
      <c r="L1047" s="138" t="e">
        <f t="shared" si="33"/>
        <v>#N/A</v>
      </c>
    </row>
    <row r="1048" spans="1:12" x14ac:dyDescent="0.3">
      <c r="A1048" s="132">
        <v>42045</v>
      </c>
      <c r="B1048" s="133">
        <v>66.94</v>
      </c>
      <c r="D1048" s="132">
        <v>41660</v>
      </c>
      <c r="E1048" s="133">
        <v>57.41</v>
      </c>
      <c r="G1048" s="132">
        <v>41662</v>
      </c>
      <c r="H1048" s="137">
        <v>52.19</v>
      </c>
      <c r="I1048" s="132">
        <v>40876</v>
      </c>
      <c r="J1048" s="138" t="e">
        <v>#N/A</v>
      </c>
      <c r="K1048" s="138" t="e">
        <f t="shared" si="32"/>
        <v>#N/A</v>
      </c>
      <c r="L1048" s="138" t="e">
        <f t="shared" si="33"/>
        <v>#N/A</v>
      </c>
    </row>
    <row r="1049" spans="1:12" x14ac:dyDescent="0.3">
      <c r="A1049" s="132">
        <v>42046</v>
      </c>
      <c r="B1049" s="133">
        <v>65.319999999999993</v>
      </c>
      <c r="D1049" s="132">
        <v>41661</v>
      </c>
      <c r="E1049" s="133">
        <v>58.16</v>
      </c>
      <c r="G1049" s="132">
        <v>41663</v>
      </c>
      <c r="H1049" s="137">
        <v>57.37</v>
      </c>
      <c r="I1049" s="132">
        <v>40877</v>
      </c>
      <c r="J1049" s="138" t="e">
        <v>#N/A</v>
      </c>
      <c r="K1049" s="138" t="e">
        <f t="shared" si="32"/>
        <v>#N/A</v>
      </c>
      <c r="L1049" s="138" t="e">
        <f t="shared" si="33"/>
        <v>#N/A</v>
      </c>
    </row>
    <row r="1050" spans="1:12" x14ac:dyDescent="0.3">
      <c r="A1050" s="132">
        <v>42047</v>
      </c>
      <c r="B1050" s="133">
        <v>63.81</v>
      </c>
      <c r="D1050" s="132">
        <v>41662</v>
      </c>
      <c r="E1050" s="133">
        <v>58.57</v>
      </c>
      <c r="G1050" s="132">
        <v>41666</v>
      </c>
      <c r="H1050" s="137">
        <v>58.51</v>
      </c>
      <c r="I1050" s="132">
        <v>40878</v>
      </c>
      <c r="J1050" s="138" t="e">
        <v>#N/A</v>
      </c>
      <c r="K1050" s="138" t="e">
        <f t="shared" si="32"/>
        <v>#N/A</v>
      </c>
      <c r="L1050" s="138" t="e">
        <f t="shared" si="33"/>
        <v>#N/A</v>
      </c>
    </row>
    <row r="1051" spans="1:12" x14ac:dyDescent="0.3">
      <c r="A1051" s="132">
        <v>42048</v>
      </c>
      <c r="B1051" s="133">
        <v>63.97</v>
      </c>
      <c r="D1051" s="132">
        <v>41663</v>
      </c>
      <c r="E1051" s="133">
        <v>60.7</v>
      </c>
      <c r="G1051" s="132">
        <v>41667</v>
      </c>
      <c r="H1051" s="137">
        <v>55.88</v>
      </c>
      <c r="I1051" s="132">
        <v>40879</v>
      </c>
      <c r="J1051" s="138" t="e">
        <v>#N/A</v>
      </c>
      <c r="K1051" s="138" t="e">
        <f t="shared" si="32"/>
        <v>#N/A</v>
      </c>
      <c r="L1051" s="138" t="e">
        <f t="shared" si="33"/>
        <v>#N/A</v>
      </c>
    </row>
    <row r="1052" spans="1:12" x14ac:dyDescent="0.3">
      <c r="A1052" s="132">
        <v>42052</v>
      </c>
      <c r="B1052" s="133">
        <v>63.97</v>
      </c>
      <c r="D1052" s="132">
        <v>41666</v>
      </c>
      <c r="E1052" s="133">
        <v>61.93</v>
      </c>
      <c r="G1052" s="132">
        <v>41668</v>
      </c>
      <c r="H1052" s="137">
        <v>57.08</v>
      </c>
      <c r="I1052" s="132">
        <v>40882</v>
      </c>
      <c r="J1052" s="138" t="e">
        <v>#N/A</v>
      </c>
      <c r="K1052" s="138" t="e">
        <f t="shared" si="32"/>
        <v>#N/A</v>
      </c>
      <c r="L1052" s="138" t="e">
        <f t="shared" si="33"/>
        <v>#N/A</v>
      </c>
    </row>
    <row r="1053" spans="1:12" x14ac:dyDescent="0.3">
      <c r="A1053" s="132">
        <v>42053</v>
      </c>
      <c r="B1053" s="133">
        <v>63.22</v>
      </c>
      <c r="D1053" s="132">
        <v>41667</v>
      </c>
      <c r="E1053" s="133">
        <v>60.69</v>
      </c>
      <c r="G1053" s="132">
        <v>41669</v>
      </c>
      <c r="H1053" s="137">
        <v>57.72</v>
      </c>
      <c r="I1053" s="132">
        <v>40883</v>
      </c>
      <c r="J1053" s="138" t="e">
        <v>#N/A</v>
      </c>
      <c r="K1053" s="138" t="e">
        <f t="shared" si="32"/>
        <v>#N/A</v>
      </c>
      <c r="L1053" s="138" t="e">
        <f t="shared" si="33"/>
        <v>#N/A</v>
      </c>
    </row>
    <row r="1054" spans="1:12" x14ac:dyDescent="0.3">
      <c r="A1054" s="132">
        <v>42054</v>
      </c>
      <c r="B1054" s="133">
        <v>63.9</v>
      </c>
      <c r="D1054" s="132">
        <v>41668</v>
      </c>
      <c r="E1054" s="133">
        <v>60.58</v>
      </c>
      <c r="G1054" s="132">
        <v>41670</v>
      </c>
      <c r="H1054" s="137">
        <v>59.35</v>
      </c>
      <c r="I1054" s="132">
        <v>40884</v>
      </c>
      <c r="J1054" s="138" t="e">
        <v>#N/A</v>
      </c>
      <c r="K1054" s="138" t="e">
        <f t="shared" si="32"/>
        <v>#N/A</v>
      </c>
      <c r="L1054" s="138" t="e">
        <f t="shared" si="33"/>
        <v>#N/A</v>
      </c>
    </row>
    <row r="1055" spans="1:12" x14ac:dyDescent="0.3">
      <c r="A1055" s="132">
        <v>42055</v>
      </c>
      <c r="B1055" s="133">
        <v>61.62</v>
      </c>
      <c r="D1055" s="132">
        <v>41669</v>
      </c>
      <c r="E1055" s="133">
        <v>60.29</v>
      </c>
      <c r="G1055" s="132">
        <v>41673</v>
      </c>
      <c r="H1055" s="137">
        <v>62.18</v>
      </c>
      <c r="I1055" s="132">
        <v>40885</v>
      </c>
      <c r="J1055" s="138">
        <v>73.989999999999995</v>
      </c>
      <c r="K1055" s="138" t="e">
        <f t="shared" si="32"/>
        <v>#N/A</v>
      </c>
      <c r="L1055" s="138" t="e">
        <f t="shared" si="33"/>
        <v>#N/A</v>
      </c>
    </row>
    <row r="1056" spans="1:12" x14ac:dyDescent="0.3">
      <c r="A1056" s="132">
        <v>42058</v>
      </c>
      <c r="B1056" s="133">
        <v>61.96</v>
      </c>
      <c r="D1056" s="132">
        <v>41670</v>
      </c>
      <c r="E1056" s="133">
        <v>63.44</v>
      </c>
      <c r="G1056" s="132">
        <v>41674</v>
      </c>
      <c r="H1056" s="137">
        <v>60.16</v>
      </c>
      <c r="I1056" s="132">
        <v>40886</v>
      </c>
      <c r="J1056" s="138">
        <v>71.469999999999985</v>
      </c>
      <c r="K1056" s="138" t="e">
        <f t="shared" si="32"/>
        <v>#N/A</v>
      </c>
      <c r="L1056" s="138" t="e">
        <f t="shared" si="33"/>
        <v>#N/A</v>
      </c>
    </row>
    <row r="1057" spans="1:12" x14ac:dyDescent="0.3">
      <c r="A1057" s="132">
        <v>42059</v>
      </c>
      <c r="B1057" s="133">
        <v>60.75</v>
      </c>
      <c r="D1057" s="132">
        <v>41673</v>
      </c>
      <c r="E1057" s="133">
        <v>65.930000000000007</v>
      </c>
      <c r="G1057" s="132">
        <v>41675</v>
      </c>
      <c r="H1057" s="137">
        <v>60.7</v>
      </c>
      <c r="I1057" s="132">
        <v>40889</v>
      </c>
      <c r="J1057" s="138">
        <v>71.924999999999997</v>
      </c>
      <c r="K1057" s="138" t="e">
        <f t="shared" si="32"/>
        <v>#N/A</v>
      </c>
      <c r="L1057" s="138" t="e">
        <f t="shared" si="33"/>
        <v>#N/A</v>
      </c>
    </row>
    <row r="1058" spans="1:12" x14ac:dyDescent="0.3">
      <c r="A1058" s="132">
        <v>42060</v>
      </c>
      <c r="B1058" s="133">
        <v>60.57</v>
      </c>
      <c r="D1058" s="132">
        <v>41674</v>
      </c>
      <c r="E1058" s="133">
        <v>63.42</v>
      </c>
      <c r="G1058" s="132">
        <v>41676</v>
      </c>
      <c r="H1058" s="137">
        <v>55.33</v>
      </c>
      <c r="I1058" s="132">
        <v>40890</v>
      </c>
      <c r="J1058" s="138">
        <v>73.44</v>
      </c>
      <c r="K1058" s="138" t="e">
        <f t="shared" si="32"/>
        <v>#N/A</v>
      </c>
      <c r="L1058" s="138" t="e">
        <f t="shared" si="33"/>
        <v>#N/A</v>
      </c>
    </row>
    <row r="1059" spans="1:12" x14ac:dyDescent="0.3">
      <c r="A1059" s="132">
        <v>42061</v>
      </c>
      <c r="B1059" s="133">
        <v>60.68</v>
      </c>
      <c r="D1059" s="132">
        <v>41675</v>
      </c>
      <c r="E1059" s="133">
        <v>62.73</v>
      </c>
      <c r="G1059" s="132">
        <v>41677</v>
      </c>
      <c r="H1059" s="137">
        <v>52.78</v>
      </c>
      <c r="I1059" s="132">
        <v>40891</v>
      </c>
      <c r="J1059" s="138">
        <v>73.959999999999994</v>
      </c>
      <c r="K1059" s="138" t="e">
        <f t="shared" si="32"/>
        <v>#N/A</v>
      </c>
      <c r="L1059" s="138" t="e">
        <f t="shared" si="33"/>
        <v>#N/A</v>
      </c>
    </row>
    <row r="1060" spans="1:12" x14ac:dyDescent="0.3">
      <c r="A1060" s="132">
        <v>42062</v>
      </c>
      <c r="B1060" s="133">
        <v>60.77</v>
      </c>
      <c r="D1060" s="132">
        <v>41676</v>
      </c>
      <c r="E1060" s="133">
        <v>60.24</v>
      </c>
      <c r="G1060" s="132">
        <v>41680</v>
      </c>
      <c r="H1060" s="137">
        <v>52.37</v>
      </c>
      <c r="I1060" s="132">
        <v>40892</v>
      </c>
      <c r="J1060" s="138">
        <v>73.524999999999991</v>
      </c>
      <c r="K1060" s="138" t="e">
        <f t="shared" si="32"/>
        <v>#N/A</v>
      </c>
      <c r="L1060" s="138" t="e">
        <f t="shared" si="33"/>
        <v>#N/A</v>
      </c>
    </row>
    <row r="1061" spans="1:12" x14ac:dyDescent="0.3">
      <c r="A1061" s="132">
        <v>42065</v>
      </c>
      <c r="B1061" s="133">
        <v>58.72</v>
      </c>
      <c r="D1061" s="132">
        <v>41677</v>
      </c>
      <c r="E1061" s="133">
        <v>58.03</v>
      </c>
      <c r="G1061" s="132">
        <v>41681</v>
      </c>
      <c r="H1061" s="137">
        <v>51.26</v>
      </c>
      <c r="I1061" s="132">
        <v>40893</v>
      </c>
      <c r="J1061" s="138">
        <v>73.364999999999995</v>
      </c>
      <c r="K1061" s="138" t="e">
        <f t="shared" si="32"/>
        <v>#N/A</v>
      </c>
      <c r="L1061" s="138" t="e">
        <f t="shared" si="33"/>
        <v>#N/A</v>
      </c>
    </row>
    <row r="1062" spans="1:12" x14ac:dyDescent="0.3">
      <c r="A1062" s="132">
        <v>42066</v>
      </c>
      <c r="B1062" s="133">
        <v>59.48</v>
      </c>
      <c r="D1062" s="132">
        <v>41680</v>
      </c>
      <c r="E1062" s="133">
        <v>57.96</v>
      </c>
      <c r="G1062" s="132">
        <v>41682</v>
      </c>
      <c r="H1062" s="137">
        <v>51.44</v>
      </c>
      <c r="I1062" s="132">
        <v>40896</v>
      </c>
      <c r="J1062" s="138">
        <v>73.435000000000002</v>
      </c>
      <c r="K1062" s="138" t="e">
        <f t="shared" si="32"/>
        <v>#N/A</v>
      </c>
      <c r="L1062" s="138" t="e">
        <f t="shared" si="33"/>
        <v>#N/A</v>
      </c>
    </row>
    <row r="1063" spans="1:12" x14ac:dyDescent="0.3">
      <c r="A1063" s="132">
        <v>42067</v>
      </c>
      <c r="B1063" s="133">
        <v>58.92</v>
      </c>
      <c r="D1063" s="132">
        <v>41681</v>
      </c>
      <c r="E1063" s="133">
        <v>56.59</v>
      </c>
      <c r="G1063" s="132">
        <v>41683</v>
      </c>
      <c r="H1063" s="137">
        <v>51.63</v>
      </c>
      <c r="I1063" s="132">
        <v>40897</v>
      </c>
      <c r="J1063" s="138">
        <v>71.25</v>
      </c>
      <c r="K1063" s="138" t="e">
        <f t="shared" si="32"/>
        <v>#N/A</v>
      </c>
      <c r="L1063" s="138" t="e">
        <f t="shared" si="33"/>
        <v>#N/A</v>
      </c>
    </row>
    <row r="1064" spans="1:12" x14ac:dyDescent="0.3">
      <c r="A1064" s="132">
        <v>42068</v>
      </c>
      <c r="B1064" s="133">
        <v>57.74</v>
      </c>
      <c r="D1064" s="132">
        <v>41682</v>
      </c>
      <c r="E1064" s="133">
        <v>57.05</v>
      </c>
      <c r="G1064" s="132">
        <v>41684</v>
      </c>
      <c r="H1064" s="137">
        <v>50.8</v>
      </c>
      <c r="I1064" s="132">
        <v>40898</v>
      </c>
      <c r="J1064" s="138">
        <v>69.279999999999987</v>
      </c>
      <c r="K1064" s="138">
        <f t="shared" si="32"/>
        <v>-6.3657250979862259E-2</v>
      </c>
      <c r="L1064" s="138">
        <f t="shared" si="33"/>
        <v>-76.388701175834697</v>
      </c>
    </row>
    <row r="1065" spans="1:12" x14ac:dyDescent="0.3">
      <c r="A1065" s="132">
        <v>42069</v>
      </c>
      <c r="B1065" s="133">
        <v>60.76</v>
      </c>
      <c r="D1065" s="132">
        <v>41683</v>
      </c>
      <c r="E1065" s="133">
        <v>57.46</v>
      </c>
      <c r="G1065" s="132">
        <v>41688</v>
      </c>
      <c r="H1065" s="137">
        <v>51.03</v>
      </c>
      <c r="I1065" s="132">
        <v>40899</v>
      </c>
      <c r="J1065" s="138">
        <v>69.215000000000003</v>
      </c>
      <c r="K1065" s="138">
        <f t="shared" si="32"/>
        <v>-3.1551700013991629E-2</v>
      </c>
      <c r="L1065" s="138">
        <f t="shared" si="33"/>
        <v>-37.862040016789948</v>
      </c>
    </row>
    <row r="1066" spans="1:12" x14ac:dyDescent="0.3">
      <c r="A1066" s="132">
        <v>42072</v>
      </c>
      <c r="B1066" s="133">
        <v>59.38</v>
      </c>
      <c r="D1066" s="132">
        <v>41684</v>
      </c>
      <c r="E1066" s="133">
        <v>57.2</v>
      </c>
      <c r="G1066" s="132">
        <v>41689</v>
      </c>
      <c r="H1066" s="137">
        <v>54.23</v>
      </c>
      <c r="I1066" s="132">
        <v>40900</v>
      </c>
      <c r="J1066" s="138">
        <v>71.454999999999998</v>
      </c>
      <c r="K1066" s="138">
        <f t="shared" si="32"/>
        <v>-6.5345846367744018E-3</v>
      </c>
      <c r="L1066" s="138">
        <f t="shared" si="33"/>
        <v>-7.8415015641292811</v>
      </c>
    </row>
    <row r="1067" spans="1:12" x14ac:dyDescent="0.3">
      <c r="A1067" s="132">
        <v>42073</v>
      </c>
      <c r="B1067" s="133">
        <v>61.17</v>
      </c>
      <c r="D1067" s="132">
        <v>41688</v>
      </c>
      <c r="E1067" s="133">
        <v>57.52</v>
      </c>
      <c r="G1067" s="132">
        <v>41690</v>
      </c>
      <c r="H1067" s="137">
        <v>53.28</v>
      </c>
      <c r="I1067" s="132">
        <v>40904</v>
      </c>
      <c r="J1067" s="138">
        <v>68.644999999999996</v>
      </c>
      <c r="K1067" s="138">
        <f t="shared" si="32"/>
        <v>-6.529139433551201E-2</v>
      </c>
      <c r="L1067" s="138">
        <f t="shared" si="33"/>
        <v>-78.349673202614412</v>
      </c>
    </row>
    <row r="1068" spans="1:12" x14ac:dyDescent="0.3">
      <c r="A1068" s="132">
        <v>42074</v>
      </c>
      <c r="B1068" s="133">
        <v>62</v>
      </c>
      <c r="D1068" s="132">
        <v>41689</v>
      </c>
      <c r="E1068" s="133">
        <v>60.26</v>
      </c>
      <c r="G1068" s="132">
        <v>41691</v>
      </c>
      <c r="H1068" s="137">
        <v>51.61</v>
      </c>
      <c r="I1068" s="132">
        <v>40905</v>
      </c>
      <c r="J1068" s="138">
        <v>69.7</v>
      </c>
      <c r="K1068" s="138">
        <f t="shared" si="32"/>
        <v>-5.7598702001081546E-2</v>
      </c>
      <c r="L1068" s="138">
        <f t="shared" si="33"/>
        <v>-69.118442401297855</v>
      </c>
    </row>
    <row r="1069" spans="1:12" x14ac:dyDescent="0.3">
      <c r="A1069" s="132">
        <v>42075</v>
      </c>
      <c r="B1069" s="133">
        <v>59.33</v>
      </c>
      <c r="D1069" s="132">
        <v>41690</v>
      </c>
      <c r="E1069" s="133">
        <v>58.2</v>
      </c>
      <c r="G1069" s="132">
        <v>41694</v>
      </c>
      <c r="H1069" s="137">
        <v>52.43</v>
      </c>
      <c r="I1069" s="132">
        <v>40906</v>
      </c>
      <c r="J1069" s="138">
        <v>68.685000000000002</v>
      </c>
      <c r="K1069" s="138">
        <f t="shared" si="32"/>
        <v>-6.5827949676980482E-2</v>
      </c>
      <c r="L1069" s="138">
        <f t="shared" si="33"/>
        <v>-78.99353961237658</v>
      </c>
    </row>
    <row r="1070" spans="1:12" x14ac:dyDescent="0.3">
      <c r="A1070" s="132">
        <v>42076</v>
      </c>
      <c r="B1070" s="133">
        <v>60.26</v>
      </c>
      <c r="D1070" s="132">
        <v>41691</v>
      </c>
      <c r="E1070" s="133">
        <v>57.19</v>
      </c>
      <c r="G1070" s="132">
        <v>41695</v>
      </c>
      <c r="H1070" s="137">
        <v>52.03</v>
      </c>
      <c r="I1070" s="132">
        <v>40907</v>
      </c>
      <c r="J1070" s="138">
        <v>68.714999999999989</v>
      </c>
      <c r="K1070" s="138">
        <f t="shared" si="32"/>
        <v>-6.3381721529339685E-2</v>
      </c>
      <c r="L1070" s="138">
        <f t="shared" si="33"/>
        <v>-76.058065835207614</v>
      </c>
    </row>
    <row r="1071" spans="1:12" x14ac:dyDescent="0.3">
      <c r="A1071" s="132">
        <v>42079</v>
      </c>
      <c r="B1071" s="133">
        <v>59.35</v>
      </c>
      <c r="D1071" s="132">
        <v>41694</v>
      </c>
      <c r="E1071" s="133">
        <v>58.36</v>
      </c>
      <c r="G1071" s="132">
        <v>41696</v>
      </c>
      <c r="H1071" s="137">
        <v>54.04</v>
      </c>
      <c r="I1071" s="132">
        <v>40911</v>
      </c>
      <c r="J1071" s="138">
        <v>68.084999999999994</v>
      </c>
      <c r="K1071" s="138">
        <f t="shared" si="32"/>
        <v>-7.2853543950432476E-2</v>
      </c>
      <c r="L1071" s="138">
        <f t="shared" si="33"/>
        <v>-87.424252740518966</v>
      </c>
    </row>
    <row r="1072" spans="1:12" x14ac:dyDescent="0.3">
      <c r="A1072" s="132">
        <v>42080</v>
      </c>
      <c r="B1072" s="133">
        <v>59.3</v>
      </c>
      <c r="D1072" s="132">
        <v>41695</v>
      </c>
      <c r="E1072" s="133">
        <v>57.26</v>
      </c>
      <c r="G1072" s="132">
        <v>41697</v>
      </c>
      <c r="H1072" s="137">
        <v>52.93</v>
      </c>
      <c r="I1072" s="132">
        <v>40912</v>
      </c>
      <c r="J1072" s="138">
        <v>67.725000000000009</v>
      </c>
      <c r="K1072" s="138">
        <f t="shared" si="32"/>
        <v>-4.9473684210526198E-2</v>
      </c>
      <c r="L1072" s="138">
        <f t="shared" si="33"/>
        <v>-59.368421052631433</v>
      </c>
    </row>
    <row r="1073" spans="1:12" x14ac:dyDescent="0.3">
      <c r="A1073" s="132">
        <v>42081</v>
      </c>
      <c r="B1073" s="133">
        <v>56.96</v>
      </c>
      <c r="D1073" s="132">
        <v>41696</v>
      </c>
      <c r="E1073" s="133">
        <v>58.24</v>
      </c>
      <c r="G1073" s="132">
        <v>41698</v>
      </c>
      <c r="H1073" s="137">
        <v>54.4</v>
      </c>
      <c r="I1073" s="132">
        <v>40913</v>
      </c>
      <c r="J1073" s="138">
        <v>67.224999999999994</v>
      </c>
      <c r="K1073" s="138">
        <f t="shared" si="32"/>
        <v>-2.9662240184757403E-2</v>
      </c>
      <c r="L1073" s="138">
        <f t="shared" si="33"/>
        <v>-35.594688221708886</v>
      </c>
    </row>
    <row r="1074" spans="1:12" x14ac:dyDescent="0.3">
      <c r="A1074" s="132">
        <v>42082</v>
      </c>
      <c r="B1074" s="133">
        <v>61.06</v>
      </c>
      <c r="D1074" s="132">
        <v>41697</v>
      </c>
      <c r="E1074" s="133">
        <v>59.17</v>
      </c>
      <c r="G1074" s="132">
        <v>41701</v>
      </c>
      <c r="H1074" s="137">
        <v>56.02</v>
      </c>
      <c r="I1074" s="132">
        <v>40914</v>
      </c>
      <c r="J1074" s="138">
        <v>67.489999999999995</v>
      </c>
      <c r="K1074" s="138">
        <f t="shared" si="32"/>
        <v>-2.4922343422668618E-2</v>
      </c>
      <c r="L1074" s="138">
        <f t="shared" si="33"/>
        <v>-29.906812107202338</v>
      </c>
    </row>
    <row r="1075" spans="1:12" x14ac:dyDescent="0.3">
      <c r="A1075" s="132">
        <v>42083</v>
      </c>
      <c r="B1075" s="133">
        <v>60.24</v>
      </c>
      <c r="D1075" s="132">
        <v>41698</v>
      </c>
      <c r="E1075" s="133">
        <v>59.96</v>
      </c>
      <c r="G1075" s="132">
        <v>41702</v>
      </c>
      <c r="H1075" s="137">
        <v>53.28</v>
      </c>
      <c r="I1075" s="132">
        <v>40917</v>
      </c>
      <c r="J1075" s="138">
        <v>68.81</v>
      </c>
      <c r="K1075" s="138">
        <f t="shared" si="32"/>
        <v>-3.7016303967531958E-2</v>
      </c>
      <c r="L1075" s="138">
        <f t="shared" si="33"/>
        <v>-44.419564761038345</v>
      </c>
    </row>
    <row r="1076" spans="1:12" x14ac:dyDescent="0.3">
      <c r="A1076" s="132">
        <v>42086</v>
      </c>
      <c r="B1076" s="133">
        <v>63.57</v>
      </c>
      <c r="D1076" s="132">
        <v>41701</v>
      </c>
      <c r="E1076" s="133">
        <v>60.45</v>
      </c>
      <c r="G1076" s="132">
        <v>41703</v>
      </c>
      <c r="H1076" s="137">
        <v>53.35</v>
      </c>
      <c r="I1076" s="132">
        <v>40918</v>
      </c>
      <c r="J1076" s="138">
        <v>67.504999999999995</v>
      </c>
      <c r="K1076" s="138">
        <f t="shared" si="32"/>
        <v>-1.6607181877776978E-2</v>
      </c>
      <c r="L1076" s="138">
        <f t="shared" si="33"/>
        <v>-19.92861825333237</v>
      </c>
    </row>
    <row r="1077" spans="1:12" x14ac:dyDescent="0.3">
      <c r="A1077" s="132">
        <v>42087</v>
      </c>
      <c r="B1077" s="133">
        <v>62.94</v>
      </c>
      <c r="D1077" s="132">
        <v>41702</v>
      </c>
      <c r="E1077" s="133">
        <v>57.91</v>
      </c>
      <c r="G1077" s="132">
        <v>41704</v>
      </c>
      <c r="H1077" s="137">
        <v>54.42</v>
      </c>
      <c r="I1077" s="132">
        <v>40919</v>
      </c>
      <c r="J1077" s="138">
        <v>67.214999999999989</v>
      </c>
      <c r="K1077" s="138">
        <f t="shared" si="32"/>
        <v>-3.5652797704447826E-2</v>
      </c>
      <c r="L1077" s="138">
        <f t="shared" si="33"/>
        <v>-42.783357245337385</v>
      </c>
    </row>
    <row r="1078" spans="1:12" x14ac:dyDescent="0.3">
      <c r="A1078" s="132">
        <v>42088</v>
      </c>
      <c r="B1078" s="133">
        <v>65.11</v>
      </c>
      <c r="D1078" s="132">
        <v>41703</v>
      </c>
      <c r="E1078" s="133">
        <v>58.51</v>
      </c>
      <c r="G1078" s="132">
        <v>41705</v>
      </c>
      <c r="H1078" s="137">
        <v>54.14</v>
      </c>
      <c r="I1078" s="132">
        <v>40920</v>
      </c>
      <c r="J1078" s="138">
        <v>67.055000000000007</v>
      </c>
      <c r="K1078" s="138">
        <f t="shared" si="32"/>
        <v>-2.3731527990099664E-2</v>
      </c>
      <c r="L1078" s="138">
        <f t="shared" si="33"/>
        <v>-28.477833588119598</v>
      </c>
    </row>
    <row r="1079" spans="1:12" x14ac:dyDescent="0.3">
      <c r="A1079" s="132">
        <v>42089</v>
      </c>
      <c r="B1079" s="133">
        <v>63.71</v>
      </c>
      <c r="D1079" s="132">
        <v>41704</v>
      </c>
      <c r="E1079" s="133">
        <v>60.09</v>
      </c>
      <c r="G1079" s="132">
        <v>41708</v>
      </c>
      <c r="H1079" s="137">
        <v>54.26</v>
      </c>
      <c r="I1079" s="132">
        <v>40921</v>
      </c>
      <c r="J1079" s="138">
        <v>67.459999999999994</v>
      </c>
      <c r="K1079" s="138">
        <f t="shared" si="32"/>
        <v>-1.826384341119109E-2</v>
      </c>
      <c r="L1079" s="138">
        <f t="shared" si="33"/>
        <v>-21.916612093429308</v>
      </c>
    </row>
    <row r="1080" spans="1:12" x14ac:dyDescent="0.3">
      <c r="A1080" s="132">
        <v>42090</v>
      </c>
      <c r="B1080" s="133">
        <v>65.45</v>
      </c>
      <c r="D1080" s="132">
        <v>41705</v>
      </c>
      <c r="E1080" s="133">
        <v>59.42</v>
      </c>
      <c r="G1080" s="132">
        <v>41709</v>
      </c>
      <c r="H1080" s="137">
        <v>55.51</v>
      </c>
      <c r="I1080" s="132">
        <v>40925</v>
      </c>
      <c r="J1080" s="138">
        <v>67.365000000000009</v>
      </c>
      <c r="K1080" s="138">
        <f t="shared" si="32"/>
        <v>-1.0575016523463094E-2</v>
      </c>
      <c r="L1080" s="138">
        <f t="shared" si="33"/>
        <v>-12.690019828155711</v>
      </c>
    </row>
    <row r="1081" spans="1:12" x14ac:dyDescent="0.3">
      <c r="A1081" s="132">
        <v>42093</v>
      </c>
      <c r="B1081" s="133">
        <v>63.71</v>
      </c>
      <c r="D1081" s="132">
        <v>41708</v>
      </c>
      <c r="E1081" s="133">
        <v>59.6</v>
      </c>
      <c r="G1081" s="132">
        <v>41710</v>
      </c>
      <c r="H1081" s="137">
        <v>54.82</v>
      </c>
      <c r="I1081" s="132">
        <v>40926</v>
      </c>
      <c r="J1081" s="138">
        <v>67.470000000000013</v>
      </c>
      <c r="K1081" s="138">
        <f t="shared" si="32"/>
        <v>-3.7652270210409068E-3</v>
      </c>
      <c r="L1081" s="138">
        <f t="shared" si="33"/>
        <v>-4.518272425249088</v>
      </c>
    </row>
    <row r="1082" spans="1:12" x14ac:dyDescent="0.3">
      <c r="A1082" s="132">
        <v>42094</v>
      </c>
      <c r="B1082" s="133">
        <v>65.61</v>
      </c>
      <c r="D1082" s="132">
        <v>41709</v>
      </c>
      <c r="E1082" s="133">
        <v>61.05</v>
      </c>
      <c r="G1082" s="132">
        <v>41711</v>
      </c>
      <c r="H1082" s="137">
        <v>56.96</v>
      </c>
      <c r="I1082" s="132">
        <v>40927</v>
      </c>
      <c r="J1082" s="138">
        <v>66.63</v>
      </c>
      <c r="K1082" s="138">
        <f t="shared" si="32"/>
        <v>-8.8508739308292891E-3</v>
      </c>
      <c r="L1082" s="138">
        <f t="shared" si="33"/>
        <v>-10.621048716995146</v>
      </c>
    </row>
    <row r="1083" spans="1:12" x14ac:dyDescent="0.3">
      <c r="A1083" s="132">
        <v>42095</v>
      </c>
      <c r="B1083" s="133">
        <v>65.180000000000007</v>
      </c>
      <c r="D1083" s="132">
        <v>41710</v>
      </c>
      <c r="E1083" s="133">
        <v>60.57</v>
      </c>
      <c r="G1083" s="132">
        <v>41712</v>
      </c>
      <c r="H1083" s="137">
        <v>59.02</v>
      </c>
      <c r="I1083" s="132">
        <v>40928</v>
      </c>
      <c r="J1083" s="138">
        <v>67.484999999999999</v>
      </c>
      <c r="K1083" s="138">
        <f t="shared" si="32"/>
        <v>-7.4085049636915881E-5</v>
      </c>
      <c r="L1083" s="138">
        <f t="shared" si="33"/>
        <v>-8.8902059564299057E-2</v>
      </c>
    </row>
    <row r="1084" spans="1:12" x14ac:dyDescent="0.3">
      <c r="A1084" s="132">
        <v>42096</v>
      </c>
      <c r="B1084" s="133">
        <v>64.150000000000006</v>
      </c>
      <c r="D1084" s="132">
        <v>41711</v>
      </c>
      <c r="E1084" s="133">
        <v>60.84</v>
      </c>
      <c r="G1084" s="132">
        <v>41715</v>
      </c>
      <c r="H1084" s="137">
        <v>55.29</v>
      </c>
      <c r="I1084" s="132">
        <v>40931</v>
      </c>
      <c r="J1084" s="138">
        <v>68.089999999999989</v>
      </c>
      <c r="K1084" s="138">
        <f t="shared" si="32"/>
        <v>-1.0463595407644428E-2</v>
      </c>
      <c r="L1084" s="138">
        <f t="shared" si="33"/>
        <v>-12.556314489173312</v>
      </c>
    </row>
    <row r="1085" spans="1:12" x14ac:dyDescent="0.3">
      <c r="A1085" s="132">
        <v>42100</v>
      </c>
      <c r="B1085" s="133">
        <v>63.94</v>
      </c>
      <c r="D1085" s="132">
        <v>41712</v>
      </c>
      <c r="E1085" s="133">
        <v>62.81</v>
      </c>
      <c r="G1085" s="132">
        <v>41716</v>
      </c>
      <c r="H1085" s="137">
        <v>53.67</v>
      </c>
      <c r="I1085" s="132">
        <v>40932</v>
      </c>
      <c r="J1085" s="138">
        <v>68.325000000000003</v>
      </c>
      <c r="K1085" s="138">
        <f t="shared" si="32"/>
        <v>1.2147248351974038E-2</v>
      </c>
      <c r="L1085" s="138">
        <f t="shared" si="33"/>
        <v>14.576698022368845</v>
      </c>
    </row>
    <row r="1086" spans="1:12" x14ac:dyDescent="0.3">
      <c r="A1086" s="132">
        <v>42101</v>
      </c>
      <c r="B1086" s="133">
        <v>64.7</v>
      </c>
      <c r="D1086" s="132">
        <v>41715</v>
      </c>
      <c r="E1086" s="133">
        <v>60.3</v>
      </c>
      <c r="G1086" s="132">
        <v>41717</v>
      </c>
      <c r="H1086" s="137">
        <v>53.8</v>
      </c>
      <c r="I1086" s="132">
        <v>40933</v>
      </c>
      <c r="J1086" s="138">
        <v>68.194999999999993</v>
      </c>
      <c r="K1086" s="138">
        <f t="shared" si="32"/>
        <v>1.4580078851446911E-2</v>
      </c>
      <c r="L1086" s="138">
        <f t="shared" si="33"/>
        <v>17.496094621736294</v>
      </c>
    </row>
    <row r="1087" spans="1:12" x14ac:dyDescent="0.3">
      <c r="A1087" s="132">
        <v>42102</v>
      </c>
      <c r="B1087" s="133">
        <v>64.22</v>
      </c>
      <c r="D1087" s="132">
        <v>41716</v>
      </c>
      <c r="E1087" s="133">
        <v>58.66</v>
      </c>
      <c r="G1087" s="132">
        <v>41718</v>
      </c>
      <c r="H1087" s="137">
        <v>52.42</v>
      </c>
      <c r="I1087" s="132">
        <v>40934</v>
      </c>
      <c r="J1087" s="138">
        <v>68.819999999999993</v>
      </c>
      <c r="K1087" s="138">
        <f t="shared" si="32"/>
        <v>2.6321676235925528E-2</v>
      </c>
      <c r="L1087" s="138">
        <f t="shared" si="33"/>
        <v>31.586011483110632</v>
      </c>
    </row>
    <row r="1088" spans="1:12" x14ac:dyDescent="0.3">
      <c r="A1088" s="132">
        <v>42103</v>
      </c>
      <c r="B1088" s="133">
        <v>63.31</v>
      </c>
      <c r="D1088" s="132">
        <v>41717</v>
      </c>
      <c r="E1088" s="133">
        <v>58.56</v>
      </c>
      <c r="G1088" s="132">
        <v>41719</v>
      </c>
      <c r="H1088" s="137">
        <v>54.34</v>
      </c>
      <c r="I1088" s="132">
        <v>40935</v>
      </c>
      <c r="J1088" s="138">
        <v>68.524999999999991</v>
      </c>
      <c r="K1088" s="138">
        <f t="shared" si="32"/>
        <v>1.5787133115920515E-2</v>
      </c>
      <c r="L1088" s="138">
        <f t="shared" si="33"/>
        <v>18.944559739104616</v>
      </c>
    </row>
    <row r="1089" spans="1:12" x14ac:dyDescent="0.3">
      <c r="A1089" s="132">
        <v>42104</v>
      </c>
      <c r="B1089" s="133">
        <v>62.18</v>
      </c>
      <c r="D1089" s="132">
        <v>41718</v>
      </c>
      <c r="E1089" s="133">
        <v>57.88</v>
      </c>
      <c r="G1089" s="132">
        <v>41722</v>
      </c>
      <c r="H1089" s="137">
        <v>55.52</v>
      </c>
      <c r="I1089" s="132">
        <v>40938</v>
      </c>
      <c r="J1089" s="138">
        <v>70.215000000000018</v>
      </c>
      <c r="K1089" s="138">
        <f t="shared" si="32"/>
        <v>4.2306835894010367E-2</v>
      </c>
      <c r="L1089" s="138">
        <f t="shared" si="33"/>
        <v>50.768203072812433</v>
      </c>
    </row>
    <row r="1090" spans="1:12" x14ac:dyDescent="0.3">
      <c r="A1090" s="132">
        <v>42107</v>
      </c>
      <c r="B1090" s="133">
        <v>64.78</v>
      </c>
      <c r="D1090" s="132">
        <v>41719</v>
      </c>
      <c r="E1090" s="133">
        <v>58.73</v>
      </c>
      <c r="G1090" s="132">
        <v>41723</v>
      </c>
      <c r="H1090" s="137">
        <v>54.15</v>
      </c>
      <c r="I1090" s="132">
        <v>40939</v>
      </c>
      <c r="J1090" s="138">
        <v>71.239999999999995</v>
      </c>
      <c r="K1090" s="138">
        <f t="shared" si="32"/>
        <v>5.587668593448912E-2</v>
      </c>
      <c r="L1090" s="138">
        <f t="shared" si="33"/>
        <v>67.052023121386938</v>
      </c>
    </row>
    <row r="1091" spans="1:12" x14ac:dyDescent="0.3">
      <c r="A1091" s="132">
        <v>42108</v>
      </c>
      <c r="B1091" s="133">
        <v>65.45</v>
      </c>
      <c r="D1091" s="132">
        <v>41722</v>
      </c>
      <c r="E1091" s="133">
        <v>59.78</v>
      </c>
      <c r="G1091" s="132">
        <v>41724</v>
      </c>
      <c r="H1091" s="137">
        <v>57.17</v>
      </c>
      <c r="I1091" s="132">
        <v>40940</v>
      </c>
      <c r="J1091" s="138">
        <v>70.339999999999989</v>
      </c>
      <c r="K1091" s="138">
        <f t="shared" si="32"/>
        <v>5.5680624343388774E-2</v>
      </c>
      <c r="L1091" s="138">
        <f t="shared" si="33"/>
        <v>66.816749212066526</v>
      </c>
    </row>
    <row r="1092" spans="1:12" x14ac:dyDescent="0.3">
      <c r="A1092" s="132">
        <v>42109</v>
      </c>
      <c r="B1092" s="133">
        <v>66.099999999999994</v>
      </c>
      <c r="D1092" s="132">
        <v>41723</v>
      </c>
      <c r="E1092" s="133">
        <v>59.22</v>
      </c>
      <c r="G1092" s="132">
        <v>41725</v>
      </c>
      <c r="H1092" s="137">
        <v>55.84</v>
      </c>
      <c r="I1092" s="132">
        <v>40941</v>
      </c>
      <c r="J1092" s="138">
        <v>70.015000000000001</v>
      </c>
      <c r="K1092" s="138">
        <f t="shared" si="32"/>
        <v>3.7489812550937265E-2</v>
      </c>
      <c r="L1092" s="138">
        <f t="shared" si="33"/>
        <v>44.987775061124715</v>
      </c>
    </row>
    <row r="1093" spans="1:12" x14ac:dyDescent="0.3">
      <c r="A1093" s="132">
        <v>42110</v>
      </c>
      <c r="B1093" s="133">
        <v>66.87</v>
      </c>
      <c r="D1093" s="132">
        <v>41724</v>
      </c>
      <c r="E1093" s="133">
        <v>61.51</v>
      </c>
      <c r="G1093" s="132">
        <v>41726</v>
      </c>
      <c r="H1093" s="137">
        <v>54.76</v>
      </c>
      <c r="I1093" s="132">
        <v>40942</v>
      </c>
      <c r="J1093" s="138">
        <v>68.844999999999999</v>
      </c>
      <c r="K1093" s="138">
        <f t="shared" si="32"/>
        <v>1.1088265530915109E-2</v>
      </c>
      <c r="L1093" s="138">
        <f t="shared" si="33"/>
        <v>13.305918637098131</v>
      </c>
    </row>
    <row r="1094" spans="1:12" x14ac:dyDescent="0.3">
      <c r="A1094" s="132">
        <v>42111</v>
      </c>
      <c r="B1094" s="133">
        <v>67.14</v>
      </c>
      <c r="D1094" s="132">
        <v>41725</v>
      </c>
      <c r="E1094" s="133">
        <v>60.89</v>
      </c>
      <c r="G1094" s="132">
        <v>41729</v>
      </c>
      <c r="H1094" s="137">
        <v>54.04</v>
      </c>
      <c r="I1094" s="132">
        <v>40945</v>
      </c>
      <c r="J1094" s="138">
        <v>70.495000000000005</v>
      </c>
      <c r="K1094" s="138">
        <f t="shared" si="32"/>
        <v>3.1759970728137604E-2</v>
      </c>
      <c r="L1094" s="138">
        <f t="shared" si="33"/>
        <v>38.111964873765118</v>
      </c>
    </row>
    <row r="1095" spans="1:12" x14ac:dyDescent="0.3">
      <c r="A1095" s="132">
        <v>42114</v>
      </c>
      <c r="B1095" s="133">
        <v>67.819999999999993</v>
      </c>
      <c r="D1095" s="132">
        <v>41726</v>
      </c>
      <c r="E1095" s="133">
        <v>60.06</v>
      </c>
      <c r="G1095" s="132">
        <v>41730</v>
      </c>
      <c r="H1095" s="137">
        <v>52.4</v>
      </c>
      <c r="I1095" s="132">
        <v>40946</v>
      </c>
      <c r="J1095" s="138">
        <v>71.965000000000003</v>
      </c>
      <c r="K1095" s="138">
        <f t="shared" si="32"/>
        <v>5.5282645355231474E-2</v>
      </c>
      <c r="L1095" s="138">
        <f t="shared" si="33"/>
        <v>66.339174426277765</v>
      </c>
    </row>
    <row r="1096" spans="1:12" x14ac:dyDescent="0.3">
      <c r="A1096" s="132">
        <v>42115</v>
      </c>
      <c r="B1096" s="133">
        <v>67.45</v>
      </c>
      <c r="D1096" s="132">
        <v>41729</v>
      </c>
      <c r="E1096" s="133">
        <v>58.66</v>
      </c>
      <c r="G1096" s="132">
        <v>41731</v>
      </c>
      <c r="H1096" s="137">
        <v>52.99</v>
      </c>
      <c r="I1096" s="132">
        <v>40947</v>
      </c>
      <c r="J1096" s="138">
        <v>70.98</v>
      </c>
      <c r="K1096" s="138">
        <f t="shared" si="32"/>
        <v>3.138622493461219E-2</v>
      </c>
      <c r="L1096" s="138">
        <f t="shared" si="33"/>
        <v>37.663469921534627</v>
      </c>
    </row>
    <row r="1097" spans="1:12" x14ac:dyDescent="0.3">
      <c r="A1097" s="132">
        <v>42116</v>
      </c>
      <c r="B1097" s="133">
        <v>66.77</v>
      </c>
      <c r="D1097" s="132">
        <v>41730</v>
      </c>
      <c r="E1097" s="133">
        <v>58.74</v>
      </c>
      <c r="G1097" s="132">
        <v>41732</v>
      </c>
      <c r="H1097" s="137">
        <v>51.92</v>
      </c>
      <c r="I1097" s="132">
        <v>40948</v>
      </c>
      <c r="J1097" s="138">
        <v>71.45</v>
      </c>
      <c r="K1097" s="138">
        <f t="shared" si="32"/>
        <v>4.2685151404597034E-2</v>
      </c>
      <c r="L1097" s="138">
        <f t="shared" si="33"/>
        <v>51.222181685516439</v>
      </c>
    </row>
    <row r="1098" spans="1:12" x14ac:dyDescent="0.3">
      <c r="A1098" s="132">
        <v>42117</v>
      </c>
      <c r="B1098" s="133">
        <v>67.91</v>
      </c>
      <c r="D1098" s="132">
        <v>41731</v>
      </c>
      <c r="E1098" s="133">
        <v>57.72</v>
      </c>
      <c r="G1098" s="132">
        <v>41733</v>
      </c>
      <c r="H1098" s="137">
        <v>53.48</v>
      </c>
      <c r="I1098" s="132">
        <v>40949</v>
      </c>
      <c r="J1098" s="138">
        <v>69.73</v>
      </c>
      <c r="K1098" s="138">
        <f t="shared" si="32"/>
        <v>-6.9073559780675571E-3</v>
      </c>
      <c r="L1098" s="138">
        <f t="shared" si="33"/>
        <v>-8.2888271736810673</v>
      </c>
    </row>
    <row r="1099" spans="1:12" x14ac:dyDescent="0.3">
      <c r="A1099" s="132">
        <v>42118</v>
      </c>
      <c r="B1099" s="133">
        <v>68.430000000000007</v>
      </c>
      <c r="D1099" s="132">
        <v>41732</v>
      </c>
      <c r="E1099" s="133">
        <v>57.72</v>
      </c>
      <c r="G1099" s="132">
        <v>41736</v>
      </c>
      <c r="H1099" s="137">
        <v>55.91</v>
      </c>
      <c r="I1099" s="132">
        <v>40952</v>
      </c>
      <c r="J1099" s="138">
        <v>68.83</v>
      </c>
      <c r="K1099" s="138">
        <f t="shared" si="32"/>
        <v>-3.3829309376754588E-2</v>
      </c>
      <c r="L1099" s="138">
        <f t="shared" si="33"/>
        <v>-40.595171252105509</v>
      </c>
    </row>
    <row r="1100" spans="1:12" x14ac:dyDescent="0.3">
      <c r="A1100" s="132">
        <v>42121</v>
      </c>
      <c r="B1100" s="133">
        <v>67.73</v>
      </c>
      <c r="D1100" s="132">
        <v>41733</v>
      </c>
      <c r="E1100" s="133">
        <v>59.27</v>
      </c>
      <c r="G1100" s="132">
        <v>41737</v>
      </c>
      <c r="H1100" s="137">
        <v>56.01</v>
      </c>
      <c r="I1100" s="132">
        <v>40953</v>
      </c>
      <c r="J1100" s="138">
        <v>69.239999999999995</v>
      </c>
      <c r="K1100" s="138">
        <f t="shared" si="32"/>
        <v>-1.5638328120557213E-2</v>
      </c>
      <c r="L1100" s="138">
        <f t="shared" si="33"/>
        <v>-18.765993744668656</v>
      </c>
    </row>
    <row r="1101" spans="1:12" x14ac:dyDescent="0.3">
      <c r="A1101" s="132">
        <v>42122</v>
      </c>
      <c r="B1101" s="133">
        <v>67.319999999999993</v>
      </c>
      <c r="D1101" s="132">
        <v>41736</v>
      </c>
      <c r="E1101" s="133">
        <v>60.25</v>
      </c>
      <c r="G1101" s="132">
        <v>41738</v>
      </c>
      <c r="H1101" s="137">
        <v>52.42</v>
      </c>
      <c r="I1101" s="132">
        <v>40954</v>
      </c>
      <c r="J1101" s="138">
        <v>69.98</v>
      </c>
      <c r="K1101" s="138">
        <f t="shared" si="32"/>
        <v>-4.9989288009707328E-4</v>
      </c>
      <c r="L1101" s="138">
        <f t="shared" si="33"/>
        <v>-0.59987145611648784</v>
      </c>
    </row>
    <row r="1102" spans="1:12" x14ac:dyDescent="0.3">
      <c r="A1102" s="132">
        <v>42123</v>
      </c>
      <c r="B1102" s="133">
        <v>66.790000000000006</v>
      </c>
      <c r="D1102" s="132">
        <v>41737</v>
      </c>
      <c r="E1102" s="133">
        <v>60.92</v>
      </c>
      <c r="G1102" s="132">
        <v>41739</v>
      </c>
      <c r="H1102" s="137">
        <v>55.97</v>
      </c>
      <c r="I1102" s="132">
        <v>40955</v>
      </c>
      <c r="J1102" s="138">
        <v>67.305000000000007</v>
      </c>
      <c r="K1102" s="138">
        <f t="shared" si="32"/>
        <v>-2.2369089984748233E-2</v>
      </c>
      <c r="L1102" s="138">
        <f t="shared" si="33"/>
        <v>-26.842907981697877</v>
      </c>
    </row>
    <row r="1103" spans="1:12" x14ac:dyDescent="0.3">
      <c r="A1103" s="132">
        <v>42124</v>
      </c>
      <c r="B1103" s="133">
        <v>66.8</v>
      </c>
      <c r="D1103" s="132">
        <v>41738</v>
      </c>
      <c r="E1103" s="133">
        <v>57.95</v>
      </c>
      <c r="G1103" s="132">
        <v>41740</v>
      </c>
      <c r="H1103" s="137">
        <v>58.06</v>
      </c>
      <c r="I1103" s="132">
        <v>40956</v>
      </c>
      <c r="J1103" s="138">
        <v>69.14</v>
      </c>
      <c r="K1103" s="138">
        <f t="shared" ref="K1103:K1166" si="34">(J1103-J1094)/J1094</f>
        <v>-1.9221221363217304E-2</v>
      </c>
      <c r="L1103" s="138">
        <f t="shared" ref="L1103:L1166" si="35">K1103*$D$2/$D$1</f>
        <v>-23.065465635860765</v>
      </c>
    </row>
    <row r="1104" spans="1:12" x14ac:dyDescent="0.3">
      <c r="A1104" s="132">
        <v>42125</v>
      </c>
      <c r="B1104" s="133">
        <v>64.959999999999994</v>
      </c>
      <c r="D1104" s="132">
        <v>41739</v>
      </c>
      <c r="E1104" s="133">
        <v>60.52</v>
      </c>
      <c r="G1104" s="132">
        <v>41743</v>
      </c>
      <c r="H1104" s="137">
        <v>57.81</v>
      </c>
      <c r="I1104" s="132">
        <v>40960</v>
      </c>
      <c r="J1104" s="138">
        <v>69.64</v>
      </c>
      <c r="K1104" s="138">
        <f t="shared" si="34"/>
        <v>-3.2307371638991216E-2</v>
      </c>
      <c r="L1104" s="138">
        <f t="shared" si="35"/>
        <v>-38.768845966789456</v>
      </c>
    </row>
    <row r="1105" spans="1:12" x14ac:dyDescent="0.3">
      <c r="A1105" s="132">
        <v>42128</v>
      </c>
      <c r="B1105" s="133">
        <v>64.84</v>
      </c>
      <c r="D1105" s="132">
        <v>41740</v>
      </c>
      <c r="E1105" s="133">
        <v>61.92</v>
      </c>
      <c r="G1105" s="132">
        <v>41744</v>
      </c>
      <c r="H1105" s="137">
        <v>56.19</v>
      </c>
      <c r="I1105" s="132">
        <v>40961</v>
      </c>
      <c r="J1105" s="138">
        <v>70.06</v>
      </c>
      <c r="K1105" s="138">
        <f t="shared" si="34"/>
        <v>-1.2961397576782215E-2</v>
      </c>
      <c r="L1105" s="138">
        <f t="shared" si="35"/>
        <v>-15.553677092138658</v>
      </c>
    </row>
    <row r="1106" spans="1:12" x14ac:dyDescent="0.3">
      <c r="A1106" s="132">
        <v>42129</v>
      </c>
      <c r="B1106" s="133">
        <v>67.89</v>
      </c>
      <c r="D1106" s="132">
        <v>41743</v>
      </c>
      <c r="E1106" s="133">
        <v>61.54</v>
      </c>
      <c r="G1106" s="132">
        <v>41745</v>
      </c>
      <c r="H1106" s="137">
        <v>55.26</v>
      </c>
      <c r="I1106" s="132">
        <v>40962</v>
      </c>
      <c r="J1106" s="138">
        <v>70.404999999999987</v>
      </c>
      <c r="K1106" s="138">
        <f t="shared" si="34"/>
        <v>-1.4625612316305331E-2</v>
      </c>
      <c r="L1106" s="138">
        <f t="shared" si="35"/>
        <v>-17.550734779566397</v>
      </c>
    </row>
    <row r="1107" spans="1:12" x14ac:dyDescent="0.3">
      <c r="A1107" s="132">
        <v>42130</v>
      </c>
      <c r="B1107" s="133">
        <v>66.790000000000006</v>
      </c>
      <c r="D1107" s="132">
        <v>41744</v>
      </c>
      <c r="E1107" s="133">
        <v>60.91</v>
      </c>
      <c r="G1107" s="132">
        <v>41746</v>
      </c>
      <c r="H1107" s="137">
        <v>56.46</v>
      </c>
      <c r="I1107" s="132">
        <v>40963</v>
      </c>
      <c r="J1107" s="138">
        <v>69.314999999999998</v>
      </c>
      <c r="K1107" s="138">
        <f t="shared" si="34"/>
        <v>-5.9515273196616408E-3</v>
      </c>
      <c r="L1107" s="138">
        <f t="shared" si="35"/>
        <v>-7.1418327835939683</v>
      </c>
    </row>
    <row r="1108" spans="1:12" x14ac:dyDescent="0.3">
      <c r="A1108" s="132">
        <v>42131</v>
      </c>
      <c r="B1108" s="133">
        <v>66.099999999999994</v>
      </c>
      <c r="D1108" s="132">
        <v>41745</v>
      </c>
      <c r="E1108" s="133">
        <v>60.24</v>
      </c>
      <c r="G1108" s="132">
        <v>41750</v>
      </c>
      <c r="H1108" s="137">
        <v>57.1</v>
      </c>
      <c r="I1108" s="132">
        <v>40966</v>
      </c>
      <c r="J1108" s="138">
        <v>69.665000000000006</v>
      </c>
      <c r="K1108" s="138">
        <f t="shared" si="34"/>
        <v>1.213133807932599E-2</v>
      </c>
      <c r="L1108" s="138">
        <f t="shared" si="35"/>
        <v>14.557605695191189</v>
      </c>
    </row>
    <row r="1109" spans="1:12" x14ac:dyDescent="0.3">
      <c r="A1109" s="132">
        <v>42132</v>
      </c>
      <c r="B1109" s="133">
        <v>64.260000000000005</v>
      </c>
      <c r="D1109" s="132">
        <v>41746</v>
      </c>
      <c r="E1109" s="133">
        <v>61.12</v>
      </c>
      <c r="G1109" s="132">
        <v>41751</v>
      </c>
      <c r="H1109" s="137">
        <v>56.4</v>
      </c>
      <c r="I1109" s="132">
        <v>40967</v>
      </c>
      <c r="J1109" s="138">
        <v>70.149999999999991</v>
      </c>
      <c r="K1109" s="138">
        <f t="shared" si="34"/>
        <v>1.3142692085499662E-2</v>
      </c>
      <c r="L1109" s="138">
        <f t="shared" si="35"/>
        <v>15.771230502599593</v>
      </c>
    </row>
    <row r="1110" spans="1:12" x14ac:dyDescent="0.3">
      <c r="A1110" s="132">
        <v>42135</v>
      </c>
      <c r="B1110" s="133">
        <v>65.3</v>
      </c>
      <c r="D1110" s="132">
        <v>41750</v>
      </c>
      <c r="E1110" s="133">
        <v>61.41</v>
      </c>
      <c r="G1110" s="132">
        <v>41752</v>
      </c>
      <c r="H1110" s="137">
        <v>56.59</v>
      </c>
      <c r="I1110" s="132">
        <v>40968</v>
      </c>
      <c r="J1110" s="138">
        <v>69.55</v>
      </c>
      <c r="K1110" s="138">
        <f t="shared" si="34"/>
        <v>-6.1446127464990967E-3</v>
      </c>
      <c r="L1110" s="138">
        <f t="shared" si="35"/>
        <v>-7.3735352957989164</v>
      </c>
    </row>
    <row r="1111" spans="1:12" x14ac:dyDescent="0.3">
      <c r="A1111" s="132">
        <v>42136</v>
      </c>
      <c r="B1111" s="133">
        <v>64.150000000000006</v>
      </c>
      <c r="D1111" s="132">
        <v>41751</v>
      </c>
      <c r="E1111" s="133">
        <v>60.63</v>
      </c>
      <c r="G1111" s="132">
        <v>41753</v>
      </c>
      <c r="H1111" s="137">
        <v>57.22</v>
      </c>
      <c r="I1111" s="132">
        <v>40969</v>
      </c>
      <c r="J1111" s="138">
        <v>68.44</v>
      </c>
      <c r="K1111" s="138">
        <f t="shared" si="34"/>
        <v>1.6863531684124369E-2</v>
      </c>
      <c r="L1111" s="138">
        <f t="shared" si="35"/>
        <v>20.236238020949244</v>
      </c>
    </row>
    <row r="1112" spans="1:12" x14ac:dyDescent="0.3">
      <c r="A1112" s="132">
        <v>42137</v>
      </c>
      <c r="B1112" s="133">
        <v>63.48</v>
      </c>
      <c r="D1112" s="132">
        <v>41752</v>
      </c>
      <c r="E1112" s="133">
        <v>60.59</v>
      </c>
      <c r="G1112" s="132">
        <v>41754</v>
      </c>
      <c r="H1112" s="137">
        <v>58.39</v>
      </c>
      <c r="I1112" s="132">
        <v>40970</v>
      </c>
      <c r="J1112" s="138">
        <v>69.625</v>
      </c>
      <c r="K1112" s="138">
        <f t="shared" si="34"/>
        <v>7.0147526757303935E-3</v>
      </c>
      <c r="L1112" s="138">
        <f t="shared" si="35"/>
        <v>8.4177032108764713</v>
      </c>
    </row>
    <row r="1113" spans="1:12" x14ac:dyDescent="0.3">
      <c r="A1113" s="132">
        <v>42138</v>
      </c>
      <c r="B1113" s="133">
        <v>63.66</v>
      </c>
      <c r="D1113" s="132">
        <v>41753</v>
      </c>
      <c r="E1113" s="133">
        <v>61.91</v>
      </c>
      <c r="G1113" s="132">
        <v>41757</v>
      </c>
      <c r="H1113" s="137">
        <v>55.87</v>
      </c>
      <c r="I1113" s="132">
        <v>40973</v>
      </c>
      <c r="J1113" s="138">
        <v>69.709999999999994</v>
      </c>
      <c r="K1113" s="138">
        <f t="shared" si="34"/>
        <v>1.0051694428488394E-3</v>
      </c>
      <c r="L1113" s="138">
        <f t="shared" si="35"/>
        <v>1.2062033314186071</v>
      </c>
    </row>
    <row r="1114" spans="1:12" x14ac:dyDescent="0.3">
      <c r="A1114" s="132">
        <v>42139</v>
      </c>
      <c r="B1114" s="133">
        <v>63.85</v>
      </c>
      <c r="D1114" s="132">
        <v>41754</v>
      </c>
      <c r="E1114" s="133">
        <v>61.7</v>
      </c>
      <c r="G1114" s="132">
        <v>41758</v>
      </c>
      <c r="H1114" s="137">
        <v>55.3</v>
      </c>
      <c r="I1114" s="132">
        <v>40974</v>
      </c>
      <c r="J1114" s="138">
        <v>70.314999999999998</v>
      </c>
      <c r="K1114" s="138">
        <f t="shared" si="34"/>
        <v>3.6397373679702459E-3</v>
      </c>
      <c r="L1114" s="138">
        <f t="shared" si="35"/>
        <v>4.3676848415642944</v>
      </c>
    </row>
    <row r="1115" spans="1:12" x14ac:dyDescent="0.3">
      <c r="A1115" s="132">
        <v>42142</v>
      </c>
      <c r="B1115" s="133">
        <v>64.760000000000005</v>
      </c>
      <c r="D1115" s="132">
        <v>41757</v>
      </c>
      <c r="E1115" s="133">
        <v>59.08</v>
      </c>
      <c r="G1115" s="132">
        <v>41759</v>
      </c>
      <c r="H1115" s="137">
        <v>54.77</v>
      </c>
      <c r="I1115" s="132">
        <v>40975</v>
      </c>
      <c r="J1115" s="138">
        <v>68.98</v>
      </c>
      <c r="K1115" s="138">
        <f t="shared" si="34"/>
        <v>-2.0240039769902466E-2</v>
      </c>
      <c r="L1115" s="138">
        <f t="shared" si="35"/>
        <v>-24.288047723882958</v>
      </c>
    </row>
    <row r="1116" spans="1:12" x14ac:dyDescent="0.3">
      <c r="A1116" s="132">
        <v>42143</v>
      </c>
      <c r="B1116" s="133">
        <v>62.82</v>
      </c>
      <c r="D1116" s="132">
        <v>41758</v>
      </c>
      <c r="E1116" s="133">
        <v>59.15</v>
      </c>
      <c r="G1116" s="132">
        <v>41760</v>
      </c>
      <c r="H1116" s="137">
        <v>55.51</v>
      </c>
      <c r="I1116" s="132">
        <v>40976</v>
      </c>
      <c r="J1116" s="138">
        <v>68.355000000000004</v>
      </c>
      <c r="K1116" s="138">
        <f t="shared" si="34"/>
        <v>-1.3849816057130402E-2</v>
      </c>
      <c r="L1116" s="138">
        <f t="shared" si="35"/>
        <v>-16.619779268556481</v>
      </c>
    </row>
    <row r="1117" spans="1:12" x14ac:dyDescent="0.3">
      <c r="A1117" s="132">
        <v>42144</v>
      </c>
      <c r="B1117" s="133">
        <v>61.7</v>
      </c>
      <c r="D1117" s="132">
        <v>41759</v>
      </c>
      <c r="E1117" s="133">
        <v>58.78</v>
      </c>
      <c r="G1117" s="132">
        <v>41761</v>
      </c>
      <c r="H1117" s="137">
        <v>57.13</v>
      </c>
      <c r="I1117" s="132">
        <v>40977</v>
      </c>
      <c r="J1117" s="138">
        <v>68.88</v>
      </c>
      <c r="K1117" s="138">
        <f t="shared" si="34"/>
        <v>-1.1268212158185756E-2</v>
      </c>
      <c r="L1117" s="138">
        <f t="shared" si="35"/>
        <v>-13.521854589822908</v>
      </c>
    </row>
    <row r="1118" spans="1:12" x14ac:dyDescent="0.3">
      <c r="A1118" s="132">
        <v>42145</v>
      </c>
      <c r="B1118" s="133">
        <v>60.67</v>
      </c>
      <c r="D1118" s="132">
        <v>41760</v>
      </c>
      <c r="E1118" s="133">
        <v>59.09</v>
      </c>
      <c r="G1118" s="132">
        <v>41764</v>
      </c>
      <c r="H1118" s="137">
        <v>57.44</v>
      </c>
      <c r="I1118" s="132">
        <v>40980</v>
      </c>
      <c r="J1118" s="138">
        <v>68.365000000000009</v>
      </c>
      <c r="K1118" s="138">
        <f t="shared" si="34"/>
        <v>-2.5445473984319067E-2</v>
      </c>
      <c r="L1118" s="138">
        <f t="shared" si="35"/>
        <v>-30.53456878118288</v>
      </c>
    </row>
    <row r="1119" spans="1:12" x14ac:dyDescent="0.3">
      <c r="A1119" s="132">
        <v>42146</v>
      </c>
      <c r="B1119" s="133">
        <v>59.46</v>
      </c>
      <c r="D1119" s="132">
        <v>41761</v>
      </c>
      <c r="E1119" s="133">
        <v>59.94</v>
      </c>
      <c r="G1119" s="132">
        <v>41765</v>
      </c>
      <c r="H1119" s="137">
        <v>57.62</v>
      </c>
      <c r="I1119" s="132">
        <v>40981</v>
      </c>
      <c r="J1119" s="138">
        <v>67.41</v>
      </c>
      <c r="K1119" s="138">
        <f t="shared" si="34"/>
        <v>-3.0769230769230778E-2</v>
      </c>
      <c r="L1119" s="138">
        <f t="shared" si="35"/>
        <v>-36.923076923076934</v>
      </c>
    </row>
    <row r="1120" spans="1:12" x14ac:dyDescent="0.3">
      <c r="A1120" s="132">
        <v>42150</v>
      </c>
      <c r="B1120" s="133">
        <v>60.87</v>
      </c>
      <c r="D1120" s="132">
        <v>41764</v>
      </c>
      <c r="E1120" s="133">
        <v>60.49</v>
      </c>
      <c r="G1120" s="132">
        <v>41766</v>
      </c>
      <c r="H1120" s="137">
        <v>56.46</v>
      </c>
      <c r="I1120" s="132">
        <v>40982</v>
      </c>
      <c r="J1120" s="138">
        <v>68.765000000000001</v>
      </c>
      <c r="K1120" s="138">
        <f t="shared" si="34"/>
        <v>4.7486849795441675E-3</v>
      </c>
      <c r="L1120" s="138">
        <f t="shared" si="35"/>
        <v>5.6984219754530008</v>
      </c>
    </row>
    <row r="1121" spans="1:12" x14ac:dyDescent="0.3">
      <c r="A1121" s="132">
        <v>42151</v>
      </c>
      <c r="B1121" s="133">
        <v>60.37</v>
      </c>
      <c r="D1121" s="132">
        <v>41765</v>
      </c>
      <c r="E1121" s="133">
        <v>60.49</v>
      </c>
      <c r="G1121" s="132">
        <v>41767</v>
      </c>
      <c r="H1121" s="137">
        <v>56.88</v>
      </c>
      <c r="I1121" s="132">
        <v>40983</v>
      </c>
      <c r="J1121" s="138">
        <v>68.685000000000002</v>
      </c>
      <c r="K1121" s="138">
        <f t="shared" si="34"/>
        <v>-1.350089766606819E-2</v>
      </c>
      <c r="L1121" s="138">
        <f t="shared" si="35"/>
        <v>-16.201077199281826</v>
      </c>
    </row>
    <row r="1122" spans="1:12" x14ac:dyDescent="0.3">
      <c r="A1122" s="132">
        <v>42152</v>
      </c>
      <c r="B1122" s="133">
        <v>60</v>
      </c>
      <c r="D1122" s="132">
        <v>41766</v>
      </c>
      <c r="E1122" s="133">
        <v>59.5</v>
      </c>
      <c r="G1122" s="132">
        <v>41768</v>
      </c>
      <c r="H1122" s="137">
        <v>56.53</v>
      </c>
      <c r="I1122" s="132">
        <v>40984</v>
      </c>
      <c r="J1122" s="138">
        <v>68.87</v>
      </c>
      <c r="K1122" s="138">
        <f t="shared" si="34"/>
        <v>-1.2049921101706919E-2</v>
      </c>
      <c r="L1122" s="138">
        <f t="shared" si="35"/>
        <v>-14.459905322048302</v>
      </c>
    </row>
    <row r="1123" spans="1:12" x14ac:dyDescent="0.3">
      <c r="A1123" s="132">
        <v>42153</v>
      </c>
      <c r="B1123" s="133">
        <v>61.77</v>
      </c>
      <c r="D1123" s="132">
        <v>41767</v>
      </c>
      <c r="E1123" s="133">
        <v>60.22</v>
      </c>
      <c r="G1123" s="132">
        <v>41771</v>
      </c>
      <c r="H1123" s="137">
        <v>54.84</v>
      </c>
      <c r="I1123" s="132">
        <v>40987</v>
      </c>
      <c r="J1123" s="138">
        <v>69.14</v>
      </c>
      <c r="K1123" s="138">
        <f t="shared" si="34"/>
        <v>-1.6710516959396959E-2</v>
      </c>
      <c r="L1123" s="138">
        <f t="shared" si="35"/>
        <v>-20.052620351276349</v>
      </c>
    </row>
    <row r="1124" spans="1:12" x14ac:dyDescent="0.3">
      <c r="A1124" s="132">
        <v>42156</v>
      </c>
      <c r="B1124" s="133">
        <v>61.81</v>
      </c>
      <c r="D1124" s="132">
        <v>41768</v>
      </c>
      <c r="E1124" s="133">
        <v>59.67</v>
      </c>
      <c r="G1124" s="132">
        <v>41772</v>
      </c>
      <c r="H1124" s="137">
        <v>55.25</v>
      </c>
      <c r="I1124" s="132">
        <v>40988</v>
      </c>
      <c r="J1124" s="138">
        <v>67.974999999999994</v>
      </c>
      <c r="K1124" s="138">
        <f t="shared" si="34"/>
        <v>-1.4569440417512462E-2</v>
      </c>
      <c r="L1124" s="138">
        <f t="shared" si="35"/>
        <v>-17.483328501014952</v>
      </c>
    </row>
    <row r="1125" spans="1:12" x14ac:dyDescent="0.3">
      <c r="A1125" s="132">
        <v>42157</v>
      </c>
      <c r="B1125" s="133">
        <v>61.89</v>
      </c>
      <c r="D1125" s="132">
        <v>41771</v>
      </c>
      <c r="E1125" s="133">
        <v>59.53</v>
      </c>
      <c r="G1125" s="132">
        <v>41773</v>
      </c>
      <c r="H1125" s="137">
        <v>56.55</v>
      </c>
      <c r="I1125" s="132">
        <v>40989</v>
      </c>
      <c r="J1125" s="138">
        <v>66.015000000000001</v>
      </c>
      <c r="K1125" s="138">
        <f t="shared" si="34"/>
        <v>-3.4233048057932897E-2</v>
      </c>
      <c r="L1125" s="138">
        <f t="shared" si="35"/>
        <v>-41.07965766951947</v>
      </c>
    </row>
    <row r="1126" spans="1:12" x14ac:dyDescent="0.3">
      <c r="A1126" s="132">
        <v>42158</v>
      </c>
      <c r="B1126" s="133">
        <v>62.19</v>
      </c>
      <c r="D1126" s="132">
        <v>41772</v>
      </c>
      <c r="E1126" s="133">
        <v>59.15</v>
      </c>
      <c r="G1126" s="132">
        <v>41774</v>
      </c>
      <c r="H1126" s="137">
        <v>58.51</v>
      </c>
      <c r="I1126" s="132">
        <v>40990</v>
      </c>
      <c r="J1126" s="138">
        <v>65.86</v>
      </c>
      <c r="K1126" s="138">
        <f t="shared" si="34"/>
        <v>-4.3844367015098668E-2</v>
      </c>
      <c r="L1126" s="138">
        <f t="shared" si="35"/>
        <v>-52.613240418118401</v>
      </c>
    </row>
    <row r="1127" spans="1:12" x14ac:dyDescent="0.3">
      <c r="A1127" s="132">
        <v>42159</v>
      </c>
      <c r="B1127" s="133">
        <v>63.17</v>
      </c>
      <c r="D1127" s="132">
        <v>41773</v>
      </c>
      <c r="E1127" s="133">
        <v>60.37</v>
      </c>
      <c r="G1127" s="132">
        <v>41775</v>
      </c>
      <c r="H1127" s="137">
        <v>55.62</v>
      </c>
      <c r="I1127" s="132">
        <v>40991</v>
      </c>
      <c r="J1127" s="138">
        <v>64.209999999999994</v>
      </c>
      <c r="K1127" s="138">
        <f t="shared" si="34"/>
        <v>-6.0776713230454395E-2</v>
      </c>
      <c r="L1127" s="138">
        <f t="shared" si="35"/>
        <v>-72.932055876545263</v>
      </c>
    </row>
    <row r="1128" spans="1:12" x14ac:dyDescent="0.3">
      <c r="A1128" s="132">
        <v>42160</v>
      </c>
      <c r="B1128" s="133">
        <v>63.51</v>
      </c>
      <c r="D1128" s="132">
        <v>41774</v>
      </c>
      <c r="E1128" s="133">
        <v>60.61</v>
      </c>
      <c r="G1128" s="132">
        <v>41778</v>
      </c>
      <c r="H1128" s="137">
        <v>56.19</v>
      </c>
      <c r="I1128" s="132">
        <v>40994</v>
      </c>
      <c r="J1128" s="138">
        <v>63.039999999999992</v>
      </c>
      <c r="K1128" s="138">
        <f t="shared" si="34"/>
        <v>-6.4827176976709755E-2</v>
      </c>
      <c r="L1128" s="138">
        <f t="shared" si="35"/>
        <v>-77.792612372051707</v>
      </c>
    </row>
    <row r="1129" spans="1:12" x14ac:dyDescent="0.3">
      <c r="A1129" s="132">
        <v>42163</v>
      </c>
      <c r="B1129" s="133">
        <v>64.3</v>
      </c>
      <c r="D1129" s="132">
        <v>41775</v>
      </c>
      <c r="E1129" s="133">
        <v>59.32</v>
      </c>
      <c r="G1129" s="132">
        <v>41779</v>
      </c>
      <c r="H1129" s="137">
        <v>57.41</v>
      </c>
      <c r="I1129" s="132">
        <v>40995</v>
      </c>
      <c r="J1129" s="138">
        <v>64.075000000000003</v>
      </c>
      <c r="K1129" s="138">
        <f t="shared" si="34"/>
        <v>-6.8203301097942232E-2</v>
      </c>
      <c r="L1129" s="138">
        <f t="shared" si="35"/>
        <v>-81.843961317530685</v>
      </c>
    </row>
    <row r="1130" spans="1:12" x14ac:dyDescent="0.3">
      <c r="A1130" s="132">
        <v>42164</v>
      </c>
      <c r="B1130" s="133">
        <v>62.92</v>
      </c>
      <c r="D1130" s="132">
        <v>41778</v>
      </c>
      <c r="E1130" s="133">
        <v>59.32</v>
      </c>
      <c r="G1130" s="132">
        <v>41780</v>
      </c>
      <c r="H1130" s="137">
        <v>55.63</v>
      </c>
      <c r="I1130" s="132">
        <v>40996</v>
      </c>
      <c r="J1130" s="138">
        <v>63.839999999999996</v>
      </c>
      <c r="K1130" s="138">
        <f t="shared" si="34"/>
        <v>-7.0539419087137012E-2</v>
      </c>
      <c r="L1130" s="138">
        <f t="shared" si="35"/>
        <v>-84.647302904564398</v>
      </c>
    </row>
    <row r="1131" spans="1:12" x14ac:dyDescent="0.3">
      <c r="A1131" s="132">
        <v>42165</v>
      </c>
      <c r="B1131" s="133">
        <v>60.47</v>
      </c>
      <c r="D1131" s="132">
        <v>41779</v>
      </c>
      <c r="E1131" s="133">
        <v>59.99</v>
      </c>
      <c r="G1131" s="132">
        <v>41781</v>
      </c>
      <c r="H1131" s="137">
        <v>57.1</v>
      </c>
      <c r="I1131" s="132">
        <v>40997</v>
      </c>
      <c r="J1131" s="138">
        <v>64.989999999999995</v>
      </c>
      <c r="K1131" s="138">
        <f t="shared" si="34"/>
        <v>-5.6338028169014225E-2</v>
      </c>
      <c r="L1131" s="138">
        <f t="shared" si="35"/>
        <v>-67.605633802817067</v>
      </c>
    </row>
    <row r="1132" spans="1:12" x14ac:dyDescent="0.3">
      <c r="A1132" s="132">
        <v>42166</v>
      </c>
      <c r="B1132" s="133">
        <v>60.16</v>
      </c>
      <c r="D1132" s="132">
        <v>41780</v>
      </c>
      <c r="E1132" s="133">
        <v>58.67</v>
      </c>
      <c r="G1132" s="132">
        <v>41782</v>
      </c>
      <c r="H1132" s="137">
        <v>56.57</v>
      </c>
      <c r="I1132" s="132">
        <v>40998</v>
      </c>
      <c r="J1132" s="138">
        <v>64.72</v>
      </c>
      <c r="K1132" s="138">
        <f t="shared" si="34"/>
        <v>-6.392826149840905E-2</v>
      </c>
      <c r="L1132" s="138">
        <f t="shared" si="35"/>
        <v>-76.713913798090857</v>
      </c>
    </row>
    <row r="1133" spans="1:12" x14ac:dyDescent="0.3">
      <c r="A1133" s="132">
        <v>42167</v>
      </c>
      <c r="B1133" s="133">
        <v>61.13</v>
      </c>
      <c r="D1133" s="132">
        <v>41781</v>
      </c>
      <c r="E1133" s="133">
        <v>60.38</v>
      </c>
      <c r="G1133" s="132">
        <v>41786</v>
      </c>
      <c r="H1133" s="137">
        <v>55.51</v>
      </c>
      <c r="I1133" s="132">
        <v>41001</v>
      </c>
      <c r="J1133" s="138">
        <v>64.535000000000011</v>
      </c>
      <c r="K1133" s="138">
        <f t="shared" si="34"/>
        <v>-5.0606840750275599E-2</v>
      </c>
      <c r="L1133" s="138">
        <f t="shared" si="35"/>
        <v>-60.728208900330721</v>
      </c>
    </row>
    <row r="1134" spans="1:12" x14ac:dyDescent="0.3">
      <c r="A1134" s="132">
        <v>42170</v>
      </c>
      <c r="B1134" s="133">
        <v>62.32</v>
      </c>
      <c r="D1134" s="132">
        <v>41782</v>
      </c>
      <c r="E1134" s="133">
        <v>60.18</v>
      </c>
      <c r="G1134" s="132">
        <v>41787</v>
      </c>
      <c r="H1134" s="137">
        <v>55.17</v>
      </c>
      <c r="I1134" s="132">
        <v>41002</v>
      </c>
      <c r="J1134" s="138">
        <v>63.569999999999993</v>
      </c>
      <c r="K1134" s="138">
        <f t="shared" si="34"/>
        <v>-3.7037037037037146E-2</v>
      </c>
      <c r="L1134" s="138">
        <f t="shared" si="35"/>
        <v>-44.444444444444571</v>
      </c>
    </row>
    <row r="1135" spans="1:12" x14ac:dyDescent="0.3">
      <c r="A1135" s="132">
        <v>42171</v>
      </c>
      <c r="B1135" s="133">
        <v>62.33</v>
      </c>
      <c r="D1135" s="132">
        <v>41786</v>
      </c>
      <c r="E1135" s="133">
        <v>59.83</v>
      </c>
      <c r="G1135" s="132">
        <v>41788</v>
      </c>
      <c r="H1135" s="137">
        <v>54.4</v>
      </c>
      <c r="I1135" s="132">
        <v>41003</v>
      </c>
      <c r="J1135" s="138">
        <v>64.660000000000011</v>
      </c>
      <c r="K1135" s="138">
        <f t="shared" si="34"/>
        <v>-1.8220467658669734E-2</v>
      </c>
      <c r="L1135" s="138">
        <f t="shared" si="35"/>
        <v>-21.864561190403677</v>
      </c>
    </row>
    <row r="1136" spans="1:12" x14ac:dyDescent="0.3">
      <c r="A1136" s="132">
        <v>42172</v>
      </c>
      <c r="B1136" s="133">
        <v>62.69</v>
      </c>
      <c r="D1136" s="132">
        <v>41787</v>
      </c>
      <c r="E1136" s="133">
        <v>60.83</v>
      </c>
      <c r="G1136" s="132">
        <v>41789</v>
      </c>
      <c r="H1136" s="137">
        <v>55.24</v>
      </c>
      <c r="I1136" s="132">
        <v>41004</v>
      </c>
      <c r="J1136" s="138">
        <v>64.77</v>
      </c>
      <c r="K1136" s="138">
        <f t="shared" si="34"/>
        <v>8.7213829621554644E-3</v>
      </c>
      <c r="L1136" s="138">
        <f t="shared" si="35"/>
        <v>10.465659554586557</v>
      </c>
    </row>
    <row r="1137" spans="1:12" x14ac:dyDescent="0.3">
      <c r="A1137" s="132">
        <v>42173</v>
      </c>
      <c r="B1137" s="133">
        <v>62.46</v>
      </c>
      <c r="D1137" s="132">
        <v>41788</v>
      </c>
      <c r="E1137" s="133">
        <v>60.77</v>
      </c>
      <c r="G1137" s="132">
        <v>41792</v>
      </c>
      <c r="H1137" s="137">
        <v>55.49</v>
      </c>
      <c r="I1137" s="132">
        <v>41008</v>
      </c>
      <c r="J1137" s="138">
        <v>65.144999999999996</v>
      </c>
      <c r="K1137" s="138">
        <f t="shared" si="34"/>
        <v>3.3391497461929001E-2</v>
      </c>
      <c r="L1137" s="138">
        <f t="shared" si="35"/>
        <v>40.069796954314796</v>
      </c>
    </row>
    <row r="1138" spans="1:12" x14ac:dyDescent="0.3">
      <c r="A1138" s="132">
        <v>42174</v>
      </c>
      <c r="B1138" s="133">
        <v>63.4</v>
      </c>
      <c r="D1138" s="132">
        <v>41789</v>
      </c>
      <c r="E1138" s="133">
        <v>60.62</v>
      </c>
      <c r="G1138" s="132">
        <v>41793</v>
      </c>
      <c r="H1138" s="137">
        <v>54.63</v>
      </c>
      <c r="I1138" s="132">
        <v>41009</v>
      </c>
      <c r="J1138" s="138">
        <v>66.754999999999995</v>
      </c>
      <c r="K1138" s="138">
        <f t="shared" si="34"/>
        <v>4.1825985173624541E-2</v>
      </c>
      <c r="L1138" s="138">
        <f t="shared" si="35"/>
        <v>50.191182208349446</v>
      </c>
    </row>
    <row r="1139" spans="1:12" x14ac:dyDescent="0.3">
      <c r="A1139" s="132">
        <v>42177</v>
      </c>
      <c r="B1139" s="133">
        <v>62.84</v>
      </c>
      <c r="D1139" s="132">
        <v>41792</v>
      </c>
      <c r="E1139" s="133">
        <v>62.25</v>
      </c>
      <c r="G1139" s="132">
        <v>41794</v>
      </c>
      <c r="H1139" s="137">
        <v>52.91</v>
      </c>
      <c r="I1139" s="132">
        <v>41010</v>
      </c>
      <c r="J1139" s="138">
        <v>67.954999999999998</v>
      </c>
      <c r="K1139" s="138">
        <f t="shared" si="34"/>
        <v>6.4458020050125353E-2</v>
      </c>
      <c r="L1139" s="138">
        <f t="shared" si="35"/>
        <v>77.349624060150418</v>
      </c>
    </row>
    <row r="1140" spans="1:12" x14ac:dyDescent="0.3">
      <c r="A1140" s="132">
        <v>42178</v>
      </c>
      <c r="B1140" s="133">
        <v>61.38</v>
      </c>
      <c r="D1140" s="132">
        <v>41793</v>
      </c>
      <c r="E1140" s="133">
        <v>60.27</v>
      </c>
      <c r="G1140" s="132">
        <v>41795</v>
      </c>
      <c r="H1140" s="137">
        <v>51.27</v>
      </c>
      <c r="I1140" s="132">
        <v>41011</v>
      </c>
      <c r="J1140" s="138">
        <v>65.89</v>
      </c>
      <c r="K1140" s="138">
        <f t="shared" si="34"/>
        <v>1.3848284351438771E-2</v>
      </c>
      <c r="L1140" s="138">
        <f t="shared" si="35"/>
        <v>16.617941221726522</v>
      </c>
    </row>
    <row r="1141" spans="1:12" x14ac:dyDescent="0.3">
      <c r="A1141" s="132">
        <v>42179</v>
      </c>
      <c r="B1141" s="133">
        <v>62.17</v>
      </c>
      <c r="D1141" s="132">
        <v>41794</v>
      </c>
      <c r="E1141" s="133">
        <v>60.06</v>
      </c>
      <c r="G1141" s="132">
        <v>41796</v>
      </c>
      <c r="H1141" s="137">
        <v>48.25</v>
      </c>
      <c r="I1141" s="132">
        <v>41012</v>
      </c>
      <c r="J1141" s="138">
        <v>66.28</v>
      </c>
      <c r="K1141" s="138">
        <f t="shared" si="34"/>
        <v>2.4103831891223768E-2</v>
      </c>
      <c r="L1141" s="138">
        <f t="shared" si="35"/>
        <v>28.924598269468518</v>
      </c>
    </row>
    <row r="1142" spans="1:12" x14ac:dyDescent="0.3">
      <c r="A1142" s="132">
        <v>42180</v>
      </c>
      <c r="B1142" s="133">
        <v>61.4</v>
      </c>
      <c r="D1142" s="132">
        <v>41795</v>
      </c>
      <c r="E1142" s="133">
        <v>59.14</v>
      </c>
      <c r="G1142" s="132">
        <v>41799</v>
      </c>
      <c r="H1142" s="137">
        <v>52.21</v>
      </c>
      <c r="I1142" s="132">
        <v>41015</v>
      </c>
      <c r="J1142" s="138">
        <v>67.81</v>
      </c>
      <c r="K1142" s="138">
        <f t="shared" si="34"/>
        <v>5.0747656310529028E-2</v>
      </c>
      <c r="L1142" s="138">
        <f t="shared" si="35"/>
        <v>60.897187572634834</v>
      </c>
    </row>
    <row r="1143" spans="1:12" x14ac:dyDescent="0.3">
      <c r="A1143" s="132">
        <v>42181</v>
      </c>
      <c r="B1143" s="133">
        <v>60.74</v>
      </c>
      <c r="D1143" s="132">
        <v>41796</v>
      </c>
      <c r="E1143" s="133">
        <v>56.49</v>
      </c>
      <c r="G1143" s="132">
        <v>41800</v>
      </c>
      <c r="H1143" s="137">
        <v>50.1</v>
      </c>
      <c r="I1143" s="132">
        <v>41016</v>
      </c>
      <c r="J1143" s="138">
        <v>68.260000000000005</v>
      </c>
      <c r="K1143" s="138">
        <f t="shared" si="34"/>
        <v>7.3776938807613851E-2</v>
      </c>
      <c r="L1143" s="138">
        <f t="shared" si="35"/>
        <v>88.532326569136615</v>
      </c>
    </row>
    <row r="1144" spans="1:12" x14ac:dyDescent="0.3">
      <c r="A1144" s="132">
        <v>42184</v>
      </c>
      <c r="B1144" s="133">
        <v>63.66</v>
      </c>
      <c r="D1144" s="132">
        <v>41799</v>
      </c>
      <c r="E1144" s="133">
        <v>57.32</v>
      </c>
      <c r="G1144" s="132">
        <v>41801</v>
      </c>
      <c r="H1144" s="137">
        <v>51.41</v>
      </c>
      <c r="I1144" s="132">
        <v>41017</v>
      </c>
      <c r="J1144" s="138">
        <v>68.239999999999995</v>
      </c>
      <c r="K1144" s="138">
        <f t="shared" si="34"/>
        <v>5.5366532632229869E-2</v>
      </c>
      <c r="L1144" s="138">
        <f t="shared" si="35"/>
        <v>66.439839158675838</v>
      </c>
    </row>
    <row r="1145" spans="1:12" x14ac:dyDescent="0.3">
      <c r="A1145" s="132">
        <v>42185</v>
      </c>
      <c r="B1145" s="133">
        <v>62.89</v>
      </c>
      <c r="D1145" s="132">
        <v>41800</v>
      </c>
      <c r="E1145" s="133">
        <v>59.26</v>
      </c>
      <c r="G1145" s="132">
        <v>41802</v>
      </c>
      <c r="H1145" s="137">
        <v>54.18</v>
      </c>
      <c r="I1145" s="132">
        <v>41018</v>
      </c>
      <c r="J1145" s="138">
        <v>68.319999999999993</v>
      </c>
      <c r="K1145" s="138">
        <f t="shared" si="34"/>
        <v>5.4809325304925077E-2</v>
      </c>
      <c r="L1145" s="138">
        <f t="shared" si="35"/>
        <v>65.771190365910087</v>
      </c>
    </row>
    <row r="1146" spans="1:12" x14ac:dyDescent="0.3">
      <c r="A1146" s="132">
        <v>42186</v>
      </c>
      <c r="B1146" s="133">
        <v>60.33</v>
      </c>
      <c r="D1146" s="132">
        <v>41801</v>
      </c>
      <c r="E1146" s="133">
        <v>59.92</v>
      </c>
      <c r="G1146" s="132">
        <v>41803</v>
      </c>
      <c r="H1146" s="137">
        <v>52.94</v>
      </c>
      <c r="I1146" s="132">
        <v>41019</v>
      </c>
      <c r="J1146" s="138">
        <v>67.59</v>
      </c>
      <c r="K1146" s="138">
        <f t="shared" si="34"/>
        <v>3.7531660142758577E-2</v>
      </c>
      <c r="L1146" s="138">
        <f t="shared" si="35"/>
        <v>45.037992171310293</v>
      </c>
    </row>
    <row r="1147" spans="1:12" x14ac:dyDescent="0.3">
      <c r="A1147" s="132">
        <v>42187</v>
      </c>
      <c r="B1147" s="133">
        <v>61.3</v>
      </c>
      <c r="D1147" s="132">
        <v>41802</v>
      </c>
      <c r="E1147" s="133">
        <v>62.43</v>
      </c>
      <c r="G1147" s="132">
        <v>41806</v>
      </c>
      <c r="H1147" s="137">
        <v>53.23</v>
      </c>
      <c r="I1147" s="132">
        <v>41022</v>
      </c>
      <c r="J1147" s="138">
        <v>69.03</v>
      </c>
      <c r="K1147" s="138">
        <f t="shared" si="34"/>
        <v>3.4079844206426575E-2</v>
      </c>
      <c r="L1147" s="138">
        <f t="shared" si="35"/>
        <v>40.895813047711883</v>
      </c>
    </row>
    <row r="1148" spans="1:12" x14ac:dyDescent="0.3">
      <c r="A1148" s="132">
        <v>42191</v>
      </c>
      <c r="B1148" s="133">
        <v>61.71</v>
      </c>
      <c r="D1148" s="132">
        <v>41803</v>
      </c>
      <c r="E1148" s="133">
        <v>61.99</v>
      </c>
      <c r="G1148" s="132">
        <v>41807</v>
      </c>
      <c r="H1148" s="137">
        <v>51.69</v>
      </c>
      <c r="I1148" s="132">
        <v>41023</v>
      </c>
      <c r="J1148" s="138">
        <v>69.234999999999999</v>
      </c>
      <c r="K1148" s="138">
        <f t="shared" si="34"/>
        <v>1.8835994408064178E-2</v>
      </c>
      <c r="L1148" s="138">
        <f t="shared" si="35"/>
        <v>22.603193289677012</v>
      </c>
    </row>
    <row r="1149" spans="1:12" x14ac:dyDescent="0.3">
      <c r="A1149" s="132">
        <v>42192</v>
      </c>
      <c r="B1149" s="133">
        <v>58.55</v>
      </c>
      <c r="D1149" s="132">
        <v>41806</v>
      </c>
      <c r="E1149" s="133">
        <v>62.86</v>
      </c>
      <c r="G1149" s="132">
        <v>41808</v>
      </c>
      <c r="H1149" s="137">
        <v>48.07</v>
      </c>
      <c r="I1149" s="132">
        <v>41024</v>
      </c>
      <c r="J1149" s="138">
        <v>67.070000000000007</v>
      </c>
      <c r="K1149" s="138">
        <f t="shared" si="34"/>
        <v>1.7908635604795976E-2</v>
      </c>
      <c r="L1149" s="138">
        <f t="shared" si="35"/>
        <v>21.490362725755169</v>
      </c>
    </row>
    <row r="1150" spans="1:12" x14ac:dyDescent="0.3">
      <c r="A1150" s="132">
        <v>42193</v>
      </c>
      <c r="B1150" s="133">
        <v>61.85</v>
      </c>
      <c r="D1150" s="132">
        <v>41807</v>
      </c>
      <c r="E1150" s="133">
        <v>62.46</v>
      </c>
      <c r="G1150" s="132">
        <v>41809</v>
      </c>
      <c r="H1150" s="137">
        <v>46.43</v>
      </c>
      <c r="I1150" s="132">
        <v>41025</v>
      </c>
      <c r="J1150" s="138">
        <v>66.84</v>
      </c>
      <c r="K1150" s="138">
        <f t="shared" si="34"/>
        <v>8.4490042245021456E-3</v>
      </c>
      <c r="L1150" s="138">
        <f t="shared" si="35"/>
        <v>10.138805069402574</v>
      </c>
    </row>
    <row r="1151" spans="1:12" x14ac:dyDescent="0.3">
      <c r="A1151" s="132">
        <v>42194</v>
      </c>
      <c r="B1151" s="133">
        <v>63.31</v>
      </c>
      <c r="D1151" s="132">
        <v>41808</v>
      </c>
      <c r="E1151" s="133">
        <v>60.7</v>
      </c>
      <c r="G1151" s="132">
        <v>41810</v>
      </c>
      <c r="H1151" s="137">
        <v>48.39</v>
      </c>
      <c r="I1151" s="132">
        <v>41026</v>
      </c>
      <c r="J1151" s="138">
        <v>66.984999999999999</v>
      </c>
      <c r="K1151" s="138">
        <f t="shared" si="34"/>
        <v>-1.2166347146438619E-2</v>
      </c>
      <c r="L1151" s="138">
        <f t="shared" si="35"/>
        <v>-14.599616575726344</v>
      </c>
    </row>
    <row r="1152" spans="1:12" x14ac:dyDescent="0.3">
      <c r="A1152" s="132">
        <v>42195</v>
      </c>
      <c r="B1152" s="133">
        <v>59.72</v>
      </c>
      <c r="D1152" s="132">
        <v>41809</v>
      </c>
      <c r="E1152" s="133">
        <v>59.3</v>
      </c>
      <c r="G1152" s="132">
        <v>41813</v>
      </c>
      <c r="H1152" s="137">
        <v>50.09</v>
      </c>
      <c r="I1152" s="132">
        <v>41029</v>
      </c>
      <c r="J1152" s="138">
        <v>67.259999999999991</v>
      </c>
      <c r="K1152" s="138">
        <f t="shared" si="34"/>
        <v>-1.4649868151186846E-2</v>
      </c>
      <c r="L1152" s="138">
        <f t="shared" si="35"/>
        <v>-17.579841781424214</v>
      </c>
    </row>
    <row r="1153" spans="1:12" x14ac:dyDescent="0.3">
      <c r="A1153" s="132">
        <v>42198</v>
      </c>
      <c r="B1153" s="133">
        <v>58.62</v>
      </c>
      <c r="D1153" s="132">
        <v>41810</v>
      </c>
      <c r="E1153" s="133">
        <v>60.4</v>
      </c>
      <c r="G1153" s="132">
        <v>41814</v>
      </c>
      <c r="H1153" s="137">
        <v>51.96</v>
      </c>
      <c r="I1153" s="132">
        <v>41030</v>
      </c>
      <c r="J1153" s="138">
        <v>65.694999999999993</v>
      </c>
      <c r="K1153" s="138">
        <f t="shared" si="34"/>
        <v>-3.7294841735052785E-2</v>
      </c>
      <c r="L1153" s="138">
        <f t="shared" si="35"/>
        <v>-44.753810082063339</v>
      </c>
    </row>
    <row r="1154" spans="1:12" x14ac:dyDescent="0.3">
      <c r="A1154" s="132">
        <v>42199</v>
      </c>
      <c r="B1154" s="133">
        <v>59.06</v>
      </c>
      <c r="D1154" s="132">
        <v>41813</v>
      </c>
      <c r="E1154" s="133">
        <v>62.2</v>
      </c>
      <c r="G1154" s="132">
        <v>41815</v>
      </c>
      <c r="H1154" s="137">
        <v>50.6</v>
      </c>
      <c r="I1154" s="132">
        <v>41031</v>
      </c>
      <c r="J1154" s="138">
        <v>65.660000000000011</v>
      </c>
      <c r="K1154" s="138">
        <f t="shared" si="34"/>
        <v>-3.8934426229507942E-2</v>
      </c>
      <c r="L1154" s="138">
        <f t="shared" si="35"/>
        <v>-46.721311475409529</v>
      </c>
    </row>
    <row r="1155" spans="1:12" x14ac:dyDescent="0.3">
      <c r="A1155" s="132">
        <v>42200</v>
      </c>
      <c r="B1155" s="133">
        <v>60.31</v>
      </c>
      <c r="D1155" s="132">
        <v>41814</v>
      </c>
      <c r="E1155" s="133">
        <v>64.87</v>
      </c>
      <c r="G1155" s="132">
        <v>41816</v>
      </c>
      <c r="H1155" s="137">
        <v>50.35</v>
      </c>
      <c r="I1155" s="132">
        <v>41032</v>
      </c>
      <c r="J1155" s="138">
        <v>65.754999999999995</v>
      </c>
      <c r="K1155" s="138">
        <f t="shared" si="34"/>
        <v>-2.7148986536470007E-2</v>
      </c>
      <c r="L1155" s="138">
        <f t="shared" si="35"/>
        <v>-32.578783843764008</v>
      </c>
    </row>
    <row r="1156" spans="1:12" x14ac:dyDescent="0.3">
      <c r="A1156" s="132">
        <v>42201</v>
      </c>
      <c r="B1156" s="133">
        <v>59.99</v>
      </c>
      <c r="D1156" s="132">
        <v>41815</v>
      </c>
      <c r="E1156" s="133">
        <v>63.5</v>
      </c>
      <c r="G1156" s="132">
        <v>41817</v>
      </c>
      <c r="H1156" s="137">
        <v>49.83</v>
      </c>
      <c r="I1156" s="132">
        <v>41033</v>
      </c>
      <c r="J1156" s="138">
        <v>67.03</v>
      </c>
      <c r="K1156" s="138">
        <f t="shared" si="34"/>
        <v>-2.8972910328842531E-2</v>
      </c>
      <c r="L1156" s="138">
        <f t="shared" si="35"/>
        <v>-34.767492394611033</v>
      </c>
    </row>
    <row r="1157" spans="1:12" x14ac:dyDescent="0.3">
      <c r="A1157" s="132">
        <v>42202</v>
      </c>
      <c r="B1157" s="133">
        <v>58.35</v>
      </c>
      <c r="D1157" s="132">
        <v>41816</v>
      </c>
      <c r="E1157" s="133">
        <v>64.31</v>
      </c>
      <c r="G1157" s="132">
        <v>41820</v>
      </c>
      <c r="H1157" s="137">
        <v>48.79</v>
      </c>
      <c r="I1157" s="132">
        <v>41036</v>
      </c>
      <c r="J1157" s="138">
        <v>66.555000000000007</v>
      </c>
      <c r="K1157" s="138">
        <f t="shared" si="34"/>
        <v>-3.8708745576659098E-2</v>
      </c>
      <c r="L1157" s="138">
        <f t="shared" si="35"/>
        <v>-46.450494691990919</v>
      </c>
    </row>
    <row r="1158" spans="1:12" x14ac:dyDescent="0.3">
      <c r="A1158" s="132">
        <v>42205</v>
      </c>
      <c r="B1158" s="133">
        <v>58.93</v>
      </c>
      <c r="D1158" s="132">
        <v>41817</v>
      </c>
      <c r="E1158" s="133">
        <v>62.51</v>
      </c>
      <c r="G1158" s="132">
        <v>41821</v>
      </c>
      <c r="H1158" s="137">
        <v>49.32</v>
      </c>
      <c r="I1158" s="132">
        <v>41037</v>
      </c>
      <c r="J1158" s="138">
        <v>66.39</v>
      </c>
      <c r="K1158" s="138">
        <f t="shared" si="34"/>
        <v>-1.0138661100343026E-2</v>
      </c>
      <c r="L1158" s="138">
        <f t="shared" si="35"/>
        <v>-12.166393320411629</v>
      </c>
    </row>
    <row r="1159" spans="1:12" x14ac:dyDescent="0.3">
      <c r="A1159" s="132">
        <v>42206</v>
      </c>
      <c r="B1159" s="133">
        <v>59.03</v>
      </c>
      <c r="D1159" s="132">
        <v>41820</v>
      </c>
      <c r="E1159" s="133">
        <v>63</v>
      </c>
      <c r="G1159" s="132">
        <v>41822</v>
      </c>
      <c r="H1159" s="137">
        <v>46.58</v>
      </c>
      <c r="I1159" s="132">
        <v>41038</v>
      </c>
      <c r="J1159" s="138">
        <v>66.975000000000009</v>
      </c>
      <c r="K1159" s="138">
        <f t="shared" si="34"/>
        <v>2.0197486535009743E-3</v>
      </c>
      <c r="L1159" s="138">
        <f t="shared" si="35"/>
        <v>2.423698384201169</v>
      </c>
    </row>
    <row r="1160" spans="1:12" x14ac:dyDescent="0.3">
      <c r="A1160" s="132">
        <v>42207</v>
      </c>
      <c r="B1160" s="133">
        <v>58.81</v>
      </c>
      <c r="D1160" s="132">
        <v>41821</v>
      </c>
      <c r="E1160" s="133">
        <v>63.43</v>
      </c>
      <c r="G1160" s="132">
        <v>41823</v>
      </c>
      <c r="H1160" s="137">
        <v>45.87</v>
      </c>
      <c r="I1160" s="132">
        <v>41039</v>
      </c>
      <c r="J1160" s="138">
        <v>65.84</v>
      </c>
      <c r="K1160" s="138">
        <f t="shared" si="34"/>
        <v>-1.7093379114727119E-2</v>
      </c>
      <c r="L1160" s="138">
        <f t="shared" si="35"/>
        <v>-20.512054937672541</v>
      </c>
    </row>
    <row r="1161" spans="1:12" x14ac:dyDescent="0.3">
      <c r="A1161" s="132">
        <v>42208</v>
      </c>
      <c r="B1161" s="133">
        <v>60.18</v>
      </c>
      <c r="D1161" s="132">
        <v>41822</v>
      </c>
      <c r="E1161" s="133">
        <v>60.24</v>
      </c>
      <c r="G1161" s="132">
        <v>41827</v>
      </c>
      <c r="H1161" s="137">
        <v>48.72</v>
      </c>
      <c r="I1161" s="132">
        <v>41040</v>
      </c>
      <c r="J1161" s="138">
        <v>67.214999999999989</v>
      </c>
      <c r="K1161" s="138">
        <f t="shared" si="34"/>
        <v>-6.6904549509369179E-4</v>
      </c>
      <c r="L1161" s="138">
        <f t="shared" si="35"/>
        <v>-0.8028545941124301</v>
      </c>
    </row>
    <row r="1162" spans="1:12" x14ac:dyDescent="0.3">
      <c r="A1162" s="132">
        <v>42209</v>
      </c>
      <c r="B1162" s="133">
        <v>59.47</v>
      </c>
      <c r="D1162" s="132">
        <v>41823</v>
      </c>
      <c r="E1162" s="133">
        <v>60.38</v>
      </c>
      <c r="G1162" s="132">
        <v>41828</v>
      </c>
      <c r="H1162" s="137">
        <v>49.83</v>
      </c>
      <c r="I1162" s="132">
        <v>41043</v>
      </c>
      <c r="J1162" s="138">
        <v>67.509999999999991</v>
      </c>
      <c r="K1162" s="138">
        <f t="shared" si="34"/>
        <v>2.7627673338914648E-2</v>
      </c>
      <c r="L1162" s="138">
        <f t="shared" si="35"/>
        <v>33.153208006697575</v>
      </c>
    </row>
    <row r="1163" spans="1:12" x14ac:dyDescent="0.3">
      <c r="A1163" s="132">
        <v>42212</v>
      </c>
      <c r="B1163" s="133">
        <v>61.37</v>
      </c>
      <c r="D1163" s="132">
        <v>41827</v>
      </c>
      <c r="E1163" s="133">
        <v>63.01</v>
      </c>
      <c r="G1163" s="132">
        <v>41829</v>
      </c>
      <c r="H1163" s="137">
        <v>48.98</v>
      </c>
      <c r="I1163" s="132">
        <v>41044</v>
      </c>
      <c r="J1163" s="138">
        <v>66.915000000000006</v>
      </c>
      <c r="K1163" s="138">
        <f t="shared" si="34"/>
        <v>1.9113615595491854E-2</v>
      </c>
      <c r="L1163" s="138">
        <f t="shared" si="35"/>
        <v>22.936338714590224</v>
      </c>
    </row>
    <row r="1164" spans="1:12" x14ac:dyDescent="0.3">
      <c r="A1164" s="132">
        <v>42213</v>
      </c>
      <c r="B1164" s="133">
        <v>59.06</v>
      </c>
      <c r="D1164" s="132">
        <v>41828</v>
      </c>
      <c r="E1164" s="133">
        <v>63.19</v>
      </c>
      <c r="G1164" s="132">
        <v>41830</v>
      </c>
      <c r="H1164" s="137">
        <v>51.57</v>
      </c>
      <c r="I1164" s="132">
        <v>41045</v>
      </c>
      <c r="J1164" s="138">
        <v>66.040000000000006</v>
      </c>
      <c r="K1164" s="138">
        <f t="shared" si="34"/>
        <v>4.3342711580870025E-3</v>
      </c>
      <c r="L1164" s="138">
        <f t="shared" si="35"/>
        <v>5.2011253897044023</v>
      </c>
    </row>
    <row r="1165" spans="1:12" x14ac:dyDescent="0.3">
      <c r="A1165" s="132">
        <v>42214</v>
      </c>
      <c r="B1165" s="133">
        <v>58.07</v>
      </c>
      <c r="D1165" s="132">
        <v>41829</v>
      </c>
      <c r="E1165" s="133">
        <v>61.86</v>
      </c>
      <c r="G1165" s="132">
        <v>41831</v>
      </c>
      <c r="H1165" s="137">
        <v>50.38</v>
      </c>
      <c r="I1165" s="132">
        <v>41046</v>
      </c>
      <c r="J1165" s="138">
        <v>67.004999999999995</v>
      </c>
      <c r="K1165" s="138">
        <f t="shared" si="34"/>
        <v>-3.7296732806214655E-4</v>
      </c>
      <c r="L1165" s="138">
        <f t="shared" si="35"/>
        <v>-0.4475607936745758</v>
      </c>
    </row>
    <row r="1166" spans="1:12" x14ac:dyDescent="0.3">
      <c r="A1166" s="132">
        <v>42215</v>
      </c>
      <c r="B1166" s="133">
        <v>57.33</v>
      </c>
      <c r="D1166" s="132">
        <v>41830</v>
      </c>
      <c r="E1166" s="133">
        <v>62.82</v>
      </c>
      <c r="G1166" s="132">
        <v>41834</v>
      </c>
      <c r="H1166" s="137">
        <v>48.75</v>
      </c>
      <c r="I1166" s="132">
        <v>41047</v>
      </c>
      <c r="J1166" s="138">
        <v>67.7</v>
      </c>
      <c r="K1166" s="138">
        <f t="shared" si="34"/>
        <v>1.7203816392457303E-2</v>
      </c>
      <c r="L1166" s="138">
        <f t="shared" si="35"/>
        <v>20.644579670948762</v>
      </c>
    </row>
    <row r="1167" spans="1:12" x14ac:dyDescent="0.3">
      <c r="A1167" s="132">
        <v>42216</v>
      </c>
      <c r="B1167" s="133">
        <v>57.93</v>
      </c>
      <c r="D1167" s="132">
        <v>41831</v>
      </c>
      <c r="E1167" s="133">
        <v>62.92</v>
      </c>
      <c r="G1167" s="132">
        <v>41835</v>
      </c>
      <c r="H1167" s="137">
        <v>50.74</v>
      </c>
      <c r="I1167" s="132">
        <v>41050</v>
      </c>
      <c r="J1167" s="138">
        <v>65.98</v>
      </c>
      <c r="K1167" s="138">
        <f t="shared" ref="K1167:K1230" si="36">(J1167-J1158)/J1158</f>
        <v>-6.1756288597679858E-3</v>
      </c>
      <c r="L1167" s="138">
        <f t="shared" ref="L1167:L1230" si="37">K1167*$D$2/$D$1</f>
        <v>-7.4107546317215833</v>
      </c>
    </row>
    <row r="1168" spans="1:12" x14ac:dyDescent="0.3">
      <c r="A1168" s="132">
        <v>42219</v>
      </c>
      <c r="B1168" s="133">
        <v>57.93</v>
      </c>
      <c r="D1168" s="132">
        <v>41834</v>
      </c>
      <c r="E1168" s="133">
        <v>62.4</v>
      </c>
      <c r="G1168" s="132">
        <v>41836</v>
      </c>
      <c r="H1168" s="137">
        <v>47.36</v>
      </c>
      <c r="I1168" s="132">
        <v>41051</v>
      </c>
      <c r="J1168" s="138">
        <v>65.834999999999994</v>
      </c>
      <c r="K1168" s="138">
        <f t="shared" si="36"/>
        <v>-1.70212765957449E-2</v>
      </c>
      <c r="L1168" s="138">
        <f t="shared" si="37"/>
        <v>-20.425531914893877</v>
      </c>
    </row>
    <row r="1169" spans="1:12" x14ac:dyDescent="0.3">
      <c r="A1169" s="132">
        <v>42220</v>
      </c>
      <c r="B1169" s="133">
        <v>56.53</v>
      </c>
      <c r="D1169" s="132">
        <v>41835</v>
      </c>
      <c r="E1169" s="133">
        <v>63.37</v>
      </c>
      <c r="G1169" s="132">
        <v>41837</v>
      </c>
      <c r="H1169" s="137">
        <v>54.16</v>
      </c>
      <c r="I1169" s="132">
        <v>41052</v>
      </c>
      <c r="J1169" s="138">
        <v>66.14</v>
      </c>
      <c r="K1169" s="138">
        <f t="shared" si="36"/>
        <v>4.5565006075333706E-3</v>
      </c>
      <c r="L1169" s="138">
        <f t="shared" si="37"/>
        <v>5.4678007290400439</v>
      </c>
    </row>
    <row r="1170" spans="1:12" x14ac:dyDescent="0.3">
      <c r="A1170" s="132">
        <v>42221</v>
      </c>
      <c r="B1170" s="133">
        <v>55.98</v>
      </c>
      <c r="D1170" s="132">
        <v>41836</v>
      </c>
      <c r="E1170" s="133">
        <v>62.16</v>
      </c>
      <c r="G1170" s="132">
        <v>41838</v>
      </c>
      <c r="H1170" s="137">
        <v>49.9</v>
      </c>
      <c r="I1170" s="132">
        <v>41053</v>
      </c>
      <c r="J1170" s="138">
        <v>65.234999999999999</v>
      </c>
      <c r="K1170" s="138">
        <f t="shared" si="36"/>
        <v>-2.9457710332514916E-2</v>
      </c>
      <c r="L1170" s="138">
        <f t="shared" si="37"/>
        <v>-35.3492523990179</v>
      </c>
    </row>
    <row r="1171" spans="1:12" x14ac:dyDescent="0.3">
      <c r="A1171" s="132">
        <v>42222</v>
      </c>
      <c r="B1171" s="133">
        <v>56.15</v>
      </c>
      <c r="D1171" s="132">
        <v>41837</v>
      </c>
      <c r="E1171" s="133">
        <v>64.16</v>
      </c>
      <c r="G1171" s="132">
        <v>41841</v>
      </c>
      <c r="H1171" s="137">
        <v>52.12</v>
      </c>
      <c r="I1171" s="132">
        <v>41054</v>
      </c>
      <c r="J1171" s="138">
        <v>66.820000000000007</v>
      </c>
      <c r="K1171" s="138">
        <f t="shared" si="36"/>
        <v>-1.0220708043252608E-2</v>
      </c>
      <c r="L1171" s="138">
        <f t="shared" si="37"/>
        <v>-12.264849651903129</v>
      </c>
    </row>
    <row r="1172" spans="1:12" x14ac:dyDescent="0.3">
      <c r="A1172" s="132">
        <v>42223</v>
      </c>
      <c r="B1172" s="133">
        <v>54.7</v>
      </c>
      <c r="D1172" s="132">
        <v>41838</v>
      </c>
      <c r="E1172" s="133">
        <v>61.88</v>
      </c>
      <c r="G1172" s="132">
        <v>41842</v>
      </c>
      <c r="H1172" s="137">
        <v>52.59</v>
      </c>
      <c r="I1172" s="132">
        <v>41058</v>
      </c>
      <c r="J1172" s="138">
        <v>66.010000000000005</v>
      </c>
      <c r="K1172" s="138">
        <f t="shared" si="36"/>
        <v>-1.3524620787566331E-2</v>
      </c>
      <c r="L1172" s="138">
        <f t="shared" si="37"/>
        <v>-16.229544945079596</v>
      </c>
    </row>
    <row r="1173" spans="1:12" x14ac:dyDescent="0.3">
      <c r="A1173" s="132">
        <v>42226</v>
      </c>
      <c r="B1173" s="133">
        <v>53.69</v>
      </c>
      <c r="D1173" s="132">
        <v>41841</v>
      </c>
      <c r="E1173" s="133">
        <v>62.51</v>
      </c>
      <c r="G1173" s="132">
        <v>41843</v>
      </c>
      <c r="H1173" s="137">
        <v>53.44</v>
      </c>
      <c r="I1173" s="132">
        <v>41059</v>
      </c>
      <c r="J1173" s="138">
        <v>67.47</v>
      </c>
      <c r="K1173" s="138">
        <f t="shared" si="36"/>
        <v>2.1653543307086499E-2</v>
      </c>
      <c r="L1173" s="138">
        <f t="shared" si="37"/>
        <v>25.984251968503795</v>
      </c>
    </row>
    <row r="1174" spans="1:12" x14ac:dyDescent="0.3">
      <c r="A1174" s="132">
        <v>42227</v>
      </c>
      <c r="B1174" s="133">
        <v>55.96</v>
      </c>
      <c r="D1174" s="132">
        <v>41842</v>
      </c>
      <c r="E1174" s="133">
        <v>62.59</v>
      </c>
      <c r="G1174" s="132">
        <v>41844</v>
      </c>
      <c r="H1174" s="137">
        <v>54.29</v>
      </c>
      <c r="I1174" s="132">
        <v>41060</v>
      </c>
      <c r="J1174" s="138">
        <v>67.650000000000006</v>
      </c>
      <c r="K1174" s="138">
        <f t="shared" si="36"/>
        <v>9.6261473024402706E-3</v>
      </c>
      <c r="L1174" s="138">
        <f t="shared" si="37"/>
        <v>11.551376762928324</v>
      </c>
    </row>
    <row r="1175" spans="1:12" x14ac:dyDescent="0.3">
      <c r="A1175" s="132">
        <v>42228</v>
      </c>
      <c r="B1175" s="133">
        <v>55.64</v>
      </c>
      <c r="D1175" s="132">
        <v>41843</v>
      </c>
      <c r="E1175" s="133">
        <v>64.459999999999994</v>
      </c>
      <c r="G1175" s="132">
        <v>41845</v>
      </c>
      <c r="H1175" s="137">
        <v>55.74</v>
      </c>
      <c r="I1175" s="132">
        <v>41061</v>
      </c>
      <c r="J1175" s="138">
        <v>69.030000000000015</v>
      </c>
      <c r="K1175" s="138">
        <f t="shared" si="36"/>
        <v>1.9645494830133125E-2</v>
      </c>
      <c r="L1175" s="138">
        <f t="shared" si="37"/>
        <v>23.57459379615975</v>
      </c>
    </row>
    <row r="1176" spans="1:12" x14ac:dyDescent="0.3">
      <c r="A1176" s="132">
        <v>42229</v>
      </c>
      <c r="B1176" s="133">
        <v>56.79</v>
      </c>
      <c r="D1176" s="132">
        <v>41844</v>
      </c>
      <c r="E1176" s="133">
        <v>63.92</v>
      </c>
      <c r="G1176" s="132">
        <v>41848</v>
      </c>
      <c r="H1176" s="137">
        <v>55.04</v>
      </c>
      <c r="I1176" s="132">
        <v>41064</v>
      </c>
      <c r="J1176" s="138">
        <v>68.545000000000002</v>
      </c>
      <c r="K1176" s="138">
        <f t="shared" si="36"/>
        <v>3.8875416792967528E-2</v>
      </c>
      <c r="L1176" s="138">
        <f t="shared" si="37"/>
        <v>46.650500151561026</v>
      </c>
    </row>
    <row r="1177" spans="1:12" x14ac:dyDescent="0.3">
      <c r="A1177" s="132">
        <v>42230</v>
      </c>
      <c r="B1177" s="133">
        <v>55.45</v>
      </c>
      <c r="D1177" s="132">
        <v>41845</v>
      </c>
      <c r="E1177" s="133">
        <v>65.09</v>
      </c>
      <c r="G1177" s="132">
        <v>41849</v>
      </c>
      <c r="H1177" s="137">
        <v>56.7</v>
      </c>
      <c r="I1177" s="132">
        <v>41065</v>
      </c>
      <c r="J1177" s="138">
        <v>68.944999999999993</v>
      </c>
      <c r="K1177" s="138">
        <f t="shared" si="36"/>
        <v>4.723931039720513E-2</v>
      </c>
      <c r="L1177" s="138">
        <f t="shared" si="37"/>
        <v>56.687172476646154</v>
      </c>
    </row>
    <row r="1178" spans="1:12" x14ac:dyDescent="0.3">
      <c r="A1178" s="132">
        <v>42233</v>
      </c>
      <c r="B1178" s="133">
        <v>54.78</v>
      </c>
      <c r="D1178" s="132">
        <v>41848</v>
      </c>
      <c r="E1178" s="133">
        <v>63.94</v>
      </c>
      <c r="G1178" s="132">
        <v>41850</v>
      </c>
      <c r="H1178" s="137">
        <v>54.96</v>
      </c>
      <c r="I1178" s="132">
        <v>41066</v>
      </c>
      <c r="J1178" s="138">
        <v>67.655000000000015</v>
      </c>
      <c r="K1178" s="138">
        <f t="shared" si="36"/>
        <v>2.2905957060780385E-2</v>
      </c>
      <c r="L1178" s="138">
        <f t="shared" si="37"/>
        <v>27.487148472936465</v>
      </c>
    </row>
    <row r="1179" spans="1:12" x14ac:dyDescent="0.3">
      <c r="A1179" s="132">
        <v>42234</v>
      </c>
      <c r="B1179" s="133">
        <v>56.43</v>
      </c>
      <c r="D1179" s="132">
        <v>41849</v>
      </c>
      <c r="E1179" s="133">
        <v>64.08</v>
      </c>
      <c r="G1179" s="132">
        <v>41851</v>
      </c>
      <c r="H1179" s="137">
        <v>60.9</v>
      </c>
      <c r="I1179" s="132">
        <v>41067</v>
      </c>
      <c r="J1179" s="138">
        <v>68.064999999999998</v>
      </c>
      <c r="K1179" s="138">
        <f t="shared" si="36"/>
        <v>4.3381620295853428E-2</v>
      </c>
      <c r="L1179" s="138">
        <f t="shared" si="37"/>
        <v>52.057944355024105</v>
      </c>
    </row>
    <row r="1180" spans="1:12" x14ac:dyDescent="0.3">
      <c r="A1180" s="132">
        <v>42235</v>
      </c>
      <c r="B1180" s="133">
        <v>57.56</v>
      </c>
      <c r="D1180" s="132">
        <v>41850</v>
      </c>
      <c r="E1180" s="133">
        <v>62.57</v>
      </c>
      <c r="G1180" s="132">
        <v>41852</v>
      </c>
      <c r="H1180" s="137">
        <v>60.34</v>
      </c>
      <c r="I1180" s="132">
        <v>41068</v>
      </c>
      <c r="J1180" s="138">
        <v>67.84</v>
      </c>
      <c r="K1180" s="138">
        <f t="shared" si="36"/>
        <v>1.5264890751272013E-2</v>
      </c>
      <c r="L1180" s="138">
        <f t="shared" si="37"/>
        <v>18.317868901526413</v>
      </c>
    </row>
    <row r="1181" spans="1:12" x14ac:dyDescent="0.3">
      <c r="A1181" s="132">
        <v>42236</v>
      </c>
      <c r="B1181" s="133">
        <v>57.64</v>
      </c>
      <c r="D1181" s="132">
        <v>41851</v>
      </c>
      <c r="E1181" s="133">
        <v>65.930000000000007</v>
      </c>
      <c r="G1181" s="132">
        <v>41855</v>
      </c>
      <c r="H1181" s="137">
        <v>56.5</v>
      </c>
      <c r="I1181" s="132">
        <v>41071</v>
      </c>
      <c r="J1181" s="138">
        <v>67.64</v>
      </c>
      <c r="K1181" s="138">
        <f t="shared" si="36"/>
        <v>2.4693228298742546E-2</v>
      </c>
      <c r="L1181" s="138">
        <f t="shared" si="37"/>
        <v>29.631873958491052</v>
      </c>
    </row>
    <row r="1182" spans="1:12" x14ac:dyDescent="0.3">
      <c r="A1182" s="132">
        <v>42237</v>
      </c>
      <c r="B1182" s="133">
        <v>57.94</v>
      </c>
      <c r="D1182" s="132">
        <v>41852</v>
      </c>
      <c r="E1182" s="133">
        <v>66.8</v>
      </c>
      <c r="G1182" s="132">
        <v>41856</v>
      </c>
      <c r="H1182" s="137">
        <v>60.52</v>
      </c>
      <c r="I1182" s="132">
        <v>41072</v>
      </c>
      <c r="J1182" s="138">
        <v>66.234999999999999</v>
      </c>
      <c r="K1182" s="138">
        <f t="shared" si="36"/>
        <v>-1.830443159922928E-2</v>
      </c>
      <c r="L1182" s="138">
        <f t="shared" si="37"/>
        <v>-21.965317919075133</v>
      </c>
    </row>
    <row r="1183" spans="1:12" x14ac:dyDescent="0.3">
      <c r="A1183" s="132">
        <v>42240</v>
      </c>
      <c r="B1183" s="133">
        <v>55.39</v>
      </c>
      <c r="D1183" s="132">
        <v>41855</v>
      </c>
      <c r="E1183" s="133">
        <v>63.85</v>
      </c>
      <c r="G1183" s="132">
        <v>41857</v>
      </c>
      <c r="H1183" s="137">
        <v>59.34</v>
      </c>
      <c r="I1183" s="132">
        <v>41073</v>
      </c>
      <c r="J1183" s="138">
        <v>67.885000000000005</v>
      </c>
      <c r="K1183" s="138">
        <f t="shared" si="36"/>
        <v>3.4737620103473675E-3</v>
      </c>
      <c r="L1183" s="138">
        <f t="shared" si="37"/>
        <v>4.1685144124168412</v>
      </c>
    </row>
    <row r="1184" spans="1:12" x14ac:dyDescent="0.3">
      <c r="A1184" s="132">
        <v>42241</v>
      </c>
      <c r="B1184" s="133">
        <v>57.39</v>
      </c>
      <c r="D1184" s="132">
        <v>41856</v>
      </c>
      <c r="E1184" s="133">
        <v>65.900000000000006</v>
      </c>
      <c r="G1184" s="132">
        <v>41858</v>
      </c>
      <c r="H1184" s="137">
        <v>59.67</v>
      </c>
      <c r="I1184" s="132">
        <v>41074</v>
      </c>
      <c r="J1184" s="138">
        <v>66.745000000000005</v>
      </c>
      <c r="K1184" s="138">
        <f t="shared" si="36"/>
        <v>-3.3101550050702741E-2</v>
      </c>
      <c r="L1184" s="138">
        <f t="shared" si="37"/>
        <v>-39.721860060843284</v>
      </c>
    </row>
    <row r="1185" spans="1:12" x14ac:dyDescent="0.3">
      <c r="A1185" s="132">
        <v>42242</v>
      </c>
      <c r="B1185" s="133">
        <v>54.52</v>
      </c>
      <c r="D1185" s="132">
        <v>41857</v>
      </c>
      <c r="E1185" s="133">
        <v>65.400000000000006</v>
      </c>
      <c r="G1185" s="132">
        <v>41859</v>
      </c>
      <c r="H1185" s="137">
        <v>57.69</v>
      </c>
      <c r="I1185" s="132">
        <v>41075</v>
      </c>
      <c r="J1185" s="138">
        <v>67.81</v>
      </c>
      <c r="K1185" s="138">
        <f t="shared" si="36"/>
        <v>-1.0722882777737244E-2</v>
      </c>
      <c r="L1185" s="138">
        <f t="shared" si="37"/>
        <v>-12.867459333284691</v>
      </c>
    </row>
    <row r="1186" spans="1:12" x14ac:dyDescent="0.3">
      <c r="A1186" s="132">
        <v>42243</v>
      </c>
      <c r="B1186" s="133">
        <v>56.72</v>
      </c>
      <c r="D1186" s="132">
        <v>41858</v>
      </c>
      <c r="E1186" s="133">
        <v>65.23</v>
      </c>
      <c r="G1186" s="132">
        <v>41862</v>
      </c>
      <c r="H1186" s="137">
        <v>55.39</v>
      </c>
      <c r="I1186" s="132">
        <v>41078</v>
      </c>
      <c r="J1186" s="138">
        <v>68.010000000000005</v>
      </c>
      <c r="K1186" s="138">
        <f t="shared" si="36"/>
        <v>-1.3561534556530397E-2</v>
      </c>
      <c r="L1186" s="138">
        <f t="shared" si="37"/>
        <v>-16.273841467836476</v>
      </c>
    </row>
    <row r="1187" spans="1:12" x14ac:dyDescent="0.3">
      <c r="A1187" s="132">
        <v>42244</v>
      </c>
      <c r="B1187" s="133">
        <v>60.01</v>
      </c>
      <c r="D1187" s="132">
        <v>41859</v>
      </c>
      <c r="E1187" s="133">
        <v>62.29</v>
      </c>
      <c r="G1187" s="132">
        <v>41863</v>
      </c>
      <c r="H1187" s="137">
        <v>55.2</v>
      </c>
      <c r="I1187" s="132">
        <v>41079</v>
      </c>
      <c r="J1187" s="138">
        <v>68.7</v>
      </c>
      <c r="K1187" s="138">
        <f t="shared" si="36"/>
        <v>1.5446012859359801E-2</v>
      </c>
      <c r="L1187" s="138">
        <f t="shared" si="37"/>
        <v>18.535215431231759</v>
      </c>
    </row>
    <row r="1188" spans="1:12" x14ac:dyDescent="0.3">
      <c r="A1188" s="132">
        <v>42247</v>
      </c>
      <c r="B1188" s="133">
        <v>64.489999999999995</v>
      </c>
      <c r="D1188" s="132">
        <v>41862</v>
      </c>
      <c r="E1188" s="133">
        <v>61.58</v>
      </c>
      <c r="G1188" s="132">
        <v>41864</v>
      </c>
      <c r="H1188" s="137">
        <v>51.26</v>
      </c>
      <c r="I1188" s="132">
        <v>41080</v>
      </c>
      <c r="J1188" s="138">
        <v>67.995000000000005</v>
      </c>
      <c r="K1188" s="138">
        <f t="shared" si="36"/>
        <v>-1.0284287078526876E-3</v>
      </c>
      <c r="L1188" s="138">
        <f t="shared" si="37"/>
        <v>-1.234114449423225</v>
      </c>
    </row>
    <row r="1189" spans="1:12" x14ac:dyDescent="0.3">
      <c r="A1189" s="132">
        <v>42248</v>
      </c>
      <c r="B1189" s="133">
        <v>63.33</v>
      </c>
      <c r="D1189" s="132">
        <v>41863</v>
      </c>
      <c r="E1189" s="133">
        <v>62.18</v>
      </c>
      <c r="G1189" s="132">
        <v>41865</v>
      </c>
      <c r="H1189" s="137">
        <v>50.2</v>
      </c>
      <c r="I1189" s="132">
        <v>41081</v>
      </c>
      <c r="J1189" s="138">
        <v>68.134999999999991</v>
      </c>
      <c r="K1189" s="138">
        <f t="shared" si="36"/>
        <v>4.3484669811318906E-3</v>
      </c>
      <c r="L1189" s="138">
        <f t="shared" si="37"/>
        <v>5.2181603773582683</v>
      </c>
    </row>
    <row r="1190" spans="1:12" x14ac:dyDescent="0.3">
      <c r="A1190" s="132">
        <v>42249</v>
      </c>
      <c r="B1190" s="133">
        <v>61.47</v>
      </c>
      <c r="D1190" s="132">
        <v>41864</v>
      </c>
      <c r="E1190" s="133">
        <v>61.57</v>
      </c>
      <c r="G1190" s="132">
        <v>41866</v>
      </c>
      <c r="H1190" s="137">
        <v>50.65</v>
      </c>
      <c r="I1190" s="132">
        <v>41082</v>
      </c>
      <c r="J1190" s="138">
        <v>67.069999999999993</v>
      </c>
      <c r="K1190" s="138">
        <f t="shared" si="36"/>
        <v>-8.4269662921349405E-3</v>
      </c>
      <c r="L1190" s="138">
        <f t="shared" si="37"/>
        <v>-10.112359550561928</v>
      </c>
    </row>
    <row r="1191" spans="1:12" x14ac:dyDescent="0.3">
      <c r="A1191" s="132">
        <v>42250</v>
      </c>
      <c r="B1191" s="133">
        <v>64.38</v>
      </c>
      <c r="D1191" s="132">
        <v>41865</v>
      </c>
      <c r="E1191" s="133">
        <v>60.95</v>
      </c>
      <c r="G1191" s="132">
        <v>41869</v>
      </c>
      <c r="H1191" s="137">
        <v>48.96</v>
      </c>
      <c r="I1191" s="132">
        <v>41085</v>
      </c>
      <c r="J1191" s="138">
        <v>67.954999999999998</v>
      </c>
      <c r="K1191" s="138">
        <f t="shared" si="36"/>
        <v>2.5968143730655979E-2</v>
      </c>
      <c r="L1191" s="138">
        <f t="shared" si="37"/>
        <v>31.161772476787174</v>
      </c>
    </row>
    <row r="1192" spans="1:12" x14ac:dyDescent="0.3">
      <c r="A1192" s="132">
        <v>42251</v>
      </c>
      <c r="B1192" s="133">
        <v>63.97</v>
      </c>
      <c r="D1192" s="132">
        <v>41866</v>
      </c>
      <c r="E1192" s="133">
        <v>60.8</v>
      </c>
      <c r="G1192" s="132">
        <v>41870</v>
      </c>
      <c r="H1192" s="137">
        <v>49.35</v>
      </c>
      <c r="I1192" s="132">
        <v>41086</v>
      </c>
      <c r="J1192" s="138">
        <v>67.8</v>
      </c>
      <c r="K1192" s="138">
        <f t="shared" si="36"/>
        <v>-1.2521175517420336E-3</v>
      </c>
      <c r="L1192" s="138">
        <f t="shared" si="37"/>
        <v>-1.5025410620904402</v>
      </c>
    </row>
    <row r="1193" spans="1:12" x14ac:dyDescent="0.3">
      <c r="A1193" s="132">
        <v>42255</v>
      </c>
      <c r="B1193" s="133">
        <v>63.41</v>
      </c>
      <c r="D1193" s="132">
        <v>41869</v>
      </c>
      <c r="E1193" s="133">
        <v>59.94</v>
      </c>
      <c r="G1193" s="132">
        <v>41871</v>
      </c>
      <c r="H1193" s="137">
        <v>49.28</v>
      </c>
      <c r="I1193" s="132">
        <v>41087</v>
      </c>
      <c r="J1193" s="138">
        <v>68.855000000000004</v>
      </c>
      <c r="K1193" s="138">
        <f t="shared" si="36"/>
        <v>3.1612854895497783E-2</v>
      </c>
      <c r="L1193" s="138">
        <f t="shared" si="37"/>
        <v>37.935425874597335</v>
      </c>
    </row>
    <row r="1194" spans="1:12" x14ac:dyDescent="0.3">
      <c r="A1194" s="132">
        <v>42256</v>
      </c>
      <c r="B1194" s="133">
        <v>64.75</v>
      </c>
      <c r="D1194" s="132">
        <v>41870</v>
      </c>
      <c r="E1194" s="133">
        <v>59.22</v>
      </c>
      <c r="G1194" s="132">
        <v>41872</v>
      </c>
      <c r="H1194" s="137">
        <v>49.58</v>
      </c>
      <c r="I1194" s="132">
        <v>41088</v>
      </c>
      <c r="J1194" s="138">
        <v>68.319999999999993</v>
      </c>
      <c r="K1194" s="138">
        <f t="shared" si="36"/>
        <v>7.521014599616441E-3</v>
      </c>
      <c r="L1194" s="138">
        <f t="shared" si="37"/>
        <v>9.0252175195397282</v>
      </c>
    </row>
    <row r="1195" spans="1:12" x14ac:dyDescent="0.3">
      <c r="A1195" s="132">
        <v>42257</v>
      </c>
      <c r="B1195" s="133">
        <v>64.790000000000006</v>
      </c>
      <c r="D1195" s="132">
        <v>41871</v>
      </c>
      <c r="E1195" s="133">
        <v>59.77</v>
      </c>
      <c r="G1195" s="132">
        <v>41873</v>
      </c>
      <c r="H1195" s="137">
        <v>44.85</v>
      </c>
      <c r="I1195" s="132">
        <v>41089</v>
      </c>
      <c r="J1195" s="138">
        <v>67.399999999999991</v>
      </c>
      <c r="K1195" s="138">
        <f t="shared" si="36"/>
        <v>-8.9692692251141532E-3</v>
      </c>
      <c r="L1195" s="138">
        <f t="shared" si="37"/>
        <v>-10.763123070136983</v>
      </c>
    </row>
    <row r="1196" spans="1:12" x14ac:dyDescent="0.3">
      <c r="A1196" s="132">
        <v>42258</v>
      </c>
      <c r="B1196" s="133">
        <v>63.4</v>
      </c>
      <c r="D1196" s="132">
        <v>41872</v>
      </c>
      <c r="E1196" s="133">
        <v>60.1</v>
      </c>
      <c r="G1196" s="132">
        <v>41876</v>
      </c>
      <c r="H1196" s="137">
        <v>48.78</v>
      </c>
      <c r="I1196" s="132">
        <v>41092</v>
      </c>
      <c r="J1196" s="138">
        <v>67.125</v>
      </c>
      <c r="K1196" s="138">
        <f t="shared" si="36"/>
        <v>-2.2925764192139778E-2</v>
      </c>
      <c r="L1196" s="138">
        <f t="shared" si="37"/>
        <v>-27.510917030567732</v>
      </c>
    </row>
    <row r="1197" spans="1:12" x14ac:dyDescent="0.3">
      <c r="A1197" s="132">
        <v>42261</v>
      </c>
      <c r="B1197" s="133">
        <v>65.22</v>
      </c>
      <c r="D1197" s="132">
        <v>41873</v>
      </c>
      <c r="E1197" s="133">
        <v>56.33</v>
      </c>
      <c r="G1197" s="132">
        <v>41877</v>
      </c>
      <c r="H1197" s="137">
        <v>49.81</v>
      </c>
      <c r="I1197" s="132">
        <v>41093</v>
      </c>
      <c r="J1197" s="138">
        <v>67.424999999999997</v>
      </c>
      <c r="K1197" s="138">
        <f t="shared" si="36"/>
        <v>-8.3829693359806952E-3</v>
      </c>
      <c r="L1197" s="138">
        <f t="shared" si="37"/>
        <v>-10.059563203176833</v>
      </c>
    </row>
    <row r="1198" spans="1:12" x14ac:dyDescent="0.3">
      <c r="A1198" s="132">
        <v>42262</v>
      </c>
      <c r="B1198" s="133">
        <v>62.89</v>
      </c>
      <c r="D1198" s="132">
        <v>41876</v>
      </c>
      <c r="E1198" s="133">
        <v>59.88</v>
      </c>
      <c r="G1198" s="132">
        <v>41878</v>
      </c>
      <c r="H1198" s="137">
        <v>50.73</v>
      </c>
      <c r="I1198" s="132">
        <v>41095</v>
      </c>
      <c r="J1198" s="138">
        <v>68.734999999999999</v>
      </c>
      <c r="K1198" s="138">
        <f t="shared" si="36"/>
        <v>8.8060468188157128E-3</v>
      </c>
      <c r="L1198" s="138">
        <f t="shared" si="37"/>
        <v>10.567256182578854</v>
      </c>
    </row>
    <row r="1199" spans="1:12" x14ac:dyDescent="0.3">
      <c r="A1199" s="132">
        <v>42263</v>
      </c>
      <c r="B1199" s="133">
        <v>61.87</v>
      </c>
      <c r="D1199" s="132">
        <v>41877</v>
      </c>
      <c r="E1199" s="133">
        <v>60.9</v>
      </c>
      <c r="G1199" s="132">
        <v>41879</v>
      </c>
      <c r="H1199" s="137">
        <v>52.03</v>
      </c>
      <c r="I1199" s="132">
        <v>41096</v>
      </c>
      <c r="J1199" s="138">
        <v>66.975000000000009</v>
      </c>
      <c r="K1199" s="138">
        <f t="shared" si="36"/>
        <v>-1.4164305949006212E-3</v>
      </c>
      <c r="L1199" s="138">
        <f t="shared" si="37"/>
        <v>-1.6997167138807452</v>
      </c>
    </row>
    <row r="1200" spans="1:12" x14ac:dyDescent="0.3">
      <c r="A1200" s="132">
        <v>42264</v>
      </c>
      <c r="B1200" s="133">
        <v>62.58</v>
      </c>
      <c r="D1200" s="132">
        <v>41878</v>
      </c>
      <c r="E1200" s="133">
        <v>61.01</v>
      </c>
      <c r="G1200" s="132">
        <v>41880</v>
      </c>
      <c r="H1200" s="137">
        <v>53.33</v>
      </c>
      <c r="I1200" s="132">
        <v>41099</v>
      </c>
      <c r="J1200" s="138">
        <v>67.180000000000007</v>
      </c>
      <c r="K1200" s="138">
        <f t="shared" si="36"/>
        <v>-1.1404605989257471E-2</v>
      </c>
      <c r="L1200" s="138">
        <f t="shared" si="37"/>
        <v>-13.685527187108965</v>
      </c>
    </row>
    <row r="1201" spans="1:12" x14ac:dyDescent="0.3">
      <c r="A1201" s="132">
        <v>42265</v>
      </c>
      <c r="B1201" s="133">
        <v>64.2</v>
      </c>
      <c r="D1201" s="132">
        <v>41879</v>
      </c>
      <c r="E1201" s="133">
        <v>62.52</v>
      </c>
      <c r="G1201" s="132">
        <v>41884</v>
      </c>
      <c r="H1201" s="137">
        <v>51.14</v>
      </c>
      <c r="I1201" s="132">
        <v>41100</v>
      </c>
      <c r="J1201" s="138">
        <v>69.039999999999992</v>
      </c>
      <c r="K1201" s="138">
        <f t="shared" si="36"/>
        <v>1.8289085545722641E-2</v>
      </c>
      <c r="L1201" s="138">
        <f t="shared" si="37"/>
        <v>21.94690265486717</v>
      </c>
    </row>
    <row r="1202" spans="1:12" x14ac:dyDescent="0.3">
      <c r="A1202" s="132">
        <v>42268</v>
      </c>
      <c r="B1202" s="133">
        <v>63.64</v>
      </c>
      <c r="D1202" s="132">
        <v>41880</v>
      </c>
      <c r="E1202" s="133">
        <v>63.15</v>
      </c>
      <c r="G1202" s="132">
        <v>41885</v>
      </c>
      <c r="H1202" s="137">
        <v>51.05</v>
      </c>
      <c r="I1202" s="132">
        <v>41101</v>
      </c>
      <c r="J1202" s="138">
        <v>68.790000000000006</v>
      </c>
      <c r="K1202" s="138">
        <f t="shared" si="36"/>
        <v>-9.4401278048068728E-4</v>
      </c>
      <c r="L1202" s="138">
        <f t="shared" si="37"/>
        <v>-1.1328153365768245</v>
      </c>
    </row>
    <row r="1203" spans="1:12" x14ac:dyDescent="0.3">
      <c r="A1203" s="132">
        <v>42269</v>
      </c>
      <c r="B1203" s="133">
        <v>63.69</v>
      </c>
      <c r="D1203" s="132">
        <v>41884</v>
      </c>
      <c r="E1203" s="133">
        <v>62.7</v>
      </c>
      <c r="G1203" s="132">
        <v>41886</v>
      </c>
      <c r="H1203" s="137">
        <v>51.47</v>
      </c>
      <c r="I1203" s="132">
        <v>41102</v>
      </c>
      <c r="J1203" s="138">
        <v>68.14</v>
      </c>
      <c r="K1203" s="138">
        <f t="shared" si="36"/>
        <v>-2.6346604215455594E-3</v>
      </c>
      <c r="L1203" s="138">
        <f t="shared" si="37"/>
        <v>-3.1615925058546712</v>
      </c>
    </row>
    <row r="1204" spans="1:12" x14ac:dyDescent="0.3">
      <c r="A1204" s="132">
        <v>42270</v>
      </c>
      <c r="B1204" s="133">
        <v>62.3</v>
      </c>
      <c r="D1204" s="132">
        <v>41885</v>
      </c>
      <c r="E1204" s="133">
        <v>63.16</v>
      </c>
      <c r="G1204" s="132">
        <v>41887</v>
      </c>
      <c r="H1204" s="137">
        <v>47.09</v>
      </c>
      <c r="I1204" s="132">
        <v>41103</v>
      </c>
      <c r="J1204" s="138">
        <v>68.185000000000002</v>
      </c>
      <c r="K1204" s="138">
        <f t="shared" si="36"/>
        <v>1.1646884272997194E-2</v>
      </c>
      <c r="L1204" s="138">
        <f t="shared" si="37"/>
        <v>13.976261127596631</v>
      </c>
    </row>
    <row r="1205" spans="1:12" x14ac:dyDescent="0.3">
      <c r="A1205" s="132">
        <v>42271</v>
      </c>
      <c r="B1205" s="133">
        <v>65.25</v>
      </c>
      <c r="D1205" s="132">
        <v>41886</v>
      </c>
      <c r="E1205" s="133">
        <v>62.59</v>
      </c>
      <c r="G1205" s="132">
        <v>41890</v>
      </c>
      <c r="H1205" s="137">
        <v>47.87</v>
      </c>
      <c r="I1205" s="132">
        <v>41106</v>
      </c>
      <c r="J1205" s="138">
        <v>68.125</v>
      </c>
      <c r="K1205" s="138">
        <f t="shared" si="36"/>
        <v>1.4897579143389199E-2</v>
      </c>
      <c r="L1205" s="138">
        <f t="shared" si="37"/>
        <v>17.877094972067038</v>
      </c>
    </row>
    <row r="1206" spans="1:12" x14ac:dyDescent="0.3">
      <c r="A1206" s="132">
        <v>42272</v>
      </c>
      <c r="B1206" s="133">
        <v>64.81</v>
      </c>
      <c r="D1206" s="132">
        <v>41887</v>
      </c>
      <c r="E1206" s="133">
        <v>60.63</v>
      </c>
      <c r="G1206" s="132">
        <v>41891</v>
      </c>
      <c r="H1206" s="137">
        <v>50.89</v>
      </c>
      <c r="I1206" s="132">
        <v>41107</v>
      </c>
      <c r="J1206" s="138">
        <v>66.504999999999995</v>
      </c>
      <c r="K1206" s="138">
        <f t="shared" si="36"/>
        <v>-1.3644790507971847E-2</v>
      </c>
      <c r="L1206" s="138">
        <f t="shared" si="37"/>
        <v>-16.373748609566217</v>
      </c>
    </row>
    <row r="1207" spans="1:12" x14ac:dyDescent="0.3">
      <c r="A1207" s="132">
        <v>42275</v>
      </c>
      <c r="B1207" s="133">
        <v>66.66</v>
      </c>
      <c r="D1207" s="132">
        <v>41890</v>
      </c>
      <c r="E1207" s="133">
        <v>61.76</v>
      </c>
      <c r="G1207" s="132">
        <v>41892</v>
      </c>
      <c r="H1207" s="137">
        <v>48.78</v>
      </c>
      <c r="I1207" s="132">
        <v>41108</v>
      </c>
      <c r="J1207" s="138">
        <v>67.27</v>
      </c>
      <c r="K1207" s="138">
        <f t="shared" si="36"/>
        <v>-2.1313741179893844E-2</v>
      </c>
      <c r="L1207" s="138">
        <f t="shared" si="37"/>
        <v>-25.576489415872611</v>
      </c>
    </row>
    <row r="1208" spans="1:12" x14ac:dyDescent="0.3">
      <c r="A1208" s="132">
        <v>42276</v>
      </c>
      <c r="B1208" s="133">
        <v>63.67</v>
      </c>
      <c r="D1208" s="132">
        <v>41891</v>
      </c>
      <c r="E1208" s="133">
        <v>62.69</v>
      </c>
      <c r="G1208" s="132">
        <v>41893</v>
      </c>
      <c r="H1208" s="137">
        <v>47.82</v>
      </c>
      <c r="I1208" s="132">
        <v>41109</v>
      </c>
      <c r="J1208" s="138">
        <v>66.55</v>
      </c>
      <c r="K1208" s="138">
        <f t="shared" si="36"/>
        <v>-6.3456513624488434E-3</v>
      </c>
      <c r="L1208" s="138">
        <f t="shared" si="37"/>
        <v>-7.6147816349386117</v>
      </c>
    </row>
    <row r="1209" spans="1:12" x14ac:dyDescent="0.3">
      <c r="A1209" s="132">
        <v>42277</v>
      </c>
      <c r="B1209" s="133">
        <v>65.3</v>
      </c>
      <c r="D1209" s="132">
        <v>41892</v>
      </c>
      <c r="E1209" s="133">
        <v>61.87</v>
      </c>
      <c r="G1209" s="132">
        <v>41894</v>
      </c>
      <c r="H1209" s="137">
        <v>49.63</v>
      </c>
      <c r="I1209" s="132">
        <v>41110</v>
      </c>
      <c r="J1209" s="138">
        <v>68.185000000000002</v>
      </c>
      <c r="K1209" s="138">
        <f t="shared" si="36"/>
        <v>1.4959809467103236E-2</v>
      </c>
      <c r="L1209" s="138">
        <f t="shared" si="37"/>
        <v>17.951771360523882</v>
      </c>
    </row>
    <row r="1210" spans="1:12" x14ac:dyDescent="0.3">
      <c r="A1210" s="132">
        <v>42278</v>
      </c>
      <c r="B1210" s="133">
        <v>62.19</v>
      </c>
      <c r="D1210" s="132">
        <v>41893</v>
      </c>
      <c r="E1210" s="133">
        <v>61.86</v>
      </c>
      <c r="G1210" s="132">
        <v>41897</v>
      </c>
      <c r="H1210" s="137">
        <v>50.63</v>
      </c>
      <c r="I1210" s="132">
        <v>41113</v>
      </c>
      <c r="J1210" s="138">
        <v>68.44</v>
      </c>
      <c r="K1210" s="138">
        <f t="shared" si="36"/>
        <v>-8.6906141367322481E-3</v>
      </c>
      <c r="L1210" s="138">
        <f t="shared" si="37"/>
        <v>-10.428736964078697</v>
      </c>
    </row>
    <row r="1211" spans="1:12" x14ac:dyDescent="0.3">
      <c r="A1211" s="132">
        <v>42279</v>
      </c>
      <c r="B1211" s="133">
        <v>61.39</v>
      </c>
      <c r="D1211" s="132">
        <v>41894</v>
      </c>
      <c r="E1211" s="133">
        <v>63.01</v>
      </c>
      <c r="G1211" s="132">
        <v>41898</v>
      </c>
      <c r="H1211" s="137">
        <v>46.47</v>
      </c>
      <c r="I1211" s="132">
        <v>41114</v>
      </c>
      <c r="J1211" s="138">
        <v>69.904999999999987</v>
      </c>
      <c r="K1211" s="138">
        <f t="shared" si="36"/>
        <v>1.6208751271986926E-2</v>
      </c>
      <c r="L1211" s="138">
        <f t="shared" si="37"/>
        <v>19.450501526384311</v>
      </c>
    </row>
    <row r="1212" spans="1:12" x14ac:dyDescent="0.3">
      <c r="A1212" s="132">
        <v>42282</v>
      </c>
      <c r="B1212" s="133">
        <v>60.28</v>
      </c>
      <c r="D1212" s="132">
        <v>41897</v>
      </c>
      <c r="E1212" s="133">
        <v>62.73</v>
      </c>
      <c r="G1212" s="132">
        <v>41899</v>
      </c>
      <c r="H1212" s="137">
        <v>45.09</v>
      </c>
      <c r="I1212" s="132">
        <v>41115</v>
      </c>
      <c r="J1212" s="138">
        <v>68.459999999999994</v>
      </c>
      <c r="K1212" s="138">
        <f t="shared" si="36"/>
        <v>4.6962136777222363E-3</v>
      </c>
      <c r="L1212" s="138">
        <f t="shared" si="37"/>
        <v>5.6354564132666836</v>
      </c>
    </row>
    <row r="1213" spans="1:12" x14ac:dyDescent="0.3">
      <c r="A1213" s="132">
        <v>42283</v>
      </c>
      <c r="B1213" s="133">
        <v>61.63</v>
      </c>
      <c r="D1213" s="132">
        <v>41898</v>
      </c>
      <c r="E1213" s="133">
        <v>60.93</v>
      </c>
      <c r="G1213" s="132">
        <v>41900</v>
      </c>
      <c r="H1213" s="137">
        <v>43.66</v>
      </c>
      <c r="I1213" s="132">
        <v>41116</v>
      </c>
      <c r="J1213" s="138">
        <v>68.884999999999991</v>
      </c>
      <c r="K1213" s="138">
        <f t="shared" si="36"/>
        <v>1.0266187577912863E-2</v>
      </c>
      <c r="L1213" s="138">
        <f t="shared" si="37"/>
        <v>12.319425093495434</v>
      </c>
    </row>
    <row r="1214" spans="1:12" x14ac:dyDescent="0.3">
      <c r="A1214" s="132">
        <v>42284</v>
      </c>
      <c r="B1214" s="133">
        <v>60.41</v>
      </c>
      <c r="D1214" s="132">
        <v>41899</v>
      </c>
      <c r="E1214" s="133">
        <v>61.17</v>
      </c>
      <c r="G1214" s="132">
        <v>41901</v>
      </c>
      <c r="H1214" s="137">
        <v>44.77</v>
      </c>
      <c r="I1214" s="132">
        <v>41117</v>
      </c>
      <c r="J1214" s="138">
        <v>68.555000000000007</v>
      </c>
      <c r="K1214" s="138">
        <f t="shared" si="36"/>
        <v>6.311926605504687E-3</v>
      </c>
      <c r="L1214" s="138">
        <f t="shared" si="37"/>
        <v>7.574311926605624</v>
      </c>
    </row>
    <row r="1215" spans="1:12" x14ac:dyDescent="0.3">
      <c r="A1215" s="132">
        <v>42285</v>
      </c>
      <c r="B1215" s="133">
        <v>59.32</v>
      </c>
      <c r="D1215" s="132">
        <v>41900</v>
      </c>
      <c r="E1215" s="133">
        <v>60.61</v>
      </c>
      <c r="G1215" s="132">
        <v>41904</v>
      </c>
      <c r="H1215" s="137">
        <v>50.82</v>
      </c>
      <c r="I1215" s="132">
        <v>41120</v>
      </c>
      <c r="J1215" s="138">
        <v>69.444999999999993</v>
      </c>
      <c r="K1215" s="138">
        <f t="shared" si="36"/>
        <v>4.4207202465979971E-2</v>
      </c>
      <c r="L1215" s="138">
        <f t="shared" si="37"/>
        <v>53.048642959175965</v>
      </c>
    </row>
    <row r="1216" spans="1:12" x14ac:dyDescent="0.3">
      <c r="A1216" s="132">
        <v>42286</v>
      </c>
      <c r="B1216" s="133">
        <v>60.68</v>
      </c>
      <c r="D1216" s="132">
        <v>41901</v>
      </c>
      <c r="E1216" s="133">
        <v>61.88</v>
      </c>
      <c r="G1216" s="132">
        <v>41905</v>
      </c>
      <c r="H1216" s="137">
        <v>55.18</v>
      </c>
      <c r="I1216" s="132">
        <v>41121</v>
      </c>
      <c r="J1216" s="138">
        <v>69.290000000000006</v>
      </c>
      <c r="K1216" s="138">
        <f t="shared" si="36"/>
        <v>3.0028244388286166E-2</v>
      </c>
      <c r="L1216" s="138">
        <f t="shared" si="37"/>
        <v>36.033893265943398</v>
      </c>
    </row>
    <row r="1217" spans="1:12" x14ac:dyDescent="0.3">
      <c r="A1217" s="132">
        <v>42289</v>
      </c>
      <c r="B1217" s="133">
        <v>60.07</v>
      </c>
      <c r="D1217" s="132">
        <v>41904</v>
      </c>
      <c r="E1217" s="133">
        <v>64.55</v>
      </c>
      <c r="G1217" s="132">
        <v>41906</v>
      </c>
      <c r="H1217" s="137">
        <v>47.98</v>
      </c>
      <c r="I1217" s="132">
        <v>41122</v>
      </c>
      <c r="J1217" s="138">
        <v>69.085000000000008</v>
      </c>
      <c r="K1217" s="138">
        <f t="shared" si="36"/>
        <v>3.8091660405710159E-2</v>
      </c>
      <c r="L1217" s="138">
        <f t="shared" si="37"/>
        <v>45.709992486852187</v>
      </c>
    </row>
    <row r="1218" spans="1:12" x14ac:dyDescent="0.3">
      <c r="A1218" s="132">
        <v>42290</v>
      </c>
      <c r="B1218" s="133">
        <v>63.63</v>
      </c>
      <c r="D1218" s="132">
        <v>41905</v>
      </c>
      <c r="E1218" s="133">
        <v>66.05</v>
      </c>
      <c r="G1218" s="132">
        <v>41907</v>
      </c>
      <c r="H1218" s="137">
        <v>54.05</v>
      </c>
      <c r="I1218" s="132">
        <v>41123</v>
      </c>
      <c r="J1218" s="138">
        <v>67.649999999999991</v>
      </c>
      <c r="K1218" s="138">
        <f t="shared" si="36"/>
        <v>-7.8463005059765459E-3</v>
      </c>
      <c r="L1218" s="138">
        <f t="shared" si="37"/>
        <v>-9.4155606071718552</v>
      </c>
    </row>
    <row r="1219" spans="1:12" x14ac:dyDescent="0.3">
      <c r="A1219" s="132">
        <v>42291</v>
      </c>
      <c r="B1219" s="133">
        <v>65.040000000000006</v>
      </c>
      <c r="D1219" s="132">
        <v>41906</v>
      </c>
      <c r="E1219" s="133">
        <v>62.93</v>
      </c>
      <c r="G1219" s="132">
        <v>41908</v>
      </c>
      <c r="H1219" s="137">
        <v>51.74</v>
      </c>
      <c r="I1219" s="132">
        <v>41124</v>
      </c>
      <c r="J1219" s="138">
        <v>69.084999999999994</v>
      </c>
      <c r="K1219" s="138">
        <f t="shared" si="36"/>
        <v>9.4243132670952089E-3</v>
      </c>
      <c r="L1219" s="138">
        <f t="shared" si="37"/>
        <v>11.309175920514251</v>
      </c>
    </row>
    <row r="1220" spans="1:12" x14ac:dyDescent="0.3">
      <c r="A1220" s="132">
        <v>42292</v>
      </c>
      <c r="B1220" s="133">
        <v>61.33</v>
      </c>
      <c r="D1220" s="132">
        <v>41907</v>
      </c>
      <c r="E1220" s="133">
        <v>64.430000000000007</v>
      </c>
      <c r="G1220" s="132">
        <v>41911</v>
      </c>
      <c r="H1220" s="137">
        <v>55.31</v>
      </c>
      <c r="I1220" s="132">
        <v>41127</v>
      </c>
      <c r="J1220" s="138">
        <v>69.745000000000005</v>
      </c>
      <c r="K1220" s="138">
        <f t="shared" si="36"/>
        <v>-2.2888205421641144E-3</v>
      </c>
      <c r="L1220" s="138">
        <f t="shared" si="37"/>
        <v>-2.7465846505969371</v>
      </c>
    </row>
    <row r="1221" spans="1:12" x14ac:dyDescent="0.3">
      <c r="A1221" s="132">
        <v>42293</v>
      </c>
      <c r="B1221" s="133">
        <v>61.34</v>
      </c>
      <c r="D1221" s="132">
        <v>41908</v>
      </c>
      <c r="E1221" s="133">
        <v>63.92</v>
      </c>
      <c r="G1221" s="132">
        <v>41912</v>
      </c>
      <c r="H1221" s="137">
        <v>59.68</v>
      </c>
      <c r="I1221" s="132">
        <v>41128</v>
      </c>
      <c r="J1221" s="138">
        <v>69.11</v>
      </c>
      <c r="K1221" s="138">
        <f t="shared" si="36"/>
        <v>9.4945953841660199E-3</v>
      </c>
      <c r="L1221" s="138">
        <f t="shared" si="37"/>
        <v>11.393514460999222</v>
      </c>
    </row>
    <row r="1222" spans="1:12" x14ac:dyDescent="0.3">
      <c r="A1222" s="132">
        <v>42296</v>
      </c>
      <c r="B1222" s="133">
        <v>59.76</v>
      </c>
      <c r="D1222" s="132">
        <v>41911</v>
      </c>
      <c r="E1222" s="133">
        <v>66.44</v>
      </c>
      <c r="G1222" s="132">
        <v>41913</v>
      </c>
      <c r="H1222" s="137">
        <v>58.82</v>
      </c>
      <c r="I1222" s="132">
        <v>41129</v>
      </c>
      <c r="J1222" s="138">
        <v>69.454999999999998</v>
      </c>
      <c r="K1222" s="138">
        <f t="shared" si="36"/>
        <v>8.2746606663280462E-3</v>
      </c>
      <c r="L1222" s="138">
        <f t="shared" si="37"/>
        <v>9.9295927995936548</v>
      </c>
    </row>
    <row r="1223" spans="1:12" x14ac:dyDescent="0.3">
      <c r="A1223" s="132">
        <v>42297</v>
      </c>
      <c r="B1223" s="133">
        <v>62.33</v>
      </c>
      <c r="D1223" s="132">
        <v>41912</v>
      </c>
      <c r="E1223" s="133">
        <v>66.540000000000006</v>
      </c>
      <c r="G1223" s="132">
        <v>41914</v>
      </c>
      <c r="H1223" s="137">
        <v>56.78</v>
      </c>
      <c r="I1223" s="132">
        <v>41130</v>
      </c>
      <c r="J1223" s="138">
        <v>69.48</v>
      </c>
      <c r="K1223" s="138">
        <f t="shared" si="36"/>
        <v>1.3492815987163549E-2</v>
      </c>
      <c r="L1223" s="138">
        <f t="shared" si="37"/>
        <v>16.191379184596258</v>
      </c>
    </row>
    <row r="1224" spans="1:12" x14ac:dyDescent="0.3">
      <c r="A1224" s="132">
        <v>42298</v>
      </c>
      <c r="B1224" s="133">
        <v>62.3</v>
      </c>
      <c r="D1224" s="132">
        <v>41913</v>
      </c>
      <c r="E1224" s="133">
        <v>66.75</v>
      </c>
      <c r="G1224" s="132">
        <v>41915</v>
      </c>
      <c r="H1224" s="137">
        <v>51.55</v>
      </c>
      <c r="I1224" s="132">
        <v>41131</v>
      </c>
      <c r="J1224" s="138">
        <v>69.89</v>
      </c>
      <c r="K1224" s="138">
        <f t="shared" si="36"/>
        <v>6.4079487364102159E-3</v>
      </c>
      <c r="L1224" s="138">
        <f t="shared" si="37"/>
        <v>7.6895384836922585</v>
      </c>
    </row>
    <row r="1225" spans="1:12" x14ac:dyDescent="0.3">
      <c r="A1225" s="132">
        <v>42299</v>
      </c>
      <c r="B1225" s="133">
        <v>59.82</v>
      </c>
      <c r="D1225" s="132">
        <v>41914</v>
      </c>
      <c r="E1225" s="133">
        <v>66.42</v>
      </c>
      <c r="G1225" s="132">
        <v>41918</v>
      </c>
      <c r="H1225" s="137">
        <v>54.29</v>
      </c>
      <c r="I1225" s="132">
        <v>41134</v>
      </c>
      <c r="J1225" s="138">
        <v>67.14</v>
      </c>
      <c r="K1225" s="138">
        <f t="shared" si="36"/>
        <v>-3.1029008514937298E-2</v>
      </c>
      <c r="L1225" s="138">
        <f t="shared" si="37"/>
        <v>-37.234810217924753</v>
      </c>
    </row>
    <row r="1226" spans="1:12" x14ac:dyDescent="0.3">
      <c r="A1226" s="132">
        <v>42300</v>
      </c>
      <c r="B1226" s="133">
        <v>59.93</v>
      </c>
      <c r="D1226" s="132">
        <v>41915</v>
      </c>
      <c r="E1226" s="133">
        <v>64.22</v>
      </c>
      <c r="G1226" s="132">
        <v>41919</v>
      </c>
      <c r="H1226" s="137">
        <v>58.92</v>
      </c>
      <c r="I1226" s="132">
        <v>41135</v>
      </c>
      <c r="J1226" s="138">
        <v>68.220000000000013</v>
      </c>
      <c r="K1226" s="138">
        <f t="shared" si="36"/>
        <v>-1.2520807700658533E-2</v>
      </c>
      <c r="L1226" s="138">
        <f t="shared" si="37"/>
        <v>-15.02496924079024</v>
      </c>
    </row>
    <row r="1227" spans="1:12" x14ac:dyDescent="0.3">
      <c r="A1227" s="132">
        <v>42303</v>
      </c>
      <c r="B1227" s="133">
        <v>58.44</v>
      </c>
      <c r="D1227" s="132">
        <v>41918</v>
      </c>
      <c r="E1227" s="133">
        <v>65.040000000000006</v>
      </c>
      <c r="G1227" s="132">
        <v>41920</v>
      </c>
      <c r="H1227" s="137">
        <v>49.33</v>
      </c>
      <c r="I1227" s="132">
        <v>41136</v>
      </c>
      <c r="J1227" s="138">
        <v>68.739999999999995</v>
      </c>
      <c r="K1227" s="138">
        <f t="shared" si="36"/>
        <v>1.6112342941611287E-2</v>
      </c>
      <c r="L1227" s="138">
        <f t="shared" si="37"/>
        <v>19.334811529933543</v>
      </c>
    </row>
    <row r="1228" spans="1:12" x14ac:dyDescent="0.3">
      <c r="A1228" s="132">
        <v>42304</v>
      </c>
      <c r="B1228" s="133">
        <v>59.25</v>
      </c>
      <c r="D1228" s="132">
        <v>41919</v>
      </c>
      <c r="E1228" s="133">
        <v>66.599999999999994</v>
      </c>
      <c r="G1228" s="132">
        <v>41921</v>
      </c>
      <c r="H1228" s="137">
        <v>56.64</v>
      </c>
      <c r="I1228" s="132">
        <v>41137</v>
      </c>
      <c r="J1228" s="138">
        <v>67.88</v>
      </c>
      <c r="K1228" s="138">
        <f t="shared" si="36"/>
        <v>-1.7442281247738271E-2</v>
      </c>
      <c r="L1228" s="138">
        <f t="shared" si="37"/>
        <v>-20.930737497285925</v>
      </c>
    </row>
    <row r="1229" spans="1:12" x14ac:dyDescent="0.3">
      <c r="A1229" s="132">
        <v>42305</v>
      </c>
      <c r="B1229" s="133">
        <v>57.5</v>
      </c>
      <c r="D1229" s="132">
        <v>41920</v>
      </c>
      <c r="E1229" s="133">
        <v>62.54</v>
      </c>
      <c r="G1229" s="132">
        <v>41922</v>
      </c>
      <c r="H1229" s="137">
        <v>63.98</v>
      </c>
      <c r="I1229" s="132">
        <v>41138</v>
      </c>
      <c r="J1229" s="138">
        <v>66.954999999999998</v>
      </c>
      <c r="K1229" s="138">
        <f t="shared" si="36"/>
        <v>-4.0002867589074571E-2</v>
      </c>
      <c r="L1229" s="138">
        <f t="shared" si="37"/>
        <v>-48.003441106889483</v>
      </c>
    </row>
    <row r="1230" spans="1:12" x14ac:dyDescent="0.3">
      <c r="A1230" s="132">
        <v>42306</v>
      </c>
      <c r="B1230" s="133">
        <v>58.49</v>
      </c>
      <c r="D1230" s="132">
        <v>41921</v>
      </c>
      <c r="E1230" s="133">
        <v>65.11</v>
      </c>
      <c r="G1230" s="132">
        <v>41925</v>
      </c>
      <c r="H1230" s="137">
        <v>72.180000000000007</v>
      </c>
      <c r="I1230" s="132">
        <v>41141</v>
      </c>
      <c r="J1230" s="138">
        <v>67.06</v>
      </c>
      <c r="K1230" s="138">
        <f t="shared" si="36"/>
        <v>-2.9662856316017901E-2</v>
      </c>
      <c r="L1230" s="138">
        <f t="shared" si="37"/>
        <v>-35.595427579221479</v>
      </c>
    </row>
    <row r="1231" spans="1:12" x14ac:dyDescent="0.3">
      <c r="A1231" s="132">
        <v>42307</v>
      </c>
      <c r="B1231" s="133">
        <v>58.58</v>
      </c>
      <c r="D1231" s="132">
        <v>41922</v>
      </c>
      <c r="E1231" s="133">
        <v>68.92</v>
      </c>
      <c r="G1231" s="132">
        <v>41926</v>
      </c>
      <c r="H1231" s="137">
        <v>64.67</v>
      </c>
      <c r="I1231" s="132">
        <v>41142</v>
      </c>
      <c r="J1231" s="138">
        <v>67.405000000000001</v>
      </c>
      <c r="K1231" s="138">
        <f t="shared" ref="K1231:K1294" si="38">(J1231-J1222)/J1222</f>
        <v>-2.9515513641926387E-2</v>
      </c>
      <c r="L1231" s="138">
        <f t="shared" ref="L1231:L1294" si="39">K1231*$D$2/$D$1</f>
        <v>-35.418616370311661</v>
      </c>
    </row>
    <row r="1232" spans="1:12" x14ac:dyDescent="0.3">
      <c r="A1232" s="132">
        <v>42310</v>
      </c>
      <c r="B1232" s="133">
        <v>56.23</v>
      </c>
      <c r="D1232" s="132">
        <v>41925</v>
      </c>
      <c r="E1232" s="133">
        <v>72.87</v>
      </c>
      <c r="G1232" s="132">
        <v>41927</v>
      </c>
      <c r="H1232" s="137">
        <v>73.06</v>
      </c>
      <c r="I1232" s="132">
        <v>41143</v>
      </c>
      <c r="J1232" s="138">
        <v>66.984999999999999</v>
      </c>
      <c r="K1232" s="138">
        <f t="shared" si="38"/>
        <v>-3.5909614277489989E-2</v>
      </c>
      <c r="L1232" s="138">
        <f t="shared" si="39"/>
        <v>-43.091537132987987</v>
      </c>
    </row>
    <row r="1233" spans="1:12" x14ac:dyDescent="0.3">
      <c r="A1233" s="132">
        <v>42311</v>
      </c>
      <c r="B1233" s="133">
        <v>55.63</v>
      </c>
      <c r="D1233" s="132">
        <v>41926</v>
      </c>
      <c r="E1233" s="133">
        <v>68.87</v>
      </c>
      <c r="G1233" s="132">
        <v>41928</v>
      </c>
      <c r="H1233" s="137">
        <v>67.489999999999995</v>
      </c>
      <c r="I1233" s="132">
        <v>41144</v>
      </c>
      <c r="J1233" s="138">
        <v>67.265000000000001</v>
      </c>
      <c r="K1233" s="138">
        <f t="shared" si="38"/>
        <v>-3.7559021319215909E-2</v>
      </c>
      <c r="L1233" s="138">
        <f t="shared" si="39"/>
        <v>-45.070825583059083</v>
      </c>
    </row>
    <row r="1234" spans="1:12" x14ac:dyDescent="0.3">
      <c r="A1234" s="132">
        <v>42312</v>
      </c>
      <c r="B1234" s="133">
        <v>57.52</v>
      </c>
      <c r="D1234" s="132">
        <v>41927</v>
      </c>
      <c r="E1234" s="133">
        <v>71.34</v>
      </c>
      <c r="G1234" s="132">
        <v>41929</v>
      </c>
      <c r="H1234" s="137">
        <v>68.349999999999994</v>
      </c>
      <c r="I1234" s="132">
        <v>41145</v>
      </c>
      <c r="J1234" s="138">
        <v>65.534999999999997</v>
      </c>
      <c r="K1234" s="138">
        <f t="shared" si="38"/>
        <v>-2.390527256479005E-2</v>
      </c>
      <c r="L1234" s="138">
        <f t="shared" si="39"/>
        <v>-28.686327077748061</v>
      </c>
    </row>
    <row r="1235" spans="1:12" x14ac:dyDescent="0.3">
      <c r="A1235" s="132">
        <v>42313</v>
      </c>
      <c r="B1235" s="133">
        <v>57.28</v>
      </c>
      <c r="D1235" s="132">
        <v>41928</v>
      </c>
      <c r="E1235" s="133">
        <v>68.12</v>
      </c>
      <c r="G1235" s="132">
        <v>41932</v>
      </c>
      <c r="H1235" s="137">
        <v>66.05</v>
      </c>
      <c r="I1235" s="132">
        <v>41148</v>
      </c>
      <c r="J1235" s="138">
        <v>64.875</v>
      </c>
      <c r="K1235" s="138">
        <f t="shared" si="38"/>
        <v>-4.9032541776605286E-2</v>
      </c>
      <c r="L1235" s="138">
        <f t="shared" si="39"/>
        <v>-58.839050131926335</v>
      </c>
    </row>
    <row r="1236" spans="1:12" x14ac:dyDescent="0.3">
      <c r="A1236" s="132">
        <v>42314</v>
      </c>
      <c r="B1236" s="133">
        <v>56.01</v>
      </c>
      <c r="D1236" s="132">
        <v>41929</v>
      </c>
      <c r="E1236" s="133">
        <v>69.760000000000005</v>
      </c>
      <c r="G1236" s="132">
        <v>41933</v>
      </c>
      <c r="H1236" s="137">
        <v>59.34</v>
      </c>
      <c r="I1236" s="132">
        <v>41149</v>
      </c>
      <c r="J1236" s="138">
        <v>65.305000000000007</v>
      </c>
      <c r="K1236" s="138">
        <f t="shared" si="38"/>
        <v>-4.9970904858888394E-2</v>
      </c>
      <c r="L1236" s="138">
        <f t="shared" si="39"/>
        <v>-59.965085830666069</v>
      </c>
    </row>
    <row r="1237" spans="1:12" x14ac:dyDescent="0.3">
      <c r="A1237" s="132">
        <v>42317</v>
      </c>
      <c r="B1237" s="133">
        <v>56.79</v>
      </c>
      <c r="D1237" s="132">
        <v>41932</v>
      </c>
      <c r="E1237" s="133">
        <v>67.739999999999995</v>
      </c>
      <c r="G1237" s="132">
        <v>41934</v>
      </c>
      <c r="H1237" s="137">
        <v>64.680000000000007</v>
      </c>
      <c r="I1237" s="132">
        <v>41150</v>
      </c>
      <c r="J1237" s="138">
        <v>67.39</v>
      </c>
      <c r="K1237" s="138">
        <f t="shared" si="38"/>
        <v>-7.2186210960517817E-3</v>
      </c>
      <c r="L1237" s="138">
        <f t="shared" si="39"/>
        <v>-8.6623453152621366</v>
      </c>
    </row>
    <row r="1238" spans="1:12" x14ac:dyDescent="0.3">
      <c r="A1238" s="132">
        <v>42318</v>
      </c>
      <c r="B1238" s="133">
        <v>54.3</v>
      </c>
      <c r="D1238" s="132">
        <v>41933</v>
      </c>
      <c r="E1238" s="133">
        <v>66.400000000000006</v>
      </c>
      <c r="G1238" s="132">
        <v>41935</v>
      </c>
      <c r="H1238" s="137">
        <v>63.41</v>
      </c>
      <c r="I1238" s="132">
        <v>41151</v>
      </c>
      <c r="J1238" s="138">
        <v>66.44</v>
      </c>
      <c r="K1238" s="138">
        <f t="shared" si="38"/>
        <v>-7.6917332536778522E-3</v>
      </c>
      <c r="L1238" s="138">
        <f t="shared" si="39"/>
        <v>-9.2300799044134223</v>
      </c>
    </row>
    <row r="1239" spans="1:12" x14ac:dyDescent="0.3">
      <c r="A1239" s="132">
        <v>42319</v>
      </c>
      <c r="B1239" s="133">
        <v>56.25</v>
      </c>
      <c r="D1239" s="132">
        <v>41934</v>
      </c>
      <c r="E1239" s="133">
        <v>69.55</v>
      </c>
      <c r="G1239" s="132">
        <v>41936</v>
      </c>
      <c r="H1239" s="137">
        <v>63.98</v>
      </c>
      <c r="I1239" s="132">
        <v>41152</v>
      </c>
      <c r="J1239" s="138">
        <v>67.174999999999997</v>
      </c>
      <c r="K1239" s="138">
        <f t="shared" si="38"/>
        <v>1.7148821950491333E-3</v>
      </c>
      <c r="L1239" s="138">
        <f t="shared" si="39"/>
        <v>2.05785863405896</v>
      </c>
    </row>
    <row r="1240" spans="1:12" x14ac:dyDescent="0.3">
      <c r="A1240" s="132">
        <v>42320</v>
      </c>
      <c r="B1240" s="133">
        <v>57.74</v>
      </c>
      <c r="D1240" s="132">
        <v>41935</v>
      </c>
      <c r="E1240" s="133">
        <v>68.819999999999993</v>
      </c>
      <c r="G1240" s="132">
        <v>41939</v>
      </c>
      <c r="H1240" s="137">
        <v>62.79</v>
      </c>
      <c r="I1240" s="132">
        <v>41156</v>
      </c>
      <c r="J1240" s="138">
        <v>66.504999999999995</v>
      </c>
      <c r="K1240" s="138">
        <f t="shared" si="38"/>
        <v>-1.3352125213263195E-2</v>
      </c>
      <c r="L1240" s="138">
        <f t="shared" si="39"/>
        <v>-16.022550255915831</v>
      </c>
    </row>
    <row r="1241" spans="1:12" x14ac:dyDescent="0.3">
      <c r="A1241" s="132">
        <v>42321</v>
      </c>
      <c r="B1241" s="133">
        <v>59.98</v>
      </c>
      <c r="D1241" s="132">
        <v>41936</v>
      </c>
      <c r="E1241" s="133">
        <v>67.39</v>
      </c>
      <c r="G1241" s="132">
        <v>41940</v>
      </c>
      <c r="H1241" s="137">
        <v>56.26</v>
      </c>
      <c r="I1241" s="132">
        <v>41157</v>
      </c>
      <c r="J1241" s="138">
        <v>65.429999999999993</v>
      </c>
      <c r="K1241" s="138">
        <f t="shared" si="38"/>
        <v>-2.3214152422184175E-2</v>
      </c>
      <c r="L1241" s="138">
        <f t="shared" si="39"/>
        <v>-27.85698290662101</v>
      </c>
    </row>
    <row r="1242" spans="1:12" x14ac:dyDescent="0.3">
      <c r="A1242" s="132">
        <v>42324</v>
      </c>
      <c r="B1242" s="133">
        <v>57.88</v>
      </c>
      <c r="D1242" s="132">
        <v>41939</v>
      </c>
      <c r="E1242" s="133">
        <v>66.510000000000005</v>
      </c>
      <c r="G1242" s="132">
        <v>41941</v>
      </c>
      <c r="H1242" s="137">
        <v>58.25</v>
      </c>
      <c r="I1242" s="132">
        <v>41158</v>
      </c>
      <c r="J1242" s="138">
        <v>65.899999999999991</v>
      </c>
      <c r="K1242" s="138">
        <f t="shared" si="38"/>
        <v>-2.0292871478480773E-2</v>
      </c>
      <c r="L1242" s="138">
        <f t="shared" si="39"/>
        <v>-24.351445774176923</v>
      </c>
    </row>
    <row r="1243" spans="1:12" x14ac:dyDescent="0.3">
      <c r="A1243" s="132">
        <v>42325</v>
      </c>
      <c r="B1243" s="133">
        <v>56.68</v>
      </c>
      <c r="D1243" s="132">
        <v>41940</v>
      </c>
      <c r="E1243" s="133">
        <v>65.2</v>
      </c>
      <c r="G1243" s="132">
        <v>41942</v>
      </c>
      <c r="H1243" s="137">
        <v>55.85</v>
      </c>
      <c r="I1243" s="132">
        <v>41159</v>
      </c>
      <c r="J1243" s="138">
        <v>65.22</v>
      </c>
      <c r="K1243" s="138">
        <f t="shared" si="38"/>
        <v>-4.8065918974593384E-3</v>
      </c>
      <c r="L1243" s="138">
        <f t="shared" si="39"/>
        <v>-5.7679102769512056</v>
      </c>
    </row>
    <row r="1244" spans="1:12" x14ac:dyDescent="0.3">
      <c r="A1244" s="132">
        <v>42326</v>
      </c>
      <c r="B1244" s="133">
        <v>54.75</v>
      </c>
      <c r="D1244" s="132">
        <v>41941</v>
      </c>
      <c r="E1244" s="133">
        <v>66.19</v>
      </c>
      <c r="G1244" s="132">
        <v>41943</v>
      </c>
      <c r="H1244" s="137">
        <v>53.86</v>
      </c>
      <c r="I1244" s="132">
        <v>41162</v>
      </c>
      <c r="J1244" s="138">
        <v>64.185000000000002</v>
      </c>
      <c r="K1244" s="138">
        <f t="shared" si="38"/>
        <v>-1.0635838150288983E-2</v>
      </c>
      <c r="L1244" s="138">
        <f t="shared" si="39"/>
        <v>-12.763005780346779</v>
      </c>
    </row>
    <row r="1245" spans="1:12" x14ac:dyDescent="0.3">
      <c r="A1245" s="132">
        <v>42327</v>
      </c>
      <c r="B1245" s="133">
        <v>57.79</v>
      </c>
      <c r="D1245" s="132">
        <v>41942</v>
      </c>
      <c r="E1245" s="133">
        <v>65.97</v>
      </c>
      <c r="G1245" s="132">
        <v>41946</v>
      </c>
      <c r="H1245" s="137">
        <v>53.9</v>
      </c>
      <c r="I1245" s="132">
        <v>41163</v>
      </c>
      <c r="J1245" s="138">
        <v>64.685000000000002</v>
      </c>
      <c r="K1245" s="138">
        <f t="shared" si="38"/>
        <v>-9.4939131766327914E-3</v>
      </c>
      <c r="L1245" s="138">
        <f t="shared" si="39"/>
        <v>-11.392695811959349</v>
      </c>
    </row>
    <row r="1246" spans="1:12" x14ac:dyDescent="0.3">
      <c r="A1246" s="132">
        <v>42328</v>
      </c>
      <c r="B1246" s="133">
        <v>56.17</v>
      </c>
      <c r="D1246" s="132">
        <v>41943</v>
      </c>
      <c r="E1246" s="133">
        <v>65.44</v>
      </c>
      <c r="G1246" s="132">
        <v>41947</v>
      </c>
      <c r="H1246" s="137">
        <v>53.48</v>
      </c>
      <c r="I1246" s="132">
        <v>41164</v>
      </c>
      <c r="J1246" s="138">
        <v>64.48</v>
      </c>
      <c r="K1246" s="138">
        <f t="shared" si="38"/>
        <v>-4.3181480931888956E-2</v>
      </c>
      <c r="L1246" s="138">
        <f t="shared" si="39"/>
        <v>-51.81777711826674</v>
      </c>
    </row>
    <row r="1247" spans="1:12" x14ac:dyDescent="0.3">
      <c r="A1247" s="132">
        <v>42331</v>
      </c>
      <c r="B1247" s="133">
        <v>57.16</v>
      </c>
      <c r="D1247" s="132">
        <v>41946</v>
      </c>
      <c r="E1247" s="133">
        <v>66.91</v>
      </c>
      <c r="G1247" s="132">
        <v>41948</v>
      </c>
      <c r="H1247" s="137">
        <v>48.8</v>
      </c>
      <c r="I1247" s="132">
        <v>41165</v>
      </c>
      <c r="J1247" s="138">
        <v>62.314999999999998</v>
      </c>
      <c r="K1247" s="138">
        <f t="shared" si="38"/>
        <v>-6.2086092715231793E-2</v>
      </c>
      <c r="L1247" s="138">
        <f t="shared" si="39"/>
        <v>-74.503311258278146</v>
      </c>
    </row>
    <row r="1248" spans="1:12" x14ac:dyDescent="0.3">
      <c r="A1248" s="132">
        <v>42332</v>
      </c>
      <c r="B1248" s="133">
        <v>57.16</v>
      </c>
      <c r="D1248" s="132">
        <v>41947</v>
      </c>
      <c r="E1248" s="133">
        <v>67.87</v>
      </c>
      <c r="G1248" s="132">
        <v>41949</v>
      </c>
      <c r="H1248" s="137">
        <v>45.73</v>
      </c>
      <c r="I1248" s="132">
        <v>41166</v>
      </c>
      <c r="J1248" s="138">
        <v>64.034999999999997</v>
      </c>
      <c r="K1248" s="138">
        <f t="shared" si="38"/>
        <v>-4.6743580200967631E-2</v>
      </c>
      <c r="L1248" s="138">
        <f t="shared" si="39"/>
        <v>-56.092296241161158</v>
      </c>
    </row>
    <row r="1249" spans="1:12" x14ac:dyDescent="0.3">
      <c r="A1249" s="132">
        <v>42333</v>
      </c>
      <c r="B1249" s="133">
        <v>57.48</v>
      </c>
      <c r="D1249" s="132">
        <v>41948</v>
      </c>
      <c r="E1249" s="133">
        <v>66.87</v>
      </c>
      <c r="G1249" s="132">
        <v>41950</v>
      </c>
      <c r="H1249" s="137">
        <v>41.63</v>
      </c>
      <c r="I1249" s="132">
        <v>41169</v>
      </c>
      <c r="J1249" s="138">
        <v>64.464999999999989</v>
      </c>
      <c r="K1249" s="138">
        <f t="shared" si="38"/>
        <v>-3.0674385384557648E-2</v>
      </c>
      <c r="L1249" s="138">
        <f t="shared" si="39"/>
        <v>-36.809262461469174</v>
      </c>
    </row>
    <row r="1250" spans="1:12" x14ac:dyDescent="0.3">
      <c r="A1250" s="132">
        <v>42335</v>
      </c>
      <c r="B1250" s="133">
        <v>56.83</v>
      </c>
      <c r="D1250" s="132">
        <v>41949</v>
      </c>
      <c r="E1250" s="133">
        <v>64.13</v>
      </c>
      <c r="G1250" s="132">
        <v>41953</v>
      </c>
      <c r="H1250" s="137">
        <v>39.57</v>
      </c>
      <c r="I1250" s="132">
        <v>41170</v>
      </c>
      <c r="J1250" s="138">
        <v>63.849999999999994</v>
      </c>
      <c r="K1250" s="138">
        <f t="shared" si="38"/>
        <v>-2.4147944368026874E-2</v>
      </c>
      <c r="L1250" s="138">
        <f t="shared" si="39"/>
        <v>-28.977533241632248</v>
      </c>
    </row>
    <row r="1251" spans="1:12" x14ac:dyDescent="0.3">
      <c r="A1251" s="132">
        <v>42338</v>
      </c>
      <c r="B1251" s="133">
        <v>57.83</v>
      </c>
      <c r="D1251" s="132">
        <v>41950</v>
      </c>
      <c r="E1251" s="133">
        <v>63.56</v>
      </c>
      <c r="G1251" s="132">
        <v>41954</v>
      </c>
      <c r="H1251" s="137">
        <v>41.66</v>
      </c>
      <c r="I1251" s="132">
        <v>41171</v>
      </c>
      <c r="J1251" s="138">
        <v>63</v>
      </c>
      <c r="K1251" s="138">
        <f t="shared" si="38"/>
        <v>-4.4006069802731286E-2</v>
      </c>
      <c r="L1251" s="138">
        <f t="shared" si="39"/>
        <v>-52.807283763277546</v>
      </c>
    </row>
    <row r="1252" spans="1:12" x14ac:dyDescent="0.3">
      <c r="D1252" s="132">
        <v>41953</v>
      </c>
      <c r="E1252" s="133">
        <v>62.86</v>
      </c>
      <c r="G1252" s="132">
        <v>41955</v>
      </c>
      <c r="H1252" s="137">
        <v>42.05</v>
      </c>
      <c r="I1252" s="132">
        <v>41172</v>
      </c>
      <c r="J1252" s="138">
        <v>63.82</v>
      </c>
      <c r="K1252" s="138">
        <f t="shared" si="38"/>
        <v>-2.1465808034345273E-2</v>
      </c>
      <c r="L1252" s="138">
        <f t="shared" si="39"/>
        <v>-25.758969641214325</v>
      </c>
    </row>
    <row r="1253" spans="1:12" x14ac:dyDescent="0.3">
      <c r="D1253" s="132">
        <v>41954</v>
      </c>
      <c r="E1253" s="133">
        <v>63.18</v>
      </c>
      <c r="G1253" s="132">
        <v>41956</v>
      </c>
      <c r="H1253" s="137">
        <v>42.58</v>
      </c>
      <c r="I1253" s="132">
        <v>41173</v>
      </c>
      <c r="J1253" s="138">
        <v>64.365000000000009</v>
      </c>
      <c r="K1253" s="138">
        <f t="shared" si="38"/>
        <v>2.8043935498949413E-3</v>
      </c>
      <c r="L1253" s="138">
        <f t="shared" si="39"/>
        <v>3.3652722598739291</v>
      </c>
    </row>
    <row r="1254" spans="1:12" x14ac:dyDescent="0.3">
      <c r="D1254" s="132">
        <v>41955</v>
      </c>
      <c r="E1254" s="133">
        <v>63.92</v>
      </c>
      <c r="G1254" s="132">
        <v>41957</v>
      </c>
      <c r="H1254" s="137">
        <v>40.36</v>
      </c>
      <c r="I1254" s="132">
        <v>41176</v>
      </c>
      <c r="J1254" s="138">
        <v>64.084999999999994</v>
      </c>
      <c r="K1254" s="138">
        <f t="shared" si="38"/>
        <v>-9.2757208008040267E-3</v>
      </c>
      <c r="L1254" s="138">
        <f t="shared" si="39"/>
        <v>-11.130864960964832</v>
      </c>
    </row>
    <row r="1255" spans="1:12" x14ac:dyDescent="0.3">
      <c r="D1255" s="132">
        <v>41956</v>
      </c>
      <c r="E1255" s="133">
        <v>65.349999999999994</v>
      </c>
      <c r="G1255" s="132">
        <v>41960</v>
      </c>
      <c r="H1255" s="137">
        <v>38.5</v>
      </c>
      <c r="I1255" s="132">
        <v>41177</v>
      </c>
      <c r="J1255" s="138">
        <v>66.37</v>
      </c>
      <c r="K1255" s="138">
        <f t="shared" si="38"/>
        <v>2.9311414392059559E-2</v>
      </c>
      <c r="L1255" s="138">
        <f t="shared" si="39"/>
        <v>35.173697270471472</v>
      </c>
    </row>
    <row r="1256" spans="1:12" x14ac:dyDescent="0.3">
      <c r="D1256" s="132">
        <v>41957</v>
      </c>
      <c r="E1256" s="133">
        <v>65.37</v>
      </c>
      <c r="G1256" s="132">
        <v>41961</v>
      </c>
      <c r="H1256" s="137">
        <v>37.06</v>
      </c>
      <c r="I1256" s="132">
        <v>41178</v>
      </c>
      <c r="J1256" s="138">
        <v>68.099999999999994</v>
      </c>
      <c r="K1256" s="138">
        <f t="shared" si="38"/>
        <v>9.2834790981304607E-2</v>
      </c>
      <c r="L1256" s="138">
        <f t="shared" si="39"/>
        <v>111.40174917756553</v>
      </c>
    </row>
    <row r="1257" spans="1:12" x14ac:dyDescent="0.3">
      <c r="D1257" s="132">
        <v>41960</v>
      </c>
      <c r="E1257" s="133">
        <v>59.85</v>
      </c>
      <c r="G1257" s="132">
        <v>41962</v>
      </c>
      <c r="H1257" s="137">
        <v>37.729999999999997</v>
      </c>
      <c r="I1257" s="132">
        <v>41179</v>
      </c>
      <c r="J1257" s="138">
        <v>65.06</v>
      </c>
      <c r="K1257" s="138">
        <f t="shared" si="38"/>
        <v>1.6006871242289462E-2</v>
      </c>
      <c r="L1257" s="138">
        <f t="shared" si="39"/>
        <v>19.208245490747352</v>
      </c>
    </row>
    <row r="1258" spans="1:12" x14ac:dyDescent="0.3">
      <c r="D1258" s="132">
        <v>41961</v>
      </c>
      <c r="E1258" s="133">
        <v>58.48</v>
      </c>
      <c r="G1258" s="132">
        <v>41963</v>
      </c>
      <c r="H1258" s="137">
        <v>33.159999999999997</v>
      </c>
      <c r="I1258" s="132">
        <v>41180</v>
      </c>
      <c r="J1258" s="138">
        <v>65.905000000000001</v>
      </c>
      <c r="K1258" s="138">
        <f t="shared" si="38"/>
        <v>2.2337702629333937E-2</v>
      </c>
      <c r="L1258" s="138">
        <f t="shared" si="39"/>
        <v>26.805243155200724</v>
      </c>
    </row>
    <row r="1259" spans="1:12" x14ac:dyDescent="0.3">
      <c r="D1259" s="132">
        <v>41962</v>
      </c>
      <c r="E1259" s="133">
        <v>59.23</v>
      </c>
      <c r="G1259" s="132">
        <v>41964</v>
      </c>
      <c r="H1259" s="137">
        <v>30.29</v>
      </c>
      <c r="I1259" s="132">
        <v>41183</v>
      </c>
      <c r="J1259" s="138">
        <v>65.805000000000007</v>
      </c>
      <c r="K1259" s="138">
        <f t="shared" si="38"/>
        <v>3.0618637431480231E-2</v>
      </c>
      <c r="L1259" s="138">
        <f t="shared" si="39"/>
        <v>36.742364917776271</v>
      </c>
    </row>
    <row r="1260" spans="1:12" x14ac:dyDescent="0.3">
      <c r="D1260" s="132">
        <v>41963</v>
      </c>
      <c r="E1260" s="133">
        <v>59.74</v>
      </c>
      <c r="G1260" s="132">
        <v>42338</v>
      </c>
      <c r="H1260" s="137">
        <v>30.38</v>
      </c>
      <c r="I1260" s="132">
        <v>41184</v>
      </c>
      <c r="J1260" s="138">
        <v>66.899999999999991</v>
      </c>
      <c r="K1260" s="138">
        <f t="shared" si="38"/>
        <v>6.1904761904761768E-2</v>
      </c>
      <c r="L1260" s="138">
        <f t="shared" si="39"/>
        <v>74.285714285714121</v>
      </c>
    </row>
    <row r="1261" spans="1:12" x14ac:dyDescent="0.3">
      <c r="D1261" s="132">
        <v>41964</v>
      </c>
      <c r="E1261" s="133">
        <v>60.49</v>
      </c>
      <c r="I1261" s="132">
        <v>41185</v>
      </c>
      <c r="J1261" s="138">
        <v>66.649999999999991</v>
      </c>
      <c r="K1261" s="138">
        <f t="shared" si="38"/>
        <v>4.4343465998119572E-2</v>
      </c>
      <c r="L1261" s="138">
        <f t="shared" si="39"/>
        <v>53.212159197743482</v>
      </c>
    </row>
    <row r="1262" spans="1:12" x14ac:dyDescent="0.3">
      <c r="D1262" s="132">
        <v>41967</v>
      </c>
      <c r="E1262" s="133">
        <v>59.31</v>
      </c>
      <c r="I1262" s="132">
        <v>41186</v>
      </c>
      <c r="J1262" s="138">
        <v>66.384999999999991</v>
      </c>
      <c r="K1262" s="138">
        <f t="shared" si="38"/>
        <v>3.1383515885962582E-2</v>
      </c>
      <c r="L1262" s="138">
        <f t="shared" si="39"/>
        <v>37.660219063155097</v>
      </c>
    </row>
    <row r="1263" spans="1:12" x14ac:dyDescent="0.3">
      <c r="D1263" s="132">
        <v>41968</v>
      </c>
      <c r="E1263" s="133">
        <v>59.48</v>
      </c>
      <c r="I1263" s="132">
        <v>41187</v>
      </c>
      <c r="J1263" s="138">
        <v>65.334999999999994</v>
      </c>
      <c r="K1263" s="138">
        <f t="shared" si="38"/>
        <v>1.9505344464383245E-2</v>
      </c>
      <c r="L1263" s="138">
        <f t="shared" si="39"/>
        <v>23.406413357259893</v>
      </c>
    </row>
    <row r="1264" spans="1:12" x14ac:dyDescent="0.3">
      <c r="D1264" s="132">
        <v>41969</v>
      </c>
      <c r="E1264" s="133">
        <v>60.29</v>
      </c>
      <c r="I1264" s="132">
        <v>41190</v>
      </c>
      <c r="J1264" s="138">
        <v>64.524999999999991</v>
      </c>
      <c r="K1264" s="138">
        <f t="shared" si="38"/>
        <v>-2.7798704233840784E-2</v>
      </c>
      <c r="L1264" s="138">
        <f t="shared" si="39"/>
        <v>-33.358445080608938</v>
      </c>
    </row>
    <row r="1265" spans="4:12" x14ac:dyDescent="0.3">
      <c r="D1265" s="132">
        <v>41971</v>
      </c>
      <c r="E1265" s="133">
        <v>60.77</v>
      </c>
      <c r="I1265" s="132">
        <v>41191</v>
      </c>
      <c r="J1265" s="138">
        <v>65.459999999999994</v>
      </c>
      <c r="K1265" s="138">
        <f t="shared" si="38"/>
        <v>-3.8766519823788557E-2</v>
      </c>
      <c r="L1265" s="138">
        <f t="shared" si="39"/>
        <v>-46.519823788546269</v>
      </c>
    </row>
    <row r="1266" spans="4:12" x14ac:dyDescent="0.3">
      <c r="D1266" s="132">
        <v>41974</v>
      </c>
      <c r="E1266" s="133">
        <v>59.63</v>
      </c>
      <c r="I1266" s="132">
        <v>41192</v>
      </c>
      <c r="J1266" s="138">
        <v>65.88</v>
      </c>
      <c r="K1266" s="138">
        <f t="shared" si="38"/>
        <v>1.2603750384260577E-2</v>
      </c>
      <c r="L1266" s="138">
        <f t="shared" si="39"/>
        <v>15.124500461112692</v>
      </c>
    </row>
    <row r="1267" spans="4:12" x14ac:dyDescent="0.3">
      <c r="D1267" s="132">
        <v>41975</v>
      </c>
      <c r="E1267" s="133">
        <v>57.91</v>
      </c>
      <c r="I1267" s="132">
        <v>41193</v>
      </c>
      <c r="J1267" s="138">
        <v>62.82</v>
      </c>
      <c r="K1267" s="138">
        <f t="shared" si="38"/>
        <v>-4.6809801987709593E-2</v>
      </c>
      <c r="L1267" s="138">
        <f t="shared" si="39"/>
        <v>-56.171762385251512</v>
      </c>
    </row>
    <row r="1268" spans="4:12" x14ac:dyDescent="0.3">
      <c r="D1268" s="132">
        <v>41976</v>
      </c>
      <c r="E1268" s="133">
        <v>56.95</v>
      </c>
      <c r="I1268" s="132">
        <v>41194</v>
      </c>
      <c r="J1268" s="138">
        <v>64.17</v>
      </c>
      <c r="K1268" s="138">
        <f t="shared" si="38"/>
        <v>-2.4846136311830483E-2</v>
      </c>
      <c r="L1268" s="138">
        <f t="shared" si="39"/>
        <v>-29.815363574196578</v>
      </c>
    </row>
    <row r="1269" spans="4:12" x14ac:dyDescent="0.3">
      <c r="D1269" s="132">
        <v>41977</v>
      </c>
      <c r="E1269" s="133">
        <v>56.61</v>
      </c>
      <c r="I1269" s="132">
        <v>41197</v>
      </c>
      <c r="J1269" s="138">
        <v>65.3</v>
      </c>
      <c r="K1269" s="138">
        <f t="shared" si="38"/>
        <v>-2.3916292974588856E-2</v>
      </c>
      <c r="L1269" s="138">
        <f t="shared" si="39"/>
        <v>-28.699551569506625</v>
      </c>
    </row>
    <row r="1270" spans="4:12" x14ac:dyDescent="0.3">
      <c r="D1270" s="132">
        <v>41978</v>
      </c>
      <c r="E1270" s="133">
        <v>56.28</v>
      </c>
      <c r="I1270" s="132">
        <v>41198</v>
      </c>
      <c r="J1270" s="138">
        <v>67.13</v>
      </c>
      <c r="K1270" s="138">
        <f t="shared" si="38"/>
        <v>7.2018004501125891E-3</v>
      </c>
      <c r="L1270" s="138">
        <f t="shared" si="39"/>
        <v>8.6421605401351052</v>
      </c>
    </row>
    <row r="1271" spans="4:12" x14ac:dyDescent="0.3">
      <c r="D1271" s="132">
        <v>41981</v>
      </c>
      <c r="E1271" s="133">
        <v>58.66</v>
      </c>
      <c r="I1271" s="132">
        <v>41199</v>
      </c>
      <c r="J1271" s="138">
        <v>65.040000000000006</v>
      </c>
      <c r="K1271" s="138">
        <f t="shared" si="38"/>
        <v>-2.0260601039391202E-2</v>
      </c>
      <c r="L1271" s="138">
        <f t="shared" si="39"/>
        <v>-24.31272124726944</v>
      </c>
    </row>
    <row r="1272" spans="4:12" x14ac:dyDescent="0.3">
      <c r="D1272" s="132">
        <v>41982</v>
      </c>
      <c r="E1272" s="133">
        <v>56.82</v>
      </c>
      <c r="I1272" s="132">
        <v>41200</v>
      </c>
      <c r="J1272" s="138">
        <v>66.625</v>
      </c>
      <c r="K1272" s="138">
        <f t="shared" si="38"/>
        <v>1.974439427565633E-2</v>
      </c>
      <c r="L1272" s="138">
        <f t="shared" si="39"/>
        <v>23.693273130787595</v>
      </c>
    </row>
    <row r="1273" spans="4:12" x14ac:dyDescent="0.3">
      <c r="D1273" s="132">
        <v>41983</v>
      </c>
      <c r="E1273" s="133">
        <v>59.88</v>
      </c>
      <c r="I1273" s="132">
        <v>41201</v>
      </c>
      <c r="J1273" s="138">
        <v>66.660000000000011</v>
      </c>
      <c r="K1273" s="138">
        <f t="shared" si="38"/>
        <v>3.3087950406819368E-2</v>
      </c>
      <c r="L1273" s="138">
        <f t="shared" si="39"/>
        <v>39.705540488183239</v>
      </c>
    </row>
    <row r="1274" spans="4:12" x14ac:dyDescent="0.3">
      <c r="D1274" s="132">
        <v>41984</v>
      </c>
      <c r="E1274" s="133">
        <v>64.41</v>
      </c>
      <c r="I1274" s="132">
        <v>41204</v>
      </c>
      <c r="J1274" s="138">
        <v>67</v>
      </c>
      <c r="K1274" s="138">
        <f t="shared" si="38"/>
        <v>2.3525817293003459E-2</v>
      </c>
      <c r="L1274" s="138">
        <f t="shared" si="39"/>
        <v>28.23098075160415</v>
      </c>
    </row>
    <row r="1275" spans="4:12" x14ac:dyDescent="0.3">
      <c r="D1275" s="132">
        <v>41985</v>
      </c>
      <c r="E1275" s="133">
        <v>61.95</v>
      </c>
      <c r="I1275" s="132">
        <v>41205</v>
      </c>
      <c r="J1275" s="138">
        <v>67.375</v>
      </c>
      <c r="K1275" s="138">
        <f t="shared" si="38"/>
        <v>2.2692774741955142E-2</v>
      </c>
      <c r="L1275" s="138">
        <f t="shared" si="39"/>
        <v>27.231329690346168</v>
      </c>
    </row>
    <row r="1276" spans="4:12" x14ac:dyDescent="0.3">
      <c r="D1276" s="132">
        <v>41988</v>
      </c>
      <c r="E1276" s="133">
        <v>60.04</v>
      </c>
      <c r="I1276" s="132">
        <v>41206</v>
      </c>
      <c r="J1276" s="138">
        <v>67.08</v>
      </c>
      <c r="K1276" s="138">
        <f t="shared" si="38"/>
        <v>6.7812798471824226E-2</v>
      </c>
      <c r="L1276" s="138">
        <f t="shared" si="39"/>
        <v>81.375358166189073</v>
      </c>
    </row>
    <row r="1277" spans="4:12" x14ac:dyDescent="0.3">
      <c r="D1277" s="132">
        <v>41989</v>
      </c>
      <c r="E1277" s="133">
        <v>67.040000000000006</v>
      </c>
      <c r="I1277" s="132">
        <v>41207</v>
      </c>
      <c r="J1277" s="138">
        <v>67.469999999999985</v>
      </c>
      <c r="K1277" s="138">
        <f t="shared" si="38"/>
        <v>5.1425899953248914E-2</v>
      </c>
      <c r="L1277" s="138">
        <f t="shared" si="39"/>
        <v>61.711079943898696</v>
      </c>
    </row>
    <row r="1278" spans="4:12" x14ac:dyDescent="0.3">
      <c r="D1278" s="132">
        <v>41990</v>
      </c>
      <c r="E1278" s="133">
        <v>58.73</v>
      </c>
      <c r="I1278" s="132">
        <v>41208</v>
      </c>
      <c r="J1278" s="138">
        <v>67.239999999999995</v>
      </c>
      <c r="K1278" s="138">
        <f t="shared" si="38"/>
        <v>2.9709035222052035E-2</v>
      </c>
      <c r="L1278" s="138">
        <f t="shared" si="39"/>
        <v>35.65084226646244</v>
      </c>
    </row>
    <row r="1279" spans="4:12" x14ac:dyDescent="0.3">
      <c r="D1279" s="132">
        <v>41991</v>
      </c>
      <c r="E1279" s="133">
        <v>56.08</v>
      </c>
      <c r="I1279" s="132">
        <v>41213</v>
      </c>
      <c r="J1279" s="138">
        <v>67.304999999999993</v>
      </c>
      <c r="K1279" s="138">
        <f t="shared" si="38"/>
        <v>2.6068821689259223E-3</v>
      </c>
      <c r="L1279" s="138">
        <f t="shared" si="39"/>
        <v>3.128258602711107</v>
      </c>
    </row>
    <row r="1280" spans="4:12" x14ac:dyDescent="0.3">
      <c r="D1280" s="132">
        <v>41992</v>
      </c>
      <c r="E1280" s="133">
        <v>57.51</v>
      </c>
      <c r="I1280" s="132">
        <v>41214</v>
      </c>
      <c r="J1280" s="138">
        <v>64.73</v>
      </c>
      <c r="K1280" s="138">
        <f t="shared" si="38"/>
        <v>-4.7662976629766641E-3</v>
      </c>
      <c r="L1280" s="138">
        <f t="shared" si="39"/>
        <v>-5.7195571955719968</v>
      </c>
    </row>
    <row r="1281" spans="4:12" x14ac:dyDescent="0.3">
      <c r="D1281" s="132">
        <v>41995</v>
      </c>
      <c r="E1281" s="133">
        <v>57.13</v>
      </c>
      <c r="I1281" s="132">
        <v>41215</v>
      </c>
      <c r="J1281" s="138">
        <v>64.525000000000006</v>
      </c>
      <c r="K1281" s="138">
        <f t="shared" si="38"/>
        <v>-3.1519699812382652E-2</v>
      </c>
      <c r="L1281" s="138">
        <f t="shared" si="39"/>
        <v>-37.823639774859181</v>
      </c>
    </row>
    <row r="1282" spans="4:12" x14ac:dyDescent="0.3">
      <c r="D1282" s="132">
        <v>41996</v>
      </c>
      <c r="E1282" s="133">
        <v>57.94</v>
      </c>
      <c r="I1282" s="132">
        <v>41218</v>
      </c>
      <c r="J1282" s="138">
        <v>65.454999999999998</v>
      </c>
      <c r="K1282" s="138">
        <f t="shared" si="38"/>
        <v>-1.8076807680768261E-2</v>
      </c>
      <c r="L1282" s="138">
        <f t="shared" si="39"/>
        <v>-21.692169216921915</v>
      </c>
    </row>
    <row r="1283" spans="4:12" x14ac:dyDescent="0.3">
      <c r="D1283" s="132">
        <v>41997</v>
      </c>
      <c r="E1283" s="133">
        <v>58.67</v>
      </c>
      <c r="I1283" s="132">
        <v>41219</v>
      </c>
      <c r="J1283" s="138">
        <v>64.53</v>
      </c>
      <c r="K1283" s="138">
        <f t="shared" si="38"/>
        <v>-3.6865671641791026E-2</v>
      </c>
      <c r="L1283" s="138">
        <f t="shared" si="39"/>
        <v>-44.23880597014923</v>
      </c>
    </row>
    <row r="1284" spans="4:12" x14ac:dyDescent="0.3">
      <c r="D1284" s="132">
        <v>41999</v>
      </c>
      <c r="E1284" s="133">
        <v>58</v>
      </c>
      <c r="I1284" s="132">
        <v>41220</v>
      </c>
      <c r="J1284" s="138">
        <v>66.02</v>
      </c>
      <c r="K1284" s="138">
        <f t="shared" si="38"/>
        <v>-2.0111317254174456E-2</v>
      </c>
      <c r="L1284" s="138">
        <f t="shared" si="39"/>
        <v>-24.133580705009344</v>
      </c>
    </row>
    <row r="1285" spans="4:12" x14ac:dyDescent="0.3">
      <c r="D1285" s="132">
        <v>42002</v>
      </c>
      <c r="E1285" s="133">
        <v>58.22</v>
      </c>
      <c r="I1285" s="132">
        <v>41221</v>
      </c>
      <c r="J1285" s="138">
        <v>66.614999999999995</v>
      </c>
      <c r="K1285" s="138">
        <f t="shared" si="38"/>
        <v>-6.9320214669052384E-3</v>
      </c>
      <c r="L1285" s="138">
        <f t="shared" si="39"/>
        <v>-8.3184257602862868</v>
      </c>
    </row>
    <row r="1286" spans="4:12" x14ac:dyDescent="0.3">
      <c r="D1286" s="132">
        <v>42003</v>
      </c>
      <c r="E1286" s="133">
        <v>59.25</v>
      </c>
      <c r="I1286" s="132">
        <v>41222</v>
      </c>
      <c r="J1286" s="138">
        <v>67.495000000000005</v>
      </c>
      <c r="K1286" s="138">
        <f t="shared" si="38"/>
        <v>3.7053505261627241E-4</v>
      </c>
      <c r="L1286" s="138">
        <f t="shared" si="39"/>
        <v>0.44464206313952687</v>
      </c>
    </row>
    <row r="1287" spans="4:12" x14ac:dyDescent="0.3">
      <c r="D1287" s="132">
        <v>42004</v>
      </c>
      <c r="E1287" s="133">
        <v>62.74</v>
      </c>
      <c r="I1287" s="132">
        <v>41225</v>
      </c>
      <c r="J1287" s="138">
        <v>66.015000000000001</v>
      </c>
      <c r="K1287" s="138">
        <f t="shared" si="38"/>
        <v>-1.8218322427126628E-2</v>
      </c>
      <c r="L1287" s="138">
        <f t="shared" si="39"/>
        <v>-21.861986912551952</v>
      </c>
    </row>
    <row r="1288" spans="4:12" x14ac:dyDescent="0.3">
      <c r="D1288" s="132">
        <v>42006</v>
      </c>
      <c r="E1288" s="133">
        <v>60.62</v>
      </c>
      <c r="I1288" s="132">
        <v>41226</v>
      </c>
      <c r="J1288" s="138">
        <v>64.944999999999993</v>
      </c>
      <c r="K1288" s="138">
        <f t="shared" si="38"/>
        <v>-3.5064259713245671E-2</v>
      </c>
      <c r="L1288" s="138">
        <f t="shared" si="39"/>
        <v>-42.077111655894804</v>
      </c>
    </row>
    <row r="1289" spans="4:12" x14ac:dyDescent="0.3">
      <c r="D1289" s="132">
        <v>42009</v>
      </c>
      <c r="E1289" s="133">
        <v>59.97</v>
      </c>
      <c r="I1289" s="132">
        <v>41227</v>
      </c>
      <c r="J1289" s="138">
        <v>65.375</v>
      </c>
      <c r="K1289" s="138">
        <f t="shared" si="38"/>
        <v>9.9644677892784788E-3</v>
      </c>
      <c r="L1289" s="138">
        <f t="shared" si="39"/>
        <v>11.957361347134174</v>
      </c>
    </row>
    <row r="1290" spans="4:12" x14ac:dyDescent="0.3">
      <c r="D1290" s="132">
        <v>42010</v>
      </c>
      <c r="E1290" s="133">
        <v>60.54</v>
      </c>
      <c r="I1290" s="132">
        <v>41228</v>
      </c>
      <c r="J1290" s="138">
        <v>64.694999999999993</v>
      </c>
      <c r="K1290" s="138">
        <f t="shared" si="38"/>
        <v>2.6346377373109259E-3</v>
      </c>
      <c r="L1290" s="138">
        <f t="shared" si="39"/>
        <v>3.1615652847731113</v>
      </c>
    </row>
    <row r="1291" spans="4:12" x14ac:dyDescent="0.3">
      <c r="D1291" s="132">
        <v>42011</v>
      </c>
      <c r="E1291" s="133">
        <v>57.44</v>
      </c>
      <c r="I1291" s="132">
        <v>41229</v>
      </c>
      <c r="J1291" s="138">
        <v>63.329999999999991</v>
      </c>
      <c r="K1291" s="138">
        <f t="shared" si="38"/>
        <v>-3.2465052326025624E-2</v>
      </c>
      <c r="L1291" s="138">
        <f t="shared" si="39"/>
        <v>-38.958062791230745</v>
      </c>
    </row>
    <row r="1292" spans="4:12" x14ac:dyDescent="0.3">
      <c r="D1292" s="132">
        <v>42012</v>
      </c>
      <c r="E1292" s="133">
        <v>56.75</v>
      </c>
      <c r="I1292" s="132">
        <v>41232</v>
      </c>
      <c r="J1292" s="138">
        <v>62.905000000000001</v>
      </c>
      <c r="K1292" s="138">
        <f t="shared" si="38"/>
        <v>-2.5182085851541917E-2</v>
      </c>
      <c r="L1292" s="138">
        <f t="shared" si="39"/>
        <v>-30.218503021850299</v>
      </c>
    </row>
    <row r="1293" spans="4:12" x14ac:dyDescent="0.3">
      <c r="D1293" s="132">
        <v>42013</v>
      </c>
      <c r="E1293" s="133">
        <v>58.1</v>
      </c>
      <c r="I1293" s="132">
        <v>41233</v>
      </c>
      <c r="J1293" s="138">
        <v>63.846666666666664</v>
      </c>
      <c r="K1293" s="138">
        <f t="shared" si="38"/>
        <v>-3.2919317378572129E-2</v>
      </c>
      <c r="L1293" s="138">
        <f t="shared" si="39"/>
        <v>-39.503180854286555</v>
      </c>
    </row>
    <row r="1294" spans="4:12" x14ac:dyDescent="0.3">
      <c r="D1294" s="132">
        <v>42016</v>
      </c>
      <c r="E1294" s="133">
        <v>59.57</v>
      </c>
      <c r="I1294" s="132">
        <v>41234</v>
      </c>
      <c r="J1294" s="138">
        <v>64.27</v>
      </c>
      <c r="K1294" s="138">
        <f t="shared" si="38"/>
        <v>-3.5202281768370473E-2</v>
      </c>
      <c r="L1294" s="138">
        <f t="shared" si="39"/>
        <v>-42.242738122044564</v>
      </c>
    </row>
    <row r="1295" spans="4:12" x14ac:dyDescent="0.3">
      <c r="D1295" s="132">
        <v>42017</v>
      </c>
      <c r="E1295" s="133">
        <v>60.49</v>
      </c>
      <c r="I1295" s="132">
        <v>41236</v>
      </c>
      <c r="J1295" s="138">
        <v>63.405000000000001</v>
      </c>
      <c r="K1295" s="138">
        <f t="shared" ref="K1295:K1358" si="40">(J1295-J1286)/J1286</f>
        <v>-6.0597081265278956E-2</v>
      </c>
      <c r="L1295" s="138">
        <f t="shared" ref="L1295:L1358" si="41">K1295*$D$2/$D$1</f>
        <v>-72.716497518334748</v>
      </c>
    </row>
    <row r="1296" spans="4:12" x14ac:dyDescent="0.3">
      <c r="D1296" s="132">
        <v>42018</v>
      </c>
      <c r="E1296" s="133">
        <v>59.21</v>
      </c>
      <c r="I1296" s="132">
        <v>41239</v>
      </c>
      <c r="J1296" s="138">
        <v>63.860000000000007</v>
      </c>
      <c r="K1296" s="138">
        <f t="shared" si="40"/>
        <v>-3.2644096038778977E-2</v>
      </c>
      <c r="L1296" s="138">
        <f t="shared" si="41"/>
        <v>-39.172915246534771</v>
      </c>
    </row>
    <row r="1297" spans="4:12" x14ac:dyDescent="0.3">
      <c r="D1297" s="132">
        <v>42019</v>
      </c>
      <c r="E1297" s="133">
        <v>59.86</v>
      </c>
      <c r="I1297" s="132">
        <v>41240</v>
      </c>
      <c r="J1297" s="138">
        <v>65.11</v>
      </c>
      <c r="K1297" s="138">
        <f t="shared" si="40"/>
        <v>2.540611286473266E-3</v>
      </c>
      <c r="L1297" s="138">
        <f t="shared" si="41"/>
        <v>3.0487335437679191</v>
      </c>
    </row>
    <row r="1298" spans="4:12" x14ac:dyDescent="0.3">
      <c r="D1298" s="132">
        <v>42020</v>
      </c>
      <c r="E1298" s="133">
        <v>61.59</v>
      </c>
      <c r="I1298" s="132">
        <v>41241</v>
      </c>
      <c r="J1298" s="138">
        <v>63.870000000000005</v>
      </c>
      <c r="K1298" s="138">
        <f t="shared" si="40"/>
        <v>-2.3021032504780044E-2</v>
      </c>
      <c r="L1298" s="138">
        <f t="shared" si="41"/>
        <v>-27.625239005736052</v>
      </c>
    </row>
    <row r="1299" spans="4:12" x14ac:dyDescent="0.3">
      <c r="D1299" s="132">
        <v>42024</v>
      </c>
      <c r="E1299" s="133">
        <v>61.49</v>
      </c>
      <c r="I1299" s="132">
        <v>41242</v>
      </c>
      <c r="J1299" s="138">
        <v>63.420000000000009</v>
      </c>
      <c r="K1299" s="138">
        <f t="shared" si="40"/>
        <v>-1.9707859958265468E-2</v>
      </c>
      <c r="L1299" s="138">
        <f t="shared" si="41"/>
        <v>-23.649431949918561</v>
      </c>
    </row>
    <row r="1300" spans="4:12" x14ac:dyDescent="0.3">
      <c r="D1300" s="132">
        <v>42025</v>
      </c>
      <c r="E1300" s="133">
        <v>60.82</v>
      </c>
      <c r="I1300" s="132">
        <v>41243</v>
      </c>
      <c r="J1300" s="138">
        <v>64.295000000000002</v>
      </c>
      <c r="K1300" s="138">
        <f t="shared" si="40"/>
        <v>1.5237644086531037E-2</v>
      </c>
      <c r="L1300" s="138">
        <f t="shared" si="41"/>
        <v>18.285172903837246</v>
      </c>
    </row>
    <row r="1301" spans="4:12" x14ac:dyDescent="0.3">
      <c r="D1301" s="132">
        <v>42026</v>
      </c>
      <c r="E1301" s="133">
        <v>59.21</v>
      </c>
      <c r="I1301" s="132">
        <v>41246</v>
      </c>
      <c r="J1301" s="138">
        <v>65.7</v>
      </c>
      <c r="K1301" s="138">
        <f t="shared" si="40"/>
        <v>4.4432080120817133E-2</v>
      </c>
      <c r="L1301" s="138">
        <f t="shared" si="41"/>
        <v>53.318496144980557</v>
      </c>
    </row>
    <row r="1302" spans="4:12" x14ac:dyDescent="0.3">
      <c r="D1302" s="132">
        <v>42027</v>
      </c>
      <c r="E1302" s="133">
        <v>61.25</v>
      </c>
      <c r="I1302" s="132">
        <v>41247</v>
      </c>
      <c r="J1302" s="138">
        <v>66.39</v>
      </c>
      <c r="K1302" s="138">
        <f t="shared" si="40"/>
        <v>3.9835021405450609E-2</v>
      </c>
      <c r="L1302" s="138">
        <f t="shared" si="41"/>
        <v>47.80202568654073</v>
      </c>
    </row>
    <row r="1303" spans="4:12" x14ac:dyDescent="0.3">
      <c r="D1303" s="132">
        <v>42030</v>
      </c>
      <c r="E1303" s="133">
        <v>58.7</v>
      </c>
      <c r="I1303" s="132">
        <v>41248</v>
      </c>
      <c r="J1303" s="138">
        <v>65.81</v>
      </c>
      <c r="K1303" s="138">
        <f t="shared" si="40"/>
        <v>2.3961412789793159E-2</v>
      </c>
      <c r="L1303" s="138">
        <f t="shared" si="41"/>
        <v>28.75369534775179</v>
      </c>
    </row>
    <row r="1304" spans="4:12" x14ac:dyDescent="0.3">
      <c r="D1304" s="132">
        <v>42031</v>
      </c>
      <c r="E1304" s="133">
        <v>60.21</v>
      </c>
      <c r="I1304" s="132">
        <v>41249</v>
      </c>
      <c r="J1304" s="138">
        <v>65.73</v>
      </c>
      <c r="K1304" s="138">
        <f t="shared" si="40"/>
        <v>3.6669032410693206E-2</v>
      </c>
      <c r="L1304" s="138">
        <f t="shared" si="41"/>
        <v>44.002838892831846</v>
      </c>
    </row>
    <row r="1305" spans="4:12" x14ac:dyDescent="0.3">
      <c r="D1305" s="132">
        <v>42032</v>
      </c>
      <c r="E1305" s="133">
        <v>62.73</v>
      </c>
      <c r="I1305" s="132">
        <v>41250</v>
      </c>
      <c r="J1305" s="138">
        <v>65.279999999999987</v>
      </c>
      <c r="K1305" s="138">
        <f t="shared" si="40"/>
        <v>2.223614155966145E-2</v>
      </c>
      <c r="L1305" s="138">
        <f t="shared" si="41"/>
        <v>26.683369871593737</v>
      </c>
    </row>
    <row r="1306" spans="4:12" x14ac:dyDescent="0.3">
      <c r="D1306" s="132">
        <v>42033</v>
      </c>
      <c r="E1306" s="133">
        <v>60.47</v>
      </c>
      <c r="I1306" s="132">
        <v>41253</v>
      </c>
      <c r="J1306" s="138">
        <v>64.160000000000011</v>
      </c>
      <c r="K1306" s="138">
        <f t="shared" si="40"/>
        <v>-1.4590692673936241E-2</v>
      </c>
      <c r="L1306" s="138">
        <f t="shared" si="41"/>
        <v>-17.508831208723489</v>
      </c>
    </row>
    <row r="1307" spans="4:12" x14ac:dyDescent="0.3">
      <c r="D1307" s="132">
        <v>42034</v>
      </c>
      <c r="E1307" s="133">
        <v>60.47</v>
      </c>
      <c r="I1307" s="132">
        <v>41254</v>
      </c>
      <c r="J1307" s="138">
        <v>65.765000000000001</v>
      </c>
      <c r="K1307" s="138">
        <f t="shared" si="40"/>
        <v>2.9669641459213966E-2</v>
      </c>
      <c r="L1307" s="138">
        <f t="shared" si="41"/>
        <v>35.603569751056753</v>
      </c>
    </row>
    <row r="1308" spans="4:12" x14ac:dyDescent="0.3">
      <c r="D1308" s="132">
        <v>42037</v>
      </c>
      <c r="E1308" s="133">
        <v>61.09</v>
      </c>
      <c r="I1308" s="132">
        <v>41255</v>
      </c>
      <c r="J1308" s="138">
        <v>67.975000000000009</v>
      </c>
      <c r="K1308" s="138">
        <f t="shared" si="40"/>
        <v>7.1822768842636373E-2</v>
      </c>
      <c r="L1308" s="138">
        <f t="shared" si="41"/>
        <v>86.187322611163651</v>
      </c>
    </row>
    <row r="1309" spans="4:12" x14ac:dyDescent="0.3">
      <c r="D1309" s="132">
        <v>42038</v>
      </c>
      <c r="E1309" s="133">
        <v>57.32</v>
      </c>
      <c r="I1309" s="132">
        <v>41256</v>
      </c>
      <c r="J1309" s="138">
        <v>68.63</v>
      </c>
      <c r="K1309" s="138">
        <f t="shared" si="40"/>
        <v>6.742359436970205E-2</v>
      </c>
      <c r="L1309" s="138">
        <f t="shared" si="41"/>
        <v>80.908313243642453</v>
      </c>
    </row>
    <row r="1310" spans="4:12" x14ac:dyDescent="0.3">
      <c r="D1310" s="132">
        <v>42039</v>
      </c>
      <c r="E1310" s="133">
        <v>60.07</v>
      </c>
      <c r="I1310" s="132">
        <v>41257</v>
      </c>
      <c r="J1310" s="138">
        <v>68.635000000000005</v>
      </c>
      <c r="K1310" s="138">
        <f t="shared" si="40"/>
        <v>4.467275494672758E-2</v>
      </c>
      <c r="L1310" s="138">
        <f t="shared" si="41"/>
        <v>53.607305936073089</v>
      </c>
    </row>
    <row r="1311" spans="4:12" x14ac:dyDescent="0.3">
      <c r="D1311" s="132">
        <v>42040</v>
      </c>
      <c r="E1311" s="133">
        <v>59.73</v>
      </c>
      <c r="I1311" s="132">
        <v>41260</v>
      </c>
      <c r="J1311" s="138">
        <v>67.959999999999994</v>
      </c>
      <c r="K1311" s="138">
        <f t="shared" si="40"/>
        <v>2.3648139780087261E-2</v>
      </c>
      <c r="L1311" s="138">
        <f t="shared" si="41"/>
        <v>28.377767736104708</v>
      </c>
    </row>
    <row r="1312" spans="4:12" x14ac:dyDescent="0.3">
      <c r="D1312" s="132">
        <v>42041</v>
      </c>
      <c r="E1312" s="133">
        <v>61.64</v>
      </c>
      <c r="I1312" s="132">
        <v>41261</v>
      </c>
      <c r="J1312" s="138">
        <v>66.234999999999999</v>
      </c>
      <c r="K1312" s="138">
        <f t="shared" si="40"/>
        <v>6.4579851086460586E-3</v>
      </c>
      <c r="L1312" s="138">
        <f t="shared" si="41"/>
        <v>7.7495821303752699</v>
      </c>
    </row>
    <row r="1313" spans="4:12" x14ac:dyDescent="0.3">
      <c r="D1313" s="132">
        <v>42044</v>
      </c>
      <c r="E1313" s="133">
        <v>63.46</v>
      </c>
      <c r="I1313" s="132">
        <v>41262</v>
      </c>
      <c r="J1313" s="138">
        <v>69.08</v>
      </c>
      <c r="K1313" s="138">
        <f t="shared" si="40"/>
        <v>5.096607333029049E-2</v>
      </c>
      <c r="L1313" s="138">
        <f t="shared" si="41"/>
        <v>61.159287996348588</v>
      </c>
    </row>
    <row r="1314" spans="4:12" x14ac:dyDescent="0.3">
      <c r="D1314" s="132">
        <v>42045</v>
      </c>
      <c r="E1314" s="133">
        <v>60.54</v>
      </c>
      <c r="I1314" s="132">
        <v>41263</v>
      </c>
      <c r="J1314" s="138">
        <v>68.19</v>
      </c>
      <c r="K1314" s="138">
        <f t="shared" si="40"/>
        <v>4.4577205882353116E-2</v>
      </c>
      <c r="L1314" s="138">
        <f t="shared" si="41"/>
        <v>53.492647058823735</v>
      </c>
    </row>
    <row r="1315" spans="4:12" x14ac:dyDescent="0.3">
      <c r="D1315" s="132">
        <v>42046</v>
      </c>
      <c r="E1315" s="133">
        <v>59.11</v>
      </c>
      <c r="I1315" s="132">
        <v>41264</v>
      </c>
      <c r="J1315" s="138">
        <v>69.065000000000012</v>
      </c>
      <c r="K1315" s="138">
        <f t="shared" si="40"/>
        <v>7.6449501246882795E-2</v>
      </c>
      <c r="L1315" s="138">
        <f t="shared" si="41"/>
        <v>91.739401496259347</v>
      </c>
    </row>
    <row r="1316" spans="4:12" x14ac:dyDescent="0.3">
      <c r="D1316" s="132">
        <v>42047</v>
      </c>
      <c r="E1316" s="133">
        <v>56.31</v>
      </c>
      <c r="I1316" s="132">
        <v>41267</v>
      </c>
      <c r="J1316" s="138">
        <v>70.39</v>
      </c>
      <c r="K1316" s="138">
        <f t="shared" si="40"/>
        <v>7.032616133201551E-2</v>
      </c>
      <c r="L1316" s="138">
        <f t="shared" si="41"/>
        <v>84.391393598418617</v>
      </c>
    </row>
    <row r="1317" spans="4:12" x14ac:dyDescent="0.3">
      <c r="D1317" s="132">
        <v>42048</v>
      </c>
      <c r="E1317" s="133">
        <v>56.17</v>
      </c>
      <c r="I1317" s="132">
        <v>41269</v>
      </c>
      <c r="J1317" s="138">
        <v>71.295000000000002</v>
      </c>
      <c r="K1317" s="138">
        <f t="shared" si="40"/>
        <v>4.8841485840382386E-2</v>
      </c>
      <c r="L1317" s="138">
        <f t="shared" si="41"/>
        <v>58.609783008458862</v>
      </c>
    </row>
    <row r="1318" spans="4:12" x14ac:dyDescent="0.3">
      <c r="D1318" s="132">
        <v>42052</v>
      </c>
      <c r="E1318" s="133">
        <v>56.84</v>
      </c>
      <c r="I1318" s="132">
        <v>41270</v>
      </c>
      <c r="J1318" s="138">
        <v>70.679999999999993</v>
      </c>
      <c r="K1318" s="138">
        <f t="shared" si="40"/>
        <v>2.9870319102433297E-2</v>
      </c>
      <c r="L1318" s="138">
        <f t="shared" si="41"/>
        <v>35.844382922919955</v>
      </c>
    </row>
    <row r="1319" spans="4:12" x14ac:dyDescent="0.3">
      <c r="D1319" s="132">
        <v>42053</v>
      </c>
      <c r="E1319" s="133">
        <v>56.84</v>
      </c>
      <c r="I1319" s="132">
        <v>41271</v>
      </c>
      <c r="J1319" s="138">
        <v>73.084999999999994</v>
      </c>
      <c r="K1319" s="138">
        <f t="shared" si="40"/>
        <v>6.4835725213083534E-2</v>
      </c>
      <c r="L1319" s="138">
        <f t="shared" si="41"/>
        <v>77.802870255700228</v>
      </c>
    </row>
    <row r="1320" spans="4:12" x14ac:dyDescent="0.3">
      <c r="D1320" s="132">
        <v>42054</v>
      </c>
      <c r="E1320" s="133">
        <v>56.52</v>
      </c>
      <c r="I1320" s="132">
        <v>41274</v>
      </c>
      <c r="J1320" s="138">
        <v>64.5</v>
      </c>
      <c r="K1320" s="138">
        <f t="shared" si="40"/>
        <v>-5.0912301353737408E-2</v>
      </c>
      <c r="L1320" s="138">
        <f t="shared" si="41"/>
        <v>-61.094761624484889</v>
      </c>
    </row>
    <row r="1321" spans="4:12" x14ac:dyDescent="0.3">
      <c r="D1321" s="132">
        <v>42055</v>
      </c>
      <c r="E1321" s="133">
        <v>54.11</v>
      </c>
      <c r="I1321" s="132">
        <v>41276</v>
      </c>
      <c r="J1321" s="138">
        <v>63.664999999999992</v>
      </c>
      <c r="K1321" s="138">
        <f t="shared" si="40"/>
        <v>-3.8801238016154711E-2</v>
      </c>
      <c r="L1321" s="138">
        <f t="shared" si="41"/>
        <v>-46.56148561938565</v>
      </c>
    </row>
    <row r="1322" spans="4:12" x14ac:dyDescent="0.3">
      <c r="D1322" s="132">
        <v>42058</v>
      </c>
      <c r="E1322" s="133">
        <v>55.01</v>
      </c>
      <c r="I1322" s="132">
        <v>41277</v>
      </c>
      <c r="J1322" s="138">
        <v>65.024999999999991</v>
      </c>
      <c r="K1322" s="138">
        <f t="shared" si="40"/>
        <v>-5.8700057903879659E-2</v>
      </c>
      <c r="L1322" s="138">
        <f t="shared" si="41"/>
        <v>-70.440069484655581</v>
      </c>
    </row>
    <row r="1323" spans="4:12" x14ac:dyDescent="0.3">
      <c r="D1323" s="132">
        <v>42059</v>
      </c>
      <c r="E1323" s="133">
        <v>52.93</v>
      </c>
      <c r="I1323" s="132">
        <v>41278</v>
      </c>
      <c r="J1323" s="138">
        <v>65.05</v>
      </c>
      <c r="K1323" s="138">
        <f t="shared" si="40"/>
        <v>-4.6047807596421769E-2</v>
      </c>
      <c r="L1323" s="138">
        <f t="shared" si="41"/>
        <v>-55.257369115706119</v>
      </c>
    </row>
    <row r="1324" spans="4:12" x14ac:dyDescent="0.3">
      <c r="D1324" s="132">
        <v>42060</v>
      </c>
      <c r="E1324" s="133">
        <v>53.72</v>
      </c>
      <c r="I1324" s="132">
        <v>41281</v>
      </c>
      <c r="J1324" s="138">
        <v>65.88</v>
      </c>
      <c r="K1324" s="138">
        <f t="shared" si="40"/>
        <v>-4.6115977702164856E-2</v>
      </c>
      <c r="L1324" s="138">
        <f t="shared" si="41"/>
        <v>-55.339173242597823</v>
      </c>
    </row>
    <row r="1325" spans="4:12" x14ac:dyDescent="0.3">
      <c r="D1325" s="132">
        <v>42061</v>
      </c>
      <c r="E1325" s="133">
        <v>53.18</v>
      </c>
      <c r="I1325" s="132">
        <v>41282</v>
      </c>
      <c r="J1325" s="138">
        <v>66.734999999999999</v>
      </c>
      <c r="K1325" s="138">
        <f t="shared" si="40"/>
        <v>-5.1924989345077444E-2</v>
      </c>
      <c r="L1325" s="138">
        <f t="shared" si="41"/>
        <v>-62.309987214092928</v>
      </c>
    </row>
    <row r="1326" spans="4:12" x14ac:dyDescent="0.3">
      <c r="D1326" s="132">
        <v>42062</v>
      </c>
      <c r="E1326" s="133">
        <v>53.8</v>
      </c>
      <c r="I1326" s="132">
        <v>41283</v>
      </c>
      <c r="J1326" s="138">
        <v>67.31</v>
      </c>
      <c r="K1326" s="138">
        <f t="shared" si="40"/>
        <v>-5.5894522757556624E-2</v>
      </c>
      <c r="L1326" s="138">
        <f t="shared" si="41"/>
        <v>-67.073427309067952</v>
      </c>
    </row>
    <row r="1327" spans="4:12" x14ac:dyDescent="0.3">
      <c r="D1327" s="132">
        <v>42065</v>
      </c>
      <c r="E1327" s="133">
        <v>51.88</v>
      </c>
      <c r="I1327" s="132">
        <v>41284</v>
      </c>
      <c r="J1327" s="138">
        <v>64.515000000000001</v>
      </c>
      <c r="K1327" s="138">
        <f t="shared" si="40"/>
        <v>-8.7224108658743527E-2</v>
      </c>
      <c r="L1327" s="138">
        <f t="shared" si="41"/>
        <v>-104.66893039049222</v>
      </c>
    </row>
    <row r="1328" spans="4:12" x14ac:dyDescent="0.3">
      <c r="D1328" s="132">
        <v>42066</v>
      </c>
      <c r="E1328" s="133">
        <v>53.19</v>
      </c>
      <c r="I1328" s="132">
        <v>41285</v>
      </c>
      <c r="J1328" s="138">
        <v>65.135000000000005</v>
      </c>
      <c r="K1328" s="138">
        <f t="shared" si="40"/>
        <v>-0.10877745091331996</v>
      </c>
      <c r="L1328" s="138">
        <f t="shared" si="41"/>
        <v>-130.53294109598394</v>
      </c>
    </row>
    <row r="1329" spans="4:12" x14ac:dyDescent="0.3">
      <c r="D1329" s="132">
        <v>42067</v>
      </c>
      <c r="E1329" s="133">
        <v>52.48</v>
      </c>
      <c r="I1329" s="132">
        <v>41288</v>
      </c>
      <c r="J1329" s="138">
        <v>65.77</v>
      </c>
      <c r="K1329" s="138">
        <f t="shared" si="40"/>
        <v>1.9689922480620094E-2</v>
      </c>
      <c r="L1329" s="138">
        <f t="shared" si="41"/>
        <v>23.627906976744114</v>
      </c>
    </row>
    <row r="1330" spans="4:12" x14ac:dyDescent="0.3">
      <c r="D1330" s="132">
        <v>42068</v>
      </c>
      <c r="E1330" s="133">
        <v>51.87</v>
      </c>
      <c r="I1330" s="132">
        <v>41289</v>
      </c>
      <c r="J1330" s="138">
        <v>66.56</v>
      </c>
      <c r="K1330" s="138">
        <f t="shared" si="40"/>
        <v>4.5472394565302922E-2</v>
      </c>
      <c r="L1330" s="138">
        <f t="shared" si="41"/>
        <v>54.566873478363505</v>
      </c>
    </row>
    <row r="1331" spans="4:12" x14ac:dyDescent="0.3">
      <c r="D1331" s="132">
        <v>42069</v>
      </c>
      <c r="E1331" s="133">
        <v>54.81</v>
      </c>
      <c r="I1331" s="132">
        <v>41290</v>
      </c>
      <c r="J1331" s="138">
        <v>66.430000000000007</v>
      </c>
      <c r="K1331" s="138">
        <f t="shared" si="40"/>
        <v>2.160707420223015E-2</v>
      </c>
      <c r="L1331" s="138">
        <f t="shared" si="41"/>
        <v>25.92848904267618</v>
      </c>
    </row>
    <row r="1332" spans="4:12" x14ac:dyDescent="0.3">
      <c r="D1332" s="132">
        <v>42072</v>
      </c>
      <c r="E1332" s="133">
        <v>54.93</v>
      </c>
      <c r="I1332" s="132">
        <v>41291</v>
      </c>
      <c r="J1332" s="138">
        <v>66.55</v>
      </c>
      <c r="K1332" s="138">
        <f t="shared" si="40"/>
        <v>2.3059185242121447E-2</v>
      </c>
      <c r="L1332" s="138">
        <f t="shared" si="41"/>
        <v>27.671022290545732</v>
      </c>
    </row>
    <row r="1333" spans="4:12" x14ac:dyDescent="0.3">
      <c r="D1333" s="132">
        <v>42073</v>
      </c>
      <c r="E1333" s="133">
        <v>57.57</v>
      </c>
      <c r="I1333" s="132">
        <v>41292</v>
      </c>
      <c r="J1333" s="138">
        <v>66.680000000000007</v>
      </c>
      <c r="K1333" s="138">
        <f t="shared" si="40"/>
        <v>1.2143290831815595E-2</v>
      </c>
      <c r="L1333" s="138">
        <f t="shared" si="41"/>
        <v>14.571948998178714</v>
      </c>
    </row>
    <row r="1334" spans="4:12" x14ac:dyDescent="0.3">
      <c r="D1334" s="132">
        <v>42074</v>
      </c>
      <c r="E1334" s="133">
        <v>58.69</v>
      </c>
      <c r="I1334" s="132">
        <v>41296</v>
      </c>
      <c r="J1334" s="138">
        <v>64.114999999999995</v>
      </c>
      <c r="K1334" s="138">
        <f t="shared" si="40"/>
        <v>-3.9259758747284101E-2</v>
      </c>
      <c r="L1334" s="138">
        <f t="shared" si="41"/>
        <v>-47.111710496740926</v>
      </c>
    </row>
    <row r="1335" spans="4:12" x14ac:dyDescent="0.3">
      <c r="D1335" s="132">
        <v>42075</v>
      </c>
      <c r="E1335" s="133">
        <v>56.05</v>
      </c>
      <c r="I1335" s="132">
        <v>41297</v>
      </c>
      <c r="J1335" s="138">
        <v>62.754999999999995</v>
      </c>
      <c r="K1335" s="138">
        <f t="shared" si="40"/>
        <v>-6.7671965532610415E-2</v>
      </c>
      <c r="L1335" s="138">
        <f t="shared" si="41"/>
        <v>-81.206358639132503</v>
      </c>
    </row>
    <row r="1336" spans="4:12" x14ac:dyDescent="0.3">
      <c r="D1336" s="132">
        <v>42076</v>
      </c>
      <c r="E1336" s="133">
        <v>57.96</v>
      </c>
      <c r="I1336" s="132">
        <v>41298</v>
      </c>
      <c r="J1336" s="138">
        <v>64.364999999999995</v>
      </c>
      <c r="K1336" s="138">
        <f t="shared" si="40"/>
        <v>-2.3250406882121318E-3</v>
      </c>
      <c r="L1336" s="138">
        <f t="shared" si="41"/>
        <v>-2.7900488258545577</v>
      </c>
    </row>
    <row r="1337" spans="4:12" x14ac:dyDescent="0.3">
      <c r="D1337" s="132">
        <v>42079</v>
      </c>
      <c r="E1337" s="133">
        <v>55.33</v>
      </c>
      <c r="I1337" s="132">
        <v>41299</v>
      </c>
      <c r="J1337" s="138">
        <v>64.945000000000007</v>
      </c>
      <c r="K1337" s="138">
        <f t="shared" si="40"/>
        <v>-2.9170185000383466E-3</v>
      </c>
      <c r="L1337" s="138">
        <f t="shared" si="41"/>
        <v>-3.5004222000460161</v>
      </c>
    </row>
    <row r="1338" spans="4:12" x14ac:dyDescent="0.3">
      <c r="D1338" s="132">
        <v>42080</v>
      </c>
      <c r="E1338" s="133">
        <v>56.15</v>
      </c>
      <c r="I1338" s="132">
        <v>41302</v>
      </c>
      <c r="J1338" s="138">
        <v>63.764999999999993</v>
      </c>
      <c r="K1338" s="138">
        <f t="shared" si="40"/>
        <v>-3.0485023566975866E-2</v>
      </c>
      <c r="L1338" s="138">
        <f t="shared" si="41"/>
        <v>-36.582028280371034</v>
      </c>
    </row>
    <row r="1339" spans="4:12" x14ac:dyDescent="0.3">
      <c r="D1339" s="132">
        <v>42081</v>
      </c>
      <c r="E1339" s="133">
        <v>52.98</v>
      </c>
      <c r="I1339" s="132">
        <v>41303</v>
      </c>
      <c r="J1339" s="138">
        <v>62.69</v>
      </c>
      <c r="K1339" s="138">
        <f t="shared" si="40"/>
        <v>-5.814302884615391E-2</v>
      </c>
      <c r="L1339" s="138">
        <f t="shared" si="41"/>
        <v>-69.771634615384684</v>
      </c>
    </row>
    <row r="1340" spans="4:12" x14ac:dyDescent="0.3">
      <c r="D1340" s="132">
        <v>42082</v>
      </c>
      <c r="E1340" s="133">
        <v>55.74</v>
      </c>
      <c r="I1340" s="132">
        <v>41304</v>
      </c>
      <c r="J1340" s="138">
        <v>63.890000000000008</v>
      </c>
      <c r="K1340" s="138">
        <f t="shared" si="40"/>
        <v>-3.8235736865873837E-2</v>
      </c>
      <c r="L1340" s="138">
        <f t="shared" si="41"/>
        <v>-45.8828842390486</v>
      </c>
    </row>
    <row r="1341" spans="4:12" x14ac:dyDescent="0.3">
      <c r="D1341" s="132">
        <v>42083</v>
      </c>
      <c r="E1341" s="133">
        <v>55.65</v>
      </c>
      <c r="I1341" s="132">
        <v>41305</v>
      </c>
      <c r="J1341" s="138">
        <v>65.204999999999998</v>
      </c>
      <c r="K1341" s="138">
        <f t="shared" si="40"/>
        <v>-2.0210368144252425E-2</v>
      </c>
      <c r="L1341" s="138">
        <f t="shared" si="41"/>
        <v>-24.252441773102909</v>
      </c>
    </row>
    <row r="1342" spans="4:12" x14ac:dyDescent="0.3">
      <c r="D1342" s="132">
        <v>42086</v>
      </c>
      <c r="E1342" s="133">
        <v>57.67</v>
      </c>
      <c r="I1342" s="132">
        <v>41306</v>
      </c>
      <c r="J1342" s="138">
        <v>63.629999999999995</v>
      </c>
      <c r="K1342" s="138">
        <f t="shared" si="40"/>
        <v>-4.5740851829634242E-2</v>
      </c>
      <c r="L1342" s="138">
        <f t="shared" si="41"/>
        <v>-54.889022195561083</v>
      </c>
    </row>
    <row r="1343" spans="4:12" x14ac:dyDescent="0.3">
      <c r="D1343" s="132">
        <v>42087</v>
      </c>
      <c r="E1343" s="133">
        <v>58.51</v>
      </c>
      <c r="I1343" s="132">
        <v>41309</v>
      </c>
      <c r="J1343" s="138">
        <v>65.08</v>
      </c>
      <c r="K1343" s="138">
        <f t="shared" si="40"/>
        <v>1.5051080090462505E-2</v>
      </c>
      <c r="L1343" s="138">
        <f t="shared" si="41"/>
        <v>18.061296108555005</v>
      </c>
    </row>
    <row r="1344" spans="4:12" x14ac:dyDescent="0.3">
      <c r="D1344" s="132">
        <v>42088</v>
      </c>
      <c r="E1344" s="133">
        <v>60.44</v>
      </c>
      <c r="I1344" s="132">
        <v>41310</v>
      </c>
      <c r="J1344" s="138">
        <v>64.39</v>
      </c>
      <c r="K1344" s="138">
        <f t="shared" si="40"/>
        <v>2.605370090032675E-2</v>
      </c>
      <c r="L1344" s="138">
        <f t="shared" si="41"/>
        <v>31.264441080392096</v>
      </c>
    </row>
    <row r="1345" spans="4:12" x14ac:dyDescent="0.3">
      <c r="D1345" s="132">
        <v>42089</v>
      </c>
      <c r="E1345" s="133">
        <v>58.53</v>
      </c>
      <c r="I1345" s="132">
        <v>41311</v>
      </c>
      <c r="J1345" s="138">
        <v>63.414999999999999</v>
      </c>
      <c r="K1345" s="138">
        <f t="shared" si="40"/>
        <v>-1.4759574302804255E-2</v>
      </c>
      <c r="L1345" s="138">
        <f t="shared" si="41"/>
        <v>-17.711489163365105</v>
      </c>
    </row>
    <row r="1346" spans="4:12" x14ac:dyDescent="0.3">
      <c r="D1346" s="132">
        <v>42090</v>
      </c>
      <c r="E1346" s="133">
        <v>58.38</v>
      </c>
      <c r="I1346" s="132">
        <v>41312</v>
      </c>
      <c r="J1346" s="138">
        <v>62.495000000000005</v>
      </c>
      <c r="K1346" s="138">
        <f t="shared" si="40"/>
        <v>-3.7724228193086497E-2</v>
      </c>
      <c r="L1346" s="138">
        <f t="shared" si="41"/>
        <v>-45.269073831703793</v>
      </c>
    </row>
    <row r="1347" spans="4:12" x14ac:dyDescent="0.3">
      <c r="D1347" s="132">
        <v>42093</v>
      </c>
      <c r="E1347" s="133">
        <v>57.55</v>
      </c>
      <c r="I1347" s="132">
        <v>41313</v>
      </c>
      <c r="J1347" s="138">
        <v>61.395000000000003</v>
      </c>
      <c r="K1347" s="138">
        <f t="shared" si="40"/>
        <v>-3.7167725241119588E-2</v>
      </c>
      <c r="L1347" s="138">
        <f t="shared" si="41"/>
        <v>-44.601270289343503</v>
      </c>
    </row>
    <row r="1348" spans="4:12" x14ac:dyDescent="0.3">
      <c r="D1348" s="132">
        <v>42094</v>
      </c>
      <c r="E1348" s="133">
        <v>59.96</v>
      </c>
      <c r="I1348" s="132">
        <v>41316</v>
      </c>
      <c r="J1348" s="138">
        <v>60.645000000000003</v>
      </c>
      <c r="K1348" s="138">
        <f t="shared" si="40"/>
        <v>-3.2620832668687108E-2</v>
      </c>
      <c r="L1348" s="138">
        <f t="shared" si="41"/>
        <v>-39.144999202424529</v>
      </c>
    </row>
    <row r="1349" spans="4:12" x14ac:dyDescent="0.3">
      <c r="D1349" s="132">
        <v>42095</v>
      </c>
      <c r="E1349" s="133">
        <v>58.11</v>
      </c>
      <c r="I1349" s="132">
        <v>41317</v>
      </c>
      <c r="J1349" s="138">
        <v>61.79</v>
      </c>
      <c r="K1349" s="138">
        <f t="shared" si="40"/>
        <v>-3.2868993582720427E-2</v>
      </c>
      <c r="L1349" s="138">
        <f t="shared" si="41"/>
        <v>-39.442792299264511</v>
      </c>
    </row>
    <row r="1350" spans="4:12" x14ac:dyDescent="0.3">
      <c r="D1350" s="132">
        <v>42096</v>
      </c>
      <c r="E1350" s="133">
        <v>63.3</v>
      </c>
      <c r="I1350" s="132">
        <v>41318</v>
      </c>
      <c r="J1350" s="138">
        <v>62.1</v>
      </c>
      <c r="K1350" s="138">
        <f t="shared" si="40"/>
        <v>-4.7619047619047575E-2</v>
      </c>
      <c r="L1350" s="138">
        <f t="shared" si="41"/>
        <v>-57.142857142857089</v>
      </c>
    </row>
    <row r="1351" spans="4:12" x14ac:dyDescent="0.3">
      <c r="D1351" s="132">
        <v>42100</v>
      </c>
      <c r="E1351" s="133">
        <v>53.21</v>
      </c>
      <c r="I1351" s="132">
        <v>41319</v>
      </c>
      <c r="J1351" s="138">
        <v>61.78</v>
      </c>
      <c r="K1351" s="138">
        <f t="shared" si="40"/>
        <v>-2.9074336005028987E-2</v>
      </c>
      <c r="L1351" s="138">
        <f t="shared" si="41"/>
        <v>-34.889203206034779</v>
      </c>
    </row>
    <row r="1352" spans="4:12" x14ac:dyDescent="0.3">
      <c r="D1352" s="132">
        <v>42101</v>
      </c>
      <c r="E1352" s="133">
        <v>58.33</v>
      </c>
      <c r="I1352" s="132">
        <v>41320</v>
      </c>
      <c r="J1352" s="138">
        <v>62.400000000000006</v>
      </c>
      <c r="K1352" s="138">
        <f t="shared" si="40"/>
        <v>-4.1180086047940885E-2</v>
      </c>
      <c r="L1352" s="138">
        <f t="shared" si="41"/>
        <v>-49.416103257529059</v>
      </c>
    </row>
    <row r="1353" spans="4:12" x14ac:dyDescent="0.3">
      <c r="D1353" s="132">
        <v>42102</v>
      </c>
      <c r="E1353" s="133">
        <v>56.4</v>
      </c>
      <c r="I1353" s="132">
        <v>41324</v>
      </c>
      <c r="J1353" s="138">
        <v>61.745000000000005</v>
      </c>
      <c r="K1353" s="138">
        <f t="shared" si="40"/>
        <v>-4.1077807112905672E-2</v>
      </c>
      <c r="L1353" s="138">
        <f t="shared" si="41"/>
        <v>-49.293368535486806</v>
      </c>
    </row>
    <row r="1354" spans="4:12" x14ac:dyDescent="0.3">
      <c r="D1354" s="132">
        <v>42103</v>
      </c>
      <c r="E1354" s="133">
        <v>54.4</v>
      </c>
      <c r="I1354" s="132">
        <v>41325</v>
      </c>
      <c r="J1354" s="138">
        <v>65.099999999999994</v>
      </c>
      <c r="K1354" s="138">
        <f t="shared" si="40"/>
        <v>2.6571000551919816E-2</v>
      </c>
      <c r="L1354" s="138">
        <f t="shared" si="41"/>
        <v>31.885200662303781</v>
      </c>
    </row>
    <row r="1355" spans="4:12" x14ac:dyDescent="0.3">
      <c r="D1355" s="132">
        <v>42104</v>
      </c>
      <c r="E1355" s="133">
        <v>52.76</v>
      </c>
      <c r="I1355" s="132">
        <v>41326</v>
      </c>
      <c r="J1355" s="138">
        <v>63.745000000000005</v>
      </c>
      <c r="K1355" s="138">
        <f t="shared" si="40"/>
        <v>2.0001600128010239E-2</v>
      </c>
      <c r="L1355" s="138">
        <f t="shared" si="41"/>
        <v>24.001920153612286</v>
      </c>
    </row>
    <row r="1356" spans="4:12" x14ac:dyDescent="0.3">
      <c r="D1356" s="132">
        <v>42107</v>
      </c>
      <c r="E1356" s="133">
        <v>55.72</v>
      </c>
      <c r="I1356" s="132">
        <v>41327</v>
      </c>
      <c r="J1356" s="138">
        <v>62.660000000000004</v>
      </c>
      <c r="K1356" s="138">
        <f t="shared" si="40"/>
        <v>2.0604283736460633E-2</v>
      </c>
      <c r="L1356" s="138">
        <f t="shared" si="41"/>
        <v>24.72514048375276</v>
      </c>
    </row>
    <row r="1357" spans="4:12" x14ac:dyDescent="0.3">
      <c r="D1357" s="132">
        <v>42108</v>
      </c>
      <c r="E1357" s="133">
        <v>55.33</v>
      </c>
      <c r="I1357" s="132">
        <v>41330</v>
      </c>
      <c r="J1357" s="138">
        <v>67.015000000000001</v>
      </c>
      <c r="K1357" s="138">
        <f t="shared" si="40"/>
        <v>0.10503751339764197</v>
      </c>
      <c r="L1357" s="138">
        <f t="shared" si="41"/>
        <v>126.04501607717036</v>
      </c>
    </row>
    <row r="1358" spans="4:12" x14ac:dyDescent="0.3">
      <c r="D1358" s="132">
        <v>42109</v>
      </c>
      <c r="E1358" s="133">
        <v>55.48</v>
      </c>
      <c r="I1358" s="132">
        <v>41331</v>
      </c>
      <c r="J1358" s="138">
        <v>65.13</v>
      </c>
      <c r="K1358" s="138">
        <f t="shared" si="40"/>
        <v>5.4054054054053995E-2</v>
      </c>
      <c r="L1358" s="138">
        <f t="shared" si="41"/>
        <v>64.864864864864799</v>
      </c>
    </row>
    <row r="1359" spans="4:12" x14ac:dyDescent="0.3">
      <c r="D1359" s="132">
        <v>42110</v>
      </c>
      <c r="E1359" s="133">
        <v>55.9</v>
      </c>
      <c r="I1359" s="132">
        <v>41332</v>
      </c>
      <c r="J1359" s="138">
        <v>62.649999999999984</v>
      </c>
      <c r="K1359" s="138">
        <f t="shared" ref="K1359:K1422" si="42">(J1359-J1350)/J1350</f>
        <v>8.8566827697259733E-3</v>
      </c>
      <c r="L1359" s="138">
        <f t="shared" ref="L1359:L1422" si="43">K1359*$D$2/$D$1</f>
        <v>10.628019323671166</v>
      </c>
    </row>
    <row r="1360" spans="4:12" x14ac:dyDescent="0.3">
      <c r="D1360" s="132">
        <v>42111</v>
      </c>
      <c r="E1360" s="133">
        <v>57.14</v>
      </c>
      <c r="I1360" s="132">
        <v>41333</v>
      </c>
      <c r="J1360" s="138">
        <v>63.625000000000007</v>
      </c>
      <c r="K1360" s="138">
        <f t="shared" si="42"/>
        <v>2.986403366785377E-2</v>
      </c>
      <c r="L1360" s="138">
        <f t="shared" si="43"/>
        <v>35.836840401424524</v>
      </c>
    </row>
    <row r="1361" spans="4:12" x14ac:dyDescent="0.3">
      <c r="D1361" s="132">
        <v>42114</v>
      </c>
      <c r="E1361" s="133">
        <v>57.36</v>
      </c>
      <c r="I1361" s="132">
        <v>41334</v>
      </c>
      <c r="J1361" s="138">
        <v>62.99</v>
      </c>
      <c r="K1361" s="138">
        <f t="shared" si="42"/>
        <v>9.4551282051281455E-3</v>
      </c>
      <c r="L1361" s="138">
        <f t="shared" si="43"/>
        <v>11.346153846153774</v>
      </c>
    </row>
    <row r="1362" spans="4:12" x14ac:dyDescent="0.3">
      <c r="D1362" s="132">
        <v>42115</v>
      </c>
      <c r="E1362" s="133">
        <v>56.53</v>
      </c>
      <c r="I1362" s="132">
        <v>41337</v>
      </c>
      <c r="J1362" s="138">
        <v>59.625</v>
      </c>
      <c r="K1362" s="138">
        <f t="shared" si="42"/>
        <v>-3.4334763948497923E-2</v>
      </c>
      <c r="L1362" s="138">
        <f t="shared" si="43"/>
        <v>-41.201716738197511</v>
      </c>
    </row>
    <row r="1363" spans="4:12" x14ac:dyDescent="0.3">
      <c r="D1363" s="132">
        <v>42116</v>
      </c>
      <c r="E1363" s="133">
        <v>55.48</v>
      </c>
      <c r="I1363" s="132">
        <v>41338</v>
      </c>
      <c r="J1363" s="138">
        <v>59.449999999999996</v>
      </c>
      <c r="K1363" s="138">
        <f t="shared" si="42"/>
        <v>-8.6789554531489996E-2</v>
      </c>
      <c r="L1363" s="138">
        <f t="shared" si="43"/>
        <v>-104.14746543778799</v>
      </c>
    </row>
    <row r="1364" spans="4:12" x14ac:dyDescent="0.3">
      <c r="D1364" s="132">
        <v>42117</v>
      </c>
      <c r="E1364" s="133">
        <v>56.14</v>
      </c>
      <c r="I1364" s="132">
        <v>41339</v>
      </c>
      <c r="J1364" s="138">
        <v>59.609999999999992</v>
      </c>
      <c r="K1364" s="138">
        <f t="shared" si="42"/>
        <v>-6.4867832771197925E-2</v>
      </c>
      <c r="L1364" s="138">
        <f t="shared" si="43"/>
        <v>-77.841399325437507</v>
      </c>
    </row>
    <row r="1365" spans="4:12" x14ac:dyDescent="0.3">
      <c r="D1365" s="132">
        <v>42118</v>
      </c>
      <c r="E1365" s="133">
        <v>55.75</v>
      </c>
      <c r="I1365" s="132">
        <v>41340</v>
      </c>
      <c r="J1365" s="138">
        <v>59.04</v>
      </c>
      <c r="K1365" s="138">
        <f t="shared" si="42"/>
        <v>-5.7772103415257015E-2</v>
      </c>
      <c r="L1365" s="138">
        <f t="shared" si="43"/>
        <v>-69.326524098308411</v>
      </c>
    </row>
    <row r="1366" spans="4:12" x14ac:dyDescent="0.3">
      <c r="D1366" s="132">
        <v>42121</v>
      </c>
      <c r="E1366" s="133">
        <v>55.36</v>
      </c>
      <c r="I1366" s="132">
        <v>41341</v>
      </c>
      <c r="J1366" s="138">
        <v>58.814999999999998</v>
      </c>
      <c r="K1366" s="138">
        <f t="shared" si="42"/>
        <v>-0.12236066552264423</v>
      </c>
      <c r="L1366" s="138">
        <f t="shared" si="43"/>
        <v>-146.83279862717308</v>
      </c>
    </row>
    <row r="1367" spans="4:12" x14ac:dyDescent="0.3">
      <c r="D1367" s="132">
        <v>42122</v>
      </c>
      <c r="E1367" s="133">
        <v>53.86</v>
      </c>
      <c r="I1367" s="132">
        <v>41344</v>
      </c>
      <c r="J1367" s="138">
        <v>58.664999999999999</v>
      </c>
      <c r="K1367" s="138">
        <f t="shared" si="42"/>
        <v>-9.9263012436665077E-2</v>
      </c>
      <c r="L1367" s="138">
        <f t="shared" si="43"/>
        <v>-119.11561492399808</v>
      </c>
    </row>
    <row r="1368" spans="4:12" x14ac:dyDescent="0.3">
      <c r="D1368" s="132">
        <v>42123</v>
      </c>
      <c r="E1368" s="133">
        <v>54.18</v>
      </c>
      <c r="I1368" s="132">
        <v>41345</v>
      </c>
      <c r="J1368" s="138">
        <v>58.604999999999997</v>
      </c>
      <c r="K1368" s="138">
        <f t="shared" si="42"/>
        <v>-6.4565043894652646E-2</v>
      </c>
      <c r="L1368" s="138">
        <f t="shared" si="43"/>
        <v>-77.478052673583164</v>
      </c>
    </row>
    <row r="1369" spans="4:12" x14ac:dyDescent="0.3">
      <c r="D1369" s="132">
        <v>42124</v>
      </c>
      <c r="E1369" s="133">
        <v>55.3</v>
      </c>
      <c r="I1369" s="132">
        <v>41346</v>
      </c>
      <c r="J1369" s="138">
        <v>57.610000000000007</v>
      </c>
      <c r="K1369" s="138">
        <f t="shared" si="42"/>
        <v>-9.453831041257367E-2</v>
      </c>
      <c r="L1369" s="138">
        <f t="shared" si="43"/>
        <v>-113.4459724950884</v>
      </c>
    </row>
    <row r="1370" spans="4:12" x14ac:dyDescent="0.3">
      <c r="D1370" s="132">
        <v>42125</v>
      </c>
      <c r="E1370" s="133">
        <v>52.62</v>
      </c>
      <c r="I1370" s="132">
        <v>41347</v>
      </c>
      <c r="J1370" s="138">
        <v>56.655000000000001</v>
      </c>
      <c r="K1370" s="138">
        <f t="shared" si="42"/>
        <v>-0.100571519288776</v>
      </c>
      <c r="L1370" s="138">
        <f t="shared" si="43"/>
        <v>-120.68582314653121</v>
      </c>
    </row>
    <row r="1371" spans="4:12" x14ac:dyDescent="0.3">
      <c r="D1371" s="132">
        <v>42128</v>
      </c>
      <c r="E1371" s="133">
        <v>54.39</v>
      </c>
      <c r="I1371" s="132">
        <v>41348</v>
      </c>
      <c r="J1371" s="138">
        <v>58.094999999999999</v>
      </c>
      <c r="K1371" s="138">
        <f t="shared" si="42"/>
        <v>-2.5660377358490586E-2</v>
      </c>
      <c r="L1371" s="138">
        <f t="shared" si="43"/>
        <v>-30.792452830188701</v>
      </c>
    </row>
    <row r="1372" spans="4:12" x14ac:dyDescent="0.3">
      <c r="D1372" s="132">
        <v>42129</v>
      </c>
      <c r="E1372" s="133">
        <v>57.36</v>
      </c>
      <c r="I1372" s="132">
        <v>41351</v>
      </c>
      <c r="J1372" s="138">
        <v>60.104999999999997</v>
      </c>
      <c r="K1372" s="138">
        <f t="shared" si="42"/>
        <v>1.1017661900756958E-2</v>
      </c>
      <c r="L1372" s="138">
        <f t="shared" si="43"/>
        <v>13.22119428090835</v>
      </c>
    </row>
    <row r="1373" spans="4:12" x14ac:dyDescent="0.3">
      <c r="D1373" s="132">
        <v>42130</v>
      </c>
      <c r="E1373" s="133">
        <v>57.52</v>
      </c>
      <c r="I1373" s="132">
        <v>41352</v>
      </c>
      <c r="J1373" s="138">
        <v>59.705000000000005</v>
      </c>
      <c r="K1373" s="138">
        <f t="shared" si="42"/>
        <v>1.59369233350131E-3</v>
      </c>
      <c r="L1373" s="138">
        <f t="shared" si="43"/>
        <v>1.9124308002015717</v>
      </c>
    </row>
    <row r="1374" spans="4:12" x14ac:dyDescent="0.3">
      <c r="D1374" s="132">
        <v>42131</v>
      </c>
      <c r="E1374" s="133">
        <v>56.44</v>
      </c>
      <c r="I1374" s="132">
        <v>41353</v>
      </c>
      <c r="J1374" s="138">
        <v>57.74</v>
      </c>
      <c r="K1374" s="138">
        <f t="shared" si="42"/>
        <v>-2.201897018970185E-2</v>
      </c>
      <c r="L1374" s="138">
        <f t="shared" si="43"/>
        <v>-26.422764227642219</v>
      </c>
    </row>
    <row r="1375" spans="4:12" x14ac:dyDescent="0.3">
      <c r="D1375" s="132">
        <v>42132</v>
      </c>
      <c r="E1375" s="133">
        <v>54.9</v>
      </c>
      <c r="I1375" s="132">
        <v>41354</v>
      </c>
      <c r="J1375" s="138">
        <v>58.580000000000005</v>
      </c>
      <c r="K1375" s="138">
        <f t="shared" si="42"/>
        <v>-3.9955793590069257E-3</v>
      </c>
      <c r="L1375" s="138">
        <f t="shared" si="43"/>
        <v>-4.7946952308083102</v>
      </c>
    </row>
    <row r="1376" spans="4:12" x14ac:dyDescent="0.3">
      <c r="D1376" s="132">
        <v>42135</v>
      </c>
      <c r="E1376" s="133">
        <v>57.57</v>
      </c>
      <c r="I1376" s="132">
        <v>41355</v>
      </c>
      <c r="J1376" s="138">
        <v>58.300000000000004</v>
      </c>
      <c r="K1376" s="138">
        <f t="shared" si="42"/>
        <v>-6.221767663854E-3</v>
      </c>
      <c r="L1376" s="138">
        <f t="shared" si="43"/>
        <v>-7.4661211966247993</v>
      </c>
    </row>
    <row r="1377" spans="4:12" x14ac:dyDescent="0.3">
      <c r="D1377" s="132">
        <v>42136</v>
      </c>
      <c r="E1377" s="133">
        <v>55.75</v>
      </c>
      <c r="I1377" s="132">
        <v>41358</v>
      </c>
      <c r="J1377" s="138">
        <v>58.104999999999997</v>
      </c>
      <c r="K1377" s="138">
        <f t="shared" si="42"/>
        <v>-8.531695247845748E-3</v>
      </c>
      <c r="L1377" s="138">
        <f t="shared" si="43"/>
        <v>-10.238034297414897</v>
      </c>
    </row>
    <row r="1378" spans="4:12" x14ac:dyDescent="0.3">
      <c r="D1378" s="132">
        <v>42137</v>
      </c>
      <c r="E1378" s="133">
        <v>55.57</v>
      </c>
      <c r="I1378" s="132">
        <v>41359</v>
      </c>
      <c r="J1378" s="138">
        <v>57.604999999999997</v>
      </c>
      <c r="K1378" s="138">
        <f t="shared" si="42"/>
        <v>-8.6790487762708954E-5</v>
      </c>
      <c r="L1378" s="138">
        <f t="shared" si="43"/>
        <v>-0.10414858531525074</v>
      </c>
    </row>
    <row r="1379" spans="4:12" x14ac:dyDescent="0.3">
      <c r="D1379" s="132">
        <v>42138</v>
      </c>
      <c r="E1379" s="133">
        <v>54.13</v>
      </c>
      <c r="I1379" s="132">
        <v>41360</v>
      </c>
      <c r="J1379" s="138">
        <v>58.879999999999995</v>
      </c>
      <c r="K1379" s="138">
        <f t="shared" si="42"/>
        <v>3.9272791457064589E-2</v>
      </c>
      <c r="L1379" s="138">
        <f t="shared" si="43"/>
        <v>47.127349748477499</v>
      </c>
    </row>
    <row r="1380" spans="4:12" x14ac:dyDescent="0.3">
      <c r="D1380" s="132">
        <v>42139</v>
      </c>
      <c r="E1380" s="133">
        <v>54.42</v>
      </c>
      <c r="I1380" s="132">
        <v>41361</v>
      </c>
      <c r="J1380" s="138">
        <v>59.085000000000001</v>
      </c>
      <c r="K1380" s="138">
        <f t="shared" si="42"/>
        <v>1.7041053446940391E-2</v>
      </c>
      <c r="L1380" s="138">
        <f t="shared" si="43"/>
        <v>20.449264136328466</v>
      </c>
    </row>
    <row r="1381" spans="4:12" x14ac:dyDescent="0.3">
      <c r="D1381" s="132">
        <v>42142</v>
      </c>
      <c r="E1381" s="133">
        <v>54.58</v>
      </c>
      <c r="I1381" s="132">
        <v>41365</v>
      </c>
      <c r="J1381" s="138">
        <v>60.734999999999992</v>
      </c>
      <c r="K1381" s="138">
        <f t="shared" si="42"/>
        <v>1.0481657100074794E-2</v>
      </c>
      <c r="L1381" s="138">
        <f t="shared" si="43"/>
        <v>12.577988520089752</v>
      </c>
    </row>
    <row r="1382" spans="4:12" x14ac:dyDescent="0.3">
      <c r="D1382" s="132">
        <v>42143</v>
      </c>
      <c r="E1382" s="133">
        <v>53.7</v>
      </c>
      <c r="I1382" s="132">
        <v>41366</v>
      </c>
      <c r="J1382" s="138">
        <v>59.890000000000008</v>
      </c>
      <c r="K1382" s="138">
        <f t="shared" si="42"/>
        <v>3.0985679591324388E-3</v>
      </c>
      <c r="L1382" s="138">
        <f t="shared" si="43"/>
        <v>3.7182815509589267</v>
      </c>
    </row>
    <row r="1383" spans="4:12" x14ac:dyDescent="0.3">
      <c r="D1383" s="132">
        <v>42144</v>
      </c>
      <c r="E1383" s="133">
        <v>52.61</v>
      </c>
      <c r="I1383" s="132">
        <v>41367</v>
      </c>
      <c r="J1383" s="138">
        <v>60.254999999999995</v>
      </c>
      <c r="K1383" s="138">
        <f t="shared" si="42"/>
        <v>4.3557325943886276E-2</v>
      </c>
      <c r="L1383" s="138">
        <f t="shared" si="43"/>
        <v>52.26879113266353</v>
      </c>
    </row>
    <row r="1384" spans="4:12" x14ac:dyDescent="0.3">
      <c r="D1384" s="132">
        <v>42145</v>
      </c>
      <c r="E1384" s="133">
        <v>51.03</v>
      </c>
      <c r="I1384" s="132">
        <v>41368</v>
      </c>
      <c r="J1384" s="138">
        <v>59.529999999999994</v>
      </c>
      <c r="K1384" s="138">
        <f t="shared" si="42"/>
        <v>1.6217138955274643E-2</v>
      </c>
      <c r="L1384" s="138">
        <f t="shared" si="43"/>
        <v>19.460566746329569</v>
      </c>
    </row>
    <row r="1385" spans="4:12" x14ac:dyDescent="0.3">
      <c r="D1385" s="132">
        <v>42146</v>
      </c>
      <c r="E1385" s="133">
        <v>50.47</v>
      </c>
      <c r="I1385" s="132">
        <v>41369</v>
      </c>
      <c r="J1385" s="138">
        <v>59.44</v>
      </c>
      <c r="K1385" s="138">
        <f t="shared" si="42"/>
        <v>1.9554030874785477E-2</v>
      </c>
      <c r="L1385" s="138">
        <f t="shared" si="43"/>
        <v>23.46483704974257</v>
      </c>
    </row>
    <row r="1386" spans="4:12" x14ac:dyDescent="0.3">
      <c r="D1386" s="132">
        <v>42150</v>
      </c>
      <c r="E1386" s="133">
        <v>52.51</v>
      </c>
      <c r="I1386" s="132">
        <v>41372</v>
      </c>
      <c r="J1386" s="138">
        <v>57.21</v>
      </c>
      <c r="K1386" s="138">
        <f t="shared" si="42"/>
        <v>-1.5403149470785579E-2</v>
      </c>
      <c r="L1386" s="138">
        <f t="shared" si="43"/>
        <v>-18.483779364942691</v>
      </c>
    </row>
    <row r="1387" spans="4:12" x14ac:dyDescent="0.3">
      <c r="D1387" s="132">
        <v>42151</v>
      </c>
      <c r="E1387" s="133">
        <v>50.18</v>
      </c>
      <c r="I1387" s="132">
        <v>41373</v>
      </c>
      <c r="J1387" s="138">
        <v>57.024999999999999</v>
      </c>
      <c r="K1387" s="138">
        <f t="shared" si="42"/>
        <v>-1.0068570436594017E-2</v>
      </c>
      <c r="L1387" s="138">
        <f t="shared" si="43"/>
        <v>-12.08228452391282</v>
      </c>
    </row>
    <row r="1388" spans="4:12" x14ac:dyDescent="0.3">
      <c r="D1388" s="132">
        <v>42152</v>
      </c>
      <c r="E1388" s="133">
        <v>50.91</v>
      </c>
      <c r="I1388" s="132">
        <v>41374</v>
      </c>
      <c r="J1388" s="138">
        <v>55.604999999999997</v>
      </c>
      <c r="K1388" s="138">
        <f t="shared" si="42"/>
        <v>-5.5621603260869547E-2</v>
      </c>
      <c r="L1388" s="138">
        <f t="shared" si="43"/>
        <v>-66.745923913043455</v>
      </c>
    </row>
    <row r="1389" spans="4:12" x14ac:dyDescent="0.3">
      <c r="D1389" s="132">
        <v>42153</v>
      </c>
      <c r="E1389" s="133">
        <v>52.7</v>
      </c>
      <c r="I1389" s="132">
        <v>41375</v>
      </c>
      <c r="J1389" s="138">
        <v>55.349999999999994</v>
      </c>
      <c r="K1389" s="138">
        <f t="shared" si="42"/>
        <v>-6.3214013709063321E-2</v>
      </c>
      <c r="L1389" s="138">
        <f t="shared" si="43"/>
        <v>-75.856816450875982</v>
      </c>
    </row>
    <row r="1390" spans="4:12" x14ac:dyDescent="0.3">
      <c r="D1390" s="132">
        <v>42156</v>
      </c>
      <c r="E1390" s="133">
        <v>52.04</v>
      </c>
      <c r="I1390" s="132">
        <v>41376</v>
      </c>
      <c r="J1390" s="138">
        <v>55.56</v>
      </c>
      <c r="K1390" s="138">
        <f t="shared" si="42"/>
        <v>-8.5206223758952676E-2</v>
      </c>
      <c r="L1390" s="138">
        <f t="shared" si="43"/>
        <v>-102.24746851074322</v>
      </c>
    </row>
    <row r="1391" spans="4:12" x14ac:dyDescent="0.3">
      <c r="D1391" s="132">
        <v>42157</v>
      </c>
      <c r="E1391" s="133">
        <v>53.34</v>
      </c>
      <c r="I1391" s="132">
        <v>41379</v>
      </c>
      <c r="J1391" s="138">
        <v>61.005000000000003</v>
      </c>
      <c r="K1391" s="138">
        <f t="shared" si="42"/>
        <v>1.8617465353147348E-2</v>
      </c>
      <c r="L1391" s="138">
        <f t="shared" si="43"/>
        <v>22.340958423776815</v>
      </c>
    </row>
    <row r="1392" spans="4:12" x14ac:dyDescent="0.3">
      <c r="D1392" s="132">
        <v>42158</v>
      </c>
      <c r="E1392" s="133">
        <v>52.39</v>
      </c>
      <c r="I1392" s="132">
        <v>41380</v>
      </c>
      <c r="J1392" s="138">
        <v>56.535000000000004</v>
      </c>
      <c r="K1392" s="138">
        <f t="shared" si="42"/>
        <v>-6.1737615135673253E-2</v>
      </c>
      <c r="L1392" s="138">
        <f t="shared" si="43"/>
        <v>-74.085138162807908</v>
      </c>
    </row>
    <row r="1393" spans="4:12" x14ac:dyDescent="0.3">
      <c r="D1393" s="132">
        <v>42159</v>
      </c>
      <c r="E1393" s="133">
        <v>54.06</v>
      </c>
      <c r="I1393" s="132">
        <v>41381</v>
      </c>
      <c r="J1393" s="138">
        <v>59.914999999999999</v>
      </c>
      <c r="K1393" s="138">
        <f t="shared" si="42"/>
        <v>6.4673273979506994E-3</v>
      </c>
      <c r="L1393" s="138">
        <f t="shared" si="43"/>
        <v>7.7607928775408395</v>
      </c>
    </row>
    <row r="1394" spans="4:12" x14ac:dyDescent="0.3">
      <c r="D1394" s="132">
        <v>42160</v>
      </c>
      <c r="E1394" s="133">
        <v>54.92</v>
      </c>
      <c r="I1394" s="132">
        <v>41382</v>
      </c>
      <c r="J1394" s="138">
        <v>62.160000000000004</v>
      </c>
      <c r="K1394" s="138">
        <f t="shared" si="42"/>
        <v>4.5760430686406561E-2</v>
      </c>
      <c r="L1394" s="138">
        <f t="shared" si="43"/>
        <v>54.912516823687874</v>
      </c>
    </row>
    <row r="1395" spans="4:12" x14ac:dyDescent="0.3">
      <c r="D1395" s="132">
        <v>42163</v>
      </c>
      <c r="E1395" s="133">
        <v>56.33</v>
      </c>
      <c r="I1395" s="132">
        <v>41383</v>
      </c>
      <c r="J1395" s="138">
        <v>59.879999999999995</v>
      </c>
      <c r="K1395" s="138">
        <f t="shared" si="42"/>
        <v>4.6670162558993089E-2</v>
      </c>
      <c r="L1395" s="138">
        <f t="shared" si="43"/>
        <v>56.004195070791702</v>
      </c>
    </row>
    <row r="1396" spans="4:12" x14ac:dyDescent="0.3">
      <c r="D1396" s="132">
        <v>42164</v>
      </c>
      <c r="E1396" s="133">
        <v>55.42</v>
      </c>
      <c r="I1396" s="132">
        <v>41386</v>
      </c>
      <c r="J1396" s="138">
        <v>58.9</v>
      </c>
      <c r="K1396" s="138">
        <f t="shared" si="42"/>
        <v>3.2880315651030251E-2</v>
      </c>
      <c r="L1396" s="138">
        <f t="shared" si="43"/>
        <v>39.456378781236303</v>
      </c>
    </row>
    <row r="1397" spans="4:12" x14ac:dyDescent="0.3">
      <c r="D1397" s="132">
        <v>42165</v>
      </c>
      <c r="E1397" s="133">
        <v>51.57</v>
      </c>
      <c r="I1397" s="132">
        <v>41387</v>
      </c>
      <c r="J1397" s="138">
        <v>55.120000000000005</v>
      </c>
      <c r="K1397" s="138">
        <f t="shared" si="42"/>
        <v>-8.722237208883956E-3</v>
      </c>
      <c r="L1397" s="138">
        <f t="shared" si="43"/>
        <v>-10.466684650660746</v>
      </c>
    </row>
    <row r="1398" spans="4:12" x14ac:dyDescent="0.3">
      <c r="D1398" s="132">
        <v>42166</v>
      </c>
      <c r="E1398" s="133">
        <v>50.78</v>
      </c>
      <c r="I1398" s="132">
        <v>41388</v>
      </c>
      <c r="J1398" s="138">
        <v>55.839999999999996</v>
      </c>
      <c r="K1398" s="138">
        <f t="shared" si="42"/>
        <v>8.852755194218645E-3</v>
      </c>
      <c r="L1398" s="138">
        <f t="shared" si="43"/>
        <v>10.623306233062374</v>
      </c>
    </row>
    <row r="1399" spans="4:12" x14ac:dyDescent="0.3">
      <c r="D1399" s="132">
        <v>42167</v>
      </c>
      <c r="E1399" s="133">
        <v>52.42</v>
      </c>
      <c r="I1399" s="132">
        <v>41389</v>
      </c>
      <c r="J1399" s="138">
        <v>55.145000000000003</v>
      </c>
      <c r="K1399" s="138">
        <f t="shared" si="42"/>
        <v>-7.4694024478041601E-3</v>
      </c>
      <c r="L1399" s="138">
        <f t="shared" si="43"/>
        <v>-8.9632829373649923</v>
      </c>
    </row>
    <row r="1400" spans="4:12" x14ac:dyDescent="0.3">
      <c r="D1400" s="132">
        <v>42170</v>
      </c>
      <c r="E1400" s="133">
        <v>55.41</v>
      </c>
      <c r="I1400" s="132">
        <v>41390</v>
      </c>
      <c r="J1400" s="138">
        <v>56.234999999999992</v>
      </c>
      <c r="K1400" s="138">
        <f t="shared" si="42"/>
        <v>-7.8190312269486278E-2</v>
      </c>
      <c r="L1400" s="138">
        <f t="shared" si="43"/>
        <v>-93.828374723383533</v>
      </c>
    </row>
    <row r="1401" spans="4:12" x14ac:dyDescent="0.3">
      <c r="D1401" s="132">
        <v>42171</v>
      </c>
      <c r="E1401" s="133">
        <v>54.15</v>
      </c>
      <c r="I1401" s="132">
        <v>41393</v>
      </c>
      <c r="J1401" s="138">
        <v>55.419999999999995</v>
      </c>
      <c r="K1401" s="138">
        <f t="shared" si="42"/>
        <v>-1.9722295922879791E-2</v>
      </c>
      <c r="L1401" s="138">
        <f t="shared" si="43"/>
        <v>-23.666755107455749</v>
      </c>
    </row>
    <row r="1402" spans="4:12" x14ac:dyDescent="0.3">
      <c r="D1402" s="132">
        <v>42172</v>
      </c>
      <c r="E1402" s="133">
        <v>54.14</v>
      </c>
      <c r="I1402" s="132">
        <v>41394</v>
      </c>
      <c r="J1402" s="138">
        <v>54.19</v>
      </c>
      <c r="K1402" s="138">
        <f t="shared" si="42"/>
        <v>-9.5552032045397667E-2</v>
      </c>
      <c r="L1402" s="138">
        <f t="shared" si="43"/>
        <v>-114.66243845447718</v>
      </c>
    </row>
    <row r="1403" spans="4:12" x14ac:dyDescent="0.3">
      <c r="D1403" s="132">
        <v>42173</v>
      </c>
      <c r="E1403" s="133">
        <v>52.69</v>
      </c>
      <c r="I1403" s="132">
        <v>41395</v>
      </c>
      <c r="J1403" s="138">
        <v>56.524999999999999</v>
      </c>
      <c r="K1403" s="138">
        <f t="shared" si="42"/>
        <v>-9.0653153153153226E-2</v>
      </c>
      <c r="L1403" s="138">
        <f t="shared" si="43"/>
        <v>-108.78378378378387</v>
      </c>
    </row>
    <row r="1404" spans="4:12" x14ac:dyDescent="0.3">
      <c r="D1404" s="132">
        <v>42174</v>
      </c>
      <c r="E1404" s="133">
        <v>57.96</v>
      </c>
      <c r="I1404" s="132">
        <v>41396</v>
      </c>
      <c r="J1404" s="138">
        <v>55.625</v>
      </c>
      <c r="K1404" s="138">
        <f t="shared" si="42"/>
        <v>-7.1058784235136868E-2</v>
      </c>
      <c r="L1404" s="138">
        <f t="shared" si="43"/>
        <v>-85.270541082164229</v>
      </c>
    </row>
    <row r="1405" spans="4:12" x14ac:dyDescent="0.3">
      <c r="D1405" s="132">
        <v>42177</v>
      </c>
      <c r="E1405" s="133">
        <v>53.96</v>
      </c>
      <c r="I1405" s="132">
        <v>41397</v>
      </c>
      <c r="J1405" s="138">
        <v>55.185000000000002</v>
      </c>
      <c r="K1405" s="138">
        <f t="shared" si="42"/>
        <v>-6.3073005093378542E-2</v>
      </c>
      <c r="L1405" s="138">
        <f t="shared" si="43"/>
        <v>-75.68760611205424</v>
      </c>
    </row>
    <row r="1406" spans="4:12" x14ac:dyDescent="0.3">
      <c r="D1406" s="132">
        <v>42178</v>
      </c>
      <c r="E1406" s="133">
        <v>51.95</v>
      </c>
      <c r="I1406" s="132">
        <v>41400</v>
      </c>
      <c r="J1406" s="138">
        <v>55.21</v>
      </c>
      <c r="K1406" s="138">
        <f t="shared" si="42"/>
        <v>1.6328011611029807E-3</v>
      </c>
      <c r="L1406" s="138">
        <f t="shared" si="43"/>
        <v>1.9593613933235767</v>
      </c>
    </row>
    <row r="1407" spans="4:12" x14ac:dyDescent="0.3">
      <c r="D1407" s="132">
        <v>42179</v>
      </c>
      <c r="E1407" s="133">
        <v>54.57</v>
      </c>
      <c r="I1407" s="132">
        <v>41401</v>
      </c>
      <c r="J1407" s="138">
        <v>55.625</v>
      </c>
      <c r="K1407" s="138">
        <f t="shared" si="42"/>
        <v>-3.8502865329512236E-3</v>
      </c>
      <c r="L1407" s="138">
        <f t="shared" si="43"/>
        <v>-4.6203438395414675</v>
      </c>
    </row>
    <row r="1408" spans="4:12" x14ac:dyDescent="0.3">
      <c r="D1408" s="132">
        <v>42180</v>
      </c>
      <c r="E1408" s="133">
        <v>54.54</v>
      </c>
      <c r="I1408" s="132">
        <v>41402</v>
      </c>
      <c r="J1408" s="138">
        <v>55.585000000000001</v>
      </c>
      <c r="K1408" s="138">
        <f t="shared" si="42"/>
        <v>7.9789645480097503E-3</v>
      </c>
      <c r="L1408" s="138">
        <f t="shared" si="43"/>
        <v>9.5747574576116996</v>
      </c>
    </row>
    <row r="1409" spans="4:12" x14ac:dyDescent="0.3">
      <c r="D1409" s="132">
        <v>42181</v>
      </c>
      <c r="E1409" s="133">
        <v>52.71</v>
      </c>
      <c r="I1409" s="132">
        <v>41403</v>
      </c>
      <c r="J1409" s="138">
        <v>58.54</v>
      </c>
      <c r="K1409" s="138">
        <f t="shared" si="42"/>
        <v>4.098870809993789E-2</v>
      </c>
      <c r="L1409" s="138">
        <f t="shared" si="43"/>
        <v>49.186449719925463</v>
      </c>
    </row>
    <row r="1410" spans="4:12" x14ac:dyDescent="0.3">
      <c r="D1410" s="132">
        <v>42184</v>
      </c>
      <c r="E1410" s="133">
        <v>60.35</v>
      </c>
      <c r="I1410" s="132">
        <v>41404</v>
      </c>
      <c r="J1410" s="138">
        <v>58.895000000000003</v>
      </c>
      <c r="K1410" s="138">
        <f t="shared" si="42"/>
        <v>6.2702995308553028E-2</v>
      </c>
      <c r="L1410" s="138">
        <f t="shared" si="43"/>
        <v>75.243594370263622</v>
      </c>
    </row>
    <row r="1411" spans="4:12" x14ac:dyDescent="0.3">
      <c r="D1411" s="132">
        <v>42185</v>
      </c>
      <c r="E1411" s="133">
        <v>59.08</v>
      </c>
      <c r="I1411" s="132">
        <v>41407</v>
      </c>
      <c r="J1411" s="138">
        <v>59.164999999999999</v>
      </c>
      <c r="K1411" s="138">
        <f t="shared" si="42"/>
        <v>9.1806606384941897E-2</v>
      </c>
      <c r="L1411" s="138">
        <f t="shared" si="43"/>
        <v>110.16792766193028</v>
      </c>
    </row>
    <row r="1412" spans="4:12" x14ac:dyDescent="0.3">
      <c r="D1412" s="132">
        <v>42186</v>
      </c>
      <c r="E1412" s="133">
        <v>55.08</v>
      </c>
      <c r="I1412" s="132">
        <v>41408</v>
      </c>
      <c r="J1412" s="138">
        <v>59.485000000000007</v>
      </c>
      <c r="K1412" s="138">
        <f t="shared" si="42"/>
        <v>5.2366209641751579E-2</v>
      </c>
      <c r="L1412" s="138">
        <f t="shared" si="43"/>
        <v>62.839451570101893</v>
      </c>
    </row>
    <row r="1413" spans="4:12" x14ac:dyDescent="0.3">
      <c r="D1413" s="132">
        <v>42187</v>
      </c>
      <c r="E1413" s="133">
        <v>57.79</v>
      </c>
      <c r="I1413" s="132">
        <v>41409</v>
      </c>
      <c r="J1413" s="138">
        <v>59.84</v>
      </c>
      <c r="K1413" s="138">
        <f t="shared" si="42"/>
        <v>7.577528089887646E-2</v>
      </c>
      <c r="L1413" s="138">
        <f t="shared" si="43"/>
        <v>90.930337078651746</v>
      </c>
    </row>
    <row r="1414" spans="4:12" x14ac:dyDescent="0.3">
      <c r="D1414" s="132">
        <v>42191</v>
      </c>
      <c r="E1414" s="133">
        <v>59.15</v>
      </c>
      <c r="I1414" s="132">
        <v>41410</v>
      </c>
      <c r="J1414" s="138">
        <v>59.79</v>
      </c>
      <c r="K1414" s="138">
        <f t="shared" si="42"/>
        <v>8.3446588746942038E-2</v>
      </c>
      <c r="L1414" s="138">
        <f t="shared" si="43"/>
        <v>100.13590649633045</v>
      </c>
    </row>
    <row r="1415" spans="4:12" x14ac:dyDescent="0.3">
      <c r="D1415" s="132">
        <v>42192</v>
      </c>
      <c r="E1415" s="133">
        <v>54.37</v>
      </c>
      <c r="I1415" s="132">
        <v>41411</v>
      </c>
      <c r="J1415" s="138">
        <v>59.610000000000007</v>
      </c>
      <c r="K1415" s="138">
        <f t="shared" si="42"/>
        <v>7.9695707299402382E-2</v>
      </c>
      <c r="L1415" s="138">
        <f t="shared" si="43"/>
        <v>95.634848759282846</v>
      </c>
    </row>
    <row r="1416" spans="4:12" x14ac:dyDescent="0.3">
      <c r="D1416" s="132">
        <v>42193</v>
      </c>
      <c r="E1416" s="133">
        <v>59.86</v>
      </c>
      <c r="I1416" s="132">
        <v>41414</v>
      </c>
      <c r="J1416" s="138">
        <v>58.745000000000005</v>
      </c>
      <c r="K1416" s="138">
        <f t="shared" si="42"/>
        <v>5.6089887640449518E-2</v>
      </c>
      <c r="L1416" s="138">
        <f t="shared" si="43"/>
        <v>67.307865168539422</v>
      </c>
    </row>
    <row r="1417" spans="4:12" x14ac:dyDescent="0.3">
      <c r="D1417" s="132">
        <v>42194</v>
      </c>
      <c r="E1417" s="133">
        <v>62.42</v>
      </c>
      <c r="I1417" s="132">
        <v>41415</v>
      </c>
      <c r="J1417" s="138">
        <v>59.510000000000012</v>
      </c>
      <c r="K1417" s="138">
        <f t="shared" si="42"/>
        <v>7.0612575335072619E-2</v>
      </c>
      <c r="L1417" s="138">
        <f t="shared" si="43"/>
        <v>84.735090402087138</v>
      </c>
    </row>
    <row r="1418" spans="4:12" x14ac:dyDescent="0.3">
      <c r="D1418" s="132">
        <v>42195</v>
      </c>
      <c r="E1418" s="133">
        <v>56.52</v>
      </c>
      <c r="I1418" s="132">
        <v>41416</v>
      </c>
      <c r="J1418" s="138">
        <v>58.055</v>
      </c>
      <c r="K1418" s="138">
        <f t="shared" si="42"/>
        <v>-8.2849333788862223E-3</v>
      </c>
      <c r="L1418" s="138">
        <f t="shared" si="43"/>
        <v>-9.9419200546634663</v>
      </c>
    </row>
    <row r="1419" spans="4:12" x14ac:dyDescent="0.3">
      <c r="D1419" s="132">
        <v>42198</v>
      </c>
      <c r="E1419" s="133">
        <v>50.49</v>
      </c>
      <c r="I1419" s="132">
        <v>41417</v>
      </c>
      <c r="J1419" s="138">
        <v>58.145000000000003</v>
      </c>
      <c r="K1419" s="138">
        <f t="shared" si="42"/>
        <v>-1.273452754902793E-2</v>
      </c>
      <c r="L1419" s="138">
        <f t="shared" si="43"/>
        <v>-15.281433058833516</v>
      </c>
    </row>
    <row r="1420" spans="4:12" x14ac:dyDescent="0.3">
      <c r="D1420" s="132">
        <v>42199</v>
      </c>
      <c r="E1420" s="133">
        <v>51.43</v>
      </c>
      <c r="I1420" s="132">
        <v>41418</v>
      </c>
      <c r="J1420" s="138">
        <v>56.935000000000002</v>
      </c>
      <c r="K1420" s="138">
        <f t="shared" si="42"/>
        <v>-3.7691202569086403E-2</v>
      </c>
      <c r="L1420" s="138">
        <f t="shared" si="43"/>
        <v>-45.229443082903678</v>
      </c>
    </row>
    <row r="1421" spans="4:12" x14ac:dyDescent="0.3">
      <c r="D1421" s="132">
        <v>42200</v>
      </c>
      <c r="E1421" s="133">
        <v>51.07</v>
      </c>
      <c r="I1421" s="132">
        <v>41422</v>
      </c>
      <c r="J1421" s="138">
        <v>56.495000000000005</v>
      </c>
      <c r="K1421" s="138">
        <f t="shared" si="42"/>
        <v>-5.0264772631755932E-2</v>
      </c>
      <c r="L1421" s="138">
        <f t="shared" si="43"/>
        <v>-60.317727158107118</v>
      </c>
    </row>
    <row r="1422" spans="4:12" x14ac:dyDescent="0.3">
      <c r="D1422" s="132">
        <v>42201</v>
      </c>
      <c r="E1422" s="133">
        <v>49.02</v>
      </c>
      <c r="I1422" s="132">
        <v>41423</v>
      </c>
      <c r="J1422" s="138">
        <v>56.48</v>
      </c>
      <c r="K1422" s="138">
        <f t="shared" si="42"/>
        <v>-5.6149732620320962E-2</v>
      </c>
      <c r="L1422" s="138">
        <f t="shared" si="43"/>
        <v>-67.37967914438515</v>
      </c>
    </row>
    <row r="1423" spans="4:12" x14ac:dyDescent="0.3">
      <c r="D1423" s="132">
        <v>42202</v>
      </c>
      <c r="E1423" s="133">
        <v>46.83</v>
      </c>
      <c r="I1423" s="132">
        <v>41424</v>
      </c>
      <c r="J1423" s="138">
        <v>55.610000000000007</v>
      </c>
      <c r="K1423" s="138">
        <f t="shared" ref="K1423:K1486" si="44">(J1423-J1414)/J1414</f>
        <v>-6.9911356414115944E-2</v>
      </c>
      <c r="L1423" s="138">
        <f t="shared" ref="L1423:L1486" si="45">K1423*$D$2/$D$1</f>
        <v>-83.893627696939134</v>
      </c>
    </row>
    <row r="1424" spans="4:12" x14ac:dyDescent="0.3">
      <c r="D1424" s="132">
        <v>42205</v>
      </c>
      <c r="E1424" s="133">
        <v>46.1</v>
      </c>
      <c r="I1424" s="132">
        <v>41425</v>
      </c>
      <c r="J1424" s="138">
        <v>57.145000000000003</v>
      </c>
      <c r="K1424" s="138">
        <f t="shared" si="44"/>
        <v>-4.1352122127159927E-2</v>
      </c>
      <c r="L1424" s="138">
        <f t="shared" si="45"/>
        <v>-49.622546552591913</v>
      </c>
    </row>
    <row r="1425" spans="4:12" x14ac:dyDescent="0.3">
      <c r="D1425" s="132">
        <v>42206</v>
      </c>
      <c r="E1425" s="133">
        <v>45.69</v>
      </c>
      <c r="I1425" s="132">
        <v>41428</v>
      </c>
      <c r="J1425" s="138">
        <v>57.455000000000005</v>
      </c>
      <c r="K1425" s="138">
        <f t="shared" si="44"/>
        <v>-2.1959315686441383E-2</v>
      </c>
      <c r="L1425" s="138">
        <f t="shared" si="45"/>
        <v>-26.351178823729658</v>
      </c>
    </row>
    <row r="1426" spans="4:12" x14ac:dyDescent="0.3">
      <c r="D1426" s="132">
        <v>42207</v>
      </c>
      <c r="E1426" s="133">
        <v>46.47</v>
      </c>
      <c r="I1426" s="132">
        <v>41429</v>
      </c>
      <c r="J1426" s="138">
        <v>57.02</v>
      </c>
      <c r="K1426" s="138">
        <f t="shared" si="44"/>
        <v>-4.18417072760882E-2</v>
      </c>
      <c r="L1426" s="138">
        <f t="shared" si="45"/>
        <v>-50.210048731305839</v>
      </c>
    </row>
    <row r="1427" spans="4:12" x14ac:dyDescent="0.3">
      <c r="D1427" s="132">
        <v>42208</v>
      </c>
      <c r="E1427" s="133">
        <v>46.35</v>
      </c>
      <c r="I1427" s="132">
        <v>41430</v>
      </c>
      <c r="J1427" s="138">
        <v>57.384999999999998</v>
      </c>
      <c r="K1427" s="138">
        <f t="shared" si="44"/>
        <v>-1.1540780294548303E-2</v>
      </c>
      <c r="L1427" s="138">
        <f t="shared" si="45"/>
        <v>-13.848936353457963</v>
      </c>
    </row>
    <row r="1428" spans="4:12" x14ac:dyDescent="0.3">
      <c r="D1428" s="132">
        <v>42209</v>
      </c>
      <c r="E1428" s="133">
        <v>47.58</v>
      </c>
      <c r="I1428" s="132">
        <v>41431</v>
      </c>
      <c r="J1428" s="138">
        <v>55.73</v>
      </c>
      <c r="K1428" s="138">
        <f t="shared" si="44"/>
        <v>-4.1534095794995375E-2</v>
      </c>
      <c r="L1428" s="138">
        <f t="shared" si="45"/>
        <v>-49.840914953994449</v>
      </c>
    </row>
    <row r="1429" spans="4:12" x14ac:dyDescent="0.3">
      <c r="D1429" s="132">
        <v>42212</v>
      </c>
      <c r="E1429" s="133">
        <v>50.93</v>
      </c>
      <c r="I1429" s="132">
        <v>41432</v>
      </c>
      <c r="J1429" s="138">
        <v>55.754999999999995</v>
      </c>
      <c r="K1429" s="138">
        <f t="shared" si="44"/>
        <v>-2.0725388601036388E-2</v>
      </c>
      <c r="L1429" s="138">
        <f t="shared" si="45"/>
        <v>-24.870466321243665</v>
      </c>
    </row>
    <row r="1430" spans="4:12" x14ac:dyDescent="0.3">
      <c r="D1430" s="132">
        <v>42213</v>
      </c>
      <c r="E1430" s="133">
        <v>45.87</v>
      </c>
      <c r="I1430" s="132">
        <v>41435</v>
      </c>
      <c r="J1430" s="138">
        <v>55.694999999999993</v>
      </c>
      <c r="K1430" s="138">
        <f t="shared" si="44"/>
        <v>-1.4160545180989668E-2</v>
      </c>
      <c r="L1430" s="138">
        <f t="shared" si="45"/>
        <v>-16.992654217187599</v>
      </c>
    </row>
    <row r="1431" spans="4:12" x14ac:dyDescent="0.3">
      <c r="D1431" s="132">
        <v>42214</v>
      </c>
      <c r="E1431" s="133">
        <v>44.78</v>
      </c>
      <c r="I1431" s="132">
        <v>41436</v>
      </c>
      <c r="J1431" s="138">
        <v>58.580000000000005</v>
      </c>
      <c r="K1431" s="138">
        <f t="shared" si="44"/>
        <v>3.7181303116147459E-2</v>
      </c>
      <c r="L1431" s="138">
        <f t="shared" si="45"/>
        <v>44.617563739376948</v>
      </c>
    </row>
    <row r="1432" spans="4:12" x14ac:dyDescent="0.3">
      <c r="D1432" s="132">
        <v>42215</v>
      </c>
      <c r="E1432" s="133">
        <v>44.82</v>
      </c>
      <c r="I1432" s="132">
        <v>41437</v>
      </c>
      <c r="J1432" s="138">
        <v>61.129999999999995</v>
      </c>
      <c r="K1432" s="138">
        <f t="shared" si="44"/>
        <v>9.9262722531918507E-2</v>
      </c>
      <c r="L1432" s="138">
        <f t="shared" si="45"/>
        <v>119.11526703830221</v>
      </c>
    </row>
    <row r="1433" spans="4:12" x14ac:dyDescent="0.3">
      <c r="D1433" s="132">
        <v>42216</v>
      </c>
      <c r="E1433" s="133">
        <v>45.58</v>
      </c>
      <c r="I1433" s="132">
        <v>41438</v>
      </c>
      <c r="J1433" s="138">
        <v>57.94</v>
      </c>
      <c r="K1433" s="138">
        <f t="shared" si="44"/>
        <v>1.3911978300813624E-2</v>
      </c>
      <c r="L1433" s="138">
        <f t="shared" si="45"/>
        <v>16.69437396097635</v>
      </c>
    </row>
    <row r="1434" spans="4:12" x14ac:dyDescent="0.3">
      <c r="D1434" s="132">
        <v>42219</v>
      </c>
      <c r="E1434" s="133">
        <v>45.58</v>
      </c>
      <c r="I1434" s="132">
        <v>41439</v>
      </c>
      <c r="J1434" s="138">
        <v>58.72</v>
      </c>
      <c r="K1434" s="138">
        <f t="shared" si="44"/>
        <v>2.2017230876337886E-2</v>
      </c>
      <c r="L1434" s="138">
        <f t="shared" si="45"/>
        <v>26.420677051605463</v>
      </c>
    </row>
    <row r="1435" spans="4:12" x14ac:dyDescent="0.3">
      <c r="D1435" s="132">
        <v>42220</v>
      </c>
      <c r="E1435" s="133">
        <v>47.53</v>
      </c>
      <c r="I1435" s="132">
        <v>41442</v>
      </c>
      <c r="J1435" s="138">
        <v>57.81</v>
      </c>
      <c r="K1435" s="138">
        <f t="shared" si="44"/>
        <v>1.3854787793756561E-2</v>
      </c>
      <c r="L1435" s="138">
        <f t="shared" si="45"/>
        <v>16.62574535250787</v>
      </c>
    </row>
    <row r="1436" spans="4:12" x14ac:dyDescent="0.3">
      <c r="D1436" s="132">
        <v>42221</v>
      </c>
      <c r="E1436" s="133">
        <v>44.17</v>
      </c>
      <c r="I1436" s="132">
        <v>41443</v>
      </c>
      <c r="J1436" s="138">
        <v>57.669999999999995</v>
      </c>
      <c r="K1436" s="138">
        <f t="shared" si="44"/>
        <v>4.9664546484272298E-3</v>
      </c>
      <c r="L1436" s="138">
        <f t="shared" si="45"/>
        <v>5.9597455781126758</v>
      </c>
    </row>
    <row r="1437" spans="4:12" x14ac:dyDescent="0.3">
      <c r="D1437" s="132">
        <v>42222</v>
      </c>
      <c r="E1437" s="133">
        <v>44.28</v>
      </c>
      <c r="I1437" s="132">
        <v>41444</v>
      </c>
      <c r="J1437" s="138">
        <v>57.22</v>
      </c>
      <c r="K1437" s="138">
        <f t="shared" si="44"/>
        <v>2.6736048806746852E-2</v>
      </c>
      <c r="L1437" s="138">
        <f t="shared" si="45"/>
        <v>32.08325856809622</v>
      </c>
    </row>
    <row r="1438" spans="4:12" x14ac:dyDescent="0.3">
      <c r="D1438" s="132">
        <v>42223</v>
      </c>
      <c r="E1438" s="133">
        <v>43.58</v>
      </c>
      <c r="I1438" s="132">
        <v>41445</v>
      </c>
      <c r="J1438" s="138">
        <v>59.754999999999995</v>
      </c>
      <c r="K1438" s="138">
        <f t="shared" si="44"/>
        <v>7.1742444623800555E-2</v>
      </c>
      <c r="L1438" s="138">
        <f t="shared" si="45"/>
        <v>86.090933548560656</v>
      </c>
    </row>
    <row r="1439" spans="4:12" x14ac:dyDescent="0.3">
      <c r="D1439" s="132">
        <v>42226</v>
      </c>
      <c r="E1439" s="133">
        <v>42.65</v>
      </c>
      <c r="I1439" s="132">
        <v>41446</v>
      </c>
      <c r="J1439" s="138">
        <v>58.375</v>
      </c>
      <c r="K1439" s="138">
        <f t="shared" si="44"/>
        <v>4.811922075590281E-2</v>
      </c>
      <c r="L1439" s="138">
        <f t="shared" si="45"/>
        <v>57.743064907083372</v>
      </c>
    </row>
    <row r="1440" spans="4:12" x14ac:dyDescent="0.3">
      <c r="D1440" s="132">
        <v>42227</v>
      </c>
      <c r="E1440" s="133">
        <v>45.06</v>
      </c>
      <c r="I1440" s="132">
        <v>41449</v>
      </c>
      <c r="J1440" s="138">
        <v>61.370000000000005</v>
      </c>
      <c r="K1440" s="138">
        <f t="shared" si="44"/>
        <v>4.7627176510754501E-2</v>
      </c>
      <c r="L1440" s="138">
        <f t="shared" si="45"/>
        <v>57.152611812905398</v>
      </c>
    </row>
    <row r="1441" spans="4:12" x14ac:dyDescent="0.3">
      <c r="D1441" s="132">
        <v>42228</v>
      </c>
      <c r="E1441" s="133">
        <v>44.75</v>
      </c>
      <c r="I1441" s="132">
        <v>41450</v>
      </c>
      <c r="J1441" s="138">
        <v>60.524999999999999</v>
      </c>
      <c r="K1441" s="138">
        <f t="shared" si="44"/>
        <v>-9.896940945525878E-3</v>
      </c>
      <c r="L1441" s="138">
        <f t="shared" si="45"/>
        <v>-11.876329134631053</v>
      </c>
    </row>
    <row r="1442" spans="4:12" x14ac:dyDescent="0.3">
      <c r="D1442" s="132">
        <v>42229</v>
      </c>
      <c r="E1442" s="133">
        <v>44.83</v>
      </c>
      <c r="I1442" s="132">
        <v>41451</v>
      </c>
      <c r="J1442" s="138">
        <v>59.510000000000012</v>
      </c>
      <c r="K1442" s="138">
        <f t="shared" si="44"/>
        <v>2.7096996893338186E-2</v>
      </c>
      <c r="L1442" s="138">
        <f t="shared" si="45"/>
        <v>32.516396272005821</v>
      </c>
    </row>
    <row r="1443" spans="4:12" x14ac:dyDescent="0.3">
      <c r="D1443" s="132">
        <v>42230</v>
      </c>
      <c r="E1443" s="133">
        <v>44.47</v>
      </c>
      <c r="I1443" s="132">
        <v>41452</v>
      </c>
      <c r="J1443" s="138">
        <v>59.54</v>
      </c>
      <c r="K1443" s="138">
        <f t="shared" si="44"/>
        <v>1.3964577656675754E-2</v>
      </c>
      <c r="L1443" s="138">
        <f t="shared" si="45"/>
        <v>16.757493188010905</v>
      </c>
    </row>
    <row r="1444" spans="4:12" x14ac:dyDescent="0.3">
      <c r="D1444" s="132">
        <v>42233</v>
      </c>
      <c r="E1444" s="133">
        <v>42.46</v>
      </c>
      <c r="I1444" s="132">
        <v>41453</v>
      </c>
      <c r="J1444" s="138">
        <v>58.524999999999999</v>
      </c>
      <c r="K1444" s="138">
        <f t="shared" si="44"/>
        <v>1.2368102404428235E-2</v>
      </c>
      <c r="L1444" s="138">
        <f t="shared" si="45"/>
        <v>14.841722885313882</v>
      </c>
    </row>
    <row r="1445" spans="4:12" x14ac:dyDescent="0.3">
      <c r="D1445" s="132">
        <v>42234</v>
      </c>
      <c r="E1445" s="133">
        <v>44.87</v>
      </c>
      <c r="I1445" s="132">
        <v>41456</v>
      </c>
      <c r="J1445" s="138">
        <v>58.524999999999999</v>
      </c>
      <c r="K1445" s="138">
        <f t="shared" si="44"/>
        <v>1.4825732616611827E-2</v>
      </c>
      <c r="L1445" s="138">
        <f t="shared" si="45"/>
        <v>17.790879139934191</v>
      </c>
    </row>
    <row r="1446" spans="4:12" x14ac:dyDescent="0.3">
      <c r="D1446" s="132">
        <v>42235</v>
      </c>
      <c r="E1446" s="133">
        <v>47.59</v>
      </c>
      <c r="I1446" s="132">
        <v>41457</v>
      </c>
      <c r="J1446" s="138">
        <v>57.18</v>
      </c>
      <c r="K1446" s="138">
        <f t="shared" si="44"/>
        <v>-6.9905627403004452E-4</v>
      </c>
      <c r="L1446" s="138">
        <f t="shared" si="45"/>
        <v>-0.83886752883605331</v>
      </c>
    </row>
    <row r="1447" spans="4:12" x14ac:dyDescent="0.3">
      <c r="D1447" s="132">
        <v>42236</v>
      </c>
      <c r="E1447" s="133">
        <v>52.8</v>
      </c>
      <c r="I1447" s="132">
        <v>41458</v>
      </c>
      <c r="J1447" s="138">
        <v>57.254999999999995</v>
      </c>
      <c r="K1447" s="138">
        <f t="shared" si="44"/>
        <v>-4.1837503137812738E-2</v>
      </c>
      <c r="L1447" s="138">
        <f t="shared" si="45"/>
        <v>-50.205003765375281</v>
      </c>
    </row>
    <row r="1448" spans="4:12" x14ac:dyDescent="0.3">
      <c r="D1448" s="132">
        <v>42237</v>
      </c>
      <c r="E1448" s="133">
        <v>55.5</v>
      </c>
      <c r="I1448" s="132">
        <v>41460</v>
      </c>
      <c r="J1448" s="138">
        <v>54.199999999999996</v>
      </c>
      <c r="K1448" s="138">
        <f t="shared" si="44"/>
        <v>-7.1520342612419768E-2</v>
      </c>
      <c r="L1448" s="138">
        <f t="shared" si="45"/>
        <v>-85.824411134903713</v>
      </c>
    </row>
    <row r="1449" spans="4:12" x14ac:dyDescent="0.3">
      <c r="D1449" s="132">
        <v>42240</v>
      </c>
      <c r="E1449" s="133">
        <v>67.92</v>
      </c>
      <c r="I1449" s="132">
        <v>41463</v>
      </c>
      <c r="J1449" s="138">
        <v>54.225000000000001</v>
      </c>
      <c r="K1449" s="138">
        <f t="shared" si="44"/>
        <v>-0.11642496333713545</v>
      </c>
      <c r="L1449" s="138">
        <f t="shared" si="45"/>
        <v>-139.70995600456254</v>
      </c>
    </row>
    <row r="1450" spans="4:12" x14ac:dyDescent="0.3">
      <c r="D1450" s="132">
        <v>42241</v>
      </c>
      <c r="E1450" s="133">
        <v>61.67</v>
      </c>
      <c r="I1450" s="132">
        <v>41464</v>
      </c>
      <c r="J1450" s="138">
        <v>53.215000000000003</v>
      </c>
      <c r="K1450" s="138">
        <f t="shared" si="44"/>
        <v>-0.12077653862040472</v>
      </c>
      <c r="L1450" s="138">
        <f t="shared" si="45"/>
        <v>-144.93184634448565</v>
      </c>
    </row>
    <row r="1451" spans="4:12" x14ac:dyDescent="0.3">
      <c r="D1451" s="132">
        <v>42242</v>
      </c>
      <c r="E1451" s="133">
        <v>58.78</v>
      </c>
      <c r="I1451" s="132">
        <v>41465</v>
      </c>
      <c r="J1451" s="138">
        <v>52.97</v>
      </c>
      <c r="K1451" s="138">
        <f t="shared" si="44"/>
        <v>-0.10989749621912304</v>
      </c>
      <c r="L1451" s="138">
        <f t="shared" si="45"/>
        <v>-131.87699546294763</v>
      </c>
    </row>
    <row r="1452" spans="4:12" x14ac:dyDescent="0.3">
      <c r="D1452" s="132">
        <v>42243</v>
      </c>
      <c r="E1452" s="133">
        <v>57.15</v>
      </c>
      <c r="I1452" s="132">
        <v>41466</v>
      </c>
      <c r="J1452" s="138">
        <v>54.82</v>
      </c>
      <c r="K1452" s="138">
        <f t="shared" si="44"/>
        <v>-7.9274437353039962E-2</v>
      </c>
      <c r="L1452" s="138">
        <f t="shared" si="45"/>
        <v>-95.129324823647963</v>
      </c>
    </row>
    <row r="1453" spans="4:12" x14ac:dyDescent="0.3">
      <c r="D1453" s="132">
        <v>42244</v>
      </c>
      <c r="E1453" s="133">
        <v>59.31</v>
      </c>
      <c r="I1453" s="132">
        <v>41467</v>
      </c>
      <c r="J1453" s="138">
        <v>55.264999999999993</v>
      </c>
      <c r="K1453" s="138">
        <f t="shared" si="44"/>
        <v>-5.5702691157625037E-2</v>
      </c>
      <c r="L1453" s="138">
        <f t="shared" si="45"/>
        <v>-66.843229389150039</v>
      </c>
    </row>
    <row r="1454" spans="4:12" x14ac:dyDescent="0.3">
      <c r="D1454" s="132">
        <v>42247</v>
      </c>
      <c r="E1454" s="133">
        <v>65.12</v>
      </c>
      <c r="I1454" s="132">
        <v>41470</v>
      </c>
      <c r="J1454" s="138">
        <v>55.455000000000005</v>
      </c>
      <c r="K1454" s="138">
        <f t="shared" si="44"/>
        <v>-5.2456215292609881E-2</v>
      </c>
      <c r="L1454" s="138">
        <f t="shared" si="45"/>
        <v>-62.94745835113185</v>
      </c>
    </row>
    <row r="1455" spans="4:12" x14ac:dyDescent="0.3">
      <c r="D1455" s="132">
        <v>42248</v>
      </c>
      <c r="E1455" s="133">
        <v>64.3</v>
      </c>
      <c r="I1455" s="132">
        <v>41471</v>
      </c>
      <c r="J1455" s="138">
        <v>56.805000000000007</v>
      </c>
      <c r="K1455" s="138">
        <f t="shared" si="44"/>
        <v>-6.55823714585507E-3</v>
      </c>
      <c r="L1455" s="138">
        <f t="shared" si="45"/>
        <v>-7.8698845750260835</v>
      </c>
    </row>
    <row r="1456" spans="4:12" x14ac:dyDescent="0.3">
      <c r="D1456" s="132">
        <v>42249</v>
      </c>
      <c r="E1456" s="133">
        <v>59.22</v>
      </c>
      <c r="I1456" s="132">
        <v>41472</v>
      </c>
      <c r="J1456" s="138">
        <v>55.464999999999996</v>
      </c>
      <c r="K1456" s="138">
        <f t="shared" si="44"/>
        <v>-3.1263645096498108E-2</v>
      </c>
      <c r="L1456" s="138">
        <f t="shared" si="45"/>
        <v>-37.516374115797731</v>
      </c>
    </row>
    <row r="1457" spans="4:12" x14ac:dyDescent="0.3">
      <c r="D1457" s="132">
        <v>42250</v>
      </c>
      <c r="E1457" s="133">
        <v>62.09</v>
      </c>
      <c r="I1457" s="132">
        <v>41473</v>
      </c>
      <c r="J1457" s="138">
        <v>55.935000000000002</v>
      </c>
      <c r="K1457" s="138">
        <f t="shared" si="44"/>
        <v>3.2011070110701229E-2</v>
      </c>
      <c r="L1457" s="138">
        <f t="shared" si="45"/>
        <v>38.413284132841468</v>
      </c>
    </row>
    <row r="1458" spans="4:12" x14ac:dyDescent="0.3">
      <c r="D1458" s="132">
        <v>42251</v>
      </c>
      <c r="E1458" s="133">
        <v>63.06</v>
      </c>
      <c r="I1458" s="132">
        <v>41474</v>
      </c>
      <c r="J1458" s="138">
        <v>55.164999999999999</v>
      </c>
      <c r="K1458" s="138">
        <f t="shared" si="44"/>
        <v>1.7335177501152564E-2</v>
      </c>
      <c r="L1458" s="138">
        <f t="shared" si="45"/>
        <v>20.802213001383077</v>
      </c>
    </row>
    <row r="1459" spans="4:12" x14ac:dyDescent="0.3">
      <c r="D1459" s="132">
        <v>42255</v>
      </c>
      <c r="E1459" s="133">
        <v>60.99</v>
      </c>
      <c r="I1459" s="132">
        <v>41477</v>
      </c>
      <c r="J1459" s="138">
        <v>54</v>
      </c>
      <c r="K1459" s="138">
        <f t="shared" si="44"/>
        <v>1.4751479845908043E-2</v>
      </c>
      <c r="L1459" s="138">
        <f t="shared" si="45"/>
        <v>17.70177581508965</v>
      </c>
    </row>
    <row r="1460" spans="4:12" x14ac:dyDescent="0.3">
      <c r="D1460" s="132">
        <v>42256</v>
      </c>
      <c r="E1460" s="133">
        <v>62.1</v>
      </c>
      <c r="I1460" s="132">
        <v>41478</v>
      </c>
      <c r="J1460" s="138">
        <v>54.754999999999995</v>
      </c>
      <c r="K1460" s="138">
        <f t="shared" si="44"/>
        <v>3.3698319803662384E-2</v>
      </c>
      <c r="L1460" s="138">
        <f t="shared" si="45"/>
        <v>40.437983764394865</v>
      </c>
    </row>
    <row r="1461" spans="4:12" x14ac:dyDescent="0.3">
      <c r="D1461" s="132">
        <v>42257</v>
      </c>
      <c r="E1461" s="133">
        <v>60.35</v>
      </c>
      <c r="I1461" s="132">
        <v>41479</v>
      </c>
      <c r="J1461" s="138">
        <v>55.625</v>
      </c>
      <c r="K1461" s="138">
        <f t="shared" si="44"/>
        <v>1.4684421743889087E-2</v>
      </c>
      <c r="L1461" s="138">
        <f t="shared" si="45"/>
        <v>17.621306092666902</v>
      </c>
    </row>
    <row r="1462" spans="4:12" x14ac:dyDescent="0.3">
      <c r="D1462" s="132">
        <v>42258</v>
      </c>
      <c r="E1462" s="133">
        <v>58.29</v>
      </c>
      <c r="I1462" s="132">
        <v>41480</v>
      </c>
      <c r="J1462" s="138">
        <v>54.985000000000007</v>
      </c>
      <c r="K1462" s="138">
        <f t="shared" si="44"/>
        <v>-5.0664977834069839E-3</v>
      </c>
      <c r="L1462" s="138">
        <f t="shared" si="45"/>
        <v>-6.0797973400883807</v>
      </c>
    </row>
    <row r="1463" spans="4:12" x14ac:dyDescent="0.3">
      <c r="D1463" s="132">
        <v>42261</v>
      </c>
      <c r="E1463" s="133">
        <v>59.16</v>
      </c>
      <c r="I1463" s="132">
        <v>41481</v>
      </c>
      <c r="J1463" s="138">
        <v>53.54</v>
      </c>
      <c r="K1463" s="138">
        <f t="shared" si="44"/>
        <v>-3.4532503831935915E-2</v>
      </c>
      <c r="L1463" s="138">
        <f t="shared" si="45"/>
        <v>-41.439004598323095</v>
      </c>
    </row>
    <row r="1464" spans="4:12" x14ac:dyDescent="0.3">
      <c r="D1464" s="132">
        <v>42262</v>
      </c>
      <c r="E1464" s="133">
        <v>56.21</v>
      </c>
      <c r="I1464" s="132">
        <v>41484</v>
      </c>
      <c r="J1464" s="138">
        <v>53.535000000000004</v>
      </c>
      <c r="K1464" s="138">
        <f t="shared" si="44"/>
        <v>-5.7565355162397726E-2</v>
      </c>
      <c r="L1464" s="138">
        <f t="shared" si="45"/>
        <v>-69.078426194877267</v>
      </c>
    </row>
    <row r="1465" spans="4:12" x14ac:dyDescent="0.3">
      <c r="D1465" s="132">
        <v>42263</v>
      </c>
      <c r="E1465" s="133">
        <v>52.53</v>
      </c>
      <c r="I1465" s="132">
        <v>41485</v>
      </c>
      <c r="J1465" s="138">
        <v>52.335000000000001</v>
      </c>
      <c r="K1465" s="138">
        <f t="shared" si="44"/>
        <v>-5.6431984134138566E-2</v>
      </c>
      <c r="L1465" s="138">
        <f t="shared" si="45"/>
        <v>-67.718380960966272</v>
      </c>
    </row>
    <row r="1466" spans="4:12" x14ac:dyDescent="0.3">
      <c r="D1466" s="132">
        <v>42264</v>
      </c>
      <c r="E1466" s="133">
        <v>57.73</v>
      </c>
      <c r="I1466" s="132">
        <v>41486</v>
      </c>
      <c r="J1466" s="138">
        <v>52</v>
      </c>
      <c r="K1466" s="138">
        <f t="shared" si="44"/>
        <v>-7.0349512827388966E-2</v>
      </c>
      <c r="L1466" s="138">
        <f t="shared" si="45"/>
        <v>-84.419415392866753</v>
      </c>
    </row>
    <row r="1467" spans="4:12" x14ac:dyDescent="0.3">
      <c r="D1467" s="132">
        <v>42265</v>
      </c>
      <c r="E1467" s="133">
        <v>56.93</v>
      </c>
      <c r="I1467" s="132">
        <v>41487</v>
      </c>
      <c r="J1467" s="138">
        <v>51.175000000000004</v>
      </c>
      <c r="K1467" s="138">
        <f t="shared" si="44"/>
        <v>-7.2328469138040336E-2</v>
      </c>
      <c r="L1467" s="138">
        <f t="shared" si="45"/>
        <v>-86.794162965648397</v>
      </c>
    </row>
    <row r="1468" spans="4:12" x14ac:dyDescent="0.3">
      <c r="D1468" s="132">
        <v>42268</v>
      </c>
      <c r="E1468" s="133">
        <v>54.14</v>
      </c>
      <c r="I1468" s="132">
        <v>41488</v>
      </c>
      <c r="J1468" s="138">
        <v>50.68</v>
      </c>
      <c r="K1468" s="138">
        <f t="shared" si="44"/>
        <v>-6.1481481481481484E-2</v>
      </c>
      <c r="L1468" s="138">
        <f t="shared" si="45"/>
        <v>-73.777777777777771</v>
      </c>
    </row>
    <row r="1469" spans="4:12" x14ac:dyDescent="0.3">
      <c r="D1469" s="132">
        <v>42269</v>
      </c>
      <c r="E1469" s="133">
        <v>58.21</v>
      </c>
      <c r="I1469" s="132">
        <v>41491</v>
      </c>
      <c r="J1469" s="138">
        <v>50.435000000000002</v>
      </c>
      <c r="K1469" s="138">
        <f t="shared" si="44"/>
        <v>-7.8896904392292827E-2</v>
      </c>
      <c r="L1469" s="138">
        <f t="shared" si="45"/>
        <v>-94.676285270751379</v>
      </c>
    </row>
    <row r="1470" spans="4:12" x14ac:dyDescent="0.3">
      <c r="D1470" s="132">
        <v>42270</v>
      </c>
      <c r="E1470" s="133">
        <v>56.36</v>
      </c>
      <c r="I1470" s="132">
        <v>41492</v>
      </c>
      <c r="J1470" s="138">
        <v>52.26</v>
      </c>
      <c r="K1470" s="138">
        <f t="shared" si="44"/>
        <v>-6.0494382022471947E-2</v>
      </c>
      <c r="L1470" s="138">
        <f t="shared" si="45"/>
        <v>-72.593258426966329</v>
      </c>
    </row>
    <row r="1471" spans="4:12" x14ac:dyDescent="0.3">
      <c r="D1471" s="132">
        <v>42271</v>
      </c>
      <c r="E1471" s="133">
        <v>59.47</v>
      </c>
      <c r="I1471" s="132">
        <v>41493</v>
      </c>
      <c r="J1471" s="138">
        <v>52.314999999999998</v>
      </c>
      <c r="K1471" s="138">
        <f t="shared" si="44"/>
        <v>-4.855869782668016E-2</v>
      </c>
      <c r="L1471" s="138">
        <f t="shared" si="45"/>
        <v>-58.270437392016184</v>
      </c>
    </row>
    <row r="1472" spans="4:12" x14ac:dyDescent="0.3">
      <c r="D1472" s="132">
        <v>42272</v>
      </c>
      <c r="E1472" s="133">
        <v>58.36</v>
      </c>
      <c r="I1472" s="132">
        <v>41494</v>
      </c>
      <c r="J1472" s="138">
        <v>51.84</v>
      </c>
      <c r="K1472" s="138">
        <f t="shared" si="44"/>
        <v>-3.1751961150541574E-2</v>
      </c>
      <c r="L1472" s="138">
        <f t="shared" si="45"/>
        <v>-38.102353380649888</v>
      </c>
    </row>
    <row r="1473" spans="4:12" x14ac:dyDescent="0.3">
      <c r="D1473" s="132">
        <v>42275</v>
      </c>
      <c r="E1473" s="133">
        <v>61.21</v>
      </c>
      <c r="I1473" s="132">
        <v>41495</v>
      </c>
      <c r="J1473" s="138">
        <v>53.5</v>
      </c>
      <c r="K1473" s="138">
        <f t="shared" si="44"/>
        <v>-6.5377790230697103E-4</v>
      </c>
      <c r="L1473" s="138">
        <f t="shared" si="45"/>
        <v>-0.7845334827683651</v>
      </c>
    </row>
    <row r="1474" spans="4:12" x14ac:dyDescent="0.3">
      <c r="D1474" s="132">
        <v>42276</v>
      </c>
      <c r="E1474" s="133">
        <v>60.04</v>
      </c>
      <c r="I1474" s="132">
        <v>41498</v>
      </c>
      <c r="J1474" s="138">
        <v>53.329999999999991</v>
      </c>
      <c r="K1474" s="138">
        <f t="shared" si="44"/>
        <v>1.901213337154849E-2</v>
      </c>
      <c r="L1474" s="138">
        <f t="shared" si="45"/>
        <v>22.814560045858187</v>
      </c>
    </row>
    <row r="1475" spans="4:12" x14ac:dyDescent="0.3">
      <c r="D1475" s="132">
        <v>42277</v>
      </c>
      <c r="E1475" s="133">
        <v>58.75</v>
      </c>
      <c r="I1475" s="132">
        <v>41499</v>
      </c>
      <c r="J1475" s="138">
        <v>51.824999999999996</v>
      </c>
      <c r="K1475" s="138">
        <f t="shared" si="44"/>
        <v>-3.3653846153846975E-3</v>
      </c>
      <c r="L1475" s="138">
        <f t="shared" si="45"/>
        <v>-4.0384615384616369</v>
      </c>
    </row>
    <row r="1476" spans="4:12" x14ac:dyDescent="0.3">
      <c r="D1476" s="132">
        <v>42278</v>
      </c>
      <c r="E1476" s="133">
        <v>53.33</v>
      </c>
      <c r="I1476" s="132">
        <v>41500</v>
      </c>
      <c r="J1476" s="138">
        <v>52.844999999999999</v>
      </c>
      <c r="K1476" s="138">
        <f t="shared" si="44"/>
        <v>3.2633121641426371E-2</v>
      </c>
      <c r="L1476" s="138">
        <f t="shared" si="45"/>
        <v>39.159745969711643</v>
      </c>
    </row>
    <row r="1477" spans="4:12" x14ac:dyDescent="0.3">
      <c r="D1477" s="132">
        <v>42279</v>
      </c>
      <c r="E1477" s="133">
        <v>50.82</v>
      </c>
      <c r="I1477" s="132">
        <v>41501</v>
      </c>
      <c r="J1477" s="138">
        <v>54.52</v>
      </c>
      <c r="K1477" s="138">
        <f t="shared" si="44"/>
        <v>7.5769534333070307E-2</v>
      </c>
      <c r="L1477" s="138">
        <f t="shared" si="45"/>
        <v>90.923441199684376</v>
      </c>
    </row>
    <row r="1478" spans="4:12" x14ac:dyDescent="0.3">
      <c r="D1478" s="132">
        <v>42282</v>
      </c>
      <c r="E1478" s="133">
        <v>50.95</v>
      </c>
      <c r="I1478" s="132">
        <v>41502</v>
      </c>
      <c r="J1478" s="138">
        <v>53.685000000000002</v>
      </c>
      <c r="K1478" s="138">
        <f t="shared" si="44"/>
        <v>6.4439377416476651E-2</v>
      </c>
      <c r="L1478" s="138">
        <f t="shared" si="45"/>
        <v>77.327252899771977</v>
      </c>
    </row>
    <row r="1479" spans="4:12" x14ac:dyDescent="0.3">
      <c r="D1479" s="132">
        <v>42283</v>
      </c>
      <c r="E1479" s="133">
        <v>49.43</v>
      </c>
      <c r="I1479" s="132">
        <v>41505</v>
      </c>
      <c r="J1479" s="138">
        <v>54.935000000000002</v>
      </c>
      <c r="K1479" s="138">
        <f t="shared" si="44"/>
        <v>5.1186375813241571E-2</v>
      </c>
      <c r="L1479" s="138">
        <f t="shared" si="45"/>
        <v>61.423650975889878</v>
      </c>
    </row>
    <row r="1480" spans="4:12" x14ac:dyDescent="0.3">
      <c r="D1480" s="132">
        <v>42284</v>
      </c>
      <c r="E1480" s="133">
        <v>46.39</v>
      </c>
      <c r="I1480" s="132">
        <v>41506</v>
      </c>
      <c r="J1480" s="138">
        <v>54.774999999999999</v>
      </c>
      <c r="K1480" s="138">
        <f t="shared" si="44"/>
        <v>4.702284239701808E-2</v>
      </c>
      <c r="L1480" s="138">
        <f t="shared" si="45"/>
        <v>56.427410876421696</v>
      </c>
    </row>
    <row r="1481" spans="4:12" x14ac:dyDescent="0.3">
      <c r="D1481" s="132">
        <v>42285</v>
      </c>
      <c r="E1481" s="133">
        <v>43.01</v>
      </c>
      <c r="I1481" s="132">
        <v>41507</v>
      </c>
      <c r="J1481" s="138">
        <v>55.695</v>
      </c>
      <c r="K1481" s="138">
        <f t="shared" si="44"/>
        <v>7.4363425925925861E-2</v>
      </c>
      <c r="L1481" s="138">
        <f t="shared" si="45"/>
        <v>89.236111111111029</v>
      </c>
    </row>
    <row r="1482" spans="4:12" x14ac:dyDescent="0.3">
      <c r="D1482" s="132">
        <v>42286</v>
      </c>
      <c r="E1482" s="133">
        <v>44.31</v>
      </c>
      <c r="I1482" s="132">
        <v>41508</v>
      </c>
      <c r="J1482" s="138">
        <v>52.594999999999999</v>
      </c>
      <c r="K1482" s="138">
        <f t="shared" si="44"/>
        <v>-1.6915887850467312E-2</v>
      </c>
      <c r="L1482" s="138">
        <f t="shared" si="45"/>
        <v>-20.299065420560773</v>
      </c>
    </row>
    <row r="1483" spans="4:12" x14ac:dyDescent="0.3">
      <c r="D1483" s="132">
        <v>42289</v>
      </c>
      <c r="E1483" s="133">
        <v>41.7</v>
      </c>
      <c r="I1483" s="132">
        <v>41509</v>
      </c>
      <c r="J1483" s="138">
        <v>52.134999999999998</v>
      </c>
      <c r="K1483" s="138">
        <f t="shared" si="44"/>
        <v>-2.240765047815476E-2</v>
      </c>
      <c r="L1483" s="138">
        <f t="shared" si="45"/>
        <v>-26.889180573785712</v>
      </c>
    </row>
    <row r="1484" spans="4:12" x14ac:dyDescent="0.3">
      <c r="D1484" s="132">
        <v>42290</v>
      </c>
      <c r="E1484" s="133">
        <v>47.22</v>
      </c>
      <c r="I1484" s="132">
        <v>41512</v>
      </c>
      <c r="J1484" s="138">
        <v>53.854999999999997</v>
      </c>
      <c r="K1484" s="138">
        <f t="shared" si="44"/>
        <v>3.9170284611673926E-2</v>
      </c>
      <c r="L1484" s="138">
        <f t="shared" si="45"/>
        <v>47.004341534008709</v>
      </c>
    </row>
    <row r="1485" spans="4:12" x14ac:dyDescent="0.3">
      <c r="D1485" s="132">
        <v>42291</v>
      </c>
      <c r="E1485" s="133">
        <v>48.62</v>
      </c>
      <c r="I1485" s="132">
        <v>41513</v>
      </c>
      <c r="J1485" s="138">
        <v>56.699999999999996</v>
      </c>
      <c r="K1485" s="138">
        <f t="shared" si="44"/>
        <v>7.2949191030371785E-2</v>
      </c>
      <c r="L1485" s="138">
        <f t="shared" si="45"/>
        <v>87.539029236446126</v>
      </c>
    </row>
    <row r="1486" spans="4:12" x14ac:dyDescent="0.3">
      <c r="D1486" s="132">
        <v>42292</v>
      </c>
      <c r="E1486" s="133">
        <v>42.59</v>
      </c>
      <c r="I1486" s="132">
        <v>41514</v>
      </c>
      <c r="J1486" s="138">
        <v>57.580000000000005</v>
      </c>
      <c r="K1486" s="138">
        <f t="shared" si="44"/>
        <v>5.6126192223037455E-2</v>
      </c>
      <c r="L1486" s="138">
        <f t="shared" si="45"/>
        <v>67.351430667644934</v>
      </c>
    </row>
    <row r="1487" spans="4:12" x14ac:dyDescent="0.3">
      <c r="D1487" s="132">
        <v>42293</v>
      </c>
      <c r="E1487" s="133">
        <v>41.88</v>
      </c>
      <c r="I1487" s="132">
        <v>41515</v>
      </c>
      <c r="J1487" s="138">
        <v>58.43</v>
      </c>
      <c r="K1487" s="138">
        <f t="shared" ref="K1487:K1550" si="46">(J1487-J1478)/J1478</f>
        <v>8.838595510850325E-2</v>
      </c>
      <c r="L1487" s="138">
        <f t="shared" ref="L1487:L1550" si="47">K1487*$D$2/$D$1</f>
        <v>106.06314613020389</v>
      </c>
    </row>
    <row r="1488" spans="4:12" x14ac:dyDescent="0.3">
      <c r="D1488" s="132">
        <v>42296</v>
      </c>
      <c r="E1488" s="133">
        <v>39.01</v>
      </c>
      <c r="I1488" s="132">
        <v>41516</v>
      </c>
      <c r="J1488" s="138">
        <v>57.110000000000007</v>
      </c>
      <c r="K1488" s="138">
        <f t="shared" si="46"/>
        <v>3.9592245380904778E-2</v>
      </c>
      <c r="L1488" s="138">
        <f t="shared" si="47"/>
        <v>47.510694457085734</v>
      </c>
    </row>
    <row r="1489" spans="4:12" x14ac:dyDescent="0.3">
      <c r="D1489" s="132">
        <v>42297</v>
      </c>
      <c r="E1489" s="133">
        <v>41.64</v>
      </c>
      <c r="I1489" s="132">
        <v>41520</v>
      </c>
      <c r="J1489" s="138">
        <v>55.914999999999999</v>
      </c>
      <c r="K1489" s="138">
        <f t="shared" si="46"/>
        <v>2.0812414422638075E-2</v>
      </c>
      <c r="L1489" s="138">
        <f t="shared" si="47"/>
        <v>24.974897307165687</v>
      </c>
    </row>
    <row r="1490" spans="4:12" x14ac:dyDescent="0.3">
      <c r="D1490" s="132">
        <v>42298</v>
      </c>
      <c r="E1490" s="133">
        <v>45.14</v>
      </c>
      <c r="I1490" s="132">
        <v>41521</v>
      </c>
      <c r="J1490" s="138">
        <v>54.884999999999998</v>
      </c>
      <c r="K1490" s="138">
        <f t="shared" si="46"/>
        <v>-1.454349582547809E-2</v>
      </c>
      <c r="L1490" s="138">
        <f t="shared" si="47"/>
        <v>-17.452194990573709</v>
      </c>
    </row>
    <row r="1491" spans="4:12" x14ac:dyDescent="0.3">
      <c r="D1491" s="132">
        <v>42299</v>
      </c>
      <c r="E1491" s="133">
        <v>35.299999999999997</v>
      </c>
      <c r="I1491" s="132">
        <v>41522</v>
      </c>
      <c r="J1491" s="138">
        <v>54.45000000000001</v>
      </c>
      <c r="K1491" s="138">
        <f t="shared" si="46"/>
        <v>3.5269512311056399E-2</v>
      </c>
      <c r="L1491" s="138">
        <f t="shared" si="47"/>
        <v>42.323414773267679</v>
      </c>
    </row>
    <row r="1492" spans="4:12" x14ac:dyDescent="0.3">
      <c r="D1492" s="132">
        <v>42300</v>
      </c>
      <c r="E1492" s="133">
        <v>38.549999999999997</v>
      </c>
      <c r="I1492" s="132">
        <v>41523</v>
      </c>
      <c r="J1492" s="138">
        <v>53.974999999999994</v>
      </c>
      <c r="K1492" s="138">
        <f t="shared" si="46"/>
        <v>3.5292989354560204E-2</v>
      </c>
      <c r="L1492" s="138">
        <f t="shared" si="47"/>
        <v>42.351587225472244</v>
      </c>
    </row>
    <row r="1493" spans="4:12" x14ac:dyDescent="0.3">
      <c r="D1493" s="132">
        <v>42303</v>
      </c>
      <c r="E1493" s="133">
        <v>40.46</v>
      </c>
      <c r="I1493" s="132">
        <v>41526</v>
      </c>
      <c r="J1493" s="138">
        <v>52.859999999999992</v>
      </c>
      <c r="K1493" s="138">
        <f t="shared" si="46"/>
        <v>-1.8475536161916342E-2</v>
      </c>
      <c r="L1493" s="138">
        <f t="shared" si="47"/>
        <v>-22.17064339429961</v>
      </c>
    </row>
    <row r="1494" spans="4:12" x14ac:dyDescent="0.3">
      <c r="D1494" s="132">
        <v>42304</v>
      </c>
      <c r="E1494" s="133">
        <v>40.4</v>
      </c>
      <c r="I1494" s="132">
        <v>41527</v>
      </c>
      <c r="J1494" s="138">
        <v>50.48</v>
      </c>
      <c r="K1494" s="138">
        <f t="shared" si="46"/>
        <v>-0.10970017636684302</v>
      </c>
      <c r="L1494" s="138">
        <f t="shared" si="47"/>
        <v>-131.64021164021162</v>
      </c>
    </row>
    <row r="1495" spans="4:12" x14ac:dyDescent="0.3">
      <c r="D1495" s="132">
        <v>42305</v>
      </c>
      <c r="E1495" s="133">
        <v>38.18</v>
      </c>
      <c r="I1495" s="132">
        <v>41528</v>
      </c>
      <c r="J1495" s="138">
        <v>48.754999999999995</v>
      </c>
      <c r="K1495" s="138">
        <f t="shared" si="46"/>
        <v>-0.15326502257728394</v>
      </c>
      <c r="L1495" s="138">
        <f t="shared" si="47"/>
        <v>-183.91802709274074</v>
      </c>
    </row>
    <row r="1496" spans="4:12" x14ac:dyDescent="0.3">
      <c r="D1496" s="132">
        <v>42306</v>
      </c>
      <c r="E1496" s="133">
        <v>38.58</v>
      </c>
      <c r="I1496" s="132">
        <v>41529</v>
      </c>
      <c r="J1496" s="138">
        <v>50.384999999999998</v>
      </c>
      <c r="K1496" s="138">
        <f t="shared" si="46"/>
        <v>-0.1376861201437618</v>
      </c>
      <c r="L1496" s="138">
        <f t="shared" si="47"/>
        <v>-165.22334417251415</v>
      </c>
    </row>
    <row r="1497" spans="4:12" x14ac:dyDescent="0.3">
      <c r="D1497" s="132">
        <v>42307</v>
      </c>
      <c r="E1497" s="133">
        <v>40.75</v>
      </c>
      <c r="I1497" s="132">
        <v>41530</v>
      </c>
      <c r="J1497" s="138">
        <v>49.9</v>
      </c>
      <c r="K1497" s="138">
        <f t="shared" si="46"/>
        <v>-0.12624759236561034</v>
      </c>
      <c r="L1497" s="138">
        <f t="shared" si="47"/>
        <v>-151.4971108387324</v>
      </c>
    </row>
    <row r="1498" spans="4:12" x14ac:dyDescent="0.3">
      <c r="D1498" s="132">
        <v>42310</v>
      </c>
      <c r="E1498" s="133">
        <v>35.700000000000003</v>
      </c>
      <c r="I1498" s="132">
        <v>41533</v>
      </c>
      <c r="J1498" s="138">
        <v>49.945</v>
      </c>
      <c r="K1498" s="138">
        <f t="shared" si="46"/>
        <v>-0.10676920325494052</v>
      </c>
      <c r="L1498" s="138">
        <f t="shared" si="47"/>
        <v>-128.12304390592863</v>
      </c>
    </row>
    <row r="1499" spans="4:12" x14ac:dyDescent="0.3">
      <c r="D1499" s="132">
        <v>42311</v>
      </c>
      <c r="E1499" s="133">
        <v>36.47</v>
      </c>
      <c r="I1499" s="132">
        <v>41534</v>
      </c>
      <c r="J1499" s="138">
        <v>50.585000000000001</v>
      </c>
      <c r="K1499" s="138">
        <f t="shared" si="46"/>
        <v>-7.8345631775530611E-2</v>
      </c>
      <c r="L1499" s="138">
        <f t="shared" si="47"/>
        <v>-94.014758130636721</v>
      </c>
    </row>
    <row r="1500" spans="4:12" x14ac:dyDescent="0.3">
      <c r="D1500" s="132">
        <v>42312</v>
      </c>
      <c r="E1500" s="133">
        <v>40.78</v>
      </c>
      <c r="I1500" s="132">
        <v>41535</v>
      </c>
      <c r="J1500" s="138">
        <v>49.66</v>
      </c>
      <c r="K1500" s="138">
        <f t="shared" si="46"/>
        <v>-8.7970615243342751E-2</v>
      </c>
      <c r="L1500" s="138">
        <f t="shared" si="47"/>
        <v>-105.56473829201128</v>
      </c>
    </row>
    <row r="1501" spans="4:12" x14ac:dyDescent="0.3">
      <c r="D1501" s="132">
        <v>42313</v>
      </c>
      <c r="E1501" s="133">
        <v>38.24</v>
      </c>
      <c r="I1501" s="132">
        <v>41536</v>
      </c>
      <c r="J1501" s="138">
        <v>50.215000000000003</v>
      </c>
      <c r="K1501" s="138">
        <f t="shared" si="46"/>
        <v>-6.9661880500231421E-2</v>
      </c>
      <c r="L1501" s="138">
        <f t="shared" si="47"/>
        <v>-83.594256600277703</v>
      </c>
    </row>
    <row r="1502" spans="4:12" x14ac:dyDescent="0.3">
      <c r="D1502" s="132">
        <v>42314</v>
      </c>
      <c r="E1502" s="133">
        <v>34.74</v>
      </c>
      <c r="I1502" s="132">
        <v>41537</v>
      </c>
      <c r="J1502" s="138">
        <v>51.444999999999993</v>
      </c>
      <c r="K1502" s="138">
        <f t="shared" si="46"/>
        <v>-2.6768823306848266E-2</v>
      </c>
      <c r="L1502" s="138">
        <f t="shared" si="47"/>
        <v>-32.122587968217914</v>
      </c>
    </row>
    <row r="1503" spans="4:12" x14ac:dyDescent="0.3">
      <c r="D1503" s="132">
        <v>42317</v>
      </c>
      <c r="E1503" s="133">
        <v>41.55</v>
      </c>
      <c r="I1503" s="132">
        <v>41540</v>
      </c>
      <c r="J1503" s="138">
        <v>53.015000000000008</v>
      </c>
      <c r="K1503" s="138">
        <f t="shared" si="46"/>
        <v>5.0217908082409092E-2</v>
      </c>
      <c r="L1503" s="138">
        <f t="shared" si="47"/>
        <v>60.261489698890905</v>
      </c>
    </row>
    <row r="1504" spans="4:12" x14ac:dyDescent="0.3">
      <c r="D1504" s="132">
        <v>42318</v>
      </c>
      <c r="E1504" s="133">
        <v>36.46</v>
      </c>
      <c r="I1504" s="132">
        <v>41541</v>
      </c>
      <c r="J1504" s="138">
        <v>52.07</v>
      </c>
      <c r="K1504" s="138">
        <f t="shared" si="46"/>
        <v>6.7993026356271261E-2</v>
      </c>
      <c r="L1504" s="138">
        <f t="shared" si="47"/>
        <v>81.591631627525501</v>
      </c>
    </row>
    <row r="1505" spans="4:12" x14ac:dyDescent="0.3">
      <c r="D1505" s="132">
        <v>42319</v>
      </c>
      <c r="E1505" s="133">
        <v>40.17</v>
      </c>
      <c r="I1505" s="132">
        <v>41542</v>
      </c>
      <c r="J1505" s="138">
        <v>51.19</v>
      </c>
      <c r="K1505" s="138">
        <f t="shared" si="46"/>
        <v>1.597697727498263E-2</v>
      </c>
      <c r="L1505" s="138">
        <f t="shared" si="47"/>
        <v>19.172372729979156</v>
      </c>
    </row>
    <row r="1506" spans="4:12" x14ac:dyDescent="0.3">
      <c r="D1506" s="132">
        <v>42320</v>
      </c>
      <c r="E1506" s="133">
        <v>47.43</v>
      </c>
      <c r="I1506" s="132">
        <v>41543</v>
      </c>
      <c r="J1506" s="138">
        <v>49.57</v>
      </c>
      <c r="K1506" s="138">
        <f t="shared" si="46"/>
        <v>-6.6132264529057778E-3</v>
      </c>
      <c r="L1506" s="138">
        <f t="shared" si="47"/>
        <v>-7.935871743486933</v>
      </c>
    </row>
    <row r="1507" spans="4:12" x14ac:dyDescent="0.3">
      <c r="D1507" s="132">
        <v>42321</v>
      </c>
      <c r="E1507" s="133">
        <v>51.1</v>
      </c>
      <c r="I1507" s="132">
        <v>41544</v>
      </c>
      <c r="J1507" s="138">
        <v>51.115000000000002</v>
      </c>
      <c r="K1507" s="138">
        <f t="shared" si="46"/>
        <v>2.3425768345179732E-2</v>
      </c>
      <c r="L1507" s="138">
        <f t="shared" si="47"/>
        <v>28.110922014215678</v>
      </c>
    </row>
    <row r="1508" spans="4:12" x14ac:dyDescent="0.3">
      <c r="D1508" s="132">
        <v>42324</v>
      </c>
      <c r="E1508" s="133">
        <v>44.38</v>
      </c>
      <c r="I1508" s="132">
        <v>41547</v>
      </c>
      <c r="J1508" s="138">
        <v>52.430000000000007</v>
      </c>
      <c r="K1508" s="138">
        <f t="shared" si="46"/>
        <v>3.6473262824948227E-2</v>
      </c>
      <c r="L1508" s="138">
        <f t="shared" si="47"/>
        <v>43.767915389937869</v>
      </c>
    </row>
    <row r="1509" spans="4:12" x14ac:dyDescent="0.3">
      <c r="D1509" s="132">
        <v>42325</v>
      </c>
      <c r="E1509" s="133">
        <v>48.37</v>
      </c>
      <c r="I1509" s="132">
        <v>41548</v>
      </c>
      <c r="J1509" s="138">
        <v>50.48</v>
      </c>
      <c r="K1509" s="138">
        <f t="shared" si="46"/>
        <v>1.6512283527990342E-2</v>
      </c>
      <c r="L1509" s="138">
        <f t="shared" si="47"/>
        <v>19.81474023358841</v>
      </c>
    </row>
    <row r="1510" spans="4:12" x14ac:dyDescent="0.3">
      <c r="D1510" s="132">
        <v>42326</v>
      </c>
      <c r="E1510" s="133">
        <v>40.299999999999997</v>
      </c>
      <c r="I1510" s="132">
        <v>41549</v>
      </c>
      <c r="J1510" s="138">
        <v>51.57</v>
      </c>
      <c r="K1510" s="138">
        <f t="shared" si="46"/>
        <v>2.6983968933585518E-2</v>
      </c>
      <c r="L1510" s="138">
        <f t="shared" si="47"/>
        <v>32.38076272030262</v>
      </c>
    </row>
    <row r="1511" spans="4:12" x14ac:dyDescent="0.3">
      <c r="D1511" s="132">
        <v>42327</v>
      </c>
      <c r="E1511" s="133">
        <v>40.14</v>
      </c>
      <c r="I1511" s="132">
        <v>41550</v>
      </c>
      <c r="J1511" s="138">
        <v>54.034999999999997</v>
      </c>
      <c r="K1511" s="138">
        <f t="shared" si="46"/>
        <v>5.0345028671396709E-2</v>
      </c>
      <c r="L1511" s="138">
        <f t="shared" si="47"/>
        <v>60.414034405676048</v>
      </c>
    </row>
    <row r="1512" spans="4:12" x14ac:dyDescent="0.3">
      <c r="D1512" s="132">
        <v>42328</v>
      </c>
      <c r="E1512" s="133">
        <v>34.42</v>
      </c>
      <c r="I1512" s="132">
        <v>41551</v>
      </c>
      <c r="J1512" s="138">
        <v>52.354999999999997</v>
      </c>
      <c r="K1512" s="138">
        <f t="shared" si="46"/>
        <v>-1.2449306799962477E-2</v>
      </c>
      <c r="L1512" s="138">
        <f t="shared" si="47"/>
        <v>-14.939168159954971</v>
      </c>
    </row>
    <row r="1513" spans="4:12" x14ac:dyDescent="0.3">
      <c r="I1513" s="132">
        <v>41554</v>
      </c>
      <c r="J1513" s="138">
        <v>57.949999999999996</v>
      </c>
      <c r="K1513" s="138">
        <f t="shared" si="46"/>
        <v>0.11292490877664674</v>
      </c>
      <c r="L1513" s="138">
        <f t="shared" si="47"/>
        <v>135.50989053197605</v>
      </c>
    </row>
    <row r="1514" spans="4:12" x14ac:dyDescent="0.3">
      <c r="I1514" s="132">
        <v>41555</v>
      </c>
      <c r="J1514" s="138">
        <v>58.774999999999999</v>
      </c>
      <c r="K1514" s="138">
        <f t="shared" si="46"/>
        <v>0.14817347138112916</v>
      </c>
      <c r="L1514" s="138">
        <f t="shared" si="47"/>
        <v>177.80816565735498</v>
      </c>
    </row>
    <row r="1515" spans="4:12" x14ac:dyDescent="0.3">
      <c r="I1515" s="132">
        <v>41556</v>
      </c>
      <c r="J1515" s="138">
        <v>56.35</v>
      </c>
      <c r="K1515" s="138">
        <f t="shared" si="46"/>
        <v>0.13677627597337103</v>
      </c>
      <c r="L1515" s="138">
        <f t="shared" si="47"/>
        <v>164.13153116804523</v>
      </c>
    </row>
    <row r="1516" spans="4:12" x14ac:dyDescent="0.3">
      <c r="I1516" s="132">
        <v>41557</v>
      </c>
      <c r="J1516" s="138">
        <v>50.945</v>
      </c>
      <c r="K1516" s="138">
        <f t="shared" si="46"/>
        <v>-3.3258339039421245E-3</v>
      </c>
      <c r="L1516" s="138">
        <f t="shared" si="47"/>
        <v>-3.9910006847305493</v>
      </c>
    </row>
    <row r="1517" spans="4:12" x14ac:dyDescent="0.3">
      <c r="I1517" s="132">
        <v>41558</v>
      </c>
      <c r="J1517" s="138">
        <v>48.755000000000003</v>
      </c>
      <c r="K1517" s="138">
        <f t="shared" si="46"/>
        <v>-7.0093457943925311E-2</v>
      </c>
      <c r="L1517" s="138">
        <f t="shared" si="47"/>
        <v>-84.112149532710362</v>
      </c>
    </row>
    <row r="1518" spans="4:12" x14ac:dyDescent="0.3">
      <c r="I1518" s="132">
        <v>41561</v>
      </c>
      <c r="J1518" s="138">
        <v>49.07500000000001</v>
      </c>
      <c r="K1518" s="138">
        <f t="shared" si="46"/>
        <v>-2.7832805071315116E-2</v>
      </c>
      <c r="L1518" s="138">
        <f t="shared" si="47"/>
        <v>-33.399366085578137</v>
      </c>
    </row>
    <row r="1519" spans="4:12" x14ac:dyDescent="0.3">
      <c r="I1519" s="132">
        <v>41562</v>
      </c>
      <c r="J1519" s="138">
        <v>54.344999999999999</v>
      </c>
      <c r="K1519" s="138">
        <f t="shared" si="46"/>
        <v>5.3810354857475248E-2</v>
      </c>
      <c r="L1519" s="138">
        <f t="shared" si="47"/>
        <v>64.572425828970296</v>
      </c>
    </row>
    <row r="1520" spans="4:12" x14ac:dyDescent="0.3">
      <c r="I1520" s="132">
        <v>41563</v>
      </c>
      <c r="J1520" s="138">
        <v>47.865000000000002</v>
      </c>
      <c r="K1520" s="138">
        <f t="shared" si="46"/>
        <v>-0.11418525030073091</v>
      </c>
      <c r="L1520" s="138">
        <f t="shared" si="47"/>
        <v>-137.02230036087707</v>
      </c>
    </row>
    <row r="1521" spans="9:12" x14ac:dyDescent="0.3">
      <c r="I1521" s="132">
        <v>41564</v>
      </c>
      <c r="J1521" s="138">
        <v>45.744999999999997</v>
      </c>
      <c r="K1521" s="138">
        <f t="shared" si="46"/>
        <v>-0.12625346194250789</v>
      </c>
      <c r="L1521" s="138">
        <f t="shared" si="47"/>
        <v>-151.50415433100946</v>
      </c>
    </row>
    <row r="1522" spans="9:12" x14ac:dyDescent="0.3">
      <c r="I1522" s="132">
        <v>41565</v>
      </c>
      <c r="J1522" s="138">
        <v>45.034999999999997</v>
      </c>
      <c r="K1522" s="138">
        <f t="shared" si="46"/>
        <v>-0.22286453839516826</v>
      </c>
      <c r="L1522" s="138">
        <f t="shared" si="47"/>
        <v>-267.43744607420189</v>
      </c>
    </row>
    <row r="1523" spans="9:12" x14ac:dyDescent="0.3">
      <c r="I1523" s="132">
        <v>41568</v>
      </c>
      <c r="J1523" s="138">
        <v>44.38</v>
      </c>
      <c r="K1523" s="138">
        <f t="shared" si="46"/>
        <v>-0.24491705657167157</v>
      </c>
      <c r="L1523" s="138">
        <f t="shared" si="47"/>
        <v>-293.90046788600586</v>
      </c>
    </row>
    <row r="1524" spans="9:12" x14ac:dyDescent="0.3">
      <c r="I1524" s="132">
        <v>41569</v>
      </c>
      <c r="J1524" s="138">
        <v>46.5</v>
      </c>
      <c r="K1524" s="138">
        <f t="shared" si="46"/>
        <v>-0.17480035492457854</v>
      </c>
      <c r="L1524" s="138">
        <f t="shared" si="47"/>
        <v>-209.76042590949424</v>
      </c>
    </row>
    <row r="1525" spans="9:12" x14ac:dyDescent="0.3">
      <c r="I1525" s="132">
        <v>41570</v>
      </c>
      <c r="J1525" s="138">
        <v>45.205000000000005</v>
      </c>
      <c r="K1525" s="138">
        <f t="shared" si="46"/>
        <v>-0.11267052703896349</v>
      </c>
      <c r="L1525" s="138">
        <f t="shared" si="47"/>
        <v>-135.20463244675619</v>
      </c>
    </row>
    <row r="1526" spans="9:12" x14ac:dyDescent="0.3">
      <c r="I1526" s="132">
        <v>41571</v>
      </c>
      <c r="J1526" s="138">
        <v>45.16</v>
      </c>
      <c r="K1526" s="138">
        <f t="shared" si="46"/>
        <v>-7.3736027074146365E-2</v>
      </c>
      <c r="L1526" s="138">
        <f t="shared" si="47"/>
        <v>-88.483232488975645</v>
      </c>
    </row>
    <row r="1527" spans="9:12" x14ac:dyDescent="0.3">
      <c r="I1527" s="132">
        <v>41572</v>
      </c>
      <c r="J1527" s="138">
        <v>45.465000000000003</v>
      </c>
      <c r="K1527" s="138">
        <f t="shared" si="46"/>
        <v>-7.3560876209882956E-2</v>
      </c>
      <c r="L1527" s="138">
        <f t="shared" si="47"/>
        <v>-88.273051451859544</v>
      </c>
    </row>
    <row r="1528" spans="9:12" x14ac:dyDescent="0.3">
      <c r="I1528" s="132">
        <v>41575</v>
      </c>
      <c r="J1528" s="138">
        <v>46.104999999999997</v>
      </c>
      <c r="K1528" s="138">
        <f t="shared" si="46"/>
        <v>-0.15162388444199101</v>
      </c>
      <c r="L1528" s="138">
        <f t="shared" si="47"/>
        <v>-181.9486613303892</v>
      </c>
    </row>
    <row r="1529" spans="9:12" x14ac:dyDescent="0.3">
      <c r="I1529" s="132">
        <v>41576</v>
      </c>
      <c r="J1529" s="138">
        <v>47.97</v>
      </c>
      <c r="K1529" s="138">
        <f t="shared" si="46"/>
        <v>2.1936696960199909E-3</v>
      </c>
      <c r="L1529" s="138">
        <f t="shared" si="47"/>
        <v>2.6324036352239886</v>
      </c>
    </row>
    <row r="1530" spans="9:12" x14ac:dyDescent="0.3">
      <c r="I1530" s="132">
        <v>41577</v>
      </c>
      <c r="J1530" s="138">
        <v>48.02</v>
      </c>
      <c r="K1530" s="138">
        <f t="shared" si="46"/>
        <v>4.9732211170619864E-2</v>
      </c>
      <c r="L1530" s="138">
        <f t="shared" si="47"/>
        <v>59.678653404743834</v>
      </c>
    </row>
    <row r="1531" spans="9:12" x14ac:dyDescent="0.3">
      <c r="I1531" s="132">
        <v>41578</v>
      </c>
      <c r="J1531" s="138">
        <v>48.410000000000004</v>
      </c>
      <c r="K1531" s="138">
        <f t="shared" si="46"/>
        <v>7.4941712001776559E-2</v>
      </c>
      <c r="L1531" s="138">
        <f t="shared" si="47"/>
        <v>89.930054402131859</v>
      </c>
    </row>
    <row r="1532" spans="9:12" x14ac:dyDescent="0.3">
      <c r="I1532" s="132">
        <v>41579</v>
      </c>
      <c r="J1532" s="138">
        <v>48.34</v>
      </c>
      <c r="K1532" s="138">
        <f t="shared" si="46"/>
        <v>8.9229382604776947E-2</v>
      </c>
      <c r="L1532" s="138">
        <f t="shared" si="47"/>
        <v>107.07525912573233</v>
      </c>
    </row>
    <row r="1533" spans="9:12" x14ac:dyDescent="0.3">
      <c r="I1533" s="132">
        <v>41582</v>
      </c>
      <c r="J1533" s="138">
        <v>47.01</v>
      </c>
      <c r="K1533" s="138">
        <f t="shared" si="46"/>
        <v>1.0967741935483829E-2</v>
      </c>
      <c r="L1533" s="138">
        <f t="shared" si="47"/>
        <v>13.161290322580594</v>
      </c>
    </row>
    <row r="1534" spans="9:12" x14ac:dyDescent="0.3">
      <c r="I1534" s="132">
        <v>41583</v>
      </c>
      <c r="J1534" s="138">
        <v>48.115000000000009</v>
      </c>
      <c r="K1534" s="138">
        <f t="shared" si="46"/>
        <v>6.4373410021015445E-2</v>
      </c>
      <c r="L1534" s="138">
        <f t="shared" si="47"/>
        <v>77.248092025218526</v>
      </c>
    </row>
    <row r="1535" spans="9:12" x14ac:dyDescent="0.3">
      <c r="I1535" s="132">
        <v>41584</v>
      </c>
      <c r="J1535" s="138">
        <v>46.599999999999994</v>
      </c>
      <c r="K1535" s="138">
        <f t="shared" si="46"/>
        <v>3.18866253321523E-2</v>
      </c>
      <c r="L1535" s="138">
        <f t="shared" si="47"/>
        <v>38.263950398582757</v>
      </c>
    </row>
    <row r="1536" spans="9:12" x14ac:dyDescent="0.3">
      <c r="I1536" s="132">
        <v>41585</v>
      </c>
      <c r="J1536" s="138">
        <v>49.515000000000008</v>
      </c>
      <c r="K1536" s="138">
        <f t="shared" si="46"/>
        <v>8.9079511712306256E-2</v>
      </c>
      <c r="L1536" s="138">
        <f t="shared" si="47"/>
        <v>106.8954140547675</v>
      </c>
    </row>
    <row r="1537" spans="9:12" x14ac:dyDescent="0.3">
      <c r="I1537" s="132">
        <v>41586</v>
      </c>
      <c r="J1537" s="138">
        <v>48.465000000000003</v>
      </c>
      <c r="K1537" s="138">
        <f t="shared" si="46"/>
        <v>5.1187506778006868E-2</v>
      </c>
      <c r="L1537" s="138">
        <f t="shared" si="47"/>
        <v>61.425008133608237</v>
      </c>
    </row>
    <row r="1538" spans="9:12" x14ac:dyDescent="0.3">
      <c r="I1538" s="132">
        <v>41589</v>
      </c>
      <c r="J1538" s="138">
        <v>47.395000000000003</v>
      </c>
      <c r="K1538" s="138">
        <f t="shared" si="46"/>
        <v>-1.1986658328121654E-2</v>
      </c>
      <c r="L1538" s="138">
        <f t="shared" si="47"/>
        <v>-14.383989993745985</v>
      </c>
    </row>
    <row r="1539" spans="9:12" x14ac:dyDescent="0.3">
      <c r="I1539" s="132">
        <v>41590</v>
      </c>
      <c r="J1539" s="138">
        <v>48.859999999999992</v>
      </c>
      <c r="K1539" s="138">
        <f t="shared" si="46"/>
        <v>1.7492711370262166E-2</v>
      </c>
      <c r="L1539" s="138">
        <f t="shared" si="47"/>
        <v>20.9912536443146</v>
      </c>
    </row>
    <row r="1540" spans="9:12" x14ac:dyDescent="0.3">
      <c r="I1540" s="132">
        <v>41591</v>
      </c>
      <c r="J1540" s="138">
        <v>46.835000000000001</v>
      </c>
      <c r="K1540" s="138">
        <f t="shared" si="46"/>
        <v>-3.2534600289196504E-2</v>
      </c>
      <c r="L1540" s="138">
        <f t="shared" si="47"/>
        <v>-39.041520347035799</v>
      </c>
    </row>
    <row r="1541" spans="9:12" x14ac:dyDescent="0.3">
      <c r="I1541" s="132">
        <v>41592</v>
      </c>
      <c r="J1541" s="138">
        <v>45.449999999999996</v>
      </c>
      <c r="K1541" s="138">
        <f t="shared" si="46"/>
        <v>-5.9784857261067595E-2</v>
      </c>
      <c r="L1541" s="138">
        <f t="shared" si="47"/>
        <v>-71.741828713281109</v>
      </c>
    </row>
    <row r="1542" spans="9:12" x14ac:dyDescent="0.3">
      <c r="I1542" s="132">
        <v>41593</v>
      </c>
      <c r="J1542" s="138">
        <v>45.319999999999993</v>
      </c>
      <c r="K1542" s="138">
        <f t="shared" si="46"/>
        <v>-3.594979791533727E-2</v>
      </c>
      <c r="L1542" s="138">
        <f t="shared" si="47"/>
        <v>-43.13975749840472</v>
      </c>
    </row>
    <row r="1543" spans="9:12" x14ac:dyDescent="0.3">
      <c r="I1543" s="132">
        <v>41596</v>
      </c>
      <c r="J1543" s="138" t="e">
        <v>#N/A</v>
      </c>
      <c r="K1543" s="138" t="e">
        <f t="shared" si="46"/>
        <v>#N/A</v>
      </c>
      <c r="L1543" s="138" t="e">
        <f t="shared" si="47"/>
        <v>#N/A</v>
      </c>
    </row>
    <row r="1544" spans="9:12" x14ac:dyDescent="0.3">
      <c r="I1544" s="132">
        <v>41597</v>
      </c>
      <c r="J1544" s="138" t="e">
        <v>#N/A</v>
      </c>
      <c r="K1544" s="138" t="e">
        <f t="shared" si="46"/>
        <v>#N/A</v>
      </c>
      <c r="L1544" s="138" t="e">
        <f t="shared" si="47"/>
        <v>#N/A</v>
      </c>
    </row>
    <row r="1545" spans="9:12" x14ac:dyDescent="0.3">
      <c r="I1545" s="132">
        <v>41598</v>
      </c>
      <c r="J1545" s="138">
        <v>61.96</v>
      </c>
      <c r="K1545" s="138">
        <f t="shared" si="46"/>
        <v>0.25133797839038657</v>
      </c>
      <c r="L1545" s="138">
        <f t="shared" si="47"/>
        <v>301.60557406846391</v>
      </c>
    </row>
    <row r="1546" spans="9:12" x14ac:dyDescent="0.3">
      <c r="I1546" s="132">
        <v>41599</v>
      </c>
      <c r="J1546" s="138">
        <v>58.145000000000003</v>
      </c>
      <c r="K1546" s="138">
        <f t="shared" si="46"/>
        <v>0.1997317651913752</v>
      </c>
      <c r="L1546" s="138">
        <f t="shared" si="47"/>
        <v>239.67811822965024</v>
      </c>
    </row>
    <row r="1547" spans="9:12" x14ac:dyDescent="0.3">
      <c r="I1547" s="132">
        <v>41600</v>
      </c>
      <c r="J1547" s="138">
        <v>56.465000000000003</v>
      </c>
      <c r="K1547" s="138">
        <f t="shared" si="46"/>
        <v>0.19137039772127862</v>
      </c>
      <c r="L1547" s="138">
        <f t="shared" si="47"/>
        <v>229.64447726553433</v>
      </c>
    </row>
    <row r="1548" spans="9:12" x14ac:dyDescent="0.3">
      <c r="I1548" s="132">
        <v>41603</v>
      </c>
      <c r="J1548" s="138">
        <v>57.254999999999995</v>
      </c>
      <c r="K1548" s="138">
        <f t="shared" si="46"/>
        <v>0.17181743757675</v>
      </c>
      <c r="L1548" s="138">
        <f t="shared" si="47"/>
        <v>206.18092509210001</v>
      </c>
    </row>
    <row r="1549" spans="9:12" x14ac:dyDescent="0.3">
      <c r="I1549" s="132">
        <v>41604</v>
      </c>
      <c r="J1549" s="138">
        <v>57.390000000000008</v>
      </c>
      <c r="K1549" s="138">
        <f t="shared" si="46"/>
        <v>0.22536564535069942</v>
      </c>
      <c r="L1549" s="138">
        <f t="shared" si="47"/>
        <v>270.43877442083925</v>
      </c>
    </row>
    <row r="1550" spans="9:12" x14ac:dyDescent="0.3">
      <c r="I1550" s="132">
        <v>41605</v>
      </c>
      <c r="J1550" s="138">
        <v>57.245000000000005</v>
      </c>
      <c r="K1550" s="138">
        <f t="shared" si="46"/>
        <v>0.25951595159515972</v>
      </c>
      <c r="L1550" s="138">
        <f t="shared" si="47"/>
        <v>311.41914191419164</v>
      </c>
    </row>
    <row r="1551" spans="9:12" x14ac:dyDescent="0.3">
      <c r="I1551" s="132">
        <v>41607</v>
      </c>
      <c r="J1551" s="138">
        <v>56.794999999999995</v>
      </c>
      <c r="K1551" s="138">
        <f t="shared" ref="K1551:K1614" si="48">(J1551-J1542)/J1542</f>
        <v>0.2531994704324802</v>
      </c>
      <c r="L1551" s="138">
        <f t="shared" ref="L1551:L1614" si="49">K1551*$D$2/$D$1</f>
        <v>303.83936451897625</v>
      </c>
    </row>
    <row r="1552" spans="9:12" x14ac:dyDescent="0.3">
      <c r="I1552" s="132">
        <v>41610</v>
      </c>
      <c r="J1552" s="138">
        <v>57.024999999999999</v>
      </c>
      <c r="K1552" s="138" t="e">
        <f t="shared" si="48"/>
        <v>#N/A</v>
      </c>
      <c r="L1552" s="138" t="e">
        <f t="shared" si="49"/>
        <v>#N/A</v>
      </c>
    </row>
    <row r="1553" spans="9:12" x14ac:dyDescent="0.3">
      <c r="I1553" s="132">
        <v>41611</v>
      </c>
      <c r="J1553" s="138">
        <v>57.495000000000005</v>
      </c>
      <c r="K1553" s="138" t="e">
        <f t="shared" si="48"/>
        <v>#N/A</v>
      </c>
      <c r="L1553" s="138" t="e">
        <f t="shared" si="49"/>
        <v>#N/A</v>
      </c>
    </row>
    <row r="1554" spans="9:12" x14ac:dyDescent="0.3">
      <c r="I1554" s="132">
        <v>41612</v>
      </c>
      <c r="J1554" s="138">
        <v>57.580000000000005</v>
      </c>
      <c r="K1554" s="138">
        <f t="shared" si="48"/>
        <v>-7.069076823757256E-2</v>
      </c>
      <c r="L1554" s="138">
        <f t="shared" si="49"/>
        <v>-84.82892188508707</v>
      </c>
    </row>
    <row r="1555" spans="9:12" x14ac:dyDescent="0.3">
      <c r="I1555" s="132">
        <v>41613</v>
      </c>
      <c r="J1555" s="138">
        <v>56.169999999999995</v>
      </c>
      <c r="K1555" s="138">
        <f t="shared" si="48"/>
        <v>-3.3966807120130851E-2</v>
      </c>
      <c r="L1555" s="138">
        <f t="shared" si="49"/>
        <v>-40.760168544157018</v>
      </c>
    </row>
    <row r="1556" spans="9:12" x14ac:dyDescent="0.3">
      <c r="I1556" s="132">
        <v>41614</v>
      </c>
      <c r="J1556" s="138">
        <v>53.994999999999997</v>
      </c>
      <c r="K1556" s="138">
        <f t="shared" si="48"/>
        <v>-4.3743912157974067E-2</v>
      </c>
      <c r="L1556" s="138">
        <f t="shared" si="49"/>
        <v>-52.492694589568885</v>
      </c>
    </row>
    <row r="1557" spans="9:12" x14ac:dyDescent="0.3">
      <c r="I1557" s="132">
        <v>41617</v>
      </c>
      <c r="J1557" s="138">
        <v>53.75</v>
      </c>
      <c r="K1557" s="138">
        <f t="shared" si="48"/>
        <v>-6.1217360929176415E-2</v>
      </c>
      <c r="L1557" s="138">
        <f t="shared" si="49"/>
        <v>-73.460833115011695</v>
      </c>
    </row>
    <row r="1558" spans="9:12" x14ac:dyDescent="0.3">
      <c r="I1558" s="132">
        <v>41618</v>
      </c>
      <c r="J1558" s="138">
        <v>53.91</v>
      </c>
      <c r="K1558" s="138">
        <f t="shared" si="48"/>
        <v>-6.0637741766858523E-2</v>
      </c>
      <c r="L1558" s="138">
        <f t="shared" si="49"/>
        <v>-72.765290120230219</v>
      </c>
    </row>
    <row r="1559" spans="9:12" x14ac:dyDescent="0.3">
      <c r="I1559" s="132">
        <v>41619</v>
      </c>
      <c r="J1559" s="138">
        <v>54.43</v>
      </c>
      <c r="K1559" s="138">
        <f t="shared" si="48"/>
        <v>-4.9174600401781898E-2</v>
      </c>
      <c r="L1559" s="138">
        <f t="shared" si="49"/>
        <v>-59.009520482138278</v>
      </c>
    </row>
    <row r="1560" spans="9:12" x14ac:dyDescent="0.3">
      <c r="I1560" s="132">
        <v>41620</v>
      </c>
      <c r="J1560" s="138">
        <v>55.20000000000001</v>
      </c>
      <c r="K1560" s="138">
        <f t="shared" si="48"/>
        <v>-2.8083458050884493E-2</v>
      </c>
      <c r="L1560" s="138">
        <f t="shared" si="49"/>
        <v>-33.700149661061388</v>
      </c>
    </row>
    <row r="1561" spans="9:12" x14ac:dyDescent="0.3">
      <c r="I1561" s="132">
        <v>41621</v>
      </c>
      <c r="J1561" s="138">
        <v>55.085000000000001</v>
      </c>
      <c r="K1561" s="138">
        <f t="shared" si="48"/>
        <v>-3.4020166593599258E-2</v>
      </c>
      <c r="L1561" s="138">
        <f t="shared" si="49"/>
        <v>-40.824199912319102</v>
      </c>
    </row>
    <row r="1562" spans="9:12" x14ac:dyDescent="0.3">
      <c r="I1562" s="132">
        <v>41624</v>
      </c>
      <c r="J1562" s="138">
        <v>56.794999999999995</v>
      </c>
      <c r="K1562" s="138">
        <f t="shared" si="48"/>
        <v>-1.2174971736672925E-2</v>
      </c>
      <c r="L1562" s="138">
        <f t="shared" si="49"/>
        <v>-14.60996608400751</v>
      </c>
    </row>
    <row r="1563" spans="9:12" x14ac:dyDescent="0.3">
      <c r="I1563" s="132">
        <v>41625</v>
      </c>
      <c r="J1563" s="138">
        <v>59.359999999999992</v>
      </c>
      <c r="K1563" s="138">
        <f t="shared" si="48"/>
        <v>3.0913511635984488E-2</v>
      </c>
      <c r="L1563" s="138">
        <f t="shared" si="49"/>
        <v>37.096213963181384</v>
      </c>
    </row>
    <row r="1564" spans="9:12" x14ac:dyDescent="0.3">
      <c r="I1564" s="132">
        <v>41626</v>
      </c>
      <c r="J1564" s="138">
        <v>56.505000000000003</v>
      </c>
      <c r="K1564" s="138">
        <f t="shared" si="48"/>
        <v>5.9640377425673489E-3</v>
      </c>
      <c r="L1564" s="138">
        <f t="shared" si="49"/>
        <v>7.1568452910808187</v>
      </c>
    </row>
    <row r="1565" spans="9:12" x14ac:dyDescent="0.3">
      <c r="I1565" s="132">
        <v>41627</v>
      </c>
      <c r="J1565" s="138">
        <v>56.26</v>
      </c>
      <c r="K1565" s="138">
        <f t="shared" si="48"/>
        <v>4.1948328548939727E-2</v>
      </c>
      <c r="L1565" s="138">
        <f t="shared" si="49"/>
        <v>50.337994258727669</v>
      </c>
    </row>
    <row r="1566" spans="9:12" x14ac:dyDescent="0.3">
      <c r="I1566" s="132">
        <v>41628</v>
      </c>
      <c r="J1566" s="138">
        <v>59.23</v>
      </c>
      <c r="K1566" s="138">
        <f t="shared" si="48"/>
        <v>0.10195348837209296</v>
      </c>
      <c r="L1566" s="138">
        <f t="shared" si="49"/>
        <v>122.34418604651155</v>
      </c>
    </row>
    <row r="1567" spans="9:12" x14ac:dyDescent="0.3">
      <c r="I1567" s="132">
        <v>41631</v>
      </c>
      <c r="J1567" s="138">
        <v>54.629999999999995</v>
      </c>
      <c r="K1567" s="138">
        <f t="shared" si="48"/>
        <v>1.335559265442402E-2</v>
      </c>
      <c r="L1567" s="138">
        <f t="shared" si="49"/>
        <v>16.026711185308823</v>
      </c>
    </row>
    <row r="1568" spans="9:12" x14ac:dyDescent="0.3">
      <c r="I1568" s="132">
        <v>41632</v>
      </c>
      <c r="J1568" s="138">
        <v>53.185000000000002</v>
      </c>
      <c r="K1568" s="138">
        <f t="shared" si="48"/>
        <v>-2.2873415395921321E-2</v>
      </c>
      <c r="L1568" s="138">
        <f t="shared" si="49"/>
        <v>-27.448098475105585</v>
      </c>
    </row>
    <row r="1569" spans="9:12" x14ac:dyDescent="0.3">
      <c r="I1569" s="132">
        <v>41634</v>
      </c>
      <c r="J1569" s="138">
        <v>53.830000000000005</v>
      </c>
      <c r="K1569" s="138">
        <f t="shared" si="48"/>
        <v>-2.4818840579710223E-2</v>
      </c>
      <c r="L1569" s="138">
        <f t="shared" si="49"/>
        <v>-29.782608695652264</v>
      </c>
    </row>
    <row r="1570" spans="9:12" x14ac:dyDescent="0.3">
      <c r="I1570" s="132">
        <v>41635</v>
      </c>
      <c r="J1570" s="138">
        <v>53.185000000000002</v>
      </c>
      <c r="K1570" s="138">
        <f t="shared" si="48"/>
        <v>-3.449214849777614E-2</v>
      </c>
      <c r="L1570" s="138">
        <f t="shared" si="49"/>
        <v>-41.390578197331365</v>
      </c>
    </row>
    <row r="1571" spans="9:12" x14ac:dyDescent="0.3">
      <c r="I1571" s="132">
        <v>41638</v>
      </c>
      <c r="J1571" s="138">
        <v>54.284999999999997</v>
      </c>
      <c r="K1571" s="138">
        <f t="shared" si="48"/>
        <v>-4.4194031164715174E-2</v>
      </c>
      <c r="L1571" s="138">
        <f t="shared" si="49"/>
        <v>-53.032837397658206</v>
      </c>
    </row>
    <row r="1572" spans="9:12" x14ac:dyDescent="0.3">
      <c r="I1572" s="132">
        <v>41639</v>
      </c>
      <c r="J1572" s="138">
        <v>54.23</v>
      </c>
      <c r="K1572" s="138">
        <f t="shared" si="48"/>
        <v>-8.6421832884096966E-2</v>
      </c>
      <c r="L1572" s="138">
        <f t="shared" si="49"/>
        <v>-103.70619946091637</v>
      </c>
    </row>
    <row r="1573" spans="9:12" x14ac:dyDescent="0.3">
      <c r="I1573" s="132">
        <v>41641</v>
      </c>
      <c r="J1573" s="138">
        <v>54.475000000000001</v>
      </c>
      <c r="K1573" s="138">
        <f t="shared" si="48"/>
        <v>-3.5926024245641994E-2</v>
      </c>
      <c r="L1573" s="138">
        <f t="shared" si="49"/>
        <v>-43.111229094770394</v>
      </c>
    </row>
    <row r="1574" spans="9:12" x14ac:dyDescent="0.3">
      <c r="I1574" s="132">
        <v>41642</v>
      </c>
      <c r="J1574" s="138">
        <v>54.945</v>
      </c>
      <c r="K1574" s="138">
        <f t="shared" si="48"/>
        <v>-2.3373622467116918E-2</v>
      </c>
      <c r="L1574" s="138">
        <f t="shared" si="49"/>
        <v>-28.0483469605403</v>
      </c>
    </row>
    <row r="1575" spans="9:12" x14ac:dyDescent="0.3">
      <c r="I1575" s="132">
        <v>41645</v>
      </c>
      <c r="J1575" s="138">
        <v>54.879999999999995</v>
      </c>
      <c r="K1575" s="138">
        <f t="shared" si="48"/>
        <v>-7.3442512240418728E-2</v>
      </c>
      <c r="L1575" s="138">
        <f t="shared" si="49"/>
        <v>-88.131014688502461</v>
      </c>
    </row>
    <row r="1576" spans="9:12" x14ac:dyDescent="0.3">
      <c r="I1576" s="132">
        <v>41646</v>
      </c>
      <c r="J1576" s="138">
        <v>56.335000000000001</v>
      </c>
      <c r="K1576" s="138">
        <f t="shared" si="48"/>
        <v>3.1209957898590619E-2</v>
      </c>
      <c r="L1576" s="138">
        <f t="shared" si="49"/>
        <v>37.451949478308741</v>
      </c>
    </row>
    <row r="1577" spans="9:12" x14ac:dyDescent="0.3">
      <c r="I1577" s="132">
        <v>41647</v>
      </c>
      <c r="J1577" s="138">
        <v>55.28</v>
      </c>
      <c r="K1577" s="138">
        <f t="shared" si="48"/>
        <v>3.9390805678292728E-2</v>
      </c>
      <c r="L1577" s="138">
        <f t="shared" si="49"/>
        <v>47.268966813951266</v>
      </c>
    </row>
    <row r="1578" spans="9:12" x14ac:dyDescent="0.3">
      <c r="I1578" s="132">
        <v>41648</v>
      </c>
      <c r="J1578" s="138">
        <v>55.094999999999999</v>
      </c>
      <c r="K1578" s="138">
        <f t="shared" si="48"/>
        <v>2.3499907114991517E-2</v>
      </c>
      <c r="L1578" s="138">
        <f t="shared" si="49"/>
        <v>28.199888537989821</v>
      </c>
    </row>
    <row r="1579" spans="9:12" x14ac:dyDescent="0.3">
      <c r="I1579" s="132">
        <v>41649</v>
      </c>
      <c r="J1579" s="138">
        <v>54.68</v>
      </c>
      <c r="K1579" s="138">
        <f t="shared" si="48"/>
        <v>2.8109429350380698E-2</v>
      </c>
      <c r="L1579" s="138">
        <f t="shared" si="49"/>
        <v>33.731315220456835</v>
      </c>
    </row>
    <row r="1580" spans="9:12" x14ac:dyDescent="0.3">
      <c r="I1580" s="132">
        <v>41652</v>
      </c>
      <c r="J1580" s="138">
        <v>54.344999999999999</v>
      </c>
      <c r="K1580" s="138">
        <f t="shared" si="48"/>
        <v>1.1052777010224239E-3</v>
      </c>
      <c r="L1580" s="138">
        <f t="shared" si="49"/>
        <v>1.3263332412269087</v>
      </c>
    </row>
    <row r="1581" spans="9:12" x14ac:dyDescent="0.3">
      <c r="I1581" s="132">
        <v>41653</v>
      </c>
      <c r="J1581" s="138">
        <v>53.164999999999999</v>
      </c>
      <c r="K1581" s="138">
        <f t="shared" si="48"/>
        <v>-1.9638576433708237E-2</v>
      </c>
      <c r="L1581" s="138">
        <f t="shared" si="49"/>
        <v>-23.566291720449883</v>
      </c>
    </row>
    <row r="1582" spans="9:12" x14ac:dyDescent="0.3">
      <c r="I1582" s="132">
        <v>41654</v>
      </c>
      <c r="J1582" s="138">
        <v>54.379999999999995</v>
      </c>
      <c r="K1582" s="138">
        <f t="shared" si="48"/>
        <v>-1.7439192290042399E-3</v>
      </c>
      <c r="L1582" s="138">
        <f t="shared" si="49"/>
        <v>-2.0927030748050877</v>
      </c>
    </row>
    <row r="1583" spans="9:12" x14ac:dyDescent="0.3">
      <c r="I1583" s="132">
        <v>41655</v>
      </c>
      <c r="J1583" s="138">
        <v>55.830000000000005</v>
      </c>
      <c r="K1583" s="138">
        <f t="shared" si="48"/>
        <v>1.61070161070162E-2</v>
      </c>
      <c r="L1583" s="138">
        <f t="shared" si="49"/>
        <v>19.328419328419439</v>
      </c>
    </row>
    <row r="1584" spans="9:12" x14ac:dyDescent="0.3">
      <c r="I1584" s="132">
        <v>41656</v>
      </c>
      <c r="J1584" s="138">
        <v>56.025000000000006</v>
      </c>
      <c r="K1584" s="138">
        <f t="shared" si="48"/>
        <v>2.0863702623906893E-2</v>
      </c>
      <c r="L1584" s="138">
        <f t="shared" si="49"/>
        <v>25.036443148688267</v>
      </c>
    </row>
    <row r="1585" spans="9:12" x14ac:dyDescent="0.3">
      <c r="I1585" s="132">
        <v>41660</v>
      </c>
      <c r="J1585" s="138">
        <v>54.625</v>
      </c>
      <c r="K1585" s="138">
        <f t="shared" si="48"/>
        <v>-3.0354131534569999E-2</v>
      </c>
      <c r="L1585" s="138">
        <f t="shared" si="49"/>
        <v>-36.424957841483995</v>
      </c>
    </row>
    <row r="1586" spans="9:12" x14ac:dyDescent="0.3">
      <c r="I1586" s="132">
        <v>41661</v>
      </c>
      <c r="J1586" s="138">
        <v>56.064999999999998</v>
      </c>
      <c r="K1586" s="138">
        <f t="shared" si="48"/>
        <v>1.4200434153400806E-2</v>
      </c>
      <c r="L1586" s="138">
        <f t="shared" si="49"/>
        <v>17.040520984080967</v>
      </c>
    </row>
    <row r="1587" spans="9:12" x14ac:dyDescent="0.3">
      <c r="I1587" s="132">
        <v>41662</v>
      </c>
      <c r="J1587" s="138">
        <v>56.890000000000008</v>
      </c>
      <c r="K1587" s="138">
        <f t="shared" si="48"/>
        <v>3.2580088937290294E-2</v>
      </c>
      <c r="L1587" s="138">
        <f t="shared" si="49"/>
        <v>39.096106724748353</v>
      </c>
    </row>
    <row r="1588" spans="9:12" x14ac:dyDescent="0.3">
      <c r="I1588" s="132">
        <v>41663</v>
      </c>
      <c r="J1588" s="138">
        <v>59.43</v>
      </c>
      <c r="K1588" s="138">
        <f t="shared" si="48"/>
        <v>8.6869056327724944E-2</v>
      </c>
      <c r="L1588" s="138">
        <f t="shared" si="49"/>
        <v>104.24286759326992</v>
      </c>
    </row>
    <row r="1589" spans="9:12" x14ac:dyDescent="0.3">
      <c r="I1589" s="132">
        <v>41666</v>
      </c>
      <c r="J1589" s="138">
        <v>59.664999999999999</v>
      </c>
      <c r="K1589" s="138">
        <f t="shared" si="48"/>
        <v>9.7893090440702921E-2</v>
      </c>
      <c r="L1589" s="138">
        <f t="shared" si="49"/>
        <v>117.47170852884349</v>
      </c>
    </row>
    <row r="1590" spans="9:12" x14ac:dyDescent="0.3">
      <c r="I1590" s="132">
        <v>41667</v>
      </c>
      <c r="J1590" s="138">
        <v>57.544999999999995</v>
      </c>
      <c r="K1590" s="138">
        <f t="shared" si="48"/>
        <v>8.2385027743816341E-2</v>
      </c>
      <c r="L1590" s="138">
        <f t="shared" si="49"/>
        <v>98.862033292579611</v>
      </c>
    </row>
    <row r="1591" spans="9:12" x14ac:dyDescent="0.3">
      <c r="I1591" s="132">
        <v>41668</v>
      </c>
      <c r="J1591" s="138">
        <v>59.164999999999999</v>
      </c>
      <c r="K1591" s="138">
        <f t="shared" si="48"/>
        <v>8.7991908789996395E-2</v>
      </c>
      <c r="L1591" s="138">
        <f t="shared" si="49"/>
        <v>105.59029054799568</v>
      </c>
    </row>
    <row r="1592" spans="9:12" x14ac:dyDescent="0.3">
      <c r="I1592" s="132">
        <v>41669</v>
      </c>
      <c r="J1592" s="138">
        <v>58.21</v>
      </c>
      <c r="K1592" s="138">
        <f t="shared" si="48"/>
        <v>4.262941071108714E-2</v>
      </c>
      <c r="L1592" s="138">
        <f t="shared" si="49"/>
        <v>51.155292853304566</v>
      </c>
    </row>
    <row r="1593" spans="9:12" x14ac:dyDescent="0.3">
      <c r="I1593" s="132">
        <v>41670</v>
      </c>
      <c r="J1593" s="138">
        <v>59.78</v>
      </c>
      <c r="K1593" s="138">
        <f t="shared" si="48"/>
        <v>6.7023650156180184E-2</v>
      </c>
      <c r="L1593" s="138">
        <f t="shared" si="49"/>
        <v>80.428380187416209</v>
      </c>
    </row>
    <row r="1594" spans="9:12" x14ac:dyDescent="0.3">
      <c r="I1594" s="132">
        <v>41673</v>
      </c>
      <c r="J1594" s="138">
        <v>62.455000000000005</v>
      </c>
      <c r="K1594" s="138">
        <f t="shared" si="48"/>
        <v>0.14334096109839828</v>
      </c>
      <c r="L1594" s="138">
        <f t="shared" si="49"/>
        <v>172.00915331807792</v>
      </c>
    </row>
    <row r="1595" spans="9:12" x14ac:dyDescent="0.3">
      <c r="I1595" s="132">
        <v>41674</v>
      </c>
      <c r="J1595" s="138">
        <v>60.314999999999998</v>
      </c>
      <c r="K1595" s="138">
        <f t="shared" si="48"/>
        <v>7.5804869348078133E-2</v>
      </c>
      <c r="L1595" s="138">
        <f t="shared" si="49"/>
        <v>90.965843217693745</v>
      </c>
    </row>
    <row r="1596" spans="9:12" x14ac:dyDescent="0.3">
      <c r="I1596" s="132">
        <v>41675</v>
      </c>
      <c r="J1596" s="138">
        <v>60.585000000000001</v>
      </c>
      <c r="K1596" s="138">
        <f t="shared" si="48"/>
        <v>6.4949903322200603E-2</v>
      </c>
      <c r="L1596" s="138">
        <f t="shared" si="49"/>
        <v>77.939883986640723</v>
      </c>
    </row>
    <row r="1597" spans="9:12" x14ac:dyDescent="0.3">
      <c r="I1597" s="132">
        <v>41676</v>
      </c>
      <c r="J1597" s="138">
        <v>58.21</v>
      </c>
      <c r="K1597" s="138">
        <f t="shared" si="48"/>
        <v>-2.0528352683829697E-2</v>
      </c>
      <c r="L1597" s="138">
        <f t="shared" si="49"/>
        <v>-24.634023220595637</v>
      </c>
    </row>
    <row r="1598" spans="9:12" x14ac:dyDescent="0.3">
      <c r="I1598" s="132">
        <v>41677</v>
      </c>
      <c r="J1598" s="138">
        <v>55.04999999999999</v>
      </c>
      <c r="K1598" s="138">
        <f t="shared" si="48"/>
        <v>-7.734852928852777E-2</v>
      </c>
      <c r="L1598" s="138">
        <f t="shared" si="49"/>
        <v>-92.818235146233306</v>
      </c>
    </row>
    <row r="1599" spans="9:12" x14ac:dyDescent="0.3">
      <c r="I1599" s="132">
        <v>41680</v>
      </c>
      <c r="J1599" s="138">
        <v>56.22</v>
      </c>
      <c r="K1599" s="138">
        <f t="shared" si="48"/>
        <v>-2.3025458336953616E-2</v>
      </c>
      <c r="L1599" s="138">
        <f t="shared" si="49"/>
        <v>-27.630550004344336</v>
      </c>
    </row>
    <row r="1600" spans="9:12" x14ac:dyDescent="0.3">
      <c r="I1600" s="132">
        <v>41681</v>
      </c>
      <c r="J1600" s="138">
        <v>55.494999999999997</v>
      </c>
      <c r="K1600" s="138">
        <f t="shared" si="48"/>
        <v>-6.202991633567146E-2</v>
      </c>
      <c r="L1600" s="138">
        <f t="shared" si="49"/>
        <v>-74.435899602805748</v>
      </c>
    </row>
    <row r="1601" spans="9:12" x14ac:dyDescent="0.3">
      <c r="I1601" s="132">
        <v>41682</v>
      </c>
      <c r="J1601" s="138">
        <v>56.54</v>
      </c>
      <c r="K1601" s="138">
        <f t="shared" si="48"/>
        <v>-2.8689228654870325E-2</v>
      </c>
      <c r="L1601" s="138">
        <f t="shared" si="49"/>
        <v>-34.427074385844385</v>
      </c>
    </row>
    <row r="1602" spans="9:12" x14ac:dyDescent="0.3">
      <c r="I1602" s="132">
        <v>41683</v>
      </c>
      <c r="J1602" s="138">
        <v>57.544999999999995</v>
      </c>
      <c r="K1602" s="138">
        <f t="shared" si="48"/>
        <v>-3.7387085981933868E-2</v>
      </c>
      <c r="L1602" s="138">
        <f t="shared" si="49"/>
        <v>-44.864503178320639</v>
      </c>
    </row>
    <row r="1603" spans="9:12" x14ac:dyDescent="0.3">
      <c r="I1603" s="132">
        <v>41684</v>
      </c>
      <c r="J1603" s="138">
        <v>55.669999999999995</v>
      </c>
      <c r="K1603" s="138">
        <f t="shared" si="48"/>
        <v>-0.10863821951805316</v>
      </c>
      <c r="L1603" s="138">
        <f t="shared" si="49"/>
        <v>-130.36586342166379</v>
      </c>
    </row>
    <row r="1604" spans="9:12" x14ac:dyDescent="0.3">
      <c r="I1604" s="132">
        <v>41688</v>
      </c>
      <c r="J1604" s="138">
        <v>55.07</v>
      </c>
      <c r="K1604" s="138">
        <f t="shared" si="48"/>
        <v>-8.6960126005139637E-2</v>
      </c>
      <c r="L1604" s="138">
        <f t="shared" si="49"/>
        <v>-104.35215120616756</v>
      </c>
    </row>
    <row r="1605" spans="9:12" x14ac:dyDescent="0.3">
      <c r="I1605" s="132">
        <v>41689</v>
      </c>
      <c r="J1605" s="138">
        <v>55.27</v>
      </c>
      <c r="K1605" s="138">
        <f t="shared" si="48"/>
        <v>-8.7727985474952502E-2</v>
      </c>
      <c r="L1605" s="138">
        <f t="shared" si="49"/>
        <v>-105.273582569943</v>
      </c>
    </row>
    <row r="1606" spans="9:12" x14ac:dyDescent="0.3">
      <c r="I1606" s="132">
        <v>41690</v>
      </c>
      <c r="J1606" s="138">
        <v>54.725000000000001</v>
      </c>
      <c r="K1606" s="138">
        <f t="shared" si="48"/>
        <v>-5.9869438240852078E-2</v>
      </c>
      <c r="L1606" s="138">
        <f t="shared" si="49"/>
        <v>-71.843325889022481</v>
      </c>
    </row>
    <row r="1607" spans="9:12" x14ac:dyDescent="0.3">
      <c r="I1607" s="132">
        <v>41691</v>
      </c>
      <c r="J1607" s="138">
        <v>54.225000000000001</v>
      </c>
      <c r="K1607" s="138">
        <f t="shared" si="48"/>
        <v>-1.4986376021798161E-2</v>
      </c>
      <c r="L1607" s="138">
        <f t="shared" si="49"/>
        <v>-17.983651226157793</v>
      </c>
    </row>
    <row r="1608" spans="9:12" x14ac:dyDescent="0.3">
      <c r="I1608" s="132">
        <v>41694</v>
      </c>
      <c r="J1608" s="138">
        <v>54.635000000000012</v>
      </c>
      <c r="K1608" s="138">
        <f t="shared" si="48"/>
        <v>-2.819281394521499E-2</v>
      </c>
      <c r="L1608" s="138">
        <f t="shared" si="49"/>
        <v>-33.831376734257987</v>
      </c>
    </row>
    <row r="1609" spans="9:12" x14ac:dyDescent="0.3">
      <c r="I1609" s="132">
        <v>41695</v>
      </c>
      <c r="J1609" s="138">
        <v>54.275000000000006</v>
      </c>
      <c r="K1609" s="138">
        <f t="shared" si="48"/>
        <v>-2.1983962519145722E-2</v>
      </c>
      <c r="L1609" s="138">
        <f t="shared" si="49"/>
        <v>-26.380755022974867</v>
      </c>
    </row>
    <row r="1610" spans="9:12" x14ac:dyDescent="0.3">
      <c r="I1610" s="132">
        <v>41696</v>
      </c>
      <c r="J1610" s="138">
        <v>54.07500000000001</v>
      </c>
      <c r="K1610" s="138">
        <f t="shared" si="48"/>
        <v>-4.3597453130526868E-2</v>
      </c>
      <c r="L1610" s="138">
        <f t="shared" si="49"/>
        <v>-52.316943756632242</v>
      </c>
    </row>
    <row r="1611" spans="9:12" x14ac:dyDescent="0.3">
      <c r="I1611" s="132">
        <v>41697</v>
      </c>
      <c r="J1611" s="138">
        <v>53.97</v>
      </c>
      <c r="K1611" s="138">
        <f t="shared" si="48"/>
        <v>-6.2125293248761773E-2</v>
      </c>
      <c r="L1611" s="138">
        <f t="shared" si="49"/>
        <v>-74.550351898514123</v>
      </c>
    </row>
    <row r="1612" spans="9:12" x14ac:dyDescent="0.3">
      <c r="I1612" s="132">
        <v>41698</v>
      </c>
      <c r="J1612" s="138">
        <v>53.664999999999999</v>
      </c>
      <c r="K1612" s="138">
        <f t="shared" si="48"/>
        <v>-3.6015807436680362E-2</v>
      </c>
      <c r="L1612" s="138">
        <f t="shared" si="49"/>
        <v>-43.218968924016437</v>
      </c>
    </row>
    <row r="1613" spans="9:12" x14ac:dyDescent="0.3">
      <c r="I1613" s="132">
        <v>41701</v>
      </c>
      <c r="J1613" s="138">
        <v>54.870000000000005</v>
      </c>
      <c r="K1613" s="138">
        <f t="shared" si="48"/>
        <v>-3.6317414200108178E-3</v>
      </c>
      <c r="L1613" s="138">
        <f t="shared" si="49"/>
        <v>-4.3580897040129809</v>
      </c>
    </row>
    <row r="1614" spans="9:12" x14ac:dyDescent="0.3">
      <c r="I1614" s="132">
        <v>41702</v>
      </c>
      <c r="J1614" s="138">
        <v>53.23</v>
      </c>
      <c r="K1614" s="138">
        <f t="shared" si="48"/>
        <v>-3.6909715939931358E-2</v>
      </c>
      <c r="L1614" s="138">
        <f t="shared" si="49"/>
        <v>-44.291659127917633</v>
      </c>
    </row>
    <row r="1615" spans="9:12" x14ac:dyDescent="0.3">
      <c r="I1615" s="132">
        <v>41703</v>
      </c>
      <c r="J1615" s="138">
        <v>53.57500000000001</v>
      </c>
      <c r="K1615" s="138">
        <f t="shared" ref="K1615:K1678" si="50">(J1615-J1606)/J1606</f>
        <v>-2.1014161717679149E-2</v>
      </c>
      <c r="L1615" s="138">
        <f t="shared" ref="L1615:L1678" si="51">K1615*$D$2/$D$1</f>
        <v>-25.216994061214976</v>
      </c>
    </row>
    <row r="1616" spans="9:12" x14ac:dyDescent="0.3">
      <c r="I1616" s="132">
        <v>41704</v>
      </c>
      <c r="J1616" s="138">
        <v>53.150000000000006</v>
      </c>
      <c r="K1616" s="138">
        <f t="shared" si="50"/>
        <v>-1.9824804057169122E-2</v>
      </c>
      <c r="L1616" s="138">
        <f t="shared" si="51"/>
        <v>-23.789764868602944</v>
      </c>
    </row>
    <row r="1617" spans="9:12" x14ac:dyDescent="0.3">
      <c r="I1617" s="132">
        <v>41705</v>
      </c>
      <c r="J1617" s="138">
        <v>53.664999999999999</v>
      </c>
      <c r="K1617" s="138">
        <f t="shared" si="50"/>
        <v>-1.7754186876544575E-2</v>
      </c>
      <c r="L1617" s="138">
        <f t="shared" si="51"/>
        <v>-21.305024251853489</v>
      </c>
    </row>
    <row r="1618" spans="9:12" x14ac:dyDescent="0.3">
      <c r="I1618" s="132">
        <v>41708</v>
      </c>
      <c r="J1618" s="138">
        <v>53.37</v>
      </c>
      <c r="K1618" s="138">
        <f t="shared" si="50"/>
        <v>-1.6674343620451556E-2</v>
      </c>
      <c r="L1618" s="138">
        <f t="shared" si="51"/>
        <v>-20.009212344541865</v>
      </c>
    </row>
    <row r="1619" spans="9:12" x14ac:dyDescent="0.3">
      <c r="I1619" s="132">
        <v>41709</v>
      </c>
      <c r="J1619" s="138">
        <v>53.69</v>
      </c>
      <c r="K1619" s="138">
        <f t="shared" si="50"/>
        <v>-7.1197411003238497E-3</v>
      </c>
      <c r="L1619" s="138">
        <f t="shared" si="51"/>
        <v>-8.5436893203886193</v>
      </c>
    </row>
    <row r="1620" spans="9:12" x14ac:dyDescent="0.3">
      <c r="I1620" s="132">
        <v>41710</v>
      </c>
      <c r="J1620" s="138">
        <v>54.814999999999998</v>
      </c>
      <c r="K1620" s="138">
        <f t="shared" si="50"/>
        <v>1.5656846396145986E-2</v>
      </c>
      <c r="L1620" s="138">
        <f t="shared" si="51"/>
        <v>18.788215675375184</v>
      </c>
    </row>
    <row r="1621" spans="9:12" x14ac:dyDescent="0.3">
      <c r="I1621" s="132">
        <v>41711</v>
      </c>
      <c r="J1621" s="138">
        <v>55.945</v>
      </c>
      <c r="K1621" s="138">
        <f t="shared" si="50"/>
        <v>4.2485791484207606E-2</v>
      </c>
      <c r="L1621" s="138">
        <f t="shared" si="51"/>
        <v>50.982949781049122</v>
      </c>
    </row>
    <row r="1622" spans="9:12" x14ac:dyDescent="0.3">
      <c r="I1622" s="132">
        <v>41712</v>
      </c>
      <c r="J1622" s="138">
        <v>58.294999999999995</v>
      </c>
      <c r="K1622" s="138">
        <f t="shared" si="50"/>
        <v>6.242026608346983E-2</v>
      </c>
      <c r="L1622" s="138">
        <f t="shared" si="51"/>
        <v>74.904319300163792</v>
      </c>
    </row>
    <row r="1623" spans="9:12" x14ac:dyDescent="0.3">
      <c r="I1623" s="132">
        <v>41715</v>
      </c>
      <c r="J1623" s="138">
        <v>56.989999999999988</v>
      </c>
      <c r="K1623" s="138">
        <f t="shared" si="50"/>
        <v>7.0636858914145992E-2</v>
      </c>
      <c r="L1623" s="138">
        <f t="shared" si="51"/>
        <v>84.76423069697519</v>
      </c>
    </row>
    <row r="1624" spans="9:12" x14ac:dyDescent="0.3">
      <c r="I1624" s="132">
        <v>41716</v>
      </c>
      <c r="J1624" s="138">
        <v>54.859999999999992</v>
      </c>
      <c r="K1624" s="138">
        <f t="shared" si="50"/>
        <v>2.3985067662155524E-2</v>
      </c>
      <c r="L1624" s="138">
        <f t="shared" si="51"/>
        <v>28.782081194586628</v>
      </c>
    </row>
    <row r="1625" spans="9:12" x14ac:dyDescent="0.3">
      <c r="I1625" s="132">
        <v>41717</v>
      </c>
      <c r="J1625" s="138">
        <v>55.879999999999995</v>
      </c>
      <c r="K1625" s="138">
        <f t="shared" si="50"/>
        <v>5.1364063969896324E-2</v>
      </c>
      <c r="L1625" s="138">
        <f t="shared" si="51"/>
        <v>61.636876763875584</v>
      </c>
    </row>
    <row r="1626" spans="9:12" x14ac:dyDescent="0.3">
      <c r="I1626" s="132">
        <v>41718</v>
      </c>
      <c r="J1626" s="138">
        <v>53.875</v>
      </c>
      <c r="K1626" s="138">
        <f t="shared" si="50"/>
        <v>3.9131650051243989E-3</v>
      </c>
      <c r="L1626" s="138">
        <f t="shared" si="51"/>
        <v>4.6957980061492783</v>
      </c>
    </row>
    <row r="1627" spans="9:12" x14ac:dyDescent="0.3">
      <c r="I1627" s="132">
        <v>41719</v>
      </c>
      <c r="J1627" s="138">
        <v>55.245000000000005</v>
      </c>
      <c r="K1627" s="138">
        <f t="shared" si="50"/>
        <v>3.5132096683530206E-2</v>
      </c>
      <c r="L1627" s="138">
        <f t="shared" si="51"/>
        <v>42.158516020236242</v>
      </c>
    </row>
    <row r="1628" spans="9:12" x14ac:dyDescent="0.3">
      <c r="I1628" s="132">
        <v>41722</v>
      </c>
      <c r="J1628" s="138">
        <v>54.25</v>
      </c>
      <c r="K1628" s="138">
        <f t="shared" si="50"/>
        <v>1.0430247718383355E-2</v>
      </c>
      <c r="L1628" s="138">
        <f t="shared" si="51"/>
        <v>12.516297262060025</v>
      </c>
    </row>
    <row r="1629" spans="9:12" x14ac:dyDescent="0.3">
      <c r="I1629" s="132">
        <v>41723</v>
      </c>
      <c r="J1629" s="138">
        <v>54.945</v>
      </c>
      <c r="K1629" s="138">
        <f t="shared" si="50"/>
        <v>2.3716136094135286E-3</v>
      </c>
      <c r="L1629" s="138">
        <f t="shared" si="51"/>
        <v>2.845936331296234</v>
      </c>
    </row>
    <row r="1630" spans="9:12" x14ac:dyDescent="0.3">
      <c r="I1630" s="132">
        <v>41724</v>
      </c>
      <c r="J1630" s="138">
        <v>56.41</v>
      </c>
      <c r="K1630" s="138">
        <f t="shared" si="50"/>
        <v>8.3117347394762054E-3</v>
      </c>
      <c r="L1630" s="138">
        <f t="shared" si="51"/>
        <v>9.9740816873714468</v>
      </c>
    </row>
    <row r="1631" spans="9:12" x14ac:dyDescent="0.3">
      <c r="I1631" s="132">
        <v>41725</v>
      </c>
      <c r="J1631" s="138">
        <v>56.755000000000003</v>
      </c>
      <c r="K1631" s="138">
        <f t="shared" si="50"/>
        <v>-2.6417359979414912E-2</v>
      </c>
      <c r="L1631" s="138">
        <f t="shared" si="51"/>
        <v>-31.700831975297891</v>
      </c>
    </row>
    <row r="1632" spans="9:12" x14ac:dyDescent="0.3">
      <c r="I1632" s="132">
        <v>41726</v>
      </c>
      <c r="J1632" s="138">
        <v>56.634999999999998</v>
      </c>
      <c r="K1632" s="138">
        <f t="shared" si="50"/>
        <v>-6.2291630110543929E-3</v>
      </c>
      <c r="L1632" s="138">
        <f t="shared" si="51"/>
        <v>-7.4749956132652713</v>
      </c>
    </row>
    <row r="1633" spans="9:12" x14ac:dyDescent="0.3">
      <c r="I1633" s="132">
        <v>41729</v>
      </c>
      <c r="J1633" s="138">
        <v>57.239999999999988</v>
      </c>
      <c r="K1633" s="138">
        <f t="shared" si="50"/>
        <v>4.3383157127232883E-2</v>
      </c>
      <c r="L1633" s="138">
        <f t="shared" si="51"/>
        <v>52.059788552679457</v>
      </c>
    </row>
    <row r="1634" spans="9:12" x14ac:dyDescent="0.3">
      <c r="I1634" s="132">
        <v>41730</v>
      </c>
      <c r="J1634" s="138">
        <v>55.465000000000003</v>
      </c>
      <c r="K1634" s="138">
        <f t="shared" si="50"/>
        <v>-7.4266284896204737E-3</v>
      </c>
      <c r="L1634" s="138">
        <f t="shared" si="51"/>
        <v>-8.911954187544568</v>
      </c>
    </row>
    <row r="1635" spans="9:12" x14ac:dyDescent="0.3">
      <c r="I1635" s="132">
        <v>41731</v>
      </c>
      <c r="J1635" s="138">
        <v>55.685000000000002</v>
      </c>
      <c r="K1635" s="138">
        <f t="shared" si="50"/>
        <v>3.3596287703016287E-2</v>
      </c>
      <c r="L1635" s="138">
        <f t="shared" si="51"/>
        <v>40.315545243619546</v>
      </c>
    </row>
    <row r="1636" spans="9:12" x14ac:dyDescent="0.3">
      <c r="I1636" s="132">
        <v>41732</v>
      </c>
      <c r="J1636" s="138">
        <v>54.734999999999992</v>
      </c>
      <c r="K1636" s="138">
        <f t="shared" si="50"/>
        <v>-9.2316046701061121E-3</v>
      </c>
      <c r="L1636" s="138">
        <f t="shared" si="51"/>
        <v>-11.077925604127334</v>
      </c>
    </row>
    <row r="1637" spans="9:12" x14ac:dyDescent="0.3">
      <c r="I1637" s="132">
        <v>41733</v>
      </c>
      <c r="J1637" s="138">
        <v>56.72</v>
      </c>
      <c r="K1637" s="138">
        <f t="shared" si="50"/>
        <v>4.552995391705067E-2</v>
      </c>
      <c r="L1637" s="138">
        <f t="shared" si="51"/>
        <v>54.635944700460804</v>
      </c>
    </row>
    <row r="1638" spans="9:12" x14ac:dyDescent="0.3">
      <c r="I1638" s="132">
        <v>41736</v>
      </c>
      <c r="J1638" s="138">
        <v>57.01</v>
      </c>
      <c r="K1638" s="138">
        <f t="shared" si="50"/>
        <v>3.7583037583037542E-2</v>
      </c>
      <c r="L1638" s="138">
        <f t="shared" si="51"/>
        <v>45.099645099645052</v>
      </c>
    </row>
    <row r="1639" spans="9:12" x14ac:dyDescent="0.3">
      <c r="I1639" s="132">
        <v>41737</v>
      </c>
      <c r="J1639" s="138">
        <v>59.655000000000001</v>
      </c>
      <c r="K1639" s="138">
        <f t="shared" si="50"/>
        <v>5.7525261478461348E-2</v>
      </c>
      <c r="L1639" s="138">
        <f t="shared" si="51"/>
        <v>69.030313774153612</v>
      </c>
    </row>
    <row r="1640" spans="9:12" x14ac:dyDescent="0.3">
      <c r="I1640" s="132">
        <v>41738</v>
      </c>
      <c r="J1640" s="138">
        <v>52.814999999999998</v>
      </c>
      <c r="K1640" s="138">
        <f t="shared" si="50"/>
        <v>-6.9421196370363925E-2</v>
      </c>
      <c r="L1640" s="138">
        <f t="shared" si="51"/>
        <v>-83.305435644436699</v>
      </c>
    </row>
    <row r="1641" spans="9:12" x14ac:dyDescent="0.3">
      <c r="I1641" s="132">
        <v>41739</v>
      </c>
      <c r="J1641" s="138">
        <v>57.15</v>
      </c>
      <c r="K1641" s="138">
        <f t="shared" si="50"/>
        <v>9.0933168535358103E-3</v>
      </c>
      <c r="L1641" s="138">
        <f t="shared" si="51"/>
        <v>10.911980224242971</v>
      </c>
    </row>
    <row r="1642" spans="9:12" x14ac:dyDescent="0.3">
      <c r="I1642" s="132">
        <v>41740</v>
      </c>
      <c r="J1642" s="138">
        <v>57.23</v>
      </c>
      <c r="K1642" s="138">
        <f t="shared" si="50"/>
        <v>-1.7470300489152529E-4</v>
      </c>
      <c r="L1642" s="138">
        <f t="shared" si="51"/>
        <v>-0.20964360586983036</v>
      </c>
    </row>
    <row r="1643" spans="9:12" x14ac:dyDescent="0.3">
      <c r="I1643" s="132">
        <v>41743</v>
      </c>
      <c r="J1643" s="138">
        <v>56.104999999999997</v>
      </c>
      <c r="K1643" s="138">
        <f t="shared" si="50"/>
        <v>1.1538808257459541E-2</v>
      </c>
      <c r="L1643" s="138">
        <f t="shared" si="51"/>
        <v>13.846569908951448</v>
      </c>
    </row>
    <row r="1644" spans="9:12" x14ac:dyDescent="0.3">
      <c r="I1644" s="132">
        <v>41744</v>
      </c>
      <c r="J1644" s="138">
        <v>54.474999999999994</v>
      </c>
      <c r="K1644" s="138">
        <f t="shared" si="50"/>
        <v>-2.172937056658001E-2</v>
      </c>
      <c r="L1644" s="138">
        <f t="shared" si="51"/>
        <v>-26.075244679896009</v>
      </c>
    </row>
    <row r="1645" spans="9:12" x14ac:dyDescent="0.3">
      <c r="I1645" s="132">
        <v>41745</v>
      </c>
      <c r="J1645" s="138">
        <v>55.489999999999988</v>
      </c>
      <c r="K1645" s="138">
        <f t="shared" si="50"/>
        <v>1.3793733442952327E-2</v>
      </c>
      <c r="L1645" s="138">
        <f t="shared" si="51"/>
        <v>16.55248013154279</v>
      </c>
    </row>
    <row r="1646" spans="9:12" x14ac:dyDescent="0.3">
      <c r="I1646" s="132">
        <v>41746</v>
      </c>
      <c r="J1646" s="138">
        <v>55.895000000000003</v>
      </c>
      <c r="K1646" s="138">
        <f t="shared" si="50"/>
        <v>-1.4545133991537302E-2</v>
      </c>
      <c r="L1646" s="138">
        <f t="shared" si="51"/>
        <v>-17.45416078984476</v>
      </c>
    </row>
    <row r="1647" spans="9:12" x14ac:dyDescent="0.3">
      <c r="I1647" s="132">
        <v>41750</v>
      </c>
      <c r="J1647" s="138">
        <v>56.29</v>
      </c>
      <c r="K1647" s="138">
        <f t="shared" si="50"/>
        <v>-1.2629363269601806E-2</v>
      </c>
      <c r="L1647" s="138">
        <f t="shared" si="51"/>
        <v>-15.155235923522165</v>
      </c>
    </row>
    <row r="1648" spans="9:12" x14ac:dyDescent="0.3">
      <c r="I1648" s="132">
        <v>41751</v>
      </c>
      <c r="J1648" s="138">
        <v>56.15</v>
      </c>
      <c r="K1648" s="138">
        <f t="shared" si="50"/>
        <v>-5.8754505070823942E-2</v>
      </c>
      <c r="L1648" s="138">
        <f t="shared" si="51"/>
        <v>-70.505406084988735</v>
      </c>
    </row>
    <row r="1649" spans="9:12" x14ac:dyDescent="0.3">
      <c r="I1649" s="132">
        <v>41752</v>
      </c>
      <c r="J1649" s="138">
        <v>56.865000000000002</v>
      </c>
      <c r="K1649" s="138">
        <f t="shared" si="50"/>
        <v>7.6682760579380949E-2</v>
      </c>
      <c r="L1649" s="138">
        <f t="shared" si="51"/>
        <v>92.019312695257128</v>
      </c>
    </row>
    <row r="1650" spans="9:12" x14ac:dyDescent="0.3">
      <c r="I1650" s="132">
        <v>41753</v>
      </c>
      <c r="J1650" s="138">
        <v>57.29</v>
      </c>
      <c r="K1650" s="138">
        <f t="shared" si="50"/>
        <v>2.4496937882764755E-3</v>
      </c>
      <c r="L1650" s="138">
        <f t="shared" si="51"/>
        <v>2.9396325459317705</v>
      </c>
    </row>
    <row r="1651" spans="9:12" x14ac:dyDescent="0.3">
      <c r="I1651" s="132">
        <v>41754</v>
      </c>
      <c r="J1651" s="138">
        <v>57.46</v>
      </c>
      <c r="K1651" s="138">
        <f t="shared" si="50"/>
        <v>4.0188712213874538E-3</v>
      </c>
      <c r="L1651" s="138">
        <f t="shared" si="51"/>
        <v>4.8226454656649436</v>
      </c>
    </row>
    <row r="1652" spans="9:12" x14ac:dyDescent="0.3">
      <c r="I1652" s="132">
        <v>41757</v>
      </c>
      <c r="J1652" s="138">
        <v>55.67499999999999</v>
      </c>
      <c r="K1652" s="138">
        <f t="shared" si="50"/>
        <v>-7.6642010515998015E-3</v>
      </c>
      <c r="L1652" s="138">
        <f t="shared" si="51"/>
        <v>-9.197041261919761</v>
      </c>
    </row>
    <row r="1653" spans="9:12" x14ac:dyDescent="0.3">
      <c r="I1653" s="132">
        <v>41758</v>
      </c>
      <c r="J1653" s="138">
        <v>55.72</v>
      </c>
      <c r="K1653" s="138">
        <f t="shared" si="50"/>
        <v>2.2854520422212109E-2</v>
      </c>
      <c r="L1653" s="138">
        <f t="shared" si="51"/>
        <v>27.425424506654529</v>
      </c>
    </row>
    <row r="1654" spans="9:12" x14ac:dyDescent="0.3">
      <c r="I1654" s="132">
        <v>41759</v>
      </c>
      <c r="J1654" s="138">
        <v>55.260000000000012</v>
      </c>
      <c r="K1654" s="138">
        <f t="shared" si="50"/>
        <v>-4.1448909713457487E-3</v>
      </c>
      <c r="L1654" s="138">
        <f t="shared" si="51"/>
        <v>-4.9738691656148974</v>
      </c>
    </row>
    <row r="1655" spans="9:12" x14ac:dyDescent="0.3">
      <c r="I1655" s="132">
        <v>41760</v>
      </c>
      <c r="J1655" s="138">
        <v>55.435000000000002</v>
      </c>
      <c r="K1655" s="138">
        <f t="shared" si="50"/>
        <v>-8.2297164325968487E-3</v>
      </c>
      <c r="L1655" s="138">
        <f t="shared" si="51"/>
        <v>-9.8756597191162179</v>
      </c>
    </row>
    <row r="1656" spans="9:12" x14ac:dyDescent="0.3">
      <c r="I1656" s="132">
        <v>41761</v>
      </c>
      <c r="J1656" s="138">
        <v>55.495000000000005</v>
      </c>
      <c r="K1656" s="138">
        <f t="shared" si="50"/>
        <v>-1.4123290104814258E-2</v>
      </c>
      <c r="L1656" s="138">
        <f t="shared" si="51"/>
        <v>-16.94794812577711</v>
      </c>
    </row>
    <row r="1657" spans="9:12" x14ac:dyDescent="0.3">
      <c r="I1657" s="132">
        <v>41764</v>
      </c>
      <c r="J1657" s="138">
        <v>55.81</v>
      </c>
      <c r="K1657" s="138">
        <f t="shared" si="50"/>
        <v>-6.0552092609082158E-3</v>
      </c>
      <c r="L1657" s="138">
        <f t="shared" si="51"/>
        <v>-7.2662511130898588</v>
      </c>
    </row>
    <row r="1658" spans="9:12" x14ac:dyDescent="0.3">
      <c r="I1658" s="132">
        <v>41765</v>
      </c>
      <c r="J1658" s="138">
        <v>56.46</v>
      </c>
      <c r="K1658" s="138">
        <f t="shared" si="50"/>
        <v>-7.1221313637562849E-3</v>
      </c>
      <c r="L1658" s="138">
        <f t="shared" si="51"/>
        <v>-8.5465576365075417</v>
      </c>
    </row>
    <row r="1659" spans="9:12" x14ac:dyDescent="0.3">
      <c r="I1659" s="132">
        <v>41766</v>
      </c>
      <c r="J1659" s="138">
        <v>54.54</v>
      </c>
      <c r="K1659" s="138">
        <f t="shared" si="50"/>
        <v>-4.8001396404259031E-2</v>
      </c>
      <c r="L1659" s="138">
        <f t="shared" si="51"/>
        <v>-57.601675685110834</v>
      </c>
    </row>
    <row r="1660" spans="9:12" x14ac:dyDescent="0.3">
      <c r="I1660" s="132">
        <v>41767</v>
      </c>
      <c r="J1660" s="138">
        <v>55.635000000000012</v>
      </c>
      <c r="K1660" s="138">
        <f t="shared" si="50"/>
        <v>-3.1761225200139027E-2</v>
      </c>
      <c r="L1660" s="138">
        <f t="shared" si="51"/>
        <v>-38.113470240166833</v>
      </c>
    </row>
    <row r="1661" spans="9:12" x14ac:dyDescent="0.3">
      <c r="I1661" s="132">
        <v>41768</v>
      </c>
      <c r="J1661" s="138">
        <v>56.945</v>
      </c>
      <c r="K1661" s="138">
        <f t="shared" si="50"/>
        <v>2.2810956443646349E-2</v>
      </c>
      <c r="L1661" s="138">
        <f t="shared" si="51"/>
        <v>27.373147732375617</v>
      </c>
    </row>
    <row r="1662" spans="9:12" x14ac:dyDescent="0.3">
      <c r="I1662" s="132">
        <v>41771</v>
      </c>
      <c r="J1662" s="138">
        <v>56.180000000000007</v>
      </c>
      <c r="K1662" s="138">
        <f t="shared" si="50"/>
        <v>8.2555635319455853E-3</v>
      </c>
      <c r="L1662" s="138">
        <f t="shared" si="51"/>
        <v>9.9066762383347005</v>
      </c>
    </row>
    <row r="1663" spans="9:12" x14ac:dyDescent="0.3">
      <c r="I1663" s="132">
        <v>41772</v>
      </c>
      <c r="J1663" s="138">
        <v>55.844999999999999</v>
      </c>
      <c r="K1663" s="138">
        <f t="shared" si="50"/>
        <v>1.0586319218240799E-2</v>
      </c>
      <c r="L1663" s="138">
        <f t="shared" si="51"/>
        <v>12.703583061888958</v>
      </c>
    </row>
    <row r="1664" spans="9:12" x14ac:dyDescent="0.3">
      <c r="I1664" s="132">
        <v>41773</v>
      </c>
      <c r="J1664" s="138">
        <v>55.724999999999994</v>
      </c>
      <c r="K1664" s="138">
        <f t="shared" si="50"/>
        <v>5.2313520339134483E-3</v>
      </c>
      <c r="L1664" s="138">
        <f t="shared" si="51"/>
        <v>6.2776224406961374</v>
      </c>
    </row>
    <row r="1665" spans="9:12" x14ac:dyDescent="0.3">
      <c r="I1665" s="132">
        <v>41774</v>
      </c>
      <c r="J1665" s="138">
        <v>58.04</v>
      </c>
      <c r="K1665" s="138">
        <f t="shared" si="50"/>
        <v>4.5859987386250911E-2</v>
      </c>
      <c r="L1665" s="138">
        <f t="shared" si="51"/>
        <v>55.031984863501094</v>
      </c>
    </row>
    <row r="1666" spans="9:12" x14ac:dyDescent="0.3">
      <c r="I1666" s="132">
        <v>41775</v>
      </c>
      <c r="J1666" s="138">
        <v>55.685000000000002</v>
      </c>
      <c r="K1666" s="138">
        <f t="shared" si="50"/>
        <v>-2.2397419817237053E-3</v>
      </c>
      <c r="L1666" s="138">
        <f t="shared" si="51"/>
        <v>-2.6876903780684462</v>
      </c>
    </row>
    <row r="1667" spans="9:12" x14ac:dyDescent="0.3">
      <c r="I1667" s="132">
        <v>41778</v>
      </c>
      <c r="J1667" s="138">
        <v>55.879999999999995</v>
      </c>
      <c r="K1667" s="138">
        <f t="shared" si="50"/>
        <v>-1.0272759475735129E-2</v>
      </c>
      <c r="L1667" s="138">
        <f t="shared" si="51"/>
        <v>-12.327311370882153</v>
      </c>
    </row>
    <row r="1668" spans="9:12" x14ac:dyDescent="0.3">
      <c r="I1668" s="132">
        <v>41779</v>
      </c>
      <c r="J1668" s="138">
        <v>55.77</v>
      </c>
      <c r="K1668" s="138">
        <f t="shared" si="50"/>
        <v>2.2552255225522625E-2</v>
      </c>
      <c r="L1668" s="138">
        <f t="shared" si="51"/>
        <v>27.06270627062715</v>
      </c>
    </row>
    <row r="1669" spans="9:12" x14ac:dyDescent="0.3">
      <c r="I1669" s="132">
        <v>41780</v>
      </c>
      <c r="J1669" s="138">
        <v>55.025000000000006</v>
      </c>
      <c r="K1669" s="138">
        <f t="shared" si="50"/>
        <v>-1.0964321020940171E-2</v>
      </c>
      <c r="L1669" s="138">
        <f t="shared" si="51"/>
        <v>-13.157185225128204</v>
      </c>
    </row>
    <row r="1670" spans="9:12" x14ac:dyDescent="0.3">
      <c r="I1670" s="132">
        <v>41781</v>
      </c>
      <c r="J1670" s="138">
        <v>55.84</v>
      </c>
      <c r="K1670" s="138">
        <f t="shared" si="50"/>
        <v>-1.9404688734743995E-2</v>
      </c>
      <c r="L1670" s="138">
        <f t="shared" si="51"/>
        <v>-23.285626481692791</v>
      </c>
    </row>
    <row r="1671" spans="9:12" x14ac:dyDescent="0.3">
      <c r="I1671" s="132">
        <v>41782</v>
      </c>
      <c r="J1671" s="138">
        <v>55.135000000000012</v>
      </c>
      <c r="K1671" s="138">
        <f t="shared" si="50"/>
        <v>-1.8600925596297516E-2</v>
      </c>
      <c r="L1671" s="138">
        <f t="shared" si="51"/>
        <v>-22.321110715557019</v>
      </c>
    </row>
    <row r="1672" spans="9:12" x14ac:dyDescent="0.3">
      <c r="I1672" s="132">
        <v>41786</v>
      </c>
      <c r="J1672" s="138">
        <v>54.06</v>
      </c>
      <c r="K1672" s="138">
        <f t="shared" si="50"/>
        <v>-3.1963470319634646E-2</v>
      </c>
      <c r="L1672" s="138">
        <f t="shared" si="51"/>
        <v>-38.35616438356157</v>
      </c>
    </row>
    <row r="1673" spans="9:12" x14ac:dyDescent="0.3">
      <c r="I1673" s="132">
        <v>41787</v>
      </c>
      <c r="J1673" s="138">
        <v>53.1</v>
      </c>
      <c r="K1673" s="138">
        <f t="shared" si="50"/>
        <v>-4.7106325706594766E-2</v>
      </c>
      <c r="L1673" s="138">
        <f t="shared" si="51"/>
        <v>-56.527590847913714</v>
      </c>
    </row>
    <row r="1674" spans="9:12" x14ac:dyDescent="0.3">
      <c r="I1674" s="132">
        <v>41788</v>
      </c>
      <c r="J1674" s="138">
        <v>52.435000000000002</v>
      </c>
      <c r="K1674" s="138">
        <f t="shared" si="50"/>
        <v>-9.6571330117160528E-2</v>
      </c>
      <c r="L1674" s="138">
        <f t="shared" si="51"/>
        <v>-115.88559614059264</v>
      </c>
    </row>
    <row r="1675" spans="9:12" x14ac:dyDescent="0.3">
      <c r="I1675" s="132">
        <v>41789</v>
      </c>
      <c r="J1675" s="138">
        <v>53.875</v>
      </c>
      <c r="K1675" s="138">
        <f t="shared" si="50"/>
        <v>-3.2504265062404634E-2</v>
      </c>
      <c r="L1675" s="138">
        <f t="shared" si="51"/>
        <v>-39.005118074885559</v>
      </c>
    </row>
    <row r="1676" spans="9:12" x14ac:dyDescent="0.3">
      <c r="I1676" s="132">
        <v>41792</v>
      </c>
      <c r="J1676" s="138">
        <v>52.835000000000001</v>
      </c>
      <c r="K1676" s="138">
        <f t="shared" si="50"/>
        <v>-5.4491768074445147E-2</v>
      </c>
      <c r="L1676" s="138">
        <f t="shared" si="51"/>
        <v>-65.39012168933418</v>
      </c>
    </row>
    <row r="1677" spans="9:12" x14ac:dyDescent="0.3">
      <c r="I1677" s="132">
        <v>41793</v>
      </c>
      <c r="J1677" s="138">
        <v>52.77</v>
      </c>
      <c r="K1677" s="138">
        <f t="shared" si="50"/>
        <v>-5.3792361484669177E-2</v>
      </c>
      <c r="L1677" s="138">
        <f t="shared" si="51"/>
        <v>-64.550833781603004</v>
      </c>
    </row>
    <row r="1678" spans="9:12" x14ac:dyDescent="0.3">
      <c r="I1678" s="132">
        <v>41794</v>
      </c>
      <c r="J1678" s="138">
        <v>52.805</v>
      </c>
      <c r="K1678" s="138">
        <f t="shared" si="50"/>
        <v>-4.034529759200374E-2</v>
      </c>
      <c r="L1678" s="138">
        <f t="shared" si="51"/>
        <v>-48.414357110404481</v>
      </c>
    </row>
    <row r="1679" spans="9:12" x14ac:dyDescent="0.3">
      <c r="I1679" s="132">
        <v>41795</v>
      </c>
      <c r="J1679" s="138">
        <v>51.655000000000001</v>
      </c>
      <c r="K1679" s="138">
        <f t="shared" ref="K1679:K1742" si="52">(J1679-J1670)/J1670</f>
        <v>-7.4946275071633275E-2</v>
      </c>
      <c r="L1679" s="138">
        <f t="shared" ref="L1679:L1742" si="53">K1679*$D$2/$D$1</f>
        <v>-89.935530085959925</v>
      </c>
    </row>
    <row r="1680" spans="9:12" x14ac:dyDescent="0.3">
      <c r="I1680" s="132">
        <v>41796</v>
      </c>
      <c r="J1680" s="138">
        <v>50.794999999999995</v>
      </c>
      <c r="K1680" s="138">
        <f t="shared" si="52"/>
        <v>-7.8715879205586592E-2</v>
      </c>
      <c r="L1680" s="138">
        <f t="shared" si="53"/>
        <v>-94.459055046703895</v>
      </c>
    </row>
    <row r="1681" spans="9:12" x14ac:dyDescent="0.3">
      <c r="I1681" s="132">
        <v>41799</v>
      </c>
      <c r="J1681" s="138">
        <v>52.29999999999999</v>
      </c>
      <c r="K1681" s="138">
        <f t="shared" si="52"/>
        <v>-3.2556418793932895E-2</v>
      </c>
      <c r="L1681" s="138">
        <f t="shared" si="53"/>
        <v>-39.067702552719474</v>
      </c>
    </row>
    <row r="1682" spans="9:12" x14ac:dyDescent="0.3">
      <c r="I1682" s="132">
        <v>41800</v>
      </c>
      <c r="J1682" s="138">
        <v>52.080000000000005</v>
      </c>
      <c r="K1682" s="138">
        <f t="shared" si="52"/>
        <v>-1.9209039548022524E-2</v>
      </c>
      <c r="L1682" s="138">
        <f t="shared" si="53"/>
        <v>-23.050847457627029</v>
      </c>
    </row>
    <row r="1683" spans="9:12" x14ac:dyDescent="0.3">
      <c r="I1683" s="132">
        <v>41801</v>
      </c>
      <c r="J1683" s="138">
        <v>53.164999999999999</v>
      </c>
      <c r="K1683" s="138">
        <f t="shared" si="52"/>
        <v>1.3921998665013766E-2</v>
      </c>
      <c r="L1683" s="138">
        <f t="shared" si="53"/>
        <v>16.706398398016518</v>
      </c>
    </row>
    <row r="1684" spans="9:12" x14ac:dyDescent="0.3">
      <c r="I1684" s="132">
        <v>41802</v>
      </c>
      <c r="J1684" s="138">
        <v>55.254999999999995</v>
      </c>
      <c r="K1684" s="138">
        <f t="shared" si="52"/>
        <v>2.5614849187934951E-2</v>
      </c>
      <c r="L1684" s="138">
        <f t="shared" si="53"/>
        <v>30.73781902552194</v>
      </c>
    </row>
    <row r="1685" spans="9:12" x14ac:dyDescent="0.3">
      <c r="I1685" s="132">
        <v>41803</v>
      </c>
      <c r="J1685" s="138">
        <v>54.18</v>
      </c>
      <c r="K1685" s="138">
        <f t="shared" si="52"/>
        <v>2.5456610201570907E-2</v>
      </c>
      <c r="L1685" s="138">
        <f t="shared" si="53"/>
        <v>30.547932241885086</v>
      </c>
    </row>
    <row r="1686" spans="9:12" x14ac:dyDescent="0.3">
      <c r="I1686" s="132">
        <v>41806</v>
      </c>
      <c r="J1686" s="138">
        <v>52.4</v>
      </c>
      <c r="K1686" s="138">
        <f t="shared" si="52"/>
        <v>-7.0115595982566713E-3</v>
      </c>
      <c r="L1686" s="138">
        <f t="shared" si="53"/>
        <v>-8.4138715179080048</v>
      </c>
    </row>
    <row r="1687" spans="9:12" x14ac:dyDescent="0.3">
      <c r="I1687" s="132">
        <v>41807</v>
      </c>
      <c r="J1687" s="138">
        <v>51.234999999999992</v>
      </c>
      <c r="K1687" s="138">
        <f t="shared" si="52"/>
        <v>-2.9732032951425194E-2</v>
      </c>
      <c r="L1687" s="138">
        <f t="shared" si="53"/>
        <v>-35.678439541710233</v>
      </c>
    </row>
    <row r="1688" spans="9:12" x14ac:dyDescent="0.3">
      <c r="I1688" s="132">
        <v>41808</v>
      </c>
      <c r="J1688" s="138">
        <v>50.245000000000005</v>
      </c>
      <c r="K1688" s="138">
        <f t="shared" si="52"/>
        <v>-2.7296486303358757E-2</v>
      </c>
      <c r="L1688" s="138">
        <f t="shared" si="53"/>
        <v>-32.755783564030509</v>
      </c>
    </row>
    <row r="1689" spans="9:12" x14ac:dyDescent="0.3">
      <c r="I1689" s="132">
        <v>41809</v>
      </c>
      <c r="J1689" s="138">
        <v>50.919999999999995</v>
      </c>
      <c r="K1689" s="138">
        <f t="shared" si="52"/>
        <v>2.4608721330839651E-3</v>
      </c>
      <c r="L1689" s="138">
        <f t="shared" si="53"/>
        <v>2.9530465597007582</v>
      </c>
    </row>
    <row r="1690" spans="9:12" x14ac:dyDescent="0.3">
      <c r="I1690" s="132">
        <v>41810</v>
      </c>
      <c r="J1690" s="138">
        <v>51.27</v>
      </c>
      <c r="K1690" s="138">
        <f t="shared" si="52"/>
        <v>-1.969407265774354E-2</v>
      </c>
      <c r="L1690" s="138">
        <f t="shared" si="53"/>
        <v>-23.632887189292248</v>
      </c>
    </row>
    <row r="1691" spans="9:12" x14ac:dyDescent="0.3">
      <c r="I1691" s="132">
        <v>41813</v>
      </c>
      <c r="J1691" s="138">
        <v>52.115000000000002</v>
      </c>
      <c r="K1691" s="138">
        <f t="shared" si="52"/>
        <v>6.7204301075262263E-4</v>
      </c>
      <c r="L1691" s="138">
        <f t="shared" si="53"/>
        <v>0.80645161290314704</v>
      </c>
    </row>
    <row r="1692" spans="9:12" x14ac:dyDescent="0.3">
      <c r="I1692" s="132">
        <v>41814</v>
      </c>
      <c r="J1692" s="138">
        <v>52.32500000000001</v>
      </c>
      <c r="K1692" s="138">
        <f t="shared" si="52"/>
        <v>-1.5799868334430343E-2</v>
      </c>
      <c r="L1692" s="138">
        <f t="shared" si="53"/>
        <v>-18.95984200131641</v>
      </c>
    </row>
    <row r="1693" spans="9:12" x14ac:dyDescent="0.3">
      <c r="I1693" s="132">
        <v>41815</v>
      </c>
      <c r="J1693" s="138">
        <v>54.28</v>
      </c>
      <c r="K1693" s="138">
        <f t="shared" si="52"/>
        <v>-1.7645461949144771E-2</v>
      </c>
      <c r="L1693" s="138">
        <f t="shared" si="53"/>
        <v>-21.174554338973721</v>
      </c>
    </row>
    <row r="1694" spans="9:12" x14ac:dyDescent="0.3">
      <c r="I1694" s="132">
        <v>41816</v>
      </c>
      <c r="J1694" s="138">
        <v>52.155000000000001</v>
      </c>
      <c r="K1694" s="138">
        <f t="shared" si="52"/>
        <v>-3.7375415282392001E-2</v>
      </c>
      <c r="L1694" s="138">
        <f t="shared" si="53"/>
        <v>-44.850498338870402</v>
      </c>
    </row>
    <row r="1695" spans="9:12" x14ac:dyDescent="0.3">
      <c r="I1695" s="132">
        <v>41817</v>
      </c>
      <c r="J1695" s="138">
        <v>50.890000000000008</v>
      </c>
      <c r="K1695" s="138">
        <f t="shared" si="52"/>
        <v>-2.8816793893129598E-2</v>
      </c>
      <c r="L1695" s="138">
        <f t="shared" si="53"/>
        <v>-34.580152671755521</v>
      </c>
    </row>
    <row r="1696" spans="9:12" x14ac:dyDescent="0.3">
      <c r="I1696" s="132">
        <v>41820</v>
      </c>
      <c r="J1696" s="138">
        <v>51.68</v>
      </c>
      <c r="K1696" s="138">
        <f t="shared" si="52"/>
        <v>8.6854689177321646E-3</v>
      </c>
      <c r="L1696" s="138">
        <f t="shared" si="53"/>
        <v>10.422562701278597</v>
      </c>
    </row>
    <row r="1697" spans="9:12" x14ac:dyDescent="0.3">
      <c r="I1697" s="132">
        <v>41821</v>
      </c>
      <c r="J1697" s="138">
        <v>51.93</v>
      </c>
      <c r="K1697" s="138">
        <f t="shared" si="52"/>
        <v>3.3535675191561247E-2</v>
      </c>
      <c r="L1697" s="138">
        <f t="shared" si="53"/>
        <v>40.242810229873498</v>
      </c>
    </row>
    <row r="1698" spans="9:12" x14ac:dyDescent="0.3">
      <c r="I1698" s="132">
        <v>41822</v>
      </c>
      <c r="J1698" s="138">
        <v>49.645000000000003</v>
      </c>
      <c r="K1698" s="138">
        <f t="shared" si="52"/>
        <v>-2.5039277297721752E-2</v>
      </c>
      <c r="L1698" s="138">
        <f t="shared" si="53"/>
        <v>-30.047132757266102</v>
      </c>
    </row>
    <row r="1699" spans="9:12" x14ac:dyDescent="0.3">
      <c r="I1699" s="132">
        <v>41823</v>
      </c>
      <c r="J1699" s="138">
        <v>53.109999999999992</v>
      </c>
      <c r="K1699" s="138">
        <f t="shared" si="52"/>
        <v>3.5888433781938546E-2</v>
      </c>
      <c r="L1699" s="138">
        <f t="shared" si="53"/>
        <v>43.066120538326253</v>
      </c>
    </row>
    <row r="1700" spans="9:12" x14ac:dyDescent="0.3">
      <c r="I1700" s="132">
        <v>41827</v>
      </c>
      <c r="J1700" s="138">
        <v>53.9</v>
      </c>
      <c r="K1700" s="138">
        <f t="shared" si="52"/>
        <v>3.4251175285426393E-2</v>
      </c>
      <c r="L1700" s="138">
        <f t="shared" si="53"/>
        <v>41.101410342511663</v>
      </c>
    </row>
    <row r="1701" spans="9:12" x14ac:dyDescent="0.3">
      <c r="I1701" s="132">
        <v>41828</v>
      </c>
      <c r="J1701" s="138">
        <v>52.455000000000005</v>
      </c>
      <c r="K1701" s="138">
        <f t="shared" si="52"/>
        <v>2.4844720496893535E-3</v>
      </c>
      <c r="L1701" s="138">
        <f t="shared" si="53"/>
        <v>2.9813664596272242</v>
      </c>
    </row>
    <row r="1702" spans="9:12" x14ac:dyDescent="0.3">
      <c r="I1702" s="132">
        <v>41829</v>
      </c>
      <c r="J1702" s="138">
        <v>53.384999999999998</v>
      </c>
      <c r="K1702" s="138">
        <f t="shared" si="52"/>
        <v>-1.6488577745025851E-2</v>
      </c>
      <c r="L1702" s="138">
        <f t="shared" si="53"/>
        <v>-19.786293294031019</v>
      </c>
    </row>
    <row r="1703" spans="9:12" x14ac:dyDescent="0.3">
      <c r="I1703" s="132">
        <v>41830</v>
      </c>
      <c r="J1703" s="138">
        <v>55.359999999999992</v>
      </c>
      <c r="K1703" s="138">
        <f t="shared" si="52"/>
        <v>6.145144281468682E-2</v>
      </c>
      <c r="L1703" s="138">
        <f t="shared" si="53"/>
        <v>73.741731377624177</v>
      </c>
    </row>
    <row r="1704" spans="9:12" x14ac:dyDescent="0.3">
      <c r="I1704" s="132">
        <v>41831</v>
      </c>
      <c r="J1704" s="138">
        <v>52.375</v>
      </c>
      <c r="K1704" s="138">
        <f t="shared" si="52"/>
        <v>2.9180585576733978E-2</v>
      </c>
      <c r="L1704" s="138">
        <f t="shared" si="53"/>
        <v>35.01670269208077</v>
      </c>
    </row>
    <row r="1705" spans="9:12" x14ac:dyDescent="0.3">
      <c r="I1705" s="132">
        <v>41834</v>
      </c>
      <c r="J1705" s="138">
        <v>54.305</v>
      </c>
      <c r="K1705" s="138">
        <f t="shared" si="52"/>
        <v>5.0793343653250778E-2</v>
      </c>
      <c r="L1705" s="138">
        <f t="shared" si="53"/>
        <v>60.952012383900929</v>
      </c>
    </row>
    <row r="1706" spans="9:12" x14ac:dyDescent="0.3">
      <c r="I1706" s="132">
        <v>41835</v>
      </c>
      <c r="J1706" s="138">
        <v>56.580000000000005</v>
      </c>
      <c r="K1706" s="138">
        <f t="shared" si="52"/>
        <v>8.9543616406701443E-2</v>
      </c>
      <c r="L1706" s="138">
        <f t="shared" si="53"/>
        <v>107.45233968804173</v>
      </c>
    </row>
    <row r="1707" spans="9:12" x14ac:dyDescent="0.3">
      <c r="I1707" s="132">
        <v>41836</v>
      </c>
      <c r="J1707" s="138">
        <v>51.94</v>
      </c>
      <c r="K1707" s="138">
        <f t="shared" si="52"/>
        <v>4.6228220364588464E-2</v>
      </c>
      <c r="L1707" s="138">
        <f t="shared" si="53"/>
        <v>55.473864437506151</v>
      </c>
    </row>
    <row r="1708" spans="9:12" x14ac:dyDescent="0.3">
      <c r="I1708" s="132">
        <v>41837</v>
      </c>
      <c r="J1708" s="138">
        <v>52.32500000000001</v>
      </c>
      <c r="K1708" s="138">
        <f t="shared" si="52"/>
        <v>-1.4780643946525748E-2</v>
      </c>
      <c r="L1708" s="138">
        <f t="shared" si="53"/>
        <v>-17.736772735830897</v>
      </c>
    </row>
    <row r="1709" spans="9:12" x14ac:dyDescent="0.3">
      <c r="I1709" s="132">
        <v>41838</v>
      </c>
      <c r="J1709" s="138">
        <v>50.664999999999999</v>
      </c>
      <c r="K1709" s="138">
        <f t="shared" si="52"/>
        <v>-6.0018552875695727E-2</v>
      </c>
      <c r="L1709" s="138">
        <f t="shared" si="53"/>
        <v>-72.02226345083487</v>
      </c>
    </row>
    <row r="1710" spans="9:12" x14ac:dyDescent="0.3">
      <c r="I1710" s="132">
        <v>41841</v>
      </c>
      <c r="J1710" s="138">
        <v>51.594999999999999</v>
      </c>
      <c r="K1710" s="138">
        <f t="shared" si="52"/>
        <v>-1.6395005242589009E-2</v>
      </c>
      <c r="L1710" s="138">
        <f t="shared" si="53"/>
        <v>-19.674006291106807</v>
      </c>
    </row>
    <row r="1711" spans="9:12" x14ac:dyDescent="0.3">
      <c r="I1711" s="132">
        <v>41842</v>
      </c>
      <c r="J1711" s="138">
        <v>50.805000000000007</v>
      </c>
      <c r="K1711" s="138">
        <f t="shared" si="52"/>
        <v>-4.832818207361602E-2</v>
      </c>
      <c r="L1711" s="138">
        <f t="shared" si="53"/>
        <v>-57.993818488339222</v>
      </c>
    </row>
    <row r="1712" spans="9:12" x14ac:dyDescent="0.3">
      <c r="I1712" s="132">
        <v>41843</v>
      </c>
      <c r="J1712" s="138">
        <v>50.134999999999998</v>
      </c>
      <c r="K1712" s="138">
        <f t="shared" si="52"/>
        <v>-9.4382225433525924E-2</v>
      </c>
      <c r="L1712" s="138">
        <f t="shared" si="53"/>
        <v>-113.25867052023109</v>
      </c>
    </row>
    <row r="1713" spans="9:12" x14ac:dyDescent="0.3">
      <c r="I1713" s="132">
        <v>41844</v>
      </c>
      <c r="J1713" s="138">
        <v>50.195</v>
      </c>
      <c r="K1713" s="138">
        <f t="shared" si="52"/>
        <v>-4.1622911694510732E-2</v>
      </c>
      <c r="L1713" s="138">
        <f t="shared" si="53"/>
        <v>-49.94749403341288</v>
      </c>
    </row>
    <row r="1714" spans="9:12" x14ac:dyDescent="0.3">
      <c r="I1714" s="132">
        <v>41845</v>
      </c>
      <c r="J1714" s="138">
        <v>50.715000000000003</v>
      </c>
      <c r="K1714" s="138">
        <f t="shared" si="52"/>
        <v>-6.6108093177423749E-2</v>
      </c>
      <c r="L1714" s="138">
        <f t="shared" si="53"/>
        <v>-79.329711812908499</v>
      </c>
    </row>
    <row r="1715" spans="9:12" x14ac:dyDescent="0.3">
      <c r="I1715" s="132">
        <v>41848</v>
      </c>
      <c r="J1715" s="138">
        <v>50.754999999999995</v>
      </c>
      <c r="K1715" s="138">
        <f t="shared" si="52"/>
        <v>-0.10295157299399098</v>
      </c>
      <c r="L1715" s="138">
        <f t="shared" si="53"/>
        <v>-123.54188759278917</v>
      </c>
    </row>
    <row r="1716" spans="9:12" x14ac:dyDescent="0.3">
      <c r="I1716" s="132">
        <v>41849</v>
      </c>
      <c r="J1716" s="138">
        <v>51.525000000000006</v>
      </c>
      <c r="K1716" s="138">
        <f t="shared" si="52"/>
        <v>-7.9899884482093203E-3</v>
      </c>
      <c r="L1716" s="138">
        <f t="shared" si="53"/>
        <v>-9.5879861378511837</v>
      </c>
    </row>
    <row r="1717" spans="9:12" x14ac:dyDescent="0.3">
      <c r="I1717" s="132">
        <v>41850</v>
      </c>
      <c r="J1717" s="138">
        <v>51.27</v>
      </c>
      <c r="K1717" s="138">
        <f t="shared" si="52"/>
        <v>-2.0162446249402898E-2</v>
      </c>
      <c r="L1717" s="138">
        <f t="shared" si="53"/>
        <v>-24.194935499283478</v>
      </c>
    </row>
    <row r="1718" spans="9:12" x14ac:dyDescent="0.3">
      <c r="I1718" s="132">
        <v>41851</v>
      </c>
      <c r="J1718" s="138">
        <v>55.914999999999999</v>
      </c>
      <c r="K1718" s="138">
        <f t="shared" si="52"/>
        <v>0.10362182966544953</v>
      </c>
      <c r="L1718" s="138">
        <f t="shared" si="53"/>
        <v>124.34619559853942</v>
      </c>
    </row>
    <row r="1719" spans="9:12" x14ac:dyDescent="0.3">
      <c r="I1719" s="132">
        <v>41852</v>
      </c>
      <c r="J1719" s="138">
        <v>53.104999999999997</v>
      </c>
      <c r="K1719" s="138">
        <f t="shared" si="52"/>
        <v>2.9266401783118481E-2</v>
      </c>
      <c r="L1719" s="138">
        <f t="shared" si="53"/>
        <v>35.119682139742174</v>
      </c>
    </row>
    <row r="1720" spans="9:12" x14ac:dyDescent="0.3">
      <c r="I1720" s="132">
        <v>41855</v>
      </c>
      <c r="J1720" s="138">
        <v>50.640000000000008</v>
      </c>
      <c r="K1720" s="138">
        <f t="shared" si="52"/>
        <v>-3.2477118393858702E-3</v>
      </c>
      <c r="L1720" s="138">
        <f t="shared" si="53"/>
        <v>-3.8972542072630443</v>
      </c>
    </row>
    <row r="1721" spans="9:12" x14ac:dyDescent="0.3">
      <c r="I1721" s="132">
        <v>41856</v>
      </c>
      <c r="J1721" s="138">
        <v>52.669999999999995</v>
      </c>
      <c r="K1721" s="138">
        <f t="shared" si="52"/>
        <v>5.0563478607758984E-2</v>
      </c>
      <c r="L1721" s="138">
        <f t="shared" si="53"/>
        <v>60.676174329310776</v>
      </c>
    </row>
    <row r="1722" spans="9:12" x14ac:dyDescent="0.3">
      <c r="I1722" s="132">
        <v>41857</v>
      </c>
      <c r="J1722" s="138">
        <v>52.46</v>
      </c>
      <c r="K1722" s="138">
        <f t="shared" si="52"/>
        <v>4.5124016336288486E-2</v>
      </c>
      <c r="L1722" s="138">
        <f t="shared" si="53"/>
        <v>54.14881960354618</v>
      </c>
    </row>
    <row r="1723" spans="9:12" x14ac:dyDescent="0.3">
      <c r="I1723" s="132">
        <v>41858</v>
      </c>
      <c r="J1723" s="138">
        <v>52.625</v>
      </c>
      <c r="K1723" s="138">
        <f t="shared" si="52"/>
        <v>3.7661441388149391E-2</v>
      </c>
      <c r="L1723" s="138">
        <f t="shared" si="53"/>
        <v>45.193729665779266</v>
      </c>
    </row>
    <row r="1724" spans="9:12" x14ac:dyDescent="0.3">
      <c r="I1724" s="132">
        <v>41859</v>
      </c>
      <c r="J1724" s="138">
        <v>52.609999999999992</v>
      </c>
      <c r="K1724" s="138">
        <f t="shared" si="52"/>
        <v>3.6548123337602149E-2</v>
      </c>
      <c r="L1724" s="138">
        <f t="shared" si="53"/>
        <v>43.857748005122573</v>
      </c>
    </row>
    <row r="1725" spans="9:12" x14ac:dyDescent="0.3">
      <c r="I1725" s="132">
        <v>41862</v>
      </c>
      <c r="J1725" s="138">
        <v>49.78</v>
      </c>
      <c r="K1725" s="138">
        <f t="shared" si="52"/>
        <v>-3.3867054827753602E-2</v>
      </c>
      <c r="L1725" s="138">
        <f t="shared" si="53"/>
        <v>-40.640465793304315</v>
      </c>
    </row>
    <row r="1726" spans="9:12" x14ac:dyDescent="0.3">
      <c r="I1726" s="132">
        <v>41863</v>
      </c>
      <c r="J1726" s="138">
        <v>49.74</v>
      </c>
      <c r="K1726" s="138">
        <f t="shared" si="52"/>
        <v>-2.9842012873025181E-2</v>
      </c>
      <c r="L1726" s="138">
        <f t="shared" si="53"/>
        <v>-35.810415447630213</v>
      </c>
    </row>
    <row r="1727" spans="9:12" x14ac:dyDescent="0.3">
      <c r="I1727" s="132">
        <v>41864</v>
      </c>
      <c r="J1727" s="138">
        <v>47.419999999999995</v>
      </c>
      <c r="K1727" s="138">
        <f t="shared" si="52"/>
        <v>-0.15192703210229822</v>
      </c>
      <c r="L1727" s="138">
        <f t="shared" si="53"/>
        <v>-182.31243852275784</v>
      </c>
    </row>
    <row r="1728" spans="9:12" x14ac:dyDescent="0.3">
      <c r="I1728" s="132">
        <v>41865</v>
      </c>
      <c r="J1728" s="138">
        <v>46.42499999999999</v>
      </c>
      <c r="K1728" s="138">
        <f t="shared" si="52"/>
        <v>-0.12578853215328137</v>
      </c>
      <c r="L1728" s="138">
        <f t="shared" si="53"/>
        <v>-150.94623858393763</v>
      </c>
    </row>
    <row r="1729" spans="9:12" x14ac:dyDescent="0.3">
      <c r="I1729" s="132">
        <v>41866</v>
      </c>
      <c r="J1729" s="138">
        <v>47.854999999999997</v>
      </c>
      <c r="K1729" s="138">
        <f t="shared" si="52"/>
        <v>-5.4996050552922796E-2</v>
      </c>
      <c r="L1729" s="138">
        <f t="shared" si="53"/>
        <v>-65.995260663507352</v>
      </c>
    </row>
    <row r="1730" spans="9:12" x14ac:dyDescent="0.3">
      <c r="I1730" s="132">
        <v>41869</v>
      </c>
      <c r="J1730" s="138">
        <v>46.854999999999997</v>
      </c>
      <c r="K1730" s="138">
        <f t="shared" si="52"/>
        <v>-0.11040440478450728</v>
      </c>
      <c r="L1730" s="138">
        <f t="shared" si="53"/>
        <v>-132.48528574140872</v>
      </c>
    </row>
    <row r="1731" spans="9:12" x14ac:dyDescent="0.3">
      <c r="I1731" s="132">
        <v>41870</v>
      </c>
      <c r="J1731" s="138">
        <v>47.09</v>
      </c>
      <c r="K1731" s="138">
        <f t="shared" si="52"/>
        <v>-0.10236370568051845</v>
      </c>
      <c r="L1731" s="138">
        <f t="shared" si="53"/>
        <v>-122.83644681662213</v>
      </c>
    </row>
    <row r="1732" spans="9:12" x14ac:dyDescent="0.3">
      <c r="I1732" s="132">
        <v>41871</v>
      </c>
      <c r="J1732" s="138">
        <v>46.875</v>
      </c>
      <c r="K1732" s="138">
        <f t="shared" si="52"/>
        <v>-0.10926365795724466</v>
      </c>
      <c r="L1732" s="138">
        <f t="shared" si="53"/>
        <v>-131.11638954869358</v>
      </c>
    </row>
    <row r="1733" spans="9:12" x14ac:dyDescent="0.3">
      <c r="I1733" s="132">
        <v>41872</v>
      </c>
      <c r="J1733" s="138">
        <v>46.02</v>
      </c>
      <c r="K1733" s="138">
        <f t="shared" si="52"/>
        <v>-0.12526135715643394</v>
      </c>
      <c r="L1733" s="138">
        <f t="shared" si="53"/>
        <v>-150.31362858772073</v>
      </c>
    </row>
    <row r="1734" spans="9:12" x14ac:dyDescent="0.3">
      <c r="I1734" s="132">
        <v>41873</v>
      </c>
      <c r="J1734" s="138">
        <v>44.859999999999992</v>
      </c>
      <c r="K1734" s="138">
        <f t="shared" si="52"/>
        <v>-9.8834873443150034E-2</v>
      </c>
      <c r="L1734" s="138">
        <f t="shared" si="53"/>
        <v>-118.60184813178003</v>
      </c>
    </row>
    <row r="1735" spans="9:12" x14ac:dyDescent="0.3">
      <c r="I1735" s="132">
        <v>41876</v>
      </c>
      <c r="J1735" s="138">
        <v>48.185000000000002</v>
      </c>
      <c r="K1735" s="138">
        <f t="shared" si="52"/>
        <v>-3.1262565339766783E-2</v>
      </c>
      <c r="L1735" s="138">
        <f t="shared" si="53"/>
        <v>-37.515078407720139</v>
      </c>
    </row>
    <row r="1736" spans="9:12" x14ac:dyDescent="0.3">
      <c r="I1736" s="132">
        <v>41877</v>
      </c>
      <c r="J1736" s="138">
        <v>51.305</v>
      </c>
      <c r="K1736" s="138">
        <f t="shared" si="52"/>
        <v>8.1927456769295776E-2</v>
      </c>
      <c r="L1736" s="138">
        <f t="shared" si="53"/>
        <v>98.312948123154925</v>
      </c>
    </row>
    <row r="1737" spans="9:12" x14ac:dyDescent="0.3">
      <c r="I1737" s="132">
        <v>41878</v>
      </c>
      <c r="J1737" s="138">
        <v>53.114999999999988</v>
      </c>
      <c r="K1737" s="138">
        <f t="shared" si="52"/>
        <v>0.14410339256865912</v>
      </c>
      <c r="L1737" s="138">
        <f t="shared" si="53"/>
        <v>172.92407108239092</v>
      </c>
    </row>
    <row r="1738" spans="9:12" x14ac:dyDescent="0.3">
      <c r="I1738" s="132">
        <v>41879</v>
      </c>
      <c r="J1738" s="138">
        <v>59.975000000000001</v>
      </c>
      <c r="K1738" s="138">
        <f t="shared" si="52"/>
        <v>0.25326507157036893</v>
      </c>
      <c r="L1738" s="138">
        <f t="shared" si="53"/>
        <v>303.91808588444269</v>
      </c>
    </row>
    <row r="1739" spans="9:12" x14ac:dyDescent="0.3">
      <c r="I1739" s="132">
        <v>41880</v>
      </c>
      <c r="J1739" s="138">
        <v>57.5</v>
      </c>
      <c r="K1739" s="138">
        <f t="shared" si="52"/>
        <v>0.22719026784761506</v>
      </c>
      <c r="L1739" s="138">
        <f t="shared" si="53"/>
        <v>272.62832141713807</v>
      </c>
    </row>
    <row r="1740" spans="9:12" x14ac:dyDescent="0.3">
      <c r="I1740" s="132">
        <v>41884</v>
      </c>
      <c r="J1740" s="138">
        <v>54.96</v>
      </c>
      <c r="K1740" s="138">
        <f t="shared" si="52"/>
        <v>0.16712677850923757</v>
      </c>
      <c r="L1740" s="138">
        <f t="shared" si="53"/>
        <v>200.55213421108508</v>
      </c>
    </row>
    <row r="1741" spans="9:12" x14ac:dyDescent="0.3">
      <c r="I1741" s="132">
        <v>41885</v>
      </c>
      <c r="J1741" s="138">
        <v>54.099999999999994</v>
      </c>
      <c r="K1741" s="138">
        <f t="shared" si="52"/>
        <v>0.15413333333333321</v>
      </c>
      <c r="L1741" s="138">
        <f t="shared" si="53"/>
        <v>184.95999999999984</v>
      </c>
    </row>
    <row r="1742" spans="9:12" x14ac:dyDescent="0.3">
      <c r="I1742" s="132">
        <v>41886</v>
      </c>
      <c r="J1742" s="138">
        <v>55.390000000000008</v>
      </c>
      <c r="K1742" s="138">
        <f t="shared" si="52"/>
        <v>0.20360712733594097</v>
      </c>
      <c r="L1742" s="138">
        <f t="shared" si="53"/>
        <v>244.32855280312916</v>
      </c>
    </row>
    <row r="1743" spans="9:12" x14ac:dyDescent="0.3">
      <c r="I1743" s="132">
        <v>41887</v>
      </c>
      <c r="J1743" s="138">
        <v>56.104999999999997</v>
      </c>
      <c r="K1743" s="138">
        <f t="shared" ref="K1743:K1806" si="54">(J1743-J1734)/J1734</f>
        <v>0.25066874721355342</v>
      </c>
      <c r="L1743" s="138">
        <f t="shared" ref="L1743:L1806" si="55">K1743*$D$2/$D$1</f>
        <v>300.80249665626411</v>
      </c>
    </row>
    <row r="1744" spans="9:12" x14ac:dyDescent="0.3">
      <c r="I1744" s="132">
        <v>41890</v>
      </c>
      <c r="J1744" s="138">
        <v>56.085000000000001</v>
      </c>
      <c r="K1744" s="138">
        <f t="shared" si="54"/>
        <v>0.16395143716924351</v>
      </c>
      <c r="L1744" s="138">
        <f t="shared" si="55"/>
        <v>196.74172460309222</v>
      </c>
    </row>
    <row r="1745" spans="9:12" x14ac:dyDescent="0.3">
      <c r="I1745" s="132">
        <v>41891</v>
      </c>
      <c r="J1745" s="138">
        <v>55.055</v>
      </c>
      <c r="K1745" s="138">
        <f t="shared" si="54"/>
        <v>7.3092291199688145E-2</v>
      </c>
      <c r="L1745" s="138">
        <f t="shared" si="55"/>
        <v>87.710749439625772</v>
      </c>
    </row>
    <row r="1746" spans="9:12" x14ac:dyDescent="0.3">
      <c r="I1746" s="132">
        <v>41892</v>
      </c>
      <c r="J1746" s="138">
        <v>55.435000000000002</v>
      </c>
      <c r="K1746" s="138">
        <f t="shared" si="54"/>
        <v>4.3678810128965732E-2</v>
      </c>
      <c r="L1746" s="138">
        <f t="shared" si="55"/>
        <v>52.414572154758879</v>
      </c>
    </row>
    <row r="1747" spans="9:12" x14ac:dyDescent="0.3">
      <c r="I1747" s="132">
        <v>41893</v>
      </c>
      <c r="J1747" s="138">
        <v>55.44</v>
      </c>
      <c r="K1747" s="138">
        <f t="shared" si="54"/>
        <v>-7.5614839516465249E-2</v>
      </c>
      <c r="L1747" s="138">
        <f t="shared" si="55"/>
        <v>-90.737807419758283</v>
      </c>
    </row>
    <row r="1748" spans="9:12" x14ac:dyDescent="0.3">
      <c r="I1748" s="132">
        <v>41894</v>
      </c>
      <c r="J1748" s="138">
        <v>55.31</v>
      </c>
      <c r="K1748" s="138">
        <f t="shared" si="54"/>
        <v>-3.8086956521739088E-2</v>
      </c>
      <c r="L1748" s="138">
        <f t="shared" si="55"/>
        <v>-45.704347826086902</v>
      </c>
    </row>
    <row r="1749" spans="9:12" x14ac:dyDescent="0.3">
      <c r="I1749" s="132">
        <v>41897</v>
      </c>
      <c r="J1749" s="138">
        <v>56.365000000000002</v>
      </c>
      <c r="K1749" s="138">
        <f t="shared" si="54"/>
        <v>2.5564046579330441E-2</v>
      </c>
      <c r="L1749" s="138">
        <f t="shared" si="55"/>
        <v>30.676855895196528</v>
      </c>
    </row>
    <row r="1750" spans="9:12" x14ac:dyDescent="0.3">
      <c r="I1750" s="132">
        <v>41898</v>
      </c>
      <c r="J1750" s="138">
        <v>53.41</v>
      </c>
      <c r="K1750" s="138">
        <f t="shared" si="54"/>
        <v>-1.2754158964879811E-2</v>
      </c>
      <c r="L1750" s="138">
        <f t="shared" si="55"/>
        <v>-15.304990757855773</v>
      </c>
    </row>
    <row r="1751" spans="9:12" x14ac:dyDescent="0.3">
      <c r="I1751" s="132">
        <v>41899</v>
      </c>
      <c r="J1751" s="138">
        <v>51.69</v>
      </c>
      <c r="K1751" s="138">
        <f t="shared" si="54"/>
        <v>-6.679906120238327E-2</v>
      </c>
      <c r="L1751" s="138">
        <f t="shared" si="55"/>
        <v>-80.158873442859928</v>
      </c>
    </row>
    <row r="1752" spans="9:12" x14ac:dyDescent="0.3">
      <c r="I1752" s="132">
        <v>41900</v>
      </c>
      <c r="J1752" s="138">
        <v>51.41</v>
      </c>
      <c r="K1752" s="138">
        <f t="shared" si="54"/>
        <v>-8.3682381249443022E-2</v>
      </c>
      <c r="L1752" s="138">
        <f t="shared" si="55"/>
        <v>-100.41885749933162</v>
      </c>
    </row>
    <row r="1753" spans="9:12" x14ac:dyDescent="0.3">
      <c r="I1753" s="132">
        <v>41901</v>
      </c>
      <c r="J1753" s="138">
        <v>50.49</v>
      </c>
      <c r="K1753" s="138">
        <f t="shared" si="54"/>
        <v>-9.9759293928857962E-2</v>
      </c>
      <c r="L1753" s="138">
        <f t="shared" si="55"/>
        <v>-119.71115271462956</v>
      </c>
    </row>
    <row r="1754" spans="9:12" x14ac:dyDescent="0.3">
      <c r="I1754" s="132">
        <v>41904</v>
      </c>
      <c r="J1754" s="138">
        <v>51.67499999999999</v>
      </c>
      <c r="K1754" s="138">
        <f t="shared" si="54"/>
        <v>-6.1393152302243389E-2</v>
      </c>
      <c r="L1754" s="138">
        <f t="shared" si="55"/>
        <v>-73.671782762692061</v>
      </c>
    </row>
    <row r="1755" spans="9:12" x14ac:dyDescent="0.3">
      <c r="I1755" s="132">
        <v>41905</v>
      </c>
      <c r="J1755" s="138">
        <v>56.455000000000005</v>
      </c>
      <c r="K1755" s="138">
        <f t="shared" si="54"/>
        <v>1.8399927843420278E-2</v>
      </c>
      <c r="L1755" s="138">
        <f t="shared" si="55"/>
        <v>22.079913412104332</v>
      </c>
    </row>
    <row r="1756" spans="9:12" x14ac:dyDescent="0.3">
      <c r="I1756" s="132">
        <v>41906</v>
      </c>
      <c r="J1756" s="138">
        <v>52.455000000000005</v>
      </c>
      <c r="K1756" s="138">
        <f t="shared" si="54"/>
        <v>-5.3841991341991205E-2</v>
      </c>
      <c r="L1756" s="138">
        <f t="shared" si="55"/>
        <v>-64.610389610389447</v>
      </c>
    </row>
    <row r="1757" spans="9:12" x14ac:dyDescent="0.3">
      <c r="I1757" s="132">
        <v>41907</v>
      </c>
      <c r="J1757" s="138">
        <v>54.094999999999999</v>
      </c>
      <c r="K1757" s="138">
        <f t="shared" si="54"/>
        <v>-2.1967094557946182E-2</v>
      </c>
      <c r="L1757" s="138">
        <f t="shared" si="55"/>
        <v>-26.360513469535416</v>
      </c>
    </row>
    <row r="1758" spans="9:12" x14ac:dyDescent="0.3">
      <c r="I1758" s="132">
        <v>41908</v>
      </c>
      <c r="J1758" s="138">
        <v>54.975000000000001</v>
      </c>
      <c r="K1758" s="138">
        <f t="shared" si="54"/>
        <v>-2.4660693692894534E-2</v>
      </c>
      <c r="L1758" s="138">
        <f t="shared" si="55"/>
        <v>-29.59283243147344</v>
      </c>
    </row>
    <row r="1759" spans="9:12" x14ac:dyDescent="0.3">
      <c r="I1759" s="132">
        <v>41911</v>
      </c>
      <c r="J1759" s="138">
        <v>55.835000000000001</v>
      </c>
      <c r="K1759" s="138">
        <f t="shared" si="54"/>
        <v>4.5403482493915077E-2</v>
      </c>
      <c r="L1759" s="138">
        <f t="shared" si="55"/>
        <v>54.484178992698084</v>
      </c>
    </row>
    <row r="1760" spans="9:12" x14ac:dyDescent="0.3">
      <c r="I1760" s="132">
        <v>41912</v>
      </c>
      <c r="J1760" s="138">
        <v>59.57500000000001</v>
      </c>
      <c r="K1760" s="138">
        <f t="shared" si="54"/>
        <v>0.15254401238150536</v>
      </c>
      <c r="L1760" s="138">
        <f t="shared" si="55"/>
        <v>183.05281485780642</v>
      </c>
    </row>
    <row r="1761" spans="9:12" x14ac:dyDescent="0.3">
      <c r="I1761" s="132">
        <v>41913</v>
      </c>
      <c r="J1761" s="138">
        <v>58.59</v>
      </c>
      <c r="K1761" s="138">
        <f t="shared" si="54"/>
        <v>0.13966154444660586</v>
      </c>
      <c r="L1761" s="138">
        <f t="shared" si="55"/>
        <v>167.59385333592704</v>
      </c>
    </row>
    <row r="1762" spans="9:12" x14ac:dyDescent="0.3">
      <c r="I1762" s="132">
        <v>41914</v>
      </c>
      <c r="J1762" s="138">
        <v>58.995000000000005</v>
      </c>
      <c r="K1762" s="138">
        <f t="shared" si="54"/>
        <v>0.1684491978609626</v>
      </c>
      <c r="L1762" s="138">
        <f t="shared" si="55"/>
        <v>202.13903743315512</v>
      </c>
    </row>
    <row r="1763" spans="9:12" x14ac:dyDescent="0.3">
      <c r="I1763" s="132">
        <v>41915</v>
      </c>
      <c r="J1763" s="138">
        <v>55.794999999999995</v>
      </c>
      <c r="K1763" s="138">
        <f t="shared" si="54"/>
        <v>7.9729075955491155E-2</v>
      </c>
      <c r="L1763" s="138">
        <f t="shared" si="55"/>
        <v>95.674891146589374</v>
      </c>
    </row>
    <row r="1764" spans="9:12" x14ac:dyDescent="0.3">
      <c r="I1764" s="132">
        <v>41918</v>
      </c>
      <c r="J1764" s="138">
        <v>56.52</v>
      </c>
      <c r="K1764" s="138">
        <f t="shared" si="54"/>
        <v>1.1513594898591396E-3</v>
      </c>
      <c r="L1764" s="138">
        <f t="shared" si="55"/>
        <v>1.3816313878309674</v>
      </c>
    </row>
    <row r="1765" spans="9:12" x14ac:dyDescent="0.3">
      <c r="I1765" s="132">
        <v>41919</v>
      </c>
      <c r="J1765" s="138">
        <v>56.125</v>
      </c>
      <c r="K1765" s="138">
        <f t="shared" si="54"/>
        <v>6.9964731674768743E-2</v>
      </c>
      <c r="L1765" s="138">
        <f t="shared" si="55"/>
        <v>83.957678009722486</v>
      </c>
    </row>
    <row r="1766" spans="9:12" x14ac:dyDescent="0.3">
      <c r="I1766" s="132">
        <v>41920</v>
      </c>
      <c r="J1766" s="138">
        <v>50.07500000000001</v>
      </c>
      <c r="K1766" s="138">
        <f t="shared" si="54"/>
        <v>-7.4313707366669549E-2</v>
      </c>
      <c r="L1766" s="138">
        <f t="shared" si="55"/>
        <v>-89.176448840003459</v>
      </c>
    </row>
    <row r="1767" spans="9:12" x14ac:dyDescent="0.3">
      <c r="I1767" s="132">
        <v>41921</v>
      </c>
      <c r="J1767" s="138">
        <v>53.794999999999995</v>
      </c>
      <c r="K1767" s="138">
        <f t="shared" si="54"/>
        <v>-2.146430195543441E-2</v>
      </c>
      <c r="L1767" s="138">
        <f t="shared" si="55"/>
        <v>-25.757162346521291</v>
      </c>
    </row>
    <row r="1768" spans="9:12" x14ac:dyDescent="0.3">
      <c r="I1768" s="132">
        <v>41922</v>
      </c>
      <c r="J1768" s="138">
        <v>56.705000000000005</v>
      </c>
      <c r="K1768" s="138">
        <f t="shared" si="54"/>
        <v>1.55816244291216E-2</v>
      </c>
      <c r="L1768" s="138">
        <f t="shared" si="55"/>
        <v>18.697949314945919</v>
      </c>
    </row>
    <row r="1769" spans="9:12" x14ac:dyDescent="0.3">
      <c r="I1769" s="132">
        <v>41925</v>
      </c>
      <c r="J1769" s="138">
        <v>59.285000000000004</v>
      </c>
      <c r="K1769" s="138">
        <f t="shared" si="54"/>
        <v>-4.8678136802351021E-3</v>
      </c>
      <c r="L1769" s="138">
        <f t="shared" si="55"/>
        <v>-5.841376416282122</v>
      </c>
    </row>
    <row r="1770" spans="9:12" x14ac:dyDescent="0.3">
      <c r="I1770" s="132">
        <v>41926</v>
      </c>
      <c r="J1770" s="138">
        <v>53.84</v>
      </c>
      <c r="K1770" s="138">
        <f t="shared" si="54"/>
        <v>-8.1071855265403642E-2</v>
      </c>
      <c r="L1770" s="138">
        <f t="shared" si="55"/>
        <v>-97.286226318484353</v>
      </c>
    </row>
    <row r="1771" spans="9:12" x14ac:dyDescent="0.3">
      <c r="I1771" s="132">
        <v>41927</v>
      </c>
      <c r="J1771" s="138">
        <v>58.685000000000002</v>
      </c>
      <c r="K1771" s="138">
        <f t="shared" si="54"/>
        <v>-5.2546826002203961E-3</v>
      </c>
      <c r="L1771" s="138">
        <f t="shared" si="55"/>
        <v>-6.3056191202644749</v>
      </c>
    </row>
    <row r="1772" spans="9:12" x14ac:dyDescent="0.3">
      <c r="I1772" s="132">
        <v>41928</v>
      </c>
      <c r="J1772" s="138">
        <v>54.594999999999999</v>
      </c>
      <c r="K1772" s="138">
        <f t="shared" si="54"/>
        <v>-2.1507303521820877E-2</v>
      </c>
      <c r="L1772" s="138">
        <f t="shared" si="55"/>
        <v>-25.808764226185048</v>
      </c>
    </row>
    <row r="1773" spans="9:12" x14ac:dyDescent="0.3">
      <c r="I1773" s="132">
        <v>41929</v>
      </c>
      <c r="J1773" s="138">
        <v>57.784999999999997</v>
      </c>
      <c r="K1773" s="138">
        <f t="shared" si="54"/>
        <v>2.2381457891011914E-2</v>
      </c>
      <c r="L1773" s="138">
        <f t="shared" si="55"/>
        <v>26.857749469214294</v>
      </c>
    </row>
    <row r="1774" spans="9:12" x14ac:dyDescent="0.3">
      <c r="I1774" s="132">
        <v>41932</v>
      </c>
      <c r="J1774" s="138">
        <v>57.335000000000001</v>
      </c>
      <c r="K1774" s="138">
        <f t="shared" si="54"/>
        <v>2.1559020044543444E-2</v>
      </c>
      <c r="L1774" s="138">
        <f t="shared" si="55"/>
        <v>25.870824053452129</v>
      </c>
    </row>
    <row r="1775" spans="9:12" x14ac:dyDescent="0.3">
      <c r="I1775" s="132">
        <v>41933</v>
      </c>
      <c r="J1775" s="138">
        <v>50.965000000000003</v>
      </c>
      <c r="K1775" s="138">
        <f t="shared" si="54"/>
        <v>1.7773339990014844E-2</v>
      </c>
      <c r="L1775" s="138">
        <f t="shared" si="55"/>
        <v>21.328007988017809</v>
      </c>
    </row>
    <row r="1776" spans="9:12" x14ac:dyDescent="0.3">
      <c r="I1776" s="132">
        <v>41934</v>
      </c>
      <c r="J1776" s="138">
        <v>53.28</v>
      </c>
      <c r="K1776" s="138">
        <f t="shared" si="54"/>
        <v>-9.57338042569E-3</v>
      </c>
      <c r="L1776" s="138">
        <f t="shared" si="55"/>
        <v>-11.488056510827999</v>
      </c>
    </row>
    <row r="1777" spans="9:12" x14ac:dyDescent="0.3">
      <c r="I1777" s="132">
        <v>41935</v>
      </c>
      <c r="J1777" s="138">
        <v>51.21</v>
      </c>
      <c r="K1777" s="138">
        <f t="shared" si="54"/>
        <v>-9.6905034829380191E-2</v>
      </c>
      <c r="L1777" s="138">
        <f t="shared" si="55"/>
        <v>-116.28604179525621</v>
      </c>
    </row>
    <row r="1778" spans="9:12" x14ac:dyDescent="0.3">
      <c r="I1778" s="132">
        <v>41936</v>
      </c>
      <c r="J1778" s="138">
        <v>52.81</v>
      </c>
      <c r="K1778" s="138">
        <f t="shared" si="54"/>
        <v>-0.10921818335160666</v>
      </c>
      <c r="L1778" s="138">
        <f t="shared" si="55"/>
        <v>-131.06182002192799</v>
      </c>
    </row>
    <row r="1779" spans="9:12" x14ac:dyDescent="0.3">
      <c r="I1779" s="132">
        <v>41939</v>
      </c>
      <c r="J1779" s="138">
        <v>53.965000000000003</v>
      </c>
      <c r="K1779" s="138">
        <f t="shared" si="54"/>
        <v>2.3216939078751857E-3</v>
      </c>
      <c r="L1779" s="138">
        <f t="shared" si="55"/>
        <v>2.7860326894502228</v>
      </c>
    </row>
    <row r="1780" spans="9:12" x14ac:dyDescent="0.3">
      <c r="I1780" s="132">
        <v>41940</v>
      </c>
      <c r="J1780" s="138">
        <v>45.78</v>
      </c>
      <c r="K1780" s="138">
        <f t="shared" si="54"/>
        <v>-0.21990287126182159</v>
      </c>
      <c r="L1780" s="138">
        <f t="shared" si="55"/>
        <v>-263.88344551418589</v>
      </c>
    </row>
    <row r="1781" spans="9:12" x14ac:dyDescent="0.3">
      <c r="I1781" s="132">
        <v>41941</v>
      </c>
      <c r="J1781" s="138">
        <v>48.4</v>
      </c>
      <c r="K1781" s="138">
        <f t="shared" si="54"/>
        <v>-0.11347192966388864</v>
      </c>
      <c r="L1781" s="138">
        <f t="shared" si="55"/>
        <v>-136.16631559666635</v>
      </c>
    </row>
    <row r="1782" spans="9:12" x14ac:dyDescent="0.3">
      <c r="I1782" s="132">
        <v>41942</v>
      </c>
      <c r="J1782" s="138">
        <v>48.155000000000001</v>
      </c>
      <c r="K1782" s="138">
        <f t="shared" si="54"/>
        <v>-0.16665224539240281</v>
      </c>
      <c r="L1782" s="138">
        <f t="shared" si="55"/>
        <v>-199.98269447088336</v>
      </c>
    </row>
    <row r="1783" spans="9:12" x14ac:dyDescent="0.3">
      <c r="I1783" s="132">
        <v>41943</v>
      </c>
      <c r="J1783" s="138">
        <v>47.129999999999995</v>
      </c>
      <c r="K1783" s="138">
        <f t="shared" si="54"/>
        <v>-0.17798901194732719</v>
      </c>
      <c r="L1783" s="138">
        <f t="shared" si="55"/>
        <v>-213.5868143367926</v>
      </c>
    </row>
    <row r="1784" spans="9:12" x14ac:dyDescent="0.3">
      <c r="I1784" s="132">
        <v>41946</v>
      </c>
      <c r="J1784" s="138">
        <v>46.04</v>
      </c>
      <c r="K1784" s="138">
        <f t="shared" si="54"/>
        <v>-9.6634945550868323E-2</v>
      </c>
      <c r="L1784" s="138">
        <f t="shared" si="55"/>
        <v>-115.96193466104198</v>
      </c>
    </row>
    <row r="1785" spans="9:12" x14ac:dyDescent="0.3">
      <c r="I1785" s="132">
        <v>41947</v>
      </c>
      <c r="J1785" s="138">
        <v>46.03</v>
      </c>
      <c r="K1785" s="138">
        <f t="shared" si="54"/>
        <v>-0.13607357357357358</v>
      </c>
      <c r="L1785" s="138">
        <f t="shared" si="55"/>
        <v>-163.28828828828827</v>
      </c>
    </row>
    <row r="1786" spans="9:12" x14ac:dyDescent="0.3">
      <c r="I1786" s="132">
        <v>41948</v>
      </c>
      <c r="J1786" s="138">
        <v>44.774999999999999</v>
      </c>
      <c r="K1786" s="138">
        <f t="shared" si="54"/>
        <v>-0.12565905096660812</v>
      </c>
      <c r="L1786" s="138">
        <f t="shared" si="55"/>
        <v>-150.79086115992973</v>
      </c>
    </row>
    <row r="1787" spans="9:12" x14ac:dyDescent="0.3">
      <c r="I1787" s="132">
        <v>41949</v>
      </c>
      <c r="J1787" s="138">
        <v>40.715000000000003</v>
      </c>
      <c r="K1787" s="138">
        <f t="shared" si="54"/>
        <v>-0.22902859306949439</v>
      </c>
      <c r="L1787" s="138">
        <f t="shared" si="55"/>
        <v>-274.83431168339325</v>
      </c>
    </row>
    <row r="1788" spans="9:12" x14ac:dyDescent="0.3">
      <c r="I1788" s="132">
        <v>41950</v>
      </c>
      <c r="J1788" s="138">
        <v>39.049999999999997</v>
      </c>
      <c r="K1788" s="138">
        <f t="shared" si="54"/>
        <v>-0.27638284073010294</v>
      </c>
      <c r="L1788" s="138">
        <f t="shared" si="55"/>
        <v>-331.65940887612351</v>
      </c>
    </row>
    <row r="1789" spans="9:12" x14ac:dyDescent="0.3">
      <c r="I1789" s="132">
        <v>41953</v>
      </c>
      <c r="J1789" s="138">
        <v>40.174999999999997</v>
      </c>
      <c r="K1789" s="138">
        <f t="shared" si="54"/>
        <v>-0.12243337702053307</v>
      </c>
      <c r="L1789" s="138">
        <f t="shared" si="55"/>
        <v>-146.92005242463969</v>
      </c>
    </row>
    <row r="1790" spans="9:12" x14ac:dyDescent="0.3">
      <c r="I1790" s="132">
        <v>41954</v>
      </c>
      <c r="J1790" s="138">
        <v>39.950000000000003</v>
      </c>
      <c r="K1790" s="138">
        <f t="shared" si="54"/>
        <v>-0.17458677685950405</v>
      </c>
      <c r="L1790" s="138">
        <f t="shared" si="55"/>
        <v>-209.50413223140487</v>
      </c>
    </row>
    <row r="1791" spans="9:12" x14ac:dyDescent="0.3">
      <c r="I1791" s="132">
        <v>41955</v>
      </c>
      <c r="J1791" s="138">
        <v>38.394999999999996</v>
      </c>
      <c r="K1791" s="138">
        <f t="shared" si="54"/>
        <v>-0.2026788495483336</v>
      </c>
      <c r="L1791" s="138">
        <f t="shared" si="55"/>
        <v>-243.2146194580003</v>
      </c>
    </row>
    <row r="1792" spans="9:12" x14ac:dyDescent="0.3">
      <c r="I1792" s="132">
        <v>41956</v>
      </c>
      <c r="J1792" s="138">
        <v>42.064999999999998</v>
      </c>
      <c r="K1792" s="138">
        <f t="shared" si="54"/>
        <v>-0.1074687035858264</v>
      </c>
      <c r="L1792" s="138">
        <f t="shared" si="55"/>
        <v>-128.96244430299168</v>
      </c>
    </row>
    <row r="1793" spans="9:12" x14ac:dyDescent="0.3">
      <c r="I1793" s="132">
        <v>41957</v>
      </c>
      <c r="J1793" s="138">
        <v>38.409999999999997</v>
      </c>
      <c r="K1793" s="138">
        <f t="shared" si="54"/>
        <v>-0.16572545612510867</v>
      </c>
      <c r="L1793" s="138">
        <f t="shared" si="55"/>
        <v>-198.87054735013041</v>
      </c>
    </row>
    <row r="1794" spans="9:12" x14ac:dyDescent="0.3">
      <c r="I1794" s="132">
        <v>41960</v>
      </c>
      <c r="J1794" s="138">
        <v>37.36</v>
      </c>
      <c r="K1794" s="138">
        <f t="shared" si="54"/>
        <v>-0.18835542037801437</v>
      </c>
      <c r="L1794" s="138">
        <f t="shared" si="55"/>
        <v>-226.02650445361724</v>
      </c>
    </row>
    <row r="1795" spans="9:12" x14ac:dyDescent="0.3">
      <c r="I1795" s="132">
        <v>41961</v>
      </c>
      <c r="J1795" s="138">
        <v>42.245000000000005</v>
      </c>
      <c r="K1795" s="138">
        <f t="shared" si="54"/>
        <v>-5.6504745951982002E-2</v>
      </c>
      <c r="L1795" s="138">
        <f t="shared" si="55"/>
        <v>-67.805695142378397</v>
      </c>
    </row>
    <row r="1796" spans="9:12" x14ac:dyDescent="0.3">
      <c r="I1796" s="132">
        <v>41962</v>
      </c>
      <c r="J1796" s="138">
        <v>44.414999999999999</v>
      </c>
      <c r="K1796" s="138">
        <f t="shared" si="54"/>
        <v>9.087559867370737E-2</v>
      </c>
      <c r="L1796" s="138">
        <f t="shared" si="55"/>
        <v>109.05071840844884</v>
      </c>
    </row>
    <row r="1797" spans="9:12" x14ac:dyDescent="0.3">
      <c r="I1797" s="132">
        <v>41963</v>
      </c>
      <c r="J1797" s="138">
        <v>38.769999999999996</v>
      </c>
      <c r="K1797" s="138">
        <f t="shared" si="54"/>
        <v>-7.1702944942381858E-3</v>
      </c>
      <c r="L1797" s="138">
        <f t="shared" si="55"/>
        <v>-8.6043533930858231</v>
      </c>
    </row>
    <row r="1798" spans="9:12" x14ac:dyDescent="0.3">
      <c r="I1798" s="132">
        <v>41964</v>
      </c>
      <c r="J1798" s="138">
        <v>39.33</v>
      </c>
      <c r="K1798" s="138">
        <f t="shared" si="54"/>
        <v>-2.1032980709396364E-2</v>
      </c>
      <c r="L1798" s="138">
        <f t="shared" si="55"/>
        <v>-25.239576851275636</v>
      </c>
    </row>
    <row r="1799" spans="9:12" x14ac:dyDescent="0.3">
      <c r="I1799" s="132">
        <v>41967</v>
      </c>
      <c r="J1799" s="138">
        <v>53.109999999999992</v>
      </c>
      <c r="K1799" s="138">
        <f t="shared" si="54"/>
        <v>0.32941176470588207</v>
      </c>
      <c r="L1799" s="138">
        <f t="shared" si="55"/>
        <v>395.29411764705844</v>
      </c>
    </row>
    <row r="1800" spans="9:12" x14ac:dyDescent="0.3">
      <c r="I1800" s="132">
        <v>41968</v>
      </c>
      <c r="J1800" s="138">
        <v>53.95000000000001</v>
      </c>
      <c r="K1800" s="138">
        <f t="shared" si="54"/>
        <v>0.40513087641620044</v>
      </c>
      <c r="L1800" s="138">
        <f t="shared" si="55"/>
        <v>486.1570516994405</v>
      </c>
    </row>
    <row r="1801" spans="9:12" x14ac:dyDescent="0.3">
      <c r="I1801" s="132">
        <v>41969</v>
      </c>
      <c r="J1801" s="138">
        <v>51.395000000000003</v>
      </c>
      <c r="K1801" s="138">
        <f t="shared" si="54"/>
        <v>0.22179959586354467</v>
      </c>
      <c r="L1801" s="138">
        <f t="shared" si="55"/>
        <v>266.15951503625359</v>
      </c>
    </row>
    <row r="1802" spans="9:12" x14ac:dyDescent="0.3">
      <c r="I1802" s="132">
        <v>41971</v>
      </c>
      <c r="J1802" s="138">
        <v>34.265000000000001</v>
      </c>
      <c r="K1802" s="138">
        <f t="shared" si="54"/>
        <v>-0.10791460557146566</v>
      </c>
      <c r="L1802" s="138">
        <f t="shared" si="55"/>
        <v>-129.49752668575877</v>
      </c>
    </row>
    <row r="1803" spans="9:12" x14ac:dyDescent="0.3">
      <c r="I1803" s="132">
        <v>41974</v>
      </c>
      <c r="J1803" s="138">
        <v>33.825000000000003</v>
      </c>
      <c r="K1803" s="138">
        <f t="shared" si="54"/>
        <v>-9.4619914346894984E-2</v>
      </c>
      <c r="L1803" s="138">
        <f t="shared" si="55"/>
        <v>-113.54389721627399</v>
      </c>
    </row>
    <row r="1804" spans="9:12" x14ac:dyDescent="0.3">
      <c r="I1804" s="132">
        <v>41975</v>
      </c>
      <c r="J1804" s="138">
        <v>33.14</v>
      </c>
      <c r="K1804" s="138">
        <f t="shared" si="54"/>
        <v>-0.21552846490708966</v>
      </c>
      <c r="L1804" s="138">
        <f t="shared" si="55"/>
        <v>-258.63415788850756</v>
      </c>
    </row>
    <row r="1805" spans="9:12" x14ac:dyDescent="0.3">
      <c r="I1805" s="132">
        <v>41976</v>
      </c>
      <c r="J1805" s="138">
        <v>32.840000000000003</v>
      </c>
      <c r="K1805" s="138">
        <f t="shared" si="54"/>
        <v>-0.26061015422717543</v>
      </c>
      <c r="L1805" s="138">
        <f t="shared" si="55"/>
        <v>-312.73218507261049</v>
      </c>
    </row>
    <row r="1806" spans="9:12" x14ac:dyDescent="0.3">
      <c r="I1806" s="132">
        <v>41977</v>
      </c>
      <c r="J1806" s="138">
        <v>32.89</v>
      </c>
      <c r="K1806" s="138">
        <f t="shared" si="54"/>
        <v>-0.15166365746711363</v>
      </c>
      <c r="L1806" s="138">
        <f t="shared" si="55"/>
        <v>-181.99638896053634</v>
      </c>
    </row>
    <row r="1807" spans="9:12" x14ac:dyDescent="0.3">
      <c r="I1807" s="132">
        <v>41978</v>
      </c>
      <c r="J1807" s="138">
        <v>32.43</v>
      </c>
      <c r="K1807" s="138">
        <f t="shared" ref="K1807:K1870" si="56">(J1807-J1798)/J1798</f>
        <v>-0.17543859649122803</v>
      </c>
      <c r="L1807" s="138">
        <f t="shared" ref="L1807:L1870" si="57">K1807*$D$2/$D$1</f>
        <v>-210.52631578947361</v>
      </c>
    </row>
    <row r="1808" spans="9:12" x14ac:dyDescent="0.3">
      <c r="I1808" s="132">
        <v>41981</v>
      </c>
      <c r="J1808" s="138">
        <v>33.39</v>
      </c>
      <c r="K1808" s="138">
        <f t="shared" si="56"/>
        <v>-0.37130483901336836</v>
      </c>
      <c r="L1808" s="138">
        <f t="shared" si="57"/>
        <v>-445.56580681604203</v>
      </c>
    </row>
    <row r="1809" spans="9:12" x14ac:dyDescent="0.3">
      <c r="I1809" s="132">
        <v>41982</v>
      </c>
      <c r="J1809" s="138">
        <v>33.36</v>
      </c>
      <c r="K1809" s="138">
        <f t="shared" si="56"/>
        <v>-0.38164967562557939</v>
      </c>
      <c r="L1809" s="138">
        <f t="shared" si="57"/>
        <v>-457.9796107506952</v>
      </c>
    </row>
    <row r="1810" spans="9:12" x14ac:dyDescent="0.3">
      <c r="I1810" s="132">
        <v>41983</v>
      </c>
      <c r="J1810" s="138">
        <v>33.734999999999999</v>
      </c>
      <c r="K1810" s="138">
        <f t="shared" si="56"/>
        <v>-0.34361319194474177</v>
      </c>
      <c r="L1810" s="138">
        <f t="shared" si="57"/>
        <v>-412.33583033369013</v>
      </c>
    </row>
    <row r="1811" spans="9:12" x14ac:dyDescent="0.3">
      <c r="I1811" s="132">
        <v>41984</v>
      </c>
      <c r="J1811" s="138">
        <v>35.99</v>
      </c>
      <c r="K1811" s="138">
        <f t="shared" si="56"/>
        <v>5.034291551145488E-2</v>
      </c>
      <c r="L1811" s="138">
        <f t="shared" si="57"/>
        <v>60.411498613745856</v>
      </c>
    </row>
    <row r="1812" spans="9:12" x14ac:dyDescent="0.3">
      <c r="I1812" s="132">
        <v>41985</v>
      </c>
      <c r="J1812" s="138">
        <v>35.545000000000002</v>
      </c>
      <c r="K1812" s="138">
        <f t="shared" si="56"/>
        <v>5.0849963045084962E-2</v>
      </c>
      <c r="L1812" s="138">
        <f t="shared" si="57"/>
        <v>61.019955654101956</v>
      </c>
    </row>
    <row r="1813" spans="9:12" x14ac:dyDescent="0.3">
      <c r="I1813" s="132">
        <v>41988</v>
      </c>
      <c r="J1813" s="138">
        <v>33.975000000000001</v>
      </c>
      <c r="K1813" s="138">
        <f t="shared" si="56"/>
        <v>2.5196137598068824E-2</v>
      </c>
      <c r="L1813" s="138">
        <f t="shared" si="57"/>
        <v>30.235365117682587</v>
      </c>
    </row>
    <row r="1814" spans="9:12" x14ac:dyDescent="0.3">
      <c r="I1814" s="132">
        <v>41989</v>
      </c>
      <c r="J1814" s="138">
        <v>36.484999999999999</v>
      </c>
      <c r="K1814" s="138">
        <f t="shared" si="56"/>
        <v>0.11099269183922034</v>
      </c>
      <c r="L1814" s="138">
        <f t="shared" si="57"/>
        <v>133.19123020706439</v>
      </c>
    </row>
    <row r="1815" spans="9:12" x14ac:dyDescent="0.3">
      <c r="I1815" s="132">
        <v>41990</v>
      </c>
      <c r="J1815" s="138">
        <v>31.785</v>
      </c>
      <c r="K1815" s="138">
        <f t="shared" si="56"/>
        <v>-3.3596837944664046E-2</v>
      </c>
      <c r="L1815" s="138">
        <f t="shared" si="57"/>
        <v>-40.31620553359685</v>
      </c>
    </row>
    <row r="1816" spans="9:12" x14ac:dyDescent="0.3">
      <c r="I1816" s="132">
        <v>41991</v>
      </c>
      <c r="J1816" s="138">
        <v>32.075000000000003</v>
      </c>
      <c r="K1816" s="138">
        <f t="shared" si="56"/>
        <v>-1.0946654332408167E-2</v>
      </c>
      <c r="L1816" s="138">
        <f t="shared" si="57"/>
        <v>-13.1359851988898</v>
      </c>
    </row>
    <row r="1817" spans="9:12" x14ac:dyDescent="0.3">
      <c r="I1817" s="132">
        <v>41992</v>
      </c>
      <c r="J1817" s="138">
        <v>32.119999999999997</v>
      </c>
      <c r="K1817" s="138">
        <f t="shared" si="56"/>
        <v>-3.8035339922132469E-2</v>
      </c>
      <c r="L1817" s="138">
        <f t="shared" si="57"/>
        <v>-45.642407906558958</v>
      </c>
    </row>
    <row r="1818" spans="9:12" x14ac:dyDescent="0.3">
      <c r="I1818" s="132">
        <v>41995</v>
      </c>
      <c r="J1818" s="138">
        <v>31.850000000000005</v>
      </c>
      <c r="K1818" s="138">
        <f t="shared" si="56"/>
        <v>-4.5263788968824777E-2</v>
      </c>
      <c r="L1818" s="138">
        <f t="shared" si="57"/>
        <v>-54.316546762589731</v>
      </c>
    </row>
    <row r="1819" spans="9:12" x14ac:dyDescent="0.3">
      <c r="I1819" s="132">
        <v>41996</v>
      </c>
      <c r="J1819" s="138">
        <v>33.07</v>
      </c>
      <c r="K1819" s="138">
        <f t="shared" si="56"/>
        <v>-1.9712464799169976E-2</v>
      </c>
      <c r="L1819" s="138">
        <f t="shared" si="57"/>
        <v>-23.654957759003967</v>
      </c>
    </row>
    <row r="1820" spans="9:12" x14ac:dyDescent="0.3">
      <c r="I1820" s="132">
        <v>41997</v>
      </c>
      <c r="J1820" s="138">
        <v>33.585000000000001</v>
      </c>
      <c r="K1820" s="138">
        <f t="shared" si="56"/>
        <v>-6.6824117810502945E-2</v>
      </c>
      <c r="L1820" s="138">
        <f t="shared" si="57"/>
        <v>-80.188941372603537</v>
      </c>
    </row>
    <row r="1821" spans="9:12" x14ac:dyDescent="0.3">
      <c r="I1821" s="132">
        <v>41999</v>
      </c>
      <c r="J1821" s="138">
        <v>32.26</v>
      </c>
      <c r="K1821" s="138">
        <f t="shared" si="56"/>
        <v>-9.2418061612041177E-2</v>
      </c>
      <c r="L1821" s="138">
        <f t="shared" si="57"/>
        <v>-110.90167393444941</v>
      </c>
    </row>
    <row r="1822" spans="9:12" x14ac:dyDescent="0.3">
      <c r="I1822" s="132">
        <v>42002</v>
      </c>
      <c r="J1822" s="138">
        <v>32.545000000000002</v>
      </c>
      <c r="K1822" s="138">
        <f t="shared" si="56"/>
        <v>-4.2089771891096382E-2</v>
      </c>
      <c r="L1822" s="138">
        <f t="shared" si="57"/>
        <v>-50.507726269315654</v>
      </c>
    </row>
    <row r="1823" spans="9:12" x14ac:dyDescent="0.3">
      <c r="I1823" s="132">
        <v>42003</v>
      </c>
      <c r="J1823" s="138">
        <v>32.774999999999999</v>
      </c>
      <c r="K1823" s="138">
        <f t="shared" si="56"/>
        <v>-0.10168562422913528</v>
      </c>
      <c r="L1823" s="138">
        <f t="shared" si="57"/>
        <v>-122.02274907496233</v>
      </c>
    </row>
    <row r="1824" spans="9:12" x14ac:dyDescent="0.3">
      <c r="I1824" s="132">
        <v>42004</v>
      </c>
      <c r="J1824" s="138">
        <v>33.950000000000003</v>
      </c>
      <c r="K1824" s="138">
        <f t="shared" si="56"/>
        <v>6.8113890199779856E-2</v>
      </c>
      <c r="L1824" s="138">
        <f t="shared" si="57"/>
        <v>81.736668239735835</v>
      </c>
    </row>
    <row r="1825" spans="9:12" x14ac:dyDescent="0.3">
      <c r="I1825" s="132">
        <v>42006</v>
      </c>
      <c r="J1825" s="138">
        <v>32.909999999999997</v>
      </c>
      <c r="K1825" s="138">
        <f t="shared" si="56"/>
        <v>2.6032735775525912E-2</v>
      </c>
      <c r="L1825" s="138">
        <f t="shared" si="57"/>
        <v>31.239282930631095</v>
      </c>
    </row>
    <row r="1826" spans="9:12" x14ac:dyDescent="0.3">
      <c r="I1826" s="132">
        <v>42009</v>
      </c>
      <c r="J1826" s="138">
        <v>33.914999999999999</v>
      </c>
      <c r="K1826" s="138">
        <f t="shared" si="56"/>
        <v>5.58841843088419E-2</v>
      </c>
      <c r="L1826" s="138">
        <f t="shared" si="57"/>
        <v>67.061021170610275</v>
      </c>
    </row>
    <row r="1827" spans="9:12" x14ac:dyDescent="0.3">
      <c r="I1827" s="132">
        <v>42010</v>
      </c>
      <c r="J1827" s="138">
        <v>33.645000000000003</v>
      </c>
      <c r="K1827" s="138">
        <f t="shared" si="56"/>
        <v>5.6357927786499146E-2</v>
      </c>
      <c r="L1827" s="138">
        <f t="shared" si="57"/>
        <v>67.629513343798962</v>
      </c>
    </row>
    <row r="1828" spans="9:12" x14ac:dyDescent="0.3">
      <c r="I1828" s="132">
        <v>42011</v>
      </c>
      <c r="J1828" s="138">
        <v>32.49</v>
      </c>
      <c r="K1828" s="138">
        <f t="shared" si="56"/>
        <v>-1.753855458119136E-2</v>
      </c>
      <c r="L1828" s="138">
        <f t="shared" si="57"/>
        <v>-21.04626549742963</v>
      </c>
    </row>
    <row r="1829" spans="9:12" x14ac:dyDescent="0.3">
      <c r="I1829" s="132">
        <v>42012</v>
      </c>
      <c r="J1829" s="138">
        <v>32.375</v>
      </c>
      <c r="K1829" s="138">
        <f t="shared" si="56"/>
        <v>-3.6027988685425068E-2</v>
      </c>
      <c r="L1829" s="138">
        <f t="shared" si="57"/>
        <v>-43.233586422510072</v>
      </c>
    </row>
    <row r="1830" spans="9:12" x14ac:dyDescent="0.3">
      <c r="I1830" s="132">
        <v>42013</v>
      </c>
      <c r="J1830" s="138">
        <v>32.805</v>
      </c>
      <c r="K1830" s="138">
        <f t="shared" si="56"/>
        <v>1.6893986360818406E-2</v>
      </c>
      <c r="L1830" s="138">
        <f t="shared" si="57"/>
        <v>20.272783632982087</v>
      </c>
    </row>
    <row r="1831" spans="9:12" x14ac:dyDescent="0.3">
      <c r="I1831" s="132">
        <v>42016</v>
      </c>
      <c r="J1831" s="138">
        <v>32.795000000000002</v>
      </c>
      <c r="K1831" s="138">
        <f t="shared" si="56"/>
        <v>7.6816715317253028E-3</v>
      </c>
      <c r="L1831" s="138">
        <f t="shared" si="57"/>
        <v>9.2180058380703631</v>
      </c>
    </row>
    <row r="1832" spans="9:12" x14ac:dyDescent="0.3">
      <c r="I1832" s="132">
        <v>42017</v>
      </c>
      <c r="J1832" s="138">
        <v>33.54</v>
      </c>
      <c r="K1832" s="138">
        <f t="shared" si="56"/>
        <v>2.3340961098398189E-2</v>
      </c>
      <c r="L1832" s="138">
        <f t="shared" si="57"/>
        <v>28.009153318077828</v>
      </c>
    </row>
    <row r="1833" spans="9:12" x14ac:dyDescent="0.3">
      <c r="I1833" s="132">
        <v>42018</v>
      </c>
      <c r="J1833" s="138">
        <v>32.659999999999997</v>
      </c>
      <c r="K1833" s="138">
        <f t="shared" si="56"/>
        <v>-3.7997054491900037E-2</v>
      </c>
      <c r="L1833" s="138">
        <f t="shared" si="57"/>
        <v>-45.596465390280038</v>
      </c>
    </row>
    <row r="1834" spans="9:12" x14ac:dyDescent="0.3">
      <c r="I1834" s="132">
        <v>42019</v>
      </c>
      <c r="J1834" s="138">
        <v>33.284999999999997</v>
      </c>
      <c r="K1834" s="138">
        <f t="shared" si="56"/>
        <v>1.1394712853236099E-2</v>
      </c>
      <c r="L1834" s="138">
        <f t="shared" si="57"/>
        <v>13.67365542388332</v>
      </c>
    </row>
    <row r="1835" spans="9:12" x14ac:dyDescent="0.3">
      <c r="I1835" s="132">
        <v>42020</v>
      </c>
      <c r="J1835" s="138">
        <v>33.619999999999997</v>
      </c>
      <c r="K1835" s="138">
        <f t="shared" si="56"/>
        <v>-8.6982161285567364E-3</v>
      </c>
      <c r="L1835" s="138">
        <f t="shared" si="57"/>
        <v>-10.437859354268083</v>
      </c>
    </row>
    <row r="1836" spans="9:12" x14ac:dyDescent="0.3">
      <c r="I1836" s="132">
        <v>42024</v>
      </c>
      <c r="J1836" s="138">
        <v>32.115000000000002</v>
      </c>
      <c r="K1836" s="138">
        <f t="shared" si="56"/>
        <v>-4.5474810521622853E-2</v>
      </c>
      <c r="L1836" s="138">
        <f t="shared" si="57"/>
        <v>-54.569772625947422</v>
      </c>
    </row>
    <row r="1837" spans="9:12" x14ac:dyDescent="0.3">
      <c r="I1837" s="132">
        <v>42025</v>
      </c>
      <c r="J1837" s="138">
        <v>32.590000000000003</v>
      </c>
      <c r="K1837" s="138">
        <f t="shared" si="56"/>
        <v>3.0778701138812377E-3</v>
      </c>
      <c r="L1837" s="138">
        <f t="shared" si="57"/>
        <v>3.6934441366574853</v>
      </c>
    </row>
    <row r="1838" spans="9:12" x14ac:dyDescent="0.3">
      <c r="I1838" s="132">
        <v>42026</v>
      </c>
      <c r="J1838" s="138">
        <v>32.04</v>
      </c>
      <c r="K1838" s="138">
        <f t="shared" si="56"/>
        <v>-1.0347490347490374E-2</v>
      </c>
      <c r="L1838" s="138">
        <f t="shared" si="57"/>
        <v>-12.416988416988447</v>
      </c>
    </row>
    <row r="1839" spans="9:12" x14ac:dyDescent="0.3">
      <c r="I1839" s="132">
        <v>42027</v>
      </c>
      <c r="J1839" s="138">
        <v>32.454999999999998</v>
      </c>
      <c r="K1839" s="138">
        <f t="shared" si="56"/>
        <v>-1.0669105319311124E-2</v>
      </c>
      <c r="L1839" s="138">
        <f t="shared" si="57"/>
        <v>-12.802926383173348</v>
      </c>
    </row>
    <row r="1840" spans="9:12" x14ac:dyDescent="0.3">
      <c r="I1840" s="132">
        <v>42030</v>
      </c>
      <c r="J1840" s="138">
        <v>32.645000000000003</v>
      </c>
      <c r="K1840" s="138">
        <f t="shared" si="56"/>
        <v>-4.5738679676779566E-3</v>
      </c>
      <c r="L1840" s="138">
        <f t="shared" si="57"/>
        <v>-5.4886415612135471</v>
      </c>
    </row>
    <row r="1841" spans="9:12" x14ac:dyDescent="0.3">
      <c r="I1841" s="132">
        <v>42031</v>
      </c>
      <c r="J1841" s="138">
        <v>33.15</v>
      </c>
      <c r="K1841" s="138">
        <f t="shared" si="56"/>
        <v>-1.1627906976744203E-2</v>
      </c>
      <c r="L1841" s="138">
        <f t="shared" si="57"/>
        <v>-13.953488372093043</v>
      </c>
    </row>
    <row r="1842" spans="9:12" x14ac:dyDescent="0.3">
      <c r="I1842" s="132">
        <v>42032</v>
      </c>
      <c r="J1842" s="138">
        <v>34.795000000000002</v>
      </c>
      <c r="K1842" s="138">
        <f t="shared" si="56"/>
        <v>6.5370483772198576E-2</v>
      </c>
      <c r="L1842" s="138">
        <f t="shared" si="57"/>
        <v>78.444580526638291</v>
      </c>
    </row>
    <row r="1843" spans="9:12" x14ac:dyDescent="0.3">
      <c r="I1843" s="132">
        <v>42033</v>
      </c>
      <c r="J1843" s="138">
        <v>33.255000000000003</v>
      </c>
      <c r="K1843" s="138">
        <f t="shared" si="56"/>
        <v>-9.0130689499756753E-4</v>
      </c>
      <c r="L1843" s="138">
        <f t="shared" si="57"/>
        <v>-1.0815682739970811</v>
      </c>
    </row>
    <row r="1844" spans="9:12" x14ac:dyDescent="0.3">
      <c r="I1844" s="132">
        <v>42034</v>
      </c>
      <c r="J1844" s="138">
        <v>34.265000000000001</v>
      </c>
      <c r="K1844" s="138">
        <f t="shared" si="56"/>
        <v>1.9185008923260059E-2</v>
      </c>
      <c r="L1844" s="138">
        <f t="shared" si="57"/>
        <v>23.022010707912067</v>
      </c>
    </row>
    <row r="1845" spans="9:12" x14ac:dyDescent="0.3">
      <c r="I1845" s="132">
        <v>42037</v>
      </c>
      <c r="J1845" s="138">
        <v>32.375</v>
      </c>
      <c r="K1845" s="138">
        <f t="shared" si="56"/>
        <v>8.0959053401836525E-3</v>
      </c>
      <c r="L1845" s="138">
        <f t="shared" si="57"/>
        <v>9.7150864082203832</v>
      </c>
    </row>
    <row r="1846" spans="9:12" x14ac:dyDescent="0.3">
      <c r="I1846" s="132">
        <v>42038</v>
      </c>
      <c r="J1846" s="138">
        <v>32.045000000000002</v>
      </c>
      <c r="K1846" s="138">
        <f t="shared" si="56"/>
        <v>-1.6722921141454485E-2</v>
      </c>
      <c r="L1846" s="138">
        <f t="shared" si="57"/>
        <v>-20.067505369745383</v>
      </c>
    </row>
    <row r="1847" spans="9:12" x14ac:dyDescent="0.3">
      <c r="I1847" s="132">
        <v>42039</v>
      </c>
      <c r="J1847" s="138">
        <v>33.225000000000001</v>
      </c>
      <c r="K1847" s="138">
        <f t="shared" si="56"/>
        <v>3.698501872659183E-2</v>
      </c>
      <c r="L1847" s="138">
        <f t="shared" si="57"/>
        <v>44.38202247191019</v>
      </c>
    </row>
    <row r="1848" spans="9:12" x14ac:dyDescent="0.3">
      <c r="I1848" s="132">
        <v>42040</v>
      </c>
      <c r="J1848" s="138">
        <v>32.594999999999999</v>
      </c>
      <c r="K1848" s="138">
        <f t="shared" si="56"/>
        <v>4.3136650747188591E-3</v>
      </c>
      <c r="L1848" s="138">
        <f t="shared" si="57"/>
        <v>5.17639808966263</v>
      </c>
    </row>
    <row r="1849" spans="9:12" x14ac:dyDescent="0.3">
      <c r="I1849" s="132">
        <v>42041</v>
      </c>
      <c r="J1849" s="138">
        <v>34.115000000000002</v>
      </c>
      <c r="K1849" s="138">
        <f t="shared" si="56"/>
        <v>4.5029866748353457E-2</v>
      </c>
      <c r="L1849" s="138">
        <f t="shared" si="57"/>
        <v>54.035840098024153</v>
      </c>
    </row>
    <row r="1850" spans="9:12" x14ac:dyDescent="0.3">
      <c r="I1850" s="132">
        <v>42044</v>
      </c>
      <c r="J1850" s="138">
        <v>34.35</v>
      </c>
      <c r="K1850" s="138">
        <f t="shared" si="56"/>
        <v>3.6199095022624521E-2</v>
      </c>
      <c r="L1850" s="138">
        <f t="shared" si="57"/>
        <v>43.438914027149423</v>
      </c>
    </row>
    <row r="1851" spans="9:12" x14ac:dyDescent="0.3">
      <c r="I1851" s="132">
        <v>42045</v>
      </c>
      <c r="J1851" s="138">
        <v>33.47</v>
      </c>
      <c r="K1851" s="138">
        <f t="shared" si="56"/>
        <v>-3.8080183934473426E-2</v>
      </c>
      <c r="L1851" s="138">
        <f t="shared" si="57"/>
        <v>-45.696220721368107</v>
      </c>
    </row>
    <row r="1852" spans="9:12" x14ac:dyDescent="0.3">
      <c r="I1852" s="132">
        <v>42046</v>
      </c>
      <c r="J1852" s="138">
        <v>32.659999999999997</v>
      </c>
      <c r="K1852" s="138">
        <f t="shared" si="56"/>
        <v>-1.7892046308825918E-2</v>
      </c>
      <c r="L1852" s="138">
        <f t="shared" si="57"/>
        <v>-21.470455570591103</v>
      </c>
    </row>
    <row r="1853" spans="9:12" x14ac:dyDescent="0.3">
      <c r="I1853" s="132">
        <v>42047</v>
      </c>
      <c r="J1853" s="138">
        <v>31.905000000000001</v>
      </c>
      <c r="K1853" s="138">
        <f t="shared" si="56"/>
        <v>-6.8874945279439645E-2</v>
      </c>
      <c r="L1853" s="138">
        <f t="shared" si="57"/>
        <v>-82.649934335327558</v>
      </c>
    </row>
    <row r="1854" spans="9:12" x14ac:dyDescent="0.3">
      <c r="I1854" s="132">
        <v>42048</v>
      </c>
      <c r="J1854" s="138">
        <v>31.984999999999999</v>
      </c>
      <c r="K1854" s="138">
        <f t="shared" si="56"/>
        <v>-1.2046332046332063E-2</v>
      </c>
      <c r="L1854" s="138">
        <f t="shared" si="57"/>
        <v>-14.455598455598475</v>
      </c>
    </row>
    <row r="1855" spans="9:12" x14ac:dyDescent="0.3">
      <c r="I1855" s="132">
        <v>42052</v>
      </c>
      <c r="J1855" s="138">
        <v>31.984999999999999</v>
      </c>
      <c r="K1855" s="138">
        <f t="shared" si="56"/>
        <v>-1.8723669839289209E-3</v>
      </c>
      <c r="L1855" s="138">
        <f t="shared" si="57"/>
        <v>-2.2468403807147048</v>
      </c>
    </row>
    <row r="1856" spans="9:12" x14ac:dyDescent="0.3">
      <c r="I1856" s="132">
        <v>42053</v>
      </c>
      <c r="J1856" s="138">
        <v>31.61</v>
      </c>
      <c r="K1856" s="138">
        <f t="shared" si="56"/>
        <v>-4.8607975921745733E-2</v>
      </c>
      <c r="L1856" s="138">
        <f t="shared" si="57"/>
        <v>-58.329571106094882</v>
      </c>
    </row>
    <row r="1857" spans="9:12" x14ac:dyDescent="0.3">
      <c r="I1857" s="132">
        <v>42054</v>
      </c>
      <c r="J1857" s="138">
        <v>31.95</v>
      </c>
      <c r="K1857" s="138">
        <f t="shared" si="56"/>
        <v>-1.9788311090658064E-2</v>
      </c>
      <c r="L1857" s="138">
        <f t="shared" si="57"/>
        <v>-23.745973308789676</v>
      </c>
    </row>
    <row r="1858" spans="9:12" x14ac:dyDescent="0.3">
      <c r="I1858" s="132">
        <v>42055</v>
      </c>
      <c r="J1858" s="138">
        <v>30.81</v>
      </c>
      <c r="K1858" s="138">
        <f t="shared" si="56"/>
        <v>-9.6878206067712247E-2</v>
      </c>
      <c r="L1858" s="138">
        <f t="shared" si="57"/>
        <v>-116.25384728125469</v>
      </c>
    </row>
    <row r="1859" spans="9:12" x14ac:dyDescent="0.3">
      <c r="I1859" s="132">
        <v>42058</v>
      </c>
      <c r="J1859" s="138">
        <v>30.98</v>
      </c>
      <c r="K1859" s="138">
        <f t="shared" si="56"/>
        <v>-9.8107714701601192E-2</v>
      </c>
      <c r="L1859" s="138">
        <f t="shared" si="57"/>
        <v>-117.72925764192142</v>
      </c>
    </row>
    <row r="1860" spans="9:12" x14ac:dyDescent="0.3">
      <c r="I1860" s="132">
        <v>42059</v>
      </c>
      <c r="J1860" s="138">
        <v>30.375</v>
      </c>
      <c r="K1860" s="138">
        <f t="shared" si="56"/>
        <v>-9.247086943531517E-2</v>
      </c>
      <c r="L1860" s="138">
        <f t="shared" si="57"/>
        <v>-110.96504332237821</v>
      </c>
    </row>
    <row r="1861" spans="9:12" x14ac:dyDescent="0.3">
      <c r="I1861" s="132">
        <v>42060</v>
      </c>
      <c r="J1861" s="138">
        <v>30.285</v>
      </c>
      <c r="K1861" s="138">
        <f t="shared" si="56"/>
        <v>-7.2718922229026234E-2</v>
      </c>
      <c r="L1861" s="138">
        <f t="shared" si="57"/>
        <v>-87.262706674831463</v>
      </c>
    </row>
    <row r="1862" spans="9:12" x14ac:dyDescent="0.3">
      <c r="I1862" s="132">
        <v>42061</v>
      </c>
      <c r="J1862" s="138">
        <v>30.34</v>
      </c>
      <c r="K1862" s="138">
        <f t="shared" si="56"/>
        <v>-4.9051872747218346E-2</v>
      </c>
      <c r="L1862" s="138">
        <f t="shared" si="57"/>
        <v>-58.862247296662012</v>
      </c>
    </row>
    <row r="1863" spans="9:12" x14ac:dyDescent="0.3">
      <c r="I1863" s="132">
        <v>42062</v>
      </c>
      <c r="J1863" s="138">
        <v>30.385000000000002</v>
      </c>
      <c r="K1863" s="138">
        <f t="shared" si="56"/>
        <v>-5.0023448491480313E-2</v>
      </c>
      <c r="L1863" s="138">
        <f t="shared" si="57"/>
        <v>-60.028138189776371</v>
      </c>
    </row>
    <row r="1864" spans="9:12" x14ac:dyDescent="0.3">
      <c r="I1864" s="132">
        <v>42065</v>
      </c>
      <c r="J1864" s="138">
        <v>29.36</v>
      </c>
      <c r="K1864" s="138">
        <f t="shared" si="56"/>
        <v>-8.2069720181335001E-2</v>
      </c>
      <c r="L1864" s="138">
        <f t="shared" si="57"/>
        <v>-98.483664217601998</v>
      </c>
    </row>
    <row r="1865" spans="9:12" x14ac:dyDescent="0.3">
      <c r="I1865" s="132">
        <v>42066</v>
      </c>
      <c r="J1865" s="138">
        <v>29.74</v>
      </c>
      <c r="K1865" s="138">
        <f t="shared" si="56"/>
        <v>-5.9158494147421734E-2</v>
      </c>
      <c r="L1865" s="138">
        <f t="shared" si="57"/>
        <v>-70.990192976906073</v>
      </c>
    </row>
    <row r="1866" spans="9:12" x14ac:dyDescent="0.3">
      <c r="I1866" s="132">
        <v>42067</v>
      </c>
      <c r="J1866" s="138">
        <v>29.459999999999997</v>
      </c>
      <c r="K1866" s="138">
        <f t="shared" si="56"/>
        <v>-7.7934272300469551E-2</v>
      </c>
      <c r="L1866" s="138">
        <f t="shared" si="57"/>
        <v>-93.521126760563462</v>
      </c>
    </row>
    <row r="1867" spans="9:12" x14ac:dyDescent="0.3">
      <c r="I1867" s="132">
        <v>42068</v>
      </c>
      <c r="J1867" s="138">
        <v>28.87</v>
      </c>
      <c r="K1867" s="138">
        <f t="shared" si="56"/>
        <v>-6.2966569295683145E-2</v>
      </c>
      <c r="L1867" s="138">
        <f t="shared" si="57"/>
        <v>-75.559883154819772</v>
      </c>
    </row>
    <row r="1868" spans="9:12" x14ac:dyDescent="0.3">
      <c r="I1868" s="132">
        <v>42069</v>
      </c>
      <c r="J1868" s="138">
        <v>30.38</v>
      </c>
      <c r="K1868" s="138">
        <f t="shared" si="56"/>
        <v>-1.9367333763718575E-2</v>
      </c>
      <c r="L1868" s="138">
        <f t="shared" si="57"/>
        <v>-23.24080051646229</v>
      </c>
    </row>
    <row r="1869" spans="9:12" x14ac:dyDescent="0.3">
      <c r="I1869" s="132">
        <v>42072</v>
      </c>
      <c r="J1869" s="138">
        <v>29.69</v>
      </c>
      <c r="K1869" s="138">
        <f t="shared" si="56"/>
        <v>-2.2551440329218065E-2</v>
      </c>
      <c r="L1869" s="138">
        <f t="shared" si="57"/>
        <v>-27.061728395061674</v>
      </c>
    </row>
    <row r="1870" spans="9:12" x14ac:dyDescent="0.3">
      <c r="I1870" s="132">
        <v>42073</v>
      </c>
      <c r="J1870" s="138">
        <v>30.584999999999997</v>
      </c>
      <c r="K1870" s="138">
        <f t="shared" si="56"/>
        <v>9.9058940069340316E-3</v>
      </c>
      <c r="L1870" s="138">
        <f t="shared" si="57"/>
        <v>11.887072808320838</v>
      </c>
    </row>
    <row r="1871" spans="9:12" x14ac:dyDescent="0.3">
      <c r="I1871" s="132">
        <v>42074</v>
      </c>
      <c r="J1871" s="138">
        <v>31</v>
      </c>
      <c r="K1871" s="138">
        <f t="shared" ref="K1871:K1934" si="58">(J1871-J1862)/J1862</f>
        <v>2.1753460777851025E-2</v>
      </c>
      <c r="L1871" s="138">
        <f t="shared" ref="L1871:L1934" si="59">K1871*$D$2/$D$1</f>
        <v>26.104152933421229</v>
      </c>
    </row>
    <row r="1872" spans="9:12" x14ac:dyDescent="0.3">
      <c r="I1872" s="132">
        <v>42075</v>
      </c>
      <c r="J1872" s="138">
        <v>29.665000000000003</v>
      </c>
      <c r="K1872" s="138">
        <f t="shared" si="58"/>
        <v>-2.3695902583511563E-2</v>
      </c>
      <c r="L1872" s="138">
        <f t="shared" si="59"/>
        <v>-28.435083100213873</v>
      </c>
    </row>
    <row r="1873" spans="9:12" x14ac:dyDescent="0.3">
      <c r="I1873" s="132">
        <v>42076</v>
      </c>
      <c r="J1873" s="138">
        <v>30.13</v>
      </c>
      <c r="K1873" s="138">
        <f t="shared" si="58"/>
        <v>2.6226158038147124E-2</v>
      </c>
      <c r="L1873" s="138">
        <f t="shared" si="59"/>
        <v>31.471389645776551</v>
      </c>
    </row>
    <row r="1874" spans="9:12" x14ac:dyDescent="0.3">
      <c r="I1874" s="132">
        <v>42079</v>
      </c>
      <c r="J1874" s="138">
        <v>29.675000000000001</v>
      </c>
      <c r="K1874" s="138">
        <f t="shared" si="58"/>
        <v>-2.1856086079353643E-3</v>
      </c>
      <c r="L1874" s="138">
        <f t="shared" si="59"/>
        <v>-2.6227303295224367</v>
      </c>
    </row>
    <row r="1875" spans="9:12" x14ac:dyDescent="0.3">
      <c r="I1875" s="132">
        <v>42080</v>
      </c>
      <c r="J1875" s="138">
        <v>29.649999999999995</v>
      </c>
      <c r="K1875" s="138">
        <f t="shared" si="58"/>
        <v>6.4494229463678797E-3</v>
      </c>
      <c r="L1875" s="138">
        <f t="shared" si="59"/>
        <v>7.7393075356414549</v>
      </c>
    </row>
    <row r="1876" spans="9:12" x14ac:dyDescent="0.3">
      <c r="I1876" s="132">
        <v>42081</v>
      </c>
      <c r="J1876" s="138">
        <v>28.48</v>
      </c>
      <c r="K1876" s="138">
        <f t="shared" si="58"/>
        <v>-1.3508832698302756E-2</v>
      </c>
      <c r="L1876" s="138">
        <f t="shared" si="59"/>
        <v>-16.210599237963308</v>
      </c>
    </row>
    <row r="1877" spans="9:12" x14ac:dyDescent="0.3">
      <c r="I1877" s="132">
        <v>42082</v>
      </c>
      <c r="J1877" s="138">
        <v>30.53</v>
      </c>
      <c r="K1877" s="138">
        <f t="shared" si="58"/>
        <v>4.9374588545096163E-3</v>
      </c>
      <c r="L1877" s="138">
        <f t="shared" si="59"/>
        <v>5.9249506254115385</v>
      </c>
    </row>
    <row r="1878" spans="9:12" x14ac:dyDescent="0.3">
      <c r="I1878" s="132">
        <v>42083</v>
      </c>
      <c r="J1878" s="138">
        <v>30.12</v>
      </c>
      <c r="K1878" s="138">
        <f t="shared" si="58"/>
        <v>1.4482990906028956E-2</v>
      </c>
      <c r="L1878" s="138">
        <f t="shared" si="59"/>
        <v>17.379589087234748</v>
      </c>
    </row>
    <row r="1879" spans="9:12" x14ac:dyDescent="0.3">
      <c r="I1879" s="132">
        <v>42086</v>
      </c>
      <c r="J1879" s="138">
        <v>31.785</v>
      </c>
      <c r="K1879" s="138">
        <f t="shared" si="58"/>
        <v>3.9234919077979498E-2</v>
      </c>
      <c r="L1879" s="138">
        <f t="shared" si="59"/>
        <v>47.081902893575396</v>
      </c>
    </row>
    <row r="1880" spans="9:12" x14ac:dyDescent="0.3">
      <c r="I1880" s="132">
        <v>42087</v>
      </c>
      <c r="J1880" s="138">
        <v>31.47</v>
      </c>
      <c r="K1880" s="138">
        <f t="shared" si="58"/>
        <v>1.5161290322580609E-2</v>
      </c>
      <c r="L1880" s="138">
        <f t="shared" si="59"/>
        <v>18.19354838709673</v>
      </c>
    </row>
    <row r="1881" spans="9:12" x14ac:dyDescent="0.3">
      <c r="I1881" s="132">
        <v>42088</v>
      </c>
      <c r="J1881" s="138">
        <v>32.555</v>
      </c>
      <c r="K1881" s="138">
        <f t="shared" si="58"/>
        <v>9.7421203438395304E-2</v>
      </c>
      <c r="L1881" s="138">
        <f t="shared" si="59"/>
        <v>116.90544412607437</v>
      </c>
    </row>
    <row r="1882" spans="9:12" x14ac:dyDescent="0.3">
      <c r="I1882" s="132">
        <v>42089</v>
      </c>
      <c r="J1882" s="138">
        <v>31.855</v>
      </c>
      <c r="K1882" s="138">
        <f t="shared" si="58"/>
        <v>5.7251908396946612E-2</v>
      </c>
      <c r="L1882" s="138">
        <f t="shared" si="59"/>
        <v>68.702290076335927</v>
      </c>
    </row>
    <row r="1883" spans="9:12" x14ac:dyDescent="0.3">
      <c r="I1883" s="132">
        <v>42090</v>
      </c>
      <c r="J1883" s="138">
        <v>32.725000000000001</v>
      </c>
      <c r="K1883" s="138">
        <f t="shared" si="58"/>
        <v>0.10278011794439766</v>
      </c>
      <c r="L1883" s="138">
        <f t="shared" si="59"/>
        <v>123.33614153327719</v>
      </c>
    </row>
    <row r="1884" spans="9:12" x14ac:dyDescent="0.3">
      <c r="I1884" s="132">
        <v>42093</v>
      </c>
      <c r="J1884" s="138">
        <v>31.855</v>
      </c>
      <c r="K1884" s="138">
        <f t="shared" si="58"/>
        <v>7.4367622259696647E-2</v>
      </c>
      <c r="L1884" s="138">
        <f t="shared" si="59"/>
        <v>89.241146711635963</v>
      </c>
    </row>
    <row r="1885" spans="9:12" x14ac:dyDescent="0.3">
      <c r="I1885" s="132">
        <v>42094</v>
      </c>
      <c r="J1885" s="138">
        <v>32.805</v>
      </c>
      <c r="K1885" s="138">
        <f t="shared" si="58"/>
        <v>0.15186095505617975</v>
      </c>
      <c r="L1885" s="138">
        <f t="shared" si="59"/>
        <v>182.2331460674157</v>
      </c>
    </row>
    <row r="1886" spans="9:12" x14ac:dyDescent="0.3">
      <c r="I1886" s="132">
        <v>42095</v>
      </c>
      <c r="J1886" s="138">
        <v>32.590000000000003</v>
      </c>
      <c r="K1886" s="138">
        <f t="shared" si="58"/>
        <v>6.7474615132656471E-2</v>
      </c>
      <c r="L1886" s="138">
        <f t="shared" si="59"/>
        <v>80.969538159187763</v>
      </c>
    </row>
    <row r="1887" spans="9:12" x14ac:dyDescent="0.3">
      <c r="I1887" s="132">
        <v>42096</v>
      </c>
      <c r="J1887" s="138">
        <v>32.075000000000003</v>
      </c>
      <c r="K1887" s="138">
        <f t="shared" si="58"/>
        <v>6.4907038512616255E-2</v>
      </c>
      <c r="L1887" s="138">
        <f t="shared" si="59"/>
        <v>77.888446215139496</v>
      </c>
    </row>
    <row r="1888" spans="9:12" x14ac:dyDescent="0.3">
      <c r="I1888" s="132">
        <v>42100</v>
      </c>
      <c r="J1888" s="138">
        <v>31.97</v>
      </c>
      <c r="K1888" s="138">
        <f t="shared" si="58"/>
        <v>5.8203555136070069E-3</v>
      </c>
      <c r="L1888" s="138">
        <f t="shared" si="59"/>
        <v>6.9844266163284079</v>
      </c>
    </row>
    <row r="1889" spans="9:12" x14ac:dyDescent="0.3">
      <c r="I1889" s="132">
        <v>42101</v>
      </c>
      <c r="J1889" s="138">
        <v>32.35</v>
      </c>
      <c r="K1889" s="138">
        <f t="shared" si="58"/>
        <v>2.7963139497934622E-2</v>
      </c>
      <c r="L1889" s="138">
        <f t="shared" si="59"/>
        <v>33.555767397521542</v>
      </c>
    </row>
    <row r="1890" spans="9:12" x14ac:dyDescent="0.3">
      <c r="I1890" s="132">
        <v>42102</v>
      </c>
      <c r="J1890" s="138">
        <v>32.11</v>
      </c>
      <c r="K1890" s="138">
        <f t="shared" si="58"/>
        <v>-1.3669175241898335E-2</v>
      </c>
      <c r="L1890" s="138">
        <f t="shared" si="59"/>
        <v>-16.403010290278001</v>
      </c>
    </row>
    <row r="1891" spans="9:12" x14ac:dyDescent="0.3">
      <c r="I1891" s="132">
        <v>42103</v>
      </c>
      <c r="J1891" s="138">
        <v>31.655000000000001</v>
      </c>
      <c r="K1891" s="138">
        <f t="shared" si="58"/>
        <v>-6.2784492230418864E-3</v>
      </c>
      <c r="L1891" s="138">
        <f t="shared" si="59"/>
        <v>-7.5341390676502638</v>
      </c>
    </row>
    <row r="1892" spans="9:12" x14ac:dyDescent="0.3">
      <c r="I1892" s="132">
        <v>42104</v>
      </c>
      <c r="J1892" s="138">
        <v>31.09</v>
      </c>
      <c r="K1892" s="138">
        <f t="shared" si="58"/>
        <v>-4.996180290297942E-2</v>
      </c>
      <c r="L1892" s="138">
        <f t="shared" si="59"/>
        <v>-59.9541634835753</v>
      </c>
    </row>
    <row r="1893" spans="9:12" x14ac:dyDescent="0.3">
      <c r="I1893" s="132">
        <v>42107</v>
      </c>
      <c r="J1893" s="138">
        <v>32.39</v>
      </c>
      <c r="K1893" s="138">
        <f t="shared" si="58"/>
        <v>1.679485167163711E-2</v>
      </c>
      <c r="L1893" s="138">
        <f t="shared" si="59"/>
        <v>20.153822005964528</v>
      </c>
    </row>
    <row r="1894" spans="9:12" x14ac:dyDescent="0.3">
      <c r="I1894" s="132">
        <v>42108</v>
      </c>
      <c r="J1894" s="138">
        <v>32.725000000000001</v>
      </c>
      <c r="K1894" s="138">
        <f t="shared" si="58"/>
        <v>-2.4386526444139093E-3</v>
      </c>
      <c r="L1894" s="138">
        <f t="shared" si="59"/>
        <v>-2.9263831732966907</v>
      </c>
    </row>
    <row r="1895" spans="9:12" x14ac:dyDescent="0.3">
      <c r="I1895" s="132">
        <v>42109</v>
      </c>
      <c r="J1895" s="138">
        <v>33.049999999999997</v>
      </c>
      <c r="K1895" s="138">
        <f t="shared" si="58"/>
        <v>1.4114759128566851E-2</v>
      </c>
      <c r="L1895" s="138">
        <f t="shared" si="59"/>
        <v>16.93771095428022</v>
      </c>
    </row>
    <row r="1896" spans="9:12" x14ac:dyDescent="0.3">
      <c r="I1896" s="132">
        <v>42110</v>
      </c>
      <c r="J1896" s="138">
        <v>33.435000000000002</v>
      </c>
      <c r="K1896" s="138">
        <f t="shared" si="58"/>
        <v>4.2400623538581428E-2</v>
      </c>
      <c r="L1896" s="138">
        <f t="shared" si="59"/>
        <v>50.880748246297713</v>
      </c>
    </row>
    <row r="1897" spans="9:12" x14ac:dyDescent="0.3">
      <c r="I1897" s="132">
        <v>42111</v>
      </c>
      <c r="J1897" s="138">
        <v>33.57</v>
      </c>
      <c r="K1897" s="138">
        <f t="shared" si="58"/>
        <v>5.0046918986549935E-2</v>
      </c>
      <c r="L1897" s="138">
        <f t="shared" si="59"/>
        <v>60.05630278385992</v>
      </c>
    </row>
    <row r="1898" spans="9:12" x14ac:dyDescent="0.3">
      <c r="I1898" s="132">
        <v>42114</v>
      </c>
      <c r="J1898" s="138">
        <v>33.909999999999997</v>
      </c>
      <c r="K1898" s="138">
        <f t="shared" si="58"/>
        <v>4.8222565687789647E-2</v>
      </c>
      <c r="L1898" s="138">
        <f t="shared" si="59"/>
        <v>57.867078825347576</v>
      </c>
    </row>
    <row r="1899" spans="9:12" x14ac:dyDescent="0.3">
      <c r="I1899" s="132">
        <v>42115</v>
      </c>
      <c r="J1899" s="138">
        <v>33.725000000000001</v>
      </c>
      <c r="K1899" s="138">
        <f t="shared" si="58"/>
        <v>5.0295857988165743E-2</v>
      </c>
      <c r="L1899" s="138">
        <f t="shared" si="59"/>
        <v>60.355029585798889</v>
      </c>
    </row>
    <row r="1900" spans="9:12" x14ac:dyDescent="0.3">
      <c r="I1900" s="132">
        <v>42116</v>
      </c>
      <c r="J1900" s="138">
        <v>33.384999999999998</v>
      </c>
      <c r="K1900" s="138">
        <f t="shared" si="58"/>
        <v>5.4651713789290693E-2</v>
      </c>
      <c r="L1900" s="138">
        <f t="shared" si="59"/>
        <v>65.582056547148824</v>
      </c>
    </row>
    <row r="1901" spans="9:12" x14ac:dyDescent="0.3">
      <c r="I1901" s="132">
        <v>42117</v>
      </c>
      <c r="J1901" s="138">
        <v>33.954999999999998</v>
      </c>
      <c r="K1901" s="138">
        <f t="shared" si="58"/>
        <v>9.2151817304599495E-2</v>
      </c>
      <c r="L1901" s="138">
        <f t="shared" si="59"/>
        <v>110.5821807655194</v>
      </c>
    </row>
    <row r="1902" spans="9:12" x14ac:dyDescent="0.3">
      <c r="I1902" s="132">
        <v>42118</v>
      </c>
      <c r="J1902" s="138">
        <v>34.215000000000003</v>
      </c>
      <c r="K1902" s="138">
        <f t="shared" si="58"/>
        <v>5.6344550787280109E-2</v>
      </c>
      <c r="L1902" s="138">
        <f t="shared" si="59"/>
        <v>67.613460944736133</v>
      </c>
    </row>
    <row r="1903" spans="9:12" x14ac:dyDescent="0.3">
      <c r="I1903" s="132">
        <v>42121</v>
      </c>
      <c r="J1903" s="138">
        <v>33.865000000000002</v>
      </c>
      <c r="K1903" s="138">
        <f t="shared" si="58"/>
        <v>3.4835752482811323E-2</v>
      </c>
      <c r="L1903" s="138">
        <f t="shared" si="59"/>
        <v>41.802902979373584</v>
      </c>
    </row>
    <row r="1904" spans="9:12" x14ac:dyDescent="0.3">
      <c r="I1904" s="132">
        <v>42122</v>
      </c>
      <c r="J1904" s="138">
        <v>33.659999999999997</v>
      </c>
      <c r="K1904" s="138">
        <f t="shared" si="58"/>
        <v>1.8456883509833572E-2</v>
      </c>
      <c r="L1904" s="138">
        <f t="shared" si="59"/>
        <v>22.148260211800288</v>
      </c>
    </row>
    <row r="1905" spans="9:12" x14ac:dyDescent="0.3">
      <c r="I1905" s="132">
        <v>42123</v>
      </c>
      <c r="J1905" s="138">
        <v>33.395000000000003</v>
      </c>
      <c r="K1905" s="138">
        <f t="shared" si="58"/>
        <v>-1.1963511290563524E-3</v>
      </c>
      <c r="L1905" s="138">
        <f t="shared" si="59"/>
        <v>-1.4356213548676227</v>
      </c>
    </row>
    <row r="1906" spans="9:12" x14ac:dyDescent="0.3">
      <c r="I1906" s="132">
        <v>42124</v>
      </c>
      <c r="J1906" s="138">
        <v>33.4</v>
      </c>
      <c r="K1906" s="138">
        <f t="shared" si="58"/>
        <v>-5.0640452785225415E-3</v>
      </c>
      <c r="L1906" s="138">
        <f t="shared" si="59"/>
        <v>-6.0768543342270496</v>
      </c>
    </row>
    <row r="1907" spans="9:12" x14ac:dyDescent="0.3">
      <c r="I1907" s="132">
        <v>42125</v>
      </c>
      <c r="J1907" s="138">
        <v>32.479999999999997</v>
      </c>
      <c r="K1907" s="138">
        <f t="shared" si="58"/>
        <v>-4.2170451194337946E-2</v>
      </c>
      <c r="L1907" s="138">
        <f t="shared" si="59"/>
        <v>-50.604541433205533</v>
      </c>
    </row>
    <row r="1908" spans="9:12" x14ac:dyDescent="0.3">
      <c r="I1908" s="132">
        <v>42128</v>
      </c>
      <c r="J1908" s="138">
        <v>32.42</v>
      </c>
      <c r="K1908" s="138">
        <f t="shared" si="58"/>
        <v>-3.8695329873980715E-2</v>
      </c>
      <c r="L1908" s="138">
        <f t="shared" si="59"/>
        <v>-46.434395848776852</v>
      </c>
    </row>
    <row r="1909" spans="9:12" x14ac:dyDescent="0.3">
      <c r="I1909" s="132">
        <v>42129</v>
      </c>
      <c r="J1909" s="138">
        <v>33.945</v>
      </c>
      <c r="K1909" s="138">
        <f t="shared" si="58"/>
        <v>1.6774000299535789E-2</v>
      </c>
      <c r="L1909" s="138">
        <f t="shared" si="59"/>
        <v>20.128800359442945</v>
      </c>
    </row>
    <row r="1910" spans="9:12" x14ac:dyDescent="0.3">
      <c r="I1910" s="132">
        <v>42130</v>
      </c>
      <c r="J1910" s="138">
        <v>33.395000000000003</v>
      </c>
      <c r="K1910" s="138">
        <f t="shared" si="58"/>
        <v>-1.6492416433514803E-2</v>
      </c>
      <c r="L1910" s="138">
        <f t="shared" si="59"/>
        <v>-19.790899720217762</v>
      </c>
    </row>
    <row r="1911" spans="9:12" x14ac:dyDescent="0.3">
      <c r="I1911" s="132">
        <v>42131</v>
      </c>
      <c r="J1911" s="138">
        <v>33.049999999999997</v>
      </c>
      <c r="K1911" s="138">
        <f t="shared" si="58"/>
        <v>-3.4049393540844838E-2</v>
      </c>
      <c r="L1911" s="138">
        <f t="shared" si="59"/>
        <v>-40.859272249013806</v>
      </c>
    </row>
    <row r="1912" spans="9:12" x14ac:dyDescent="0.3">
      <c r="I1912" s="132">
        <v>42132</v>
      </c>
      <c r="J1912" s="138">
        <v>32.130000000000003</v>
      </c>
      <c r="K1912" s="138">
        <f t="shared" si="58"/>
        <v>-5.1232836261627029E-2</v>
      </c>
      <c r="L1912" s="138">
        <f t="shared" si="59"/>
        <v>-61.479403513952434</v>
      </c>
    </row>
    <row r="1913" spans="9:12" x14ac:dyDescent="0.3">
      <c r="I1913" s="132">
        <v>42135</v>
      </c>
      <c r="J1913" s="138">
        <v>32.65</v>
      </c>
      <c r="K1913" s="138">
        <f t="shared" si="58"/>
        <v>-3.0005941770647596E-2</v>
      </c>
      <c r="L1913" s="138">
        <f t="shared" si="59"/>
        <v>-36.007130124777113</v>
      </c>
    </row>
    <row r="1914" spans="9:12" x14ac:dyDescent="0.3">
      <c r="I1914" s="132">
        <v>42136</v>
      </c>
      <c r="J1914" s="138">
        <v>32.075000000000003</v>
      </c>
      <c r="K1914" s="138">
        <f t="shared" si="58"/>
        <v>-3.952687528073065E-2</v>
      </c>
      <c r="L1914" s="138">
        <f t="shared" si="59"/>
        <v>-47.432250336876777</v>
      </c>
    </row>
    <row r="1915" spans="9:12" x14ac:dyDescent="0.3">
      <c r="I1915" s="132">
        <v>42137</v>
      </c>
      <c r="J1915" s="138">
        <v>31.74</v>
      </c>
      <c r="K1915" s="138">
        <f t="shared" si="58"/>
        <v>-4.9700598802395218E-2</v>
      </c>
      <c r="L1915" s="138">
        <f t="shared" si="59"/>
        <v>-59.640718562874262</v>
      </c>
    </row>
    <row r="1916" spans="9:12" x14ac:dyDescent="0.3">
      <c r="I1916" s="132">
        <v>42138</v>
      </c>
      <c r="J1916" s="138">
        <v>31.83</v>
      </c>
      <c r="K1916" s="138">
        <f t="shared" si="58"/>
        <v>-2.0012315270935919E-2</v>
      </c>
      <c r="L1916" s="138">
        <f t="shared" si="59"/>
        <v>-24.0147783251231</v>
      </c>
    </row>
    <row r="1917" spans="9:12" x14ac:dyDescent="0.3">
      <c r="I1917" s="132">
        <v>42139</v>
      </c>
      <c r="J1917" s="138">
        <v>31.925000000000001</v>
      </c>
      <c r="K1917" s="138">
        <f t="shared" si="58"/>
        <v>-1.526835286859966E-2</v>
      </c>
      <c r="L1917" s="138">
        <f t="shared" si="59"/>
        <v>-18.32202344231959</v>
      </c>
    </row>
    <row r="1918" spans="9:12" x14ac:dyDescent="0.3">
      <c r="I1918" s="132">
        <v>42142</v>
      </c>
      <c r="J1918" s="138">
        <v>32.380000000000003</v>
      </c>
      <c r="K1918" s="138">
        <f t="shared" si="58"/>
        <v>-4.6103991751362428E-2</v>
      </c>
      <c r="L1918" s="138">
        <f t="shared" si="59"/>
        <v>-55.324790101634918</v>
      </c>
    </row>
    <row r="1919" spans="9:12" x14ac:dyDescent="0.3">
      <c r="I1919" s="132">
        <v>42143</v>
      </c>
      <c r="J1919" s="138">
        <v>31.41</v>
      </c>
      <c r="K1919" s="138">
        <f t="shared" si="58"/>
        <v>-5.9440035933523067E-2</v>
      </c>
      <c r="L1919" s="138">
        <f t="shared" si="59"/>
        <v>-71.328043120227676</v>
      </c>
    </row>
    <row r="1920" spans="9:12" x14ac:dyDescent="0.3">
      <c r="I1920" s="132">
        <v>42144</v>
      </c>
      <c r="J1920" s="138">
        <v>30.850000000000005</v>
      </c>
      <c r="K1920" s="138">
        <f t="shared" si="58"/>
        <v>-6.6565809379727461E-2</v>
      </c>
      <c r="L1920" s="138">
        <f t="shared" si="59"/>
        <v>-79.878971255672951</v>
      </c>
    </row>
    <row r="1921" spans="9:12" x14ac:dyDescent="0.3">
      <c r="I1921" s="132">
        <v>42145</v>
      </c>
      <c r="J1921" s="138">
        <v>30.334999999999997</v>
      </c>
      <c r="K1921" s="138">
        <f t="shared" si="58"/>
        <v>-5.5866791160908966E-2</v>
      </c>
      <c r="L1921" s="138">
        <f t="shared" si="59"/>
        <v>-67.040149393090758</v>
      </c>
    </row>
    <row r="1922" spans="9:12" x14ac:dyDescent="0.3">
      <c r="I1922" s="132">
        <v>42146</v>
      </c>
      <c r="J1922" s="138">
        <v>29.73</v>
      </c>
      <c r="K1922" s="138">
        <f t="shared" si="58"/>
        <v>-8.9433384379785555E-2</v>
      </c>
      <c r="L1922" s="138">
        <f t="shared" si="59"/>
        <v>-107.32006125574266</v>
      </c>
    </row>
    <row r="1923" spans="9:12" x14ac:dyDescent="0.3">
      <c r="I1923" s="132">
        <v>42150</v>
      </c>
      <c r="J1923" s="138">
        <v>30.434999999999999</v>
      </c>
      <c r="K1923" s="138">
        <f t="shared" si="58"/>
        <v>-5.1130163678877752E-2</v>
      </c>
      <c r="L1923" s="138">
        <f t="shared" si="59"/>
        <v>-61.356196414653297</v>
      </c>
    </row>
    <row r="1924" spans="9:12" x14ac:dyDescent="0.3">
      <c r="I1924" s="132">
        <v>42151</v>
      </c>
      <c r="J1924" s="138">
        <v>30.184999999999999</v>
      </c>
      <c r="K1924" s="138">
        <f t="shared" si="58"/>
        <v>-4.8991808443604276E-2</v>
      </c>
      <c r="L1924" s="138">
        <f t="shared" si="59"/>
        <v>-58.79017013232513</v>
      </c>
    </row>
    <row r="1925" spans="9:12" x14ac:dyDescent="0.3">
      <c r="I1925" s="132">
        <v>42152</v>
      </c>
      <c r="J1925" s="138">
        <v>30</v>
      </c>
      <c r="K1925" s="138">
        <f t="shared" si="58"/>
        <v>-5.7492931196983926E-2</v>
      </c>
      <c r="L1925" s="138">
        <f t="shared" si="59"/>
        <v>-68.991517436380704</v>
      </c>
    </row>
    <row r="1926" spans="9:12" x14ac:dyDescent="0.3">
      <c r="I1926" s="132">
        <v>42153</v>
      </c>
      <c r="J1926" s="138">
        <v>30.885000000000002</v>
      </c>
      <c r="K1926" s="138">
        <f t="shared" si="58"/>
        <v>-3.25763508222396E-2</v>
      </c>
      <c r="L1926" s="138">
        <f t="shared" si="59"/>
        <v>-39.091620986687516</v>
      </c>
    </row>
    <row r="1927" spans="9:12" x14ac:dyDescent="0.3">
      <c r="I1927" s="132">
        <v>42156</v>
      </c>
      <c r="J1927" s="138">
        <v>30.905000000000001</v>
      </c>
      <c r="K1927" s="138">
        <f t="shared" si="58"/>
        <v>-4.5552810376775825E-2</v>
      </c>
      <c r="L1927" s="138">
        <f t="shared" si="59"/>
        <v>-54.663372452130986</v>
      </c>
    </row>
    <row r="1928" spans="9:12" x14ac:dyDescent="0.3">
      <c r="I1928" s="132">
        <v>42157</v>
      </c>
      <c r="J1928" s="138">
        <v>30.945000000000004</v>
      </c>
      <c r="K1928" s="138">
        <f t="shared" si="58"/>
        <v>-1.4804202483285461E-2</v>
      </c>
      <c r="L1928" s="138">
        <f t="shared" si="59"/>
        <v>-17.765042979942553</v>
      </c>
    </row>
    <row r="1929" spans="9:12" x14ac:dyDescent="0.3">
      <c r="I1929" s="132">
        <v>42158</v>
      </c>
      <c r="J1929" s="138">
        <v>31.094999999999999</v>
      </c>
      <c r="K1929" s="138">
        <f t="shared" si="58"/>
        <v>7.9416531604536086E-3</v>
      </c>
      <c r="L1929" s="138">
        <f t="shared" si="59"/>
        <v>9.5299837925443285</v>
      </c>
    </row>
    <row r="1930" spans="9:12" x14ac:dyDescent="0.3">
      <c r="I1930" s="132">
        <v>42159</v>
      </c>
      <c r="J1930" s="138">
        <v>31.584999999999997</v>
      </c>
      <c r="K1930" s="138">
        <f t="shared" si="58"/>
        <v>4.1206527113894845E-2</v>
      </c>
      <c r="L1930" s="138">
        <f t="shared" si="59"/>
        <v>49.447832536673815</v>
      </c>
    </row>
    <row r="1931" spans="9:12" x14ac:dyDescent="0.3">
      <c r="I1931" s="132">
        <v>42160</v>
      </c>
      <c r="J1931" s="138">
        <v>31.754999999999999</v>
      </c>
      <c r="K1931" s="138">
        <f t="shared" si="58"/>
        <v>6.8113017154389457E-2</v>
      </c>
      <c r="L1931" s="138">
        <f t="shared" si="59"/>
        <v>81.735620585267341</v>
      </c>
    </row>
    <row r="1932" spans="9:12" x14ac:dyDescent="0.3">
      <c r="I1932" s="132">
        <v>42163</v>
      </c>
      <c r="J1932" s="138">
        <v>32.15</v>
      </c>
      <c r="K1932" s="138">
        <f t="shared" si="58"/>
        <v>5.6349597502874979E-2</v>
      </c>
      <c r="L1932" s="138">
        <f t="shared" si="59"/>
        <v>67.619517003449971</v>
      </c>
    </row>
    <row r="1933" spans="9:12" x14ac:dyDescent="0.3">
      <c r="I1933" s="132">
        <v>42164</v>
      </c>
      <c r="J1933" s="138">
        <v>31.459999999999997</v>
      </c>
      <c r="K1933" s="138">
        <f t="shared" si="58"/>
        <v>4.2239522941858496E-2</v>
      </c>
      <c r="L1933" s="138">
        <f t="shared" si="59"/>
        <v>50.687427530230188</v>
      </c>
    </row>
    <row r="1934" spans="9:12" x14ac:dyDescent="0.3">
      <c r="I1934" s="132">
        <v>42165</v>
      </c>
      <c r="J1934" s="138">
        <v>30.234999999999999</v>
      </c>
      <c r="K1934" s="138">
        <f t="shared" si="58"/>
        <v>7.8333333333333137E-3</v>
      </c>
      <c r="L1934" s="138">
        <f t="shared" si="59"/>
        <v>9.3999999999999755</v>
      </c>
    </row>
    <row r="1935" spans="9:12" x14ac:dyDescent="0.3">
      <c r="I1935" s="132">
        <v>42166</v>
      </c>
      <c r="J1935" s="138">
        <v>30.08</v>
      </c>
      <c r="K1935" s="138">
        <f t="shared" ref="K1935:K1998" si="60">(J1935-J1926)/J1926</f>
        <v>-2.6064432572446276E-2</v>
      </c>
      <c r="L1935" s="138">
        <f t="shared" ref="L1935:L1998" si="61">K1935*$D$2/$D$1</f>
        <v>-31.277319086935531</v>
      </c>
    </row>
    <row r="1936" spans="9:12" x14ac:dyDescent="0.3">
      <c r="I1936" s="132">
        <v>42167</v>
      </c>
      <c r="J1936" s="138">
        <v>30.565000000000001</v>
      </c>
      <c r="K1936" s="138">
        <f t="shared" si="60"/>
        <v>-1.1001456075068755E-2</v>
      </c>
      <c r="L1936" s="138">
        <f t="shared" si="61"/>
        <v>-13.201747290082505</v>
      </c>
    </row>
    <row r="1937" spans="9:12" x14ac:dyDescent="0.3">
      <c r="I1937" s="132">
        <v>42170</v>
      </c>
      <c r="J1937" s="138">
        <v>31.16</v>
      </c>
      <c r="K1937" s="138">
        <f t="shared" si="60"/>
        <v>6.9478106317659161E-3</v>
      </c>
      <c r="L1937" s="138">
        <f t="shared" si="61"/>
        <v>8.3373727581190984</v>
      </c>
    </row>
    <row r="1938" spans="9:12" x14ac:dyDescent="0.3">
      <c r="I1938" s="132">
        <v>42171</v>
      </c>
      <c r="J1938" s="138">
        <v>31.165000000000003</v>
      </c>
      <c r="K1938" s="138">
        <f t="shared" si="60"/>
        <v>2.2511657822802326E-3</v>
      </c>
      <c r="L1938" s="138">
        <f t="shared" si="61"/>
        <v>2.7013989387362791</v>
      </c>
    </row>
    <row r="1939" spans="9:12" x14ac:dyDescent="0.3">
      <c r="I1939" s="132">
        <v>42172</v>
      </c>
      <c r="J1939" s="138">
        <v>31.344999999999999</v>
      </c>
      <c r="K1939" s="138">
        <f t="shared" si="60"/>
        <v>-7.5985436124742269E-3</v>
      </c>
      <c r="L1939" s="138">
        <f t="shared" si="61"/>
        <v>-9.1182523349690712</v>
      </c>
    </row>
    <row r="1940" spans="9:12" x14ac:dyDescent="0.3">
      <c r="I1940" s="132">
        <v>42173</v>
      </c>
      <c r="J1940" s="138">
        <v>31.23</v>
      </c>
      <c r="K1940" s="138">
        <f t="shared" si="60"/>
        <v>-1.653282947567308E-2</v>
      </c>
      <c r="L1940" s="138">
        <f t="shared" si="61"/>
        <v>-19.839395370807694</v>
      </c>
    </row>
    <row r="1941" spans="9:12" x14ac:dyDescent="0.3">
      <c r="I1941" s="132">
        <v>42174</v>
      </c>
      <c r="J1941" s="138">
        <v>31.7</v>
      </c>
      <c r="K1941" s="138">
        <f t="shared" si="60"/>
        <v>-1.3996889580093291E-2</v>
      </c>
      <c r="L1941" s="138">
        <f t="shared" si="61"/>
        <v>-16.796267496111948</v>
      </c>
    </row>
    <row r="1942" spans="9:12" x14ac:dyDescent="0.3">
      <c r="I1942" s="132">
        <v>42177</v>
      </c>
      <c r="J1942" s="138">
        <v>31.42</v>
      </c>
      <c r="K1942" s="138">
        <f t="shared" si="60"/>
        <v>-1.2714558169102225E-3</v>
      </c>
      <c r="L1942" s="138">
        <f t="shared" si="61"/>
        <v>-1.525746980292267</v>
      </c>
    </row>
    <row r="1943" spans="9:12" x14ac:dyDescent="0.3">
      <c r="I1943" s="132">
        <v>42178</v>
      </c>
      <c r="J1943" s="138">
        <v>30.69</v>
      </c>
      <c r="K1943" s="138">
        <f t="shared" si="60"/>
        <v>1.5048784521250268E-2</v>
      </c>
      <c r="L1943" s="138">
        <f t="shared" si="61"/>
        <v>18.058541425500319</v>
      </c>
    </row>
    <row r="1944" spans="9:12" x14ac:dyDescent="0.3">
      <c r="I1944" s="132">
        <v>42179</v>
      </c>
      <c r="J1944" s="138">
        <v>31.084999999999997</v>
      </c>
      <c r="K1944" s="138">
        <f t="shared" si="60"/>
        <v>3.3410904255319118E-2</v>
      </c>
      <c r="L1944" s="138">
        <f t="shared" si="61"/>
        <v>40.093085106382937</v>
      </c>
    </row>
    <row r="1945" spans="9:12" x14ac:dyDescent="0.3">
      <c r="I1945" s="132">
        <v>42180</v>
      </c>
      <c r="J1945" s="138">
        <v>30.7</v>
      </c>
      <c r="K1945" s="138">
        <f t="shared" si="60"/>
        <v>4.4168166203172911E-3</v>
      </c>
      <c r="L1945" s="138">
        <f t="shared" si="61"/>
        <v>5.3001799443807496</v>
      </c>
    </row>
    <row r="1946" spans="9:12" x14ac:dyDescent="0.3">
      <c r="I1946" s="132">
        <v>42181</v>
      </c>
      <c r="J1946" s="138">
        <v>30.37</v>
      </c>
      <c r="K1946" s="138">
        <f t="shared" si="60"/>
        <v>-2.5353016688061589E-2</v>
      </c>
      <c r="L1946" s="138">
        <f t="shared" si="61"/>
        <v>-30.423620025673905</v>
      </c>
    </row>
    <row r="1947" spans="9:12" x14ac:dyDescent="0.3">
      <c r="I1947" s="132">
        <v>42184</v>
      </c>
      <c r="J1947" s="138">
        <v>31.83</v>
      </c>
      <c r="K1947" s="138">
        <f t="shared" si="60"/>
        <v>2.1338039467351053E-2</v>
      </c>
      <c r="L1947" s="138">
        <f t="shared" si="61"/>
        <v>25.605647360821262</v>
      </c>
    </row>
    <row r="1948" spans="9:12" x14ac:dyDescent="0.3">
      <c r="I1948" s="132">
        <v>42185</v>
      </c>
      <c r="J1948" s="138">
        <v>31.445000000000004</v>
      </c>
      <c r="K1948" s="138">
        <f t="shared" si="60"/>
        <v>3.1903014834903484E-3</v>
      </c>
      <c r="L1948" s="138">
        <f t="shared" si="61"/>
        <v>3.8283617801884176</v>
      </c>
    </row>
    <row r="1949" spans="9:12" x14ac:dyDescent="0.3">
      <c r="I1949" s="132">
        <v>42186</v>
      </c>
      <c r="J1949" s="138">
        <v>30.165000000000003</v>
      </c>
      <c r="K1949" s="138">
        <f t="shared" si="60"/>
        <v>-3.4101825168107516E-2</v>
      </c>
      <c r="L1949" s="138">
        <f t="shared" si="61"/>
        <v>-40.922190201729016</v>
      </c>
    </row>
    <row r="1950" spans="9:12" x14ac:dyDescent="0.3">
      <c r="I1950" s="132">
        <v>42187</v>
      </c>
      <c r="J1950" s="138">
        <v>30.649999999999995</v>
      </c>
      <c r="K1950" s="138">
        <f t="shared" si="60"/>
        <v>-3.3123028391167327E-2</v>
      </c>
      <c r="L1950" s="138">
        <f t="shared" si="61"/>
        <v>-39.747634069400789</v>
      </c>
    </row>
    <row r="1951" spans="9:12" x14ac:dyDescent="0.3">
      <c r="I1951" s="132">
        <v>42191</v>
      </c>
      <c r="J1951" s="138">
        <v>30.855</v>
      </c>
      <c r="K1951" s="138">
        <f t="shared" si="60"/>
        <v>-1.7982176957352044E-2</v>
      </c>
      <c r="L1951" s="138">
        <f t="shared" si="61"/>
        <v>-21.57861234882245</v>
      </c>
    </row>
    <row r="1952" spans="9:12" x14ac:dyDescent="0.3">
      <c r="I1952" s="132">
        <v>42192</v>
      </c>
      <c r="J1952" s="138">
        <v>29.274999999999995</v>
      </c>
      <c r="K1952" s="138">
        <f t="shared" si="60"/>
        <v>-4.6106223525578569E-2</v>
      </c>
      <c r="L1952" s="138">
        <f t="shared" si="61"/>
        <v>-55.327468230694279</v>
      </c>
    </row>
    <row r="1953" spans="9:12" x14ac:dyDescent="0.3">
      <c r="I1953" s="132">
        <v>42193</v>
      </c>
      <c r="J1953" s="138">
        <v>30.925000000000001</v>
      </c>
      <c r="K1953" s="138">
        <f t="shared" si="60"/>
        <v>-5.147177095061818E-3</v>
      </c>
      <c r="L1953" s="138">
        <f t="shared" si="61"/>
        <v>-6.176612514074181</v>
      </c>
    </row>
    <row r="1954" spans="9:12" x14ac:dyDescent="0.3">
      <c r="I1954" s="132">
        <v>42194</v>
      </c>
      <c r="J1954" s="138">
        <v>31.655000000000001</v>
      </c>
      <c r="K1954" s="138">
        <f t="shared" si="60"/>
        <v>3.1107491856677584E-2</v>
      </c>
      <c r="L1954" s="138">
        <f t="shared" si="61"/>
        <v>37.328990228013097</v>
      </c>
    </row>
    <row r="1955" spans="9:12" x14ac:dyDescent="0.3">
      <c r="I1955" s="132">
        <v>42195</v>
      </c>
      <c r="J1955" s="138">
        <v>29.86</v>
      </c>
      <c r="K1955" s="138">
        <f t="shared" si="60"/>
        <v>-1.6792887718142954E-2</v>
      </c>
      <c r="L1955" s="138">
        <f t="shared" si="61"/>
        <v>-20.151465261771541</v>
      </c>
    </row>
    <row r="1956" spans="9:12" x14ac:dyDescent="0.3">
      <c r="I1956" s="132">
        <v>42198</v>
      </c>
      <c r="J1956" s="138">
        <v>29.31</v>
      </c>
      <c r="K1956" s="138">
        <f t="shared" si="60"/>
        <v>-7.9170593779453333E-2</v>
      </c>
      <c r="L1956" s="138">
        <f t="shared" si="61"/>
        <v>-95.004712535343998</v>
      </c>
    </row>
    <row r="1957" spans="9:12" x14ac:dyDescent="0.3">
      <c r="I1957" s="132">
        <v>42199</v>
      </c>
      <c r="J1957" s="138">
        <v>29.53</v>
      </c>
      <c r="K1957" s="138">
        <f t="shared" si="60"/>
        <v>-6.0899984099220941E-2</v>
      </c>
      <c r="L1957" s="138">
        <f t="shared" si="61"/>
        <v>-73.079980919065122</v>
      </c>
    </row>
    <row r="1958" spans="9:12" x14ac:dyDescent="0.3">
      <c r="I1958" s="132">
        <v>42200</v>
      </c>
      <c r="J1958" s="138">
        <v>30.155000000000001</v>
      </c>
      <c r="K1958" s="138">
        <f t="shared" si="60"/>
        <v>-3.3151002817840419E-4</v>
      </c>
      <c r="L1958" s="138">
        <f t="shared" si="61"/>
        <v>-0.39781203381408503</v>
      </c>
    </row>
    <row r="1959" spans="9:12" x14ac:dyDescent="0.3">
      <c r="I1959" s="132">
        <v>42201</v>
      </c>
      <c r="J1959" s="138">
        <v>29.995000000000001</v>
      </c>
      <c r="K1959" s="138">
        <f t="shared" si="60"/>
        <v>-2.1370309951060169E-2</v>
      </c>
      <c r="L1959" s="138">
        <f t="shared" si="61"/>
        <v>-25.644371941272201</v>
      </c>
    </row>
    <row r="1960" spans="9:12" x14ac:dyDescent="0.3">
      <c r="I1960" s="132">
        <v>42202</v>
      </c>
      <c r="J1960" s="138">
        <v>29.175000000000001</v>
      </c>
      <c r="K1960" s="138">
        <f t="shared" si="60"/>
        <v>-5.4448225571220213E-2</v>
      </c>
      <c r="L1960" s="138">
        <f t="shared" si="61"/>
        <v>-65.337870685464253</v>
      </c>
    </row>
    <row r="1961" spans="9:12" x14ac:dyDescent="0.3">
      <c r="I1961" s="132">
        <v>42205</v>
      </c>
      <c r="J1961" s="138">
        <v>29.465</v>
      </c>
      <c r="K1961" s="138">
        <f t="shared" si="60"/>
        <v>6.4901793339028138E-3</v>
      </c>
      <c r="L1961" s="138">
        <f t="shared" si="61"/>
        <v>7.7882152006833767</v>
      </c>
    </row>
    <row r="1962" spans="9:12" x14ac:dyDescent="0.3">
      <c r="I1962" s="132">
        <v>42206</v>
      </c>
      <c r="J1962" s="138">
        <v>29.515000000000001</v>
      </c>
      <c r="K1962" s="138">
        <f t="shared" si="60"/>
        <v>-4.5594179466451092E-2</v>
      </c>
      <c r="L1962" s="138">
        <f t="shared" si="61"/>
        <v>-54.713015359741313</v>
      </c>
    </row>
    <row r="1963" spans="9:12" x14ac:dyDescent="0.3">
      <c r="I1963" s="132">
        <v>42207</v>
      </c>
      <c r="J1963" s="138">
        <v>29.405000000000001</v>
      </c>
      <c r="K1963" s="138">
        <f t="shared" si="60"/>
        <v>-7.1078818512083392E-2</v>
      </c>
      <c r="L1963" s="138">
        <f t="shared" si="61"/>
        <v>-85.294582214500068</v>
      </c>
    </row>
    <row r="1964" spans="9:12" x14ac:dyDescent="0.3">
      <c r="I1964" s="132">
        <v>42208</v>
      </c>
      <c r="J1964" s="138">
        <v>30.09</v>
      </c>
      <c r="K1964" s="138">
        <f t="shared" si="60"/>
        <v>7.7026121902210457E-3</v>
      </c>
      <c r="L1964" s="138">
        <f t="shared" si="61"/>
        <v>9.2431346282652544</v>
      </c>
    </row>
    <row r="1965" spans="9:12" x14ac:dyDescent="0.3">
      <c r="I1965" s="132">
        <v>42209</v>
      </c>
      <c r="J1965" s="138">
        <v>29.734999999999999</v>
      </c>
      <c r="K1965" s="138">
        <f t="shared" si="60"/>
        <v>1.4500170590242263E-2</v>
      </c>
      <c r="L1965" s="138">
        <f t="shared" si="61"/>
        <v>17.400204708290715</v>
      </c>
    </row>
    <row r="1966" spans="9:12" x14ac:dyDescent="0.3">
      <c r="I1966" s="132">
        <v>42212</v>
      </c>
      <c r="J1966" s="138">
        <v>30.684999999999999</v>
      </c>
      <c r="K1966" s="138">
        <f t="shared" si="60"/>
        <v>3.911276667795454E-2</v>
      </c>
      <c r="L1966" s="138">
        <f t="shared" si="61"/>
        <v>46.93532001354545</v>
      </c>
    </row>
    <row r="1967" spans="9:12" x14ac:dyDescent="0.3">
      <c r="I1967" s="132">
        <v>42213</v>
      </c>
      <c r="J1967" s="138">
        <v>29.53</v>
      </c>
      <c r="K1967" s="138">
        <f t="shared" si="60"/>
        <v>-2.072624772011275E-2</v>
      </c>
      <c r="L1967" s="138">
        <f t="shared" si="61"/>
        <v>-24.871497264135296</v>
      </c>
    </row>
    <row r="1968" spans="9:12" x14ac:dyDescent="0.3">
      <c r="I1968" s="132">
        <v>42214</v>
      </c>
      <c r="J1968" s="138">
        <v>29.035</v>
      </c>
      <c r="K1968" s="138">
        <f t="shared" si="60"/>
        <v>-3.2005334222370424E-2</v>
      </c>
      <c r="L1968" s="138">
        <f t="shared" si="61"/>
        <v>-38.406401066844509</v>
      </c>
    </row>
    <row r="1969" spans="9:12" x14ac:dyDescent="0.3">
      <c r="I1969" s="132">
        <v>42215</v>
      </c>
      <c r="J1969" s="138">
        <v>28.665000000000003</v>
      </c>
      <c r="K1969" s="138">
        <f t="shared" si="60"/>
        <v>-1.7480719794344405E-2</v>
      </c>
      <c r="L1969" s="138">
        <f t="shared" si="61"/>
        <v>-20.976863753213284</v>
      </c>
    </row>
    <row r="1970" spans="9:12" x14ac:dyDescent="0.3">
      <c r="I1970" s="132">
        <v>42216</v>
      </c>
      <c r="J1970" s="138">
        <v>28.965</v>
      </c>
      <c r="K1970" s="138">
        <f t="shared" si="60"/>
        <v>-1.6969285593076533E-2</v>
      </c>
      <c r="L1970" s="138">
        <f t="shared" si="61"/>
        <v>-20.36314271169184</v>
      </c>
    </row>
    <row r="1971" spans="9:12" x14ac:dyDescent="0.3">
      <c r="I1971" s="132">
        <v>42219</v>
      </c>
      <c r="J1971" s="138">
        <v>28.965</v>
      </c>
      <c r="K1971" s="138">
        <f t="shared" si="60"/>
        <v>-1.863459258004407E-2</v>
      </c>
      <c r="L1971" s="138">
        <f t="shared" si="61"/>
        <v>-22.361511096052883</v>
      </c>
    </row>
    <row r="1972" spans="9:12" x14ac:dyDescent="0.3">
      <c r="I1972" s="132">
        <v>42220</v>
      </c>
      <c r="J1972" s="138">
        <v>28.265000000000001</v>
      </c>
      <c r="K1972" s="138">
        <f t="shared" si="60"/>
        <v>-3.8768916850875718E-2</v>
      </c>
      <c r="L1972" s="138">
        <f t="shared" si="61"/>
        <v>-46.522700221050862</v>
      </c>
    </row>
    <row r="1973" spans="9:12" x14ac:dyDescent="0.3">
      <c r="I1973" s="132">
        <v>42221</v>
      </c>
      <c r="J1973" s="138">
        <v>27.99</v>
      </c>
      <c r="K1973" s="138">
        <f t="shared" si="60"/>
        <v>-6.9790628115653092E-2</v>
      </c>
      <c r="L1973" s="138">
        <f t="shared" si="61"/>
        <v>-83.748753738783705</v>
      </c>
    </row>
    <row r="1974" spans="9:12" x14ac:dyDescent="0.3">
      <c r="I1974" s="132">
        <v>42222</v>
      </c>
      <c r="J1974" s="138">
        <v>28.074999999999999</v>
      </c>
      <c r="K1974" s="138">
        <f t="shared" si="60"/>
        <v>-5.5826467126282163E-2</v>
      </c>
      <c r="L1974" s="138">
        <f t="shared" si="61"/>
        <v>-66.99176055153859</v>
      </c>
    </row>
    <row r="1975" spans="9:12" x14ac:dyDescent="0.3">
      <c r="I1975" s="132">
        <v>42223</v>
      </c>
      <c r="J1975" s="138">
        <v>27.350000000000005</v>
      </c>
      <c r="K1975" s="138">
        <f t="shared" si="60"/>
        <v>-0.10868502525663985</v>
      </c>
      <c r="L1975" s="138">
        <f t="shared" si="61"/>
        <v>-130.42203030796782</v>
      </c>
    </row>
    <row r="1976" spans="9:12" x14ac:dyDescent="0.3">
      <c r="I1976" s="132">
        <v>42226</v>
      </c>
      <c r="J1976" s="138">
        <v>26.844999999999999</v>
      </c>
      <c r="K1976" s="138">
        <f t="shared" si="60"/>
        <v>-9.0924483576024451E-2</v>
      </c>
      <c r="L1976" s="138">
        <f t="shared" si="61"/>
        <v>-109.10938029122934</v>
      </c>
    </row>
    <row r="1977" spans="9:12" x14ac:dyDescent="0.3">
      <c r="I1977" s="132">
        <v>42227</v>
      </c>
      <c r="J1977" s="138">
        <v>27.98</v>
      </c>
      <c r="K1977" s="138">
        <f t="shared" si="60"/>
        <v>-3.6335457206819348E-2</v>
      </c>
      <c r="L1977" s="138">
        <f t="shared" si="61"/>
        <v>-43.602548648183216</v>
      </c>
    </row>
    <row r="1978" spans="9:12" x14ac:dyDescent="0.3">
      <c r="I1978" s="132">
        <v>42228</v>
      </c>
      <c r="J1978" s="138">
        <v>27.820000000000004</v>
      </c>
      <c r="K1978" s="138">
        <f t="shared" si="60"/>
        <v>-2.947845804988658E-2</v>
      </c>
      <c r="L1978" s="138">
        <f t="shared" si="61"/>
        <v>-35.374149659863896</v>
      </c>
    </row>
    <row r="1979" spans="9:12" x14ac:dyDescent="0.3">
      <c r="I1979" s="132">
        <v>42229</v>
      </c>
      <c r="J1979" s="138">
        <v>28.395</v>
      </c>
      <c r="K1979" s="138">
        <f t="shared" si="60"/>
        <v>-1.9678922837907831E-2</v>
      </c>
      <c r="L1979" s="138">
        <f t="shared" si="61"/>
        <v>-23.614707405489394</v>
      </c>
    </row>
    <row r="1980" spans="9:12" x14ac:dyDescent="0.3">
      <c r="I1980" s="132">
        <v>42230</v>
      </c>
      <c r="J1980" s="138">
        <v>27.725000000000005</v>
      </c>
      <c r="K1980" s="138">
        <f t="shared" si="60"/>
        <v>-4.2810288278957186E-2</v>
      </c>
      <c r="L1980" s="138">
        <f t="shared" si="61"/>
        <v>-51.372345934748623</v>
      </c>
    </row>
    <row r="1981" spans="9:12" x14ac:dyDescent="0.3">
      <c r="I1981" s="132">
        <v>42233</v>
      </c>
      <c r="J1981" s="138">
        <v>27.39</v>
      </c>
      <c r="K1981" s="138">
        <f t="shared" si="60"/>
        <v>-3.0957013974880595E-2</v>
      </c>
      <c r="L1981" s="138">
        <f t="shared" si="61"/>
        <v>-37.148416769856709</v>
      </c>
    </row>
    <row r="1982" spans="9:12" x14ac:dyDescent="0.3">
      <c r="I1982" s="132">
        <v>42234</v>
      </c>
      <c r="J1982" s="138">
        <v>28.215</v>
      </c>
      <c r="K1982" s="138">
        <f t="shared" si="60"/>
        <v>8.038585209003267E-3</v>
      </c>
      <c r="L1982" s="138">
        <f t="shared" si="61"/>
        <v>9.6463022508039185</v>
      </c>
    </row>
    <row r="1983" spans="9:12" x14ac:dyDescent="0.3">
      <c r="I1983" s="132">
        <v>42235</v>
      </c>
      <c r="J1983" s="138">
        <v>28.78</v>
      </c>
      <c r="K1983" s="138">
        <f t="shared" si="60"/>
        <v>2.5111308993766762E-2</v>
      </c>
      <c r="L1983" s="138">
        <f t="shared" si="61"/>
        <v>30.133570792520111</v>
      </c>
    </row>
    <row r="1984" spans="9:12" x14ac:dyDescent="0.3">
      <c r="I1984" s="132">
        <v>42236</v>
      </c>
      <c r="J1984" s="138">
        <v>28.820000000000004</v>
      </c>
      <c r="K1984" s="138">
        <f t="shared" si="60"/>
        <v>5.3747714808043821E-2</v>
      </c>
      <c r="L1984" s="138">
        <f t="shared" si="61"/>
        <v>64.497257769652578</v>
      </c>
    </row>
    <row r="1985" spans="9:12" x14ac:dyDescent="0.3">
      <c r="I1985" s="132">
        <v>42237</v>
      </c>
      <c r="J1985" s="138">
        <v>28.97</v>
      </c>
      <c r="K1985" s="138">
        <f t="shared" si="60"/>
        <v>7.9158130005587635E-2</v>
      </c>
      <c r="L1985" s="138">
        <f t="shared" si="61"/>
        <v>94.98975600670515</v>
      </c>
    </row>
    <row r="1986" spans="9:12" x14ac:dyDescent="0.3">
      <c r="I1986" s="132">
        <v>42240</v>
      </c>
      <c r="J1986" s="138">
        <v>27.695000000000004</v>
      </c>
      <c r="K1986" s="138">
        <f t="shared" si="60"/>
        <v>-1.0185847033595303E-2</v>
      </c>
      <c r="L1986" s="138">
        <f t="shared" si="61"/>
        <v>-12.223016440314364</v>
      </c>
    </row>
    <row r="1987" spans="9:12" x14ac:dyDescent="0.3">
      <c r="I1987" s="132">
        <v>42241</v>
      </c>
      <c r="J1987" s="138">
        <v>28.695000000000004</v>
      </c>
      <c r="K1987" s="138">
        <f t="shared" si="60"/>
        <v>3.1452192667145933E-2</v>
      </c>
      <c r="L1987" s="138">
        <f t="shared" si="61"/>
        <v>37.742631200575119</v>
      </c>
    </row>
    <row r="1988" spans="9:12" x14ac:dyDescent="0.3">
      <c r="I1988" s="132">
        <v>42242</v>
      </c>
      <c r="J1988" s="138">
        <v>27.26</v>
      </c>
      <c r="K1988" s="138">
        <f t="shared" si="60"/>
        <v>-3.997182602570868E-2</v>
      </c>
      <c r="L1988" s="138">
        <f t="shared" si="61"/>
        <v>-47.966191230850413</v>
      </c>
    </row>
    <row r="1989" spans="9:12" x14ac:dyDescent="0.3">
      <c r="I1989" s="132">
        <v>42243</v>
      </c>
      <c r="J1989" s="138">
        <v>28.36</v>
      </c>
      <c r="K1989" s="138">
        <f t="shared" si="60"/>
        <v>2.2903516681695019E-2</v>
      </c>
      <c r="L1989" s="138">
        <f t="shared" si="61"/>
        <v>27.484220018034023</v>
      </c>
    </row>
    <row r="1990" spans="9:12" x14ac:dyDescent="0.3">
      <c r="I1990" s="132">
        <v>42244</v>
      </c>
      <c r="J1990" s="138">
        <v>30.004999999999999</v>
      </c>
      <c r="K1990" s="138">
        <f t="shared" si="60"/>
        <v>9.5472800292077345E-2</v>
      </c>
      <c r="L1990" s="138">
        <f t="shared" si="61"/>
        <v>114.56736035049282</v>
      </c>
    </row>
    <row r="1991" spans="9:12" x14ac:dyDescent="0.3">
      <c r="I1991" s="132">
        <v>42247</v>
      </c>
      <c r="J1991" s="138">
        <v>32.244999999999997</v>
      </c>
      <c r="K1991" s="138">
        <f t="shared" si="60"/>
        <v>0.14283182704235328</v>
      </c>
      <c r="L1991" s="138">
        <f t="shared" si="61"/>
        <v>171.39819245082393</v>
      </c>
    </row>
    <row r="1992" spans="9:12" x14ac:dyDescent="0.3">
      <c r="I1992" s="132">
        <v>42248</v>
      </c>
      <c r="J1992" s="138">
        <v>31.665000000000003</v>
      </c>
      <c r="K1992" s="138">
        <f t="shared" si="60"/>
        <v>0.10024322446143159</v>
      </c>
      <c r="L1992" s="138">
        <f t="shared" si="61"/>
        <v>120.29186935371791</v>
      </c>
    </row>
    <row r="1993" spans="9:12" x14ac:dyDescent="0.3">
      <c r="I1993" s="132">
        <v>42249</v>
      </c>
      <c r="J1993" s="138">
        <v>30.734999999999999</v>
      </c>
      <c r="K1993" s="138">
        <f t="shared" si="60"/>
        <v>6.6446911866759037E-2</v>
      </c>
      <c r="L1993" s="138">
        <f t="shared" si="61"/>
        <v>79.736294240110837</v>
      </c>
    </row>
    <row r="1994" spans="9:12" x14ac:dyDescent="0.3">
      <c r="I1994" s="132">
        <v>42250</v>
      </c>
      <c r="J1994" s="138">
        <v>32.19</v>
      </c>
      <c r="K1994" s="138">
        <f t="shared" si="60"/>
        <v>0.11114946496375558</v>
      </c>
      <c r="L1994" s="138">
        <f t="shared" si="61"/>
        <v>133.37935795650668</v>
      </c>
    </row>
    <row r="1995" spans="9:12" x14ac:dyDescent="0.3">
      <c r="I1995" s="132">
        <v>42251</v>
      </c>
      <c r="J1995" s="138">
        <v>31.984999999999999</v>
      </c>
      <c r="K1995" s="138">
        <f t="shared" si="60"/>
        <v>0.15490160678822873</v>
      </c>
      <c r="L1995" s="138">
        <f t="shared" si="61"/>
        <v>185.88192814587447</v>
      </c>
    </row>
    <row r="1996" spans="9:12" x14ac:dyDescent="0.3">
      <c r="I1996" s="132">
        <v>42255</v>
      </c>
      <c r="J1996" s="138">
        <v>31.704999999999998</v>
      </c>
      <c r="K1996" s="138">
        <f t="shared" si="60"/>
        <v>0.10489632340128921</v>
      </c>
      <c r="L1996" s="138">
        <f t="shared" si="61"/>
        <v>125.87558808154705</v>
      </c>
    </row>
    <row r="1997" spans="9:12" x14ac:dyDescent="0.3">
      <c r="I1997" s="132">
        <v>42256</v>
      </c>
      <c r="J1997" s="138">
        <v>32.375</v>
      </c>
      <c r="K1997" s="138">
        <f t="shared" si="60"/>
        <v>0.18763756419662503</v>
      </c>
      <c r="L1997" s="138">
        <f t="shared" si="61"/>
        <v>225.16507703595002</v>
      </c>
    </row>
    <row r="1998" spans="9:12" x14ac:dyDescent="0.3">
      <c r="I1998" s="132">
        <v>42257</v>
      </c>
      <c r="J1998" s="138">
        <v>32.395000000000003</v>
      </c>
      <c r="K1998" s="138">
        <f t="shared" si="60"/>
        <v>0.14227785613540211</v>
      </c>
      <c r="L1998" s="138">
        <f t="shared" si="61"/>
        <v>170.73342736248253</v>
      </c>
    </row>
    <row r="1999" spans="9:12" x14ac:dyDescent="0.3">
      <c r="I1999" s="132">
        <v>42258</v>
      </c>
      <c r="J1999" s="138">
        <v>31.7</v>
      </c>
      <c r="K1999" s="138">
        <f t="shared" ref="K1999:K2062" si="62">(J1999-J1990)/J1990</f>
        <v>5.649058490251626E-2</v>
      </c>
      <c r="L1999" s="138">
        <f t="shared" ref="L1999:L2062" si="63">K1999*$D$2/$D$1</f>
        <v>67.788701883019513</v>
      </c>
    </row>
    <row r="2000" spans="9:12" x14ac:dyDescent="0.3">
      <c r="I2000" s="132">
        <v>42261</v>
      </c>
      <c r="J2000" s="138">
        <v>32.61</v>
      </c>
      <c r="K2000" s="138">
        <f t="shared" si="62"/>
        <v>1.1319584431694899E-2</v>
      </c>
      <c r="L2000" s="138">
        <f t="shared" si="63"/>
        <v>13.583501318033878</v>
      </c>
    </row>
    <row r="2001" spans="9:12" x14ac:dyDescent="0.3">
      <c r="I2001" s="132">
        <v>42262</v>
      </c>
      <c r="J2001" s="138">
        <v>31.445000000000004</v>
      </c>
      <c r="K2001" s="138">
        <f t="shared" si="62"/>
        <v>-6.9477340912679252E-3</v>
      </c>
      <c r="L2001" s="138">
        <f t="shared" si="63"/>
        <v>-8.3372809095215104</v>
      </c>
    </row>
    <row r="2002" spans="9:12" x14ac:dyDescent="0.3">
      <c r="I2002" s="132">
        <v>42263</v>
      </c>
      <c r="J2002" s="138">
        <v>30.934999999999999</v>
      </c>
      <c r="K2002" s="138">
        <f t="shared" si="62"/>
        <v>6.5072393037253718E-3</v>
      </c>
      <c r="L2002" s="138">
        <f t="shared" si="63"/>
        <v>7.8086871644704452</v>
      </c>
    </row>
    <row r="2003" spans="9:12" x14ac:dyDescent="0.3">
      <c r="I2003" s="132">
        <v>42264</v>
      </c>
      <c r="J2003" s="138">
        <v>31.290000000000003</v>
      </c>
      <c r="K2003" s="138">
        <f t="shared" si="62"/>
        <v>-2.7958993476234702E-2</v>
      </c>
      <c r="L2003" s="138">
        <f t="shared" si="63"/>
        <v>-33.550792171481639</v>
      </c>
    </row>
    <row r="2004" spans="9:12" x14ac:dyDescent="0.3">
      <c r="I2004" s="132">
        <v>42265</v>
      </c>
      <c r="J2004" s="138">
        <v>32.1</v>
      </c>
      <c r="K2004" s="138">
        <f t="shared" si="62"/>
        <v>3.5954353603252147E-3</v>
      </c>
      <c r="L2004" s="138">
        <f t="shared" si="63"/>
        <v>4.3145224323902571</v>
      </c>
    </row>
    <row r="2005" spans="9:12" x14ac:dyDescent="0.3">
      <c r="I2005" s="132">
        <v>42268</v>
      </c>
      <c r="J2005" s="138">
        <v>31.820000000000004</v>
      </c>
      <c r="K2005" s="138">
        <f t="shared" si="62"/>
        <v>3.6271881406719935E-3</v>
      </c>
      <c r="L2005" s="138">
        <f t="shared" si="63"/>
        <v>4.3526257688063925</v>
      </c>
    </row>
    <row r="2006" spans="9:12" x14ac:dyDescent="0.3">
      <c r="I2006" s="132">
        <v>42269</v>
      </c>
      <c r="J2006" s="138">
        <v>31.844999999999999</v>
      </c>
      <c r="K2006" s="138">
        <f t="shared" si="62"/>
        <v>-1.6370656370656406E-2</v>
      </c>
      <c r="L2006" s="138">
        <f t="shared" si="63"/>
        <v>-19.644787644787687</v>
      </c>
    </row>
    <row r="2007" spans="9:12" x14ac:dyDescent="0.3">
      <c r="I2007" s="132">
        <v>42270</v>
      </c>
      <c r="J2007" s="138">
        <v>31.149999999999995</v>
      </c>
      <c r="K2007" s="138">
        <f t="shared" si="62"/>
        <v>-3.8431856768020002E-2</v>
      </c>
      <c r="L2007" s="138">
        <f t="shared" si="63"/>
        <v>-46.118228121624</v>
      </c>
    </row>
    <row r="2008" spans="9:12" x14ac:dyDescent="0.3">
      <c r="I2008" s="132">
        <v>42271</v>
      </c>
      <c r="J2008" s="138">
        <v>32.625</v>
      </c>
      <c r="K2008" s="138">
        <f t="shared" si="62"/>
        <v>2.9179810725552074E-2</v>
      </c>
      <c r="L2008" s="138">
        <f t="shared" si="63"/>
        <v>35.015772870662488</v>
      </c>
    </row>
    <row r="2009" spans="9:12" x14ac:dyDescent="0.3">
      <c r="I2009" s="132">
        <v>42272</v>
      </c>
      <c r="J2009" s="138">
        <v>32.405000000000001</v>
      </c>
      <c r="K2009" s="138">
        <f t="shared" si="62"/>
        <v>-6.2864152100582122E-3</v>
      </c>
      <c r="L2009" s="138">
        <f t="shared" si="63"/>
        <v>-7.5436982520698548</v>
      </c>
    </row>
    <row r="2010" spans="9:12" x14ac:dyDescent="0.3">
      <c r="I2010" s="132">
        <v>42275</v>
      </c>
      <c r="J2010" s="138">
        <v>33.33</v>
      </c>
      <c r="K2010" s="138">
        <f t="shared" si="62"/>
        <v>5.9945937350930012E-2</v>
      </c>
      <c r="L2010" s="138">
        <f t="shared" si="63"/>
        <v>71.935124821116005</v>
      </c>
    </row>
    <row r="2011" spans="9:12" x14ac:dyDescent="0.3">
      <c r="I2011" s="132">
        <v>42276</v>
      </c>
      <c r="J2011" s="138">
        <v>31.834999999999997</v>
      </c>
      <c r="K2011" s="138">
        <f t="shared" si="62"/>
        <v>2.909326006141906E-2</v>
      </c>
      <c r="L2011" s="138">
        <f t="shared" si="63"/>
        <v>34.911912073702872</v>
      </c>
    </row>
    <row r="2012" spans="9:12" x14ac:dyDescent="0.3">
      <c r="I2012" s="132">
        <v>42277</v>
      </c>
      <c r="J2012" s="138">
        <v>32.65</v>
      </c>
      <c r="K2012" s="138">
        <f t="shared" si="62"/>
        <v>4.3464365612016484E-2</v>
      </c>
      <c r="L2012" s="138">
        <f t="shared" si="63"/>
        <v>52.157238734419778</v>
      </c>
    </row>
    <row r="2013" spans="9:12" x14ac:dyDescent="0.3">
      <c r="I2013" s="132">
        <v>42278</v>
      </c>
      <c r="J2013" s="138">
        <v>31.094999999999999</v>
      </c>
      <c r="K2013" s="138">
        <f t="shared" si="62"/>
        <v>-3.1308411214953348E-2</v>
      </c>
      <c r="L2013" s="138">
        <f t="shared" si="63"/>
        <v>-37.570093457944012</v>
      </c>
    </row>
    <row r="2014" spans="9:12" x14ac:dyDescent="0.3">
      <c r="I2014" s="132">
        <v>42279</v>
      </c>
      <c r="J2014" s="138">
        <v>30.695000000000004</v>
      </c>
      <c r="K2014" s="138">
        <f t="shared" si="62"/>
        <v>-3.5355122564424885E-2</v>
      </c>
      <c r="L2014" s="138">
        <f t="shared" si="63"/>
        <v>-42.426147077309864</v>
      </c>
    </row>
    <row r="2015" spans="9:12" x14ac:dyDescent="0.3">
      <c r="I2015" s="132">
        <v>42282</v>
      </c>
      <c r="J2015" s="138">
        <v>30.14</v>
      </c>
      <c r="K2015" s="138">
        <f t="shared" si="62"/>
        <v>-5.3540587219343641E-2</v>
      </c>
      <c r="L2015" s="138">
        <f t="shared" si="63"/>
        <v>-64.248704663212365</v>
      </c>
    </row>
    <row r="2016" spans="9:12" x14ac:dyDescent="0.3">
      <c r="I2016" s="132">
        <v>42283</v>
      </c>
      <c r="J2016" s="138">
        <v>30.815000000000001</v>
      </c>
      <c r="K2016" s="138">
        <f t="shared" si="62"/>
        <v>-1.0754414125200442E-2</v>
      </c>
      <c r="L2016" s="138">
        <f t="shared" si="63"/>
        <v>-12.90529695024053</v>
      </c>
    </row>
    <row r="2017" spans="9:12" x14ac:dyDescent="0.3">
      <c r="I2017" s="132">
        <v>42284</v>
      </c>
      <c r="J2017" s="138">
        <v>30.204999999999998</v>
      </c>
      <c r="K2017" s="138">
        <f t="shared" si="62"/>
        <v>-7.417624521072802E-2</v>
      </c>
      <c r="L2017" s="138">
        <f t="shared" si="63"/>
        <v>-89.011494252873618</v>
      </c>
    </row>
    <row r="2018" spans="9:12" x14ac:dyDescent="0.3">
      <c r="I2018" s="132">
        <v>42285</v>
      </c>
      <c r="J2018" s="138">
        <v>29.66</v>
      </c>
      <c r="K2018" s="138">
        <f t="shared" si="62"/>
        <v>-8.4709149822558269E-2</v>
      </c>
      <c r="L2018" s="138">
        <f t="shared" si="63"/>
        <v>-101.65097978706991</v>
      </c>
    </row>
    <row r="2019" spans="9:12" x14ac:dyDescent="0.3">
      <c r="I2019" s="132">
        <v>42286</v>
      </c>
      <c r="J2019" s="138">
        <v>30.34</v>
      </c>
      <c r="K2019" s="138">
        <f t="shared" si="62"/>
        <v>-8.9708970897089665E-2</v>
      </c>
      <c r="L2019" s="138">
        <f t="shared" si="63"/>
        <v>-107.65076507650758</v>
      </c>
    </row>
    <row r="2020" spans="9:12" x14ac:dyDescent="0.3">
      <c r="I2020" s="132">
        <v>42289</v>
      </c>
      <c r="J2020" s="138">
        <v>30.035</v>
      </c>
      <c r="K2020" s="138">
        <f t="shared" si="62"/>
        <v>-5.6541542327626738E-2</v>
      </c>
      <c r="L2020" s="138">
        <f t="shared" si="63"/>
        <v>-67.849850793152086</v>
      </c>
    </row>
    <row r="2021" spans="9:12" x14ac:dyDescent="0.3">
      <c r="I2021" s="132">
        <v>42290</v>
      </c>
      <c r="J2021" s="138">
        <v>31.815000000000001</v>
      </c>
      <c r="K2021" s="138">
        <f t="shared" si="62"/>
        <v>-2.5574272588055048E-2</v>
      </c>
      <c r="L2021" s="138">
        <f t="shared" si="63"/>
        <v>-30.689127105666056</v>
      </c>
    </row>
    <row r="2022" spans="9:12" x14ac:dyDescent="0.3">
      <c r="I2022" s="132">
        <v>42291</v>
      </c>
      <c r="J2022" s="138">
        <v>32.520000000000003</v>
      </c>
      <c r="K2022" s="138">
        <f t="shared" si="62"/>
        <v>4.5827303424988079E-2</v>
      </c>
      <c r="L2022" s="138">
        <f t="shared" si="63"/>
        <v>54.992764109985693</v>
      </c>
    </row>
    <row r="2023" spans="9:12" x14ac:dyDescent="0.3">
      <c r="I2023" s="132">
        <v>42292</v>
      </c>
      <c r="J2023" s="138">
        <v>30.665000000000003</v>
      </c>
      <c r="K2023" s="138">
        <f t="shared" si="62"/>
        <v>-9.7735787587558678E-4</v>
      </c>
      <c r="L2023" s="138">
        <f t="shared" si="63"/>
        <v>-1.172829451050704</v>
      </c>
    </row>
    <row r="2024" spans="9:12" x14ac:dyDescent="0.3">
      <c r="I2024" s="132">
        <v>42293</v>
      </c>
      <c r="J2024" s="138">
        <v>30.67</v>
      </c>
      <c r="K2024" s="138">
        <f t="shared" si="62"/>
        <v>1.7584605175846091E-2</v>
      </c>
      <c r="L2024" s="138">
        <f t="shared" si="63"/>
        <v>21.101526211015308</v>
      </c>
    </row>
    <row r="2025" spans="9:12" x14ac:dyDescent="0.3">
      <c r="I2025" s="132">
        <v>42296</v>
      </c>
      <c r="J2025" s="138">
        <v>29.88</v>
      </c>
      <c r="K2025" s="138">
        <f t="shared" si="62"/>
        <v>-3.0342365730975245E-2</v>
      </c>
      <c r="L2025" s="138">
        <f t="shared" si="63"/>
        <v>-36.410838877170292</v>
      </c>
    </row>
    <row r="2026" spans="9:12" x14ac:dyDescent="0.3">
      <c r="I2026" s="132">
        <v>42297</v>
      </c>
      <c r="J2026" s="138">
        <v>31.165000000000003</v>
      </c>
      <c r="K2026" s="138">
        <f t="shared" si="62"/>
        <v>3.1782817414335522E-2</v>
      </c>
      <c r="L2026" s="138">
        <f t="shared" si="63"/>
        <v>38.139380897202621</v>
      </c>
    </row>
    <row r="2027" spans="9:12" x14ac:dyDescent="0.3">
      <c r="I2027" s="132">
        <v>42298</v>
      </c>
      <c r="J2027" s="138">
        <v>31.149999999999995</v>
      </c>
      <c r="K2027" s="138">
        <f t="shared" si="62"/>
        <v>5.0236008091705829E-2</v>
      </c>
      <c r="L2027" s="138">
        <f t="shared" si="63"/>
        <v>60.283209710046997</v>
      </c>
    </row>
    <row r="2028" spans="9:12" x14ac:dyDescent="0.3">
      <c r="I2028" s="132">
        <v>42299</v>
      </c>
      <c r="J2028" s="138">
        <v>29.91</v>
      </c>
      <c r="K2028" s="138">
        <f t="shared" si="62"/>
        <v>-1.4172709294660505E-2</v>
      </c>
      <c r="L2028" s="138">
        <f t="shared" si="63"/>
        <v>-17.007251153592605</v>
      </c>
    </row>
    <row r="2029" spans="9:12" x14ac:dyDescent="0.3">
      <c r="I2029" s="132">
        <v>42300</v>
      </c>
      <c r="J2029" s="138">
        <v>29.965</v>
      </c>
      <c r="K2029" s="138">
        <f t="shared" si="62"/>
        <v>-2.3306142833361175E-3</v>
      </c>
      <c r="L2029" s="138">
        <f t="shared" si="63"/>
        <v>-2.7967371400033407</v>
      </c>
    </row>
    <row r="2030" spans="9:12" x14ac:dyDescent="0.3">
      <c r="I2030" s="132">
        <v>42303</v>
      </c>
      <c r="J2030" s="138">
        <v>29.22</v>
      </c>
      <c r="K2030" s="138">
        <f t="shared" si="62"/>
        <v>-8.1565299387081638E-2</v>
      </c>
      <c r="L2030" s="138">
        <f t="shared" si="63"/>
        <v>-97.878359264497959</v>
      </c>
    </row>
    <row r="2031" spans="9:12" x14ac:dyDescent="0.3">
      <c r="I2031" s="132">
        <v>42304</v>
      </c>
      <c r="J2031" s="138">
        <v>29.625</v>
      </c>
      <c r="K2031" s="138">
        <f t="shared" si="62"/>
        <v>-8.9022140221402299E-2</v>
      </c>
      <c r="L2031" s="138">
        <f t="shared" si="63"/>
        <v>-106.82656826568277</v>
      </c>
    </row>
    <row r="2032" spans="9:12" x14ac:dyDescent="0.3">
      <c r="I2032" s="132">
        <v>42305</v>
      </c>
      <c r="J2032" s="138">
        <v>28.75</v>
      </c>
      <c r="K2032" s="138">
        <f t="shared" si="62"/>
        <v>-6.2449046143812248E-2</v>
      </c>
      <c r="L2032" s="138">
        <f t="shared" si="63"/>
        <v>-74.938855372574693</v>
      </c>
    </row>
    <row r="2033" spans="9:12" x14ac:dyDescent="0.3">
      <c r="I2033" s="132">
        <v>42306</v>
      </c>
      <c r="J2033" s="138">
        <v>29.245000000000001</v>
      </c>
      <c r="K2033" s="138">
        <f t="shared" si="62"/>
        <v>-4.6462341049885905E-2</v>
      </c>
      <c r="L2033" s="138">
        <f t="shared" si="63"/>
        <v>-55.754809259863087</v>
      </c>
    </row>
    <row r="2034" spans="9:12" x14ac:dyDescent="0.3">
      <c r="I2034" s="132">
        <v>42307</v>
      </c>
      <c r="J2034" s="138">
        <v>29.290000000000003</v>
      </c>
      <c r="K2034" s="138">
        <f t="shared" si="62"/>
        <v>-1.9745649263721431E-2</v>
      </c>
      <c r="L2034" s="138">
        <f t="shared" si="63"/>
        <v>-23.694779116465718</v>
      </c>
    </row>
    <row r="2035" spans="9:12" x14ac:dyDescent="0.3">
      <c r="I2035" s="132">
        <v>42310</v>
      </c>
      <c r="J2035" s="138">
        <v>28.114999999999998</v>
      </c>
      <c r="K2035" s="138">
        <f t="shared" si="62"/>
        <v>-9.7866196053265006E-2</v>
      </c>
      <c r="L2035" s="138">
        <f t="shared" si="63"/>
        <v>-117.439435263918</v>
      </c>
    </row>
    <row r="2036" spans="9:12" x14ac:dyDescent="0.3">
      <c r="I2036" s="132">
        <v>42311</v>
      </c>
      <c r="J2036" s="138">
        <v>27.815000000000001</v>
      </c>
      <c r="K2036" s="138">
        <f t="shared" si="62"/>
        <v>-0.1070626003210271</v>
      </c>
      <c r="L2036" s="138">
        <f t="shared" si="63"/>
        <v>-128.47512038523251</v>
      </c>
    </row>
    <row r="2037" spans="9:12" x14ac:dyDescent="0.3">
      <c r="I2037" s="132">
        <v>42312</v>
      </c>
      <c r="J2037" s="138">
        <v>28.76</v>
      </c>
      <c r="K2037" s="138">
        <f t="shared" si="62"/>
        <v>-3.8448679371447629E-2</v>
      </c>
      <c r="L2037" s="138">
        <f t="shared" si="63"/>
        <v>-46.138415245737157</v>
      </c>
    </row>
    <row r="2038" spans="9:12" x14ac:dyDescent="0.3">
      <c r="I2038" s="132">
        <v>42313</v>
      </c>
      <c r="J2038" s="138">
        <v>28.64</v>
      </c>
      <c r="K2038" s="138">
        <f t="shared" si="62"/>
        <v>-4.4218254630402111E-2</v>
      </c>
      <c r="L2038" s="138">
        <f t="shared" si="63"/>
        <v>-53.061905556482536</v>
      </c>
    </row>
    <row r="2039" spans="9:12" x14ac:dyDescent="0.3">
      <c r="I2039" s="132">
        <v>42314</v>
      </c>
      <c r="J2039" s="138">
        <v>28.004999999999999</v>
      </c>
      <c r="K2039" s="138">
        <f t="shared" si="62"/>
        <v>-4.1581108829568787E-2</v>
      </c>
      <c r="L2039" s="138">
        <f t="shared" si="63"/>
        <v>-49.897330595482543</v>
      </c>
    </row>
    <row r="2040" spans="9:12" x14ac:dyDescent="0.3">
      <c r="I2040" s="132">
        <v>42317</v>
      </c>
      <c r="J2040" s="138">
        <v>28.395</v>
      </c>
      <c r="K2040" s="138">
        <f t="shared" si="62"/>
        <v>-4.1518987341772166E-2</v>
      </c>
      <c r="L2040" s="138">
        <f t="shared" si="63"/>
        <v>-49.822784810126599</v>
      </c>
    </row>
    <row r="2041" spans="9:12" x14ac:dyDescent="0.3">
      <c r="I2041" s="132">
        <v>42318</v>
      </c>
      <c r="J2041" s="138">
        <v>27.149999999999995</v>
      </c>
      <c r="K2041" s="138">
        <f t="shared" si="62"/>
        <v>-5.5652173913043654E-2</v>
      </c>
      <c r="L2041" s="138">
        <f t="shared" si="63"/>
        <v>-66.782608695652385</v>
      </c>
    </row>
    <row r="2042" spans="9:12" x14ac:dyDescent="0.3">
      <c r="I2042" s="132">
        <v>42319</v>
      </c>
      <c r="J2042" s="138">
        <v>28.125</v>
      </c>
      <c r="K2042" s="138">
        <f t="shared" si="62"/>
        <v>-3.8297144811078848E-2</v>
      </c>
      <c r="L2042" s="138">
        <f t="shared" si="63"/>
        <v>-45.956573773294615</v>
      </c>
    </row>
    <row r="2043" spans="9:12" x14ac:dyDescent="0.3">
      <c r="I2043" s="132">
        <v>42320</v>
      </c>
      <c r="J2043" s="138">
        <v>28.87</v>
      </c>
      <c r="K2043" s="138">
        <f t="shared" si="62"/>
        <v>-1.4339364970979913E-2</v>
      </c>
      <c r="L2043" s="138">
        <f t="shared" si="63"/>
        <v>-17.207237965175896</v>
      </c>
    </row>
    <row r="2044" spans="9:12" x14ac:dyDescent="0.3">
      <c r="I2044" s="132">
        <v>42321</v>
      </c>
      <c r="J2044" s="138">
        <v>29.99</v>
      </c>
      <c r="K2044" s="138">
        <f t="shared" si="62"/>
        <v>6.6690378801351591E-2</v>
      </c>
      <c r="L2044" s="138">
        <f t="shared" si="63"/>
        <v>80.028454561621913</v>
      </c>
    </row>
    <row r="2045" spans="9:12" x14ac:dyDescent="0.3">
      <c r="I2045" s="132">
        <v>42324</v>
      </c>
      <c r="J2045" s="138">
        <v>28.94</v>
      </c>
      <c r="K2045" s="138">
        <f t="shared" si="62"/>
        <v>4.044580262448319E-2</v>
      </c>
      <c r="L2045" s="138">
        <f t="shared" si="63"/>
        <v>48.534963149379827</v>
      </c>
    </row>
    <row r="2046" spans="9:12" x14ac:dyDescent="0.3">
      <c r="I2046" s="132">
        <v>42325</v>
      </c>
      <c r="J2046" s="138">
        <v>28.34</v>
      </c>
      <c r="K2046" s="138">
        <f t="shared" si="62"/>
        <v>-1.4603616133518835E-2</v>
      </c>
      <c r="L2046" s="138">
        <f t="shared" si="63"/>
        <v>-17.524339360222598</v>
      </c>
    </row>
    <row r="2047" spans="9:12" x14ac:dyDescent="0.3">
      <c r="I2047" s="132">
        <v>42326</v>
      </c>
      <c r="J2047" s="138">
        <v>27.375</v>
      </c>
      <c r="K2047" s="138">
        <f t="shared" si="62"/>
        <v>-4.4168994413407839E-2</v>
      </c>
      <c r="L2047" s="138">
        <f t="shared" si="63"/>
        <v>-53.002793296089408</v>
      </c>
    </row>
    <row r="2048" spans="9:12" x14ac:dyDescent="0.3">
      <c r="I2048" s="132">
        <v>42327</v>
      </c>
      <c r="J2048" s="138">
        <v>28.895</v>
      </c>
      <c r="K2048" s="138">
        <f t="shared" si="62"/>
        <v>3.1780039278700253E-2</v>
      </c>
      <c r="L2048" s="138">
        <f t="shared" si="63"/>
        <v>38.136047134440304</v>
      </c>
    </row>
    <row r="2049" spans="9:12" x14ac:dyDescent="0.3">
      <c r="I2049" s="132">
        <v>42328</v>
      </c>
      <c r="J2049" s="138">
        <v>29.352</v>
      </c>
      <c r="K2049" s="138">
        <f t="shared" si="62"/>
        <v>3.3703116745905995E-2</v>
      </c>
      <c r="L2049" s="138">
        <f t="shared" si="63"/>
        <v>40.443740095087193</v>
      </c>
    </row>
    <row r="2050" spans="9:12" x14ac:dyDescent="0.3">
      <c r="I2050" s="132">
        <v>42331</v>
      </c>
      <c r="J2050" s="138">
        <v>30.622</v>
      </c>
      <c r="K2050" s="138">
        <f t="shared" si="62"/>
        <v>0.12788213627992653</v>
      </c>
      <c r="L2050" s="138">
        <f t="shared" si="63"/>
        <v>153.45856353591182</v>
      </c>
    </row>
    <row r="2051" spans="9:12" x14ac:dyDescent="0.3">
      <c r="I2051" s="132">
        <v>42332</v>
      </c>
      <c r="J2051" s="138">
        <v>27.472999999999999</v>
      </c>
      <c r="K2051" s="138">
        <f t="shared" si="62"/>
        <v>-2.318222222222226E-2</v>
      </c>
      <c r="L2051" s="138">
        <f t="shared" si="63"/>
        <v>-27.818666666666712</v>
      </c>
    </row>
    <row r="2052" spans="9:12" x14ac:dyDescent="0.3">
      <c r="I2052" s="132">
        <v>42333</v>
      </c>
      <c r="J2052" s="138">
        <v>28.663</v>
      </c>
      <c r="K2052" s="138">
        <f t="shared" si="62"/>
        <v>-7.1700727398684005E-3</v>
      </c>
      <c r="L2052" s="138">
        <f t="shared" si="63"/>
        <v>-8.6040872878420807</v>
      </c>
    </row>
    <row r="2053" spans="9:12" x14ac:dyDescent="0.3">
      <c r="I2053" s="132">
        <v>42334</v>
      </c>
      <c r="J2053" s="138">
        <v>28.991</v>
      </c>
      <c r="K2053" s="138">
        <f t="shared" si="62"/>
        <v>-3.3311103701233705E-2</v>
      </c>
      <c r="L2053" s="138">
        <f t="shared" si="63"/>
        <v>-39.973324441480443</v>
      </c>
    </row>
    <row r="2054" spans="9:12" x14ac:dyDescent="0.3">
      <c r="I2054" s="132">
        <v>42335</v>
      </c>
      <c r="J2054" s="138">
        <v>29.101299999999998</v>
      </c>
      <c r="K2054" s="138">
        <f t="shared" si="62"/>
        <v>5.5736005528679031E-3</v>
      </c>
      <c r="L2054" s="138">
        <f t="shared" si="63"/>
        <v>6.6883206634414831</v>
      </c>
    </row>
    <row r="2055" spans="9:12" x14ac:dyDescent="0.3">
      <c r="I2055" s="132">
        <v>42338</v>
      </c>
      <c r="J2055" s="138">
        <v>29.403333333333332</v>
      </c>
      <c r="K2055" s="138">
        <f t="shared" si="62"/>
        <v>3.7520583392143002E-2</v>
      </c>
      <c r="L2055" s="138">
        <f t="shared" si="63"/>
        <v>45.024700070571598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0470D-A975-4C76-824E-24DA810FFFD2}">
  <dimension ref="A1:H2051"/>
  <sheetViews>
    <sheetView workbookViewId="0">
      <selection activeCell="K12" sqref="K12"/>
    </sheetView>
  </sheetViews>
  <sheetFormatPr defaultColWidth="8.81640625" defaultRowHeight="14.5" x14ac:dyDescent="0.35"/>
  <cols>
    <col min="1" max="1" width="12.81640625" style="2" customWidth="1"/>
    <col min="2" max="16384" width="8.81640625" style="2"/>
  </cols>
  <sheetData>
    <row r="1" spans="1:8" ht="64" customHeight="1" x14ac:dyDescent="0.35">
      <c r="A1" s="29" t="s">
        <v>72</v>
      </c>
      <c r="B1" s="29"/>
      <c r="C1" s="29"/>
      <c r="D1" s="29"/>
      <c r="E1" s="29"/>
      <c r="F1" s="29"/>
      <c r="G1" s="29"/>
      <c r="H1" s="29"/>
    </row>
    <row r="2" spans="1:8" x14ac:dyDescent="0.35">
      <c r="A2" s="1"/>
      <c r="B2" s="3" t="s">
        <v>68</v>
      </c>
      <c r="C2" s="3" t="s">
        <v>67</v>
      </c>
      <c r="D2" s="3" t="s">
        <v>66</v>
      </c>
      <c r="E2" s="3" t="s">
        <v>65</v>
      </c>
      <c r="F2" s="3" t="s">
        <v>64</v>
      </c>
      <c r="G2" s="3" t="s">
        <v>63</v>
      </c>
      <c r="H2" s="3" t="s">
        <v>62</v>
      </c>
    </row>
    <row r="3" spans="1:8" x14ac:dyDescent="0.35">
      <c r="A3" s="5">
        <v>39416</v>
      </c>
      <c r="B3" s="4">
        <f>VLOOKUP($A3,'Implied Correlation'!D:E,2,0)</f>
        <v>55.54</v>
      </c>
      <c r="C3" s="4">
        <f>VLOOKUP($A3,'Implied Correlation'!G:H,2,0)</f>
        <v>53.81</v>
      </c>
      <c r="D3" s="4" t="e">
        <f>VLOOKUP($A3,'Implied Correlation'!A:B,2,0)</f>
        <v>#N/A</v>
      </c>
      <c r="E3" s="4">
        <f t="shared" ref="E3:E66" si="0">IF(ISNA(B3),IF(AND(ISNA(C3),ISNA(D3)),IF(ISNA(C3),D3,C3),AVERAGE(C3,D3)),B3)</f>
        <v>55.54</v>
      </c>
      <c r="F3" s="4">
        <f t="shared" ref="F3:F66" si="1">IF(ISNA(C3),IF(AND(ISNA(D3),ISNA(B3)),IF(ISNA(D3),B3,D3),AVERAGE(D3,B3)),C3)</f>
        <v>53.81</v>
      </c>
      <c r="G3" s="4">
        <f t="shared" ref="G3:G66" si="2">IF(ISNA(D3),IF(AND(ISNA(B3),ISNA(C3)),IF(ISNA(B3),C3,B3),AVERAGE(B3,C3)),D3)</f>
        <v>54.674999999999997</v>
      </c>
      <c r="H3" s="4">
        <f t="shared" ref="H3:H66" si="3">AVERAGE(E3:G3)</f>
        <v>54.67499999999999</v>
      </c>
    </row>
    <row r="4" spans="1:8" x14ac:dyDescent="0.35">
      <c r="A4" s="5">
        <v>39419</v>
      </c>
      <c r="B4" s="4">
        <f>VLOOKUP($A4,'Implied Correlation'!D:E,2,0)</f>
        <v>54.58</v>
      </c>
      <c r="C4" s="4">
        <f>VLOOKUP($A4,'Implied Correlation'!G:H,2,0)</f>
        <v>53.71</v>
      </c>
      <c r="D4" s="4" t="e">
        <f>VLOOKUP($A4,'Implied Correlation'!A:B,2,0)</f>
        <v>#N/A</v>
      </c>
      <c r="E4" s="4">
        <f t="shared" si="0"/>
        <v>54.58</v>
      </c>
      <c r="F4" s="4">
        <f t="shared" si="1"/>
        <v>53.71</v>
      </c>
      <c r="G4" s="4">
        <f t="shared" si="2"/>
        <v>54.144999999999996</v>
      </c>
      <c r="H4" s="4">
        <f t="shared" si="3"/>
        <v>54.145000000000003</v>
      </c>
    </row>
    <row r="5" spans="1:8" x14ac:dyDescent="0.35">
      <c r="A5" s="5">
        <v>39420</v>
      </c>
      <c r="B5" s="4">
        <f>VLOOKUP($A5,'Implied Correlation'!D:E,2,0)</f>
        <v>55.97</v>
      </c>
      <c r="C5" s="4">
        <f>VLOOKUP($A5,'Implied Correlation'!G:H,2,0)</f>
        <v>54.48</v>
      </c>
      <c r="D5" s="4" t="e">
        <f>VLOOKUP($A5,'Implied Correlation'!A:B,2,0)</f>
        <v>#N/A</v>
      </c>
      <c r="E5" s="4">
        <f t="shared" si="0"/>
        <v>55.97</v>
      </c>
      <c r="F5" s="4">
        <f t="shared" si="1"/>
        <v>54.48</v>
      </c>
      <c r="G5" s="4">
        <f t="shared" si="2"/>
        <v>55.224999999999994</v>
      </c>
      <c r="H5" s="4">
        <f t="shared" si="3"/>
        <v>55.224999999999994</v>
      </c>
    </row>
    <row r="6" spans="1:8" x14ac:dyDescent="0.35">
      <c r="A6" s="5">
        <v>39421</v>
      </c>
      <c r="B6" s="4">
        <f>VLOOKUP($A6,'Implied Correlation'!D:E,2,0)</f>
        <v>55.09</v>
      </c>
      <c r="C6" s="4">
        <f>VLOOKUP($A6,'Implied Correlation'!G:H,2,0)</f>
        <v>53.36</v>
      </c>
      <c r="D6" s="4" t="e">
        <f>VLOOKUP($A6,'Implied Correlation'!A:B,2,0)</f>
        <v>#N/A</v>
      </c>
      <c r="E6" s="4">
        <f t="shared" si="0"/>
        <v>55.09</v>
      </c>
      <c r="F6" s="4">
        <f t="shared" si="1"/>
        <v>53.36</v>
      </c>
      <c r="G6" s="4">
        <f t="shared" si="2"/>
        <v>54.225000000000001</v>
      </c>
      <c r="H6" s="4">
        <f t="shared" si="3"/>
        <v>54.225000000000001</v>
      </c>
    </row>
    <row r="7" spans="1:8" x14ac:dyDescent="0.35">
      <c r="A7" s="5">
        <v>39422</v>
      </c>
      <c r="B7" s="4">
        <f>VLOOKUP($A7,'Implied Correlation'!D:E,2,0)</f>
        <v>53.76</v>
      </c>
      <c r="C7" s="4">
        <f>VLOOKUP($A7,'Implied Correlation'!G:H,2,0)</f>
        <v>51.99</v>
      </c>
      <c r="D7" s="4" t="e">
        <f>VLOOKUP($A7,'Implied Correlation'!A:B,2,0)</f>
        <v>#N/A</v>
      </c>
      <c r="E7" s="4">
        <f t="shared" si="0"/>
        <v>53.76</v>
      </c>
      <c r="F7" s="4">
        <f t="shared" si="1"/>
        <v>51.99</v>
      </c>
      <c r="G7" s="4">
        <f t="shared" si="2"/>
        <v>52.875</v>
      </c>
      <c r="H7" s="4">
        <f t="shared" si="3"/>
        <v>52.875</v>
      </c>
    </row>
    <row r="8" spans="1:8" x14ac:dyDescent="0.35">
      <c r="A8" s="5">
        <v>39423</v>
      </c>
      <c r="B8" s="4">
        <f>VLOOKUP($A8,'Implied Correlation'!D:E,2,0)</f>
        <v>54.5</v>
      </c>
      <c r="C8" s="4">
        <f>VLOOKUP($A8,'Implied Correlation'!G:H,2,0)</f>
        <v>53.1</v>
      </c>
      <c r="D8" s="4" t="e">
        <f>VLOOKUP($A8,'Implied Correlation'!A:B,2,0)</f>
        <v>#N/A</v>
      </c>
      <c r="E8" s="4">
        <f t="shared" si="0"/>
        <v>54.5</v>
      </c>
      <c r="F8" s="4">
        <f t="shared" si="1"/>
        <v>53.1</v>
      </c>
      <c r="G8" s="4">
        <f t="shared" si="2"/>
        <v>53.8</v>
      </c>
      <c r="H8" s="4">
        <f t="shared" si="3"/>
        <v>53.79999999999999</v>
      </c>
    </row>
    <row r="9" spans="1:8" x14ac:dyDescent="0.35">
      <c r="A9" s="5">
        <v>39426</v>
      </c>
      <c r="B9" s="4">
        <f>VLOOKUP($A9,'Implied Correlation'!D:E,2,0)</f>
        <v>55.7</v>
      </c>
      <c r="C9" s="4">
        <f>VLOOKUP($A9,'Implied Correlation'!G:H,2,0)</f>
        <v>53.46</v>
      </c>
      <c r="D9" s="4" t="e">
        <f>VLOOKUP($A9,'Implied Correlation'!A:B,2,0)</f>
        <v>#N/A</v>
      </c>
      <c r="E9" s="4">
        <f t="shared" si="0"/>
        <v>55.7</v>
      </c>
      <c r="F9" s="4">
        <f t="shared" si="1"/>
        <v>53.46</v>
      </c>
      <c r="G9" s="4">
        <f t="shared" si="2"/>
        <v>54.58</v>
      </c>
      <c r="H9" s="4">
        <f t="shared" si="3"/>
        <v>54.580000000000005</v>
      </c>
    </row>
    <row r="10" spans="1:8" x14ac:dyDescent="0.35">
      <c r="A10" s="5">
        <v>39427</v>
      </c>
      <c r="B10" s="4">
        <f>VLOOKUP($A10,'Implied Correlation'!D:E,2,0)</f>
        <v>58.81</v>
      </c>
      <c r="C10" s="4">
        <f>VLOOKUP($A10,'Implied Correlation'!G:H,2,0)</f>
        <v>57.28</v>
      </c>
      <c r="D10" s="4" t="e">
        <f>VLOOKUP($A10,'Implied Correlation'!A:B,2,0)</f>
        <v>#N/A</v>
      </c>
      <c r="E10" s="4">
        <f t="shared" si="0"/>
        <v>58.81</v>
      </c>
      <c r="F10" s="4">
        <f t="shared" si="1"/>
        <v>57.28</v>
      </c>
      <c r="G10" s="4">
        <f t="shared" si="2"/>
        <v>58.045000000000002</v>
      </c>
      <c r="H10" s="4">
        <f t="shared" si="3"/>
        <v>58.044999999999995</v>
      </c>
    </row>
    <row r="11" spans="1:8" x14ac:dyDescent="0.35">
      <c r="A11" s="5">
        <v>39428</v>
      </c>
      <c r="B11" s="4">
        <f>VLOOKUP($A11,'Implied Correlation'!D:E,2,0)</f>
        <v>55.19</v>
      </c>
      <c r="C11" s="4">
        <f>VLOOKUP($A11,'Implied Correlation'!G:H,2,0)</f>
        <v>53.9</v>
      </c>
      <c r="D11" s="4" t="e">
        <f>VLOOKUP($A11,'Implied Correlation'!A:B,2,0)</f>
        <v>#N/A</v>
      </c>
      <c r="E11" s="4">
        <f t="shared" si="0"/>
        <v>55.19</v>
      </c>
      <c r="F11" s="4">
        <f t="shared" si="1"/>
        <v>53.9</v>
      </c>
      <c r="G11" s="4">
        <f t="shared" si="2"/>
        <v>54.545000000000002</v>
      </c>
      <c r="H11" s="4">
        <f t="shared" si="3"/>
        <v>54.544999999999995</v>
      </c>
    </row>
    <row r="12" spans="1:8" x14ac:dyDescent="0.35">
      <c r="A12" s="5">
        <v>39429</v>
      </c>
      <c r="B12" s="4">
        <f>VLOOKUP($A12,'Implied Correlation'!D:E,2,0)</f>
        <v>53.83</v>
      </c>
      <c r="C12" s="4">
        <f>VLOOKUP($A12,'Implied Correlation'!G:H,2,0)</f>
        <v>53.86</v>
      </c>
      <c r="D12" s="4" t="e">
        <f>VLOOKUP($A12,'Implied Correlation'!A:B,2,0)</f>
        <v>#N/A</v>
      </c>
      <c r="E12" s="4">
        <f t="shared" si="0"/>
        <v>53.83</v>
      </c>
      <c r="F12" s="4">
        <f t="shared" si="1"/>
        <v>53.86</v>
      </c>
      <c r="G12" s="4">
        <f t="shared" si="2"/>
        <v>53.844999999999999</v>
      </c>
      <c r="H12" s="4">
        <f t="shared" si="3"/>
        <v>53.844999999999999</v>
      </c>
    </row>
    <row r="13" spans="1:8" x14ac:dyDescent="0.35">
      <c r="A13" s="5">
        <v>39430</v>
      </c>
      <c r="B13" s="4">
        <f>VLOOKUP($A13,'Implied Correlation'!D:E,2,0)</f>
        <v>53.82</v>
      </c>
      <c r="C13" s="4">
        <f>VLOOKUP($A13,'Implied Correlation'!G:H,2,0)</f>
        <v>54.48</v>
      </c>
      <c r="D13" s="4" t="e">
        <f>VLOOKUP($A13,'Implied Correlation'!A:B,2,0)</f>
        <v>#N/A</v>
      </c>
      <c r="E13" s="4">
        <f t="shared" si="0"/>
        <v>53.82</v>
      </c>
      <c r="F13" s="4">
        <f t="shared" si="1"/>
        <v>54.48</v>
      </c>
      <c r="G13" s="4">
        <f t="shared" si="2"/>
        <v>54.15</v>
      </c>
      <c r="H13" s="4">
        <f t="shared" si="3"/>
        <v>54.15</v>
      </c>
    </row>
    <row r="14" spans="1:8" x14ac:dyDescent="0.35">
      <c r="A14" s="5">
        <v>39433</v>
      </c>
      <c r="B14" s="4">
        <f>VLOOKUP($A14,'Implied Correlation'!D:E,2,0)</f>
        <v>56.72</v>
      </c>
      <c r="C14" s="4">
        <f>VLOOKUP($A14,'Implied Correlation'!G:H,2,0)</f>
        <v>56.48</v>
      </c>
      <c r="D14" s="4" t="e">
        <f>VLOOKUP($A14,'Implied Correlation'!A:B,2,0)</f>
        <v>#N/A</v>
      </c>
      <c r="E14" s="4">
        <f t="shared" si="0"/>
        <v>56.72</v>
      </c>
      <c r="F14" s="4">
        <f t="shared" si="1"/>
        <v>56.48</v>
      </c>
      <c r="G14" s="4">
        <f t="shared" si="2"/>
        <v>56.599999999999994</v>
      </c>
      <c r="H14" s="4">
        <f t="shared" si="3"/>
        <v>56.599999999999994</v>
      </c>
    </row>
    <row r="15" spans="1:8" x14ac:dyDescent="0.35">
      <c r="A15" s="5">
        <v>39434</v>
      </c>
      <c r="B15" s="4">
        <f>VLOOKUP($A15,'Implied Correlation'!D:E,2,0)</f>
        <v>55.02</v>
      </c>
      <c r="C15" s="4">
        <f>VLOOKUP($A15,'Implied Correlation'!G:H,2,0)</f>
        <v>55.34</v>
      </c>
      <c r="D15" s="4" t="e">
        <f>VLOOKUP($A15,'Implied Correlation'!A:B,2,0)</f>
        <v>#N/A</v>
      </c>
      <c r="E15" s="4">
        <f t="shared" si="0"/>
        <v>55.02</v>
      </c>
      <c r="F15" s="4">
        <f t="shared" si="1"/>
        <v>55.34</v>
      </c>
      <c r="G15" s="4">
        <f t="shared" si="2"/>
        <v>55.180000000000007</v>
      </c>
      <c r="H15" s="4">
        <f t="shared" si="3"/>
        <v>55.180000000000007</v>
      </c>
    </row>
    <row r="16" spans="1:8" x14ac:dyDescent="0.35">
      <c r="A16" s="5">
        <v>39435</v>
      </c>
      <c r="B16" s="4">
        <f>VLOOKUP($A16,'Implied Correlation'!D:E,2,0)</f>
        <v>54.54</v>
      </c>
      <c r="C16" s="4">
        <f>VLOOKUP($A16,'Implied Correlation'!G:H,2,0)</f>
        <v>53.41</v>
      </c>
      <c r="D16" s="4" t="e">
        <f>VLOOKUP($A16,'Implied Correlation'!A:B,2,0)</f>
        <v>#N/A</v>
      </c>
      <c r="E16" s="4">
        <f t="shared" si="0"/>
        <v>54.54</v>
      </c>
      <c r="F16" s="4">
        <f t="shared" si="1"/>
        <v>53.41</v>
      </c>
      <c r="G16" s="4">
        <f t="shared" si="2"/>
        <v>53.974999999999994</v>
      </c>
      <c r="H16" s="4">
        <f t="shared" si="3"/>
        <v>53.974999999999994</v>
      </c>
    </row>
    <row r="17" spans="1:8" x14ac:dyDescent="0.35">
      <c r="A17" s="5">
        <v>39436</v>
      </c>
      <c r="B17" s="4">
        <f>VLOOKUP($A17,'Implied Correlation'!D:E,2,0)</f>
        <v>52.4</v>
      </c>
      <c r="C17" s="4">
        <f>VLOOKUP($A17,'Implied Correlation'!G:H,2,0)</f>
        <v>51.7</v>
      </c>
      <c r="D17" s="4" t="e">
        <f>VLOOKUP($A17,'Implied Correlation'!A:B,2,0)</f>
        <v>#N/A</v>
      </c>
      <c r="E17" s="4">
        <f t="shared" si="0"/>
        <v>52.4</v>
      </c>
      <c r="F17" s="4">
        <f t="shared" si="1"/>
        <v>51.7</v>
      </c>
      <c r="G17" s="4">
        <f t="shared" si="2"/>
        <v>52.05</v>
      </c>
      <c r="H17" s="4">
        <f t="shared" si="3"/>
        <v>52.04999999999999</v>
      </c>
    </row>
    <row r="18" spans="1:8" x14ac:dyDescent="0.35">
      <c r="A18" s="5">
        <v>39437</v>
      </c>
      <c r="B18" s="4">
        <f>VLOOKUP($A18,'Implied Correlation'!D:E,2,0)</f>
        <v>51.49</v>
      </c>
      <c r="C18" s="4">
        <f>VLOOKUP($A18,'Implied Correlation'!G:H,2,0)</f>
        <v>50.83</v>
      </c>
      <c r="D18" s="4" t="e">
        <f>VLOOKUP($A18,'Implied Correlation'!A:B,2,0)</f>
        <v>#N/A</v>
      </c>
      <c r="E18" s="4">
        <f t="shared" si="0"/>
        <v>51.49</v>
      </c>
      <c r="F18" s="4">
        <f t="shared" si="1"/>
        <v>50.83</v>
      </c>
      <c r="G18" s="4">
        <f t="shared" si="2"/>
        <v>51.16</v>
      </c>
      <c r="H18" s="4">
        <f t="shared" si="3"/>
        <v>51.16</v>
      </c>
    </row>
    <row r="19" spans="1:8" x14ac:dyDescent="0.35">
      <c r="A19" s="5">
        <v>39440</v>
      </c>
      <c r="B19" s="4">
        <f>VLOOKUP($A19,'Implied Correlation'!D:E,2,0)</f>
        <v>52.15</v>
      </c>
      <c r="C19" s="4">
        <f>VLOOKUP($A19,'Implied Correlation'!G:H,2,0)</f>
        <v>51.75</v>
      </c>
      <c r="D19" s="4" t="e">
        <f>VLOOKUP($A19,'Implied Correlation'!A:B,2,0)</f>
        <v>#N/A</v>
      </c>
      <c r="E19" s="4">
        <f t="shared" si="0"/>
        <v>52.15</v>
      </c>
      <c r="F19" s="4">
        <f t="shared" si="1"/>
        <v>51.75</v>
      </c>
      <c r="G19" s="4">
        <f t="shared" si="2"/>
        <v>51.95</v>
      </c>
      <c r="H19" s="4">
        <f t="shared" si="3"/>
        <v>51.95000000000001</v>
      </c>
    </row>
    <row r="20" spans="1:8" x14ac:dyDescent="0.35">
      <c r="A20" s="5">
        <v>39441</v>
      </c>
      <c r="B20" s="4" t="e">
        <f>VLOOKUP($A20,'Implied Correlation'!D:E,2,0)</f>
        <v>#N/A</v>
      </c>
      <c r="C20" s="4" t="e">
        <f>VLOOKUP($A20,'Implied Correlation'!G:H,2,0)</f>
        <v>#N/A</v>
      </c>
      <c r="D20" s="4" t="e">
        <f>VLOOKUP($A20,'Implied Correlation'!A:B,2,0)</f>
        <v>#N/A</v>
      </c>
      <c r="E20" s="4" t="e">
        <f t="shared" si="0"/>
        <v>#N/A</v>
      </c>
      <c r="F20" s="4" t="e">
        <f t="shared" si="1"/>
        <v>#N/A</v>
      </c>
      <c r="G20" s="4" t="e">
        <f t="shared" si="2"/>
        <v>#N/A</v>
      </c>
      <c r="H20" s="4" t="e">
        <f t="shared" si="3"/>
        <v>#N/A</v>
      </c>
    </row>
    <row r="21" spans="1:8" x14ac:dyDescent="0.35">
      <c r="A21" s="5">
        <v>39442</v>
      </c>
      <c r="B21" s="4">
        <f>VLOOKUP($A21,'Implied Correlation'!D:E,2,0)</f>
        <v>52.94</v>
      </c>
      <c r="C21" s="4">
        <f>VLOOKUP($A21,'Implied Correlation'!G:H,2,0)</f>
        <v>52.08</v>
      </c>
      <c r="D21" s="4" t="e">
        <f>VLOOKUP($A21,'Implied Correlation'!A:B,2,0)</f>
        <v>#N/A</v>
      </c>
      <c r="E21" s="4">
        <f t="shared" si="0"/>
        <v>52.94</v>
      </c>
      <c r="F21" s="4">
        <f t="shared" si="1"/>
        <v>52.08</v>
      </c>
      <c r="G21" s="4">
        <f t="shared" si="2"/>
        <v>52.51</v>
      </c>
      <c r="H21" s="4">
        <f t="shared" si="3"/>
        <v>52.51</v>
      </c>
    </row>
    <row r="22" spans="1:8" x14ac:dyDescent="0.35">
      <c r="A22" s="5">
        <v>39443</v>
      </c>
      <c r="B22" s="4">
        <f>VLOOKUP($A22,'Implied Correlation'!D:E,2,0)</f>
        <v>54.61</v>
      </c>
      <c r="C22" s="4">
        <f>VLOOKUP($A22,'Implied Correlation'!G:H,2,0)</f>
        <v>54.26</v>
      </c>
      <c r="D22" s="4" t="e">
        <f>VLOOKUP($A22,'Implied Correlation'!A:B,2,0)</f>
        <v>#N/A</v>
      </c>
      <c r="E22" s="4">
        <f t="shared" si="0"/>
        <v>54.61</v>
      </c>
      <c r="F22" s="4">
        <f t="shared" si="1"/>
        <v>54.26</v>
      </c>
      <c r="G22" s="4">
        <f t="shared" si="2"/>
        <v>54.435000000000002</v>
      </c>
      <c r="H22" s="4">
        <f t="shared" si="3"/>
        <v>54.435000000000002</v>
      </c>
    </row>
    <row r="23" spans="1:8" x14ac:dyDescent="0.35">
      <c r="A23" s="5">
        <v>39444</v>
      </c>
      <c r="B23" s="4">
        <f>VLOOKUP($A23,'Implied Correlation'!D:E,2,0)</f>
        <v>56.84</v>
      </c>
      <c r="C23" s="4">
        <f>VLOOKUP($A23,'Implied Correlation'!G:H,2,0)</f>
        <v>57.43</v>
      </c>
      <c r="D23" s="4" t="e">
        <f>VLOOKUP($A23,'Implied Correlation'!A:B,2,0)</f>
        <v>#N/A</v>
      </c>
      <c r="E23" s="4">
        <f t="shared" si="0"/>
        <v>56.84</v>
      </c>
      <c r="F23" s="4">
        <f t="shared" si="1"/>
        <v>57.43</v>
      </c>
      <c r="G23" s="4">
        <f t="shared" si="2"/>
        <v>57.135000000000005</v>
      </c>
      <c r="H23" s="4">
        <f t="shared" si="3"/>
        <v>57.135000000000012</v>
      </c>
    </row>
    <row r="24" spans="1:8" x14ac:dyDescent="0.35">
      <c r="A24" s="5">
        <v>39447</v>
      </c>
      <c r="B24" s="4">
        <f>VLOOKUP($A24,'Implied Correlation'!D:E,2,0)</f>
        <v>58.66</v>
      </c>
      <c r="C24" s="4">
        <f>VLOOKUP($A24,'Implied Correlation'!G:H,2,0)</f>
        <v>59.65</v>
      </c>
      <c r="D24" s="4" t="e">
        <f>VLOOKUP($A24,'Implied Correlation'!A:B,2,0)</f>
        <v>#N/A</v>
      </c>
      <c r="E24" s="4">
        <f t="shared" si="0"/>
        <v>58.66</v>
      </c>
      <c r="F24" s="4">
        <f t="shared" si="1"/>
        <v>59.65</v>
      </c>
      <c r="G24" s="4">
        <f t="shared" si="2"/>
        <v>59.155000000000001</v>
      </c>
      <c r="H24" s="4">
        <f t="shared" si="3"/>
        <v>59.155000000000001</v>
      </c>
    </row>
    <row r="25" spans="1:8" x14ac:dyDescent="0.35">
      <c r="A25" s="5">
        <v>39448</v>
      </c>
      <c r="B25" s="4" t="e">
        <f>VLOOKUP($A25,'Implied Correlation'!D:E,2,0)</f>
        <v>#N/A</v>
      </c>
      <c r="C25" s="4" t="e">
        <f>VLOOKUP($A25,'Implied Correlation'!G:H,2,0)</f>
        <v>#N/A</v>
      </c>
      <c r="D25" s="4" t="e">
        <f>VLOOKUP($A25,'Implied Correlation'!A:B,2,0)</f>
        <v>#N/A</v>
      </c>
      <c r="E25" s="4" t="e">
        <f t="shared" si="0"/>
        <v>#N/A</v>
      </c>
      <c r="F25" s="4" t="e">
        <f t="shared" si="1"/>
        <v>#N/A</v>
      </c>
      <c r="G25" s="4" t="e">
        <f t="shared" si="2"/>
        <v>#N/A</v>
      </c>
      <c r="H25" s="4" t="e">
        <f t="shared" si="3"/>
        <v>#N/A</v>
      </c>
    </row>
    <row r="26" spans="1:8" x14ac:dyDescent="0.35">
      <c r="A26" s="5">
        <v>39449</v>
      </c>
      <c r="B26" s="4">
        <f>VLOOKUP($A26,'Implied Correlation'!D:E,2,0)</f>
        <v>55.3</v>
      </c>
      <c r="C26" s="4">
        <f>VLOOKUP($A26,'Implied Correlation'!G:H,2,0)</f>
        <v>56.48</v>
      </c>
      <c r="D26" s="4" t="e">
        <f>VLOOKUP($A26,'Implied Correlation'!A:B,2,0)</f>
        <v>#N/A</v>
      </c>
      <c r="E26" s="4">
        <f t="shared" si="0"/>
        <v>55.3</v>
      </c>
      <c r="F26" s="4">
        <f t="shared" si="1"/>
        <v>56.48</v>
      </c>
      <c r="G26" s="4">
        <f t="shared" si="2"/>
        <v>55.89</v>
      </c>
      <c r="H26" s="4">
        <f t="shared" si="3"/>
        <v>55.890000000000008</v>
      </c>
    </row>
    <row r="27" spans="1:8" x14ac:dyDescent="0.35">
      <c r="A27" s="5">
        <v>39450</v>
      </c>
      <c r="B27" s="4">
        <f>VLOOKUP($A27,'Implied Correlation'!D:E,2,0)</f>
        <v>53.27</v>
      </c>
      <c r="C27" s="4">
        <f>VLOOKUP($A27,'Implied Correlation'!G:H,2,0)</f>
        <v>53.47</v>
      </c>
      <c r="D27" s="4" t="e">
        <f>VLOOKUP($A27,'Implied Correlation'!A:B,2,0)</f>
        <v>#N/A</v>
      </c>
      <c r="E27" s="4">
        <f t="shared" si="0"/>
        <v>53.27</v>
      </c>
      <c r="F27" s="4">
        <f t="shared" si="1"/>
        <v>53.47</v>
      </c>
      <c r="G27" s="4">
        <f t="shared" si="2"/>
        <v>53.370000000000005</v>
      </c>
      <c r="H27" s="4">
        <f t="shared" si="3"/>
        <v>53.370000000000005</v>
      </c>
    </row>
    <row r="28" spans="1:8" x14ac:dyDescent="0.35">
      <c r="A28" s="5">
        <v>39451</v>
      </c>
      <c r="B28" s="4">
        <f>VLOOKUP($A28,'Implied Correlation'!D:E,2,0)</f>
        <v>53.39</v>
      </c>
      <c r="C28" s="4">
        <f>VLOOKUP($A28,'Implied Correlation'!G:H,2,0)</f>
        <v>54.48</v>
      </c>
      <c r="D28" s="4" t="e">
        <f>VLOOKUP($A28,'Implied Correlation'!A:B,2,0)</f>
        <v>#N/A</v>
      </c>
      <c r="E28" s="4">
        <f t="shared" si="0"/>
        <v>53.39</v>
      </c>
      <c r="F28" s="4">
        <f t="shared" si="1"/>
        <v>54.48</v>
      </c>
      <c r="G28" s="4">
        <f t="shared" si="2"/>
        <v>53.935000000000002</v>
      </c>
      <c r="H28" s="4">
        <f t="shared" si="3"/>
        <v>53.935000000000002</v>
      </c>
    </row>
    <row r="29" spans="1:8" x14ac:dyDescent="0.35">
      <c r="A29" s="5">
        <v>39454</v>
      </c>
      <c r="B29" s="4">
        <f>VLOOKUP($A29,'Implied Correlation'!D:E,2,0)</f>
        <v>53.45</v>
      </c>
      <c r="C29" s="4">
        <f>VLOOKUP($A29,'Implied Correlation'!G:H,2,0)</f>
        <v>53.62</v>
      </c>
      <c r="D29" s="4" t="e">
        <f>VLOOKUP($A29,'Implied Correlation'!A:B,2,0)</f>
        <v>#N/A</v>
      </c>
      <c r="E29" s="4">
        <f t="shared" si="0"/>
        <v>53.45</v>
      </c>
      <c r="F29" s="4">
        <f t="shared" si="1"/>
        <v>53.62</v>
      </c>
      <c r="G29" s="4">
        <f t="shared" si="2"/>
        <v>53.534999999999997</v>
      </c>
      <c r="H29" s="4">
        <f t="shared" si="3"/>
        <v>53.534999999999997</v>
      </c>
    </row>
    <row r="30" spans="1:8" x14ac:dyDescent="0.35">
      <c r="A30" s="5">
        <v>39455</v>
      </c>
      <c r="B30" s="4">
        <f>VLOOKUP($A30,'Implied Correlation'!D:E,2,0)</f>
        <v>54.95</v>
      </c>
      <c r="C30" s="4">
        <f>VLOOKUP($A30,'Implied Correlation'!G:H,2,0)</f>
        <v>55.29</v>
      </c>
      <c r="D30" s="4" t="e">
        <f>VLOOKUP($A30,'Implied Correlation'!A:B,2,0)</f>
        <v>#N/A</v>
      </c>
      <c r="E30" s="4">
        <f t="shared" si="0"/>
        <v>54.95</v>
      </c>
      <c r="F30" s="4">
        <f t="shared" si="1"/>
        <v>55.29</v>
      </c>
      <c r="G30" s="4">
        <f t="shared" si="2"/>
        <v>55.120000000000005</v>
      </c>
      <c r="H30" s="4">
        <f t="shared" si="3"/>
        <v>55.120000000000005</v>
      </c>
    </row>
    <row r="31" spans="1:8" x14ac:dyDescent="0.35">
      <c r="A31" s="5">
        <v>39456</v>
      </c>
      <c r="B31" s="4">
        <f>VLOOKUP($A31,'Implied Correlation'!D:E,2,0)</f>
        <v>52.27</v>
      </c>
      <c r="C31" s="4">
        <f>VLOOKUP($A31,'Implied Correlation'!G:H,2,0)</f>
        <v>52.44</v>
      </c>
      <c r="D31" s="4" t="e">
        <f>VLOOKUP($A31,'Implied Correlation'!A:B,2,0)</f>
        <v>#N/A</v>
      </c>
      <c r="E31" s="4">
        <f t="shared" si="0"/>
        <v>52.27</v>
      </c>
      <c r="F31" s="4">
        <f t="shared" si="1"/>
        <v>52.44</v>
      </c>
      <c r="G31" s="4">
        <f t="shared" si="2"/>
        <v>52.355000000000004</v>
      </c>
      <c r="H31" s="4">
        <f t="shared" si="3"/>
        <v>52.354999999999997</v>
      </c>
    </row>
    <row r="32" spans="1:8" x14ac:dyDescent="0.35">
      <c r="A32" s="5">
        <v>39457</v>
      </c>
      <c r="B32" s="4">
        <f>VLOOKUP($A32,'Implied Correlation'!D:E,2,0)</f>
        <v>53.34</v>
      </c>
      <c r="C32" s="4">
        <f>VLOOKUP($A32,'Implied Correlation'!G:H,2,0)</f>
        <v>53.85</v>
      </c>
      <c r="D32" s="4" t="e">
        <f>VLOOKUP($A32,'Implied Correlation'!A:B,2,0)</f>
        <v>#N/A</v>
      </c>
      <c r="E32" s="4">
        <f t="shared" si="0"/>
        <v>53.34</v>
      </c>
      <c r="F32" s="4">
        <f t="shared" si="1"/>
        <v>53.85</v>
      </c>
      <c r="G32" s="4">
        <f t="shared" si="2"/>
        <v>53.594999999999999</v>
      </c>
      <c r="H32" s="4">
        <f t="shared" si="3"/>
        <v>53.594999999999999</v>
      </c>
    </row>
    <row r="33" spans="1:8" x14ac:dyDescent="0.35">
      <c r="A33" s="5">
        <v>39458</v>
      </c>
      <c r="B33" s="4">
        <f>VLOOKUP($A33,'Implied Correlation'!D:E,2,0)</f>
        <v>52.86</v>
      </c>
      <c r="C33" s="4">
        <f>VLOOKUP($A33,'Implied Correlation'!G:H,2,0)</f>
        <v>52.77</v>
      </c>
      <c r="D33" s="4" t="e">
        <f>VLOOKUP($A33,'Implied Correlation'!A:B,2,0)</f>
        <v>#N/A</v>
      </c>
      <c r="E33" s="4">
        <f t="shared" si="0"/>
        <v>52.86</v>
      </c>
      <c r="F33" s="4">
        <f t="shared" si="1"/>
        <v>52.77</v>
      </c>
      <c r="G33" s="4">
        <f t="shared" si="2"/>
        <v>52.814999999999998</v>
      </c>
      <c r="H33" s="4">
        <f t="shared" si="3"/>
        <v>52.814999999999998</v>
      </c>
    </row>
    <row r="34" spans="1:8" x14ac:dyDescent="0.35">
      <c r="A34" s="5">
        <v>39461</v>
      </c>
      <c r="B34" s="4">
        <f>VLOOKUP($A34,'Implied Correlation'!D:E,2,0)</f>
        <v>53.57</v>
      </c>
      <c r="C34" s="4">
        <f>VLOOKUP($A34,'Implied Correlation'!G:H,2,0)</f>
        <v>53.85</v>
      </c>
      <c r="D34" s="4" t="e">
        <f>VLOOKUP($A34,'Implied Correlation'!A:B,2,0)</f>
        <v>#N/A</v>
      </c>
      <c r="E34" s="4">
        <f t="shared" si="0"/>
        <v>53.57</v>
      </c>
      <c r="F34" s="4">
        <f t="shared" si="1"/>
        <v>53.85</v>
      </c>
      <c r="G34" s="4">
        <f t="shared" si="2"/>
        <v>53.71</v>
      </c>
      <c r="H34" s="4">
        <f t="shared" si="3"/>
        <v>53.71</v>
      </c>
    </row>
    <row r="35" spans="1:8" x14ac:dyDescent="0.35">
      <c r="A35" s="5">
        <v>39462</v>
      </c>
      <c r="B35" s="4">
        <f>VLOOKUP($A35,'Implied Correlation'!D:E,2,0)</f>
        <v>53.66</v>
      </c>
      <c r="C35" s="4">
        <f>VLOOKUP($A35,'Implied Correlation'!G:H,2,0)</f>
        <v>56.45</v>
      </c>
      <c r="D35" s="4" t="e">
        <f>VLOOKUP($A35,'Implied Correlation'!A:B,2,0)</f>
        <v>#N/A</v>
      </c>
      <c r="E35" s="4">
        <f t="shared" si="0"/>
        <v>53.66</v>
      </c>
      <c r="F35" s="4">
        <f t="shared" si="1"/>
        <v>56.45</v>
      </c>
      <c r="G35" s="4">
        <f t="shared" si="2"/>
        <v>55.055</v>
      </c>
      <c r="H35" s="4">
        <f t="shared" si="3"/>
        <v>55.055</v>
      </c>
    </row>
    <row r="36" spans="1:8" x14ac:dyDescent="0.35">
      <c r="A36" s="5">
        <v>39463</v>
      </c>
      <c r="B36" s="4">
        <f>VLOOKUP($A36,'Implied Correlation'!D:E,2,0)</f>
        <v>52.49</v>
      </c>
      <c r="C36" s="4">
        <f>VLOOKUP($A36,'Implied Correlation'!G:H,2,0)</f>
        <v>51.64</v>
      </c>
      <c r="D36" s="4" t="e">
        <f>VLOOKUP($A36,'Implied Correlation'!A:B,2,0)</f>
        <v>#N/A</v>
      </c>
      <c r="E36" s="4">
        <f t="shared" si="0"/>
        <v>52.49</v>
      </c>
      <c r="F36" s="4">
        <f t="shared" si="1"/>
        <v>51.64</v>
      </c>
      <c r="G36" s="4">
        <f t="shared" si="2"/>
        <v>52.064999999999998</v>
      </c>
      <c r="H36" s="4">
        <f t="shared" si="3"/>
        <v>52.064999999999998</v>
      </c>
    </row>
    <row r="37" spans="1:8" x14ac:dyDescent="0.35">
      <c r="A37" s="5">
        <v>39464</v>
      </c>
      <c r="B37" s="4">
        <f>VLOOKUP($A37,'Implied Correlation'!D:E,2,0)</f>
        <v>55.26</v>
      </c>
      <c r="C37" s="4">
        <f>VLOOKUP($A37,'Implied Correlation'!G:H,2,0)</f>
        <v>54.95</v>
      </c>
      <c r="D37" s="4" t="e">
        <f>VLOOKUP($A37,'Implied Correlation'!A:B,2,0)</f>
        <v>#N/A</v>
      </c>
      <c r="E37" s="4">
        <f t="shared" si="0"/>
        <v>55.26</v>
      </c>
      <c r="F37" s="4">
        <f t="shared" si="1"/>
        <v>54.95</v>
      </c>
      <c r="G37" s="4">
        <f t="shared" si="2"/>
        <v>55.105000000000004</v>
      </c>
      <c r="H37" s="4">
        <f t="shared" si="3"/>
        <v>55.104999999999997</v>
      </c>
    </row>
    <row r="38" spans="1:8" x14ac:dyDescent="0.35">
      <c r="A38" s="5">
        <v>39465</v>
      </c>
      <c r="B38" s="4">
        <f>VLOOKUP($A38,'Implied Correlation'!D:E,2,0)</f>
        <v>52.64</v>
      </c>
      <c r="C38" s="4">
        <f>VLOOKUP($A38,'Implied Correlation'!G:H,2,0)</f>
        <v>53.24</v>
      </c>
      <c r="D38" s="4" t="e">
        <f>VLOOKUP($A38,'Implied Correlation'!A:B,2,0)</f>
        <v>#N/A</v>
      </c>
      <c r="E38" s="4">
        <f t="shared" si="0"/>
        <v>52.64</v>
      </c>
      <c r="F38" s="4">
        <f t="shared" si="1"/>
        <v>53.24</v>
      </c>
      <c r="G38" s="4">
        <f t="shared" si="2"/>
        <v>52.94</v>
      </c>
      <c r="H38" s="4">
        <f t="shared" si="3"/>
        <v>52.94</v>
      </c>
    </row>
    <row r="39" spans="1:8" x14ac:dyDescent="0.35">
      <c r="A39" s="5">
        <v>39468</v>
      </c>
      <c r="B39" s="4" t="e">
        <f>VLOOKUP($A39,'Implied Correlation'!D:E,2,0)</f>
        <v>#N/A</v>
      </c>
      <c r="C39" s="4" t="e">
        <f>VLOOKUP($A39,'Implied Correlation'!G:H,2,0)</f>
        <v>#N/A</v>
      </c>
      <c r="D39" s="4" t="e">
        <f>VLOOKUP($A39,'Implied Correlation'!A:B,2,0)</f>
        <v>#N/A</v>
      </c>
      <c r="E39" s="4" t="e">
        <f t="shared" si="0"/>
        <v>#N/A</v>
      </c>
      <c r="F39" s="4" t="e">
        <f t="shared" si="1"/>
        <v>#N/A</v>
      </c>
      <c r="G39" s="4" t="e">
        <f t="shared" si="2"/>
        <v>#N/A</v>
      </c>
      <c r="H39" s="4" t="e">
        <f t="shared" si="3"/>
        <v>#N/A</v>
      </c>
    </row>
    <row r="40" spans="1:8" x14ac:dyDescent="0.35">
      <c r="A40" s="5">
        <v>39469</v>
      </c>
      <c r="B40" s="4">
        <f>VLOOKUP($A40,'Implied Correlation'!D:E,2,0)</f>
        <v>54.24</v>
      </c>
      <c r="C40" s="4">
        <f>VLOOKUP($A40,'Implied Correlation'!G:H,2,0)</f>
        <v>55.15</v>
      </c>
      <c r="D40" s="4" t="e">
        <f>VLOOKUP($A40,'Implied Correlation'!A:B,2,0)</f>
        <v>#N/A</v>
      </c>
      <c r="E40" s="4">
        <f t="shared" si="0"/>
        <v>54.24</v>
      </c>
      <c r="F40" s="4">
        <f t="shared" si="1"/>
        <v>55.15</v>
      </c>
      <c r="G40" s="4">
        <f t="shared" si="2"/>
        <v>54.695</v>
      </c>
      <c r="H40" s="4">
        <f t="shared" si="3"/>
        <v>54.695</v>
      </c>
    </row>
    <row r="41" spans="1:8" x14ac:dyDescent="0.35">
      <c r="A41" s="5">
        <v>39470</v>
      </c>
      <c r="B41" s="4">
        <f>VLOOKUP($A41,'Implied Correlation'!D:E,2,0)</f>
        <v>49.31</v>
      </c>
      <c r="C41" s="4">
        <f>VLOOKUP($A41,'Implied Correlation'!G:H,2,0)</f>
        <v>52.07</v>
      </c>
      <c r="D41" s="4" t="e">
        <f>VLOOKUP($A41,'Implied Correlation'!A:B,2,0)</f>
        <v>#N/A</v>
      </c>
      <c r="E41" s="4">
        <f t="shared" si="0"/>
        <v>49.31</v>
      </c>
      <c r="F41" s="4">
        <f t="shared" si="1"/>
        <v>52.07</v>
      </c>
      <c r="G41" s="4">
        <f t="shared" si="2"/>
        <v>50.69</v>
      </c>
      <c r="H41" s="4">
        <f t="shared" si="3"/>
        <v>50.69</v>
      </c>
    </row>
    <row r="42" spans="1:8" x14ac:dyDescent="0.35">
      <c r="A42" s="5">
        <v>39471</v>
      </c>
      <c r="B42" s="4">
        <f>VLOOKUP($A42,'Implied Correlation'!D:E,2,0)</f>
        <v>52.73</v>
      </c>
      <c r="C42" s="4">
        <f>VLOOKUP($A42,'Implied Correlation'!G:H,2,0)</f>
        <v>53.55</v>
      </c>
      <c r="D42" s="4" t="e">
        <f>VLOOKUP($A42,'Implied Correlation'!A:B,2,0)</f>
        <v>#N/A</v>
      </c>
      <c r="E42" s="4">
        <f t="shared" si="0"/>
        <v>52.73</v>
      </c>
      <c r="F42" s="4">
        <f t="shared" si="1"/>
        <v>53.55</v>
      </c>
      <c r="G42" s="4">
        <f t="shared" si="2"/>
        <v>53.14</v>
      </c>
      <c r="H42" s="4">
        <f t="shared" si="3"/>
        <v>53.140000000000008</v>
      </c>
    </row>
    <row r="43" spans="1:8" x14ac:dyDescent="0.35">
      <c r="A43" s="5">
        <v>39472</v>
      </c>
      <c r="B43" s="4">
        <f>VLOOKUP($A43,'Implied Correlation'!D:E,2,0)</f>
        <v>53.45</v>
      </c>
      <c r="C43" s="4">
        <f>VLOOKUP($A43,'Implied Correlation'!G:H,2,0)</f>
        <v>54.74</v>
      </c>
      <c r="D43" s="4" t="e">
        <f>VLOOKUP($A43,'Implied Correlation'!A:B,2,0)</f>
        <v>#N/A</v>
      </c>
      <c r="E43" s="4">
        <f t="shared" si="0"/>
        <v>53.45</v>
      </c>
      <c r="F43" s="4">
        <f t="shared" si="1"/>
        <v>54.74</v>
      </c>
      <c r="G43" s="4">
        <f t="shared" si="2"/>
        <v>54.094999999999999</v>
      </c>
      <c r="H43" s="4">
        <f t="shared" si="3"/>
        <v>54.094999999999999</v>
      </c>
    </row>
    <row r="44" spans="1:8" x14ac:dyDescent="0.35">
      <c r="A44" s="5">
        <v>39475</v>
      </c>
      <c r="B44" s="4">
        <f>VLOOKUP($A44,'Implied Correlation'!D:E,2,0)</f>
        <v>50.82</v>
      </c>
      <c r="C44" s="4">
        <f>VLOOKUP($A44,'Implied Correlation'!G:H,2,0)</f>
        <v>52.27</v>
      </c>
      <c r="D44" s="4" t="e">
        <f>VLOOKUP($A44,'Implied Correlation'!A:B,2,0)</f>
        <v>#N/A</v>
      </c>
      <c r="E44" s="4">
        <f t="shared" si="0"/>
        <v>50.82</v>
      </c>
      <c r="F44" s="4">
        <f t="shared" si="1"/>
        <v>52.27</v>
      </c>
      <c r="G44" s="4">
        <f t="shared" si="2"/>
        <v>51.545000000000002</v>
      </c>
      <c r="H44" s="4">
        <f t="shared" si="3"/>
        <v>51.544999999999995</v>
      </c>
    </row>
    <row r="45" spans="1:8" x14ac:dyDescent="0.35">
      <c r="A45" s="5">
        <v>39476</v>
      </c>
      <c r="B45" s="4">
        <f>VLOOKUP($A45,'Implied Correlation'!D:E,2,0)</f>
        <v>52.76</v>
      </c>
      <c r="C45" s="4">
        <f>VLOOKUP($A45,'Implied Correlation'!G:H,2,0)</f>
        <v>54.14</v>
      </c>
      <c r="D45" s="4" t="e">
        <f>VLOOKUP($A45,'Implied Correlation'!A:B,2,0)</f>
        <v>#N/A</v>
      </c>
      <c r="E45" s="4">
        <f t="shared" si="0"/>
        <v>52.76</v>
      </c>
      <c r="F45" s="4">
        <f t="shared" si="1"/>
        <v>54.14</v>
      </c>
      <c r="G45" s="4">
        <f t="shared" si="2"/>
        <v>53.45</v>
      </c>
      <c r="H45" s="4">
        <f t="shared" si="3"/>
        <v>53.45000000000001</v>
      </c>
    </row>
    <row r="46" spans="1:8" x14ac:dyDescent="0.35">
      <c r="A46" s="5">
        <v>39477</v>
      </c>
      <c r="B46" s="4">
        <f>VLOOKUP($A46,'Implied Correlation'!D:E,2,0)</f>
        <v>54.69</v>
      </c>
      <c r="C46" s="4">
        <f>VLOOKUP($A46,'Implied Correlation'!G:H,2,0)</f>
        <v>57.94</v>
      </c>
      <c r="D46" s="4" t="e">
        <f>VLOOKUP($A46,'Implied Correlation'!A:B,2,0)</f>
        <v>#N/A</v>
      </c>
      <c r="E46" s="4">
        <f t="shared" si="0"/>
        <v>54.69</v>
      </c>
      <c r="F46" s="4">
        <f t="shared" si="1"/>
        <v>57.94</v>
      </c>
      <c r="G46" s="4">
        <f t="shared" si="2"/>
        <v>56.314999999999998</v>
      </c>
      <c r="H46" s="4">
        <f t="shared" si="3"/>
        <v>56.314999999999998</v>
      </c>
    </row>
    <row r="47" spans="1:8" x14ac:dyDescent="0.35">
      <c r="A47" s="5">
        <v>39478</v>
      </c>
      <c r="B47" s="4" t="e">
        <f>VLOOKUP($A47,'Implied Correlation'!D:E,2,0)</f>
        <v>#N/A</v>
      </c>
      <c r="C47" s="4" t="e">
        <f>VLOOKUP($A47,'Implied Correlation'!G:H,2,0)</f>
        <v>#N/A</v>
      </c>
      <c r="D47" s="4" t="e">
        <f>VLOOKUP($A47,'Implied Correlation'!A:B,2,0)</f>
        <v>#N/A</v>
      </c>
      <c r="E47" s="4" t="e">
        <f t="shared" si="0"/>
        <v>#N/A</v>
      </c>
      <c r="F47" s="4" t="e">
        <f t="shared" si="1"/>
        <v>#N/A</v>
      </c>
      <c r="G47" s="4" t="e">
        <f t="shared" si="2"/>
        <v>#N/A</v>
      </c>
      <c r="H47" s="4" t="e">
        <f t="shared" si="3"/>
        <v>#N/A</v>
      </c>
    </row>
    <row r="48" spans="1:8" x14ac:dyDescent="0.35">
      <c r="A48" s="5">
        <v>39479</v>
      </c>
      <c r="B48" s="4">
        <f>VLOOKUP($A48,'Implied Correlation'!D:E,2,0)</f>
        <v>50.17</v>
      </c>
      <c r="C48" s="4">
        <f>VLOOKUP($A48,'Implied Correlation'!G:H,2,0)</f>
        <v>50.95</v>
      </c>
      <c r="D48" s="4" t="e">
        <f>VLOOKUP($A48,'Implied Correlation'!A:B,2,0)</f>
        <v>#N/A</v>
      </c>
      <c r="E48" s="4">
        <f t="shared" si="0"/>
        <v>50.17</v>
      </c>
      <c r="F48" s="4">
        <f t="shared" si="1"/>
        <v>50.95</v>
      </c>
      <c r="G48" s="4">
        <f t="shared" si="2"/>
        <v>50.56</v>
      </c>
      <c r="H48" s="4">
        <f t="shared" si="3"/>
        <v>50.56</v>
      </c>
    </row>
    <row r="49" spans="1:8" x14ac:dyDescent="0.35">
      <c r="A49" s="5">
        <v>39482</v>
      </c>
      <c r="B49" s="4">
        <f>VLOOKUP($A49,'Implied Correlation'!D:E,2,0)</f>
        <v>52.05</v>
      </c>
      <c r="C49" s="4">
        <f>VLOOKUP($A49,'Implied Correlation'!G:H,2,0)</f>
        <v>52.46</v>
      </c>
      <c r="D49" s="4" t="e">
        <f>VLOOKUP($A49,'Implied Correlation'!A:B,2,0)</f>
        <v>#N/A</v>
      </c>
      <c r="E49" s="4">
        <f t="shared" si="0"/>
        <v>52.05</v>
      </c>
      <c r="F49" s="4">
        <f t="shared" si="1"/>
        <v>52.46</v>
      </c>
      <c r="G49" s="4">
        <f t="shared" si="2"/>
        <v>52.254999999999995</v>
      </c>
      <c r="H49" s="4">
        <f t="shared" si="3"/>
        <v>52.254999999999995</v>
      </c>
    </row>
    <row r="50" spans="1:8" x14ac:dyDescent="0.35">
      <c r="A50" s="5">
        <v>39483</v>
      </c>
      <c r="B50" s="4">
        <f>VLOOKUP($A50,'Implied Correlation'!D:E,2,0)</f>
        <v>53.24</v>
      </c>
      <c r="C50" s="4">
        <f>VLOOKUP($A50,'Implied Correlation'!G:H,2,0)</f>
        <v>55.62</v>
      </c>
      <c r="D50" s="4" t="e">
        <f>VLOOKUP($A50,'Implied Correlation'!A:B,2,0)</f>
        <v>#N/A</v>
      </c>
      <c r="E50" s="4">
        <f t="shared" si="0"/>
        <v>53.24</v>
      </c>
      <c r="F50" s="4">
        <f t="shared" si="1"/>
        <v>55.62</v>
      </c>
      <c r="G50" s="4">
        <f t="shared" si="2"/>
        <v>54.43</v>
      </c>
      <c r="H50" s="4">
        <f t="shared" si="3"/>
        <v>54.43</v>
      </c>
    </row>
    <row r="51" spans="1:8" x14ac:dyDescent="0.35">
      <c r="A51" s="5">
        <v>39484</v>
      </c>
      <c r="B51" s="4">
        <f>VLOOKUP($A51,'Implied Correlation'!D:E,2,0)</f>
        <v>54.6</v>
      </c>
      <c r="C51" s="4">
        <f>VLOOKUP($A51,'Implied Correlation'!G:H,2,0)</f>
        <v>55.89</v>
      </c>
      <c r="D51" s="4" t="e">
        <f>VLOOKUP($A51,'Implied Correlation'!A:B,2,0)</f>
        <v>#N/A</v>
      </c>
      <c r="E51" s="4">
        <f t="shared" si="0"/>
        <v>54.6</v>
      </c>
      <c r="F51" s="4">
        <f t="shared" si="1"/>
        <v>55.89</v>
      </c>
      <c r="G51" s="4">
        <f t="shared" si="2"/>
        <v>55.245000000000005</v>
      </c>
      <c r="H51" s="4">
        <f t="shared" si="3"/>
        <v>55.245000000000005</v>
      </c>
    </row>
    <row r="52" spans="1:8" x14ac:dyDescent="0.35">
      <c r="A52" s="5">
        <v>39485</v>
      </c>
      <c r="B52" s="4">
        <f>VLOOKUP($A52,'Implied Correlation'!D:E,2,0)</f>
        <v>52.34</v>
      </c>
      <c r="C52" s="4">
        <f>VLOOKUP($A52,'Implied Correlation'!G:H,2,0)</f>
        <v>52.96</v>
      </c>
      <c r="D52" s="4" t="e">
        <f>VLOOKUP($A52,'Implied Correlation'!A:B,2,0)</f>
        <v>#N/A</v>
      </c>
      <c r="E52" s="4">
        <f t="shared" si="0"/>
        <v>52.34</v>
      </c>
      <c r="F52" s="4">
        <f t="shared" si="1"/>
        <v>52.96</v>
      </c>
      <c r="G52" s="4">
        <f t="shared" si="2"/>
        <v>52.650000000000006</v>
      </c>
      <c r="H52" s="4">
        <f t="shared" si="3"/>
        <v>52.650000000000006</v>
      </c>
    </row>
    <row r="53" spans="1:8" x14ac:dyDescent="0.35">
      <c r="A53" s="5">
        <v>39486</v>
      </c>
      <c r="B53" s="4">
        <f>VLOOKUP($A53,'Implied Correlation'!D:E,2,0)</f>
        <v>52.21</v>
      </c>
      <c r="C53" s="4">
        <f>VLOOKUP($A53,'Implied Correlation'!G:H,2,0)</f>
        <v>52.66</v>
      </c>
      <c r="D53" s="4" t="e">
        <f>VLOOKUP($A53,'Implied Correlation'!A:B,2,0)</f>
        <v>#N/A</v>
      </c>
      <c r="E53" s="4">
        <f t="shared" si="0"/>
        <v>52.21</v>
      </c>
      <c r="F53" s="4">
        <f t="shared" si="1"/>
        <v>52.66</v>
      </c>
      <c r="G53" s="4">
        <f t="shared" si="2"/>
        <v>52.435000000000002</v>
      </c>
      <c r="H53" s="4">
        <f t="shared" si="3"/>
        <v>52.435000000000002</v>
      </c>
    </row>
    <row r="54" spans="1:8" x14ac:dyDescent="0.35">
      <c r="A54" s="5">
        <v>39489</v>
      </c>
      <c r="B54" s="4">
        <f>VLOOKUP($A54,'Implied Correlation'!D:E,2,0)</f>
        <v>50.97</v>
      </c>
      <c r="C54" s="4">
        <f>VLOOKUP($A54,'Implied Correlation'!G:H,2,0)</f>
        <v>52.08</v>
      </c>
      <c r="D54" s="4" t="e">
        <f>VLOOKUP($A54,'Implied Correlation'!A:B,2,0)</f>
        <v>#N/A</v>
      </c>
      <c r="E54" s="4">
        <f t="shared" si="0"/>
        <v>50.97</v>
      </c>
      <c r="F54" s="4">
        <f t="shared" si="1"/>
        <v>52.08</v>
      </c>
      <c r="G54" s="4">
        <f t="shared" si="2"/>
        <v>51.524999999999999</v>
      </c>
      <c r="H54" s="4">
        <f t="shared" si="3"/>
        <v>51.524999999999999</v>
      </c>
    </row>
    <row r="55" spans="1:8" x14ac:dyDescent="0.35">
      <c r="A55" s="5">
        <v>39490</v>
      </c>
      <c r="B55" s="4">
        <f>VLOOKUP($A55,'Implied Correlation'!D:E,2,0)</f>
        <v>52.13</v>
      </c>
      <c r="C55" s="4">
        <f>VLOOKUP($A55,'Implied Correlation'!G:H,2,0)</f>
        <v>50.25</v>
      </c>
      <c r="D55" s="4" t="e">
        <f>VLOOKUP($A55,'Implied Correlation'!A:B,2,0)</f>
        <v>#N/A</v>
      </c>
      <c r="E55" s="4">
        <f t="shared" si="0"/>
        <v>52.13</v>
      </c>
      <c r="F55" s="4">
        <f t="shared" si="1"/>
        <v>50.25</v>
      </c>
      <c r="G55" s="4">
        <f t="shared" si="2"/>
        <v>51.19</v>
      </c>
      <c r="H55" s="4">
        <f t="shared" si="3"/>
        <v>51.19</v>
      </c>
    </row>
    <row r="56" spans="1:8" x14ac:dyDescent="0.35">
      <c r="A56" s="5">
        <v>39491</v>
      </c>
      <c r="B56" s="4">
        <f>VLOOKUP($A56,'Implied Correlation'!D:E,2,0)</f>
        <v>50.56</v>
      </c>
      <c r="C56" s="4">
        <f>VLOOKUP($A56,'Implied Correlation'!G:H,2,0)</f>
        <v>49.86</v>
      </c>
      <c r="D56" s="4" t="e">
        <f>VLOOKUP($A56,'Implied Correlation'!A:B,2,0)</f>
        <v>#N/A</v>
      </c>
      <c r="E56" s="4">
        <f t="shared" si="0"/>
        <v>50.56</v>
      </c>
      <c r="F56" s="4">
        <f t="shared" si="1"/>
        <v>49.86</v>
      </c>
      <c r="G56" s="4">
        <f t="shared" si="2"/>
        <v>50.21</v>
      </c>
      <c r="H56" s="4">
        <f t="shared" si="3"/>
        <v>50.21</v>
      </c>
    </row>
    <row r="57" spans="1:8" x14ac:dyDescent="0.35">
      <c r="A57" s="5">
        <v>39492</v>
      </c>
      <c r="B57" s="4">
        <f>VLOOKUP($A57,'Implied Correlation'!D:E,2,0)</f>
        <v>51.24</v>
      </c>
      <c r="C57" s="4">
        <f>VLOOKUP($A57,'Implied Correlation'!G:H,2,0)</f>
        <v>51.21</v>
      </c>
      <c r="D57" s="4" t="e">
        <f>VLOOKUP($A57,'Implied Correlation'!A:B,2,0)</f>
        <v>#N/A</v>
      </c>
      <c r="E57" s="4">
        <f t="shared" si="0"/>
        <v>51.24</v>
      </c>
      <c r="F57" s="4">
        <f t="shared" si="1"/>
        <v>51.21</v>
      </c>
      <c r="G57" s="4">
        <f t="shared" si="2"/>
        <v>51.225000000000001</v>
      </c>
      <c r="H57" s="4">
        <f t="shared" si="3"/>
        <v>51.225000000000001</v>
      </c>
    </row>
    <row r="58" spans="1:8" x14ac:dyDescent="0.35">
      <c r="A58" s="5">
        <v>39493</v>
      </c>
      <c r="B58" s="4">
        <f>VLOOKUP($A58,'Implied Correlation'!D:E,2,0)</f>
        <v>51.55</v>
      </c>
      <c r="C58" s="4">
        <f>VLOOKUP($A58,'Implied Correlation'!G:H,2,0)</f>
        <v>51.19</v>
      </c>
      <c r="D58" s="4" t="e">
        <f>VLOOKUP($A58,'Implied Correlation'!A:B,2,0)</f>
        <v>#N/A</v>
      </c>
      <c r="E58" s="4">
        <f t="shared" si="0"/>
        <v>51.55</v>
      </c>
      <c r="F58" s="4">
        <f t="shared" si="1"/>
        <v>51.19</v>
      </c>
      <c r="G58" s="4">
        <f t="shared" si="2"/>
        <v>51.37</v>
      </c>
      <c r="H58" s="4">
        <f t="shared" si="3"/>
        <v>51.37</v>
      </c>
    </row>
    <row r="59" spans="1:8" x14ac:dyDescent="0.35">
      <c r="A59" s="5">
        <v>39496</v>
      </c>
      <c r="B59" s="4" t="e">
        <f>VLOOKUP($A59,'Implied Correlation'!D:E,2,0)</f>
        <v>#N/A</v>
      </c>
      <c r="C59" s="4" t="e">
        <f>VLOOKUP($A59,'Implied Correlation'!G:H,2,0)</f>
        <v>#N/A</v>
      </c>
      <c r="D59" s="4" t="e">
        <f>VLOOKUP($A59,'Implied Correlation'!A:B,2,0)</f>
        <v>#N/A</v>
      </c>
      <c r="E59" s="4" t="e">
        <f t="shared" si="0"/>
        <v>#N/A</v>
      </c>
      <c r="F59" s="4" t="e">
        <f t="shared" si="1"/>
        <v>#N/A</v>
      </c>
      <c r="G59" s="4" t="e">
        <f t="shared" si="2"/>
        <v>#N/A</v>
      </c>
      <c r="H59" s="4" t="e">
        <f t="shared" si="3"/>
        <v>#N/A</v>
      </c>
    </row>
    <row r="60" spans="1:8" x14ac:dyDescent="0.35">
      <c r="A60" s="5">
        <v>39497</v>
      </c>
      <c r="B60" s="4">
        <f>VLOOKUP($A60,'Implied Correlation'!D:E,2,0)</f>
        <v>51.47</v>
      </c>
      <c r="C60" s="4">
        <f>VLOOKUP($A60,'Implied Correlation'!G:H,2,0)</f>
        <v>52.24</v>
      </c>
      <c r="D60" s="4" t="e">
        <f>VLOOKUP($A60,'Implied Correlation'!A:B,2,0)</f>
        <v>#N/A</v>
      </c>
      <c r="E60" s="4">
        <f t="shared" si="0"/>
        <v>51.47</v>
      </c>
      <c r="F60" s="4">
        <f t="shared" si="1"/>
        <v>52.24</v>
      </c>
      <c r="G60" s="4">
        <f t="shared" si="2"/>
        <v>51.855000000000004</v>
      </c>
      <c r="H60" s="4">
        <f t="shared" si="3"/>
        <v>51.854999999999997</v>
      </c>
    </row>
    <row r="61" spans="1:8" x14ac:dyDescent="0.35">
      <c r="A61" s="5">
        <v>39498</v>
      </c>
      <c r="B61" s="4">
        <f>VLOOKUP($A61,'Implied Correlation'!D:E,2,0)</f>
        <v>50.84</v>
      </c>
      <c r="C61" s="4">
        <f>VLOOKUP($A61,'Implied Correlation'!G:H,2,0)</f>
        <v>52.49</v>
      </c>
      <c r="D61" s="4" t="e">
        <f>VLOOKUP($A61,'Implied Correlation'!A:B,2,0)</f>
        <v>#N/A</v>
      </c>
      <c r="E61" s="4">
        <f t="shared" si="0"/>
        <v>50.84</v>
      </c>
      <c r="F61" s="4">
        <f t="shared" si="1"/>
        <v>52.49</v>
      </c>
      <c r="G61" s="4">
        <f t="shared" si="2"/>
        <v>51.665000000000006</v>
      </c>
      <c r="H61" s="4">
        <f t="shared" si="3"/>
        <v>51.664999999999999</v>
      </c>
    </row>
    <row r="62" spans="1:8" x14ac:dyDescent="0.35">
      <c r="A62" s="5">
        <v>39499</v>
      </c>
      <c r="B62" s="4">
        <f>VLOOKUP($A62,'Implied Correlation'!D:E,2,0)</f>
        <v>50.2</v>
      </c>
      <c r="C62" s="4">
        <f>VLOOKUP($A62,'Implied Correlation'!G:H,2,0)</f>
        <v>52.54</v>
      </c>
      <c r="D62" s="4" t="e">
        <f>VLOOKUP($A62,'Implied Correlation'!A:B,2,0)</f>
        <v>#N/A</v>
      </c>
      <c r="E62" s="4">
        <f t="shared" si="0"/>
        <v>50.2</v>
      </c>
      <c r="F62" s="4">
        <f t="shared" si="1"/>
        <v>52.54</v>
      </c>
      <c r="G62" s="4">
        <f t="shared" si="2"/>
        <v>51.370000000000005</v>
      </c>
      <c r="H62" s="4">
        <f t="shared" si="3"/>
        <v>51.370000000000005</v>
      </c>
    </row>
    <row r="63" spans="1:8" x14ac:dyDescent="0.35">
      <c r="A63" s="5">
        <v>39500</v>
      </c>
      <c r="B63" s="4">
        <f>VLOOKUP($A63,'Implied Correlation'!D:E,2,0)</f>
        <v>48.71</v>
      </c>
      <c r="C63" s="4">
        <f>VLOOKUP($A63,'Implied Correlation'!G:H,2,0)</f>
        <v>50.51</v>
      </c>
      <c r="D63" s="4" t="e">
        <f>VLOOKUP($A63,'Implied Correlation'!A:B,2,0)</f>
        <v>#N/A</v>
      </c>
      <c r="E63" s="4">
        <f t="shared" si="0"/>
        <v>48.71</v>
      </c>
      <c r="F63" s="4">
        <f t="shared" si="1"/>
        <v>50.51</v>
      </c>
      <c r="G63" s="4">
        <f t="shared" si="2"/>
        <v>49.61</v>
      </c>
      <c r="H63" s="4">
        <f t="shared" si="3"/>
        <v>49.609999999999992</v>
      </c>
    </row>
    <row r="64" spans="1:8" x14ac:dyDescent="0.35">
      <c r="A64" s="5">
        <v>39503</v>
      </c>
      <c r="B64" s="4">
        <f>VLOOKUP($A64,'Implied Correlation'!D:E,2,0)</f>
        <v>49.66</v>
      </c>
      <c r="C64" s="4">
        <f>VLOOKUP($A64,'Implied Correlation'!G:H,2,0)</f>
        <v>51.43</v>
      </c>
      <c r="D64" s="4" t="e">
        <f>VLOOKUP($A64,'Implied Correlation'!A:B,2,0)</f>
        <v>#N/A</v>
      </c>
      <c r="E64" s="4">
        <f t="shared" si="0"/>
        <v>49.66</v>
      </c>
      <c r="F64" s="4">
        <f t="shared" si="1"/>
        <v>51.43</v>
      </c>
      <c r="G64" s="4">
        <f t="shared" si="2"/>
        <v>50.545000000000002</v>
      </c>
      <c r="H64" s="4">
        <f t="shared" si="3"/>
        <v>50.544999999999995</v>
      </c>
    </row>
    <row r="65" spans="1:8" x14ac:dyDescent="0.35">
      <c r="A65" s="5">
        <v>39504</v>
      </c>
      <c r="B65" s="4">
        <f>VLOOKUP($A65,'Implied Correlation'!D:E,2,0)</f>
        <v>50.8</v>
      </c>
      <c r="C65" s="4">
        <f>VLOOKUP($A65,'Implied Correlation'!G:H,2,0)</f>
        <v>51.91</v>
      </c>
      <c r="D65" s="4" t="e">
        <f>VLOOKUP($A65,'Implied Correlation'!A:B,2,0)</f>
        <v>#N/A</v>
      </c>
      <c r="E65" s="4">
        <f t="shared" si="0"/>
        <v>50.8</v>
      </c>
      <c r="F65" s="4">
        <f t="shared" si="1"/>
        <v>51.91</v>
      </c>
      <c r="G65" s="4">
        <f t="shared" si="2"/>
        <v>51.354999999999997</v>
      </c>
      <c r="H65" s="4">
        <f t="shared" si="3"/>
        <v>51.354999999999997</v>
      </c>
    </row>
    <row r="66" spans="1:8" x14ac:dyDescent="0.35">
      <c r="A66" s="5">
        <v>39505</v>
      </c>
      <c r="B66" s="4">
        <f>VLOOKUP($A66,'Implied Correlation'!D:E,2,0)</f>
        <v>51.08</v>
      </c>
      <c r="C66" s="4">
        <f>VLOOKUP($A66,'Implied Correlation'!G:H,2,0)</f>
        <v>53.25</v>
      </c>
      <c r="D66" s="4" t="e">
        <f>VLOOKUP($A66,'Implied Correlation'!A:B,2,0)</f>
        <v>#N/A</v>
      </c>
      <c r="E66" s="4">
        <f t="shared" si="0"/>
        <v>51.08</v>
      </c>
      <c r="F66" s="4">
        <f t="shared" si="1"/>
        <v>53.25</v>
      </c>
      <c r="G66" s="4">
        <f t="shared" si="2"/>
        <v>52.164999999999999</v>
      </c>
      <c r="H66" s="4">
        <f t="shared" si="3"/>
        <v>52.164999999999999</v>
      </c>
    </row>
    <row r="67" spans="1:8" x14ac:dyDescent="0.35">
      <c r="A67" s="5">
        <v>39506</v>
      </c>
      <c r="B67" s="4">
        <f>VLOOKUP($A67,'Implied Correlation'!D:E,2,0)</f>
        <v>49.98</v>
      </c>
      <c r="C67" s="4">
        <f>VLOOKUP($A67,'Implied Correlation'!G:H,2,0)</f>
        <v>52.38</v>
      </c>
      <c r="D67" s="4" t="e">
        <f>VLOOKUP($A67,'Implied Correlation'!A:B,2,0)</f>
        <v>#N/A</v>
      </c>
      <c r="E67" s="4">
        <f t="shared" ref="E67:E130" si="4">IF(ISNA(B67),IF(AND(ISNA(C67),ISNA(D67)),IF(ISNA(C67),D67,C67),AVERAGE(C67,D67)),B67)</f>
        <v>49.98</v>
      </c>
      <c r="F67" s="4">
        <f t="shared" ref="F67:F130" si="5">IF(ISNA(C67),IF(AND(ISNA(D67),ISNA(B67)),IF(ISNA(D67),B67,D67),AVERAGE(D67,B67)),C67)</f>
        <v>52.38</v>
      </c>
      <c r="G67" s="4">
        <f t="shared" ref="G67:G130" si="6">IF(ISNA(D67),IF(AND(ISNA(B67),ISNA(C67)),IF(ISNA(B67),C67,B67),AVERAGE(B67,C67)),D67)</f>
        <v>51.18</v>
      </c>
      <c r="H67" s="4">
        <f t="shared" ref="H67:H130" si="7">AVERAGE(E67:G67)</f>
        <v>51.18</v>
      </c>
    </row>
    <row r="68" spans="1:8" x14ac:dyDescent="0.35">
      <c r="A68" s="5">
        <v>39507</v>
      </c>
      <c r="B68" s="4">
        <f>VLOOKUP($A68,'Implied Correlation'!D:E,2,0)</f>
        <v>50.49</v>
      </c>
      <c r="C68" s="4">
        <f>VLOOKUP($A68,'Implied Correlation'!G:H,2,0)</f>
        <v>54.44</v>
      </c>
      <c r="D68" s="4" t="e">
        <f>VLOOKUP($A68,'Implied Correlation'!A:B,2,0)</f>
        <v>#N/A</v>
      </c>
      <c r="E68" s="4">
        <f t="shared" si="4"/>
        <v>50.49</v>
      </c>
      <c r="F68" s="4">
        <f t="shared" si="5"/>
        <v>54.44</v>
      </c>
      <c r="G68" s="4">
        <f t="shared" si="6"/>
        <v>52.465000000000003</v>
      </c>
      <c r="H68" s="4">
        <f t="shared" si="7"/>
        <v>52.465000000000003</v>
      </c>
    </row>
    <row r="69" spans="1:8" x14ac:dyDescent="0.35">
      <c r="A69" s="5">
        <v>39510</v>
      </c>
      <c r="B69" s="4">
        <f>VLOOKUP($A69,'Implied Correlation'!D:E,2,0)</f>
        <v>50.23</v>
      </c>
      <c r="C69" s="4">
        <f>VLOOKUP($A69,'Implied Correlation'!G:H,2,0)</f>
        <v>52.63</v>
      </c>
      <c r="D69" s="4" t="e">
        <f>VLOOKUP($A69,'Implied Correlation'!A:B,2,0)</f>
        <v>#N/A</v>
      </c>
      <c r="E69" s="4">
        <f t="shared" si="4"/>
        <v>50.23</v>
      </c>
      <c r="F69" s="4">
        <f t="shared" si="5"/>
        <v>52.63</v>
      </c>
      <c r="G69" s="4">
        <f t="shared" si="6"/>
        <v>51.43</v>
      </c>
      <c r="H69" s="4">
        <f t="shared" si="7"/>
        <v>51.43</v>
      </c>
    </row>
    <row r="70" spans="1:8" x14ac:dyDescent="0.35">
      <c r="A70" s="5">
        <v>39511</v>
      </c>
      <c r="B70" s="4">
        <f>VLOOKUP($A70,'Implied Correlation'!D:E,2,0)</f>
        <v>50.41</v>
      </c>
      <c r="C70" s="4">
        <f>VLOOKUP($A70,'Implied Correlation'!G:H,2,0)</f>
        <v>51.2</v>
      </c>
      <c r="D70" s="4" t="e">
        <f>VLOOKUP($A70,'Implied Correlation'!A:B,2,0)</f>
        <v>#N/A</v>
      </c>
      <c r="E70" s="4">
        <f t="shared" si="4"/>
        <v>50.41</v>
      </c>
      <c r="F70" s="4">
        <f t="shared" si="5"/>
        <v>51.2</v>
      </c>
      <c r="G70" s="4">
        <f t="shared" si="6"/>
        <v>50.805</v>
      </c>
      <c r="H70" s="4">
        <f t="shared" si="7"/>
        <v>50.805</v>
      </c>
    </row>
    <row r="71" spans="1:8" x14ac:dyDescent="0.35">
      <c r="A71" s="5">
        <v>39512</v>
      </c>
      <c r="B71" s="4">
        <f>VLOOKUP($A71,'Implied Correlation'!D:E,2,0)</f>
        <v>50</v>
      </c>
      <c r="C71" s="4">
        <f>VLOOKUP($A71,'Implied Correlation'!G:H,2,0)</f>
        <v>52.25</v>
      </c>
      <c r="D71" s="4" t="e">
        <f>VLOOKUP($A71,'Implied Correlation'!A:B,2,0)</f>
        <v>#N/A</v>
      </c>
      <c r="E71" s="4">
        <f t="shared" si="4"/>
        <v>50</v>
      </c>
      <c r="F71" s="4">
        <f t="shared" si="5"/>
        <v>52.25</v>
      </c>
      <c r="G71" s="4">
        <f t="shared" si="6"/>
        <v>51.125</v>
      </c>
      <c r="H71" s="4">
        <f t="shared" si="7"/>
        <v>51.125</v>
      </c>
    </row>
    <row r="72" spans="1:8" x14ac:dyDescent="0.35">
      <c r="A72" s="5">
        <v>39513</v>
      </c>
      <c r="B72" s="4">
        <f>VLOOKUP($A72,'Implied Correlation'!D:E,2,0)</f>
        <v>51.34</v>
      </c>
      <c r="C72" s="4">
        <f>VLOOKUP($A72,'Implied Correlation'!G:H,2,0)</f>
        <v>54.94</v>
      </c>
      <c r="D72" s="4" t="e">
        <f>VLOOKUP($A72,'Implied Correlation'!A:B,2,0)</f>
        <v>#N/A</v>
      </c>
      <c r="E72" s="4">
        <f t="shared" si="4"/>
        <v>51.34</v>
      </c>
      <c r="F72" s="4">
        <f t="shared" si="5"/>
        <v>54.94</v>
      </c>
      <c r="G72" s="4">
        <f t="shared" si="6"/>
        <v>53.14</v>
      </c>
      <c r="H72" s="4">
        <f t="shared" si="7"/>
        <v>53.140000000000008</v>
      </c>
    </row>
    <row r="73" spans="1:8" x14ac:dyDescent="0.35">
      <c r="A73" s="5">
        <v>39514</v>
      </c>
      <c r="B73" s="4">
        <f>VLOOKUP($A73,'Implied Correlation'!D:E,2,0)</f>
        <v>50.36</v>
      </c>
      <c r="C73" s="4">
        <f>VLOOKUP($A73,'Implied Correlation'!G:H,2,0)</f>
        <v>54.96</v>
      </c>
      <c r="D73" s="4" t="e">
        <f>VLOOKUP($A73,'Implied Correlation'!A:B,2,0)</f>
        <v>#N/A</v>
      </c>
      <c r="E73" s="4">
        <f t="shared" si="4"/>
        <v>50.36</v>
      </c>
      <c r="F73" s="4">
        <f t="shared" si="5"/>
        <v>54.96</v>
      </c>
      <c r="G73" s="4">
        <f t="shared" si="6"/>
        <v>52.66</v>
      </c>
      <c r="H73" s="4">
        <f t="shared" si="7"/>
        <v>52.66</v>
      </c>
    </row>
    <row r="74" spans="1:8" x14ac:dyDescent="0.35">
      <c r="A74" s="5">
        <v>39517</v>
      </c>
      <c r="B74" s="4">
        <f>VLOOKUP($A74,'Implied Correlation'!D:E,2,0)</f>
        <v>50.87</v>
      </c>
      <c r="C74" s="4">
        <f>VLOOKUP($A74,'Implied Correlation'!G:H,2,0)</f>
        <v>54.2</v>
      </c>
      <c r="D74" s="4" t="e">
        <f>VLOOKUP($A74,'Implied Correlation'!A:B,2,0)</f>
        <v>#N/A</v>
      </c>
      <c r="E74" s="4">
        <f t="shared" si="4"/>
        <v>50.87</v>
      </c>
      <c r="F74" s="4">
        <f t="shared" si="5"/>
        <v>54.2</v>
      </c>
      <c r="G74" s="4">
        <f t="shared" si="6"/>
        <v>52.534999999999997</v>
      </c>
      <c r="H74" s="4">
        <f t="shared" si="7"/>
        <v>52.534999999999997</v>
      </c>
    </row>
    <row r="75" spans="1:8" x14ac:dyDescent="0.35">
      <c r="A75" s="5">
        <v>39518</v>
      </c>
      <c r="B75" s="4">
        <f>VLOOKUP($A75,'Implied Correlation'!D:E,2,0)</f>
        <v>50.22</v>
      </c>
      <c r="C75" s="4">
        <f>VLOOKUP($A75,'Implied Correlation'!G:H,2,0)</f>
        <v>53.61</v>
      </c>
      <c r="D75" s="4" t="e">
        <f>VLOOKUP($A75,'Implied Correlation'!A:B,2,0)</f>
        <v>#N/A</v>
      </c>
      <c r="E75" s="4">
        <f t="shared" si="4"/>
        <v>50.22</v>
      </c>
      <c r="F75" s="4">
        <f t="shared" si="5"/>
        <v>53.61</v>
      </c>
      <c r="G75" s="4">
        <f t="shared" si="6"/>
        <v>51.914999999999999</v>
      </c>
      <c r="H75" s="4">
        <f t="shared" si="7"/>
        <v>51.914999999999999</v>
      </c>
    </row>
    <row r="76" spans="1:8" x14ac:dyDescent="0.35">
      <c r="A76" s="5">
        <v>39519</v>
      </c>
      <c r="B76" s="4">
        <f>VLOOKUP($A76,'Implied Correlation'!D:E,2,0)</f>
        <v>53.65</v>
      </c>
      <c r="C76" s="4">
        <f>VLOOKUP($A76,'Implied Correlation'!G:H,2,0)</f>
        <v>57.21</v>
      </c>
      <c r="D76" s="4" t="e">
        <f>VLOOKUP($A76,'Implied Correlation'!A:B,2,0)</f>
        <v>#N/A</v>
      </c>
      <c r="E76" s="4">
        <f t="shared" si="4"/>
        <v>53.65</v>
      </c>
      <c r="F76" s="4">
        <f t="shared" si="5"/>
        <v>57.21</v>
      </c>
      <c r="G76" s="4">
        <f t="shared" si="6"/>
        <v>55.43</v>
      </c>
      <c r="H76" s="4">
        <f t="shared" si="7"/>
        <v>55.43</v>
      </c>
    </row>
    <row r="77" spans="1:8" x14ac:dyDescent="0.35">
      <c r="A77" s="5">
        <v>39520</v>
      </c>
      <c r="B77" s="4">
        <f>VLOOKUP($A77,'Implied Correlation'!D:E,2,0)</f>
        <v>54.12</v>
      </c>
      <c r="C77" s="4">
        <f>VLOOKUP($A77,'Implied Correlation'!G:H,2,0)</f>
        <v>57.29</v>
      </c>
      <c r="D77" s="4" t="e">
        <f>VLOOKUP($A77,'Implied Correlation'!A:B,2,0)</f>
        <v>#N/A</v>
      </c>
      <c r="E77" s="4">
        <f t="shared" si="4"/>
        <v>54.12</v>
      </c>
      <c r="F77" s="4">
        <f t="shared" si="5"/>
        <v>57.29</v>
      </c>
      <c r="G77" s="4">
        <f t="shared" si="6"/>
        <v>55.704999999999998</v>
      </c>
      <c r="H77" s="4">
        <f t="shared" si="7"/>
        <v>55.705000000000005</v>
      </c>
    </row>
    <row r="78" spans="1:8" x14ac:dyDescent="0.35">
      <c r="A78" s="5">
        <v>39521</v>
      </c>
      <c r="B78" s="4">
        <f>VLOOKUP($A78,'Implied Correlation'!D:E,2,0)</f>
        <v>52.07</v>
      </c>
      <c r="C78" s="4">
        <f>VLOOKUP($A78,'Implied Correlation'!G:H,2,0)</f>
        <v>56.13</v>
      </c>
      <c r="D78" s="4" t="e">
        <f>VLOOKUP($A78,'Implied Correlation'!A:B,2,0)</f>
        <v>#N/A</v>
      </c>
      <c r="E78" s="4">
        <f t="shared" si="4"/>
        <v>52.07</v>
      </c>
      <c r="F78" s="4">
        <f t="shared" si="5"/>
        <v>56.13</v>
      </c>
      <c r="G78" s="4">
        <f t="shared" si="6"/>
        <v>54.1</v>
      </c>
      <c r="H78" s="4">
        <f t="shared" si="7"/>
        <v>54.1</v>
      </c>
    </row>
    <row r="79" spans="1:8" x14ac:dyDescent="0.35">
      <c r="A79" s="5">
        <v>39524</v>
      </c>
      <c r="B79" s="4">
        <f>VLOOKUP($A79,'Implied Correlation'!D:E,2,0)</f>
        <v>51.21</v>
      </c>
      <c r="C79" s="4">
        <f>VLOOKUP($A79,'Implied Correlation'!G:H,2,0)</f>
        <v>53.31</v>
      </c>
      <c r="D79" s="4" t="e">
        <f>VLOOKUP($A79,'Implied Correlation'!A:B,2,0)</f>
        <v>#N/A</v>
      </c>
      <c r="E79" s="4">
        <f t="shared" si="4"/>
        <v>51.21</v>
      </c>
      <c r="F79" s="4">
        <f t="shared" si="5"/>
        <v>53.31</v>
      </c>
      <c r="G79" s="4">
        <f t="shared" si="6"/>
        <v>52.260000000000005</v>
      </c>
      <c r="H79" s="4">
        <f t="shared" si="7"/>
        <v>52.260000000000012</v>
      </c>
    </row>
    <row r="80" spans="1:8" x14ac:dyDescent="0.35">
      <c r="A80" s="5">
        <v>39525</v>
      </c>
      <c r="B80" s="4">
        <f>VLOOKUP($A80,'Implied Correlation'!D:E,2,0)</f>
        <v>49.44</v>
      </c>
      <c r="C80" s="4">
        <f>VLOOKUP($A80,'Implied Correlation'!G:H,2,0)</f>
        <v>51.44</v>
      </c>
      <c r="D80" s="4" t="e">
        <f>VLOOKUP($A80,'Implied Correlation'!A:B,2,0)</f>
        <v>#N/A</v>
      </c>
      <c r="E80" s="4">
        <f t="shared" si="4"/>
        <v>49.44</v>
      </c>
      <c r="F80" s="4">
        <f t="shared" si="5"/>
        <v>51.44</v>
      </c>
      <c r="G80" s="4">
        <f t="shared" si="6"/>
        <v>50.44</v>
      </c>
      <c r="H80" s="4">
        <f t="shared" si="7"/>
        <v>50.44</v>
      </c>
    </row>
    <row r="81" spans="1:8" x14ac:dyDescent="0.35">
      <c r="A81" s="5">
        <v>39526</v>
      </c>
      <c r="B81" s="4">
        <f>VLOOKUP($A81,'Implied Correlation'!D:E,2,0)</f>
        <v>53.45</v>
      </c>
      <c r="C81" s="4">
        <f>VLOOKUP($A81,'Implied Correlation'!G:H,2,0)</f>
        <v>58.52</v>
      </c>
      <c r="D81" s="4" t="e">
        <f>VLOOKUP($A81,'Implied Correlation'!A:B,2,0)</f>
        <v>#N/A</v>
      </c>
      <c r="E81" s="4">
        <f t="shared" si="4"/>
        <v>53.45</v>
      </c>
      <c r="F81" s="4">
        <f t="shared" si="5"/>
        <v>58.52</v>
      </c>
      <c r="G81" s="4">
        <f t="shared" si="6"/>
        <v>55.984999999999999</v>
      </c>
      <c r="H81" s="4">
        <f t="shared" si="7"/>
        <v>55.984999999999992</v>
      </c>
    </row>
    <row r="82" spans="1:8" x14ac:dyDescent="0.35">
      <c r="A82" s="5">
        <v>39527</v>
      </c>
      <c r="B82" s="4">
        <f>VLOOKUP($A82,'Implied Correlation'!D:E,2,0)</f>
        <v>52.53</v>
      </c>
      <c r="C82" s="4">
        <f>VLOOKUP($A82,'Implied Correlation'!G:H,2,0)</f>
        <v>54.99</v>
      </c>
      <c r="D82" s="4" t="e">
        <f>VLOOKUP($A82,'Implied Correlation'!A:B,2,0)</f>
        <v>#N/A</v>
      </c>
      <c r="E82" s="4">
        <f t="shared" si="4"/>
        <v>52.53</v>
      </c>
      <c r="F82" s="4">
        <f t="shared" si="5"/>
        <v>54.99</v>
      </c>
      <c r="G82" s="4">
        <f t="shared" si="6"/>
        <v>53.760000000000005</v>
      </c>
      <c r="H82" s="4">
        <f t="shared" si="7"/>
        <v>53.760000000000012</v>
      </c>
    </row>
    <row r="83" spans="1:8" x14ac:dyDescent="0.35">
      <c r="A83" s="5">
        <v>39528</v>
      </c>
      <c r="B83" s="4" t="e">
        <f>VLOOKUP($A83,'Implied Correlation'!D:E,2,0)</f>
        <v>#N/A</v>
      </c>
      <c r="C83" s="4" t="e">
        <f>VLOOKUP($A83,'Implied Correlation'!G:H,2,0)</f>
        <v>#N/A</v>
      </c>
      <c r="D83" s="4" t="e">
        <f>VLOOKUP($A83,'Implied Correlation'!A:B,2,0)</f>
        <v>#N/A</v>
      </c>
      <c r="E83" s="4" t="e">
        <f t="shared" si="4"/>
        <v>#N/A</v>
      </c>
      <c r="F83" s="4" t="e">
        <f t="shared" si="5"/>
        <v>#N/A</v>
      </c>
      <c r="G83" s="4" t="e">
        <f t="shared" si="6"/>
        <v>#N/A</v>
      </c>
      <c r="H83" s="4" t="e">
        <f t="shared" si="7"/>
        <v>#N/A</v>
      </c>
    </row>
    <row r="84" spans="1:8" x14ac:dyDescent="0.35">
      <c r="A84" s="5">
        <v>39531</v>
      </c>
      <c r="B84" s="4">
        <f>VLOOKUP($A84,'Implied Correlation'!D:E,2,0)</f>
        <v>53.16</v>
      </c>
      <c r="C84" s="4">
        <f>VLOOKUP($A84,'Implied Correlation'!G:H,2,0)</f>
        <v>54.13</v>
      </c>
      <c r="D84" s="4" t="e">
        <f>VLOOKUP($A84,'Implied Correlation'!A:B,2,0)</f>
        <v>#N/A</v>
      </c>
      <c r="E84" s="4">
        <f t="shared" si="4"/>
        <v>53.16</v>
      </c>
      <c r="F84" s="4">
        <f t="shared" si="5"/>
        <v>54.13</v>
      </c>
      <c r="G84" s="4">
        <f t="shared" si="6"/>
        <v>53.644999999999996</v>
      </c>
      <c r="H84" s="4">
        <f t="shared" si="7"/>
        <v>53.645000000000003</v>
      </c>
    </row>
    <row r="85" spans="1:8" x14ac:dyDescent="0.35">
      <c r="A85" s="5">
        <v>39532</v>
      </c>
      <c r="B85" s="4">
        <f>VLOOKUP($A85,'Implied Correlation'!D:E,2,0)</f>
        <v>53.55</v>
      </c>
      <c r="C85" s="4">
        <f>VLOOKUP($A85,'Implied Correlation'!G:H,2,0)</f>
        <v>55.28</v>
      </c>
      <c r="D85" s="4" t="e">
        <f>VLOOKUP($A85,'Implied Correlation'!A:B,2,0)</f>
        <v>#N/A</v>
      </c>
      <c r="E85" s="4">
        <f t="shared" si="4"/>
        <v>53.55</v>
      </c>
      <c r="F85" s="4">
        <f t="shared" si="5"/>
        <v>55.28</v>
      </c>
      <c r="G85" s="4">
        <f t="shared" si="6"/>
        <v>54.414999999999999</v>
      </c>
      <c r="H85" s="4">
        <f t="shared" si="7"/>
        <v>54.414999999999999</v>
      </c>
    </row>
    <row r="86" spans="1:8" x14ac:dyDescent="0.35">
      <c r="A86" s="5">
        <v>39533</v>
      </c>
      <c r="B86" s="4">
        <f>VLOOKUP($A86,'Implied Correlation'!D:E,2,0)</f>
        <v>56.16</v>
      </c>
      <c r="C86" s="4">
        <f>VLOOKUP($A86,'Implied Correlation'!G:H,2,0)</f>
        <v>57.06</v>
      </c>
      <c r="D86" s="4" t="e">
        <f>VLOOKUP($A86,'Implied Correlation'!A:B,2,0)</f>
        <v>#N/A</v>
      </c>
      <c r="E86" s="4">
        <f t="shared" si="4"/>
        <v>56.16</v>
      </c>
      <c r="F86" s="4">
        <f t="shared" si="5"/>
        <v>57.06</v>
      </c>
      <c r="G86" s="4">
        <f t="shared" si="6"/>
        <v>56.61</v>
      </c>
      <c r="H86" s="4">
        <f t="shared" si="7"/>
        <v>56.609999999999992</v>
      </c>
    </row>
    <row r="87" spans="1:8" x14ac:dyDescent="0.35">
      <c r="A87" s="5">
        <v>39534</v>
      </c>
      <c r="B87" s="4">
        <f>VLOOKUP($A87,'Implied Correlation'!D:E,2,0)</f>
        <v>54.71</v>
      </c>
      <c r="C87" s="4">
        <f>VLOOKUP($A87,'Implied Correlation'!G:H,2,0)</f>
        <v>54.91</v>
      </c>
      <c r="D87" s="4" t="e">
        <f>VLOOKUP($A87,'Implied Correlation'!A:B,2,0)</f>
        <v>#N/A</v>
      </c>
      <c r="E87" s="4">
        <f t="shared" si="4"/>
        <v>54.71</v>
      </c>
      <c r="F87" s="4">
        <f t="shared" si="5"/>
        <v>54.91</v>
      </c>
      <c r="G87" s="4">
        <f t="shared" si="6"/>
        <v>54.81</v>
      </c>
      <c r="H87" s="4">
        <f t="shared" si="7"/>
        <v>54.81</v>
      </c>
    </row>
    <row r="88" spans="1:8" x14ac:dyDescent="0.35">
      <c r="A88" s="5">
        <v>39535</v>
      </c>
      <c r="B88" s="4">
        <f>VLOOKUP($A88,'Implied Correlation'!D:E,2,0)</f>
        <v>53.99</v>
      </c>
      <c r="C88" s="4">
        <f>VLOOKUP($A88,'Implied Correlation'!G:H,2,0)</f>
        <v>53.73</v>
      </c>
      <c r="D88" s="4" t="e">
        <f>VLOOKUP($A88,'Implied Correlation'!A:B,2,0)</f>
        <v>#N/A</v>
      </c>
      <c r="E88" s="4">
        <f t="shared" si="4"/>
        <v>53.99</v>
      </c>
      <c r="F88" s="4">
        <f t="shared" si="5"/>
        <v>53.73</v>
      </c>
      <c r="G88" s="4">
        <f t="shared" si="6"/>
        <v>53.86</v>
      </c>
      <c r="H88" s="4">
        <f t="shared" si="7"/>
        <v>53.859999999999992</v>
      </c>
    </row>
    <row r="89" spans="1:8" x14ac:dyDescent="0.35">
      <c r="A89" s="5">
        <v>39538</v>
      </c>
      <c r="B89" s="4">
        <f>VLOOKUP($A89,'Implied Correlation'!D:E,2,0)</f>
        <v>56.36</v>
      </c>
      <c r="C89" s="4">
        <f>VLOOKUP($A89,'Implied Correlation'!G:H,2,0)</f>
        <v>55.03</v>
      </c>
      <c r="D89" s="4" t="e">
        <f>VLOOKUP($A89,'Implied Correlation'!A:B,2,0)</f>
        <v>#N/A</v>
      </c>
      <c r="E89" s="4">
        <f t="shared" si="4"/>
        <v>56.36</v>
      </c>
      <c r="F89" s="4">
        <f t="shared" si="5"/>
        <v>55.03</v>
      </c>
      <c r="G89" s="4">
        <f t="shared" si="6"/>
        <v>55.695</v>
      </c>
      <c r="H89" s="4">
        <f t="shared" si="7"/>
        <v>55.695</v>
      </c>
    </row>
    <row r="90" spans="1:8" x14ac:dyDescent="0.35">
      <c r="A90" s="5">
        <v>39539</v>
      </c>
      <c r="B90" s="4">
        <f>VLOOKUP($A90,'Implied Correlation'!D:E,2,0)</f>
        <v>48.63</v>
      </c>
      <c r="C90" s="4">
        <f>VLOOKUP($A90,'Implied Correlation'!G:H,2,0)</f>
        <v>46.66</v>
      </c>
      <c r="D90" s="4" t="e">
        <f>VLOOKUP($A90,'Implied Correlation'!A:B,2,0)</f>
        <v>#N/A</v>
      </c>
      <c r="E90" s="4">
        <f t="shared" si="4"/>
        <v>48.63</v>
      </c>
      <c r="F90" s="4">
        <f t="shared" si="5"/>
        <v>46.66</v>
      </c>
      <c r="G90" s="4">
        <f t="shared" si="6"/>
        <v>47.644999999999996</v>
      </c>
      <c r="H90" s="4">
        <f t="shared" si="7"/>
        <v>47.645000000000003</v>
      </c>
    </row>
    <row r="91" spans="1:8" x14ac:dyDescent="0.35">
      <c r="A91" s="5">
        <v>39540</v>
      </c>
      <c r="B91" s="4">
        <f>VLOOKUP($A91,'Implied Correlation'!D:E,2,0)</f>
        <v>49.95</v>
      </c>
      <c r="C91" s="4">
        <f>VLOOKUP($A91,'Implied Correlation'!G:H,2,0)</f>
        <v>49.28</v>
      </c>
      <c r="D91" s="4" t="e">
        <f>VLOOKUP($A91,'Implied Correlation'!A:B,2,0)</f>
        <v>#N/A</v>
      </c>
      <c r="E91" s="4">
        <f t="shared" si="4"/>
        <v>49.95</v>
      </c>
      <c r="F91" s="4">
        <f t="shared" si="5"/>
        <v>49.28</v>
      </c>
      <c r="G91" s="4">
        <f t="shared" si="6"/>
        <v>49.615000000000002</v>
      </c>
      <c r="H91" s="4">
        <f t="shared" si="7"/>
        <v>49.615000000000002</v>
      </c>
    </row>
    <row r="92" spans="1:8" x14ac:dyDescent="0.35">
      <c r="A92" s="5">
        <v>39541</v>
      </c>
      <c r="B92" s="4">
        <f>VLOOKUP($A92,'Implied Correlation'!D:E,2,0)</f>
        <v>49.52</v>
      </c>
      <c r="C92" s="4">
        <f>VLOOKUP($A92,'Implied Correlation'!G:H,2,0)</f>
        <v>49.37</v>
      </c>
      <c r="D92" s="4" t="e">
        <f>VLOOKUP($A92,'Implied Correlation'!A:B,2,0)</f>
        <v>#N/A</v>
      </c>
      <c r="E92" s="4">
        <f t="shared" si="4"/>
        <v>49.52</v>
      </c>
      <c r="F92" s="4">
        <f t="shared" si="5"/>
        <v>49.37</v>
      </c>
      <c r="G92" s="4">
        <f t="shared" si="6"/>
        <v>49.445</v>
      </c>
      <c r="H92" s="4">
        <f t="shared" si="7"/>
        <v>49.445</v>
      </c>
    </row>
    <row r="93" spans="1:8" x14ac:dyDescent="0.35">
      <c r="A93" s="5">
        <v>39542</v>
      </c>
      <c r="B93" s="4">
        <f>VLOOKUP($A93,'Implied Correlation'!D:E,2,0)</f>
        <v>49.65</v>
      </c>
      <c r="C93" s="4">
        <f>VLOOKUP($A93,'Implied Correlation'!G:H,2,0)</f>
        <v>48.14</v>
      </c>
      <c r="D93" s="4" t="e">
        <f>VLOOKUP($A93,'Implied Correlation'!A:B,2,0)</f>
        <v>#N/A</v>
      </c>
      <c r="E93" s="4">
        <f t="shared" si="4"/>
        <v>49.65</v>
      </c>
      <c r="F93" s="4">
        <f t="shared" si="5"/>
        <v>48.14</v>
      </c>
      <c r="G93" s="4">
        <f t="shared" si="6"/>
        <v>48.894999999999996</v>
      </c>
      <c r="H93" s="4">
        <f t="shared" si="7"/>
        <v>48.895000000000003</v>
      </c>
    </row>
    <row r="94" spans="1:8" x14ac:dyDescent="0.35">
      <c r="A94" s="5">
        <v>39545</v>
      </c>
      <c r="B94" s="4">
        <f>VLOOKUP($A94,'Implied Correlation'!D:E,2,0)</f>
        <v>48.88</v>
      </c>
      <c r="C94" s="4">
        <f>VLOOKUP($A94,'Implied Correlation'!G:H,2,0)</f>
        <v>47.56</v>
      </c>
      <c r="D94" s="4" t="e">
        <f>VLOOKUP($A94,'Implied Correlation'!A:B,2,0)</f>
        <v>#N/A</v>
      </c>
      <c r="E94" s="4">
        <f t="shared" si="4"/>
        <v>48.88</v>
      </c>
      <c r="F94" s="4">
        <f t="shared" si="5"/>
        <v>47.56</v>
      </c>
      <c r="G94" s="4">
        <f t="shared" si="6"/>
        <v>48.22</v>
      </c>
      <c r="H94" s="4">
        <f t="shared" si="7"/>
        <v>48.22</v>
      </c>
    </row>
    <row r="95" spans="1:8" x14ac:dyDescent="0.35">
      <c r="A95" s="5">
        <v>39546</v>
      </c>
      <c r="B95" s="4">
        <f>VLOOKUP($A95,'Implied Correlation'!D:E,2,0)</f>
        <v>48.9</v>
      </c>
      <c r="C95" s="4">
        <f>VLOOKUP($A95,'Implied Correlation'!G:H,2,0)</f>
        <v>47.18</v>
      </c>
      <c r="D95" s="4" t="e">
        <f>VLOOKUP($A95,'Implied Correlation'!A:B,2,0)</f>
        <v>#N/A</v>
      </c>
      <c r="E95" s="4">
        <f t="shared" si="4"/>
        <v>48.9</v>
      </c>
      <c r="F95" s="4">
        <f t="shared" si="5"/>
        <v>47.18</v>
      </c>
      <c r="G95" s="4">
        <f t="shared" si="6"/>
        <v>48.04</v>
      </c>
      <c r="H95" s="4">
        <f t="shared" si="7"/>
        <v>48.04</v>
      </c>
    </row>
    <row r="96" spans="1:8" x14ac:dyDescent="0.35">
      <c r="A96" s="5">
        <v>39547</v>
      </c>
      <c r="B96" s="4">
        <f>VLOOKUP($A96,'Implied Correlation'!D:E,2,0)</f>
        <v>49.65</v>
      </c>
      <c r="C96" s="4">
        <f>VLOOKUP($A96,'Implied Correlation'!G:H,2,0)</f>
        <v>47.96</v>
      </c>
      <c r="D96" s="4" t="e">
        <f>VLOOKUP($A96,'Implied Correlation'!A:B,2,0)</f>
        <v>#N/A</v>
      </c>
      <c r="E96" s="4">
        <f t="shared" si="4"/>
        <v>49.65</v>
      </c>
      <c r="F96" s="4">
        <f t="shared" si="5"/>
        <v>47.96</v>
      </c>
      <c r="G96" s="4">
        <f t="shared" si="6"/>
        <v>48.805</v>
      </c>
      <c r="H96" s="4">
        <f t="shared" si="7"/>
        <v>48.805</v>
      </c>
    </row>
    <row r="97" spans="1:8" x14ac:dyDescent="0.35">
      <c r="A97" s="5">
        <v>39548</v>
      </c>
      <c r="B97" s="4">
        <f>VLOOKUP($A97,'Implied Correlation'!D:E,2,0)</f>
        <v>48.93</v>
      </c>
      <c r="C97" s="4">
        <f>VLOOKUP($A97,'Implied Correlation'!G:H,2,0)</f>
        <v>47.63</v>
      </c>
      <c r="D97" s="4" t="e">
        <f>VLOOKUP($A97,'Implied Correlation'!A:B,2,0)</f>
        <v>#N/A</v>
      </c>
      <c r="E97" s="4">
        <f t="shared" si="4"/>
        <v>48.93</v>
      </c>
      <c r="F97" s="4">
        <f t="shared" si="5"/>
        <v>47.63</v>
      </c>
      <c r="G97" s="4">
        <f t="shared" si="6"/>
        <v>48.28</v>
      </c>
      <c r="H97" s="4">
        <f t="shared" si="7"/>
        <v>48.28</v>
      </c>
    </row>
    <row r="98" spans="1:8" x14ac:dyDescent="0.35">
      <c r="A98" s="5">
        <v>39549</v>
      </c>
      <c r="B98" s="4">
        <f>VLOOKUP($A98,'Implied Correlation'!D:E,2,0)</f>
        <v>49.38</v>
      </c>
      <c r="C98" s="4">
        <f>VLOOKUP($A98,'Implied Correlation'!G:H,2,0)</f>
        <v>48.54</v>
      </c>
      <c r="D98" s="4" t="e">
        <f>VLOOKUP($A98,'Implied Correlation'!A:B,2,0)</f>
        <v>#N/A</v>
      </c>
      <c r="E98" s="4">
        <f t="shared" si="4"/>
        <v>49.38</v>
      </c>
      <c r="F98" s="4">
        <f t="shared" si="5"/>
        <v>48.54</v>
      </c>
      <c r="G98" s="4">
        <f t="shared" si="6"/>
        <v>48.96</v>
      </c>
      <c r="H98" s="4">
        <f t="shared" si="7"/>
        <v>48.96</v>
      </c>
    </row>
    <row r="99" spans="1:8" x14ac:dyDescent="0.35">
      <c r="A99" s="5">
        <v>39552</v>
      </c>
      <c r="B99" s="4">
        <f>VLOOKUP($A99,'Implied Correlation'!D:E,2,0)</f>
        <v>48.86</v>
      </c>
      <c r="C99" s="4">
        <f>VLOOKUP($A99,'Implied Correlation'!G:H,2,0)</f>
        <v>48.31</v>
      </c>
      <c r="D99" s="4" t="e">
        <f>VLOOKUP($A99,'Implied Correlation'!A:B,2,0)</f>
        <v>#N/A</v>
      </c>
      <c r="E99" s="4">
        <f t="shared" si="4"/>
        <v>48.86</v>
      </c>
      <c r="F99" s="4">
        <f t="shared" si="5"/>
        <v>48.31</v>
      </c>
      <c r="G99" s="4">
        <f t="shared" si="6"/>
        <v>48.585000000000001</v>
      </c>
      <c r="H99" s="4">
        <f t="shared" si="7"/>
        <v>48.585000000000001</v>
      </c>
    </row>
    <row r="100" spans="1:8" x14ac:dyDescent="0.35">
      <c r="A100" s="5">
        <v>39553</v>
      </c>
      <c r="B100" s="4">
        <f>VLOOKUP($A100,'Implied Correlation'!D:E,2,0)</f>
        <v>46.83</v>
      </c>
      <c r="C100" s="4">
        <f>VLOOKUP($A100,'Implied Correlation'!G:H,2,0)</f>
        <v>47.67</v>
      </c>
      <c r="D100" s="4" t="e">
        <f>VLOOKUP($A100,'Implied Correlation'!A:B,2,0)</f>
        <v>#N/A</v>
      </c>
      <c r="E100" s="4">
        <f t="shared" si="4"/>
        <v>46.83</v>
      </c>
      <c r="F100" s="4">
        <f t="shared" si="5"/>
        <v>47.67</v>
      </c>
      <c r="G100" s="4">
        <f t="shared" si="6"/>
        <v>47.25</v>
      </c>
      <c r="H100" s="4">
        <f t="shared" si="7"/>
        <v>47.25</v>
      </c>
    </row>
    <row r="101" spans="1:8" x14ac:dyDescent="0.35">
      <c r="A101" s="5">
        <v>39554</v>
      </c>
      <c r="B101" s="4">
        <f>VLOOKUP($A101,'Implied Correlation'!D:E,2,0)</f>
        <v>46.37</v>
      </c>
      <c r="C101" s="4">
        <f>VLOOKUP($A101,'Implied Correlation'!G:H,2,0)</f>
        <v>44.45</v>
      </c>
      <c r="D101" s="4" t="e">
        <f>VLOOKUP($A101,'Implied Correlation'!A:B,2,0)</f>
        <v>#N/A</v>
      </c>
      <c r="E101" s="4">
        <f t="shared" si="4"/>
        <v>46.37</v>
      </c>
      <c r="F101" s="4">
        <f t="shared" si="5"/>
        <v>44.45</v>
      </c>
      <c r="G101" s="4">
        <f t="shared" si="6"/>
        <v>45.41</v>
      </c>
      <c r="H101" s="4">
        <f t="shared" si="7"/>
        <v>45.41</v>
      </c>
    </row>
    <row r="102" spans="1:8" x14ac:dyDescent="0.35">
      <c r="A102" s="5">
        <v>39555</v>
      </c>
      <c r="B102" s="4">
        <f>VLOOKUP($A102,'Implied Correlation'!D:E,2,0)</f>
        <v>46.84</v>
      </c>
      <c r="C102" s="4">
        <f>VLOOKUP($A102,'Implied Correlation'!G:H,2,0)</f>
        <v>45.39</v>
      </c>
      <c r="D102" s="4" t="e">
        <f>VLOOKUP($A102,'Implied Correlation'!A:B,2,0)</f>
        <v>#N/A</v>
      </c>
      <c r="E102" s="4">
        <f t="shared" si="4"/>
        <v>46.84</v>
      </c>
      <c r="F102" s="4">
        <f t="shared" si="5"/>
        <v>45.39</v>
      </c>
      <c r="G102" s="4">
        <f t="shared" si="6"/>
        <v>46.115000000000002</v>
      </c>
      <c r="H102" s="4">
        <f t="shared" si="7"/>
        <v>46.115000000000002</v>
      </c>
    </row>
    <row r="103" spans="1:8" x14ac:dyDescent="0.35">
      <c r="A103" s="5">
        <v>39556</v>
      </c>
      <c r="B103" s="4">
        <f>VLOOKUP($A103,'Implied Correlation'!D:E,2,0)</f>
        <v>46.98</v>
      </c>
      <c r="C103" s="4">
        <f>VLOOKUP($A103,'Implied Correlation'!G:H,2,0)</f>
        <v>45.88</v>
      </c>
      <c r="D103" s="4" t="e">
        <f>VLOOKUP($A103,'Implied Correlation'!A:B,2,0)</f>
        <v>#N/A</v>
      </c>
      <c r="E103" s="4">
        <f t="shared" si="4"/>
        <v>46.98</v>
      </c>
      <c r="F103" s="4">
        <f t="shared" si="5"/>
        <v>45.88</v>
      </c>
      <c r="G103" s="4">
        <f t="shared" si="6"/>
        <v>46.43</v>
      </c>
      <c r="H103" s="4">
        <f t="shared" si="7"/>
        <v>46.43</v>
      </c>
    </row>
    <row r="104" spans="1:8" x14ac:dyDescent="0.35">
      <c r="A104" s="5">
        <v>39559</v>
      </c>
      <c r="B104" s="4">
        <f>VLOOKUP($A104,'Implied Correlation'!D:E,2,0)</f>
        <v>46.33</v>
      </c>
      <c r="C104" s="4">
        <f>VLOOKUP($A104,'Implied Correlation'!G:H,2,0)</f>
        <v>46.01</v>
      </c>
      <c r="D104" s="4" t="e">
        <f>VLOOKUP($A104,'Implied Correlation'!A:B,2,0)</f>
        <v>#N/A</v>
      </c>
      <c r="E104" s="4">
        <f t="shared" si="4"/>
        <v>46.33</v>
      </c>
      <c r="F104" s="4">
        <f t="shared" si="5"/>
        <v>46.01</v>
      </c>
      <c r="G104" s="4">
        <f t="shared" si="6"/>
        <v>46.17</v>
      </c>
      <c r="H104" s="4">
        <f t="shared" si="7"/>
        <v>46.169999999999995</v>
      </c>
    </row>
    <row r="105" spans="1:8" x14ac:dyDescent="0.35">
      <c r="A105" s="5">
        <v>39560</v>
      </c>
      <c r="B105" s="4">
        <f>VLOOKUP($A105,'Implied Correlation'!D:E,2,0)</f>
        <v>47.96</v>
      </c>
      <c r="C105" s="4">
        <f>VLOOKUP($A105,'Implied Correlation'!G:H,2,0)</f>
        <v>46.83</v>
      </c>
      <c r="D105" s="4" t="e">
        <f>VLOOKUP($A105,'Implied Correlation'!A:B,2,0)</f>
        <v>#N/A</v>
      </c>
      <c r="E105" s="4">
        <f t="shared" si="4"/>
        <v>47.96</v>
      </c>
      <c r="F105" s="4">
        <f t="shared" si="5"/>
        <v>46.83</v>
      </c>
      <c r="G105" s="4">
        <f t="shared" si="6"/>
        <v>47.394999999999996</v>
      </c>
      <c r="H105" s="4">
        <f t="shared" si="7"/>
        <v>47.395000000000003</v>
      </c>
    </row>
    <row r="106" spans="1:8" x14ac:dyDescent="0.35">
      <c r="A106" s="5">
        <v>39561</v>
      </c>
      <c r="B106" s="4">
        <f>VLOOKUP($A106,'Implied Correlation'!D:E,2,0)</f>
        <v>48.96</v>
      </c>
      <c r="C106" s="4">
        <f>VLOOKUP($A106,'Implied Correlation'!G:H,2,0)</f>
        <v>47.44</v>
      </c>
      <c r="D106" s="4" t="e">
        <f>VLOOKUP($A106,'Implied Correlation'!A:B,2,0)</f>
        <v>#N/A</v>
      </c>
      <c r="E106" s="4">
        <f t="shared" si="4"/>
        <v>48.96</v>
      </c>
      <c r="F106" s="4">
        <f t="shared" si="5"/>
        <v>47.44</v>
      </c>
      <c r="G106" s="4">
        <f t="shared" si="6"/>
        <v>48.2</v>
      </c>
      <c r="H106" s="4">
        <f t="shared" si="7"/>
        <v>48.20000000000001</v>
      </c>
    </row>
    <row r="107" spans="1:8" x14ac:dyDescent="0.35">
      <c r="A107" s="5">
        <v>39562</v>
      </c>
      <c r="B107" s="4">
        <f>VLOOKUP($A107,'Implied Correlation'!D:E,2,0)</f>
        <v>47.01</v>
      </c>
      <c r="C107" s="4">
        <f>VLOOKUP($A107,'Implied Correlation'!G:H,2,0)</f>
        <v>47.05</v>
      </c>
      <c r="D107" s="4" t="e">
        <f>VLOOKUP($A107,'Implied Correlation'!A:B,2,0)</f>
        <v>#N/A</v>
      </c>
      <c r="E107" s="4">
        <f t="shared" si="4"/>
        <v>47.01</v>
      </c>
      <c r="F107" s="4">
        <f t="shared" si="5"/>
        <v>47.05</v>
      </c>
      <c r="G107" s="4">
        <f t="shared" si="6"/>
        <v>47.03</v>
      </c>
      <c r="H107" s="4">
        <f t="shared" si="7"/>
        <v>47.03</v>
      </c>
    </row>
    <row r="108" spans="1:8" x14ac:dyDescent="0.35">
      <c r="A108" s="5">
        <v>39563</v>
      </c>
      <c r="B108" s="4">
        <f>VLOOKUP($A108,'Implied Correlation'!D:E,2,0)</f>
        <v>46.08</v>
      </c>
      <c r="C108" s="4">
        <f>VLOOKUP($A108,'Implied Correlation'!G:H,2,0)</f>
        <v>44.81</v>
      </c>
      <c r="D108" s="4" t="e">
        <f>VLOOKUP($A108,'Implied Correlation'!A:B,2,0)</f>
        <v>#N/A</v>
      </c>
      <c r="E108" s="4">
        <f t="shared" si="4"/>
        <v>46.08</v>
      </c>
      <c r="F108" s="4">
        <f t="shared" si="5"/>
        <v>44.81</v>
      </c>
      <c r="G108" s="4">
        <f t="shared" si="6"/>
        <v>45.445</v>
      </c>
      <c r="H108" s="4">
        <f t="shared" si="7"/>
        <v>45.445</v>
      </c>
    </row>
    <row r="109" spans="1:8" x14ac:dyDescent="0.35">
      <c r="A109" s="5">
        <v>39566</v>
      </c>
      <c r="B109" s="4">
        <f>VLOOKUP($A109,'Implied Correlation'!D:E,2,0)</f>
        <v>45.04</v>
      </c>
      <c r="C109" s="4">
        <f>VLOOKUP($A109,'Implied Correlation'!G:H,2,0)</f>
        <v>43.78</v>
      </c>
      <c r="D109" s="4" t="e">
        <f>VLOOKUP($A109,'Implied Correlation'!A:B,2,0)</f>
        <v>#N/A</v>
      </c>
      <c r="E109" s="4">
        <f t="shared" si="4"/>
        <v>45.04</v>
      </c>
      <c r="F109" s="4">
        <f t="shared" si="5"/>
        <v>43.78</v>
      </c>
      <c r="G109" s="4">
        <f t="shared" si="6"/>
        <v>44.41</v>
      </c>
      <c r="H109" s="4">
        <f t="shared" si="7"/>
        <v>44.41</v>
      </c>
    </row>
    <row r="110" spans="1:8" x14ac:dyDescent="0.35">
      <c r="A110" s="5">
        <v>39567</v>
      </c>
      <c r="B110" s="4">
        <f>VLOOKUP($A110,'Implied Correlation'!D:E,2,0)</f>
        <v>45.64</v>
      </c>
      <c r="C110" s="4">
        <f>VLOOKUP($A110,'Implied Correlation'!G:H,2,0)</f>
        <v>46.13</v>
      </c>
      <c r="D110" s="4" t="e">
        <f>VLOOKUP($A110,'Implied Correlation'!A:B,2,0)</f>
        <v>#N/A</v>
      </c>
      <c r="E110" s="4">
        <f t="shared" si="4"/>
        <v>45.64</v>
      </c>
      <c r="F110" s="4">
        <f t="shared" si="5"/>
        <v>46.13</v>
      </c>
      <c r="G110" s="4">
        <f t="shared" si="6"/>
        <v>45.885000000000005</v>
      </c>
      <c r="H110" s="4">
        <f t="shared" si="7"/>
        <v>45.885000000000012</v>
      </c>
    </row>
    <row r="111" spans="1:8" x14ac:dyDescent="0.35">
      <c r="A111" s="5">
        <v>39568</v>
      </c>
      <c r="B111" s="4">
        <f>VLOOKUP($A111,'Implied Correlation'!D:E,2,0)</f>
        <v>46.18</v>
      </c>
      <c r="C111" s="4">
        <f>VLOOKUP($A111,'Implied Correlation'!G:H,2,0)</f>
        <v>47.37</v>
      </c>
      <c r="D111" s="4" t="e">
        <f>VLOOKUP($A111,'Implied Correlation'!A:B,2,0)</f>
        <v>#N/A</v>
      </c>
      <c r="E111" s="4">
        <f t="shared" si="4"/>
        <v>46.18</v>
      </c>
      <c r="F111" s="4">
        <f t="shared" si="5"/>
        <v>47.37</v>
      </c>
      <c r="G111" s="4">
        <f t="shared" si="6"/>
        <v>46.774999999999999</v>
      </c>
      <c r="H111" s="4">
        <f t="shared" si="7"/>
        <v>46.774999999999999</v>
      </c>
    </row>
    <row r="112" spans="1:8" x14ac:dyDescent="0.35">
      <c r="A112" s="5">
        <v>39569</v>
      </c>
      <c r="B112" s="4">
        <f>VLOOKUP($A112,'Implied Correlation'!D:E,2,0)</f>
        <v>45.43</v>
      </c>
      <c r="C112" s="4">
        <f>VLOOKUP($A112,'Implied Correlation'!G:H,2,0)</f>
        <v>44.38</v>
      </c>
      <c r="D112" s="4" t="e">
        <f>VLOOKUP($A112,'Implied Correlation'!A:B,2,0)</f>
        <v>#N/A</v>
      </c>
      <c r="E112" s="4">
        <f t="shared" si="4"/>
        <v>45.43</v>
      </c>
      <c r="F112" s="4">
        <f t="shared" si="5"/>
        <v>44.38</v>
      </c>
      <c r="G112" s="4">
        <f t="shared" si="6"/>
        <v>44.905000000000001</v>
      </c>
      <c r="H112" s="4">
        <f t="shared" si="7"/>
        <v>44.905000000000001</v>
      </c>
    </row>
    <row r="113" spans="1:8" x14ac:dyDescent="0.35">
      <c r="A113" s="5">
        <v>39570</v>
      </c>
      <c r="B113" s="4">
        <f>VLOOKUP($A113,'Implied Correlation'!D:E,2,0)</f>
        <v>44.9</v>
      </c>
      <c r="C113" s="4">
        <f>VLOOKUP($A113,'Implied Correlation'!G:H,2,0)</f>
        <v>43.03</v>
      </c>
      <c r="D113" s="4" t="e">
        <f>VLOOKUP($A113,'Implied Correlation'!A:B,2,0)</f>
        <v>#N/A</v>
      </c>
      <c r="E113" s="4">
        <f t="shared" si="4"/>
        <v>44.9</v>
      </c>
      <c r="F113" s="4">
        <f t="shared" si="5"/>
        <v>43.03</v>
      </c>
      <c r="G113" s="4">
        <f t="shared" si="6"/>
        <v>43.965000000000003</v>
      </c>
      <c r="H113" s="4">
        <f t="shared" si="7"/>
        <v>43.965000000000003</v>
      </c>
    </row>
    <row r="114" spans="1:8" x14ac:dyDescent="0.35">
      <c r="A114" s="5">
        <v>39573</v>
      </c>
      <c r="B114" s="4">
        <f>VLOOKUP($A114,'Implied Correlation'!D:E,2,0)</f>
        <v>44.99</v>
      </c>
      <c r="C114" s="4">
        <f>VLOOKUP($A114,'Implied Correlation'!G:H,2,0)</f>
        <v>44.33</v>
      </c>
      <c r="D114" s="4" t="e">
        <f>VLOOKUP($A114,'Implied Correlation'!A:B,2,0)</f>
        <v>#N/A</v>
      </c>
      <c r="E114" s="4">
        <f t="shared" si="4"/>
        <v>44.99</v>
      </c>
      <c r="F114" s="4">
        <f t="shared" si="5"/>
        <v>44.33</v>
      </c>
      <c r="G114" s="4">
        <f t="shared" si="6"/>
        <v>44.66</v>
      </c>
      <c r="H114" s="4">
        <f t="shared" si="7"/>
        <v>44.66</v>
      </c>
    </row>
    <row r="115" spans="1:8" x14ac:dyDescent="0.35">
      <c r="A115" s="5">
        <v>39574</v>
      </c>
      <c r="B115" s="4">
        <f>VLOOKUP($A115,'Implied Correlation'!D:E,2,0)</f>
        <v>44.6</v>
      </c>
      <c r="C115" s="4">
        <f>VLOOKUP($A115,'Implied Correlation'!G:H,2,0)</f>
        <v>42.96</v>
      </c>
      <c r="D115" s="4" t="e">
        <f>VLOOKUP($A115,'Implied Correlation'!A:B,2,0)</f>
        <v>#N/A</v>
      </c>
      <c r="E115" s="4">
        <f t="shared" si="4"/>
        <v>44.6</v>
      </c>
      <c r="F115" s="4">
        <f t="shared" si="5"/>
        <v>42.96</v>
      </c>
      <c r="G115" s="4">
        <f t="shared" si="6"/>
        <v>43.78</v>
      </c>
      <c r="H115" s="4">
        <f t="shared" si="7"/>
        <v>43.78</v>
      </c>
    </row>
    <row r="116" spans="1:8" x14ac:dyDescent="0.35">
      <c r="A116" s="5">
        <v>39575</v>
      </c>
      <c r="B116" s="4">
        <f>VLOOKUP($A116,'Implied Correlation'!D:E,2,0)</f>
        <v>44.91</v>
      </c>
      <c r="C116" s="4">
        <f>VLOOKUP($A116,'Implied Correlation'!G:H,2,0)</f>
        <v>45.3</v>
      </c>
      <c r="D116" s="4" t="e">
        <f>VLOOKUP($A116,'Implied Correlation'!A:B,2,0)</f>
        <v>#N/A</v>
      </c>
      <c r="E116" s="4">
        <f t="shared" si="4"/>
        <v>44.91</v>
      </c>
      <c r="F116" s="4">
        <f t="shared" si="5"/>
        <v>45.3</v>
      </c>
      <c r="G116" s="4">
        <f t="shared" si="6"/>
        <v>45.104999999999997</v>
      </c>
      <c r="H116" s="4">
        <f t="shared" si="7"/>
        <v>45.104999999999997</v>
      </c>
    </row>
    <row r="117" spans="1:8" x14ac:dyDescent="0.35">
      <c r="A117" s="5">
        <v>39576</v>
      </c>
      <c r="B117" s="4">
        <f>VLOOKUP($A117,'Implied Correlation'!D:E,2,0)</f>
        <v>46.58</v>
      </c>
      <c r="C117" s="4">
        <f>VLOOKUP($A117,'Implied Correlation'!G:H,2,0)</f>
        <v>44.08</v>
      </c>
      <c r="D117" s="4" t="e">
        <f>VLOOKUP($A117,'Implied Correlation'!A:B,2,0)</f>
        <v>#N/A</v>
      </c>
      <c r="E117" s="4">
        <f t="shared" si="4"/>
        <v>46.58</v>
      </c>
      <c r="F117" s="4">
        <f t="shared" si="5"/>
        <v>44.08</v>
      </c>
      <c r="G117" s="4">
        <f t="shared" si="6"/>
        <v>45.33</v>
      </c>
      <c r="H117" s="4">
        <f t="shared" si="7"/>
        <v>45.330000000000005</v>
      </c>
    </row>
    <row r="118" spans="1:8" x14ac:dyDescent="0.35">
      <c r="A118" s="5">
        <v>39577</v>
      </c>
      <c r="B118" s="4">
        <f>VLOOKUP($A118,'Implied Correlation'!D:E,2,0)</f>
        <v>44.85</v>
      </c>
      <c r="C118" s="4">
        <f>VLOOKUP($A118,'Implied Correlation'!G:H,2,0)</f>
        <v>43.17</v>
      </c>
      <c r="D118" s="4" t="e">
        <f>VLOOKUP($A118,'Implied Correlation'!A:B,2,0)</f>
        <v>#N/A</v>
      </c>
      <c r="E118" s="4">
        <f t="shared" si="4"/>
        <v>44.85</v>
      </c>
      <c r="F118" s="4">
        <f t="shared" si="5"/>
        <v>43.17</v>
      </c>
      <c r="G118" s="4">
        <f t="shared" si="6"/>
        <v>44.010000000000005</v>
      </c>
      <c r="H118" s="4">
        <f t="shared" si="7"/>
        <v>44.010000000000012</v>
      </c>
    </row>
    <row r="119" spans="1:8" x14ac:dyDescent="0.35">
      <c r="A119" s="5">
        <v>39580</v>
      </c>
      <c r="B119" s="4">
        <f>VLOOKUP($A119,'Implied Correlation'!D:E,2,0)</f>
        <v>45.07</v>
      </c>
      <c r="C119" s="4">
        <f>VLOOKUP($A119,'Implied Correlation'!G:H,2,0)</f>
        <v>42.23</v>
      </c>
      <c r="D119" s="4" t="e">
        <f>VLOOKUP($A119,'Implied Correlation'!A:B,2,0)</f>
        <v>#N/A</v>
      </c>
      <c r="E119" s="4">
        <f t="shared" si="4"/>
        <v>45.07</v>
      </c>
      <c r="F119" s="4">
        <f t="shared" si="5"/>
        <v>42.23</v>
      </c>
      <c r="G119" s="4">
        <f t="shared" si="6"/>
        <v>43.65</v>
      </c>
      <c r="H119" s="4">
        <f t="shared" si="7"/>
        <v>43.65</v>
      </c>
    </row>
    <row r="120" spans="1:8" x14ac:dyDescent="0.35">
      <c r="A120" s="5">
        <v>39581</v>
      </c>
      <c r="B120" s="4">
        <f>VLOOKUP($A120,'Implied Correlation'!D:E,2,0)</f>
        <v>45.08</v>
      </c>
      <c r="C120" s="4">
        <f>VLOOKUP($A120,'Implied Correlation'!G:H,2,0)</f>
        <v>42.05</v>
      </c>
      <c r="D120" s="4" t="e">
        <f>VLOOKUP($A120,'Implied Correlation'!A:B,2,0)</f>
        <v>#N/A</v>
      </c>
      <c r="E120" s="4">
        <f t="shared" si="4"/>
        <v>45.08</v>
      </c>
      <c r="F120" s="4">
        <f t="shared" si="5"/>
        <v>42.05</v>
      </c>
      <c r="G120" s="4">
        <f t="shared" si="6"/>
        <v>43.564999999999998</v>
      </c>
      <c r="H120" s="4">
        <f t="shared" si="7"/>
        <v>43.564999999999998</v>
      </c>
    </row>
    <row r="121" spans="1:8" x14ac:dyDescent="0.35">
      <c r="A121" s="5">
        <v>39582</v>
      </c>
      <c r="B121" s="4">
        <f>VLOOKUP($A121,'Implied Correlation'!D:E,2,0)</f>
        <v>45.44</v>
      </c>
      <c r="C121" s="4">
        <f>VLOOKUP($A121,'Implied Correlation'!G:H,2,0)</f>
        <v>43.14</v>
      </c>
      <c r="D121" s="4" t="e">
        <f>VLOOKUP($A121,'Implied Correlation'!A:B,2,0)</f>
        <v>#N/A</v>
      </c>
      <c r="E121" s="4">
        <f t="shared" si="4"/>
        <v>45.44</v>
      </c>
      <c r="F121" s="4">
        <f t="shared" si="5"/>
        <v>43.14</v>
      </c>
      <c r="G121" s="4">
        <f t="shared" si="6"/>
        <v>44.29</v>
      </c>
      <c r="H121" s="4">
        <f t="shared" si="7"/>
        <v>44.29</v>
      </c>
    </row>
    <row r="122" spans="1:8" x14ac:dyDescent="0.35">
      <c r="A122" s="5">
        <v>39583</v>
      </c>
      <c r="B122" s="4">
        <f>VLOOKUP($A122,'Implied Correlation'!D:E,2,0)</f>
        <v>45</v>
      </c>
      <c r="C122" s="4">
        <f>VLOOKUP($A122,'Implied Correlation'!G:H,2,0)</f>
        <v>42.44</v>
      </c>
      <c r="D122" s="4" t="e">
        <f>VLOOKUP($A122,'Implied Correlation'!A:B,2,0)</f>
        <v>#N/A</v>
      </c>
      <c r="E122" s="4">
        <f t="shared" si="4"/>
        <v>45</v>
      </c>
      <c r="F122" s="4">
        <f t="shared" si="5"/>
        <v>42.44</v>
      </c>
      <c r="G122" s="4">
        <f t="shared" si="6"/>
        <v>43.72</v>
      </c>
      <c r="H122" s="4">
        <f t="shared" si="7"/>
        <v>43.72</v>
      </c>
    </row>
    <row r="123" spans="1:8" x14ac:dyDescent="0.35">
      <c r="A123" s="5">
        <v>39584</v>
      </c>
      <c r="B123" s="4">
        <f>VLOOKUP($A123,'Implied Correlation'!D:E,2,0)</f>
        <v>45.82</v>
      </c>
      <c r="C123" s="4">
        <f>VLOOKUP($A123,'Implied Correlation'!G:H,2,0)</f>
        <v>44.1</v>
      </c>
      <c r="D123" s="4" t="e">
        <f>VLOOKUP($A123,'Implied Correlation'!A:B,2,0)</f>
        <v>#N/A</v>
      </c>
      <c r="E123" s="4">
        <f t="shared" si="4"/>
        <v>45.82</v>
      </c>
      <c r="F123" s="4">
        <f t="shared" si="5"/>
        <v>44.1</v>
      </c>
      <c r="G123" s="4">
        <f t="shared" si="6"/>
        <v>44.96</v>
      </c>
      <c r="H123" s="4">
        <f t="shared" si="7"/>
        <v>44.96</v>
      </c>
    </row>
    <row r="124" spans="1:8" x14ac:dyDescent="0.35">
      <c r="A124" s="5">
        <v>39587</v>
      </c>
      <c r="B124" s="4">
        <f>VLOOKUP($A124,'Implied Correlation'!D:E,2,0)</f>
        <v>46.96</v>
      </c>
      <c r="C124" s="4">
        <f>VLOOKUP($A124,'Implied Correlation'!G:H,2,0)</f>
        <v>44.43</v>
      </c>
      <c r="D124" s="4" t="e">
        <f>VLOOKUP($A124,'Implied Correlation'!A:B,2,0)</f>
        <v>#N/A</v>
      </c>
      <c r="E124" s="4">
        <f t="shared" si="4"/>
        <v>46.96</v>
      </c>
      <c r="F124" s="4">
        <f t="shared" si="5"/>
        <v>44.43</v>
      </c>
      <c r="G124" s="4">
        <f t="shared" si="6"/>
        <v>45.695</v>
      </c>
      <c r="H124" s="4">
        <f t="shared" si="7"/>
        <v>45.695</v>
      </c>
    </row>
    <row r="125" spans="1:8" x14ac:dyDescent="0.35">
      <c r="A125" s="5">
        <v>39588</v>
      </c>
      <c r="B125" s="4">
        <f>VLOOKUP($A125,'Implied Correlation'!D:E,2,0)</f>
        <v>46.45</v>
      </c>
      <c r="C125" s="4">
        <f>VLOOKUP($A125,'Implied Correlation'!G:H,2,0)</f>
        <v>44.24</v>
      </c>
      <c r="D125" s="4" t="e">
        <f>VLOOKUP($A125,'Implied Correlation'!A:B,2,0)</f>
        <v>#N/A</v>
      </c>
      <c r="E125" s="4">
        <f t="shared" si="4"/>
        <v>46.45</v>
      </c>
      <c r="F125" s="4">
        <f t="shared" si="5"/>
        <v>44.24</v>
      </c>
      <c r="G125" s="4">
        <f t="shared" si="6"/>
        <v>45.344999999999999</v>
      </c>
      <c r="H125" s="4">
        <f t="shared" si="7"/>
        <v>45.344999999999999</v>
      </c>
    </row>
    <row r="126" spans="1:8" x14ac:dyDescent="0.35">
      <c r="A126" s="5">
        <v>39589</v>
      </c>
      <c r="B126" s="4">
        <f>VLOOKUP($A126,'Implied Correlation'!D:E,2,0)</f>
        <v>46.96</v>
      </c>
      <c r="C126" s="4">
        <f>VLOOKUP($A126,'Implied Correlation'!G:H,2,0)</f>
        <v>45.8</v>
      </c>
      <c r="D126" s="4" t="e">
        <f>VLOOKUP($A126,'Implied Correlation'!A:B,2,0)</f>
        <v>#N/A</v>
      </c>
      <c r="E126" s="4">
        <f t="shared" si="4"/>
        <v>46.96</v>
      </c>
      <c r="F126" s="4">
        <f t="shared" si="5"/>
        <v>45.8</v>
      </c>
      <c r="G126" s="4">
        <f t="shared" si="6"/>
        <v>46.379999999999995</v>
      </c>
      <c r="H126" s="4">
        <f t="shared" si="7"/>
        <v>46.379999999999995</v>
      </c>
    </row>
    <row r="127" spans="1:8" x14ac:dyDescent="0.35">
      <c r="A127" s="5">
        <v>39590</v>
      </c>
      <c r="B127" s="4">
        <f>VLOOKUP($A127,'Implied Correlation'!D:E,2,0)</f>
        <v>48.03</v>
      </c>
      <c r="C127" s="4">
        <f>VLOOKUP($A127,'Implied Correlation'!G:H,2,0)</f>
        <v>46.07</v>
      </c>
      <c r="D127" s="4" t="e">
        <f>VLOOKUP($A127,'Implied Correlation'!A:B,2,0)</f>
        <v>#N/A</v>
      </c>
      <c r="E127" s="4">
        <f t="shared" si="4"/>
        <v>48.03</v>
      </c>
      <c r="F127" s="4">
        <f t="shared" si="5"/>
        <v>46.07</v>
      </c>
      <c r="G127" s="4">
        <f t="shared" si="6"/>
        <v>47.05</v>
      </c>
      <c r="H127" s="4">
        <f t="shared" si="7"/>
        <v>47.04999999999999</v>
      </c>
    </row>
    <row r="128" spans="1:8" x14ac:dyDescent="0.35">
      <c r="A128" s="5">
        <v>39591</v>
      </c>
      <c r="B128" s="4">
        <f>VLOOKUP($A128,'Implied Correlation'!D:E,2,0)</f>
        <v>47.79</v>
      </c>
      <c r="C128" s="4">
        <f>VLOOKUP($A128,'Implied Correlation'!G:H,2,0)</f>
        <v>45.44</v>
      </c>
      <c r="D128" s="4" t="e">
        <f>VLOOKUP($A128,'Implied Correlation'!A:B,2,0)</f>
        <v>#N/A</v>
      </c>
      <c r="E128" s="4">
        <f t="shared" si="4"/>
        <v>47.79</v>
      </c>
      <c r="F128" s="4">
        <f t="shared" si="5"/>
        <v>45.44</v>
      </c>
      <c r="G128" s="4">
        <f t="shared" si="6"/>
        <v>46.614999999999995</v>
      </c>
      <c r="H128" s="4">
        <f t="shared" si="7"/>
        <v>46.614999999999988</v>
      </c>
    </row>
    <row r="129" spans="1:8" x14ac:dyDescent="0.35">
      <c r="A129" s="5">
        <v>39594</v>
      </c>
      <c r="B129" s="4" t="e">
        <f>VLOOKUP($A129,'Implied Correlation'!D:E,2,0)</f>
        <v>#N/A</v>
      </c>
      <c r="C129" s="4" t="e">
        <f>VLOOKUP($A129,'Implied Correlation'!G:H,2,0)</f>
        <v>#N/A</v>
      </c>
      <c r="D129" s="4" t="e">
        <f>VLOOKUP($A129,'Implied Correlation'!A:B,2,0)</f>
        <v>#N/A</v>
      </c>
      <c r="E129" s="4" t="e">
        <f t="shared" si="4"/>
        <v>#N/A</v>
      </c>
      <c r="F129" s="4" t="e">
        <f t="shared" si="5"/>
        <v>#N/A</v>
      </c>
      <c r="G129" s="4" t="e">
        <f t="shared" si="6"/>
        <v>#N/A</v>
      </c>
      <c r="H129" s="4" t="e">
        <f t="shared" si="7"/>
        <v>#N/A</v>
      </c>
    </row>
    <row r="130" spans="1:8" x14ac:dyDescent="0.35">
      <c r="A130" s="5">
        <v>39595</v>
      </c>
      <c r="B130" s="4">
        <f>VLOOKUP($A130,'Implied Correlation'!D:E,2,0)</f>
        <v>47.53</v>
      </c>
      <c r="C130" s="4">
        <f>VLOOKUP($A130,'Implied Correlation'!G:H,2,0)</f>
        <v>44.77</v>
      </c>
      <c r="D130" s="4" t="e">
        <f>VLOOKUP($A130,'Implied Correlation'!A:B,2,0)</f>
        <v>#N/A</v>
      </c>
      <c r="E130" s="4">
        <f t="shared" si="4"/>
        <v>47.53</v>
      </c>
      <c r="F130" s="4">
        <f t="shared" si="5"/>
        <v>44.77</v>
      </c>
      <c r="G130" s="4">
        <f t="shared" si="6"/>
        <v>46.150000000000006</v>
      </c>
      <c r="H130" s="4">
        <f t="shared" si="7"/>
        <v>46.150000000000006</v>
      </c>
    </row>
    <row r="131" spans="1:8" x14ac:dyDescent="0.35">
      <c r="A131" s="5">
        <v>39596</v>
      </c>
      <c r="B131" s="4">
        <f>VLOOKUP($A131,'Implied Correlation'!D:E,2,0)</f>
        <v>46.76</v>
      </c>
      <c r="C131" s="4">
        <f>VLOOKUP($A131,'Implied Correlation'!G:H,2,0)</f>
        <v>44.78</v>
      </c>
      <c r="D131" s="4" t="e">
        <f>VLOOKUP($A131,'Implied Correlation'!A:B,2,0)</f>
        <v>#N/A</v>
      </c>
      <c r="E131" s="4">
        <f t="shared" ref="E131:E194" si="8">IF(ISNA(B131),IF(AND(ISNA(C131),ISNA(D131)),IF(ISNA(C131),D131,C131),AVERAGE(C131,D131)),B131)</f>
        <v>46.76</v>
      </c>
      <c r="F131" s="4">
        <f t="shared" ref="F131:F194" si="9">IF(ISNA(C131),IF(AND(ISNA(D131),ISNA(B131)),IF(ISNA(D131),B131,D131),AVERAGE(D131,B131)),C131)</f>
        <v>44.78</v>
      </c>
      <c r="G131" s="4">
        <f t="shared" ref="G131:G194" si="10">IF(ISNA(D131),IF(AND(ISNA(B131),ISNA(C131)),IF(ISNA(B131),C131,B131),AVERAGE(B131,C131)),D131)</f>
        <v>45.769999999999996</v>
      </c>
      <c r="H131" s="4">
        <f t="shared" ref="H131:H194" si="11">AVERAGE(E131:G131)</f>
        <v>45.77</v>
      </c>
    </row>
    <row r="132" spans="1:8" x14ac:dyDescent="0.35">
      <c r="A132" s="5">
        <v>39597</v>
      </c>
      <c r="B132" s="4">
        <f>VLOOKUP($A132,'Implied Correlation'!D:E,2,0)</f>
        <v>48.39</v>
      </c>
      <c r="C132" s="4">
        <f>VLOOKUP($A132,'Implied Correlation'!G:H,2,0)</f>
        <v>48.47</v>
      </c>
      <c r="D132" s="4" t="e">
        <f>VLOOKUP($A132,'Implied Correlation'!A:B,2,0)</f>
        <v>#N/A</v>
      </c>
      <c r="E132" s="4">
        <f t="shared" si="8"/>
        <v>48.39</v>
      </c>
      <c r="F132" s="4">
        <f t="shared" si="9"/>
        <v>48.47</v>
      </c>
      <c r="G132" s="4">
        <f t="shared" si="10"/>
        <v>48.43</v>
      </c>
      <c r="H132" s="4">
        <f t="shared" si="11"/>
        <v>48.43</v>
      </c>
    </row>
    <row r="133" spans="1:8" x14ac:dyDescent="0.35">
      <c r="A133" s="5">
        <v>39598</v>
      </c>
      <c r="B133" s="4">
        <f>VLOOKUP($A133,'Implied Correlation'!D:E,2,0)</f>
        <v>47.33</v>
      </c>
      <c r="C133" s="4">
        <f>VLOOKUP($A133,'Implied Correlation'!G:H,2,0)</f>
        <v>43.65</v>
      </c>
      <c r="D133" s="4" t="e">
        <f>VLOOKUP($A133,'Implied Correlation'!A:B,2,0)</f>
        <v>#N/A</v>
      </c>
      <c r="E133" s="4">
        <f t="shared" si="8"/>
        <v>47.33</v>
      </c>
      <c r="F133" s="4">
        <f t="shared" si="9"/>
        <v>43.65</v>
      </c>
      <c r="G133" s="4">
        <f t="shared" si="10"/>
        <v>45.489999999999995</v>
      </c>
      <c r="H133" s="4">
        <f t="shared" si="11"/>
        <v>45.489999999999988</v>
      </c>
    </row>
    <row r="134" spans="1:8" x14ac:dyDescent="0.35">
      <c r="A134" s="5">
        <v>39601</v>
      </c>
      <c r="B134" s="4">
        <f>VLOOKUP($A134,'Implied Correlation'!D:E,2,0)</f>
        <v>50.86</v>
      </c>
      <c r="C134" s="4">
        <f>VLOOKUP($A134,'Implied Correlation'!G:H,2,0)</f>
        <v>47.67</v>
      </c>
      <c r="D134" s="4" t="e">
        <f>VLOOKUP($A134,'Implied Correlation'!A:B,2,0)</f>
        <v>#N/A</v>
      </c>
      <c r="E134" s="4">
        <f t="shared" si="8"/>
        <v>50.86</v>
      </c>
      <c r="F134" s="4">
        <f t="shared" si="9"/>
        <v>47.67</v>
      </c>
      <c r="G134" s="4">
        <f t="shared" si="10"/>
        <v>49.265000000000001</v>
      </c>
      <c r="H134" s="4">
        <f t="shared" si="11"/>
        <v>49.265000000000008</v>
      </c>
    </row>
    <row r="135" spans="1:8" x14ac:dyDescent="0.35">
      <c r="A135" s="5">
        <v>39602</v>
      </c>
      <c r="B135" s="4">
        <f>VLOOKUP($A135,'Implied Correlation'!D:E,2,0)</f>
        <v>50</v>
      </c>
      <c r="C135" s="4">
        <f>VLOOKUP($A135,'Implied Correlation'!G:H,2,0)</f>
        <v>48.28</v>
      </c>
      <c r="D135" s="4" t="e">
        <f>VLOOKUP($A135,'Implied Correlation'!A:B,2,0)</f>
        <v>#N/A</v>
      </c>
      <c r="E135" s="4">
        <f t="shared" si="8"/>
        <v>50</v>
      </c>
      <c r="F135" s="4">
        <f t="shared" si="9"/>
        <v>48.28</v>
      </c>
      <c r="G135" s="4">
        <f t="shared" si="10"/>
        <v>49.14</v>
      </c>
      <c r="H135" s="4">
        <f t="shared" si="11"/>
        <v>49.140000000000008</v>
      </c>
    </row>
    <row r="136" spans="1:8" x14ac:dyDescent="0.35">
      <c r="A136" s="5">
        <v>39603</v>
      </c>
      <c r="B136" s="4">
        <f>VLOOKUP($A136,'Implied Correlation'!D:E,2,0)</f>
        <v>50.39</v>
      </c>
      <c r="C136" s="4">
        <f>VLOOKUP($A136,'Implied Correlation'!G:H,2,0)</f>
        <v>49.15</v>
      </c>
      <c r="D136" s="4" t="e">
        <f>VLOOKUP($A136,'Implied Correlation'!A:B,2,0)</f>
        <v>#N/A</v>
      </c>
      <c r="E136" s="4">
        <f t="shared" si="8"/>
        <v>50.39</v>
      </c>
      <c r="F136" s="4">
        <f t="shared" si="9"/>
        <v>49.15</v>
      </c>
      <c r="G136" s="4">
        <f t="shared" si="10"/>
        <v>49.769999999999996</v>
      </c>
      <c r="H136" s="4">
        <f t="shared" si="11"/>
        <v>49.77</v>
      </c>
    </row>
    <row r="137" spans="1:8" x14ac:dyDescent="0.35">
      <c r="A137" s="5">
        <v>39604</v>
      </c>
      <c r="B137" s="4">
        <f>VLOOKUP($A137,'Implied Correlation'!D:E,2,0)</f>
        <v>49.56</v>
      </c>
      <c r="C137" s="4">
        <f>VLOOKUP($A137,'Implied Correlation'!G:H,2,0)</f>
        <v>45.54</v>
      </c>
      <c r="D137" s="4" t="e">
        <f>VLOOKUP($A137,'Implied Correlation'!A:B,2,0)</f>
        <v>#N/A</v>
      </c>
      <c r="E137" s="4">
        <f t="shared" si="8"/>
        <v>49.56</v>
      </c>
      <c r="F137" s="4">
        <f t="shared" si="9"/>
        <v>45.54</v>
      </c>
      <c r="G137" s="4">
        <f t="shared" si="10"/>
        <v>47.55</v>
      </c>
      <c r="H137" s="4">
        <f t="shared" si="11"/>
        <v>47.54999999999999</v>
      </c>
    </row>
    <row r="138" spans="1:8" x14ac:dyDescent="0.35">
      <c r="A138" s="5">
        <v>39605</v>
      </c>
      <c r="B138" s="4">
        <f>VLOOKUP($A138,'Implied Correlation'!D:E,2,0)</f>
        <v>52.69</v>
      </c>
      <c r="C138" s="4">
        <f>VLOOKUP($A138,'Implied Correlation'!G:H,2,0)</f>
        <v>51.35</v>
      </c>
      <c r="D138" s="4" t="e">
        <f>VLOOKUP($A138,'Implied Correlation'!A:B,2,0)</f>
        <v>#N/A</v>
      </c>
      <c r="E138" s="4">
        <f t="shared" si="8"/>
        <v>52.69</v>
      </c>
      <c r="F138" s="4">
        <f t="shared" si="9"/>
        <v>51.35</v>
      </c>
      <c r="G138" s="4">
        <f t="shared" si="10"/>
        <v>52.019999999999996</v>
      </c>
      <c r="H138" s="4">
        <f t="shared" si="11"/>
        <v>52.02</v>
      </c>
    </row>
    <row r="139" spans="1:8" x14ac:dyDescent="0.35">
      <c r="A139" s="5">
        <v>39608</v>
      </c>
      <c r="B139" s="4">
        <f>VLOOKUP($A139,'Implied Correlation'!D:E,2,0)</f>
        <v>50.43</v>
      </c>
      <c r="C139" s="4">
        <f>VLOOKUP($A139,'Implied Correlation'!G:H,2,0)</f>
        <v>49.46</v>
      </c>
      <c r="D139" s="4" t="e">
        <f>VLOOKUP($A139,'Implied Correlation'!A:B,2,0)</f>
        <v>#N/A</v>
      </c>
      <c r="E139" s="4">
        <f t="shared" si="8"/>
        <v>50.43</v>
      </c>
      <c r="F139" s="4">
        <f t="shared" si="9"/>
        <v>49.46</v>
      </c>
      <c r="G139" s="4">
        <f t="shared" si="10"/>
        <v>49.945</v>
      </c>
      <c r="H139" s="4">
        <f t="shared" si="11"/>
        <v>49.945</v>
      </c>
    </row>
    <row r="140" spans="1:8" x14ac:dyDescent="0.35">
      <c r="A140" s="5">
        <v>39609</v>
      </c>
      <c r="B140" s="4">
        <f>VLOOKUP($A140,'Implied Correlation'!D:E,2,0)</f>
        <v>50.76</v>
      </c>
      <c r="C140" s="4">
        <f>VLOOKUP($A140,'Implied Correlation'!G:H,2,0)</f>
        <v>50.48</v>
      </c>
      <c r="D140" s="4" t="e">
        <f>VLOOKUP($A140,'Implied Correlation'!A:B,2,0)</f>
        <v>#N/A</v>
      </c>
      <c r="E140" s="4">
        <f t="shared" si="8"/>
        <v>50.76</v>
      </c>
      <c r="F140" s="4">
        <f t="shared" si="9"/>
        <v>50.48</v>
      </c>
      <c r="G140" s="4">
        <f t="shared" si="10"/>
        <v>50.62</v>
      </c>
      <c r="H140" s="4">
        <f t="shared" si="11"/>
        <v>50.62</v>
      </c>
    </row>
    <row r="141" spans="1:8" x14ac:dyDescent="0.35">
      <c r="A141" s="5">
        <v>39610</v>
      </c>
      <c r="B141" s="4">
        <f>VLOOKUP($A141,'Implied Correlation'!D:E,2,0)</f>
        <v>50.77</v>
      </c>
      <c r="C141" s="4">
        <f>VLOOKUP($A141,'Implied Correlation'!G:H,2,0)</f>
        <v>49.66</v>
      </c>
      <c r="D141" s="4" t="e">
        <f>VLOOKUP($A141,'Implied Correlation'!A:B,2,0)</f>
        <v>#N/A</v>
      </c>
      <c r="E141" s="4">
        <f t="shared" si="8"/>
        <v>50.77</v>
      </c>
      <c r="F141" s="4">
        <f t="shared" si="9"/>
        <v>49.66</v>
      </c>
      <c r="G141" s="4">
        <f t="shared" si="10"/>
        <v>50.215000000000003</v>
      </c>
      <c r="H141" s="4">
        <f t="shared" si="11"/>
        <v>50.215000000000003</v>
      </c>
    </row>
    <row r="142" spans="1:8" x14ac:dyDescent="0.35">
      <c r="A142" s="5">
        <v>39611</v>
      </c>
      <c r="B142" s="4">
        <f>VLOOKUP($A142,'Implied Correlation'!D:E,2,0)</f>
        <v>49.04</v>
      </c>
      <c r="C142" s="4">
        <f>VLOOKUP($A142,'Implied Correlation'!G:H,2,0)</f>
        <v>47.55</v>
      </c>
      <c r="D142" s="4" t="e">
        <f>VLOOKUP($A142,'Implied Correlation'!A:B,2,0)</f>
        <v>#N/A</v>
      </c>
      <c r="E142" s="4">
        <f t="shared" si="8"/>
        <v>49.04</v>
      </c>
      <c r="F142" s="4">
        <f t="shared" si="9"/>
        <v>47.55</v>
      </c>
      <c r="G142" s="4">
        <f t="shared" si="10"/>
        <v>48.295000000000002</v>
      </c>
      <c r="H142" s="4">
        <f t="shared" si="11"/>
        <v>48.294999999999995</v>
      </c>
    </row>
    <row r="143" spans="1:8" x14ac:dyDescent="0.35">
      <c r="A143" s="5">
        <v>39612</v>
      </c>
      <c r="B143" s="4">
        <f>VLOOKUP($A143,'Implied Correlation'!D:E,2,0)</f>
        <v>47.8</v>
      </c>
      <c r="C143" s="4">
        <f>VLOOKUP($A143,'Implied Correlation'!G:H,2,0)</f>
        <v>45.18</v>
      </c>
      <c r="D143" s="4" t="e">
        <f>VLOOKUP($A143,'Implied Correlation'!A:B,2,0)</f>
        <v>#N/A</v>
      </c>
      <c r="E143" s="4">
        <f t="shared" si="8"/>
        <v>47.8</v>
      </c>
      <c r="F143" s="4">
        <f t="shared" si="9"/>
        <v>45.18</v>
      </c>
      <c r="G143" s="4">
        <f t="shared" si="10"/>
        <v>46.489999999999995</v>
      </c>
      <c r="H143" s="4">
        <f t="shared" si="11"/>
        <v>46.489999999999988</v>
      </c>
    </row>
    <row r="144" spans="1:8" x14ac:dyDescent="0.35">
      <c r="A144" s="5">
        <v>39615</v>
      </c>
      <c r="B144" s="4">
        <f>VLOOKUP($A144,'Implied Correlation'!D:E,2,0)</f>
        <v>46.23</v>
      </c>
      <c r="C144" s="4">
        <f>VLOOKUP($A144,'Implied Correlation'!G:H,2,0)</f>
        <v>44.33</v>
      </c>
      <c r="D144" s="4" t="e">
        <f>VLOOKUP($A144,'Implied Correlation'!A:B,2,0)</f>
        <v>#N/A</v>
      </c>
      <c r="E144" s="4">
        <f t="shared" si="8"/>
        <v>46.23</v>
      </c>
      <c r="F144" s="4">
        <f t="shared" si="9"/>
        <v>44.33</v>
      </c>
      <c r="G144" s="4">
        <f t="shared" si="10"/>
        <v>45.28</v>
      </c>
      <c r="H144" s="4">
        <f t="shared" si="11"/>
        <v>45.28</v>
      </c>
    </row>
    <row r="145" spans="1:8" x14ac:dyDescent="0.35">
      <c r="A145" s="5">
        <v>39616</v>
      </c>
      <c r="B145" s="4">
        <f>VLOOKUP($A145,'Implied Correlation'!D:E,2,0)</f>
        <v>47.21</v>
      </c>
      <c r="C145" s="4">
        <f>VLOOKUP($A145,'Implied Correlation'!G:H,2,0)</f>
        <v>45.11</v>
      </c>
      <c r="D145" s="4" t="e">
        <f>VLOOKUP($A145,'Implied Correlation'!A:B,2,0)</f>
        <v>#N/A</v>
      </c>
      <c r="E145" s="4">
        <f t="shared" si="8"/>
        <v>47.21</v>
      </c>
      <c r="F145" s="4">
        <f t="shared" si="9"/>
        <v>45.11</v>
      </c>
      <c r="G145" s="4">
        <f t="shared" si="10"/>
        <v>46.16</v>
      </c>
      <c r="H145" s="4">
        <f t="shared" si="11"/>
        <v>46.16</v>
      </c>
    </row>
    <row r="146" spans="1:8" x14ac:dyDescent="0.35">
      <c r="A146" s="5">
        <v>39617</v>
      </c>
      <c r="B146" s="4">
        <f>VLOOKUP($A146,'Implied Correlation'!D:E,2,0)</f>
        <v>47.54</v>
      </c>
      <c r="C146" s="4">
        <f>VLOOKUP($A146,'Implied Correlation'!G:H,2,0)</f>
        <v>47.56</v>
      </c>
      <c r="D146" s="4" t="e">
        <f>VLOOKUP($A146,'Implied Correlation'!A:B,2,0)</f>
        <v>#N/A</v>
      </c>
      <c r="E146" s="4">
        <f t="shared" si="8"/>
        <v>47.54</v>
      </c>
      <c r="F146" s="4">
        <f t="shared" si="9"/>
        <v>47.56</v>
      </c>
      <c r="G146" s="4">
        <f t="shared" si="10"/>
        <v>47.55</v>
      </c>
      <c r="H146" s="4">
        <f t="shared" si="11"/>
        <v>47.54999999999999</v>
      </c>
    </row>
    <row r="147" spans="1:8" x14ac:dyDescent="0.35">
      <c r="A147" s="5">
        <v>39618</v>
      </c>
      <c r="B147" s="4">
        <f>VLOOKUP($A147,'Implied Correlation'!D:E,2,0)</f>
        <v>46.75</v>
      </c>
      <c r="C147" s="4">
        <f>VLOOKUP($A147,'Implied Correlation'!G:H,2,0)</f>
        <v>45.51</v>
      </c>
      <c r="D147" s="4" t="e">
        <f>VLOOKUP($A147,'Implied Correlation'!A:B,2,0)</f>
        <v>#N/A</v>
      </c>
      <c r="E147" s="4">
        <f t="shared" si="8"/>
        <v>46.75</v>
      </c>
      <c r="F147" s="4">
        <f t="shared" si="9"/>
        <v>45.51</v>
      </c>
      <c r="G147" s="4">
        <f t="shared" si="10"/>
        <v>46.129999999999995</v>
      </c>
      <c r="H147" s="4">
        <f t="shared" si="11"/>
        <v>46.129999999999995</v>
      </c>
    </row>
    <row r="148" spans="1:8" x14ac:dyDescent="0.35">
      <c r="A148" s="5">
        <v>39619</v>
      </c>
      <c r="B148" s="4">
        <f>VLOOKUP($A148,'Implied Correlation'!D:E,2,0)</f>
        <v>47.25</v>
      </c>
      <c r="C148" s="4">
        <f>VLOOKUP($A148,'Implied Correlation'!G:H,2,0)</f>
        <v>45.83</v>
      </c>
      <c r="D148" s="4" t="e">
        <f>VLOOKUP($A148,'Implied Correlation'!A:B,2,0)</f>
        <v>#N/A</v>
      </c>
      <c r="E148" s="4">
        <f t="shared" si="8"/>
        <v>47.25</v>
      </c>
      <c r="F148" s="4">
        <f t="shared" si="9"/>
        <v>45.83</v>
      </c>
      <c r="G148" s="4">
        <f t="shared" si="10"/>
        <v>46.54</v>
      </c>
      <c r="H148" s="4">
        <f t="shared" si="11"/>
        <v>46.54</v>
      </c>
    </row>
    <row r="149" spans="1:8" x14ac:dyDescent="0.35">
      <c r="A149" s="5">
        <v>39622</v>
      </c>
      <c r="B149" s="4">
        <f>VLOOKUP($A149,'Implied Correlation'!D:E,2,0)</f>
        <v>46.29</v>
      </c>
      <c r="C149" s="4">
        <f>VLOOKUP($A149,'Implied Correlation'!G:H,2,0)</f>
        <v>45.45</v>
      </c>
      <c r="D149" s="4" t="e">
        <f>VLOOKUP($A149,'Implied Correlation'!A:B,2,0)</f>
        <v>#N/A</v>
      </c>
      <c r="E149" s="4">
        <f t="shared" si="8"/>
        <v>46.29</v>
      </c>
      <c r="F149" s="4">
        <f t="shared" si="9"/>
        <v>45.45</v>
      </c>
      <c r="G149" s="4">
        <f t="shared" si="10"/>
        <v>45.870000000000005</v>
      </c>
      <c r="H149" s="4">
        <f t="shared" si="11"/>
        <v>45.870000000000005</v>
      </c>
    </row>
    <row r="150" spans="1:8" x14ac:dyDescent="0.35">
      <c r="A150" s="5">
        <v>39623</v>
      </c>
      <c r="B150" s="4">
        <f>VLOOKUP($A150,'Implied Correlation'!D:E,2,0)</f>
        <v>46.88</v>
      </c>
      <c r="C150" s="4">
        <f>VLOOKUP($A150,'Implied Correlation'!G:H,2,0)</f>
        <v>45.33</v>
      </c>
      <c r="D150" s="4" t="e">
        <f>VLOOKUP($A150,'Implied Correlation'!A:B,2,0)</f>
        <v>#N/A</v>
      </c>
      <c r="E150" s="4">
        <f t="shared" si="8"/>
        <v>46.88</v>
      </c>
      <c r="F150" s="4">
        <f t="shared" si="9"/>
        <v>45.33</v>
      </c>
      <c r="G150" s="4">
        <f t="shared" si="10"/>
        <v>46.105000000000004</v>
      </c>
      <c r="H150" s="4">
        <f t="shared" si="11"/>
        <v>46.104999999999997</v>
      </c>
    </row>
    <row r="151" spans="1:8" x14ac:dyDescent="0.35">
      <c r="A151" s="5">
        <v>39624</v>
      </c>
      <c r="B151" s="4">
        <f>VLOOKUP($A151,'Implied Correlation'!D:E,2,0)</f>
        <v>46.57</v>
      </c>
      <c r="C151" s="4">
        <f>VLOOKUP($A151,'Implied Correlation'!G:H,2,0)</f>
        <v>45.27</v>
      </c>
      <c r="D151" s="4" t="e">
        <f>VLOOKUP($A151,'Implied Correlation'!A:B,2,0)</f>
        <v>#N/A</v>
      </c>
      <c r="E151" s="4">
        <f t="shared" si="8"/>
        <v>46.57</v>
      </c>
      <c r="F151" s="4">
        <f t="shared" si="9"/>
        <v>45.27</v>
      </c>
      <c r="G151" s="4">
        <f t="shared" si="10"/>
        <v>45.92</v>
      </c>
      <c r="H151" s="4">
        <f t="shared" si="11"/>
        <v>45.919999999999995</v>
      </c>
    </row>
    <row r="152" spans="1:8" x14ac:dyDescent="0.35">
      <c r="A152" s="5">
        <v>39625</v>
      </c>
      <c r="B152" s="4">
        <f>VLOOKUP($A152,'Implied Correlation'!D:E,2,0)</f>
        <v>48.32</v>
      </c>
      <c r="C152" s="4">
        <f>VLOOKUP($A152,'Implied Correlation'!G:H,2,0)</f>
        <v>49.92</v>
      </c>
      <c r="D152" s="4" t="e">
        <f>VLOOKUP($A152,'Implied Correlation'!A:B,2,0)</f>
        <v>#N/A</v>
      </c>
      <c r="E152" s="4">
        <f t="shared" si="8"/>
        <v>48.32</v>
      </c>
      <c r="F152" s="4">
        <f t="shared" si="9"/>
        <v>49.92</v>
      </c>
      <c r="G152" s="4">
        <f t="shared" si="10"/>
        <v>49.120000000000005</v>
      </c>
      <c r="H152" s="4">
        <f t="shared" si="11"/>
        <v>49.120000000000005</v>
      </c>
    </row>
    <row r="153" spans="1:8" x14ac:dyDescent="0.35">
      <c r="A153" s="5">
        <v>39626</v>
      </c>
      <c r="B153" s="4">
        <f>VLOOKUP($A153,'Implied Correlation'!D:E,2,0)</f>
        <v>46.55</v>
      </c>
      <c r="C153" s="4">
        <f>VLOOKUP($A153,'Implied Correlation'!G:H,2,0)</f>
        <v>46.96</v>
      </c>
      <c r="D153" s="4" t="e">
        <f>VLOOKUP($A153,'Implied Correlation'!A:B,2,0)</f>
        <v>#N/A</v>
      </c>
      <c r="E153" s="4">
        <f t="shared" si="8"/>
        <v>46.55</v>
      </c>
      <c r="F153" s="4">
        <f t="shared" si="9"/>
        <v>46.96</v>
      </c>
      <c r="G153" s="4">
        <f t="shared" si="10"/>
        <v>46.754999999999995</v>
      </c>
      <c r="H153" s="4">
        <f t="shared" si="11"/>
        <v>46.754999999999995</v>
      </c>
    </row>
    <row r="154" spans="1:8" x14ac:dyDescent="0.35">
      <c r="A154" s="5">
        <v>39629</v>
      </c>
      <c r="B154" s="4">
        <f>VLOOKUP($A154,'Implied Correlation'!D:E,2,0)</f>
        <v>46.57</v>
      </c>
      <c r="C154" s="4">
        <f>VLOOKUP($A154,'Implied Correlation'!G:H,2,0)</f>
        <v>47.68</v>
      </c>
      <c r="D154" s="4" t="e">
        <f>VLOOKUP($A154,'Implied Correlation'!A:B,2,0)</f>
        <v>#N/A</v>
      </c>
      <c r="E154" s="4">
        <f t="shared" si="8"/>
        <v>46.57</v>
      </c>
      <c r="F154" s="4">
        <f t="shared" si="9"/>
        <v>47.68</v>
      </c>
      <c r="G154" s="4">
        <f t="shared" si="10"/>
        <v>47.125</v>
      </c>
      <c r="H154" s="4">
        <f t="shared" si="11"/>
        <v>47.125</v>
      </c>
    </row>
    <row r="155" spans="1:8" x14ac:dyDescent="0.35">
      <c r="A155" s="5">
        <v>39630</v>
      </c>
      <c r="B155" s="4">
        <f>VLOOKUP($A155,'Implied Correlation'!D:E,2,0)</f>
        <v>46.27</v>
      </c>
      <c r="C155" s="4">
        <f>VLOOKUP($A155,'Implied Correlation'!G:H,2,0)</f>
        <v>48.02</v>
      </c>
      <c r="D155" s="4" t="e">
        <f>VLOOKUP($A155,'Implied Correlation'!A:B,2,0)</f>
        <v>#N/A</v>
      </c>
      <c r="E155" s="4">
        <f t="shared" si="8"/>
        <v>46.27</v>
      </c>
      <c r="F155" s="4">
        <f t="shared" si="9"/>
        <v>48.02</v>
      </c>
      <c r="G155" s="4">
        <f t="shared" si="10"/>
        <v>47.145000000000003</v>
      </c>
      <c r="H155" s="4">
        <f t="shared" si="11"/>
        <v>47.145000000000003</v>
      </c>
    </row>
    <row r="156" spans="1:8" x14ac:dyDescent="0.35">
      <c r="A156" s="5">
        <v>39631</v>
      </c>
      <c r="B156" s="4">
        <f>VLOOKUP($A156,'Implied Correlation'!D:E,2,0)</f>
        <v>47.3</v>
      </c>
      <c r="C156" s="4">
        <f>VLOOKUP($A156,'Implied Correlation'!G:H,2,0)</f>
        <v>49.69</v>
      </c>
      <c r="D156" s="4" t="e">
        <f>VLOOKUP($A156,'Implied Correlation'!A:B,2,0)</f>
        <v>#N/A</v>
      </c>
      <c r="E156" s="4">
        <f t="shared" si="8"/>
        <v>47.3</v>
      </c>
      <c r="F156" s="4">
        <f t="shared" si="9"/>
        <v>49.69</v>
      </c>
      <c r="G156" s="4">
        <f t="shared" si="10"/>
        <v>48.494999999999997</v>
      </c>
      <c r="H156" s="4">
        <f t="shared" si="11"/>
        <v>48.494999999999997</v>
      </c>
    </row>
    <row r="157" spans="1:8" x14ac:dyDescent="0.35">
      <c r="A157" s="5">
        <v>39632</v>
      </c>
      <c r="B157" s="4">
        <f>VLOOKUP($A157,'Implied Correlation'!D:E,2,0)</f>
        <v>46.7</v>
      </c>
      <c r="C157" s="4">
        <f>VLOOKUP($A157,'Implied Correlation'!G:H,2,0)</f>
        <v>47.88</v>
      </c>
      <c r="D157" s="4" t="e">
        <f>VLOOKUP($A157,'Implied Correlation'!A:B,2,0)</f>
        <v>#N/A</v>
      </c>
      <c r="E157" s="4">
        <f t="shared" si="8"/>
        <v>46.7</v>
      </c>
      <c r="F157" s="4">
        <f t="shared" si="9"/>
        <v>47.88</v>
      </c>
      <c r="G157" s="4">
        <f t="shared" si="10"/>
        <v>47.290000000000006</v>
      </c>
      <c r="H157" s="4">
        <f t="shared" si="11"/>
        <v>47.29</v>
      </c>
    </row>
    <row r="158" spans="1:8" x14ac:dyDescent="0.35">
      <c r="A158" s="5">
        <v>39633</v>
      </c>
      <c r="B158" s="4" t="e">
        <f>VLOOKUP($A158,'Implied Correlation'!D:E,2,0)</f>
        <v>#N/A</v>
      </c>
      <c r="C158" s="4" t="e">
        <f>VLOOKUP($A158,'Implied Correlation'!G:H,2,0)</f>
        <v>#N/A</v>
      </c>
      <c r="D158" s="4" t="e">
        <f>VLOOKUP($A158,'Implied Correlation'!A:B,2,0)</f>
        <v>#N/A</v>
      </c>
      <c r="E158" s="4" t="e">
        <f t="shared" si="8"/>
        <v>#N/A</v>
      </c>
      <c r="F158" s="4" t="e">
        <f t="shared" si="9"/>
        <v>#N/A</v>
      </c>
      <c r="G158" s="4" t="e">
        <f t="shared" si="10"/>
        <v>#N/A</v>
      </c>
      <c r="H158" s="4" t="e">
        <f t="shared" si="11"/>
        <v>#N/A</v>
      </c>
    </row>
    <row r="159" spans="1:8" x14ac:dyDescent="0.35">
      <c r="A159" s="5">
        <v>39636</v>
      </c>
      <c r="B159" s="4">
        <f>VLOOKUP($A159,'Implied Correlation'!D:E,2,0)</f>
        <v>47.6</v>
      </c>
      <c r="C159" s="4">
        <f>VLOOKUP($A159,'Implied Correlation'!G:H,2,0)</f>
        <v>50.21</v>
      </c>
      <c r="D159" s="4" t="e">
        <f>VLOOKUP($A159,'Implied Correlation'!A:B,2,0)</f>
        <v>#N/A</v>
      </c>
      <c r="E159" s="4">
        <f t="shared" si="8"/>
        <v>47.6</v>
      </c>
      <c r="F159" s="4">
        <f t="shared" si="9"/>
        <v>50.21</v>
      </c>
      <c r="G159" s="4">
        <f t="shared" si="10"/>
        <v>48.905000000000001</v>
      </c>
      <c r="H159" s="4">
        <f t="shared" si="11"/>
        <v>48.905000000000001</v>
      </c>
    </row>
    <row r="160" spans="1:8" x14ac:dyDescent="0.35">
      <c r="A160" s="5">
        <v>39637</v>
      </c>
      <c r="B160" s="4">
        <f>VLOOKUP($A160,'Implied Correlation'!D:E,2,0)</f>
        <v>44.88</v>
      </c>
      <c r="C160" s="4">
        <f>VLOOKUP($A160,'Implied Correlation'!G:H,2,0)</f>
        <v>43.77</v>
      </c>
      <c r="D160" s="4" t="e">
        <f>VLOOKUP($A160,'Implied Correlation'!A:B,2,0)</f>
        <v>#N/A</v>
      </c>
      <c r="E160" s="4">
        <f t="shared" si="8"/>
        <v>44.88</v>
      </c>
      <c r="F160" s="4">
        <f t="shared" si="9"/>
        <v>43.77</v>
      </c>
      <c r="G160" s="4">
        <f t="shared" si="10"/>
        <v>44.325000000000003</v>
      </c>
      <c r="H160" s="4">
        <f t="shared" si="11"/>
        <v>44.32500000000001</v>
      </c>
    </row>
    <row r="161" spans="1:8" x14ac:dyDescent="0.35">
      <c r="A161" s="5">
        <v>39638</v>
      </c>
      <c r="B161" s="4">
        <f>VLOOKUP($A161,'Implied Correlation'!D:E,2,0)</f>
        <v>47.23</v>
      </c>
      <c r="C161" s="4">
        <f>VLOOKUP($A161,'Implied Correlation'!G:H,2,0)</f>
        <v>50.15</v>
      </c>
      <c r="D161" s="4" t="e">
        <f>VLOOKUP($A161,'Implied Correlation'!A:B,2,0)</f>
        <v>#N/A</v>
      </c>
      <c r="E161" s="4">
        <f t="shared" si="8"/>
        <v>47.23</v>
      </c>
      <c r="F161" s="4">
        <f t="shared" si="9"/>
        <v>50.15</v>
      </c>
      <c r="G161" s="4">
        <f t="shared" si="10"/>
        <v>48.69</v>
      </c>
      <c r="H161" s="4">
        <f t="shared" si="11"/>
        <v>48.69</v>
      </c>
    </row>
    <row r="162" spans="1:8" x14ac:dyDescent="0.35">
      <c r="A162" s="5">
        <v>39639</v>
      </c>
      <c r="B162" s="4">
        <f>VLOOKUP($A162,'Implied Correlation'!D:E,2,0)</f>
        <v>46.42</v>
      </c>
      <c r="C162" s="4">
        <f>VLOOKUP($A162,'Implied Correlation'!G:H,2,0)</f>
        <v>47.19</v>
      </c>
      <c r="D162" s="4" t="e">
        <f>VLOOKUP($A162,'Implied Correlation'!A:B,2,0)</f>
        <v>#N/A</v>
      </c>
      <c r="E162" s="4">
        <f t="shared" si="8"/>
        <v>46.42</v>
      </c>
      <c r="F162" s="4">
        <f t="shared" si="9"/>
        <v>47.19</v>
      </c>
      <c r="G162" s="4">
        <f t="shared" si="10"/>
        <v>46.805</v>
      </c>
      <c r="H162" s="4">
        <f t="shared" si="11"/>
        <v>46.805</v>
      </c>
    </row>
    <row r="163" spans="1:8" x14ac:dyDescent="0.35">
      <c r="A163" s="5">
        <v>39640</v>
      </c>
      <c r="B163" s="4">
        <f>VLOOKUP($A163,'Implied Correlation'!D:E,2,0)</f>
        <v>47.18</v>
      </c>
      <c r="C163" s="4">
        <f>VLOOKUP($A163,'Implied Correlation'!G:H,2,0)</f>
        <v>47.83</v>
      </c>
      <c r="D163" s="4" t="e">
        <f>VLOOKUP($A163,'Implied Correlation'!A:B,2,0)</f>
        <v>#N/A</v>
      </c>
      <c r="E163" s="4">
        <f t="shared" si="8"/>
        <v>47.18</v>
      </c>
      <c r="F163" s="4">
        <f t="shared" si="9"/>
        <v>47.83</v>
      </c>
      <c r="G163" s="4">
        <f t="shared" si="10"/>
        <v>47.504999999999995</v>
      </c>
      <c r="H163" s="4">
        <f t="shared" si="11"/>
        <v>47.504999999999995</v>
      </c>
    </row>
    <row r="164" spans="1:8" x14ac:dyDescent="0.35">
      <c r="A164" s="5">
        <v>39643</v>
      </c>
      <c r="B164" s="4">
        <f>VLOOKUP($A164,'Implied Correlation'!D:E,2,0)</f>
        <v>46.98</v>
      </c>
      <c r="C164" s="4">
        <f>VLOOKUP($A164,'Implied Correlation'!G:H,2,0)</f>
        <v>47.96</v>
      </c>
      <c r="D164" s="4" t="e">
        <f>VLOOKUP($A164,'Implied Correlation'!A:B,2,0)</f>
        <v>#N/A</v>
      </c>
      <c r="E164" s="4">
        <f t="shared" si="8"/>
        <v>46.98</v>
      </c>
      <c r="F164" s="4">
        <f t="shared" si="9"/>
        <v>47.96</v>
      </c>
      <c r="G164" s="4">
        <f t="shared" si="10"/>
        <v>47.47</v>
      </c>
      <c r="H164" s="4">
        <f t="shared" si="11"/>
        <v>47.47</v>
      </c>
    </row>
    <row r="165" spans="1:8" x14ac:dyDescent="0.35">
      <c r="A165" s="5">
        <v>39644</v>
      </c>
      <c r="B165" s="4">
        <f>VLOOKUP($A165,'Implied Correlation'!D:E,2,0)</f>
        <v>48.41</v>
      </c>
      <c r="C165" s="4">
        <f>VLOOKUP($A165,'Implied Correlation'!G:H,2,0)</f>
        <v>51.3</v>
      </c>
      <c r="D165" s="4" t="e">
        <f>VLOOKUP($A165,'Implied Correlation'!A:B,2,0)</f>
        <v>#N/A</v>
      </c>
      <c r="E165" s="4">
        <f t="shared" si="8"/>
        <v>48.41</v>
      </c>
      <c r="F165" s="4">
        <f t="shared" si="9"/>
        <v>51.3</v>
      </c>
      <c r="G165" s="4">
        <f t="shared" si="10"/>
        <v>49.854999999999997</v>
      </c>
      <c r="H165" s="4">
        <f t="shared" si="11"/>
        <v>49.854999999999997</v>
      </c>
    </row>
    <row r="166" spans="1:8" x14ac:dyDescent="0.35">
      <c r="A166" s="5">
        <v>39645</v>
      </c>
      <c r="B166" s="4">
        <f>VLOOKUP($A166,'Implied Correlation'!D:E,2,0)</f>
        <v>45.28</v>
      </c>
      <c r="C166" s="4">
        <f>VLOOKUP($A166,'Implied Correlation'!G:H,2,0)</f>
        <v>44.28</v>
      </c>
      <c r="D166" s="4" t="e">
        <f>VLOOKUP($A166,'Implied Correlation'!A:B,2,0)</f>
        <v>#N/A</v>
      </c>
      <c r="E166" s="4">
        <f t="shared" si="8"/>
        <v>45.28</v>
      </c>
      <c r="F166" s="4">
        <f t="shared" si="9"/>
        <v>44.28</v>
      </c>
      <c r="G166" s="4">
        <f t="shared" si="10"/>
        <v>44.78</v>
      </c>
      <c r="H166" s="4">
        <f t="shared" si="11"/>
        <v>44.78</v>
      </c>
    </row>
    <row r="167" spans="1:8" x14ac:dyDescent="0.35">
      <c r="A167" s="5">
        <v>39646</v>
      </c>
      <c r="B167" s="4">
        <f>VLOOKUP($A167,'Implied Correlation'!D:E,2,0)</f>
        <v>44.67</v>
      </c>
      <c r="C167" s="4">
        <f>VLOOKUP($A167,'Implied Correlation'!G:H,2,0)</f>
        <v>46.02</v>
      </c>
      <c r="D167" s="4" t="e">
        <f>VLOOKUP($A167,'Implied Correlation'!A:B,2,0)</f>
        <v>#N/A</v>
      </c>
      <c r="E167" s="4">
        <f t="shared" si="8"/>
        <v>44.67</v>
      </c>
      <c r="F167" s="4">
        <f t="shared" si="9"/>
        <v>46.02</v>
      </c>
      <c r="G167" s="4">
        <f t="shared" si="10"/>
        <v>45.344999999999999</v>
      </c>
      <c r="H167" s="4">
        <f t="shared" si="11"/>
        <v>45.344999999999999</v>
      </c>
    </row>
    <row r="168" spans="1:8" x14ac:dyDescent="0.35">
      <c r="A168" s="5">
        <v>39647</v>
      </c>
      <c r="B168" s="4">
        <f>VLOOKUP($A168,'Implied Correlation'!D:E,2,0)</f>
        <v>46.82</v>
      </c>
      <c r="C168" s="4">
        <f>VLOOKUP($A168,'Implied Correlation'!G:H,2,0)</f>
        <v>46.17</v>
      </c>
      <c r="D168" s="4" t="e">
        <f>VLOOKUP($A168,'Implied Correlation'!A:B,2,0)</f>
        <v>#N/A</v>
      </c>
      <c r="E168" s="4">
        <f t="shared" si="8"/>
        <v>46.82</v>
      </c>
      <c r="F168" s="4">
        <f t="shared" si="9"/>
        <v>46.17</v>
      </c>
      <c r="G168" s="4">
        <f t="shared" si="10"/>
        <v>46.495000000000005</v>
      </c>
      <c r="H168" s="4">
        <f t="shared" si="11"/>
        <v>46.495000000000005</v>
      </c>
    </row>
    <row r="169" spans="1:8" x14ac:dyDescent="0.35">
      <c r="A169" s="5">
        <v>39650</v>
      </c>
      <c r="B169" s="4">
        <f>VLOOKUP($A169,'Implied Correlation'!D:E,2,0)</f>
        <v>46.99</v>
      </c>
      <c r="C169" s="4">
        <f>VLOOKUP($A169,'Implied Correlation'!G:H,2,0)</f>
        <v>45.87</v>
      </c>
      <c r="D169" s="4" t="e">
        <f>VLOOKUP($A169,'Implied Correlation'!A:B,2,0)</f>
        <v>#N/A</v>
      </c>
      <c r="E169" s="4">
        <f t="shared" si="8"/>
        <v>46.99</v>
      </c>
      <c r="F169" s="4">
        <f t="shared" si="9"/>
        <v>45.87</v>
      </c>
      <c r="G169" s="4">
        <f t="shared" si="10"/>
        <v>46.43</v>
      </c>
      <c r="H169" s="4">
        <f t="shared" si="11"/>
        <v>46.43</v>
      </c>
    </row>
    <row r="170" spans="1:8" x14ac:dyDescent="0.35">
      <c r="A170" s="5">
        <v>39651</v>
      </c>
      <c r="B170" s="4">
        <f>VLOOKUP($A170,'Implied Correlation'!D:E,2,0)</f>
        <v>44.69</v>
      </c>
      <c r="C170" s="4">
        <f>VLOOKUP($A170,'Implied Correlation'!G:H,2,0)</f>
        <v>41.82</v>
      </c>
      <c r="D170" s="4" t="e">
        <f>VLOOKUP($A170,'Implied Correlation'!A:B,2,0)</f>
        <v>#N/A</v>
      </c>
      <c r="E170" s="4">
        <f t="shared" si="8"/>
        <v>44.69</v>
      </c>
      <c r="F170" s="4">
        <f t="shared" si="9"/>
        <v>41.82</v>
      </c>
      <c r="G170" s="4">
        <f t="shared" si="10"/>
        <v>43.254999999999995</v>
      </c>
      <c r="H170" s="4">
        <f t="shared" si="11"/>
        <v>43.254999999999995</v>
      </c>
    </row>
    <row r="171" spans="1:8" x14ac:dyDescent="0.35">
      <c r="A171" s="5">
        <v>39652</v>
      </c>
      <c r="B171" s="4">
        <f>VLOOKUP($A171,'Implied Correlation'!D:E,2,0)</f>
        <v>45.25</v>
      </c>
      <c r="C171" s="4">
        <f>VLOOKUP($A171,'Implied Correlation'!G:H,2,0)</f>
        <v>43.98</v>
      </c>
      <c r="D171" s="4" t="e">
        <f>VLOOKUP($A171,'Implied Correlation'!A:B,2,0)</f>
        <v>#N/A</v>
      </c>
      <c r="E171" s="4">
        <f t="shared" si="8"/>
        <v>45.25</v>
      </c>
      <c r="F171" s="4">
        <f t="shared" si="9"/>
        <v>43.98</v>
      </c>
      <c r="G171" s="4">
        <f t="shared" si="10"/>
        <v>44.614999999999995</v>
      </c>
      <c r="H171" s="4">
        <f t="shared" si="11"/>
        <v>44.614999999999988</v>
      </c>
    </row>
    <row r="172" spans="1:8" x14ac:dyDescent="0.35">
      <c r="A172" s="5">
        <v>39653</v>
      </c>
      <c r="B172" s="4">
        <f>VLOOKUP($A172,'Implied Correlation'!D:E,2,0)</f>
        <v>45.62</v>
      </c>
      <c r="C172" s="4">
        <f>VLOOKUP($A172,'Implied Correlation'!G:H,2,0)</f>
        <v>46.48</v>
      </c>
      <c r="D172" s="4" t="e">
        <f>VLOOKUP($A172,'Implied Correlation'!A:B,2,0)</f>
        <v>#N/A</v>
      </c>
      <c r="E172" s="4">
        <f t="shared" si="8"/>
        <v>45.62</v>
      </c>
      <c r="F172" s="4">
        <f t="shared" si="9"/>
        <v>46.48</v>
      </c>
      <c r="G172" s="4">
        <f t="shared" si="10"/>
        <v>46.05</v>
      </c>
      <c r="H172" s="4">
        <f t="shared" si="11"/>
        <v>46.04999999999999</v>
      </c>
    </row>
    <row r="173" spans="1:8" x14ac:dyDescent="0.35">
      <c r="A173" s="5">
        <v>39654</v>
      </c>
      <c r="B173" s="4">
        <f>VLOOKUP($A173,'Implied Correlation'!D:E,2,0)</f>
        <v>47.01</v>
      </c>
      <c r="C173" s="4">
        <f>VLOOKUP($A173,'Implied Correlation'!G:H,2,0)</f>
        <v>47.14</v>
      </c>
      <c r="D173" s="4" t="e">
        <f>VLOOKUP($A173,'Implied Correlation'!A:B,2,0)</f>
        <v>#N/A</v>
      </c>
      <c r="E173" s="4">
        <f t="shared" si="8"/>
        <v>47.01</v>
      </c>
      <c r="F173" s="4">
        <f t="shared" si="9"/>
        <v>47.14</v>
      </c>
      <c r="G173" s="4">
        <f t="shared" si="10"/>
        <v>47.075000000000003</v>
      </c>
      <c r="H173" s="4">
        <f t="shared" si="11"/>
        <v>47.07500000000001</v>
      </c>
    </row>
    <row r="174" spans="1:8" x14ac:dyDescent="0.35">
      <c r="A174" s="5">
        <v>39657</v>
      </c>
      <c r="B174" s="4">
        <f>VLOOKUP($A174,'Implied Correlation'!D:E,2,0)</f>
        <v>46.51</v>
      </c>
      <c r="C174" s="4">
        <f>VLOOKUP($A174,'Implied Correlation'!G:H,2,0)</f>
        <v>44.94</v>
      </c>
      <c r="D174" s="4" t="e">
        <f>VLOOKUP($A174,'Implied Correlation'!A:B,2,0)</f>
        <v>#N/A</v>
      </c>
      <c r="E174" s="4">
        <f t="shared" si="8"/>
        <v>46.51</v>
      </c>
      <c r="F174" s="4">
        <f t="shared" si="9"/>
        <v>44.94</v>
      </c>
      <c r="G174" s="4">
        <f t="shared" si="10"/>
        <v>45.724999999999994</v>
      </c>
      <c r="H174" s="4">
        <f t="shared" si="11"/>
        <v>45.724999999999994</v>
      </c>
    </row>
    <row r="175" spans="1:8" x14ac:dyDescent="0.35">
      <c r="A175" s="5">
        <v>39658</v>
      </c>
      <c r="B175" s="4">
        <f>VLOOKUP($A175,'Implied Correlation'!D:E,2,0)</f>
        <v>44.16</v>
      </c>
      <c r="C175" s="4">
        <f>VLOOKUP($A175,'Implied Correlation'!G:H,2,0)</f>
        <v>43.27</v>
      </c>
      <c r="D175" s="4" t="e">
        <f>VLOOKUP($A175,'Implied Correlation'!A:B,2,0)</f>
        <v>#N/A</v>
      </c>
      <c r="E175" s="4">
        <f t="shared" si="8"/>
        <v>44.16</v>
      </c>
      <c r="F175" s="4">
        <f t="shared" si="9"/>
        <v>43.27</v>
      </c>
      <c r="G175" s="4">
        <f t="shared" si="10"/>
        <v>43.715000000000003</v>
      </c>
      <c r="H175" s="4">
        <f t="shared" si="11"/>
        <v>43.715000000000003</v>
      </c>
    </row>
    <row r="176" spans="1:8" x14ac:dyDescent="0.35">
      <c r="A176" s="5">
        <v>39659</v>
      </c>
      <c r="B176" s="4">
        <f>VLOOKUP($A176,'Implied Correlation'!D:E,2,0)</f>
        <v>43.59</v>
      </c>
      <c r="C176" s="4">
        <f>VLOOKUP($A176,'Implied Correlation'!G:H,2,0)</f>
        <v>40.19</v>
      </c>
      <c r="D176" s="4" t="e">
        <f>VLOOKUP($A176,'Implied Correlation'!A:B,2,0)</f>
        <v>#N/A</v>
      </c>
      <c r="E176" s="4">
        <f t="shared" si="8"/>
        <v>43.59</v>
      </c>
      <c r="F176" s="4">
        <f t="shared" si="9"/>
        <v>40.19</v>
      </c>
      <c r="G176" s="4">
        <f t="shared" si="10"/>
        <v>41.89</v>
      </c>
      <c r="H176" s="4">
        <f t="shared" si="11"/>
        <v>41.89</v>
      </c>
    </row>
    <row r="177" spans="1:8" x14ac:dyDescent="0.35">
      <c r="A177" s="5">
        <v>39660</v>
      </c>
      <c r="B177" s="4">
        <f>VLOOKUP($A177,'Implied Correlation'!D:E,2,0)</f>
        <v>44.69</v>
      </c>
      <c r="C177" s="4">
        <f>VLOOKUP($A177,'Implied Correlation'!G:H,2,0)</f>
        <v>42.4</v>
      </c>
      <c r="D177" s="4" t="e">
        <f>VLOOKUP($A177,'Implied Correlation'!A:B,2,0)</f>
        <v>#N/A</v>
      </c>
      <c r="E177" s="4">
        <f t="shared" si="8"/>
        <v>44.69</v>
      </c>
      <c r="F177" s="4">
        <f t="shared" si="9"/>
        <v>42.4</v>
      </c>
      <c r="G177" s="4">
        <f t="shared" si="10"/>
        <v>43.545000000000002</v>
      </c>
      <c r="H177" s="4">
        <f t="shared" si="11"/>
        <v>43.544999999999995</v>
      </c>
    </row>
    <row r="178" spans="1:8" x14ac:dyDescent="0.35">
      <c r="A178" s="5">
        <v>39661</v>
      </c>
      <c r="B178" s="4">
        <f>VLOOKUP($A178,'Implied Correlation'!D:E,2,0)</f>
        <v>47.25</v>
      </c>
      <c r="C178" s="4">
        <f>VLOOKUP($A178,'Implied Correlation'!G:H,2,0)</f>
        <v>45.95</v>
      </c>
      <c r="D178" s="4" t="e">
        <f>VLOOKUP($A178,'Implied Correlation'!A:B,2,0)</f>
        <v>#N/A</v>
      </c>
      <c r="E178" s="4">
        <f t="shared" si="8"/>
        <v>47.25</v>
      </c>
      <c r="F178" s="4">
        <f t="shared" si="9"/>
        <v>45.95</v>
      </c>
      <c r="G178" s="4">
        <f t="shared" si="10"/>
        <v>46.6</v>
      </c>
      <c r="H178" s="4">
        <f t="shared" si="11"/>
        <v>46.6</v>
      </c>
    </row>
    <row r="179" spans="1:8" x14ac:dyDescent="0.35">
      <c r="A179" s="5">
        <v>39664</v>
      </c>
      <c r="B179" s="4">
        <f>VLOOKUP($A179,'Implied Correlation'!D:E,2,0)</f>
        <v>47.81</v>
      </c>
      <c r="C179" s="4">
        <f>VLOOKUP($A179,'Implied Correlation'!G:H,2,0)</f>
        <v>49.11</v>
      </c>
      <c r="D179" s="4" t="e">
        <f>VLOOKUP($A179,'Implied Correlation'!A:B,2,0)</f>
        <v>#N/A</v>
      </c>
      <c r="E179" s="4">
        <f t="shared" si="8"/>
        <v>47.81</v>
      </c>
      <c r="F179" s="4">
        <f t="shared" si="9"/>
        <v>49.11</v>
      </c>
      <c r="G179" s="4">
        <f t="shared" si="10"/>
        <v>48.46</v>
      </c>
      <c r="H179" s="4">
        <f t="shared" si="11"/>
        <v>48.46</v>
      </c>
    </row>
    <row r="180" spans="1:8" x14ac:dyDescent="0.35">
      <c r="A180" s="5">
        <v>39665</v>
      </c>
      <c r="B180" s="4">
        <f>VLOOKUP($A180,'Implied Correlation'!D:E,2,0)</f>
        <v>47.3</v>
      </c>
      <c r="C180" s="4">
        <f>VLOOKUP($A180,'Implied Correlation'!G:H,2,0)</f>
        <v>42.37</v>
      </c>
      <c r="D180" s="4" t="e">
        <f>VLOOKUP($A180,'Implied Correlation'!A:B,2,0)</f>
        <v>#N/A</v>
      </c>
      <c r="E180" s="4">
        <f t="shared" si="8"/>
        <v>47.3</v>
      </c>
      <c r="F180" s="4">
        <f t="shared" si="9"/>
        <v>42.37</v>
      </c>
      <c r="G180" s="4">
        <f t="shared" si="10"/>
        <v>44.834999999999994</v>
      </c>
      <c r="H180" s="4">
        <f t="shared" si="11"/>
        <v>44.835000000000001</v>
      </c>
    </row>
    <row r="181" spans="1:8" x14ac:dyDescent="0.35">
      <c r="A181" s="5">
        <v>39666</v>
      </c>
      <c r="B181" s="4">
        <f>VLOOKUP($A181,'Implied Correlation'!D:E,2,0)</f>
        <v>47.34</v>
      </c>
      <c r="C181" s="4">
        <f>VLOOKUP($A181,'Implied Correlation'!G:H,2,0)</f>
        <v>42.65</v>
      </c>
      <c r="D181" s="4" t="e">
        <f>VLOOKUP($A181,'Implied Correlation'!A:B,2,0)</f>
        <v>#N/A</v>
      </c>
      <c r="E181" s="4">
        <f t="shared" si="8"/>
        <v>47.34</v>
      </c>
      <c r="F181" s="4">
        <f t="shared" si="9"/>
        <v>42.65</v>
      </c>
      <c r="G181" s="4">
        <f t="shared" si="10"/>
        <v>44.995000000000005</v>
      </c>
      <c r="H181" s="4">
        <f t="shared" si="11"/>
        <v>44.995000000000005</v>
      </c>
    </row>
    <row r="182" spans="1:8" x14ac:dyDescent="0.35">
      <c r="A182" s="5">
        <v>39667</v>
      </c>
      <c r="B182" s="4">
        <f>VLOOKUP($A182,'Implied Correlation'!D:E,2,0)</f>
        <v>47.53</v>
      </c>
      <c r="C182" s="4">
        <f>VLOOKUP($A182,'Implied Correlation'!G:H,2,0)</f>
        <v>43.58</v>
      </c>
      <c r="D182" s="4" t="e">
        <f>VLOOKUP($A182,'Implied Correlation'!A:B,2,0)</f>
        <v>#N/A</v>
      </c>
      <c r="E182" s="4">
        <f t="shared" si="8"/>
        <v>47.53</v>
      </c>
      <c r="F182" s="4">
        <f t="shared" si="9"/>
        <v>43.58</v>
      </c>
      <c r="G182" s="4">
        <f t="shared" si="10"/>
        <v>45.555</v>
      </c>
      <c r="H182" s="4">
        <f t="shared" si="11"/>
        <v>45.555</v>
      </c>
    </row>
    <row r="183" spans="1:8" x14ac:dyDescent="0.35">
      <c r="A183" s="5">
        <v>39668</v>
      </c>
      <c r="B183" s="4">
        <f>VLOOKUP($A183,'Implied Correlation'!D:E,2,0)</f>
        <v>49.19</v>
      </c>
      <c r="C183" s="4">
        <f>VLOOKUP($A183,'Implied Correlation'!G:H,2,0)</f>
        <v>47.5</v>
      </c>
      <c r="D183" s="4" t="e">
        <f>VLOOKUP($A183,'Implied Correlation'!A:B,2,0)</f>
        <v>#N/A</v>
      </c>
      <c r="E183" s="4">
        <f t="shared" si="8"/>
        <v>49.19</v>
      </c>
      <c r="F183" s="4">
        <f t="shared" si="9"/>
        <v>47.5</v>
      </c>
      <c r="G183" s="4">
        <f t="shared" si="10"/>
        <v>48.344999999999999</v>
      </c>
      <c r="H183" s="4">
        <f t="shared" si="11"/>
        <v>48.344999999999999</v>
      </c>
    </row>
    <row r="184" spans="1:8" x14ac:dyDescent="0.35">
      <c r="A184" s="5">
        <v>39671</v>
      </c>
      <c r="B184" s="4">
        <f>VLOOKUP($A184,'Implied Correlation'!D:E,2,0)</f>
        <v>49.35</v>
      </c>
      <c r="C184" s="4">
        <f>VLOOKUP($A184,'Implied Correlation'!G:H,2,0)</f>
        <v>44.75</v>
      </c>
      <c r="D184" s="4" t="e">
        <f>VLOOKUP($A184,'Implied Correlation'!A:B,2,0)</f>
        <v>#N/A</v>
      </c>
      <c r="E184" s="4">
        <f t="shared" si="8"/>
        <v>49.35</v>
      </c>
      <c r="F184" s="4">
        <f t="shared" si="9"/>
        <v>44.75</v>
      </c>
      <c r="G184" s="4">
        <f t="shared" si="10"/>
        <v>47.05</v>
      </c>
      <c r="H184" s="4">
        <f t="shared" si="11"/>
        <v>47.04999999999999</v>
      </c>
    </row>
    <row r="185" spans="1:8" x14ac:dyDescent="0.35">
      <c r="A185" s="5">
        <v>39672</v>
      </c>
      <c r="B185" s="4">
        <f>VLOOKUP($A185,'Implied Correlation'!D:E,2,0)</f>
        <v>47.98</v>
      </c>
      <c r="C185" s="4">
        <f>VLOOKUP($A185,'Implied Correlation'!G:H,2,0)</f>
        <v>46.06</v>
      </c>
      <c r="D185" s="4" t="e">
        <f>VLOOKUP($A185,'Implied Correlation'!A:B,2,0)</f>
        <v>#N/A</v>
      </c>
      <c r="E185" s="4">
        <f t="shared" si="8"/>
        <v>47.98</v>
      </c>
      <c r="F185" s="4">
        <f t="shared" si="9"/>
        <v>46.06</v>
      </c>
      <c r="G185" s="4">
        <f t="shared" si="10"/>
        <v>47.019999999999996</v>
      </c>
      <c r="H185" s="4">
        <f t="shared" si="11"/>
        <v>47.02</v>
      </c>
    </row>
    <row r="186" spans="1:8" x14ac:dyDescent="0.35">
      <c r="A186" s="5">
        <v>39673</v>
      </c>
      <c r="B186" s="4">
        <f>VLOOKUP($A186,'Implied Correlation'!D:E,2,0)</f>
        <v>49.16</v>
      </c>
      <c r="C186" s="4">
        <f>VLOOKUP($A186,'Implied Correlation'!G:H,2,0)</f>
        <v>44.97</v>
      </c>
      <c r="D186" s="4" t="e">
        <f>VLOOKUP($A186,'Implied Correlation'!A:B,2,0)</f>
        <v>#N/A</v>
      </c>
      <c r="E186" s="4">
        <f t="shared" si="8"/>
        <v>49.16</v>
      </c>
      <c r="F186" s="4">
        <f t="shared" si="9"/>
        <v>44.97</v>
      </c>
      <c r="G186" s="4">
        <f t="shared" si="10"/>
        <v>47.064999999999998</v>
      </c>
      <c r="H186" s="4">
        <f t="shared" si="11"/>
        <v>47.064999999999998</v>
      </c>
    </row>
    <row r="187" spans="1:8" x14ac:dyDescent="0.35">
      <c r="A187" s="5">
        <v>39674</v>
      </c>
      <c r="B187" s="4">
        <f>VLOOKUP($A187,'Implied Correlation'!D:E,2,0)</f>
        <v>47.75</v>
      </c>
      <c r="C187" s="4">
        <f>VLOOKUP($A187,'Implied Correlation'!G:H,2,0)</f>
        <v>45.01</v>
      </c>
      <c r="D187" s="4" t="e">
        <f>VLOOKUP($A187,'Implied Correlation'!A:B,2,0)</f>
        <v>#N/A</v>
      </c>
      <c r="E187" s="4">
        <f t="shared" si="8"/>
        <v>47.75</v>
      </c>
      <c r="F187" s="4">
        <f t="shared" si="9"/>
        <v>45.01</v>
      </c>
      <c r="G187" s="4">
        <f t="shared" si="10"/>
        <v>46.379999999999995</v>
      </c>
      <c r="H187" s="4">
        <f t="shared" si="11"/>
        <v>46.379999999999995</v>
      </c>
    </row>
    <row r="188" spans="1:8" x14ac:dyDescent="0.35">
      <c r="A188" s="5">
        <v>39675</v>
      </c>
      <c r="B188" s="4">
        <f>VLOOKUP($A188,'Implied Correlation'!D:E,2,0)</f>
        <v>47.51</v>
      </c>
      <c r="C188" s="4">
        <f>VLOOKUP($A188,'Implied Correlation'!G:H,2,0)</f>
        <v>48.74</v>
      </c>
      <c r="D188" s="4" t="e">
        <f>VLOOKUP($A188,'Implied Correlation'!A:B,2,0)</f>
        <v>#N/A</v>
      </c>
      <c r="E188" s="4">
        <f t="shared" si="8"/>
        <v>47.51</v>
      </c>
      <c r="F188" s="4">
        <f t="shared" si="9"/>
        <v>48.74</v>
      </c>
      <c r="G188" s="4">
        <f t="shared" si="10"/>
        <v>48.125</v>
      </c>
      <c r="H188" s="4">
        <f t="shared" si="11"/>
        <v>48.125</v>
      </c>
    </row>
    <row r="189" spans="1:8" x14ac:dyDescent="0.35">
      <c r="A189" s="5">
        <v>39678</v>
      </c>
      <c r="B189" s="4">
        <f>VLOOKUP($A189,'Implied Correlation'!D:E,2,0)</f>
        <v>49.15</v>
      </c>
      <c r="C189" s="4">
        <f>VLOOKUP($A189,'Implied Correlation'!G:H,2,0)</f>
        <v>43.91</v>
      </c>
      <c r="D189" s="4" t="e">
        <f>VLOOKUP($A189,'Implied Correlation'!A:B,2,0)</f>
        <v>#N/A</v>
      </c>
      <c r="E189" s="4">
        <f t="shared" si="8"/>
        <v>49.15</v>
      </c>
      <c r="F189" s="4">
        <f t="shared" si="9"/>
        <v>43.91</v>
      </c>
      <c r="G189" s="4">
        <f t="shared" si="10"/>
        <v>46.53</v>
      </c>
      <c r="H189" s="4">
        <f t="shared" si="11"/>
        <v>46.53</v>
      </c>
    </row>
    <row r="190" spans="1:8" x14ac:dyDescent="0.35">
      <c r="A190" s="5">
        <v>39679</v>
      </c>
      <c r="B190" s="4">
        <f>VLOOKUP($A190,'Implied Correlation'!D:E,2,0)</f>
        <v>49.53</v>
      </c>
      <c r="C190" s="4">
        <f>VLOOKUP($A190,'Implied Correlation'!G:H,2,0)</f>
        <v>44.57</v>
      </c>
      <c r="D190" s="4" t="e">
        <f>VLOOKUP($A190,'Implied Correlation'!A:B,2,0)</f>
        <v>#N/A</v>
      </c>
      <c r="E190" s="4">
        <f t="shared" si="8"/>
        <v>49.53</v>
      </c>
      <c r="F190" s="4">
        <f t="shared" si="9"/>
        <v>44.57</v>
      </c>
      <c r="G190" s="4">
        <f t="shared" si="10"/>
        <v>47.05</v>
      </c>
      <c r="H190" s="4">
        <f t="shared" si="11"/>
        <v>47.04999999999999</v>
      </c>
    </row>
    <row r="191" spans="1:8" x14ac:dyDescent="0.35">
      <c r="A191" s="5">
        <v>39680</v>
      </c>
      <c r="B191" s="4">
        <f>VLOOKUP($A191,'Implied Correlation'!D:E,2,0)</f>
        <v>49.07</v>
      </c>
      <c r="C191" s="4">
        <f>VLOOKUP($A191,'Implied Correlation'!G:H,2,0)</f>
        <v>43.36</v>
      </c>
      <c r="D191" s="4" t="e">
        <f>VLOOKUP($A191,'Implied Correlation'!A:B,2,0)</f>
        <v>#N/A</v>
      </c>
      <c r="E191" s="4">
        <f t="shared" si="8"/>
        <v>49.07</v>
      </c>
      <c r="F191" s="4">
        <f t="shared" si="9"/>
        <v>43.36</v>
      </c>
      <c r="G191" s="4">
        <f t="shared" si="10"/>
        <v>46.215000000000003</v>
      </c>
      <c r="H191" s="4">
        <f t="shared" si="11"/>
        <v>46.215000000000003</v>
      </c>
    </row>
    <row r="192" spans="1:8" x14ac:dyDescent="0.35">
      <c r="A192" s="5">
        <v>39681</v>
      </c>
      <c r="B192" s="4">
        <f>VLOOKUP($A192,'Implied Correlation'!D:E,2,0)</f>
        <v>48.64</v>
      </c>
      <c r="C192" s="4">
        <f>VLOOKUP($A192,'Implied Correlation'!G:H,2,0)</f>
        <v>42.5</v>
      </c>
      <c r="D192" s="4" t="e">
        <f>VLOOKUP($A192,'Implied Correlation'!A:B,2,0)</f>
        <v>#N/A</v>
      </c>
      <c r="E192" s="4">
        <f t="shared" si="8"/>
        <v>48.64</v>
      </c>
      <c r="F192" s="4">
        <f t="shared" si="9"/>
        <v>42.5</v>
      </c>
      <c r="G192" s="4">
        <f t="shared" si="10"/>
        <v>45.57</v>
      </c>
      <c r="H192" s="4">
        <f t="shared" si="11"/>
        <v>45.57</v>
      </c>
    </row>
    <row r="193" spans="1:8" x14ac:dyDescent="0.35">
      <c r="A193" s="5">
        <v>39682</v>
      </c>
      <c r="B193" s="4">
        <f>VLOOKUP($A193,'Implied Correlation'!D:E,2,0)</f>
        <v>48.14</v>
      </c>
      <c r="C193" s="4">
        <f>VLOOKUP($A193,'Implied Correlation'!G:H,2,0)</f>
        <v>44.01</v>
      </c>
      <c r="D193" s="4" t="e">
        <f>VLOOKUP($A193,'Implied Correlation'!A:B,2,0)</f>
        <v>#N/A</v>
      </c>
      <c r="E193" s="4">
        <f t="shared" si="8"/>
        <v>48.14</v>
      </c>
      <c r="F193" s="4">
        <f t="shared" si="9"/>
        <v>44.01</v>
      </c>
      <c r="G193" s="4">
        <f t="shared" si="10"/>
        <v>46.075000000000003</v>
      </c>
      <c r="H193" s="4">
        <f t="shared" si="11"/>
        <v>46.07500000000001</v>
      </c>
    </row>
    <row r="194" spans="1:8" x14ac:dyDescent="0.35">
      <c r="A194" s="5">
        <v>39685</v>
      </c>
      <c r="B194" s="4">
        <f>VLOOKUP($A194,'Implied Correlation'!D:E,2,0)</f>
        <v>49.9</v>
      </c>
      <c r="C194" s="4">
        <f>VLOOKUP($A194,'Implied Correlation'!G:H,2,0)</f>
        <v>44.17</v>
      </c>
      <c r="D194" s="4" t="e">
        <f>VLOOKUP($A194,'Implied Correlation'!A:B,2,0)</f>
        <v>#N/A</v>
      </c>
      <c r="E194" s="4">
        <f t="shared" si="8"/>
        <v>49.9</v>
      </c>
      <c r="F194" s="4">
        <f t="shared" si="9"/>
        <v>44.17</v>
      </c>
      <c r="G194" s="4">
        <f t="shared" si="10"/>
        <v>47.034999999999997</v>
      </c>
      <c r="H194" s="4">
        <f t="shared" si="11"/>
        <v>47.034999999999997</v>
      </c>
    </row>
    <row r="195" spans="1:8" x14ac:dyDescent="0.35">
      <c r="A195" s="5">
        <v>39686</v>
      </c>
      <c r="B195" s="4">
        <f>VLOOKUP($A195,'Implied Correlation'!D:E,2,0)</f>
        <v>49.87</v>
      </c>
      <c r="C195" s="4">
        <f>VLOOKUP($A195,'Implied Correlation'!G:H,2,0)</f>
        <v>43.61</v>
      </c>
      <c r="D195" s="4" t="e">
        <f>VLOOKUP($A195,'Implied Correlation'!A:B,2,0)</f>
        <v>#N/A</v>
      </c>
      <c r="E195" s="4">
        <f t="shared" ref="E195:E258" si="12">IF(ISNA(B195),IF(AND(ISNA(C195),ISNA(D195)),IF(ISNA(C195),D195,C195),AVERAGE(C195,D195)),B195)</f>
        <v>49.87</v>
      </c>
      <c r="F195" s="4">
        <f t="shared" ref="F195:F258" si="13">IF(ISNA(C195),IF(AND(ISNA(D195),ISNA(B195)),IF(ISNA(D195),B195,D195),AVERAGE(D195,B195)),C195)</f>
        <v>43.61</v>
      </c>
      <c r="G195" s="4">
        <f t="shared" ref="G195:G258" si="14">IF(ISNA(D195),IF(AND(ISNA(B195),ISNA(C195)),IF(ISNA(B195),C195,B195),AVERAGE(B195,C195)),D195)</f>
        <v>46.739999999999995</v>
      </c>
      <c r="H195" s="4">
        <f t="shared" ref="H195:H258" si="15">AVERAGE(E195:G195)</f>
        <v>46.739999999999988</v>
      </c>
    </row>
    <row r="196" spans="1:8" x14ac:dyDescent="0.35">
      <c r="A196" s="5">
        <v>39687</v>
      </c>
      <c r="B196" s="4">
        <f>VLOOKUP($A196,'Implied Correlation'!D:E,2,0)</f>
        <v>49.26</v>
      </c>
      <c r="C196" s="4">
        <f>VLOOKUP($A196,'Implied Correlation'!G:H,2,0)</f>
        <v>42.35</v>
      </c>
      <c r="D196" s="4" t="e">
        <f>VLOOKUP($A196,'Implied Correlation'!A:B,2,0)</f>
        <v>#N/A</v>
      </c>
      <c r="E196" s="4">
        <f t="shared" si="12"/>
        <v>49.26</v>
      </c>
      <c r="F196" s="4">
        <f t="shared" si="13"/>
        <v>42.35</v>
      </c>
      <c r="G196" s="4">
        <f t="shared" si="14"/>
        <v>45.805</v>
      </c>
      <c r="H196" s="4">
        <f t="shared" si="15"/>
        <v>45.805</v>
      </c>
    </row>
    <row r="197" spans="1:8" x14ac:dyDescent="0.35">
      <c r="A197" s="5">
        <v>39688</v>
      </c>
      <c r="B197" s="4">
        <f>VLOOKUP($A197,'Implied Correlation'!D:E,2,0)</f>
        <v>49.1</v>
      </c>
      <c r="C197" s="4">
        <f>VLOOKUP($A197,'Implied Correlation'!G:H,2,0)</f>
        <v>47.97</v>
      </c>
      <c r="D197" s="4" t="e">
        <f>VLOOKUP($A197,'Implied Correlation'!A:B,2,0)</f>
        <v>#N/A</v>
      </c>
      <c r="E197" s="4">
        <f t="shared" si="12"/>
        <v>49.1</v>
      </c>
      <c r="F197" s="4">
        <f t="shared" si="13"/>
        <v>47.97</v>
      </c>
      <c r="G197" s="4">
        <f t="shared" si="14"/>
        <v>48.534999999999997</v>
      </c>
      <c r="H197" s="4">
        <f t="shared" si="15"/>
        <v>48.534999999999997</v>
      </c>
    </row>
    <row r="198" spans="1:8" x14ac:dyDescent="0.35">
      <c r="A198" s="5">
        <v>39689</v>
      </c>
      <c r="B198" s="4">
        <f>VLOOKUP($A198,'Implied Correlation'!D:E,2,0)</f>
        <v>49.79</v>
      </c>
      <c r="C198" s="4">
        <f>VLOOKUP($A198,'Implied Correlation'!G:H,2,0)</f>
        <v>45.09</v>
      </c>
      <c r="D198" s="4" t="e">
        <f>VLOOKUP($A198,'Implied Correlation'!A:B,2,0)</f>
        <v>#N/A</v>
      </c>
      <c r="E198" s="4">
        <f t="shared" si="12"/>
        <v>49.79</v>
      </c>
      <c r="F198" s="4">
        <f t="shared" si="13"/>
        <v>45.09</v>
      </c>
      <c r="G198" s="4">
        <f t="shared" si="14"/>
        <v>47.44</v>
      </c>
      <c r="H198" s="4">
        <f t="shared" si="15"/>
        <v>47.44</v>
      </c>
    </row>
    <row r="199" spans="1:8" x14ac:dyDescent="0.35">
      <c r="A199" s="5">
        <v>39692</v>
      </c>
      <c r="B199" s="4" t="e">
        <f>VLOOKUP($A199,'Implied Correlation'!D:E,2,0)</f>
        <v>#N/A</v>
      </c>
      <c r="C199" s="4" t="e">
        <f>VLOOKUP($A199,'Implied Correlation'!G:H,2,0)</f>
        <v>#N/A</v>
      </c>
      <c r="D199" s="4" t="e">
        <f>VLOOKUP($A199,'Implied Correlation'!A:B,2,0)</f>
        <v>#N/A</v>
      </c>
      <c r="E199" s="4" t="e">
        <f t="shared" si="12"/>
        <v>#N/A</v>
      </c>
      <c r="F199" s="4" t="e">
        <f t="shared" si="13"/>
        <v>#N/A</v>
      </c>
      <c r="G199" s="4" t="e">
        <f t="shared" si="14"/>
        <v>#N/A</v>
      </c>
      <c r="H199" s="4" t="e">
        <f t="shared" si="15"/>
        <v>#N/A</v>
      </c>
    </row>
    <row r="200" spans="1:8" x14ac:dyDescent="0.35">
      <c r="A200" s="5">
        <v>39693</v>
      </c>
      <c r="B200" s="4">
        <f>VLOOKUP($A200,'Implied Correlation'!D:E,2,0)</f>
        <v>51.57</v>
      </c>
      <c r="C200" s="4">
        <f>VLOOKUP($A200,'Implied Correlation'!G:H,2,0)</f>
        <v>45.75</v>
      </c>
      <c r="D200" s="4" t="e">
        <f>VLOOKUP($A200,'Implied Correlation'!A:B,2,0)</f>
        <v>#N/A</v>
      </c>
      <c r="E200" s="4">
        <f t="shared" si="12"/>
        <v>51.57</v>
      </c>
      <c r="F200" s="4">
        <f t="shared" si="13"/>
        <v>45.75</v>
      </c>
      <c r="G200" s="4">
        <f t="shared" si="14"/>
        <v>48.66</v>
      </c>
      <c r="H200" s="4">
        <f t="shared" si="15"/>
        <v>48.66</v>
      </c>
    </row>
    <row r="201" spans="1:8" x14ac:dyDescent="0.35">
      <c r="A201" s="5">
        <v>39694</v>
      </c>
      <c r="B201" s="4">
        <f>VLOOKUP($A201,'Implied Correlation'!D:E,2,0)</f>
        <v>50.66</v>
      </c>
      <c r="C201" s="4">
        <f>VLOOKUP($A201,'Implied Correlation'!G:H,2,0)</f>
        <v>44.15</v>
      </c>
      <c r="D201" s="4" t="e">
        <f>VLOOKUP($A201,'Implied Correlation'!A:B,2,0)</f>
        <v>#N/A</v>
      </c>
      <c r="E201" s="4">
        <f t="shared" si="12"/>
        <v>50.66</v>
      </c>
      <c r="F201" s="4">
        <f t="shared" si="13"/>
        <v>44.15</v>
      </c>
      <c r="G201" s="4">
        <f t="shared" si="14"/>
        <v>47.405000000000001</v>
      </c>
      <c r="H201" s="4">
        <f t="shared" si="15"/>
        <v>47.405000000000001</v>
      </c>
    </row>
    <row r="202" spans="1:8" x14ac:dyDescent="0.35">
      <c r="A202" s="5">
        <v>39695</v>
      </c>
      <c r="B202" s="4">
        <f>VLOOKUP($A202,'Implied Correlation'!D:E,2,0)</f>
        <v>50.26</v>
      </c>
      <c r="C202" s="4">
        <f>VLOOKUP($A202,'Implied Correlation'!G:H,2,0)</f>
        <v>46.22</v>
      </c>
      <c r="D202" s="4" t="e">
        <f>VLOOKUP($A202,'Implied Correlation'!A:B,2,0)</f>
        <v>#N/A</v>
      </c>
      <c r="E202" s="4">
        <f t="shared" si="12"/>
        <v>50.26</v>
      </c>
      <c r="F202" s="4">
        <f t="shared" si="13"/>
        <v>46.22</v>
      </c>
      <c r="G202" s="4">
        <f t="shared" si="14"/>
        <v>48.239999999999995</v>
      </c>
      <c r="H202" s="4">
        <f t="shared" si="15"/>
        <v>48.239999999999988</v>
      </c>
    </row>
    <row r="203" spans="1:8" x14ac:dyDescent="0.35">
      <c r="A203" s="5">
        <v>39696</v>
      </c>
      <c r="B203" s="4">
        <f>VLOOKUP($A203,'Implied Correlation'!D:E,2,0)</f>
        <v>50.02</v>
      </c>
      <c r="C203" s="4">
        <f>VLOOKUP($A203,'Implied Correlation'!G:H,2,0)</f>
        <v>44.83</v>
      </c>
      <c r="D203" s="4" t="e">
        <f>VLOOKUP($A203,'Implied Correlation'!A:B,2,0)</f>
        <v>#N/A</v>
      </c>
      <c r="E203" s="4">
        <f t="shared" si="12"/>
        <v>50.02</v>
      </c>
      <c r="F203" s="4">
        <f t="shared" si="13"/>
        <v>44.83</v>
      </c>
      <c r="G203" s="4">
        <f t="shared" si="14"/>
        <v>47.424999999999997</v>
      </c>
      <c r="H203" s="4">
        <f t="shared" si="15"/>
        <v>47.42499999999999</v>
      </c>
    </row>
    <row r="204" spans="1:8" x14ac:dyDescent="0.35">
      <c r="A204" s="5">
        <v>39699</v>
      </c>
      <c r="B204" s="4">
        <f>VLOOKUP($A204,'Implied Correlation'!D:E,2,0)</f>
        <v>49.29</v>
      </c>
      <c r="C204" s="4">
        <f>VLOOKUP($A204,'Implied Correlation'!G:H,2,0)</f>
        <v>44.64</v>
      </c>
      <c r="D204" s="4" t="e">
        <f>VLOOKUP($A204,'Implied Correlation'!A:B,2,0)</f>
        <v>#N/A</v>
      </c>
      <c r="E204" s="4">
        <f t="shared" si="12"/>
        <v>49.29</v>
      </c>
      <c r="F204" s="4">
        <f t="shared" si="13"/>
        <v>44.64</v>
      </c>
      <c r="G204" s="4">
        <f t="shared" si="14"/>
        <v>46.965000000000003</v>
      </c>
      <c r="H204" s="4">
        <f t="shared" si="15"/>
        <v>46.965000000000003</v>
      </c>
    </row>
    <row r="205" spans="1:8" x14ac:dyDescent="0.35">
      <c r="A205" s="5">
        <v>39700</v>
      </c>
      <c r="B205" s="4">
        <f>VLOOKUP($A205,'Implied Correlation'!D:E,2,0)</f>
        <v>51.49</v>
      </c>
      <c r="C205" s="4">
        <f>VLOOKUP($A205,'Implied Correlation'!G:H,2,0)</f>
        <v>46.83</v>
      </c>
      <c r="D205" s="4" t="e">
        <f>VLOOKUP($A205,'Implied Correlation'!A:B,2,0)</f>
        <v>#N/A</v>
      </c>
      <c r="E205" s="4">
        <f t="shared" si="12"/>
        <v>51.49</v>
      </c>
      <c r="F205" s="4">
        <f t="shared" si="13"/>
        <v>46.83</v>
      </c>
      <c r="G205" s="4">
        <f t="shared" si="14"/>
        <v>49.16</v>
      </c>
      <c r="H205" s="4">
        <f t="shared" si="15"/>
        <v>49.16</v>
      </c>
    </row>
    <row r="206" spans="1:8" x14ac:dyDescent="0.35">
      <c r="A206" s="5">
        <v>39701</v>
      </c>
      <c r="B206" s="4">
        <f>VLOOKUP($A206,'Implied Correlation'!D:E,2,0)</f>
        <v>50.47</v>
      </c>
      <c r="C206" s="4">
        <f>VLOOKUP($A206,'Implied Correlation'!G:H,2,0)</f>
        <v>45.73</v>
      </c>
      <c r="D206" s="4" t="e">
        <f>VLOOKUP($A206,'Implied Correlation'!A:B,2,0)</f>
        <v>#N/A</v>
      </c>
      <c r="E206" s="4">
        <f t="shared" si="12"/>
        <v>50.47</v>
      </c>
      <c r="F206" s="4">
        <f t="shared" si="13"/>
        <v>45.73</v>
      </c>
      <c r="G206" s="4">
        <f t="shared" si="14"/>
        <v>48.099999999999994</v>
      </c>
      <c r="H206" s="4">
        <f t="shared" si="15"/>
        <v>48.099999999999994</v>
      </c>
    </row>
    <row r="207" spans="1:8" x14ac:dyDescent="0.35">
      <c r="A207" s="5">
        <v>39702</v>
      </c>
      <c r="B207" s="4">
        <f>VLOOKUP($A207,'Implied Correlation'!D:E,2,0)</f>
        <v>48.78</v>
      </c>
      <c r="C207" s="4">
        <f>VLOOKUP($A207,'Implied Correlation'!G:H,2,0)</f>
        <v>46.18</v>
      </c>
      <c r="D207" s="4" t="e">
        <f>VLOOKUP($A207,'Implied Correlation'!A:B,2,0)</f>
        <v>#N/A</v>
      </c>
      <c r="E207" s="4">
        <f t="shared" si="12"/>
        <v>48.78</v>
      </c>
      <c r="F207" s="4">
        <f t="shared" si="13"/>
        <v>46.18</v>
      </c>
      <c r="G207" s="4">
        <f t="shared" si="14"/>
        <v>47.480000000000004</v>
      </c>
      <c r="H207" s="4">
        <f t="shared" si="15"/>
        <v>47.48</v>
      </c>
    </row>
    <row r="208" spans="1:8" x14ac:dyDescent="0.35">
      <c r="A208" s="5">
        <v>39703</v>
      </c>
      <c r="B208" s="4">
        <f>VLOOKUP($A208,'Implied Correlation'!D:E,2,0)</f>
        <v>48.33</v>
      </c>
      <c r="C208" s="4">
        <f>VLOOKUP($A208,'Implied Correlation'!G:H,2,0)</f>
        <v>44.69</v>
      </c>
      <c r="D208" s="4" t="e">
        <f>VLOOKUP($A208,'Implied Correlation'!A:B,2,0)</f>
        <v>#N/A</v>
      </c>
      <c r="E208" s="4">
        <f t="shared" si="12"/>
        <v>48.33</v>
      </c>
      <c r="F208" s="4">
        <f t="shared" si="13"/>
        <v>44.69</v>
      </c>
      <c r="G208" s="4">
        <f t="shared" si="14"/>
        <v>46.51</v>
      </c>
      <c r="H208" s="4">
        <f t="shared" si="15"/>
        <v>46.51</v>
      </c>
    </row>
    <row r="209" spans="1:8" x14ac:dyDescent="0.35">
      <c r="A209" s="5">
        <v>39706</v>
      </c>
      <c r="B209" s="4">
        <f>VLOOKUP($A209,'Implied Correlation'!D:E,2,0)</f>
        <v>50.21</v>
      </c>
      <c r="C209" s="4">
        <f>VLOOKUP($A209,'Implied Correlation'!G:H,2,0)</f>
        <v>52.71</v>
      </c>
      <c r="D209" s="4" t="e">
        <f>VLOOKUP($A209,'Implied Correlation'!A:B,2,0)</f>
        <v>#N/A</v>
      </c>
      <c r="E209" s="4">
        <f t="shared" si="12"/>
        <v>50.21</v>
      </c>
      <c r="F209" s="4">
        <f t="shared" si="13"/>
        <v>52.71</v>
      </c>
      <c r="G209" s="4">
        <f t="shared" si="14"/>
        <v>51.46</v>
      </c>
      <c r="H209" s="4">
        <f t="shared" si="15"/>
        <v>51.46</v>
      </c>
    </row>
    <row r="210" spans="1:8" x14ac:dyDescent="0.35">
      <c r="A210" s="5">
        <v>39707</v>
      </c>
      <c r="B210" s="4">
        <f>VLOOKUP($A210,'Implied Correlation'!D:E,2,0)</f>
        <v>49.08</v>
      </c>
      <c r="C210" s="4">
        <f>VLOOKUP($A210,'Implied Correlation'!G:H,2,0)</f>
        <v>44.19</v>
      </c>
      <c r="D210" s="4" t="e">
        <f>VLOOKUP($A210,'Implied Correlation'!A:B,2,0)</f>
        <v>#N/A</v>
      </c>
      <c r="E210" s="4">
        <f t="shared" si="12"/>
        <v>49.08</v>
      </c>
      <c r="F210" s="4">
        <f t="shared" si="13"/>
        <v>44.19</v>
      </c>
      <c r="G210" s="4">
        <f t="shared" si="14"/>
        <v>46.634999999999998</v>
      </c>
      <c r="H210" s="4">
        <f t="shared" si="15"/>
        <v>46.634999999999998</v>
      </c>
    </row>
    <row r="211" spans="1:8" x14ac:dyDescent="0.35">
      <c r="A211" s="5">
        <v>39708</v>
      </c>
      <c r="B211" s="4">
        <f>VLOOKUP($A211,'Implied Correlation'!D:E,2,0)</f>
        <v>50.2</v>
      </c>
      <c r="C211" s="4">
        <f>VLOOKUP($A211,'Implied Correlation'!G:H,2,0)</f>
        <v>47.46</v>
      </c>
      <c r="D211" s="4" t="e">
        <f>VLOOKUP($A211,'Implied Correlation'!A:B,2,0)</f>
        <v>#N/A</v>
      </c>
      <c r="E211" s="4">
        <f t="shared" si="12"/>
        <v>50.2</v>
      </c>
      <c r="F211" s="4">
        <f t="shared" si="13"/>
        <v>47.46</v>
      </c>
      <c r="G211" s="4">
        <f t="shared" si="14"/>
        <v>48.83</v>
      </c>
      <c r="H211" s="4">
        <f t="shared" si="15"/>
        <v>48.830000000000005</v>
      </c>
    </row>
    <row r="212" spans="1:8" x14ac:dyDescent="0.35">
      <c r="A212" s="5">
        <v>39709</v>
      </c>
      <c r="B212" s="4">
        <f>VLOOKUP($A212,'Implied Correlation'!D:E,2,0)</f>
        <v>47.72</v>
      </c>
      <c r="C212" s="4">
        <f>VLOOKUP($A212,'Implied Correlation'!G:H,2,0)</f>
        <v>45.92</v>
      </c>
      <c r="D212" s="4" t="e">
        <f>VLOOKUP($A212,'Implied Correlation'!A:B,2,0)</f>
        <v>#N/A</v>
      </c>
      <c r="E212" s="4">
        <f t="shared" si="12"/>
        <v>47.72</v>
      </c>
      <c r="F212" s="4">
        <f t="shared" si="13"/>
        <v>45.92</v>
      </c>
      <c r="G212" s="4">
        <f t="shared" si="14"/>
        <v>46.82</v>
      </c>
      <c r="H212" s="4">
        <f t="shared" si="15"/>
        <v>46.82</v>
      </c>
    </row>
    <row r="213" spans="1:8" x14ac:dyDescent="0.35">
      <c r="A213" s="5">
        <v>39710</v>
      </c>
      <c r="B213" s="4">
        <f>VLOOKUP($A213,'Implied Correlation'!D:E,2,0)</f>
        <v>53.22</v>
      </c>
      <c r="C213" s="4">
        <f>VLOOKUP($A213,'Implied Correlation'!G:H,2,0)</f>
        <v>57.76</v>
      </c>
      <c r="D213" s="4" t="e">
        <f>VLOOKUP($A213,'Implied Correlation'!A:B,2,0)</f>
        <v>#N/A</v>
      </c>
      <c r="E213" s="4">
        <f t="shared" si="12"/>
        <v>53.22</v>
      </c>
      <c r="F213" s="4">
        <f t="shared" si="13"/>
        <v>57.76</v>
      </c>
      <c r="G213" s="4">
        <f t="shared" si="14"/>
        <v>55.489999999999995</v>
      </c>
      <c r="H213" s="4">
        <f t="shared" si="15"/>
        <v>55.489999999999988</v>
      </c>
    </row>
    <row r="214" spans="1:8" x14ac:dyDescent="0.35">
      <c r="A214" s="5">
        <v>39713</v>
      </c>
      <c r="B214" s="4">
        <f>VLOOKUP($A214,'Implied Correlation'!D:E,2,0)</f>
        <v>51.36</v>
      </c>
      <c r="C214" s="4">
        <f>VLOOKUP($A214,'Implied Correlation'!G:H,2,0)</f>
        <v>52.39</v>
      </c>
      <c r="D214" s="4" t="e">
        <f>VLOOKUP($A214,'Implied Correlation'!A:B,2,0)</f>
        <v>#N/A</v>
      </c>
      <c r="E214" s="4">
        <f t="shared" si="12"/>
        <v>51.36</v>
      </c>
      <c r="F214" s="4">
        <f t="shared" si="13"/>
        <v>52.39</v>
      </c>
      <c r="G214" s="4">
        <f t="shared" si="14"/>
        <v>51.875</v>
      </c>
      <c r="H214" s="4">
        <f t="shared" si="15"/>
        <v>51.875</v>
      </c>
    </row>
    <row r="215" spans="1:8" x14ac:dyDescent="0.35">
      <c r="A215" s="5">
        <v>39714</v>
      </c>
      <c r="B215" s="4">
        <f>VLOOKUP($A215,'Implied Correlation'!D:E,2,0)</f>
        <v>53.79</v>
      </c>
      <c r="C215" s="4">
        <f>VLOOKUP($A215,'Implied Correlation'!G:H,2,0)</f>
        <v>55.23</v>
      </c>
      <c r="D215" s="4" t="e">
        <f>VLOOKUP($A215,'Implied Correlation'!A:B,2,0)</f>
        <v>#N/A</v>
      </c>
      <c r="E215" s="4">
        <f t="shared" si="12"/>
        <v>53.79</v>
      </c>
      <c r="F215" s="4">
        <f t="shared" si="13"/>
        <v>55.23</v>
      </c>
      <c r="G215" s="4">
        <f t="shared" si="14"/>
        <v>54.51</v>
      </c>
      <c r="H215" s="4">
        <f t="shared" si="15"/>
        <v>54.51</v>
      </c>
    </row>
    <row r="216" spans="1:8" x14ac:dyDescent="0.35">
      <c r="A216" s="5">
        <v>39715</v>
      </c>
      <c r="B216" s="4">
        <f>VLOOKUP($A216,'Implied Correlation'!D:E,2,0)</f>
        <v>52.44</v>
      </c>
      <c r="C216" s="4">
        <f>VLOOKUP($A216,'Implied Correlation'!G:H,2,0)</f>
        <v>54.09</v>
      </c>
      <c r="D216" s="4" t="e">
        <f>VLOOKUP($A216,'Implied Correlation'!A:B,2,0)</f>
        <v>#N/A</v>
      </c>
      <c r="E216" s="4">
        <f t="shared" si="12"/>
        <v>52.44</v>
      </c>
      <c r="F216" s="4">
        <f t="shared" si="13"/>
        <v>54.09</v>
      </c>
      <c r="G216" s="4">
        <f t="shared" si="14"/>
        <v>53.265000000000001</v>
      </c>
      <c r="H216" s="4">
        <f t="shared" si="15"/>
        <v>53.265000000000008</v>
      </c>
    </row>
    <row r="217" spans="1:8" x14ac:dyDescent="0.35">
      <c r="A217" s="5">
        <v>39716</v>
      </c>
      <c r="B217" s="4">
        <f>VLOOKUP($A217,'Implied Correlation'!D:E,2,0)</f>
        <v>52.24</v>
      </c>
      <c r="C217" s="4">
        <f>VLOOKUP($A217,'Implied Correlation'!G:H,2,0)</f>
        <v>55</v>
      </c>
      <c r="D217" s="4" t="e">
        <f>VLOOKUP($A217,'Implied Correlation'!A:B,2,0)</f>
        <v>#N/A</v>
      </c>
      <c r="E217" s="4">
        <f t="shared" si="12"/>
        <v>52.24</v>
      </c>
      <c r="F217" s="4">
        <f t="shared" si="13"/>
        <v>55</v>
      </c>
      <c r="G217" s="4">
        <f t="shared" si="14"/>
        <v>53.620000000000005</v>
      </c>
      <c r="H217" s="4">
        <f t="shared" si="15"/>
        <v>53.620000000000005</v>
      </c>
    </row>
    <row r="218" spans="1:8" x14ac:dyDescent="0.35">
      <c r="A218" s="5">
        <v>39717</v>
      </c>
      <c r="B218" s="4">
        <f>VLOOKUP($A218,'Implied Correlation'!D:E,2,0)</f>
        <v>52.19</v>
      </c>
      <c r="C218" s="4">
        <f>VLOOKUP($A218,'Implied Correlation'!G:H,2,0)</f>
        <v>55.98</v>
      </c>
      <c r="D218" s="4" t="e">
        <f>VLOOKUP($A218,'Implied Correlation'!A:B,2,0)</f>
        <v>#N/A</v>
      </c>
      <c r="E218" s="4">
        <f t="shared" si="12"/>
        <v>52.19</v>
      </c>
      <c r="F218" s="4">
        <f t="shared" si="13"/>
        <v>55.98</v>
      </c>
      <c r="G218" s="4">
        <f t="shared" si="14"/>
        <v>54.084999999999994</v>
      </c>
      <c r="H218" s="4">
        <f t="shared" si="15"/>
        <v>54.085000000000001</v>
      </c>
    </row>
    <row r="219" spans="1:8" x14ac:dyDescent="0.35">
      <c r="A219" s="5">
        <v>39720</v>
      </c>
      <c r="B219" s="4">
        <f>VLOOKUP($A219,'Implied Correlation'!D:E,2,0)</f>
        <v>51.83</v>
      </c>
      <c r="C219" s="4">
        <f>VLOOKUP($A219,'Implied Correlation'!G:H,2,0)</f>
        <v>59.11</v>
      </c>
      <c r="D219" s="4" t="e">
        <f>VLOOKUP($A219,'Implied Correlation'!A:B,2,0)</f>
        <v>#N/A</v>
      </c>
      <c r="E219" s="4">
        <f t="shared" si="12"/>
        <v>51.83</v>
      </c>
      <c r="F219" s="4">
        <f t="shared" si="13"/>
        <v>59.11</v>
      </c>
      <c r="G219" s="4">
        <f t="shared" si="14"/>
        <v>55.47</v>
      </c>
      <c r="H219" s="4">
        <f t="shared" si="15"/>
        <v>55.47</v>
      </c>
    </row>
    <row r="220" spans="1:8" x14ac:dyDescent="0.35">
      <c r="A220" s="5">
        <v>39721</v>
      </c>
      <c r="B220" s="4">
        <f>VLOOKUP($A220,'Implied Correlation'!D:E,2,0)</f>
        <v>53</v>
      </c>
      <c r="C220" s="4">
        <f>VLOOKUP($A220,'Implied Correlation'!G:H,2,0)</f>
        <v>60.72</v>
      </c>
      <c r="D220" s="4" t="e">
        <f>VLOOKUP($A220,'Implied Correlation'!A:B,2,0)</f>
        <v>#N/A</v>
      </c>
      <c r="E220" s="4">
        <f t="shared" si="12"/>
        <v>53</v>
      </c>
      <c r="F220" s="4">
        <f t="shared" si="13"/>
        <v>60.72</v>
      </c>
      <c r="G220" s="4">
        <f t="shared" si="14"/>
        <v>56.86</v>
      </c>
      <c r="H220" s="4">
        <f t="shared" si="15"/>
        <v>56.859999999999992</v>
      </c>
    </row>
    <row r="221" spans="1:8" x14ac:dyDescent="0.35">
      <c r="A221" s="5">
        <v>39722</v>
      </c>
      <c r="B221" s="4">
        <f>VLOOKUP($A221,'Implied Correlation'!D:E,2,0)</f>
        <v>52.79</v>
      </c>
      <c r="C221" s="4">
        <f>VLOOKUP($A221,'Implied Correlation'!G:H,2,0)</f>
        <v>59.45</v>
      </c>
      <c r="D221" s="4" t="e">
        <f>VLOOKUP($A221,'Implied Correlation'!A:B,2,0)</f>
        <v>#N/A</v>
      </c>
      <c r="E221" s="4">
        <f t="shared" si="12"/>
        <v>52.79</v>
      </c>
      <c r="F221" s="4">
        <f t="shared" si="13"/>
        <v>59.45</v>
      </c>
      <c r="G221" s="4">
        <f t="shared" si="14"/>
        <v>56.120000000000005</v>
      </c>
      <c r="H221" s="4">
        <f t="shared" si="15"/>
        <v>56.120000000000005</v>
      </c>
    </row>
    <row r="222" spans="1:8" x14ac:dyDescent="0.35">
      <c r="A222" s="5">
        <v>39723</v>
      </c>
      <c r="B222" s="4">
        <f>VLOOKUP($A222,'Implied Correlation'!D:E,2,0)</f>
        <v>52.17</v>
      </c>
      <c r="C222" s="4">
        <f>VLOOKUP($A222,'Implied Correlation'!G:H,2,0)</f>
        <v>59.57</v>
      </c>
      <c r="D222" s="4" t="e">
        <f>VLOOKUP($A222,'Implied Correlation'!A:B,2,0)</f>
        <v>#N/A</v>
      </c>
      <c r="E222" s="4">
        <f t="shared" si="12"/>
        <v>52.17</v>
      </c>
      <c r="F222" s="4">
        <f t="shared" si="13"/>
        <v>59.57</v>
      </c>
      <c r="G222" s="4">
        <f t="shared" si="14"/>
        <v>55.870000000000005</v>
      </c>
      <c r="H222" s="4">
        <f t="shared" si="15"/>
        <v>55.870000000000005</v>
      </c>
    </row>
    <row r="223" spans="1:8" x14ac:dyDescent="0.35">
      <c r="A223" s="5">
        <v>39724</v>
      </c>
      <c r="B223" s="4">
        <f>VLOOKUP($A223,'Implied Correlation'!D:E,2,0)</f>
        <v>52.14</v>
      </c>
      <c r="C223" s="4">
        <f>VLOOKUP($A223,'Implied Correlation'!G:H,2,0)</f>
        <v>61.43</v>
      </c>
      <c r="D223" s="4" t="e">
        <f>VLOOKUP($A223,'Implied Correlation'!A:B,2,0)</f>
        <v>#N/A</v>
      </c>
      <c r="E223" s="4">
        <f t="shared" si="12"/>
        <v>52.14</v>
      </c>
      <c r="F223" s="4">
        <f t="shared" si="13"/>
        <v>61.43</v>
      </c>
      <c r="G223" s="4">
        <f t="shared" si="14"/>
        <v>56.784999999999997</v>
      </c>
      <c r="H223" s="4">
        <f t="shared" si="15"/>
        <v>56.784999999999997</v>
      </c>
    </row>
    <row r="224" spans="1:8" x14ac:dyDescent="0.35">
      <c r="A224" s="5">
        <v>39727</v>
      </c>
      <c r="B224" s="4">
        <f>VLOOKUP($A224,'Implied Correlation'!D:E,2,0)</f>
        <v>47.47</v>
      </c>
      <c r="C224" s="4">
        <f>VLOOKUP($A224,'Implied Correlation'!G:H,2,0)</f>
        <v>59.04</v>
      </c>
      <c r="D224" s="4" t="e">
        <f>VLOOKUP($A224,'Implied Correlation'!A:B,2,0)</f>
        <v>#N/A</v>
      </c>
      <c r="E224" s="4">
        <f t="shared" si="12"/>
        <v>47.47</v>
      </c>
      <c r="F224" s="4">
        <f t="shared" si="13"/>
        <v>59.04</v>
      </c>
      <c r="G224" s="4">
        <f t="shared" si="14"/>
        <v>53.254999999999995</v>
      </c>
      <c r="H224" s="4">
        <f t="shared" si="15"/>
        <v>53.254999999999995</v>
      </c>
    </row>
    <row r="225" spans="1:8" x14ac:dyDescent="0.35">
      <c r="A225" s="5">
        <v>39728</v>
      </c>
      <c r="B225" s="4">
        <f>VLOOKUP($A225,'Implied Correlation'!D:E,2,0)</f>
        <v>46.76</v>
      </c>
      <c r="C225" s="4">
        <f>VLOOKUP($A225,'Implied Correlation'!G:H,2,0)</f>
        <v>60.51</v>
      </c>
      <c r="D225" s="4" t="e">
        <f>VLOOKUP($A225,'Implied Correlation'!A:B,2,0)</f>
        <v>#N/A</v>
      </c>
      <c r="E225" s="4">
        <f t="shared" si="12"/>
        <v>46.76</v>
      </c>
      <c r="F225" s="4">
        <f t="shared" si="13"/>
        <v>60.51</v>
      </c>
      <c r="G225" s="4">
        <f t="shared" si="14"/>
        <v>53.634999999999998</v>
      </c>
      <c r="H225" s="4">
        <f t="shared" si="15"/>
        <v>53.634999999999998</v>
      </c>
    </row>
    <row r="226" spans="1:8" x14ac:dyDescent="0.35">
      <c r="A226" s="5">
        <v>39729</v>
      </c>
      <c r="B226" s="4">
        <f>VLOOKUP($A226,'Implied Correlation'!D:E,2,0)</f>
        <v>49.34</v>
      </c>
      <c r="C226" s="4">
        <f>VLOOKUP($A226,'Implied Correlation'!G:H,2,0)</f>
        <v>64.83</v>
      </c>
      <c r="D226" s="4" t="e">
        <f>VLOOKUP($A226,'Implied Correlation'!A:B,2,0)</f>
        <v>#N/A</v>
      </c>
      <c r="E226" s="4">
        <f t="shared" si="12"/>
        <v>49.34</v>
      </c>
      <c r="F226" s="4">
        <f t="shared" si="13"/>
        <v>64.83</v>
      </c>
      <c r="G226" s="4">
        <f t="shared" si="14"/>
        <v>57.085000000000001</v>
      </c>
      <c r="H226" s="4">
        <f t="shared" si="15"/>
        <v>57.085000000000001</v>
      </c>
    </row>
    <row r="227" spans="1:8" x14ac:dyDescent="0.35">
      <c r="A227" s="5">
        <v>39730</v>
      </c>
      <c r="B227" s="4">
        <f>VLOOKUP($A227,'Implied Correlation'!D:E,2,0)</f>
        <v>47.13</v>
      </c>
      <c r="C227" s="4">
        <f>VLOOKUP($A227,'Implied Correlation'!G:H,2,0)</f>
        <v>61.41</v>
      </c>
      <c r="D227" s="4" t="e">
        <f>VLOOKUP($A227,'Implied Correlation'!A:B,2,0)</f>
        <v>#N/A</v>
      </c>
      <c r="E227" s="4">
        <f t="shared" si="12"/>
        <v>47.13</v>
      </c>
      <c r="F227" s="4">
        <f t="shared" si="13"/>
        <v>61.41</v>
      </c>
      <c r="G227" s="4">
        <f t="shared" si="14"/>
        <v>54.269999999999996</v>
      </c>
      <c r="H227" s="4">
        <f t="shared" si="15"/>
        <v>54.27</v>
      </c>
    </row>
    <row r="228" spans="1:8" x14ac:dyDescent="0.35">
      <c r="A228" s="5">
        <v>39731</v>
      </c>
      <c r="B228" s="4">
        <f>VLOOKUP($A228,'Implied Correlation'!D:E,2,0)</f>
        <v>42.76</v>
      </c>
      <c r="C228" s="4">
        <f>VLOOKUP($A228,'Implied Correlation'!G:H,2,0)</f>
        <v>64.62</v>
      </c>
      <c r="D228" s="4" t="e">
        <f>VLOOKUP($A228,'Implied Correlation'!A:B,2,0)</f>
        <v>#N/A</v>
      </c>
      <c r="E228" s="4">
        <f t="shared" si="12"/>
        <v>42.76</v>
      </c>
      <c r="F228" s="4">
        <f t="shared" si="13"/>
        <v>64.62</v>
      </c>
      <c r="G228" s="4">
        <f t="shared" si="14"/>
        <v>53.69</v>
      </c>
      <c r="H228" s="4">
        <f t="shared" si="15"/>
        <v>53.69</v>
      </c>
    </row>
    <row r="229" spans="1:8" x14ac:dyDescent="0.35">
      <c r="A229" s="5">
        <v>39734</v>
      </c>
      <c r="B229" s="4">
        <f>VLOOKUP($A229,'Implied Correlation'!D:E,2,0)</f>
        <v>43.62</v>
      </c>
      <c r="C229" s="4">
        <f>VLOOKUP($A229,'Implied Correlation'!G:H,2,0)</f>
        <v>57.55</v>
      </c>
      <c r="D229" s="4" t="e">
        <f>VLOOKUP($A229,'Implied Correlation'!A:B,2,0)</f>
        <v>#N/A</v>
      </c>
      <c r="E229" s="4">
        <f t="shared" si="12"/>
        <v>43.62</v>
      </c>
      <c r="F229" s="4">
        <f t="shared" si="13"/>
        <v>57.55</v>
      </c>
      <c r="G229" s="4">
        <f t="shared" si="14"/>
        <v>50.584999999999994</v>
      </c>
      <c r="H229" s="4">
        <f t="shared" si="15"/>
        <v>50.585000000000001</v>
      </c>
    </row>
    <row r="230" spans="1:8" x14ac:dyDescent="0.35">
      <c r="A230" s="5">
        <v>39735</v>
      </c>
      <c r="B230" s="4">
        <f>VLOOKUP($A230,'Implied Correlation'!D:E,2,0)</f>
        <v>49.64</v>
      </c>
      <c r="C230" s="4">
        <f>VLOOKUP($A230,'Implied Correlation'!G:H,2,0)</f>
        <v>62.42</v>
      </c>
      <c r="D230" s="4" t="e">
        <f>VLOOKUP($A230,'Implied Correlation'!A:B,2,0)</f>
        <v>#N/A</v>
      </c>
      <c r="E230" s="4">
        <f t="shared" si="12"/>
        <v>49.64</v>
      </c>
      <c r="F230" s="4">
        <f t="shared" si="13"/>
        <v>62.42</v>
      </c>
      <c r="G230" s="4">
        <f t="shared" si="14"/>
        <v>56.03</v>
      </c>
      <c r="H230" s="4">
        <f t="shared" si="15"/>
        <v>56.03</v>
      </c>
    </row>
    <row r="231" spans="1:8" x14ac:dyDescent="0.35">
      <c r="A231" s="5">
        <v>39736</v>
      </c>
      <c r="B231" s="4">
        <f>VLOOKUP($A231,'Implied Correlation'!D:E,2,0)</f>
        <v>53.85</v>
      </c>
      <c r="C231" s="4">
        <f>VLOOKUP($A231,'Implied Correlation'!G:H,2,0)</f>
        <v>66</v>
      </c>
      <c r="D231" s="4" t="e">
        <f>VLOOKUP($A231,'Implied Correlation'!A:B,2,0)</f>
        <v>#N/A</v>
      </c>
      <c r="E231" s="4">
        <f t="shared" si="12"/>
        <v>53.85</v>
      </c>
      <c r="F231" s="4">
        <f t="shared" si="13"/>
        <v>66</v>
      </c>
      <c r="G231" s="4">
        <f t="shared" si="14"/>
        <v>59.924999999999997</v>
      </c>
      <c r="H231" s="4">
        <f t="shared" si="15"/>
        <v>59.92499999999999</v>
      </c>
    </row>
    <row r="232" spans="1:8" x14ac:dyDescent="0.35">
      <c r="A232" s="5">
        <v>39737</v>
      </c>
      <c r="B232" s="4">
        <f>VLOOKUP($A232,'Implied Correlation'!D:E,2,0)</f>
        <v>54.65</v>
      </c>
      <c r="C232" s="4">
        <f>VLOOKUP($A232,'Implied Correlation'!G:H,2,0)</f>
        <v>70.75</v>
      </c>
      <c r="D232" s="4" t="e">
        <f>VLOOKUP($A232,'Implied Correlation'!A:B,2,0)</f>
        <v>#N/A</v>
      </c>
      <c r="E232" s="4">
        <f t="shared" si="12"/>
        <v>54.65</v>
      </c>
      <c r="F232" s="4">
        <f t="shared" si="13"/>
        <v>70.75</v>
      </c>
      <c r="G232" s="4">
        <f t="shared" si="14"/>
        <v>62.7</v>
      </c>
      <c r="H232" s="4">
        <f t="shared" si="15"/>
        <v>62.70000000000001</v>
      </c>
    </row>
    <row r="233" spans="1:8" x14ac:dyDescent="0.35">
      <c r="A233" s="5">
        <v>39738</v>
      </c>
      <c r="B233" s="4">
        <f>VLOOKUP($A233,'Implied Correlation'!D:E,2,0)</f>
        <v>61.97</v>
      </c>
      <c r="C233" s="4">
        <f>VLOOKUP($A233,'Implied Correlation'!G:H,2,0)</f>
        <v>82.48</v>
      </c>
      <c r="D233" s="4" t="e">
        <f>VLOOKUP($A233,'Implied Correlation'!A:B,2,0)</f>
        <v>#N/A</v>
      </c>
      <c r="E233" s="4">
        <f t="shared" si="12"/>
        <v>61.97</v>
      </c>
      <c r="F233" s="4">
        <f t="shared" si="13"/>
        <v>82.48</v>
      </c>
      <c r="G233" s="4">
        <f t="shared" si="14"/>
        <v>72.224999999999994</v>
      </c>
      <c r="H233" s="4">
        <f t="shared" si="15"/>
        <v>72.224999999999994</v>
      </c>
    </row>
    <row r="234" spans="1:8" x14ac:dyDescent="0.35">
      <c r="A234" s="5">
        <v>39741</v>
      </c>
      <c r="B234" s="4">
        <f>VLOOKUP($A234,'Implied Correlation'!D:E,2,0)</f>
        <v>61.91</v>
      </c>
      <c r="C234" s="4">
        <f>VLOOKUP($A234,'Implied Correlation'!G:H,2,0)</f>
        <v>72.31</v>
      </c>
      <c r="D234" s="4" t="e">
        <f>VLOOKUP($A234,'Implied Correlation'!A:B,2,0)</f>
        <v>#N/A</v>
      </c>
      <c r="E234" s="4">
        <f t="shared" si="12"/>
        <v>61.91</v>
      </c>
      <c r="F234" s="4">
        <f t="shared" si="13"/>
        <v>72.31</v>
      </c>
      <c r="G234" s="4">
        <f t="shared" si="14"/>
        <v>67.11</v>
      </c>
      <c r="H234" s="4">
        <f t="shared" si="15"/>
        <v>67.11</v>
      </c>
    </row>
    <row r="235" spans="1:8" x14ac:dyDescent="0.35">
      <c r="A235" s="5">
        <v>39742</v>
      </c>
      <c r="B235" s="4">
        <f>VLOOKUP($A235,'Implied Correlation'!D:E,2,0)</f>
        <v>63.02</v>
      </c>
      <c r="C235" s="4">
        <f>VLOOKUP($A235,'Implied Correlation'!G:H,2,0)</f>
        <v>71.23</v>
      </c>
      <c r="D235" s="4" t="e">
        <f>VLOOKUP($A235,'Implied Correlation'!A:B,2,0)</f>
        <v>#N/A</v>
      </c>
      <c r="E235" s="4">
        <f t="shared" si="12"/>
        <v>63.02</v>
      </c>
      <c r="F235" s="4">
        <f t="shared" si="13"/>
        <v>71.23</v>
      </c>
      <c r="G235" s="4">
        <f t="shared" si="14"/>
        <v>67.125</v>
      </c>
      <c r="H235" s="4">
        <f t="shared" si="15"/>
        <v>67.125</v>
      </c>
    </row>
    <row r="236" spans="1:8" x14ac:dyDescent="0.35">
      <c r="A236" s="5">
        <v>39743</v>
      </c>
      <c r="B236" s="4">
        <f>VLOOKUP($A236,'Implied Correlation'!D:E,2,0)</f>
        <v>60.68</v>
      </c>
      <c r="C236" s="4">
        <f>VLOOKUP($A236,'Implied Correlation'!G:H,2,0)</f>
        <v>77.86</v>
      </c>
      <c r="D236" s="4" t="e">
        <f>VLOOKUP($A236,'Implied Correlation'!A:B,2,0)</f>
        <v>#N/A</v>
      </c>
      <c r="E236" s="4">
        <f t="shared" si="12"/>
        <v>60.68</v>
      </c>
      <c r="F236" s="4">
        <f t="shared" si="13"/>
        <v>77.86</v>
      </c>
      <c r="G236" s="4">
        <f t="shared" si="14"/>
        <v>69.27</v>
      </c>
      <c r="H236" s="4">
        <f t="shared" si="15"/>
        <v>69.27</v>
      </c>
    </row>
    <row r="237" spans="1:8" x14ac:dyDescent="0.35">
      <c r="A237" s="5">
        <v>39744</v>
      </c>
      <c r="B237" s="4">
        <f>VLOOKUP($A237,'Implied Correlation'!D:E,2,0)</f>
        <v>57.57</v>
      </c>
      <c r="C237" s="4">
        <f>VLOOKUP($A237,'Implied Correlation'!G:H,2,0)</f>
        <v>77.959999999999994</v>
      </c>
      <c r="D237" s="4" t="e">
        <f>VLOOKUP($A237,'Implied Correlation'!A:B,2,0)</f>
        <v>#N/A</v>
      </c>
      <c r="E237" s="4">
        <f t="shared" si="12"/>
        <v>57.57</v>
      </c>
      <c r="F237" s="4">
        <f t="shared" si="13"/>
        <v>77.959999999999994</v>
      </c>
      <c r="G237" s="4">
        <f t="shared" si="14"/>
        <v>67.765000000000001</v>
      </c>
      <c r="H237" s="4">
        <f t="shared" si="15"/>
        <v>67.765000000000001</v>
      </c>
    </row>
    <row r="238" spans="1:8" x14ac:dyDescent="0.35">
      <c r="A238" s="5">
        <v>39745</v>
      </c>
      <c r="B238" s="4">
        <f>VLOOKUP($A238,'Implied Correlation'!D:E,2,0)</f>
        <v>66.02</v>
      </c>
      <c r="C238" s="4">
        <f>VLOOKUP($A238,'Implied Correlation'!G:H,2,0)</f>
        <v>94.56</v>
      </c>
      <c r="D238" s="4" t="e">
        <f>VLOOKUP($A238,'Implied Correlation'!A:B,2,0)</f>
        <v>#N/A</v>
      </c>
      <c r="E238" s="4">
        <f t="shared" si="12"/>
        <v>66.02</v>
      </c>
      <c r="F238" s="4">
        <f t="shared" si="13"/>
        <v>94.56</v>
      </c>
      <c r="G238" s="4">
        <f t="shared" si="14"/>
        <v>80.289999999999992</v>
      </c>
      <c r="H238" s="4">
        <f t="shared" si="15"/>
        <v>80.289999999999992</v>
      </c>
    </row>
    <row r="239" spans="1:8" x14ac:dyDescent="0.35">
      <c r="A239" s="5">
        <v>39748</v>
      </c>
      <c r="B239" s="4">
        <f>VLOOKUP($A239,'Implied Correlation'!D:E,2,0)</f>
        <v>68.33</v>
      </c>
      <c r="C239" s="4">
        <f>VLOOKUP($A239,'Implied Correlation'!G:H,2,0)</f>
        <v>95.22</v>
      </c>
      <c r="D239" s="4" t="e">
        <f>VLOOKUP($A239,'Implied Correlation'!A:B,2,0)</f>
        <v>#N/A</v>
      </c>
      <c r="E239" s="4">
        <f t="shared" si="12"/>
        <v>68.33</v>
      </c>
      <c r="F239" s="4">
        <f t="shared" si="13"/>
        <v>95.22</v>
      </c>
      <c r="G239" s="4">
        <f t="shared" si="14"/>
        <v>81.775000000000006</v>
      </c>
      <c r="H239" s="4">
        <f t="shared" si="15"/>
        <v>81.775000000000006</v>
      </c>
    </row>
    <row r="240" spans="1:8" x14ac:dyDescent="0.35">
      <c r="A240" s="5">
        <v>39749</v>
      </c>
      <c r="B240" s="4">
        <f>VLOOKUP($A240,'Implied Correlation'!D:E,2,0)</f>
        <v>67.19</v>
      </c>
      <c r="C240" s="4">
        <f>VLOOKUP($A240,'Implied Correlation'!G:H,2,0)</f>
        <v>86.33</v>
      </c>
      <c r="D240" s="4" t="e">
        <f>VLOOKUP($A240,'Implied Correlation'!A:B,2,0)</f>
        <v>#N/A</v>
      </c>
      <c r="E240" s="4">
        <f t="shared" si="12"/>
        <v>67.19</v>
      </c>
      <c r="F240" s="4">
        <f t="shared" si="13"/>
        <v>86.33</v>
      </c>
      <c r="G240" s="4">
        <f t="shared" si="14"/>
        <v>76.759999999999991</v>
      </c>
      <c r="H240" s="4">
        <f t="shared" si="15"/>
        <v>76.759999999999991</v>
      </c>
    </row>
    <row r="241" spans="1:8" x14ac:dyDescent="0.35">
      <c r="A241" s="5">
        <v>39750</v>
      </c>
      <c r="B241" s="4">
        <f>VLOOKUP($A241,'Implied Correlation'!D:E,2,0)</f>
        <v>72.14</v>
      </c>
      <c r="C241" s="4">
        <f>VLOOKUP($A241,'Implied Correlation'!G:H,2,0)</f>
        <v>88.47</v>
      </c>
      <c r="D241" s="4" t="e">
        <f>VLOOKUP($A241,'Implied Correlation'!A:B,2,0)</f>
        <v>#N/A</v>
      </c>
      <c r="E241" s="4">
        <f t="shared" si="12"/>
        <v>72.14</v>
      </c>
      <c r="F241" s="4">
        <f t="shared" si="13"/>
        <v>88.47</v>
      </c>
      <c r="G241" s="4">
        <f t="shared" si="14"/>
        <v>80.305000000000007</v>
      </c>
      <c r="H241" s="4">
        <f t="shared" si="15"/>
        <v>80.305000000000007</v>
      </c>
    </row>
    <row r="242" spans="1:8" x14ac:dyDescent="0.35">
      <c r="A242" s="5">
        <v>39751</v>
      </c>
      <c r="B242" s="4">
        <f>VLOOKUP($A242,'Implied Correlation'!D:E,2,0)</f>
        <v>65.489999999999995</v>
      </c>
      <c r="C242" s="4">
        <f>VLOOKUP($A242,'Implied Correlation'!G:H,2,0)</f>
        <v>73.540000000000006</v>
      </c>
      <c r="D242" s="4" t="e">
        <f>VLOOKUP($A242,'Implied Correlation'!A:B,2,0)</f>
        <v>#N/A</v>
      </c>
      <c r="E242" s="4">
        <f t="shared" si="12"/>
        <v>65.489999999999995</v>
      </c>
      <c r="F242" s="4">
        <f t="shared" si="13"/>
        <v>73.540000000000006</v>
      </c>
      <c r="G242" s="4">
        <f t="shared" si="14"/>
        <v>69.515000000000001</v>
      </c>
      <c r="H242" s="4">
        <f t="shared" si="15"/>
        <v>69.515000000000001</v>
      </c>
    </row>
    <row r="243" spans="1:8" x14ac:dyDescent="0.35">
      <c r="A243" s="5">
        <v>39752</v>
      </c>
      <c r="B243" s="4">
        <f>VLOOKUP($A243,'Implied Correlation'!D:E,2,0)</f>
        <v>69.989999999999995</v>
      </c>
      <c r="C243" s="4">
        <f>VLOOKUP($A243,'Implied Correlation'!G:H,2,0)</f>
        <v>76.489999999999995</v>
      </c>
      <c r="D243" s="4" t="e">
        <f>VLOOKUP($A243,'Implied Correlation'!A:B,2,0)</f>
        <v>#N/A</v>
      </c>
      <c r="E243" s="4">
        <f t="shared" si="12"/>
        <v>69.989999999999995</v>
      </c>
      <c r="F243" s="4">
        <f t="shared" si="13"/>
        <v>76.489999999999995</v>
      </c>
      <c r="G243" s="4">
        <f t="shared" si="14"/>
        <v>73.239999999999995</v>
      </c>
      <c r="H243" s="4">
        <f t="shared" si="15"/>
        <v>73.239999999999995</v>
      </c>
    </row>
    <row r="244" spans="1:8" x14ac:dyDescent="0.35">
      <c r="A244" s="5">
        <v>39755</v>
      </c>
      <c r="B244" s="4">
        <f>VLOOKUP($A244,'Implied Correlation'!D:E,2,0)</f>
        <v>64.459999999999994</v>
      </c>
      <c r="C244" s="4">
        <f>VLOOKUP($A244,'Implied Correlation'!G:H,2,0)</f>
        <v>68.53</v>
      </c>
      <c r="D244" s="4" t="e">
        <f>VLOOKUP($A244,'Implied Correlation'!A:B,2,0)</f>
        <v>#N/A</v>
      </c>
      <c r="E244" s="4">
        <f t="shared" si="12"/>
        <v>64.459999999999994</v>
      </c>
      <c r="F244" s="4">
        <f t="shared" si="13"/>
        <v>68.53</v>
      </c>
      <c r="G244" s="4">
        <f t="shared" si="14"/>
        <v>66.495000000000005</v>
      </c>
      <c r="H244" s="4">
        <f t="shared" si="15"/>
        <v>66.495000000000005</v>
      </c>
    </row>
    <row r="245" spans="1:8" x14ac:dyDescent="0.35">
      <c r="A245" s="5">
        <v>39756</v>
      </c>
      <c r="B245" s="4">
        <f>VLOOKUP($A245,'Implied Correlation'!D:E,2,0)</f>
        <v>64.97</v>
      </c>
      <c r="C245" s="4">
        <f>VLOOKUP($A245,'Implied Correlation'!G:H,2,0)</f>
        <v>63.23</v>
      </c>
      <c r="D245" s="4" t="e">
        <f>VLOOKUP($A245,'Implied Correlation'!A:B,2,0)</f>
        <v>#N/A</v>
      </c>
      <c r="E245" s="4">
        <f t="shared" si="12"/>
        <v>64.97</v>
      </c>
      <c r="F245" s="4">
        <f t="shared" si="13"/>
        <v>63.23</v>
      </c>
      <c r="G245" s="4">
        <f t="shared" si="14"/>
        <v>64.099999999999994</v>
      </c>
      <c r="H245" s="4">
        <f t="shared" si="15"/>
        <v>64.099999999999994</v>
      </c>
    </row>
    <row r="246" spans="1:8" x14ac:dyDescent="0.35">
      <c r="A246" s="5">
        <v>39757</v>
      </c>
      <c r="B246" s="4">
        <f>VLOOKUP($A246,'Implied Correlation'!D:E,2,0)</f>
        <v>66.05</v>
      </c>
      <c r="C246" s="4">
        <f>VLOOKUP($A246,'Implied Correlation'!G:H,2,0)</f>
        <v>68.400000000000006</v>
      </c>
      <c r="D246" s="4" t="e">
        <f>VLOOKUP($A246,'Implied Correlation'!A:B,2,0)</f>
        <v>#N/A</v>
      </c>
      <c r="E246" s="4">
        <f t="shared" si="12"/>
        <v>66.05</v>
      </c>
      <c r="F246" s="4">
        <f t="shared" si="13"/>
        <v>68.400000000000006</v>
      </c>
      <c r="G246" s="4">
        <f t="shared" si="14"/>
        <v>67.224999999999994</v>
      </c>
      <c r="H246" s="4">
        <f t="shared" si="15"/>
        <v>67.224999999999994</v>
      </c>
    </row>
    <row r="247" spans="1:8" x14ac:dyDescent="0.35">
      <c r="A247" s="5">
        <v>39758</v>
      </c>
      <c r="B247" s="4">
        <f>VLOOKUP($A247,'Implied Correlation'!D:E,2,0)</f>
        <v>66.260000000000005</v>
      </c>
      <c r="C247" s="4">
        <f>VLOOKUP($A247,'Implied Correlation'!G:H,2,0)</f>
        <v>100.8</v>
      </c>
      <c r="D247" s="4" t="e">
        <f>VLOOKUP($A247,'Implied Correlation'!A:B,2,0)</f>
        <v>#N/A</v>
      </c>
      <c r="E247" s="4">
        <f t="shared" si="12"/>
        <v>66.260000000000005</v>
      </c>
      <c r="F247" s="4">
        <f t="shared" si="13"/>
        <v>100.8</v>
      </c>
      <c r="G247" s="4">
        <f t="shared" si="14"/>
        <v>83.53</v>
      </c>
      <c r="H247" s="4">
        <f t="shared" si="15"/>
        <v>83.53</v>
      </c>
    </row>
    <row r="248" spans="1:8" x14ac:dyDescent="0.35">
      <c r="A248" s="5">
        <v>39759</v>
      </c>
      <c r="B248" s="4">
        <f>VLOOKUP($A248,'Implied Correlation'!D:E,2,0)</f>
        <v>63.12</v>
      </c>
      <c r="C248" s="4">
        <f>VLOOKUP($A248,'Implied Correlation'!G:H,2,0)</f>
        <v>68.900000000000006</v>
      </c>
      <c r="D248" s="4" t="e">
        <f>VLOOKUP($A248,'Implied Correlation'!A:B,2,0)</f>
        <v>#N/A</v>
      </c>
      <c r="E248" s="4">
        <f t="shared" si="12"/>
        <v>63.12</v>
      </c>
      <c r="F248" s="4">
        <f t="shared" si="13"/>
        <v>68.900000000000006</v>
      </c>
      <c r="G248" s="4">
        <f t="shared" si="14"/>
        <v>66.010000000000005</v>
      </c>
      <c r="H248" s="4">
        <f t="shared" si="15"/>
        <v>66.010000000000005</v>
      </c>
    </row>
    <row r="249" spans="1:8" x14ac:dyDescent="0.35">
      <c r="A249" s="5">
        <v>39762</v>
      </c>
      <c r="B249" s="4">
        <f>VLOOKUP($A249,'Implied Correlation'!D:E,2,0)</f>
        <v>64.84</v>
      </c>
      <c r="C249" s="4">
        <f>VLOOKUP($A249,'Implied Correlation'!G:H,2,0)</f>
        <v>75.400000000000006</v>
      </c>
      <c r="D249" s="4" t="e">
        <f>VLOOKUP($A249,'Implied Correlation'!A:B,2,0)</f>
        <v>#N/A</v>
      </c>
      <c r="E249" s="4">
        <f t="shared" si="12"/>
        <v>64.84</v>
      </c>
      <c r="F249" s="4">
        <f t="shared" si="13"/>
        <v>75.400000000000006</v>
      </c>
      <c r="G249" s="4">
        <f t="shared" si="14"/>
        <v>70.12</v>
      </c>
      <c r="H249" s="4">
        <f t="shared" si="15"/>
        <v>70.12</v>
      </c>
    </row>
    <row r="250" spans="1:8" x14ac:dyDescent="0.35">
      <c r="A250" s="5">
        <v>39763</v>
      </c>
      <c r="B250" s="4">
        <f>VLOOKUP($A250,'Implied Correlation'!D:E,2,0)</f>
        <v>65.42</v>
      </c>
      <c r="C250" s="4">
        <f>VLOOKUP($A250,'Implied Correlation'!G:H,2,0)</f>
        <v>81.08</v>
      </c>
      <c r="D250" s="4" t="e">
        <f>VLOOKUP($A250,'Implied Correlation'!A:B,2,0)</f>
        <v>#N/A</v>
      </c>
      <c r="E250" s="4">
        <f t="shared" si="12"/>
        <v>65.42</v>
      </c>
      <c r="F250" s="4">
        <f t="shared" si="13"/>
        <v>81.08</v>
      </c>
      <c r="G250" s="4">
        <f t="shared" si="14"/>
        <v>73.25</v>
      </c>
      <c r="H250" s="4">
        <f t="shared" si="15"/>
        <v>73.25</v>
      </c>
    </row>
    <row r="251" spans="1:8" x14ac:dyDescent="0.35">
      <c r="A251" s="5">
        <v>39764</v>
      </c>
      <c r="B251" s="4">
        <f>VLOOKUP($A251,'Implied Correlation'!D:E,2,0)</f>
        <v>62.16</v>
      </c>
      <c r="C251" s="4">
        <f>VLOOKUP($A251,'Implied Correlation'!G:H,2,0)</f>
        <v>78.08</v>
      </c>
      <c r="D251" s="4" t="e">
        <f>VLOOKUP($A251,'Implied Correlation'!A:B,2,0)</f>
        <v>#N/A</v>
      </c>
      <c r="E251" s="4">
        <f t="shared" si="12"/>
        <v>62.16</v>
      </c>
      <c r="F251" s="4">
        <f t="shared" si="13"/>
        <v>78.08</v>
      </c>
      <c r="G251" s="4">
        <f t="shared" si="14"/>
        <v>70.12</v>
      </c>
      <c r="H251" s="4">
        <f t="shared" si="15"/>
        <v>70.12</v>
      </c>
    </row>
    <row r="252" spans="1:8" x14ac:dyDescent="0.35">
      <c r="A252" s="5">
        <v>39765</v>
      </c>
      <c r="B252" s="4">
        <f>VLOOKUP($A252,'Implied Correlation'!D:E,2,0)</f>
        <v>60.58</v>
      </c>
      <c r="C252" s="4">
        <f>VLOOKUP($A252,'Implied Correlation'!G:H,2,0)</f>
        <v>105.93</v>
      </c>
      <c r="D252" s="4" t="e">
        <f>VLOOKUP($A252,'Implied Correlation'!A:B,2,0)</f>
        <v>#N/A</v>
      </c>
      <c r="E252" s="4">
        <f t="shared" si="12"/>
        <v>60.58</v>
      </c>
      <c r="F252" s="4">
        <f t="shared" si="13"/>
        <v>105.93</v>
      </c>
      <c r="G252" s="4">
        <f t="shared" si="14"/>
        <v>83.254999999999995</v>
      </c>
      <c r="H252" s="4">
        <f t="shared" si="15"/>
        <v>83.254999999999995</v>
      </c>
    </row>
    <row r="253" spans="1:8" x14ac:dyDescent="0.35">
      <c r="A253" s="5">
        <v>39766</v>
      </c>
      <c r="B253" s="4">
        <f>VLOOKUP($A253,'Implied Correlation'!D:E,2,0)</f>
        <v>66.790000000000006</v>
      </c>
      <c r="C253" s="4">
        <f>VLOOKUP($A253,'Implied Correlation'!G:H,2,0)</f>
        <v>84.37</v>
      </c>
      <c r="D253" s="4" t="e">
        <f>VLOOKUP($A253,'Implied Correlation'!A:B,2,0)</f>
        <v>#N/A</v>
      </c>
      <c r="E253" s="4">
        <f t="shared" si="12"/>
        <v>66.790000000000006</v>
      </c>
      <c r="F253" s="4">
        <f t="shared" si="13"/>
        <v>84.37</v>
      </c>
      <c r="G253" s="4">
        <f t="shared" si="14"/>
        <v>75.580000000000013</v>
      </c>
      <c r="H253" s="4">
        <f t="shared" si="15"/>
        <v>75.580000000000013</v>
      </c>
    </row>
    <row r="254" spans="1:8" x14ac:dyDescent="0.35">
      <c r="A254" s="5">
        <v>39769</v>
      </c>
      <c r="B254" s="4">
        <f>VLOOKUP($A254,'Implied Correlation'!D:E,2,0)</f>
        <v>65.72</v>
      </c>
      <c r="C254" s="4">
        <f>VLOOKUP($A254,'Implied Correlation'!G:H,2,0)</f>
        <v>85.61</v>
      </c>
      <c r="D254" s="4" t="e">
        <f>VLOOKUP($A254,'Implied Correlation'!A:B,2,0)</f>
        <v>#N/A</v>
      </c>
      <c r="E254" s="4">
        <f t="shared" si="12"/>
        <v>65.72</v>
      </c>
      <c r="F254" s="4">
        <f t="shared" si="13"/>
        <v>85.61</v>
      </c>
      <c r="G254" s="4">
        <f t="shared" si="14"/>
        <v>75.664999999999992</v>
      </c>
      <c r="H254" s="4">
        <f t="shared" si="15"/>
        <v>75.664999999999992</v>
      </c>
    </row>
    <row r="255" spans="1:8" x14ac:dyDescent="0.35">
      <c r="A255" s="5">
        <v>39770</v>
      </c>
      <c r="B255" s="4">
        <f>VLOOKUP($A255,'Implied Correlation'!D:E,2,0)</f>
        <v>61.65</v>
      </c>
      <c r="C255" s="4">
        <f>VLOOKUP($A255,'Implied Correlation'!G:H,2,0)</f>
        <v>80.28</v>
      </c>
      <c r="D255" s="4" t="e">
        <f>VLOOKUP($A255,'Implied Correlation'!A:B,2,0)</f>
        <v>#N/A</v>
      </c>
      <c r="E255" s="4">
        <f t="shared" si="12"/>
        <v>61.65</v>
      </c>
      <c r="F255" s="4">
        <f t="shared" si="13"/>
        <v>80.28</v>
      </c>
      <c r="G255" s="4">
        <f t="shared" si="14"/>
        <v>70.965000000000003</v>
      </c>
      <c r="H255" s="4">
        <f t="shared" si="15"/>
        <v>70.965000000000003</v>
      </c>
    </row>
    <row r="256" spans="1:8" x14ac:dyDescent="0.35">
      <c r="A256" s="5">
        <v>39771</v>
      </c>
      <c r="B256" s="4">
        <f>VLOOKUP($A256,'Implied Correlation'!D:E,2,0)</f>
        <v>63.72</v>
      </c>
      <c r="C256" s="4">
        <f>VLOOKUP($A256,'Implied Correlation'!G:H,2,0)</f>
        <v>82.18</v>
      </c>
      <c r="D256" s="4" t="e">
        <f>VLOOKUP($A256,'Implied Correlation'!A:B,2,0)</f>
        <v>#N/A</v>
      </c>
      <c r="E256" s="4">
        <f t="shared" si="12"/>
        <v>63.72</v>
      </c>
      <c r="F256" s="4">
        <f t="shared" si="13"/>
        <v>82.18</v>
      </c>
      <c r="G256" s="4">
        <f t="shared" si="14"/>
        <v>72.95</v>
      </c>
      <c r="H256" s="4">
        <f t="shared" si="15"/>
        <v>72.95</v>
      </c>
    </row>
    <row r="257" spans="1:8" x14ac:dyDescent="0.35">
      <c r="A257" s="5">
        <v>39772</v>
      </c>
      <c r="B257" s="4">
        <f>VLOOKUP($A257,'Implied Correlation'!D:E,2,0)</f>
        <v>59.67</v>
      </c>
      <c r="C257" s="4">
        <f>VLOOKUP($A257,'Implied Correlation'!G:H,2,0)</f>
        <v>103.04</v>
      </c>
      <c r="D257" s="4" t="e">
        <f>VLOOKUP($A257,'Implied Correlation'!A:B,2,0)</f>
        <v>#N/A</v>
      </c>
      <c r="E257" s="4">
        <f t="shared" si="12"/>
        <v>59.67</v>
      </c>
      <c r="F257" s="4">
        <f t="shared" si="13"/>
        <v>103.04</v>
      </c>
      <c r="G257" s="4">
        <f t="shared" si="14"/>
        <v>81.355000000000004</v>
      </c>
      <c r="H257" s="4">
        <f t="shared" si="15"/>
        <v>81.355000000000004</v>
      </c>
    </row>
    <row r="258" spans="1:8" x14ac:dyDescent="0.35">
      <c r="A258" s="5">
        <v>39773</v>
      </c>
      <c r="B258" s="4">
        <f>VLOOKUP($A258,'Implied Correlation'!D:E,2,0)</f>
        <v>56.54</v>
      </c>
      <c r="C258" s="4">
        <f>VLOOKUP($A258,'Implied Correlation'!G:H,2,0)</f>
        <v>75.290000000000006</v>
      </c>
      <c r="D258" s="4" t="e">
        <f>VLOOKUP($A258,'Implied Correlation'!A:B,2,0)</f>
        <v>#N/A</v>
      </c>
      <c r="E258" s="4">
        <f t="shared" si="12"/>
        <v>56.54</v>
      </c>
      <c r="F258" s="4">
        <f t="shared" si="13"/>
        <v>75.290000000000006</v>
      </c>
      <c r="G258" s="4">
        <f t="shared" si="14"/>
        <v>65.915000000000006</v>
      </c>
      <c r="H258" s="4">
        <f t="shared" si="15"/>
        <v>65.915000000000006</v>
      </c>
    </row>
    <row r="259" spans="1:8" x14ac:dyDescent="0.35">
      <c r="A259" s="5">
        <v>39776</v>
      </c>
      <c r="B259" s="4">
        <f>VLOOKUP($A259,'Implied Correlation'!D:E,2,0)</f>
        <v>57.83</v>
      </c>
      <c r="C259" s="4" t="e">
        <f>VLOOKUP($A259,'Implied Correlation'!G:H,2,0)</f>
        <v>#N/A</v>
      </c>
      <c r="D259" s="4">
        <f>VLOOKUP($A259,'Implied Correlation'!A:B,2,0)</f>
        <v>62.06</v>
      </c>
      <c r="E259" s="4">
        <f t="shared" ref="E259:E322" si="16">IF(ISNA(B259),IF(AND(ISNA(C259),ISNA(D259)),IF(ISNA(C259),D259,C259),AVERAGE(C259,D259)),B259)</f>
        <v>57.83</v>
      </c>
      <c r="F259" s="4">
        <f t="shared" ref="F259:F322" si="17">IF(ISNA(C259),IF(AND(ISNA(D259),ISNA(B259)),IF(ISNA(D259),B259,D259),AVERAGE(D259,B259)),C259)</f>
        <v>59.945</v>
      </c>
      <c r="G259" s="4">
        <f t="shared" ref="G259:G322" si="18">IF(ISNA(D259),IF(AND(ISNA(B259),ISNA(C259)),IF(ISNA(B259),C259,B259),AVERAGE(B259,C259)),D259)</f>
        <v>62.06</v>
      </c>
      <c r="H259" s="4">
        <f t="shared" ref="H259:H322" si="19">AVERAGE(E259:G259)</f>
        <v>59.945</v>
      </c>
    </row>
    <row r="260" spans="1:8" x14ac:dyDescent="0.35">
      <c r="A260" s="5">
        <v>39777</v>
      </c>
      <c r="B260" s="4">
        <f>VLOOKUP($A260,'Implied Correlation'!D:E,2,0)</f>
        <v>56.98</v>
      </c>
      <c r="C260" s="4" t="e">
        <f>VLOOKUP($A260,'Implied Correlation'!G:H,2,0)</f>
        <v>#N/A</v>
      </c>
      <c r="D260" s="4">
        <f>VLOOKUP($A260,'Implied Correlation'!A:B,2,0)</f>
        <v>62.07</v>
      </c>
      <c r="E260" s="4">
        <f t="shared" si="16"/>
        <v>56.98</v>
      </c>
      <c r="F260" s="4">
        <f t="shared" si="17"/>
        <v>59.524999999999999</v>
      </c>
      <c r="G260" s="4">
        <f t="shared" si="18"/>
        <v>62.07</v>
      </c>
      <c r="H260" s="4">
        <f t="shared" si="19"/>
        <v>59.524999999999999</v>
      </c>
    </row>
    <row r="261" spans="1:8" x14ac:dyDescent="0.35">
      <c r="A261" s="5">
        <v>39778</v>
      </c>
      <c r="B261" s="4">
        <f>VLOOKUP($A261,'Implied Correlation'!D:E,2,0)</f>
        <v>57.23</v>
      </c>
      <c r="C261" s="4" t="e">
        <f>VLOOKUP($A261,'Implied Correlation'!G:H,2,0)</f>
        <v>#N/A</v>
      </c>
      <c r="D261" s="4">
        <f>VLOOKUP($A261,'Implied Correlation'!A:B,2,0)</f>
        <v>62.33</v>
      </c>
      <c r="E261" s="4">
        <f t="shared" si="16"/>
        <v>57.23</v>
      </c>
      <c r="F261" s="4">
        <f t="shared" si="17"/>
        <v>59.78</v>
      </c>
      <c r="G261" s="4">
        <f t="shared" si="18"/>
        <v>62.33</v>
      </c>
      <c r="H261" s="4">
        <f t="shared" si="19"/>
        <v>59.779999999999994</v>
      </c>
    </row>
    <row r="262" spans="1:8" x14ac:dyDescent="0.35">
      <c r="A262" s="5">
        <v>39779</v>
      </c>
      <c r="B262" s="4" t="e">
        <f>VLOOKUP($A262,'Implied Correlation'!D:E,2,0)</f>
        <v>#N/A</v>
      </c>
      <c r="C262" s="4" t="e">
        <f>VLOOKUP($A262,'Implied Correlation'!G:H,2,0)</f>
        <v>#N/A</v>
      </c>
      <c r="D262" s="4" t="e">
        <f>VLOOKUP($A262,'Implied Correlation'!A:B,2,0)</f>
        <v>#N/A</v>
      </c>
      <c r="E262" s="4" t="e">
        <f t="shared" si="16"/>
        <v>#N/A</v>
      </c>
      <c r="F262" s="4" t="e">
        <f t="shared" si="17"/>
        <v>#N/A</v>
      </c>
      <c r="G262" s="4" t="e">
        <f t="shared" si="18"/>
        <v>#N/A</v>
      </c>
      <c r="H262" s="4" t="e">
        <f t="shared" si="19"/>
        <v>#N/A</v>
      </c>
    </row>
    <row r="263" spans="1:8" x14ac:dyDescent="0.35">
      <c r="A263" s="5">
        <v>39780</v>
      </c>
      <c r="B263" s="4">
        <f>VLOOKUP($A263,'Implied Correlation'!D:E,2,0)</f>
        <v>61.78</v>
      </c>
      <c r="C263" s="4" t="e">
        <f>VLOOKUP($A263,'Implied Correlation'!G:H,2,0)</f>
        <v>#N/A</v>
      </c>
      <c r="D263" s="4">
        <f>VLOOKUP($A263,'Implied Correlation'!A:B,2,0)</f>
        <v>66.81</v>
      </c>
      <c r="E263" s="4">
        <f t="shared" si="16"/>
        <v>61.78</v>
      </c>
      <c r="F263" s="4">
        <f t="shared" si="17"/>
        <v>64.295000000000002</v>
      </c>
      <c r="G263" s="4">
        <f t="shared" si="18"/>
        <v>66.81</v>
      </c>
      <c r="H263" s="4">
        <f t="shared" si="19"/>
        <v>64.295000000000002</v>
      </c>
    </row>
    <row r="264" spans="1:8" x14ac:dyDescent="0.35">
      <c r="A264" s="5">
        <v>39783</v>
      </c>
      <c r="B264" s="4">
        <f>VLOOKUP($A264,'Implied Correlation'!D:E,2,0)</f>
        <v>62.58</v>
      </c>
      <c r="C264" s="4" t="e">
        <f>VLOOKUP($A264,'Implied Correlation'!G:H,2,0)</f>
        <v>#N/A</v>
      </c>
      <c r="D264" s="4">
        <f>VLOOKUP($A264,'Implied Correlation'!A:B,2,0)</f>
        <v>64.73</v>
      </c>
      <c r="E264" s="4">
        <f t="shared" si="16"/>
        <v>62.58</v>
      </c>
      <c r="F264" s="4">
        <f t="shared" si="17"/>
        <v>63.655000000000001</v>
      </c>
      <c r="G264" s="4">
        <f t="shared" si="18"/>
        <v>64.73</v>
      </c>
      <c r="H264" s="4">
        <f t="shared" si="19"/>
        <v>63.655000000000001</v>
      </c>
    </row>
    <row r="265" spans="1:8" x14ac:dyDescent="0.35">
      <c r="A265" s="5">
        <v>39784</v>
      </c>
      <c r="B265" s="4">
        <f>VLOOKUP($A265,'Implied Correlation'!D:E,2,0)</f>
        <v>61.37</v>
      </c>
      <c r="C265" s="4" t="e">
        <f>VLOOKUP($A265,'Implied Correlation'!G:H,2,0)</f>
        <v>#N/A</v>
      </c>
      <c r="D265" s="4">
        <f>VLOOKUP($A265,'Implied Correlation'!A:B,2,0)</f>
        <v>63.71</v>
      </c>
      <c r="E265" s="4">
        <f t="shared" si="16"/>
        <v>61.37</v>
      </c>
      <c r="F265" s="4">
        <f t="shared" si="17"/>
        <v>62.54</v>
      </c>
      <c r="G265" s="4">
        <f t="shared" si="18"/>
        <v>63.71</v>
      </c>
      <c r="H265" s="4">
        <f t="shared" si="19"/>
        <v>62.54</v>
      </c>
    </row>
    <row r="266" spans="1:8" x14ac:dyDescent="0.35">
      <c r="A266" s="5">
        <v>39785</v>
      </c>
      <c r="B266" s="4">
        <f>VLOOKUP($A266,'Implied Correlation'!D:E,2,0)</f>
        <v>63.43</v>
      </c>
      <c r="C266" s="4" t="e">
        <f>VLOOKUP($A266,'Implied Correlation'!G:H,2,0)</f>
        <v>#N/A</v>
      </c>
      <c r="D266" s="4">
        <f>VLOOKUP($A266,'Implied Correlation'!A:B,2,0)</f>
        <v>66.17</v>
      </c>
      <c r="E266" s="4">
        <f t="shared" si="16"/>
        <v>63.43</v>
      </c>
      <c r="F266" s="4">
        <f t="shared" si="17"/>
        <v>64.8</v>
      </c>
      <c r="G266" s="4">
        <f t="shared" si="18"/>
        <v>66.17</v>
      </c>
      <c r="H266" s="4">
        <f t="shared" si="19"/>
        <v>64.8</v>
      </c>
    </row>
    <row r="267" spans="1:8" x14ac:dyDescent="0.35">
      <c r="A267" s="5">
        <v>39786</v>
      </c>
      <c r="B267" s="4">
        <f>VLOOKUP($A267,'Implied Correlation'!D:E,2,0)</f>
        <v>63.96</v>
      </c>
      <c r="C267" s="4" t="e">
        <f>VLOOKUP($A267,'Implied Correlation'!G:H,2,0)</f>
        <v>#N/A</v>
      </c>
      <c r="D267" s="4">
        <f>VLOOKUP($A267,'Implied Correlation'!A:B,2,0)</f>
        <v>68.72</v>
      </c>
      <c r="E267" s="4">
        <f t="shared" si="16"/>
        <v>63.96</v>
      </c>
      <c r="F267" s="4">
        <f t="shared" si="17"/>
        <v>66.34</v>
      </c>
      <c r="G267" s="4">
        <f t="shared" si="18"/>
        <v>68.72</v>
      </c>
      <c r="H267" s="4">
        <f t="shared" si="19"/>
        <v>66.34</v>
      </c>
    </row>
    <row r="268" spans="1:8" x14ac:dyDescent="0.35">
      <c r="A268" s="5">
        <v>39787</v>
      </c>
      <c r="B268" s="4">
        <f>VLOOKUP($A268,'Implied Correlation'!D:E,2,0)</f>
        <v>65.760000000000005</v>
      </c>
      <c r="C268" s="4" t="e">
        <f>VLOOKUP($A268,'Implied Correlation'!G:H,2,0)</f>
        <v>#N/A</v>
      </c>
      <c r="D268" s="4">
        <f>VLOOKUP($A268,'Implied Correlation'!A:B,2,0)</f>
        <v>69.12</v>
      </c>
      <c r="E268" s="4">
        <f t="shared" si="16"/>
        <v>65.760000000000005</v>
      </c>
      <c r="F268" s="4">
        <f t="shared" si="17"/>
        <v>67.44</v>
      </c>
      <c r="G268" s="4">
        <f t="shared" si="18"/>
        <v>69.12</v>
      </c>
      <c r="H268" s="4">
        <f t="shared" si="19"/>
        <v>67.44</v>
      </c>
    </row>
    <row r="269" spans="1:8" x14ac:dyDescent="0.35">
      <c r="A269" s="5">
        <v>39790</v>
      </c>
      <c r="B269" s="4">
        <f>VLOOKUP($A269,'Implied Correlation'!D:E,2,0)</f>
        <v>67.790000000000006</v>
      </c>
      <c r="C269" s="4" t="e">
        <f>VLOOKUP($A269,'Implied Correlation'!G:H,2,0)</f>
        <v>#N/A</v>
      </c>
      <c r="D269" s="4">
        <f>VLOOKUP($A269,'Implied Correlation'!A:B,2,0)</f>
        <v>72</v>
      </c>
      <c r="E269" s="4">
        <f t="shared" si="16"/>
        <v>67.790000000000006</v>
      </c>
      <c r="F269" s="4">
        <f t="shared" si="17"/>
        <v>69.89500000000001</v>
      </c>
      <c r="G269" s="4">
        <f t="shared" si="18"/>
        <v>72</v>
      </c>
      <c r="H269" s="4">
        <f t="shared" si="19"/>
        <v>69.894999999999996</v>
      </c>
    </row>
    <row r="270" spans="1:8" x14ac:dyDescent="0.35">
      <c r="A270" s="5">
        <v>39791</v>
      </c>
      <c r="B270" s="4">
        <f>VLOOKUP($A270,'Implied Correlation'!D:E,2,0)</f>
        <v>66.37</v>
      </c>
      <c r="C270" s="4" t="e">
        <f>VLOOKUP($A270,'Implied Correlation'!G:H,2,0)</f>
        <v>#N/A</v>
      </c>
      <c r="D270" s="4">
        <f>VLOOKUP($A270,'Implied Correlation'!A:B,2,0)</f>
        <v>70.91</v>
      </c>
      <c r="E270" s="4">
        <f t="shared" si="16"/>
        <v>66.37</v>
      </c>
      <c r="F270" s="4">
        <f t="shared" si="17"/>
        <v>68.64</v>
      </c>
      <c r="G270" s="4">
        <f t="shared" si="18"/>
        <v>70.91</v>
      </c>
      <c r="H270" s="4">
        <f t="shared" si="19"/>
        <v>68.64</v>
      </c>
    </row>
    <row r="271" spans="1:8" x14ac:dyDescent="0.35">
      <c r="A271" s="5">
        <v>39792</v>
      </c>
      <c r="B271" s="4">
        <f>VLOOKUP($A271,'Implied Correlation'!D:E,2,0)</f>
        <v>63.77</v>
      </c>
      <c r="C271" s="4" t="e">
        <f>VLOOKUP($A271,'Implied Correlation'!G:H,2,0)</f>
        <v>#N/A</v>
      </c>
      <c r="D271" s="4">
        <f>VLOOKUP($A271,'Implied Correlation'!A:B,2,0)</f>
        <v>69.239999999999995</v>
      </c>
      <c r="E271" s="4">
        <f t="shared" si="16"/>
        <v>63.77</v>
      </c>
      <c r="F271" s="4">
        <f t="shared" si="17"/>
        <v>66.504999999999995</v>
      </c>
      <c r="G271" s="4">
        <f t="shared" si="18"/>
        <v>69.239999999999995</v>
      </c>
      <c r="H271" s="4">
        <f t="shared" si="19"/>
        <v>66.504999999999995</v>
      </c>
    </row>
    <row r="272" spans="1:8" x14ac:dyDescent="0.35">
      <c r="A272" s="5">
        <v>39793</v>
      </c>
      <c r="B272" s="4">
        <f>VLOOKUP($A272,'Implied Correlation'!D:E,2,0)</f>
        <v>63.23</v>
      </c>
      <c r="C272" s="4" t="e">
        <f>VLOOKUP($A272,'Implied Correlation'!G:H,2,0)</f>
        <v>#N/A</v>
      </c>
      <c r="D272" s="4">
        <f>VLOOKUP($A272,'Implied Correlation'!A:B,2,0)</f>
        <v>67.23</v>
      </c>
      <c r="E272" s="4">
        <f t="shared" si="16"/>
        <v>63.23</v>
      </c>
      <c r="F272" s="4">
        <f t="shared" si="17"/>
        <v>65.23</v>
      </c>
      <c r="G272" s="4">
        <f t="shared" si="18"/>
        <v>67.23</v>
      </c>
      <c r="H272" s="4">
        <f t="shared" si="19"/>
        <v>65.23</v>
      </c>
    </row>
    <row r="273" spans="1:8" x14ac:dyDescent="0.35">
      <c r="A273" s="5">
        <v>39794</v>
      </c>
      <c r="B273" s="4">
        <f>VLOOKUP($A273,'Implied Correlation'!D:E,2,0)</f>
        <v>61.82</v>
      </c>
      <c r="C273" s="4" t="e">
        <f>VLOOKUP($A273,'Implied Correlation'!G:H,2,0)</f>
        <v>#N/A</v>
      </c>
      <c r="D273" s="4">
        <f>VLOOKUP($A273,'Implied Correlation'!A:B,2,0)</f>
        <v>65.959999999999994</v>
      </c>
      <c r="E273" s="4">
        <f t="shared" si="16"/>
        <v>61.82</v>
      </c>
      <c r="F273" s="4">
        <f t="shared" si="17"/>
        <v>63.89</v>
      </c>
      <c r="G273" s="4">
        <f t="shared" si="18"/>
        <v>65.959999999999994</v>
      </c>
      <c r="H273" s="4">
        <f t="shared" si="19"/>
        <v>63.890000000000008</v>
      </c>
    </row>
    <row r="274" spans="1:8" x14ac:dyDescent="0.35">
      <c r="A274" s="5">
        <v>39797</v>
      </c>
      <c r="B274" s="4">
        <f>VLOOKUP($A274,'Implied Correlation'!D:E,2,0)</f>
        <v>63.24</v>
      </c>
      <c r="C274" s="4" t="e">
        <f>VLOOKUP($A274,'Implied Correlation'!G:H,2,0)</f>
        <v>#N/A</v>
      </c>
      <c r="D274" s="4">
        <f>VLOOKUP($A274,'Implied Correlation'!A:B,2,0)</f>
        <v>68.03</v>
      </c>
      <c r="E274" s="4">
        <f t="shared" si="16"/>
        <v>63.24</v>
      </c>
      <c r="F274" s="4">
        <f t="shared" si="17"/>
        <v>65.635000000000005</v>
      </c>
      <c r="G274" s="4">
        <f t="shared" si="18"/>
        <v>68.03</v>
      </c>
      <c r="H274" s="4">
        <f t="shared" si="19"/>
        <v>65.635000000000005</v>
      </c>
    </row>
    <row r="275" spans="1:8" x14ac:dyDescent="0.35">
      <c r="A275" s="5">
        <v>39798</v>
      </c>
      <c r="B275" s="4">
        <f>VLOOKUP($A275,'Implied Correlation'!D:E,2,0)</f>
        <v>61.94</v>
      </c>
      <c r="C275" s="4" t="e">
        <f>VLOOKUP($A275,'Implied Correlation'!G:H,2,0)</f>
        <v>#N/A</v>
      </c>
      <c r="D275" s="4">
        <f>VLOOKUP($A275,'Implied Correlation'!A:B,2,0)</f>
        <v>65.599999999999994</v>
      </c>
      <c r="E275" s="4">
        <f t="shared" si="16"/>
        <v>61.94</v>
      </c>
      <c r="F275" s="4">
        <f t="shared" si="17"/>
        <v>63.769999999999996</v>
      </c>
      <c r="G275" s="4">
        <f t="shared" si="18"/>
        <v>65.599999999999994</v>
      </c>
      <c r="H275" s="4">
        <f t="shared" si="19"/>
        <v>63.77</v>
      </c>
    </row>
    <row r="276" spans="1:8" x14ac:dyDescent="0.35">
      <c r="A276" s="5">
        <v>39799</v>
      </c>
      <c r="B276" s="4">
        <f>VLOOKUP($A276,'Implied Correlation'!D:E,2,0)</f>
        <v>62.38</v>
      </c>
      <c r="C276" s="4" t="e">
        <f>VLOOKUP($A276,'Implied Correlation'!G:H,2,0)</f>
        <v>#N/A</v>
      </c>
      <c r="D276" s="4">
        <f>VLOOKUP($A276,'Implied Correlation'!A:B,2,0)</f>
        <v>66.95</v>
      </c>
      <c r="E276" s="4">
        <f t="shared" si="16"/>
        <v>62.38</v>
      </c>
      <c r="F276" s="4">
        <f t="shared" si="17"/>
        <v>64.665000000000006</v>
      </c>
      <c r="G276" s="4">
        <f t="shared" si="18"/>
        <v>66.95</v>
      </c>
      <c r="H276" s="4">
        <f t="shared" si="19"/>
        <v>64.665000000000006</v>
      </c>
    </row>
    <row r="277" spans="1:8" x14ac:dyDescent="0.35">
      <c r="A277" s="5">
        <v>39800</v>
      </c>
      <c r="B277" s="4">
        <f>VLOOKUP($A277,'Implied Correlation'!D:E,2,0)</f>
        <v>59.81</v>
      </c>
      <c r="C277" s="4" t="e">
        <f>VLOOKUP($A277,'Implied Correlation'!G:H,2,0)</f>
        <v>#N/A</v>
      </c>
      <c r="D277" s="4">
        <f>VLOOKUP($A277,'Implied Correlation'!A:B,2,0)</f>
        <v>64.61</v>
      </c>
      <c r="E277" s="4">
        <f t="shared" si="16"/>
        <v>59.81</v>
      </c>
      <c r="F277" s="4">
        <f t="shared" si="17"/>
        <v>62.21</v>
      </c>
      <c r="G277" s="4">
        <f t="shared" si="18"/>
        <v>64.61</v>
      </c>
      <c r="H277" s="4">
        <f t="shared" si="19"/>
        <v>62.21</v>
      </c>
    </row>
    <row r="278" spans="1:8" x14ac:dyDescent="0.35">
      <c r="A278" s="5">
        <v>39801</v>
      </c>
      <c r="B278" s="4">
        <f>VLOOKUP($A278,'Implied Correlation'!D:E,2,0)</f>
        <v>61.2</v>
      </c>
      <c r="C278" s="4" t="e">
        <f>VLOOKUP($A278,'Implied Correlation'!G:H,2,0)</f>
        <v>#N/A</v>
      </c>
      <c r="D278" s="4">
        <f>VLOOKUP($A278,'Implied Correlation'!A:B,2,0)</f>
        <v>66.319999999999993</v>
      </c>
      <c r="E278" s="4">
        <f t="shared" si="16"/>
        <v>61.2</v>
      </c>
      <c r="F278" s="4">
        <f t="shared" si="17"/>
        <v>63.76</v>
      </c>
      <c r="G278" s="4">
        <f t="shared" si="18"/>
        <v>66.319999999999993</v>
      </c>
      <c r="H278" s="4">
        <f t="shared" si="19"/>
        <v>63.76</v>
      </c>
    </row>
    <row r="279" spans="1:8" x14ac:dyDescent="0.35">
      <c r="A279" s="5">
        <v>39804</v>
      </c>
      <c r="B279" s="4">
        <f>VLOOKUP($A279,'Implied Correlation'!D:E,2,0)</f>
        <v>63.05</v>
      </c>
      <c r="C279" s="4" t="e">
        <f>VLOOKUP($A279,'Implied Correlation'!G:H,2,0)</f>
        <v>#N/A</v>
      </c>
      <c r="D279" s="4">
        <f>VLOOKUP($A279,'Implied Correlation'!A:B,2,0)</f>
        <v>67.510000000000005</v>
      </c>
      <c r="E279" s="4">
        <f t="shared" si="16"/>
        <v>63.05</v>
      </c>
      <c r="F279" s="4">
        <f t="shared" si="17"/>
        <v>65.28</v>
      </c>
      <c r="G279" s="4">
        <f t="shared" si="18"/>
        <v>67.510000000000005</v>
      </c>
      <c r="H279" s="4">
        <f t="shared" si="19"/>
        <v>65.279999999999987</v>
      </c>
    </row>
    <row r="280" spans="1:8" x14ac:dyDescent="0.35">
      <c r="A280" s="5">
        <v>39805</v>
      </c>
      <c r="B280" s="4">
        <f>VLOOKUP($A280,'Implied Correlation'!D:E,2,0)</f>
        <v>64.22</v>
      </c>
      <c r="C280" s="4" t="e">
        <f>VLOOKUP($A280,'Implied Correlation'!G:H,2,0)</f>
        <v>#N/A</v>
      </c>
      <c r="D280" s="4">
        <f>VLOOKUP($A280,'Implied Correlation'!A:B,2,0)</f>
        <v>67.66</v>
      </c>
      <c r="E280" s="4">
        <f t="shared" si="16"/>
        <v>64.22</v>
      </c>
      <c r="F280" s="4">
        <f t="shared" si="17"/>
        <v>65.94</v>
      </c>
      <c r="G280" s="4">
        <f t="shared" si="18"/>
        <v>67.66</v>
      </c>
      <c r="H280" s="4">
        <f t="shared" si="19"/>
        <v>65.94</v>
      </c>
    </row>
    <row r="281" spans="1:8" x14ac:dyDescent="0.35">
      <c r="A281" s="5">
        <v>39806</v>
      </c>
      <c r="B281" s="4">
        <f>VLOOKUP($A281,'Implied Correlation'!D:E,2,0)</f>
        <v>64.489999999999995</v>
      </c>
      <c r="C281" s="4" t="e">
        <f>VLOOKUP($A281,'Implied Correlation'!G:H,2,0)</f>
        <v>#N/A</v>
      </c>
      <c r="D281" s="4">
        <f>VLOOKUP($A281,'Implied Correlation'!A:B,2,0)</f>
        <v>68.989999999999995</v>
      </c>
      <c r="E281" s="4">
        <f t="shared" si="16"/>
        <v>64.489999999999995</v>
      </c>
      <c r="F281" s="4">
        <f t="shared" si="17"/>
        <v>66.739999999999995</v>
      </c>
      <c r="G281" s="4">
        <f t="shared" si="18"/>
        <v>68.989999999999995</v>
      </c>
      <c r="H281" s="4">
        <f t="shared" si="19"/>
        <v>66.739999999999995</v>
      </c>
    </row>
    <row r="282" spans="1:8" x14ac:dyDescent="0.35">
      <c r="A282" s="5">
        <v>39807</v>
      </c>
      <c r="B282" s="4" t="e">
        <f>VLOOKUP($A282,'Implied Correlation'!D:E,2,0)</f>
        <v>#N/A</v>
      </c>
      <c r="C282" s="4" t="e">
        <f>VLOOKUP($A282,'Implied Correlation'!G:H,2,0)</f>
        <v>#N/A</v>
      </c>
      <c r="D282" s="4" t="e">
        <f>VLOOKUP($A282,'Implied Correlation'!A:B,2,0)</f>
        <v>#N/A</v>
      </c>
      <c r="E282" s="4" t="e">
        <f t="shared" si="16"/>
        <v>#N/A</v>
      </c>
      <c r="F282" s="4" t="e">
        <f t="shared" si="17"/>
        <v>#N/A</v>
      </c>
      <c r="G282" s="4" t="e">
        <f t="shared" si="18"/>
        <v>#N/A</v>
      </c>
      <c r="H282" s="4" t="e">
        <f t="shared" si="19"/>
        <v>#N/A</v>
      </c>
    </row>
    <row r="283" spans="1:8" x14ac:dyDescent="0.35">
      <c r="A283" s="5">
        <v>39808</v>
      </c>
      <c r="B283" s="4">
        <f>VLOOKUP($A283,'Implied Correlation'!D:E,2,0)</f>
        <v>64.16</v>
      </c>
      <c r="C283" s="4" t="e">
        <f>VLOOKUP($A283,'Implied Correlation'!G:H,2,0)</f>
        <v>#N/A</v>
      </c>
      <c r="D283" s="4">
        <f>VLOOKUP($A283,'Implied Correlation'!A:B,2,0)</f>
        <v>69.42</v>
      </c>
      <c r="E283" s="4">
        <f t="shared" si="16"/>
        <v>64.16</v>
      </c>
      <c r="F283" s="4">
        <f t="shared" si="17"/>
        <v>66.789999999999992</v>
      </c>
      <c r="G283" s="4">
        <f t="shared" si="18"/>
        <v>69.42</v>
      </c>
      <c r="H283" s="4">
        <f t="shared" si="19"/>
        <v>66.790000000000006</v>
      </c>
    </row>
    <row r="284" spans="1:8" x14ac:dyDescent="0.35">
      <c r="A284" s="5">
        <v>39811</v>
      </c>
      <c r="B284" s="4">
        <f>VLOOKUP($A284,'Implied Correlation'!D:E,2,0)</f>
        <v>62.48</v>
      </c>
      <c r="C284" s="4" t="e">
        <f>VLOOKUP($A284,'Implied Correlation'!G:H,2,0)</f>
        <v>#N/A</v>
      </c>
      <c r="D284" s="4">
        <f>VLOOKUP($A284,'Implied Correlation'!A:B,2,0)</f>
        <v>67.86</v>
      </c>
      <c r="E284" s="4">
        <f t="shared" si="16"/>
        <v>62.48</v>
      </c>
      <c r="F284" s="4">
        <f t="shared" si="17"/>
        <v>65.17</v>
      </c>
      <c r="G284" s="4">
        <f t="shared" si="18"/>
        <v>67.86</v>
      </c>
      <c r="H284" s="4">
        <f t="shared" si="19"/>
        <v>65.17</v>
      </c>
    </row>
    <row r="285" spans="1:8" x14ac:dyDescent="0.35">
      <c r="A285" s="5">
        <v>39812</v>
      </c>
      <c r="B285" s="4">
        <f>VLOOKUP($A285,'Implied Correlation'!D:E,2,0)</f>
        <v>64.02</v>
      </c>
      <c r="C285" s="4" t="e">
        <f>VLOOKUP($A285,'Implied Correlation'!G:H,2,0)</f>
        <v>#N/A</v>
      </c>
      <c r="D285" s="4">
        <f>VLOOKUP($A285,'Implied Correlation'!A:B,2,0)</f>
        <v>68.010000000000005</v>
      </c>
      <c r="E285" s="4">
        <f t="shared" si="16"/>
        <v>64.02</v>
      </c>
      <c r="F285" s="4">
        <f t="shared" si="17"/>
        <v>66.015000000000001</v>
      </c>
      <c r="G285" s="4">
        <f t="shared" si="18"/>
        <v>68.010000000000005</v>
      </c>
      <c r="H285" s="4">
        <f t="shared" si="19"/>
        <v>66.015000000000001</v>
      </c>
    </row>
    <row r="286" spans="1:8" x14ac:dyDescent="0.35">
      <c r="A286" s="5">
        <v>39813</v>
      </c>
      <c r="B286" s="4">
        <f>VLOOKUP($A286,'Implied Correlation'!D:E,2,0)</f>
        <v>64.89</v>
      </c>
      <c r="C286" s="4" t="e">
        <f>VLOOKUP($A286,'Implied Correlation'!G:H,2,0)</f>
        <v>#N/A</v>
      </c>
      <c r="D286" s="4">
        <f>VLOOKUP($A286,'Implied Correlation'!A:B,2,0)</f>
        <v>68.39</v>
      </c>
      <c r="E286" s="4">
        <f t="shared" si="16"/>
        <v>64.89</v>
      </c>
      <c r="F286" s="4">
        <f t="shared" si="17"/>
        <v>66.64</v>
      </c>
      <c r="G286" s="4">
        <f t="shared" si="18"/>
        <v>68.39</v>
      </c>
      <c r="H286" s="4">
        <f t="shared" si="19"/>
        <v>66.64</v>
      </c>
    </row>
    <row r="287" spans="1:8" x14ac:dyDescent="0.35">
      <c r="A287" s="5">
        <v>39814</v>
      </c>
      <c r="B287" s="4" t="e">
        <f>VLOOKUP($A287,'Implied Correlation'!D:E,2,0)</f>
        <v>#N/A</v>
      </c>
      <c r="C287" s="4" t="e">
        <f>VLOOKUP($A287,'Implied Correlation'!G:H,2,0)</f>
        <v>#N/A</v>
      </c>
      <c r="D287" s="4" t="e">
        <f>VLOOKUP($A287,'Implied Correlation'!A:B,2,0)</f>
        <v>#N/A</v>
      </c>
      <c r="E287" s="4" t="e">
        <f t="shared" si="16"/>
        <v>#N/A</v>
      </c>
      <c r="F287" s="4" t="e">
        <f t="shared" si="17"/>
        <v>#N/A</v>
      </c>
      <c r="G287" s="4" t="e">
        <f t="shared" si="18"/>
        <v>#N/A</v>
      </c>
      <c r="H287" s="4" t="e">
        <f t="shared" si="19"/>
        <v>#N/A</v>
      </c>
    </row>
    <row r="288" spans="1:8" x14ac:dyDescent="0.35">
      <c r="A288" s="5">
        <v>39815</v>
      </c>
      <c r="B288" s="4">
        <f>VLOOKUP($A288,'Implied Correlation'!D:E,2,0)</f>
        <v>62.63</v>
      </c>
      <c r="C288" s="4" t="e">
        <f>VLOOKUP($A288,'Implied Correlation'!G:H,2,0)</f>
        <v>#N/A</v>
      </c>
      <c r="D288" s="4">
        <f>VLOOKUP($A288,'Implied Correlation'!A:B,2,0)</f>
        <v>66.52</v>
      </c>
      <c r="E288" s="4">
        <f t="shared" si="16"/>
        <v>62.63</v>
      </c>
      <c r="F288" s="4">
        <f t="shared" si="17"/>
        <v>64.575000000000003</v>
      </c>
      <c r="G288" s="4">
        <f t="shared" si="18"/>
        <v>66.52</v>
      </c>
      <c r="H288" s="4">
        <f t="shared" si="19"/>
        <v>64.575000000000003</v>
      </c>
    </row>
    <row r="289" spans="1:8" x14ac:dyDescent="0.35">
      <c r="A289" s="5">
        <v>39818</v>
      </c>
      <c r="B289" s="4">
        <f>VLOOKUP($A289,'Implied Correlation'!D:E,2,0)</f>
        <v>62.19</v>
      </c>
      <c r="C289" s="4" t="e">
        <f>VLOOKUP($A289,'Implied Correlation'!G:H,2,0)</f>
        <v>#N/A</v>
      </c>
      <c r="D289" s="4">
        <f>VLOOKUP($A289,'Implied Correlation'!A:B,2,0)</f>
        <v>65.87</v>
      </c>
      <c r="E289" s="4">
        <f t="shared" si="16"/>
        <v>62.19</v>
      </c>
      <c r="F289" s="4">
        <f t="shared" si="17"/>
        <v>64.03</v>
      </c>
      <c r="G289" s="4">
        <f t="shared" si="18"/>
        <v>65.87</v>
      </c>
      <c r="H289" s="4">
        <f t="shared" si="19"/>
        <v>64.03</v>
      </c>
    </row>
    <row r="290" spans="1:8" x14ac:dyDescent="0.35">
      <c r="A290" s="5">
        <v>39819</v>
      </c>
      <c r="B290" s="4">
        <f>VLOOKUP($A290,'Implied Correlation'!D:E,2,0)</f>
        <v>61.39</v>
      </c>
      <c r="C290" s="4" t="e">
        <f>VLOOKUP($A290,'Implied Correlation'!G:H,2,0)</f>
        <v>#N/A</v>
      </c>
      <c r="D290" s="4">
        <f>VLOOKUP($A290,'Implied Correlation'!A:B,2,0)</f>
        <v>65.69</v>
      </c>
      <c r="E290" s="4">
        <f t="shared" si="16"/>
        <v>61.39</v>
      </c>
      <c r="F290" s="4">
        <f t="shared" si="17"/>
        <v>63.54</v>
      </c>
      <c r="G290" s="4">
        <f t="shared" si="18"/>
        <v>65.69</v>
      </c>
      <c r="H290" s="4">
        <f t="shared" si="19"/>
        <v>63.54</v>
      </c>
    </row>
    <row r="291" spans="1:8" x14ac:dyDescent="0.35">
      <c r="A291" s="5">
        <v>39820</v>
      </c>
      <c r="B291" s="4">
        <f>VLOOKUP($A291,'Implied Correlation'!D:E,2,0)</f>
        <v>62.29</v>
      </c>
      <c r="C291" s="4" t="e">
        <f>VLOOKUP($A291,'Implied Correlation'!G:H,2,0)</f>
        <v>#N/A</v>
      </c>
      <c r="D291" s="4">
        <f>VLOOKUP($A291,'Implied Correlation'!A:B,2,0)</f>
        <v>65.349999999999994</v>
      </c>
      <c r="E291" s="4">
        <f t="shared" si="16"/>
        <v>62.29</v>
      </c>
      <c r="F291" s="4">
        <f t="shared" si="17"/>
        <v>63.819999999999993</v>
      </c>
      <c r="G291" s="4">
        <f t="shared" si="18"/>
        <v>65.349999999999994</v>
      </c>
      <c r="H291" s="4">
        <f t="shared" si="19"/>
        <v>63.819999999999993</v>
      </c>
    </row>
    <row r="292" spans="1:8" x14ac:dyDescent="0.35">
      <c r="A292" s="5">
        <v>39821</v>
      </c>
      <c r="B292" s="4">
        <f>VLOOKUP($A292,'Implied Correlation'!D:E,2,0)</f>
        <v>61.81</v>
      </c>
      <c r="C292" s="4" t="e">
        <f>VLOOKUP($A292,'Implied Correlation'!G:H,2,0)</f>
        <v>#N/A</v>
      </c>
      <c r="D292" s="4">
        <f>VLOOKUP($A292,'Implied Correlation'!A:B,2,0)</f>
        <v>64.28</v>
      </c>
      <c r="E292" s="4">
        <f t="shared" si="16"/>
        <v>61.81</v>
      </c>
      <c r="F292" s="4">
        <f t="shared" si="17"/>
        <v>63.045000000000002</v>
      </c>
      <c r="G292" s="4">
        <f t="shared" si="18"/>
        <v>64.28</v>
      </c>
      <c r="H292" s="4">
        <f t="shared" si="19"/>
        <v>63.044999999999995</v>
      </c>
    </row>
    <row r="293" spans="1:8" x14ac:dyDescent="0.35">
      <c r="A293" s="5">
        <v>39822</v>
      </c>
      <c r="B293" s="4">
        <f>VLOOKUP($A293,'Implied Correlation'!D:E,2,0)</f>
        <v>63.29</v>
      </c>
      <c r="C293" s="4" t="e">
        <f>VLOOKUP($A293,'Implied Correlation'!G:H,2,0)</f>
        <v>#N/A</v>
      </c>
      <c r="D293" s="4">
        <f>VLOOKUP($A293,'Implied Correlation'!A:B,2,0)</f>
        <v>65.28</v>
      </c>
      <c r="E293" s="4">
        <f t="shared" si="16"/>
        <v>63.29</v>
      </c>
      <c r="F293" s="4">
        <f t="shared" si="17"/>
        <v>64.284999999999997</v>
      </c>
      <c r="G293" s="4">
        <f t="shared" si="18"/>
        <v>65.28</v>
      </c>
      <c r="H293" s="4">
        <f t="shared" si="19"/>
        <v>64.284999999999997</v>
      </c>
    </row>
    <row r="294" spans="1:8" x14ac:dyDescent="0.35">
      <c r="A294" s="5">
        <v>39825</v>
      </c>
      <c r="B294" s="4">
        <f>VLOOKUP($A294,'Implied Correlation'!D:E,2,0)</f>
        <v>67.06</v>
      </c>
      <c r="C294" s="4" t="e">
        <f>VLOOKUP($A294,'Implied Correlation'!G:H,2,0)</f>
        <v>#N/A</v>
      </c>
      <c r="D294" s="4">
        <f>VLOOKUP($A294,'Implied Correlation'!A:B,2,0)</f>
        <v>68.88</v>
      </c>
      <c r="E294" s="4">
        <f t="shared" si="16"/>
        <v>67.06</v>
      </c>
      <c r="F294" s="4">
        <f t="shared" si="17"/>
        <v>67.97</v>
      </c>
      <c r="G294" s="4">
        <f t="shared" si="18"/>
        <v>68.88</v>
      </c>
      <c r="H294" s="4">
        <f t="shared" si="19"/>
        <v>67.97</v>
      </c>
    </row>
    <row r="295" spans="1:8" x14ac:dyDescent="0.35">
      <c r="A295" s="5">
        <v>39826</v>
      </c>
      <c r="B295" s="4">
        <f>VLOOKUP($A295,'Implied Correlation'!D:E,2,0)</f>
        <v>65.61</v>
      </c>
      <c r="C295" s="4" t="e">
        <f>VLOOKUP($A295,'Implied Correlation'!G:H,2,0)</f>
        <v>#N/A</v>
      </c>
      <c r="D295" s="4">
        <f>VLOOKUP($A295,'Implied Correlation'!A:B,2,0)</f>
        <v>66.63</v>
      </c>
      <c r="E295" s="4">
        <f t="shared" si="16"/>
        <v>65.61</v>
      </c>
      <c r="F295" s="4">
        <f t="shared" si="17"/>
        <v>66.12</v>
      </c>
      <c r="G295" s="4">
        <f t="shared" si="18"/>
        <v>66.63</v>
      </c>
      <c r="H295" s="4">
        <f t="shared" si="19"/>
        <v>66.12</v>
      </c>
    </row>
    <row r="296" spans="1:8" x14ac:dyDescent="0.35">
      <c r="A296" s="5">
        <v>39827</v>
      </c>
      <c r="B296" s="4">
        <f>VLOOKUP($A296,'Implied Correlation'!D:E,2,0)</f>
        <v>63.83</v>
      </c>
      <c r="C296" s="4" t="e">
        <f>VLOOKUP($A296,'Implied Correlation'!G:H,2,0)</f>
        <v>#N/A</v>
      </c>
      <c r="D296" s="4">
        <f>VLOOKUP($A296,'Implied Correlation'!A:B,2,0)</f>
        <v>65</v>
      </c>
      <c r="E296" s="4">
        <f t="shared" si="16"/>
        <v>63.83</v>
      </c>
      <c r="F296" s="4">
        <f t="shared" si="17"/>
        <v>64.414999999999992</v>
      </c>
      <c r="G296" s="4">
        <f t="shared" si="18"/>
        <v>65</v>
      </c>
      <c r="H296" s="4">
        <f t="shared" si="19"/>
        <v>64.415000000000006</v>
      </c>
    </row>
    <row r="297" spans="1:8" x14ac:dyDescent="0.35">
      <c r="A297" s="5">
        <v>39828</v>
      </c>
      <c r="B297" s="4">
        <f>VLOOKUP($A297,'Implied Correlation'!D:E,2,0)</f>
        <v>64.489999999999995</v>
      </c>
      <c r="C297" s="4" t="e">
        <f>VLOOKUP($A297,'Implied Correlation'!G:H,2,0)</f>
        <v>#N/A</v>
      </c>
      <c r="D297" s="4">
        <f>VLOOKUP($A297,'Implied Correlation'!A:B,2,0)</f>
        <v>65.59</v>
      </c>
      <c r="E297" s="4">
        <f t="shared" si="16"/>
        <v>64.489999999999995</v>
      </c>
      <c r="F297" s="4">
        <f t="shared" si="17"/>
        <v>65.039999999999992</v>
      </c>
      <c r="G297" s="4">
        <f t="shared" si="18"/>
        <v>65.59</v>
      </c>
      <c r="H297" s="4">
        <f t="shared" si="19"/>
        <v>65.039999999999992</v>
      </c>
    </row>
    <row r="298" spans="1:8" x14ac:dyDescent="0.35">
      <c r="A298" s="5">
        <v>39829</v>
      </c>
      <c r="B298" s="4">
        <f>VLOOKUP($A298,'Implied Correlation'!D:E,2,0)</f>
        <v>67.11</v>
      </c>
      <c r="C298" s="4" t="e">
        <f>VLOOKUP($A298,'Implied Correlation'!G:H,2,0)</f>
        <v>#N/A</v>
      </c>
      <c r="D298" s="4">
        <f>VLOOKUP($A298,'Implied Correlation'!A:B,2,0)</f>
        <v>66.44</v>
      </c>
      <c r="E298" s="4">
        <f t="shared" si="16"/>
        <v>67.11</v>
      </c>
      <c r="F298" s="4">
        <f t="shared" si="17"/>
        <v>66.775000000000006</v>
      </c>
      <c r="G298" s="4">
        <f t="shared" si="18"/>
        <v>66.44</v>
      </c>
      <c r="H298" s="4">
        <f t="shared" si="19"/>
        <v>66.774999999999991</v>
      </c>
    </row>
    <row r="299" spans="1:8" x14ac:dyDescent="0.35">
      <c r="A299" s="5">
        <v>39832</v>
      </c>
      <c r="B299" s="4" t="e">
        <f>VLOOKUP($A299,'Implied Correlation'!D:E,2,0)</f>
        <v>#N/A</v>
      </c>
      <c r="C299" s="4" t="e">
        <f>VLOOKUP($A299,'Implied Correlation'!G:H,2,0)</f>
        <v>#N/A</v>
      </c>
      <c r="D299" s="4" t="e">
        <f>VLOOKUP($A299,'Implied Correlation'!A:B,2,0)</f>
        <v>#N/A</v>
      </c>
      <c r="E299" s="4" t="e">
        <f t="shared" si="16"/>
        <v>#N/A</v>
      </c>
      <c r="F299" s="4" t="e">
        <f t="shared" si="17"/>
        <v>#N/A</v>
      </c>
      <c r="G299" s="4" t="e">
        <f t="shared" si="18"/>
        <v>#N/A</v>
      </c>
      <c r="H299" s="4" t="e">
        <f t="shared" si="19"/>
        <v>#N/A</v>
      </c>
    </row>
    <row r="300" spans="1:8" x14ac:dyDescent="0.35">
      <c r="A300" s="5">
        <v>39833</v>
      </c>
      <c r="B300" s="4">
        <f>VLOOKUP($A300,'Implied Correlation'!D:E,2,0)</f>
        <v>72.09</v>
      </c>
      <c r="C300" s="4" t="e">
        <f>VLOOKUP($A300,'Implied Correlation'!G:H,2,0)</f>
        <v>#N/A</v>
      </c>
      <c r="D300" s="4">
        <f>VLOOKUP($A300,'Implied Correlation'!A:B,2,0)</f>
        <v>70.97</v>
      </c>
      <c r="E300" s="4">
        <f t="shared" si="16"/>
        <v>72.09</v>
      </c>
      <c r="F300" s="4">
        <f t="shared" si="17"/>
        <v>71.53</v>
      </c>
      <c r="G300" s="4">
        <f t="shared" si="18"/>
        <v>70.97</v>
      </c>
      <c r="H300" s="4">
        <f t="shared" si="19"/>
        <v>71.53</v>
      </c>
    </row>
    <row r="301" spans="1:8" x14ac:dyDescent="0.35">
      <c r="A301" s="5">
        <v>39834</v>
      </c>
      <c r="B301" s="4">
        <f>VLOOKUP($A301,'Implied Correlation'!D:E,2,0)</f>
        <v>66.650000000000006</v>
      </c>
      <c r="C301" s="4" t="e">
        <f>VLOOKUP($A301,'Implied Correlation'!G:H,2,0)</f>
        <v>#N/A</v>
      </c>
      <c r="D301" s="4">
        <f>VLOOKUP($A301,'Implied Correlation'!A:B,2,0)</f>
        <v>66.38</v>
      </c>
      <c r="E301" s="4">
        <f t="shared" si="16"/>
        <v>66.650000000000006</v>
      </c>
      <c r="F301" s="4">
        <f t="shared" si="17"/>
        <v>66.515000000000001</v>
      </c>
      <c r="G301" s="4">
        <f t="shared" si="18"/>
        <v>66.38</v>
      </c>
      <c r="H301" s="4">
        <f t="shared" si="19"/>
        <v>66.515000000000001</v>
      </c>
    </row>
    <row r="302" spans="1:8" x14ac:dyDescent="0.35">
      <c r="A302" s="5">
        <v>39835</v>
      </c>
      <c r="B302" s="4">
        <f>VLOOKUP($A302,'Implied Correlation'!D:E,2,0)</f>
        <v>67.67</v>
      </c>
      <c r="C302" s="4" t="e">
        <f>VLOOKUP($A302,'Implied Correlation'!G:H,2,0)</f>
        <v>#N/A</v>
      </c>
      <c r="D302" s="4">
        <f>VLOOKUP($A302,'Implied Correlation'!A:B,2,0)</f>
        <v>67.84</v>
      </c>
      <c r="E302" s="4">
        <f t="shared" si="16"/>
        <v>67.67</v>
      </c>
      <c r="F302" s="4">
        <f t="shared" si="17"/>
        <v>67.754999999999995</v>
      </c>
      <c r="G302" s="4">
        <f t="shared" si="18"/>
        <v>67.84</v>
      </c>
      <c r="H302" s="4">
        <f t="shared" si="19"/>
        <v>67.75500000000001</v>
      </c>
    </row>
    <row r="303" spans="1:8" x14ac:dyDescent="0.35">
      <c r="A303" s="5">
        <v>39836</v>
      </c>
      <c r="B303" s="4">
        <f>VLOOKUP($A303,'Implied Correlation'!D:E,2,0)</f>
        <v>68.7</v>
      </c>
      <c r="C303" s="4" t="e">
        <f>VLOOKUP($A303,'Implied Correlation'!G:H,2,0)</f>
        <v>#N/A</v>
      </c>
      <c r="D303" s="4">
        <f>VLOOKUP($A303,'Implied Correlation'!A:B,2,0)</f>
        <v>66.62</v>
      </c>
      <c r="E303" s="4">
        <f t="shared" si="16"/>
        <v>68.7</v>
      </c>
      <c r="F303" s="4">
        <f t="shared" si="17"/>
        <v>67.66</v>
      </c>
      <c r="G303" s="4">
        <f t="shared" si="18"/>
        <v>66.62</v>
      </c>
      <c r="H303" s="4">
        <f t="shared" si="19"/>
        <v>67.660000000000011</v>
      </c>
    </row>
    <row r="304" spans="1:8" x14ac:dyDescent="0.35">
      <c r="A304" s="5">
        <v>39839</v>
      </c>
      <c r="B304" s="4">
        <f>VLOOKUP($A304,'Implied Correlation'!D:E,2,0)</f>
        <v>68.92</v>
      </c>
      <c r="C304" s="4" t="e">
        <f>VLOOKUP($A304,'Implied Correlation'!G:H,2,0)</f>
        <v>#N/A</v>
      </c>
      <c r="D304" s="4">
        <f>VLOOKUP($A304,'Implied Correlation'!A:B,2,0)</f>
        <v>66.790000000000006</v>
      </c>
      <c r="E304" s="4">
        <f t="shared" si="16"/>
        <v>68.92</v>
      </c>
      <c r="F304" s="4">
        <f t="shared" si="17"/>
        <v>67.855000000000004</v>
      </c>
      <c r="G304" s="4">
        <f t="shared" si="18"/>
        <v>66.790000000000006</v>
      </c>
      <c r="H304" s="4">
        <f t="shared" si="19"/>
        <v>67.855000000000004</v>
      </c>
    </row>
    <row r="305" spans="1:8" x14ac:dyDescent="0.35">
      <c r="A305" s="5">
        <v>39840</v>
      </c>
      <c r="B305" s="4">
        <f>VLOOKUP($A305,'Implied Correlation'!D:E,2,0)</f>
        <v>68.319999999999993</v>
      </c>
      <c r="C305" s="4" t="e">
        <f>VLOOKUP($A305,'Implied Correlation'!G:H,2,0)</f>
        <v>#N/A</v>
      </c>
      <c r="D305" s="4">
        <f>VLOOKUP($A305,'Implied Correlation'!A:B,2,0)</f>
        <v>66.510000000000005</v>
      </c>
      <c r="E305" s="4">
        <f t="shared" si="16"/>
        <v>68.319999999999993</v>
      </c>
      <c r="F305" s="4">
        <f t="shared" si="17"/>
        <v>67.414999999999992</v>
      </c>
      <c r="G305" s="4">
        <f t="shared" si="18"/>
        <v>66.510000000000005</v>
      </c>
      <c r="H305" s="4">
        <f t="shared" si="19"/>
        <v>67.415000000000006</v>
      </c>
    </row>
    <row r="306" spans="1:8" x14ac:dyDescent="0.35">
      <c r="A306" s="5">
        <v>39841</v>
      </c>
      <c r="B306" s="4">
        <f>VLOOKUP($A306,'Implied Correlation'!D:E,2,0)</f>
        <v>68.239999999999995</v>
      </c>
      <c r="C306" s="4" t="e">
        <f>VLOOKUP($A306,'Implied Correlation'!G:H,2,0)</f>
        <v>#N/A</v>
      </c>
      <c r="D306" s="4">
        <f>VLOOKUP($A306,'Implied Correlation'!A:B,2,0)</f>
        <v>69.34</v>
      </c>
      <c r="E306" s="4">
        <f t="shared" si="16"/>
        <v>68.239999999999995</v>
      </c>
      <c r="F306" s="4">
        <f t="shared" si="17"/>
        <v>68.789999999999992</v>
      </c>
      <c r="G306" s="4">
        <f t="shared" si="18"/>
        <v>69.34</v>
      </c>
      <c r="H306" s="4">
        <f t="shared" si="19"/>
        <v>68.789999999999992</v>
      </c>
    </row>
    <row r="307" spans="1:8" x14ac:dyDescent="0.35">
      <c r="A307" s="5">
        <v>39842</v>
      </c>
      <c r="B307" s="4">
        <f>VLOOKUP($A307,'Implied Correlation'!D:E,2,0)</f>
        <v>66.44</v>
      </c>
      <c r="C307" s="4" t="e">
        <f>VLOOKUP($A307,'Implied Correlation'!G:H,2,0)</f>
        <v>#N/A</v>
      </c>
      <c r="D307" s="4">
        <f>VLOOKUP($A307,'Implied Correlation'!A:B,2,0)</f>
        <v>66.59</v>
      </c>
      <c r="E307" s="4">
        <f t="shared" si="16"/>
        <v>66.44</v>
      </c>
      <c r="F307" s="4">
        <f t="shared" si="17"/>
        <v>66.515000000000001</v>
      </c>
      <c r="G307" s="4">
        <f t="shared" si="18"/>
        <v>66.59</v>
      </c>
      <c r="H307" s="4">
        <f t="shared" si="19"/>
        <v>66.515000000000001</v>
      </c>
    </row>
    <row r="308" spans="1:8" x14ac:dyDescent="0.35">
      <c r="A308" s="5">
        <v>39843</v>
      </c>
      <c r="B308" s="4">
        <f>VLOOKUP($A308,'Implied Correlation'!D:E,2,0)</f>
        <v>68.06</v>
      </c>
      <c r="C308" s="4" t="e">
        <f>VLOOKUP($A308,'Implied Correlation'!G:H,2,0)</f>
        <v>#N/A</v>
      </c>
      <c r="D308" s="4">
        <f>VLOOKUP($A308,'Implied Correlation'!A:B,2,0)</f>
        <v>68.31</v>
      </c>
      <c r="E308" s="4">
        <f t="shared" si="16"/>
        <v>68.06</v>
      </c>
      <c r="F308" s="4">
        <f t="shared" si="17"/>
        <v>68.185000000000002</v>
      </c>
      <c r="G308" s="4">
        <f t="shared" si="18"/>
        <v>68.31</v>
      </c>
      <c r="H308" s="4">
        <f t="shared" si="19"/>
        <v>68.185000000000002</v>
      </c>
    </row>
    <row r="309" spans="1:8" x14ac:dyDescent="0.35">
      <c r="A309" s="5">
        <v>39846</v>
      </c>
      <c r="B309" s="4">
        <f>VLOOKUP($A309,'Implied Correlation'!D:E,2,0)</f>
        <v>66.739999999999995</v>
      </c>
      <c r="C309" s="4" t="e">
        <f>VLOOKUP($A309,'Implied Correlation'!G:H,2,0)</f>
        <v>#N/A</v>
      </c>
      <c r="D309" s="4">
        <f>VLOOKUP($A309,'Implied Correlation'!A:B,2,0)</f>
        <v>68.680000000000007</v>
      </c>
      <c r="E309" s="4">
        <f t="shared" si="16"/>
        <v>66.739999999999995</v>
      </c>
      <c r="F309" s="4">
        <f t="shared" si="17"/>
        <v>67.710000000000008</v>
      </c>
      <c r="G309" s="4">
        <f t="shared" si="18"/>
        <v>68.680000000000007</v>
      </c>
      <c r="H309" s="4">
        <f t="shared" si="19"/>
        <v>67.709999999999994</v>
      </c>
    </row>
    <row r="310" spans="1:8" x14ac:dyDescent="0.35">
      <c r="A310" s="5">
        <v>39847</v>
      </c>
      <c r="B310" s="4">
        <f>VLOOKUP($A310,'Implied Correlation'!D:E,2,0)</f>
        <v>68.34</v>
      </c>
      <c r="C310" s="4" t="e">
        <f>VLOOKUP($A310,'Implied Correlation'!G:H,2,0)</f>
        <v>#N/A</v>
      </c>
      <c r="D310" s="4">
        <f>VLOOKUP($A310,'Implied Correlation'!A:B,2,0)</f>
        <v>69.94</v>
      </c>
      <c r="E310" s="4">
        <f t="shared" si="16"/>
        <v>68.34</v>
      </c>
      <c r="F310" s="4">
        <f t="shared" si="17"/>
        <v>69.14</v>
      </c>
      <c r="G310" s="4">
        <f t="shared" si="18"/>
        <v>69.94</v>
      </c>
      <c r="H310" s="4">
        <f t="shared" si="19"/>
        <v>69.14</v>
      </c>
    </row>
    <row r="311" spans="1:8" x14ac:dyDescent="0.35">
      <c r="A311" s="5">
        <v>39848</v>
      </c>
      <c r="B311" s="4">
        <f>VLOOKUP($A311,'Implied Correlation'!D:E,2,0)</f>
        <v>67.56</v>
      </c>
      <c r="C311" s="4" t="e">
        <f>VLOOKUP($A311,'Implied Correlation'!G:H,2,0)</f>
        <v>#N/A</v>
      </c>
      <c r="D311" s="4">
        <f>VLOOKUP($A311,'Implied Correlation'!A:B,2,0)</f>
        <v>70</v>
      </c>
      <c r="E311" s="4">
        <f t="shared" si="16"/>
        <v>67.56</v>
      </c>
      <c r="F311" s="4">
        <f t="shared" si="17"/>
        <v>68.78</v>
      </c>
      <c r="G311" s="4">
        <f t="shared" si="18"/>
        <v>70</v>
      </c>
      <c r="H311" s="4">
        <f t="shared" si="19"/>
        <v>68.78</v>
      </c>
    </row>
    <row r="312" spans="1:8" x14ac:dyDescent="0.35">
      <c r="A312" s="5">
        <v>39849</v>
      </c>
      <c r="B312" s="4">
        <f>VLOOKUP($A312,'Implied Correlation'!D:E,2,0)</f>
        <v>68.930000000000007</v>
      </c>
      <c r="C312" s="4" t="e">
        <f>VLOOKUP($A312,'Implied Correlation'!G:H,2,0)</f>
        <v>#N/A</v>
      </c>
      <c r="D312" s="4">
        <f>VLOOKUP($A312,'Implied Correlation'!A:B,2,0)</f>
        <v>72.150000000000006</v>
      </c>
      <c r="E312" s="4">
        <f t="shared" si="16"/>
        <v>68.930000000000007</v>
      </c>
      <c r="F312" s="4">
        <f t="shared" si="17"/>
        <v>70.540000000000006</v>
      </c>
      <c r="G312" s="4">
        <f t="shared" si="18"/>
        <v>72.150000000000006</v>
      </c>
      <c r="H312" s="4">
        <f t="shared" si="19"/>
        <v>70.540000000000006</v>
      </c>
    </row>
    <row r="313" spans="1:8" x14ac:dyDescent="0.35">
      <c r="A313" s="5">
        <v>39850</v>
      </c>
      <c r="B313" s="4">
        <f>VLOOKUP($A313,'Implied Correlation'!D:E,2,0)</f>
        <v>69.180000000000007</v>
      </c>
      <c r="C313" s="4" t="e">
        <f>VLOOKUP($A313,'Implied Correlation'!G:H,2,0)</f>
        <v>#N/A</v>
      </c>
      <c r="D313" s="4">
        <f>VLOOKUP($A313,'Implied Correlation'!A:B,2,0)</f>
        <v>71.36</v>
      </c>
      <c r="E313" s="4">
        <f t="shared" si="16"/>
        <v>69.180000000000007</v>
      </c>
      <c r="F313" s="4">
        <f t="shared" si="17"/>
        <v>70.27000000000001</v>
      </c>
      <c r="G313" s="4">
        <f t="shared" si="18"/>
        <v>71.36</v>
      </c>
      <c r="H313" s="4">
        <f t="shared" si="19"/>
        <v>70.27</v>
      </c>
    </row>
    <row r="314" spans="1:8" x14ac:dyDescent="0.35">
      <c r="A314" s="5">
        <v>39853</v>
      </c>
      <c r="B314" s="4">
        <f>VLOOKUP($A314,'Implied Correlation'!D:E,2,0)</f>
        <v>69.48</v>
      </c>
      <c r="C314" s="4" t="e">
        <f>VLOOKUP($A314,'Implied Correlation'!G:H,2,0)</f>
        <v>#N/A</v>
      </c>
      <c r="D314" s="4">
        <f>VLOOKUP($A314,'Implied Correlation'!A:B,2,0)</f>
        <v>71.53</v>
      </c>
      <c r="E314" s="4">
        <f t="shared" si="16"/>
        <v>69.48</v>
      </c>
      <c r="F314" s="4">
        <f t="shared" si="17"/>
        <v>70.504999999999995</v>
      </c>
      <c r="G314" s="4">
        <f t="shared" si="18"/>
        <v>71.53</v>
      </c>
      <c r="H314" s="4">
        <f t="shared" si="19"/>
        <v>70.50500000000001</v>
      </c>
    </row>
    <row r="315" spans="1:8" x14ac:dyDescent="0.35">
      <c r="A315" s="5">
        <v>39854</v>
      </c>
      <c r="B315" s="4">
        <f>VLOOKUP($A315,'Implied Correlation'!D:E,2,0)</f>
        <v>70.67</v>
      </c>
      <c r="C315" s="4" t="e">
        <f>VLOOKUP($A315,'Implied Correlation'!G:H,2,0)</f>
        <v>#N/A</v>
      </c>
      <c r="D315" s="4">
        <f>VLOOKUP($A315,'Implied Correlation'!A:B,2,0)</f>
        <v>72.239999999999995</v>
      </c>
      <c r="E315" s="4">
        <f t="shared" si="16"/>
        <v>70.67</v>
      </c>
      <c r="F315" s="4">
        <f t="shared" si="17"/>
        <v>71.454999999999998</v>
      </c>
      <c r="G315" s="4">
        <f t="shared" si="18"/>
        <v>72.239999999999995</v>
      </c>
      <c r="H315" s="4">
        <f t="shared" si="19"/>
        <v>71.454999999999998</v>
      </c>
    </row>
    <row r="316" spans="1:8" x14ac:dyDescent="0.35">
      <c r="A316" s="5">
        <v>39855</v>
      </c>
      <c r="B316" s="4">
        <f>VLOOKUP($A316,'Implied Correlation'!D:E,2,0)</f>
        <v>67.41</v>
      </c>
      <c r="C316" s="4" t="e">
        <f>VLOOKUP($A316,'Implied Correlation'!G:H,2,0)</f>
        <v>#N/A</v>
      </c>
      <c r="D316" s="4">
        <f>VLOOKUP($A316,'Implied Correlation'!A:B,2,0)</f>
        <v>69.14</v>
      </c>
      <c r="E316" s="4">
        <f t="shared" si="16"/>
        <v>67.41</v>
      </c>
      <c r="F316" s="4">
        <f t="shared" si="17"/>
        <v>68.275000000000006</v>
      </c>
      <c r="G316" s="4">
        <f t="shared" si="18"/>
        <v>69.14</v>
      </c>
      <c r="H316" s="4">
        <f t="shared" si="19"/>
        <v>68.274999999999991</v>
      </c>
    </row>
    <row r="317" spans="1:8" x14ac:dyDescent="0.35">
      <c r="A317" s="5">
        <v>39856</v>
      </c>
      <c r="B317" s="4">
        <f>VLOOKUP($A317,'Implied Correlation'!D:E,2,0)</f>
        <v>64.66</v>
      </c>
      <c r="C317" s="4" t="e">
        <f>VLOOKUP($A317,'Implied Correlation'!G:H,2,0)</f>
        <v>#N/A</v>
      </c>
      <c r="D317" s="4">
        <f>VLOOKUP($A317,'Implied Correlation'!A:B,2,0)</f>
        <v>64.709999999999994</v>
      </c>
      <c r="E317" s="4">
        <f t="shared" si="16"/>
        <v>64.66</v>
      </c>
      <c r="F317" s="4">
        <f t="shared" si="17"/>
        <v>64.685000000000002</v>
      </c>
      <c r="G317" s="4">
        <f t="shared" si="18"/>
        <v>64.709999999999994</v>
      </c>
      <c r="H317" s="4">
        <f t="shared" si="19"/>
        <v>64.685000000000002</v>
      </c>
    </row>
    <row r="318" spans="1:8" x14ac:dyDescent="0.35">
      <c r="A318" s="5">
        <v>39857</v>
      </c>
      <c r="B318" s="4">
        <f>VLOOKUP($A318,'Implied Correlation'!D:E,2,0)</f>
        <v>66.95</v>
      </c>
      <c r="C318" s="4" t="e">
        <f>VLOOKUP($A318,'Implied Correlation'!G:H,2,0)</f>
        <v>#N/A</v>
      </c>
      <c r="D318" s="4">
        <f>VLOOKUP($A318,'Implied Correlation'!A:B,2,0)</f>
        <v>67.209999999999994</v>
      </c>
      <c r="E318" s="4">
        <f t="shared" si="16"/>
        <v>66.95</v>
      </c>
      <c r="F318" s="4">
        <f t="shared" si="17"/>
        <v>67.08</v>
      </c>
      <c r="G318" s="4">
        <f t="shared" si="18"/>
        <v>67.209999999999994</v>
      </c>
      <c r="H318" s="4">
        <f t="shared" si="19"/>
        <v>67.08</v>
      </c>
    </row>
    <row r="319" spans="1:8" x14ac:dyDescent="0.35">
      <c r="A319" s="5">
        <v>39860</v>
      </c>
      <c r="B319" s="4" t="e">
        <f>VLOOKUP($A319,'Implied Correlation'!D:E,2,0)</f>
        <v>#N/A</v>
      </c>
      <c r="C319" s="4" t="e">
        <f>VLOOKUP($A319,'Implied Correlation'!G:H,2,0)</f>
        <v>#N/A</v>
      </c>
      <c r="D319" s="4" t="e">
        <f>VLOOKUP($A319,'Implied Correlation'!A:B,2,0)</f>
        <v>#N/A</v>
      </c>
      <c r="E319" s="4" t="e">
        <f t="shared" si="16"/>
        <v>#N/A</v>
      </c>
      <c r="F319" s="4" t="e">
        <f t="shared" si="17"/>
        <v>#N/A</v>
      </c>
      <c r="G319" s="4" t="e">
        <f t="shared" si="18"/>
        <v>#N/A</v>
      </c>
      <c r="H319" s="4" t="e">
        <f t="shared" si="19"/>
        <v>#N/A</v>
      </c>
    </row>
    <row r="320" spans="1:8" x14ac:dyDescent="0.35">
      <c r="A320" s="5">
        <v>39861</v>
      </c>
      <c r="B320" s="4">
        <f>VLOOKUP($A320,'Implied Correlation'!D:E,2,0)</f>
        <v>66.81</v>
      </c>
      <c r="C320" s="4" t="e">
        <f>VLOOKUP($A320,'Implied Correlation'!G:H,2,0)</f>
        <v>#N/A</v>
      </c>
      <c r="D320" s="4">
        <f>VLOOKUP($A320,'Implied Correlation'!A:B,2,0)</f>
        <v>66.06</v>
      </c>
      <c r="E320" s="4">
        <f t="shared" si="16"/>
        <v>66.81</v>
      </c>
      <c r="F320" s="4">
        <f t="shared" si="17"/>
        <v>66.435000000000002</v>
      </c>
      <c r="G320" s="4">
        <f t="shared" si="18"/>
        <v>66.06</v>
      </c>
      <c r="H320" s="4">
        <f t="shared" si="19"/>
        <v>66.435000000000002</v>
      </c>
    </row>
    <row r="321" spans="1:8" x14ac:dyDescent="0.35">
      <c r="A321" s="5">
        <v>39862</v>
      </c>
      <c r="B321" s="4">
        <f>VLOOKUP($A321,'Implied Correlation'!D:E,2,0)</f>
        <v>68.400000000000006</v>
      </c>
      <c r="C321" s="4" t="e">
        <f>VLOOKUP($A321,'Implied Correlation'!G:H,2,0)</f>
        <v>#N/A</v>
      </c>
      <c r="D321" s="4">
        <f>VLOOKUP($A321,'Implied Correlation'!A:B,2,0)</f>
        <v>68.400000000000006</v>
      </c>
      <c r="E321" s="4">
        <f t="shared" si="16"/>
        <v>68.400000000000006</v>
      </c>
      <c r="F321" s="4">
        <f t="shared" si="17"/>
        <v>68.400000000000006</v>
      </c>
      <c r="G321" s="4">
        <f t="shared" si="18"/>
        <v>68.400000000000006</v>
      </c>
      <c r="H321" s="4">
        <f t="shared" si="19"/>
        <v>68.400000000000006</v>
      </c>
    </row>
    <row r="322" spans="1:8" x14ac:dyDescent="0.35">
      <c r="A322" s="5">
        <v>39863</v>
      </c>
      <c r="B322" s="4">
        <f>VLOOKUP($A322,'Implied Correlation'!D:E,2,0)</f>
        <v>70.23</v>
      </c>
      <c r="C322" s="4" t="e">
        <f>VLOOKUP($A322,'Implied Correlation'!G:H,2,0)</f>
        <v>#N/A</v>
      </c>
      <c r="D322" s="4">
        <f>VLOOKUP($A322,'Implied Correlation'!A:B,2,0)</f>
        <v>67.86</v>
      </c>
      <c r="E322" s="4">
        <f t="shared" si="16"/>
        <v>70.23</v>
      </c>
      <c r="F322" s="4">
        <f t="shared" si="17"/>
        <v>69.045000000000002</v>
      </c>
      <c r="G322" s="4">
        <f t="shared" si="18"/>
        <v>67.86</v>
      </c>
      <c r="H322" s="4">
        <f t="shared" si="19"/>
        <v>69.045000000000002</v>
      </c>
    </row>
    <row r="323" spans="1:8" x14ac:dyDescent="0.35">
      <c r="A323" s="5">
        <v>39864</v>
      </c>
      <c r="B323" s="4">
        <f>VLOOKUP($A323,'Implied Correlation'!D:E,2,0)</f>
        <v>70.06</v>
      </c>
      <c r="C323" s="4" t="e">
        <f>VLOOKUP($A323,'Implied Correlation'!G:H,2,0)</f>
        <v>#N/A</v>
      </c>
      <c r="D323" s="4">
        <f>VLOOKUP($A323,'Implied Correlation'!A:B,2,0)</f>
        <v>67.75</v>
      </c>
      <c r="E323" s="4">
        <f t="shared" ref="E323:E386" si="20">IF(ISNA(B323),IF(AND(ISNA(C323),ISNA(D323)),IF(ISNA(C323),D323,C323),AVERAGE(C323,D323)),B323)</f>
        <v>70.06</v>
      </c>
      <c r="F323" s="4">
        <f t="shared" ref="F323:F386" si="21">IF(ISNA(C323),IF(AND(ISNA(D323),ISNA(B323)),IF(ISNA(D323),B323,D323),AVERAGE(D323,B323)),C323)</f>
        <v>68.905000000000001</v>
      </c>
      <c r="G323" s="4">
        <f t="shared" ref="G323:G386" si="22">IF(ISNA(D323),IF(AND(ISNA(B323),ISNA(C323)),IF(ISNA(B323),C323,B323),AVERAGE(B323,C323)),D323)</f>
        <v>67.75</v>
      </c>
      <c r="H323" s="4">
        <f t="shared" ref="H323:H386" si="23">AVERAGE(E323:G323)</f>
        <v>68.905000000000001</v>
      </c>
    </row>
    <row r="324" spans="1:8" x14ac:dyDescent="0.35">
      <c r="A324" s="5">
        <v>39867</v>
      </c>
      <c r="B324" s="4">
        <f>VLOOKUP($A324,'Implied Correlation'!D:E,2,0)</f>
        <v>73.150000000000006</v>
      </c>
      <c r="C324" s="4" t="e">
        <f>VLOOKUP($A324,'Implied Correlation'!G:H,2,0)</f>
        <v>#N/A</v>
      </c>
      <c r="D324" s="4">
        <f>VLOOKUP($A324,'Implied Correlation'!A:B,2,0)</f>
        <v>69.89</v>
      </c>
      <c r="E324" s="4">
        <f t="shared" si="20"/>
        <v>73.150000000000006</v>
      </c>
      <c r="F324" s="4">
        <f t="shared" si="21"/>
        <v>71.52000000000001</v>
      </c>
      <c r="G324" s="4">
        <f t="shared" si="22"/>
        <v>69.89</v>
      </c>
      <c r="H324" s="4">
        <f t="shared" si="23"/>
        <v>71.52</v>
      </c>
    </row>
    <row r="325" spans="1:8" x14ac:dyDescent="0.35">
      <c r="A325" s="5">
        <v>39868</v>
      </c>
      <c r="B325" s="4">
        <f>VLOOKUP($A325,'Implied Correlation'!D:E,2,0)</f>
        <v>67.290000000000006</v>
      </c>
      <c r="C325" s="4" t="e">
        <f>VLOOKUP($A325,'Implied Correlation'!G:H,2,0)</f>
        <v>#N/A</v>
      </c>
      <c r="D325" s="4">
        <f>VLOOKUP($A325,'Implied Correlation'!A:B,2,0)</f>
        <v>65.27</v>
      </c>
      <c r="E325" s="4">
        <f t="shared" si="20"/>
        <v>67.290000000000006</v>
      </c>
      <c r="F325" s="4">
        <f t="shared" si="21"/>
        <v>66.28</v>
      </c>
      <c r="G325" s="4">
        <f t="shared" si="22"/>
        <v>65.27</v>
      </c>
      <c r="H325" s="4">
        <f t="shared" si="23"/>
        <v>66.279999999999987</v>
      </c>
    </row>
    <row r="326" spans="1:8" x14ac:dyDescent="0.35">
      <c r="A326" s="5">
        <v>39869</v>
      </c>
      <c r="B326" s="4">
        <f>VLOOKUP($A326,'Implied Correlation'!D:E,2,0)</f>
        <v>68.290000000000006</v>
      </c>
      <c r="C326" s="4" t="e">
        <f>VLOOKUP($A326,'Implied Correlation'!G:H,2,0)</f>
        <v>#N/A</v>
      </c>
      <c r="D326" s="4">
        <f>VLOOKUP($A326,'Implied Correlation'!A:B,2,0)</f>
        <v>66.41</v>
      </c>
      <c r="E326" s="4">
        <f t="shared" si="20"/>
        <v>68.290000000000006</v>
      </c>
      <c r="F326" s="4">
        <f t="shared" si="21"/>
        <v>67.349999999999994</v>
      </c>
      <c r="G326" s="4">
        <f t="shared" si="22"/>
        <v>66.41</v>
      </c>
      <c r="H326" s="4">
        <f t="shared" si="23"/>
        <v>67.349999999999994</v>
      </c>
    </row>
    <row r="327" spans="1:8" x14ac:dyDescent="0.35">
      <c r="A327" s="5">
        <v>39870</v>
      </c>
      <c r="B327" s="4">
        <f>VLOOKUP($A327,'Implied Correlation'!D:E,2,0)</f>
        <v>67.290000000000006</v>
      </c>
      <c r="C327" s="4" t="e">
        <f>VLOOKUP($A327,'Implied Correlation'!G:H,2,0)</f>
        <v>#N/A</v>
      </c>
      <c r="D327" s="4">
        <f>VLOOKUP($A327,'Implied Correlation'!A:B,2,0)</f>
        <v>65.64</v>
      </c>
      <c r="E327" s="4">
        <f t="shared" si="20"/>
        <v>67.290000000000006</v>
      </c>
      <c r="F327" s="4">
        <f t="shared" si="21"/>
        <v>66.465000000000003</v>
      </c>
      <c r="G327" s="4">
        <f t="shared" si="22"/>
        <v>65.64</v>
      </c>
      <c r="H327" s="4">
        <f t="shared" si="23"/>
        <v>66.464999999999989</v>
      </c>
    </row>
    <row r="328" spans="1:8" x14ac:dyDescent="0.35">
      <c r="A328" s="5">
        <v>39871</v>
      </c>
      <c r="B328" s="4">
        <f>VLOOKUP($A328,'Implied Correlation'!D:E,2,0)</f>
        <v>66.180000000000007</v>
      </c>
      <c r="C328" s="4" t="e">
        <f>VLOOKUP($A328,'Implied Correlation'!G:H,2,0)</f>
        <v>#N/A</v>
      </c>
      <c r="D328" s="4">
        <f>VLOOKUP($A328,'Implied Correlation'!A:B,2,0)</f>
        <v>64.44</v>
      </c>
      <c r="E328" s="4">
        <f t="shared" si="20"/>
        <v>66.180000000000007</v>
      </c>
      <c r="F328" s="4">
        <f t="shared" si="21"/>
        <v>65.31</v>
      </c>
      <c r="G328" s="4">
        <f t="shared" si="22"/>
        <v>64.44</v>
      </c>
      <c r="H328" s="4">
        <f t="shared" si="23"/>
        <v>65.31</v>
      </c>
    </row>
    <row r="329" spans="1:8" x14ac:dyDescent="0.35">
      <c r="A329" s="5">
        <v>39874</v>
      </c>
      <c r="B329" s="4">
        <f>VLOOKUP($A329,'Implied Correlation'!D:E,2,0)</f>
        <v>71.75</v>
      </c>
      <c r="C329" s="4" t="e">
        <f>VLOOKUP($A329,'Implied Correlation'!G:H,2,0)</f>
        <v>#N/A</v>
      </c>
      <c r="D329" s="4">
        <f>VLOOKUP($A329,'Implied Correlation'!A:B,2,0)</f>
        <v>69.069999999999993</v>
      </c>
      <c r="E329" s="4">
        <f t="shared" si="20"/>
        <v>71.75</v>
      </c>
      <c r="F329" s="4">
        <f t="shared" si="21"/>
        <v>70.41</v>
      </c>
      <c r="G329" s="4">
        <f t="shared" si="22"/>
        <v>69.069999999999993</v>
      </c>
      <c r="H329" s="4">
        <f t="shared" si="23"/>
        <v>70.41</v>
      </c>
    </row>
    <row r="330" spans="1:8" x14ac:dyDescent="0.35">
      <c r="A330" s="5">
        <v>39875</v>
      </c>
      <c r="B330" s="4">
        <f>VLOOKUP($A330,'Implied Correlation'!D:E,2,0)</f>
        <v>70.760000000000005</v>
      </c>
      <c r="C330" s="4" t="e">
        <f>VLOOKUP($A330,'Implied Correlation'!G:H,2,0)</f>
        <v>#N/A</v>
      </c>
      <c r="D330" s="4">
        <f>VLOOKUP($A330,'Implied Correlation'!A:B,2,0)</f>
        <v>67.02</v>
      </c>
      <c r="E330" s="4">
        <f t="shared" si="20"/>
        <v>70.760000000000005</v>
      </c>
      <c r="F330" s="4">
        <f t="shared" si="21"/>
        <v>68.89</v>
      </c>
      <c r="G330" s="4">
        <f t="shared" si="22"/>
        <v>67.02</v>
      </c>
      <c r="H330" s="4">
        <f t="shared" si="23"/>
        <v>68.89</v>
      </c>
    </row>
    <row r="331" spans="1:8" x14ac:dyDescent="0.35">
      <c r="A331" s="5">
        <v>39876</v>
      </c>
      <c r="B331" s="4">
        <f>VLOOKUP($A331,'Implied Correlation'!D:E,2,0)</f>
        <v>65.58</v>
      </c>
      <c r="C331" s="4" t="e">
        <f>VLOOKUP($A331,'Implied Correlation'!G:H,2,0)</f>
        <v>#N/A</v>
      </c>
      <c r="D331" s="4">
        <f>VLOOKUP($A331,'Implied Correlation'!A:B,2,0)</f>
        <v>62.84</v>
      </c>
      <c r="E331" s="4">
        <f t="shared" si="20"/>
        <v>65.58</v>
      </c>
      <c r="F331" s="4">
        <f t="shared" si="21"/>
        <v>64.210000000000008</v>
      </c>
      <c r="G331" s="4">
        <f t="shared" si="22"/>
        <v>62.84</v>
      </c>
      <c r="H331" s="4">
        <f t="shared" si="23"/>
        <v>64.210000000000008</v>
      </c>
    </row>
    <row r="332" spans="1:8" x14ac:dyDescent="0.35">
      <c r="A332" s="5">
        <v>39877</v>
      </c>
      <c r="B332" s="4">
        <f>VLOOKUP($A332,'Implied Correlation'!D:E,2,0)</f>
        <v>65</v>
      </c>
      <c r="C332" s="4" t="e">
        <f>VLOOKUP($A332,'Implied Correlation'!G:H,2,0)</f>
        <v>#N/A</v>
      </c>
      <c r="D332" s="4">
        <f>VLOOKUP($A332,'Implied Correlation'!A:B,2,0)</f>
        <v>61.76</v>
      </c>
      <c r="E332" s="4">
        <f t="shared" si="20"/>
        <v>65</v>
      </c>
      <c r="F332" s="4">
        <f t="shared" si="21"/>
        <v>63.379999999999995</v>
      </c>
      <c r="G332" s="4">
        <f t="shared" si="22"/>
        <v>61.76</v>
      </c>
      <c r="H332" s="4">
        <f t="shared" si="23"/>
        <v>63.379999999999995</v>
      </c>
    </row>
    <row r="333" spans="1:8" x14ac:dyDescent="0.35">
      <c r="A333" s="5">
        <v>39878</v>
      </c>
      <c r="B333" s="4">
        <f>VLOOKUP($A333,'Implied Correlation'!D:E,2,0)</f>
        <v>62.86</v>
      </c>
      <c r="C333" s="4" t="e">
        <f>VLOOKUP($A333,'Implied Correlation'!G:H,2,0)</f>
        <v>#N/A</v>
      </c>
      <c r="D333" s="4">
        <f>VLOOKUP($A333,'Implied Correlation'!A:B,2,0)</f>
        <v>60.22</v>
      </c>
      <c r="E333" s="4">
        <f t="shared" si="20"/>
        <v>62.86</v>
      </c>
      <c r="F333" s="4">
        <f t="shared" si="21"/>
        <v>61.54</v>
      </c>
      <c r="G333" s="4">
        <f t="shared" si="22"/>
        <v>60.22</v>
      </c>
      <c r="H333" s="4">
        <f t="shared" si="23"/>
        <v>61.54</v>
      </c>
    </row>
    <row r="334" spans="1:8" x14ac:dyDescent="0.35">
      <c r="A334" s="5">
        <v>39881</v>
      </c>
      <c r="B334" s="4">
        <f>VLOOKUP($A334,'Implied Correlation'!D:E,2,0)</f>
        <v>63.34</v>
      </c>
      <c r="C334" s="4" t="e">
        <f>VLOOKUP($A334,'Implied Correlation'!G:H,2,0)</f>
        <v>#N/A</v>
      </c>
      <c r="D334" s="4">
        <f>VLOOKUP($A334,'Implied Correlation'!A:B,2,0)</f>
        <v>59.68</v>
      </c>
      <c r="E334" s="4">
        <f t="shared" si="20"/>
        <v>63.34</v>
      </c>
      <c r="F334" s="4">
        <f t="shared" si="21"/>
        <v>61.510000000000005</v>
      </c>
      <c r="G334" s="4">
        <f t="shared" si="22"/>
        <v>59.68</v>
      </c>
      <c r="H334" s="4">
        <f t="shared" si="23"/>
        <v>61.51</v>
      </c>
    </row>
    <row r="335" spans="1:8" x14ac:dyDescent="0.35">
      <c r="A335" s="5">
        <v>39882</v>
      </c>
      <c r="B335" s="4">
        <f>VLOOKUP($A335,'Implied Correlation'!D:E,2,0)</f>
        <v>60.2</v>
      </c>
      <c r="C335" s="4" t="e">
        <f>VLOOKUP($A335,'Implied Correlation'!G:H,2,0)</f>
        <v>#N/A</v>
      </c>
      <c r="D335" s="4">
        <f>VLOOKUP($A335,'Implied Correlation'!A:B,2,0)</f>
        <v>56.99</v>
      </c>
      <c r="E335" s="4">
        <f t="shared" si="20"/>
        <v>60.2</v>
      </c>
      <c r="F335" s="4">
        <f t="shared" si="21"/>
        <v>58.594999999999999</v>
      </c>
      <c r="G335" s="4">
        <f t="shared" si="22"/>
        <v>56.99</v>
      </c>
      <c r="H335" s="4">
        <f t="shared" si="23"/>
        <v>58.594999999999999</v>
      </c>
    </row>
    <row r="336" spans="1:8" x14ac:dyDescent="0.35">
      <c r="A336" s="5">
        <v>39883</v>
      </c>
      <c r="B336" s="4">
        <f>VLOOKUP($A336,'Implied Correlation'!D:E,2,0)</f>
        <v>62.83</v>
      </c>
      <c r="C336" s="4" t="e">
        <f>VLOOKUP($A336,'Implied Correlation'!G:H,2,0)</f>
        <v>#N/A</v>
      </c>
      <c r="D336" s="4">
        <f>VLOOKUP($A336,'Implied Correlation'!A:B,2,0)</f>
        <v>58.21</v>
      </c>
      <c r="E336" s="4">
        <f t="shared" si="20"/>
        <v>62.83</v>
      </c>
      <c r="F336" s="4">
        <f t="shared" si="21"/>
        <v>60.519999999999996</v>
      </c>
      <c r="G336" s="4">
        <f t="shared" si="22"/>
        <v>58.21</v>
      </c>
      <c r="H336" s="4">
        <f t="shared" si="23"/>
        <v>60.52</v>
      </c>
    </row>
    <row r="337" spans="1:8" x14ac:dyDescent="0.35">
      <c r="A337" s="5">
        <v>39884</v>
      </c>
      <c r="B337" s="4">
        <f>VLOOKUP($A337,'Implied Correlation'!D:E,2,0)</f>
        <v>63.13</v>
      </c>
      <c r="C337" s="4" t="e">
        <f>VLOOKUP($A337,'Implied Correlation'!G:H,2,0)</f>
        <v>#N/A</v>
      </c>
      <c r="D337" s="4">
        <f>VLOOKUP($A337,'Implied Correlation'!A:B,2,0)</f>
        <v>59.07</v>
      </c>
      <c r="E337" s="4">
        <f t="shared" si="20"/>
        <v>63.13</v>
      </c>
      <c r="F337" s="4">
        <f t="shared" si="21"/>
        <v>61.1</v>
      </c>
      <c r="G337" s="4">
        <f t="shared" si="22"/>
        <v>59.07</v>
      </c>
      <c r="H337" s="4">
        <f t="shared" si="23"/>
        <v>61.1</v>
      </c>
    </row>
    <row r="338" spans="1:8" x14ac:dyDescent="0.35">
      <c r="A338" s="5">
        <v>39885</v>
      </c>
      <c r="B338" s="4">
        <f>VLOOKUP($A338,'Implied Correlation'!D:E,2,0)</f>
        <v>67.900000000000006</v>
      </c>
      <c r="C338" s="4" t="e">
        <f>VLOOKUP($A338,'Implied Correlation'!G:H,2,0)</f>
        <v>#N/A</v>
      </c>
      <c r="D338" s="4">
        <f>VLOOKUP($A338,'Implied Correlation'!A:B,2,0)</f>
        <v>64.28</v>
      </c>
      <c r="E338" s="4">
        <f t="shared" si="20"/>
        <v>67.900000000000006</v>
      </c>
      <c r="F338" s="4">
        <f t="shared" si="21"/>
        <v>66.09</v>
      </c>
      <c r="G338" s="4">
        <f t="shared" si="22"/>
        <v>64.28</v>
      </c>
      <c r="H338" s="4">
        <f t="shared" si="23"/>
        <v>66.09</v>
      </c>
    </row>
    <row r="339" spans="1:8" x14ac:dyDescent="0.35">
      <c r="A339" s="5">
        <v>39888</v>
      </c>
      <c r="B339" s="4">
        <f>VLOOKUP($A339,'Implied Correlation'!D:E,2,0)</f>
        <v>69.5</v>
      </c>
      <c r="C339" s="4" t="e">
        <f>VLOOKUP($A339,'Implied Correlation'!G:H,2,0)</f>
        <v>#N/A</v>
      </c>
      <c r="D339" s="4">
        <f>VLOOKUP($A339,'Implied Correlation'!A:B,2,0)</f>
        <v>65.09</v>
      </c>
      <c r="E339" s="4">
        <f t="shared" si="20"/>
        <v>69.5</v>
      </c>
      <c r="F339" s="4">
        <f t="shared" si="21"/>
        <v>67.295000000000002</v>
      </c>
      <c r="G339" s="4">
        <f t="shared" si="22"/>
        <v>65.09</v>
      </c>
      <c r="H339" s="4">
        <f t="shared" si="23"/>
        <v>67.295000000000002</v>
      </c>
    </row>
    <row r="340" spans="1:8" x14ac:dyDescent="0.35">
      <c r="A340" s="5">
        <v>39889</v>
      </c>
      <c r="B340" s="4">
        <f>VLOOKUP($A340,'Implied Correlation'!D:E,2,0)</f>
        <v>68.930000000000007</v>
      </c>
      <c r="C340" s="4" t="e">
        <f>VLOOKUP($A340,'Implied Correlation'!G:H,2,0)</f>
        <v>#N/A</v>
      </c>
      <c r="D340" s="4">
        <f>VLOOKUP($A340,'Implied Correlation'!A:B,2,0)</f>
        <v>65.260000000000005</v>
      </c>
      <c r="E340" s="4">
        <f t="shared" si="20"/>
        <v>68.930000000000007</v>
      </c>
      <c r="F340" s="4">
        <f t="shared" si="21"/>
        <v>67.094999999999999</v>
      </c>
      <c r="G340" s="4">
        <f t="shared" si="22"/>
        <v>65.260000000000005</v>
      </c>
      <c r="H340" s="4">
        <f t="shared" si="23"/>
        <v>67.095000000000013</v>
      </c>
    </row>
    <row r="341" spans="1:8" x14ac:dyDescent="0.35">
      <c r="A341" s="5">
        <v>39890</v>
      </c>
      <c r="B341" s="4">
        <f>VLOOKUP($A341,'Implied Correlation'!D:E,2,0)</f>
        <v>68.52</v>
      </c>
      <c r="C341" s="4" t="e">
        <f>VLOOKUP($A341,'Implied Correlation'!G:H,2,0)</f>
        <v>#N/A</v>
      </c>
      <c r="D341" s="4">
        <f>VLOOKUP($A341,'Implied Correlation'!A:B,2,0)</f>
        <v>66.239999999999995</v>
      </c>
      <c r="E341" s="4">
        <f t="shared" si="20"/>
        <v>68.52</v>
      </c>
      <c r="F341" s="4">
        <f t="shared" si="21"/>
        <v>67.38</v>
      </c>
      <c r="G341" s="4">
        <f t="shared" si="22"/>
        <v>66.239999999999995</v>
      </c>
      <c r="H341" s="4">
        <f t="shared" si="23"/>
        <v>67.38</v>
      </c>
    </row>
    <row r="342" spans="1:8" x14ac:dyDescent="0.35">
      <c r="A342" s="5">
        <v>39891</v>
      </c>
      <c r="B342" s="4">
        <f>VLOOKUP($A342,'Implied Correlation'!D:E,2,0)</f>
        <v>74.209999999999994</v>
      </c>
      <c r="C342" s="4" t="e">
        <f>VLOOKUP($A342,'Implied Correlation'!G:H,2,0)</f>
        <v>#N/A</v>
      </c>
      <c r="D342" s="4">
        <f>VLOOKUP($A342,'Implied Correlation'!A:B,2,0)</f>
        <v>70.87</v>
      </c>
      <c r="E342" s="4">
        <f t="shared" si="20"/>
        <v>74.209999999999994</v>
      </c>
      <c r="F342" s="4">
        <f t="shared" si="21"/>
        <v>72.539999999999992</v>
      </c>
      <c r="G342" s="4">
        <f t="shared" si="22"/>
        <v>70.87</v>
      </c>
      <c r="H342" s="4">
        <f t="shared" si="23"/>
        <v>72.540000000000006</v>
      </c>
    </row>
    <row r="343" spans="1:8" x14ac:dyDescent="0.35">
      <c r="A343" s="5">
        <v>39892</v>
      </c>
      <c r="B343" s="4">
        <f>VLOOKUP($A343,'Implied Correlation'!D:E,2,0)</f>
        <v>74.78</v>
      </c>
      <c r="C343" s="4" t="e">
        <f>VLOOKUP($A343,'Implied Correlation'!G:H,2,0)</f>
        <v>#N/A</v>
      </c>
      <c r="D343" s="4">
        <f>VLOOKUP($A343,'Implied Correlation'!A:B,2,0)</f>
        <v>71.12</v>
      </c>
      <c r="E343" s="4">
        <f t="shared" si="20"/>
        <v>74.78</v>
      </c>
      <c r="F343" s="4">
        <f t="shared" si="21"/>
        <v>72.95</v>
      </c>
      <c r="G343" s="4">
        <f t="shared" si="22"/>
        <v>71.12</v>
      </c>
      <c r="H343" s="4">
        <f t="shared" si="23"/>
        <v>72.95</v>
      </c>
    </row>
    <row r="344" spans="1:8" x14ac:dyDescent="0.35">
      <c r="A344" s="5">
        <v>39895</v>
      </c>
      <c r="B344" s="4">
        <f>VLOOKUP($A344,'Implied Correlation'!D:E,2,0)</f>
        <v>72.73</v>
      </c>
      <c r="C344" s="4" t="e">
        <f>VLOOKUP($A344,'Implied Correlation'!G:H,2,0)</f>
        <v>#N/A</v>
      </c>
      <c r="D344" s="4">
        <f>VLOOKUP($A344,'Implied Correlation'!A:B,2,0)</f>
        <v>69.349999999999994</v>
      </c>
      <c r="E344" s="4">
        <f t="shared" si="20"/>
        <v>72.73</v>
      </c>
      <c r="F344" s="4">
        <f t="shared" si="21"/>
        <v>71.039999999999992</v>
      </c>
      <c r="G344" s="4">
        <f t="shared" si="22"/>
        <v>69.349999999999994</v>
      </c>
      <c r="H344" s="4">
        <f t="shared" si="23"/>
        <v>71.039999999999992</v>
      </c>
    </row>
    <row r="345" spans="1:8" x14ac:dyDescent="0.35">
      <c r="A345" s="5">
        <v>39896</v>
      </c>
      <c r="B345" s="4">
        <f>VLOOKUP($A345,'Implied Correlation'!D:E,2,0)</f>
        <v>71.88</v>
      </c>
      <c r="C345" s="4" t="e">
        <f>VLOOKUP($A345,'Implied Correlation'!G:H,2,0)</f>
        <v>#N/A</v>
      </c>
      <c r="D345" s="4">
        <f>VLOOKUP($A345,'Implied Correlation'!A:B,2,0)</f>
        <v>69.16</v>
      </c>
      <c r="E345" s="4">
        <f t="shared" si="20"/>
        <v>71.88</v>
      </c>
      <c r="F345" s="4">
        <f t="shared" si="21"/>
        <v>70.52</v>
      </c>
      <c r="G345" s="4">
        <f t="shared" si="22"/>
        <v>69.16</v>
      </c>
      <c r="H345" s="4">
        <f t="shared" si="23"/>
        <v>70.52</v>
      </c>
    </row>
    <row r="346" spans="1:8" x14ac:dyDescent="0.35">
      <c r="A346" s="5">
        <v>39897</v>
      </c>
      <c r="B346" s="4">
        <f>VLOOKUP($A346,'Implied Correlation'!D:E,2,0)</f>
        <v>70</v>
      </c>
      <c r="C346" s="4" t="e">
        <f>VLOOKUP($A346,'Implied Correlation'!G:H,2,0)</f>
        <v>#N/A</v>
      </c>
      <c r="D346" s="4">
        <f>VLOOKUP($A346,'Implied Correlation'!A:B,2,0)</f>
        <v>67.12</v>
      </c>
      <c r="E346" s="4">
        <f t="shared" si="20"/>
        <v>70</v>
      </c>
      <c r="F346" s="4">
        <f t="shared" si="21"/>
        <v>68.56</v>
      </c>
      <c r="G346" s="4">
        <f t="shared" si="22"/>
        <v>67.12</v>
      </c>
      <c r="H346" s="4">
        <f t="shared" si="23"/>
        <v>68.56</v>
      </c>
    </row>
    <row r="347" spans="1:8" x14ac:dyDescent="0.35">
      <c r="A347" s="5">
        <v>39898</v>
      </c>
      <c r="B347" s="4">
        <f>VLOOKUP($A347,'Implied Correlation'!D:E,2,0)</f>
        <v>68.88</v>
      </c>
      <c r="C347" s="4" t="e">
        <f>VLOOKUP($A347,'Implied Correlation'!G:H,2,0)</f>
        <v>#N/A</v>
      </c>
      <c r="D347" s="4">
        <f>VLOOKUP($A347,'Implied Correlation'!A:B,2,0)</f>
        <v>67.27</v>
      </c>
      <c r="E347" s="4">
        <f t="shared" si="20"/>
        <v>68.88</v>
      </c>
      <c r="F347" s="4">
        <f t="shared" si="21"/>
        <v>68.074999999999989</v>
      </c>
      <c r="G347" s="4">
        <f t="shared" si="22"/>
        <v>67.27</v>
      </c>
      <c r="H347" s="4">
        <f t="shared" si="23"/>
        <v>68.074999999999989</v>
      </c>
    </row>
    <row r="348" spans="1:8" x14ac:dyDescent="0.35">
      <c r="A348" s="5">
        <v>39899</v>
      </c>
      <c r="B348" s="4">
        <f>VLOOKUP($A348,'Implied Correlation'!D:E,2,0)</f>
        <v>71.87</v>
      </c>
      <c r="C348" s="4" t="e">
        <f>VLOOKUP($A348,'Implied Correlation'!G:H,2,0)</f>
        <v>#N/A</v>
      </c>
      <c r="D348" s="4">
        <f>VLOOKUP($A348,'Implied Correlation'!A:B,2,0)</f>
        <v>70.39</v>
      </c>
      <c r="E348" s="4">
        <f t="shared" si="20"/>
        <v>71.87</v>
      </c>
      <c r="F348" s="4">
        <f t="shared" si="21"/>
        <v>71.13</v>
      </c>
      <c r="G348" s="4">
        <f t="shared" si="22"/>
        <v>70.39</v>
      </c>
      <c r="H348" s="4">
        <f t="shared" si="23"/>
        <v>71.13</v>
      </c>
    </row>
    <row r="349" spans="1:8" x14ac:dyDescent="0.35">
      <c r="A349" s="5">
        <v>39902</v>
      </c>
      <c r="B349" s="4">
        <f>VLOOKUP($A349,'Implied Correlation'!D:E,2,0)</f>
        <v>74.61</v>
      </c>
      <c r="C349" s="4" t="e">
        <f>VLOOKUP($A349,'Implied Correlation'!G:H,2,0)</f>
        <v>#N/A</v>
      </c>
      <c r="D349" s="4">
        <f>VLOOKUP($A349,'Implied Correlation'!A:B,2,0)</f>
        <v>72.97</v>
      </c>
      <c r="E349" s="4">
        <f t="shared" si="20"/>
        <v>74.61</v>
      </c>
      <c r="F349" s="4">
        <f t="shared" si="21"/>
        <v>73.789999999999992</v>
      </c>
      <c r="G349" s="4">
        <f t="shared" si="22"/>
        <v>72.97</v>
      </c>
      <c r="H349" s="4">
        <f t="shared" si="23"/>
        <v>73.789999999999992</v>
      </c>
    </row>
    <row r="350" spans="1:8" x14ac:dyDescent="0.35">
      <c r="A350" s="5">
        <v>39903</v>
      </c>
      <c r="B350" s="4">
        <f>VLOOKUP($A350,'Implied Correlation'!D:E,2,0)</f>
        <v>74.62</v>
      </c>
      <c r="C350" s="4" t="e">
        <f>VLOOKUP($A350,'Implied Correlation'!G:H,2,0)</f>
        <v>#N/A</v>
      </c>
      <c r="D350" s="4">
        <f>VLOOKUP($A350,'Implied Correlation'!A:B,2,0)</f>
        <v>72.430000000000007</v>
      </c>
      <c r="E350" s="4">
        <f t="shared" si="20"/>
        <v>74.62</v>
      </c>
      <c r="F350" s="4">
        <f t="shared" si="21"/>
        <v>73.525000000000006</v>
      </c>
      <c r="G350" s="4">
        <f t="shared" si="22"/>
        <v>72.430000000000007</v>
      </c>
      <c r="H350" s="4">
        <f t="shared" si="23"/>
        <v>73.525000000000006</v>
      </c>
    </row>
    <row r="351" spans="1:8" x14ac:dyDescent="0.35">
      <c r="A351" s="5">
        <v>39904</v>
      </c>
      <c r="B351" s="4">
        <f>VLOOKUP($A351,'Implied Correlation'!D:E,2,0)</f>
        <v>69.37</v>
      </c>
      <c r="C351" s="4" t="e">
        <f>VLOOKUP($A351,'Implied Correlation'!G:H,2,0)</f>
        <v>#N/A</v>
      </c>
      <c r="D351" s="4">
        <f>VLOOKUP($A351,'Implied Correlation'!A:B,2,0)</f>
        <v>66.989999999999995</v>
      </c>
      <c r="E351" s="4">
        <f t="shared" si="20"/>
        <v>69.37</v>
      </c>
      <c r="F351" s="4">
        <f t="shared" si="21"/>
        <v>68.180000000000007</v>
      </c>
      <c r="G351" s="4">
        <f t="shared" si="22"/>
        <v>66.989999999999995</v>
      </c>
      <c r="H351" s="4">
        <f t="shared" si="23"/>
        <v>68.180000000000007</v>
      </c>
    </row>
    <row r="352" spans="1:8" x14ac:dyDescent="0.35">
      <c r="A352" s="5">
        <v>39905</v>
      </c>
      <c r="B352" s="4">
        <f>VLOOKUP($A352,'Implied Correlation'!D:E,2,0)</f>
        <v>68.92</v>
      </c>
      <c r="C352" s="4" t="e">
        <f>VLOOKUP($A352,'Implied Correlation'!G:H,2,0)</f>
        <v>#N/A</v>
      </c>
      <c r="D352" s="4">
        <f>VLOOKUP($A352,'Implied Correlation'!A:B,2,0)</f>
        <v>67.180000000000007</v>
      </c>
      <c r="E352" s="4">
        <f t="shared" si="20"/>
        <v>68.92</v>
      </c>
      <c r="F352" s="4">
        <f t="shared" si="21"/>
        <v>68.050000000000011</v>
      </c>
      <c r="G352" s="4">
        <f t="shared" si="22"/>
        <v>67.180000000000007</v>
      </c>
      <c r="H352" s="4">
        <f t="shared" si="23"/>
        <v>68.050000000000011</v>
      </c>
    </row>
    <row r="353" spans="1:8" x14ac:dyDescent="0.35">
      <c r="A353" s="5">
        <v>39906</v>
      </c>
      <c r="B353" s="4">
        <f>VLOOKUP($A353,'Implied Correlation'!D:E,2,0)</f>
        <v>69.66</v>
      </c>
      <c r="C353" s="4" t="e">
        <f>VLOOKUP($A353,'Implied Correlation'!G:H,2,0)</f>
        <v>#N/A</v>
      </c>
      <c r="D353" s="4">
        <f>VLOOKUP($A353,'Implied Correlation'!A:B,2,0)</f>
        <v>66.540000000000006</v>
      </c>
      <c r="E353" s="4">
        <f t="shared" si="20"/>
        <v>69.66</v>
      </c>
      <c r="F353" s="4">
        <f t="shared" si="21"/>
        <v>68.099999999999994</v>
      </c>
      <c r="G353" s="4">
        <f t="shared" si="22"/>
        <v>66.540000000000006</v>
      </c>
      <c r="H353" s="4">
        <f t="shared" si="23"/>
        <v>68.100000000000009</v>
      </c>
    </row>
    <row r="354" spans="1:8" x14ac:dyDescent="0.35">
      <c r="A354" s="5">
        <v>39909</v>
      </c>
      <c r="B354" s="4">
        <f>VLOOKUP($A354,'Implied Correlation'!D:E,2,0)</f>
        <v>69.959999999999994</v>
      </c>
      <c r="C354" s="4" t="e">
        <f>VLOOKUP($A354,'Implied Correlation'!G:H,2,0)</f>
        <v>#N/A</v>
      </c>
      <c r="D354" s="4">
        <f>VLOOKUP($A354,'Implied Correlation'!A:B,2,0)</f>
        <v>67.33</v>
      </c>
      <c r="E354" s="4">
        <f t="shared" si="20"/>
        <v>69.959999999999994</v>
      </c>
      <c r="F354" s="4">
        <f t="shared" si="21"/>
        <v>68.644999999999996</v>
      </c>
      <c r="G354" s="4">
        <f t="shared" si="22"/>
        <v>67.33</v>
      </c>
      <c r="H354" s="4">
        <f t="shared" si="23"/>
        <v>68.644999999999996</v>
      </c>
    </row>
    <row r="355" spans="1:8" x14ac:dyDescent="0.35">
      <c r="A355" s="5">
        <v>39910</v>
      </c>
      <c r="B355" s="4">
        <f>VLOOKUP($A355,'Implied Correlation'!D:E,2,0)</f>
        <v>67.83</v>
      </c>
      <c r="C355" s="4" t="e">
        <f>VLOOKUP($A355,'Implied Correlation'!G:H,2,0)</f>
        <v>#N/A</v>
      </c>
      <c r="D355" s="4">
        <f>VLOOKUP($A355,'Implied Correlation'!A:B,2,0)</f>
        <v>66.7</v>
      </c>
      <c r="E355" s="4">
        <f t="shared" si="20"/>
        <v>67.83</v>
      </c>
      <c r="F355" s="4">
        <f t="shared" si="21"/>
        <v>67.265000000000001</v>
      </c>
      <c r="G355" s="4">
        <f t="shared" si="22"/>
        <v>66.7</v>
      </c>
      <c r="H355" s="4">
        <f t="shared" si="23"/>
        <v>67.265000000000001</v>
      </c>
    </row>
    <row r="356" spans="1:8" x14ac:dyDescent="0.35">
      <c r="A356" s="5">
        <v>39911</v>
      </c>
      <c r="B356" s="4">
        <f>VLOOKUP($A356,'Implied Correlation'!D:E,2,0)</f>
        <v>67.7</v>
      </c>
      <c r="C356" s="4" t="e">
        <f>VLOOKUP($A356,'Implied Correlation'!G:H,2,0)</f>
        <v>#N/A</v>
      </c>
      <c r="D356" s="4">
        <f>VLOOKUP($A356,'Implied Correlation'!A:B,2,0)</f>
        <v>67.22</v>
      </c>
      <c r="E356" s="4">
        <f t="shared" si="20"/>
        <v>67.7</v>
      </c>
      <c r="F356" s="4">
        <f t="shared" si="21"/>
        <v>67.460000000000008</v>
      </c>
      <c r="G356" s="4">
        <f t="shared" si="22"/>
        <v>67.22</v>
      </c>
      <c r="H356" s="4">
        <f t="shared" si="23"/>
        <v>67.460000000000008</v>
      </c>
    </row>
    <row r="357" spans="1:8" x14ac:dyDescent="0.35">
      <c r="A357" s="5">
        <v>39912</v>
      </c>
      <c r="B357" s="4">
        <f>VLOOKUP($A357,'Implied Correlation'!D:E,2,0)</f>
        <v>67.19</v>
      </c>
      <c r="C357" s="4" t="e">
        <f>VLOOKUP($A357,'Implied Correlation'!G:H,2,0)</f>
        <v>#N/A</v>
      </c>
      <c r="D357" s="4">
        <f>VLOOKUP($A357,'Implied Correlation'!A:B,2,0)</f>
        <v>65.89</v>
      </c>
      <c r="E357" s="4">
        <f t="shared" si="20"/>
        <v>67.19</v>
      </c>
      <c r="F357" s="4">
        <f t="shared" si="21"/>
        <v>66.539999999999992</v>
      </c>
      <c r="G357" s="4">
        <f t="shared" si="22"/>
        <v>65.89</v>
      </c>
      <c r="H357" s="4">
        <f t="shared" si="23"/>
        <v>66.540000000000006</v>
      </c>
    </row>
    <row r="358" spans="1:8" x14ac:dyDescent="0.35">
      <c r="A358" s="5">
        <v>39913</v>
      </c>
      <c r="B358" s="4" t="e">
        <f>VLOOKUP($A358,'Implied Correlation'!D:E,2,0)</f>
        <v>#N/A</v>
      </c>
      <c r="C358" s="4" t="e">
        <f>VLOOKUP($A358,'Implied Correlation'!G:H,2,0)</f>
        <v>#N/A</v>
      </c>
      <c r="D358" s="4" t="e">
        <f>VLOOKUP($A358,'Implied Correlation'!A:B,2,0)</f>
        <v>#N/A</v>
      </c>
      <c r="E358" s="4" t="e">
        <f t="shared" si="20"/>
        <v>#N/A</v>
      </c>
      <c r="F358" s="4" t="e">
        <f t="shared" si="21"/>
        <v>#N/A</v>
      </c>
      <c r="G358" s="4" t="e">
        <f t="shared" si="22"/>
        <v>#N/A</v>
      </c>
      <c r="H358" s="4" t="e">
        <f t="shared" si="23"/>
        <v>#N/A</v>
      </c>
    </row>
    <row r="359" spans="1:8" x14ac:dyDescent="0.35">
      <c r="A359" s="5">
        <v>39916</v>
      </c>
      <c r="B359" s="4">
        <f>VLOOKUP($A359,'Implied Correlation'!D:E,2,0)</f>
        <v>65.31</v>
      </c>
      <c r="C359" s="4" t="e">
        <f>VLOOKUP($A359,'Implied Correlation'!G:H,2,0)</f>
        <v>#N/A</v>
      </c>
      <c r="D359" s="4">
        <f>VLOOKUP($A359,'Implied Correlation'!A:B,2,0)</f>
        <v>64.58</v>
      </c>
      <c r="E359" s="4">
        <f t="shared" si="20"/>
        <v>65.31</v>
      </c>
      <c r="F359" s="4">
        <f t="shared" si="21"/>
        <v>64.944999999999993</v>
      </c>
      <c r="G359" s="4">
        <f t="shared" si="22"/>
        <v>64.58</v>
      </c>
      <c r="H359" s="4">
        <f t="shared" si="23"/>
        <v>64.944999999999993</v>
      </c>
    </row>
    <row r="360" spans="1:8" x14ac:dyDescent="0.35">
      <c r="A360" s="5">
        <v>39917</v>
      </c>
      <c r="B360" s="4">
        <f>VLOOKUP($A360,'Implied Correlation'!D:E,2,0)</f>
        <v>64.59</v>
      </c>
      <c r="C360" s="4" t="e">
        <f>VLOOKUP($A360,'Implied Correlation'!G:H,2,0)</f>
        <v>#N/A</v>
      </c>
      <c r="D360" s="4">
        <f>VLOOKUP($A360,'Implied Correlation'!A:B,2,0)</f>
        <v>65.27</v>
      </c>
      <c r="E360" s="4">
        <f t="shared" si="20"/>
        <v>64.59</v>
      </c>
      <c r="F360" s="4">
        <f t="shared" si="21"/>
        <v>64.930000000000007</v>
      </c>
      <c r="G360" s="4">
        <f t="shared" si="22"/>
        <v>65.27</v>
      </c>
      <c r="H360" s="4">
        <f t="shared" si="23"/>
        <v>64.930000000000007</v>
      </c>
    </row>
    <row r="361" spans="1:8" x14ac:dyDescent="0.35">
      <c r="A361" s="5">
        <v>39918</v>
      </c>
      <c r="B361" s="4">
        <f>VLOOKUP($A361,'Implied Correlation'!D:E,2,0)</f>
        <v>64.41</v>
      </c>
      <c r="C361" s="4" t="e">
        <f>VLOOKUP($A361,'Implied Correlation'!G:H,2,0)</f>
        <v>#N/A</v>
      </c>
      <c r="D361" s="4">
        <f>VLOOKUP($A361,'Implied Correlation'!A:B,2,0)</f>
        <v>65</v>
      </c>
      <c r="E361" s="4">
        <f t="shared" si="20"/>
        <v>64.41</v>
      </c>
      <c r="F361" s="4">
        <f t="shared" si="21"/>
        <v>64.704999999999998</v>
      </c>
      <c r="G361" s="4">
        <f t="shared" si="22"/>
        <v>65</v>
      </c>
      <c r="H361" s="4">
        <f t="shared" si="23"/>
        <v>64.704999999999998</v>
      </c>
    </row>
    <row r="362" spans="1:8" x14ac:dyDescent="0.35">
      <c r="A362" s="5">
        <v>39919</v>
      </c>
      <c r="B362" s="4">
        <f>VLOOKUP($A362,'Implied Correlation'!D:E,2,0)</f>
        <v>64.989999999999995</v>
      </c>
      <c r="C362" s="4" t="e">
        <f>VLOOKUP($A362,'Implied Correlation'!G:H,2,0)</f>
        <v>#N/A</v>
      </c>
      <c r="D362" s="4">
        <f>VLOOKUP($A362,'Implied Correlation'!A:B,2,0)</f>
        <v>65.25</v>
      </c>
      <c r="E362" s="4">
        <f t="shared" si="20"/>
        <v>64.989999999999995</v>
      </c>
      <c r="F362" s="4">
        <f t="shared" si="21"/>
        <v>65.12</v>
      </c>
      <c r="G362" s="4">
        <f t="shared" si="22"/>
        <v>65.25</v>
      </c>
      <c r="H362" s="4">
        <f t="shared" si="23"/>
        <v>65.12</v>
      </c>
    </row>
    <row r="363" spans="1:8" x14ac:dyDescent="0.35">
      <c r="A363" s="5">
        <v>39920</v>
      </c>
      <c r="B363" s="4">
        <f>VLOOKUP($A363,'Implied Correlation'!D:E,2,0)</f>
        <v>64.59</v>
      </c>
      <c r="C363" s="4" t="e">
        <f>VLOOKUP($A363,'Implied Correlation'!G:H,2,0)</f>
        <v>#N/A</v>
      </c>
      <c r="D363" s="4">
        <f>VLOOKUP($A363,'Implied Correlation'!A:B,2,0)</f>
        <v>64.23</v>
      </c>
      <c r="E363" s="4">
        <f t="shared" si="20"/>
        <v>64.59</v>
      </c>
      <c r="F363" s="4">
        <f t="shared" si="21"/>
        <v>64.41</v>
      </c>
      <c r="G363" s="4">
        <f t="shared" si="22"/>
        <v>64.23</v>
      </c>
      <c r="H363" s="4">
        <f t="shared" si="23"/>
        <v>64.410000000000011</v>
      </c>
    </row>
    <row r="364" spans="1:8" x14ac:dyDescent="0.35">
      <c r="A364" s="5">
        <v>39923</v>
      </c>
      <c r="B364" s="4">
        <f>VLOOKUP($A364,'Implied Correlation'!D:E,2,0)</f>
        <v>69.099999999999994</v>
      </c>
      <c r="C364" s="4" t="e">
        <f>VLOOKUP($A364,'Implied Correlation'!G:H,2,0)</f>
        <v>#N/A</v>
      </c>
      <c r="D364" s="4">
        <f>VLOOKUP($A364,'Implied Correlation'!A:B,2,0)</f>
        <v>68.44</v>
      </c>
      <c r="E364" s="4">
        <f t="shared" si="20"/>
        <v>69.099999999999994</v>
      </c>
      <c r="F364" s="4">
        <f t="shared" si="21"/>
        <v>68.77</v>
      </c>
      <c r="G364" s="4">
        <f t="shared" si="22"/>
        <v>68.44</v>
      </c>
      <c r="H364" s="4">
        <f t="shared" si="23"/>
        <v>68.77</v>
      </c>
    </row>
    <row r="365" spans="1:8" x14ac:dyDescent="0.35">
      <c r="A365" s="5">
        <v>39924</v>
      </c>
      <c r="B365" s="4">
        <f>VLOOKUP($A365,'Implied Correlation'!D:E,2,0)</f>
        <v>67.23</v>
      </c>
      <c r="C365" s="4" t="e">
        <f>VLOOKUP($A365,'Implied Correlation'!G:H,2,0)</f>
        <v>#N/A</v>
      </c>
      <c r="D365" s="4">
        <f>VLOOKUP($A365,'Implied Correlation'!A:B,2,0)</f>
        <v>67.989999999999995</v>
      </c>
      <c r="E365" s="4">
        <f t="shared" si="20"/>
        <v>67.23</v>
      </c>
      <c r="F365" s="4">
        <f t="shared" si="21"/>
        <v>67.61</v>
      </c>
      <c r="G365" s="4">
        <f t="shared" si="22"/>
        <v>67.989999999999995</v>
      </c>
      <c r="H365" s="4">
        <f t="shared" si="23"/>
        <v>67.61</v>
      </c>
    </row>
    <row r="366" spans="1:8" x14ac:dyDescent="0.35">
      <c r="A366" s="5">
        <v>39925</v>
      </c>
      <c r="B366" s="4">
        <f>VLOOKUP($A366,'Implied Correlation'!D:E,2,0)</f>
        <v>70.22</v>
      </c>
      <c r="C366" s="4" t="e">
        <f>VLOOKUP($A366,'Implied Correlation'!G:H,2,0)</f>
        <v>#N/A</v>
      </c>
      <c r="D366" s="4">
        <f>VLOOKUP($A366,'Implied Correlation'!A:B,2,0)</f>
        <v>69.38</v>
      </c>
      <c r="E366" s="4">
        <f t="shared" si="20"/>
        <v>70.22</v>
      </c>
      <c r="F366" s="4">
        <f t="shared" si="21"/>
        <v>69.8</v>
      </c>
      <c r="G366" s="4">
        <f t="shared" si="22"/>
        <v>69.38</v>
      </c>
      <c r="H366" s="4">
        <f t="shared" si="23"/>
        <v>69.8</v>
      </c>
    </row>
    <row r="367" spans="1:8" x14ac:dyDescent="0.35">
      <c r="A367" s="5">
        <v>39926</v>
      </c>
      <c r="B367" s="4">
        <f>VLOOKUP($A367,'Implied Correlation'!D:E,2,0)</f>
        <v>70.2</v>
      </c>
      <c r="C367" s="4" t="e">
        <f>VLOOKUP($A367,'Implied Correlation'!G:H,2,0)</f>
        <v>#N/A</v>
      </c>
      <c r="D367" s="4">
        <f>VLOOKUP($A367,'Implied Correlation'!A:B,2,0)</f>
        <v>68.66</v>
      </c>
      <c r="E367" s="4">
        <f t="shared" si="20"/>
        <v>70.2</v>
      </c>
      <c r="F367" s="4">
        <f t="shared" si="21"/>
        <v>69.430000000000007</v>
      </c>
      <c r="G367" s="4">
        <f t="shared" si="22"/>
        <v>68.66</v>
      </c>
      <c r="H367" s="4">
        <f t="shared" si="23"/>
        <v>69.429999999999993</v>
      </c>
    </row>
    <row r="368" spans="1:8" x14ac:dyDescent="0.35">
      <c r="A368" s="5">
        <v>39927</v>
      </c>
      <c r="B368" s="4">
        <f>VLOOKUP($A368,'Implied Correlation'!D:E,2,0)</f>
        <v>71.77</v>
      </c>
      <c r="C368" s="4" t="e">
        <f>VLOOKUP($A368,'Implied Correlation'!G:H,2,0)</f>
        <v>#N/A</v>
      </c>
      <c r="D368" s="4">
        <f>VLOOKUP($A368,'Implied Correlation'!A:B,2,0)</f>
        <v>70.739999999999995</v>
      </c>
      <c r="E368" s="4">
        <f t="shared" si="20"/>
        <v>71.77</v>
      </c>
      <c r="F368" s="4">
        <f t="shared" si="21"/>
        <v>71.254999999999995</v>
      </c>
      <c r="G368" s="4">
        <f t="shared" si="22"/>
        <v>70.739999999999995</v>
      </c>
      <c r="H368" s="4">
        <f t="shared" si="23"/>
        <v>71.254999999999995</v>
      </c>
    </row>
    <row r="369" spans="1:8" x14ac:dyDescent="0.35">
      <c r="A369" s="5">
        <v>39930</v>
      </c>
      <c r="B369" s="4">
        <f>VLOOKUP($A369,'Implied Correlation'!D:E,2,0)</f>
        <v>71.42</v>
      </c>
      <c r="C369" s="4" t="e">
        <f>VLOOKUP($A369,'Implied Correlation'!G:H,2,0)</f>
        <v>#N/A</v>
      </c>
      <c r="D369" s="4">
        <f>VLOOKUP($A369,'Implied Correlation'!A:B,2,0)</f>
        <v>71.11</v>
      </c>
      <c r="E369" s="4">
        <f t="shared" si="20"/>
        <v>71.42</v>
      </c>
      <c r="F369" s="4">
        <f t="shared" si="21"/>
        <v>71.265000000000001</v>
      </c>
      <c r="G369" s="4">
        <f t="shared" si="22"/>
        <v>71.11</v>
      </c>
      <c r="H369" s="4">
        <f t="shared" si="23"/>
        <v>71.265000000000001</v>
      </c>
    </row>
    <row r="370" spans="1:8" x14ac:dyDescent="0.35">
      <c r="A370" s="5">
        <v>39931</v>
      </c>
      <c r="B370" s="4">
        <f>VLOOKUP($A370,'Implied Correlation'!D:E,2,0)</f>
        <v>70.63</v>
      </c>
      <c r="C370" s="4" t="e">
        <f>VLOOKUP($A370,'Implied Correlation'!G:H,2,0)</f>
        <v>#N/A</v>
      </c>
      <c r="D370" s="4">
        <f>VLOOKUP($A370,'Implied Correlation'!A:B,2,0)</f>
        <v>69.78</v>
      </c>
      <c r="E370" s="4">
        <f t="shared" si="20"/>
        <v>70.63</v>
      </c>
      <c r="F370" s="4">
        <f t="shared" si="21"/>
        <v>70.204999999999998</v>
      </c>
      <c r="G370" s="4">
        <f t="shared" si="22"/>
        <v>69.78</v>
      </c>
      <c r="H370" s="4">
        <f t="shared" si="23"/>
        <v>70.204999999999998</v>
      </c>
    </row>
    <row r="371" spans="1:8" x14ac:dyDescent="0.35">
      <c r="A371" s="5">
        <v>39932</v>
      </c>
      <c r="B371" s="4">
        <f>VLOOKUP($A371,'Implied Correlation'!D:E,2,0)</f>
        <v>70.760000000000005</v>
      </c>
      <c r="C371" s="4" t="e">
        <f>VLOOKUP($A371,'Implied Correlation'!G:H,2,0)</f>
        <v>#N/A</v>
      </c>
      <c r="D371" s="4">
        <f>VLOOKUP($A371,'Implied Correlation'!A:B,2,0)</f>
        <v>69.790000000000006</v>
      </c>
      <c r="E371" s="4">
        <f t="shared" si="20"/>
        <v>70.760000000000005</v>
      </c>
      <c r="F371" s="4">
        <f t="shared" si="21"/>
        <v>70.275000000000006</v>
      </c>
      <c r="G371" s="4">
        <f t="shared" si="22"/>
        <v>69.790000000000006</v>
      </c>
      <c r="H371" s="4">
        <f t="shared" si="23"/>
        <v>70.27500000000002</v>
      </c>
    </row>
    <row r="372" spans="1:8" x14ac:dyDescent="0.35">
      <c r="A372" s="5">
        <v>39933</v>
      </c>
      <c r="B372" s="4">
        <f>VLOOKUP($A372,'Implied Correlation'!D:E,2,0)</f>
        <v>69.510000000000005</v>
      </c>
      <c r="C372" s="4" t="e">
        <f>VLOOKUP($A372,'Implied Correlation'!G:H,2,0)</f>
        <v>#N/A</v>
      </c>
      <c r="D372" s="4">
        <f>VLOOKUP($A372,'Implied Correlation'!A:B,2,0)</f>
        <v>68.040000000000006</v>
      </c>
      <c r="E372" s="4">
        <f t="shared" si="20"/>
        <v>69.510000000000005</v>
      </c>
      <c r="F372" s="4">
        <f t="shared" si="21"/>
        <v>68.775000000000006</v>
      </c>
      <c r="G372" s="4">
        <f t="shared" si="22"/>
        <v>68.040000000000006</v>
      </c>
      <c r="H372" s="4">
        <f t="shared" si="23"/>
        <v>68.77500000000002</v>
      </c>
    </row>
    <row r="373" spans="1:8" x14ac:dyDescent="0.35">
      <c r="A373" s="5">
        <v>39934</v>
      </c>
      <c r="B373" s="4">
        <f>VLOOKUP($A373,'Implied Correlation'!D:E,2,0)</f>
        <v>68.680000000000007</v>
      </c>
      <c r="C373" s="4" t="e">
        <f>VLOOKUP($A373,'Implied Correlation'!G:H,2,0)</f>
        <v>#N/A</v>
      </c>
      <c r="D373" s="4">
        <f>VLOOKUP($A373,'Implied Correlation'!A:B,2,0)</f>
        <v>66.72</v>
      </c>
      <c r="E373" s="4">
        <f t="shared" si="20"/>
        <v>68.680000000000007</v>
      </c>
      <c r="F373" s="4">
        <f t="shared" si="21"/>
        <v>67.7</v>
      </c>
      <c r="G373" s="4">
        <f t="shared" si="22"/>
        <v>66.72</v>
      </c>
      <c r="H373" s="4">
        <f t="shared" si="23"/>
        <v>67.7</v>
      </c>
    </row>
    <row r="374" spans="1:8" x14ac:dyDescent="0.35">
      <c r="A374" s="5">
        <v>39937</v>
      </c>
      <c r="B374" s="4">
        <f>VLOOKUP($A374,'Implied Correlation'!D:E,2,0)</f>
        <v>65.23</v>
      </c>
      <c r="C374" s="4" t="e">
        <f>VLOOKUP($A374,'Implied Correlation'!G:H,2,0)</f>
        <v>#N/A</v>
      </c>
      <c r="D374" s="4">
        <f>VLOOKUP($A374,'Implied Correlation'!A:B,2,0)</f>
        <v>63.82</v>
      </c>
      <c r="E374" s="4">
        <f t="shared" si="20"/>
        <v>65.23</v>
      </c>
      <c r="F374" s="4">
        <f t="shared" si="21"/>
        <v>64.525000000000006</v>
      </c>
      <c r="G374" s="4">
        <f t="shared" si="22"/>
        <v>63.82</v>
      </c>
      <c r="H374" s="4">
        <f t="shared" si="23"/>
        <v>64.524999999999991</v>
      </c>
    </row>
    <row r="375" spans="1:8" x14ac:dyDescent="0.35">
      <c r="A375" s="5">
        <v>39938</v>
      </c>
      <c r="B375" s="4">
        <f>VLOOKUP($A375,'Implied Correlation'!D:E,2,0)</f>
        <v>64.94</v>
      </c>
      <c r="C375" s="4" t="e">
        <f>VLOOKUP($A375,'Implied Correlation'!G:H,2,0)</f>
        <v>#N/A</v>
      </c>
      <c r="D375" s="4">
        <f>VLOOKUP($A375,'Implied Correlation'!A:B,2,0)</f>
        <v>63.57</v>
      </c>
      <c r="E375" s="4">
        <f t="shared" si="20"/>
        <v>64.94</v>
      </c>
      <c r="F375" s="4">
        <f t="shared" si="21"/>
        <v>64.254999999999995</v>
      </c>
      <c r="G375" s="4">
        <f t="shared" si="22"/>
        <v>63.57</v>
      </c>
      <c r="H375" s="4">
        <f t="shared" si="23"/>
        <v>64.254999999999995</v>
      </c>
    </row>
    <row r="376" spans="1:8" x14ac:dyDescent="0.35">
      <c r="A376" s="5">
        <v>39939</v>
      </c>
      <c r="B376" s="4">
        <f>VLOOKUP($A376,'Implied Correlation'!D:E,2,0)</f>
        <v>63.78</v>
      </c>
      <c r="C376" s="4" t="e">
        <f>VLOOKUP($A376,'Implied Correlation'!G:H,2,0)</f>
        <v>#N/A</v>
      </c>
      <c r="D376" s="4">
        <f>VLOOKUP($A376,'Implied Correlation'!A:B,2,0)</f>
        <v>62.33</v>
      </c>
      <c r="E376" s="4">
        <f t="shared" si="20"/>
        <v>63.78</v>
      </c>
      <c r="F376" s="4">
        <f t="shared" si="21"/>
        <v>63.055</v>
      </c>
      <c r="G376" s="4">
        <f t="shared" si="22"/>
        <v>62.33</v>
      </c>
      <c r="H376" s="4">
        <f t="shared" si="23"/>
        <v>63.055000000000007</v>
      </c>
    </row>
    <row r="377" spans="1:8" x14ac:dyDescent="0.35">
      <c r="A377" s="5">
        <v>39940</v>
      </c>
      <c r="B377" s="4">
        <f>VLOOKUP($A377,'Implied Correlation'!D:E,2,0)</f>
        <v>64.11</v>
      </c>
      <c r="C377" s="4" t="e">
        <f>VLOOKUP($A377,'Implied Correlation'!G:H,2,0)</f>
        <v>#N/A</v>
      </c>
      <c r="D377" s="4">
        <f>VLOOKUP($A377,'Implied Correlation'!A:B,2,0)</f>
        <v>62.43</v>
      </c>
      <c r="E377" s="4">
        <f t="shared" si="20"/>
        <v>64.11</v>
      </c>
      <c r="F377" s="4">
        <f t="shared" si="21"/>
        <v>63.269999999999996</v>
      </c>
      <c r="G377" s="4">
        <f t="shared" si="22"/>
        <v>62.43</v>
      </c>
      <c r="H377" s="4">
        <f t="shared" si="23"/>
        <v>63.27</v>
      </c>
    </row>
    <row r="378" spans="1:8" x14ac:dyDescent="0.35">
      <c r="A378" s="5">
        <v>39941</v>
      </c>
      <c r="B378" s="4">
        <f>VLOOKUP($A378,'Implied Correlation'!D:E,2,0)</f>
        <v>63.94</v>
      </c>
      <c r="C378" s="4" t="e">
        <f>VLOOKUP($A378,'Implied Correlation'!G:H,2,0)</f>
        <v>#N/A</v>
      </c>
      <c r="D378" s="4">
        <f>VLOOKUP($A378,'Implied Correlation'!A:B,2,0)</f>
        <v>63.41</v>
      </c>
      <c r="E378" s="4">
        <f t="shared" si="20"/>
        <v>63.94</v>
      </c>
      <c r="F378" s="4">
        <f t="shared" si="21"/>
        <v>63.674999999999997</v>
      </c>
      <c r="G378" s="4">
        <f t="shared" si="22"/>
        <v>63.41</v>
      </c>
      <c r="H378" s="4">
        <f t="shared" si="23"/>
        <v>63.67499999999999</v>
      </c>
    </row>
    <row r="379" spans="1:8" x14ac:dyDescent="0.35">
      <c r="A379" s="5">
        <v>39944</v>
      </c>
      <c r="B379" s="4">
        <f>VLOOKUP($A379,'Implied Correlation'!D:E,2,0)</f>
        <v>63.27</v>
      </c>
      <c r="C379" s="4" t="e">
        <f>VLOOKUP($A379,'Implied Correlation'!G:H,2,0)</f>
        <v>#N/A</v>
      </c>
      <c r="D379" s="4">
        <f>VLOOKUP($A379,'Implied Correlation'!A:B,2,0)</f>
        <v>63.29</v>
      </c>
      <c r="E379" s="4">
        <f t="shared" si="20"/>
        <v>63.27</v>
      </c>
      <c r="F379" s="4">
        <f t="shared" si="21"/>
        <v>63.28</v>
      </c>
      <c r="G379" s="4">
        <f t="shared" si="22"/>
        <v>63.29</v>
      </c>
      <c r="H379" s="4">
        <f t="shared" si="23"/>
        <v>63.28</v>
      </c>
    </row>
    <row r="380" spans="1:8" x14ac:dyDescent="0.35">
      <c r="A380" s="5">
        <v>39945</v>
      </c>
      <c r="B380" s="4">
        <f>VLOOKUP($A380,'Implied Correlation'!D:E,2,0)</f>
        <v>61.85</v>
      </c>
      <c r="C380" s="4" t="e">
        <f>VLOOKUP($A380,'Implied Correlation'!G:H,2,0)</f>
        <v>#N/A</v>
      </c>
      <c r="D380" s="4">
        <f>VLOOKUP($A380,'Implied Correlation'!A:B,2,0)</f>
        <v>62.19</v>
      </c>
      <c r="E380" s="4">
        <f t="shared" si="20"/>
        <v>61.85</v>
      </c>
      <c r="F380" s="4">
        <f t="shared" si="21"/>
        <v>62.019999999999996</v>
      </c>
      <c r="G380" s="4">
        <f t="shared" si="22"/>
        <v>62.19</v>
      </c>
      <c r="H380" s="4">
        <f t="shared" si="23"/>
        <v>62.02</v>
      </c>
    </row>
    <row r="381" spans="1:8" x14ac:dyDescent="0.35">
      <c r="A381" s="5">
        <v>39946</v>
      </c>
      <c r="B381" s="4">
        <f>VLOOKUP($A381,'Implied Correlation'!D:E,2,0)</f>
        <v>63.3</v>
      </c>
      <c r="C381" s="4" t="e">
        <f>VLOOKUP($A381,'Implied Correlation'!G:H,2,0)</f>
        <v>#N/A</v>
      </c>
      <c r="D381" s="4">
        <f>VLOOKUP($A381,'Implied Correlation'!A:B,2,0)</f>
        <v>64.19</v>
      </c>
      <c r="E381" s="4">
        <f t="shared" si="20"/>
        <v>63.3</v>
      </c>
      <c r="F381" s="4">
        <f t="shared" si="21"/>
        <v>63.744999999999997</v>
      </c>
      <c r="G381" s="4">
        <f t="shared" si="22"/>
        <v>64.19</v>
      </c>
      <c r="H381" s="4">
        <f t="shared" si="23"/>
        <v>63.744999999999997</v>
      </c>
    </row>
    <row r="382" spans="1:8" x14ac:dyDescent="0.35">
      <c r="A382" s="5">
        <v>39947</v>
      </c>
      <c r="B382" s="4">
        <f>VLOOKUP($A382,'Implied Correlation'!D:E,2,0)</f>
        <v>58.65</v>
      </c>
      <c r="C382" s="4" t="e">
        <f>VLOOKUP($A382,'Implied Correlation'!G:H,2,0)</f>
        <v>#N/A</v>
      </c>
      <c r="D382" s="4">
        <f>VLOOKUP($A382,'Implied Correlation'!A:B,2,0)</f>
        <v>59.9</v>
      </c>
      <c r="E382" s="4">
        <f t="shared" si="20"/>
        <v>58.65</v>
      </c>
      <c r="F382" s="4">
        <f t="shared" si="21"/>
        <v>59.274999999999999</v>
      </c>
      <c r="G382" s="4">
        <f t="shared" si="22"/>
        <v>59.9</v>
      </c>
      <c r="H382" s="4">
        <f t="shared" si="23"/>
        <v>59.274999999999999</v>
      </c>
    </row>
    <row r="383" spans="1:8" x14ac:dyDescent="0.35">
      <c r="A383" s="5">
        <v>39948</v>
      </c>
      <c r="B383" s="4">
        <f>VLOOKUP($A383,'Implied Correlation'!D:E,2,0)</f>
        <v>62.55</v>
      </c>
      <c r="C383" s="4" t="e">
        <f>VLOOKUP($A383,'Implied Correlation'!G:H,2,0)</f>
        <v>#N/A</v>
      </c>
      <c r="D383" s="4">
        <f>VLOOKUP($A383,'Implied Correlation'!A:B,2,0)</f>
        <v>63.11</v>
      </c>
      <c r="E383" s="4">
        <f t="shared" si="20"/>
        <v>62.55</v>
      </c>
      <c r="F383" s="4">
        <f t="shared" si="21"/>
        <v>62.83</v>
      </c>
      <c r="G383" s="4">
        <f t="shared" si="22"/>
        <v>63.11</v>
      </c>
      <c r="H383" s="4">
        <f t="shared" si="23"/>
        <v>62.830000000000005</v>
      </c>
    </row>
    <row r="384" spans="1:8" x14ac:dyDescent="0.35">
      <c r="A384" s="5">
        <v>39951</v>
      </c>
      <c r="B384" s="4">
        <f>VLOOKUP($A384,'Implied Correlation'!D:E,2,0)</f>
        <v>60.58</v>
      </c>
      <c r="C384" s="4" t="e">
        <f>VLOOKUP($A384,'Implied Correlation'!G:H,2,0)</f>
        <v>#N/A</v>
      </c>
      <c r="D384" s="4">
        <f>VLOOKUP($A384,'Implied Correlation'!A:B,2,0)</f>
        <v>60.58</v>
      </c>
      <c r="E384" s="4">
        <f t="shared" si="20"/>
        <v>60.58</v>
      </c>
      <c r="F384" s="4">
        <f t="shared" si="21"/>
        <v>60.58</v>
      </c>
      <c r="G384" s="4">
        <f t="shared" si="22"/>
        <v>60.58</v>
      </c>
      <c r="H384" s="4">
        <f t="shared" si="23"/>
        <v>60.580000000000005</v>
      </c>
    </row>
    <row r="385" spans="1:8" x14ac:dyDescent="0.35">
      <c r="A385" s="5">
        <v>39952</v>
      </c>
      <c r="B385" s="4">
        <f>VLOOKUP($A385,'Implied Correlation'!D:E,2,0)</f>
        <v>59.46</v>
      </c>
      <c r="C385" s="4" t="e">
        <f>VLOOKUP($A385,'Implied Correlation'!G:H,2,0)</f>
        <v>#N/A</v>
      </c>
      <c r="D385" s="4">
        <f>VLOOKUP($A385,'Implied Correlation'!A:B,2,0)</f>
        <v>60.49</v>
      </c>
      <c r="E385" s="4">
        <f t="shared" si="20"/>
        <v>59.46</v>
      </c>
      <c r="F385" s="4">
        <f t="shared" si="21"/>
        <v>59.975000000000001</v>
      </c>
      <c r="G385" s="4">
        <f t="shared" si="22"/>
        <v>60.49</v>
      </c>
      <c r="H385" s="4">
        <f t="shared" si="23"/>
        <v>59.975000000000001</v>
      </c>
    </row>
    <row r="386" spans="1:8" x14ac:dyDescent="0.35">
      <c r="A386" s="5">
        <v>39953</v>
      </c>
      <c r="B386" s="4">
        <f>VLOOKUP($A386,'Implied Correlation'!D:E,2,0)</f>
        <v>61.9</v>
      </c>
      <c r="C386" s="4" t="e">
        <f>VLOOKUP($A386,'Implied Correlation'!G:H,2,0)</f>
        <v>#N/A</v>
      </c>
      <c r="D386" s="4">
        <f>VLOOKUP($A386,'Implied Correlation'!A:B,2,0)</f>
        <v>63.45</v>
      </c>
      <c r="E386" s="4">
        <f t="shared" si="20"/>
        <v>61.9</v>
      </c>
      <c r="F386" s="4">
        <f t="shared" si="21"/>
        <v>62.674999999999997</v>
      </c>
      <c r="G386" s="4">
        <f t="shared" si="22"/>
        <v>63.45</v>
      </c>
      <c r="H386" s="4">
        <f t="shared" si="23"/>
        <v>62.67499999999999</v>
      </c>
    </row>
    <row r="387" spans="1:8" x14ac:dyDescent="0.35">
      <c r="A387" s="5">
        <v>39954</v>
      </c>
      <c r="B387" s="4">
        <f>VLOOKUP($A387,'Implied Correlation'!D:E,2,0)</f>
        <v>62.54</v>
      </c>
      <c r="C387" s="4" t="e">
        <f>VLOOKUP($A387,'Implied Correlation'!G:H,2,0)</f>
        <v>#N/A</v>
      </c>
      <c r="D387" s="4">
        <f>VLOOKUP($A387,'Implied Correlation'!A:B,2,0)</f>
        <v>64.37</v>
      </c>
      <c r="E387" s="4">
        <f t="shared" ref="E387:E450" si="24">IF(ISNA(B387),IF(AND(ISNA(C387),ISNA(D387)),IF(ISNA(C387),D387,C387),AVERAGE(C387,D387)),B387)</f>
        <v>62.54</v>
      </c>
      <c r="F387" s="4">
        <f t="shared" ref="F387:F450" si="25">IF(ISNA(C387),IF(AND(ISNA(D387),ISNA(B387)),IF(ISNA(D387),B387,D387),AVERAGE(D387,B387)),C387)</f>
        <v>63.454999999999998</v>
      </c>
      <c r="G387" s="4">
        <f t="shared" ref="G387:G450" si="26">IF(ISNA(D387),IF(AND(ISNA(B387),ISNA(C387)),IF(ISNA(B387),C387,B387),AVERAGE(B387,C387)),D387)</f>
        <v>64.37</v>
      </c>
      <c r="H387" s="4">
        <f t="shared" ref="H387:H450" si="27">AVERAGE(E387:G387)</f>
        <v>63.455000000000005</v>
      </c>
    </row>
    <row r="388" spans="1:8" x14ac:dyDescent="0.35">
      <c r="A388" s="5">
        <v>39955</v>
      </c>
      <c r="B388" s="4">
        <f>VLOOKUP($A388,'Implied Correlation'!D:E,2,0)</f>
        <v>65.31</v>
      </c>
      <c r="C388" s="4" t="e">
        <f>VLOOKUP($A388,'Implied Correlation'!G:H,2,0)</f>
        <v>#N/A</v>
      </c>
      <c r="D388" s="4">
        <f>VLOOKUP($A388,'Implied Correlation'!A:B,2,0)</f>
        <v>65.78</v>
      </c>
      <c r="E388" s="4">
        <f t="shared" si="24"/>
        <v>65.31</v>
      </c>
      <c r="F388" s="4">
        <f t="shared" si="25"/>
        <v>65.545000000000002</v>
      </c>
      <c r="G388" s="4">
        <f t="shared" si="26"/>
        <v>65.78</v>
      </c>
      <c r="H388" s="4">
        <f t="shared" si="27"/>
        <v>65.545000000000002</v>
      </c>
    </row>
    <row r="389" spans="1:8" x14ac:dyDescent="0.35">
      <c r="A389" s="5">
        <v>39958</v>
      </c>
      <c r="B389" s="4" t="e">
        <f>VLOOKUP($A389,'Implied Correlation'!D:E,2,0)</f>
        <v>#N/A</v>
      </c>
      <c r="C389" s="4" t="e">
        <f>VLOOKUP($A389,'Implied Correlation'!G:H,2,0)</f>
        <v>#N/A</v>
      </c>
      <c r="D389" s="4" t="e">
        <f>VLOOKUP($A389,'Implied Correlation'!A:B,2,0)</f>
        <v>#N/A</v>
      </c>
      <c r="E389" s="4" t="e">
        <f t="shared" si="24"/>
        <v>#N/A</v>
      </c>
      <c r="F389" s="4" t="e">
        <f t="shared" si="25"/>
        <v>#N/A</v>
      </c>
      <c r="G389" s="4" t="e">
        <f t="shared" si="26"/>
        <v>#N/A</v>
      </c>
      <c r="H389" s="4" t="e">
        <f t="shared" si="27"/>
        <v>#N/A</v>
      </c>
    </row>
    <row r="390" spans="1:8" x14ac:dyDescent="0.35">
      <c r="A390" s="5">
        <v>39959</v>
      </c>
      <c r="B390" s="4">
        <f>VLOOKUP($A390,'Implied Correlation'!D:E,2,0)</f>
        <v>62.02</v>
      </c>
      <c r="C390" s="4" t="e">
        <f>VLOOKUP($A390,'Implied Correlation'!G:H,2,0)</f>
        <v>#N/A</v>
      </c>
      <c r="D390" s="4">
        <f>VLOOKUP($A390,'Implied Correlation'!A:B,2,0)</f>
        <v>62.8</v>
      </c>
      <c r="E390" s="4">
        <f t="shared" si="24"/>
        <v>62.02</v>
      </c>
      <c r="F390" s="4">
        <f t="shared" si="25"/>
        <v>62.41</v>
      </c>
      <c r="G390" s="4">
        <f t="shared" si="26"/>
        <v>62.8</v>
      </c>
      <c r="H390" s="4">
        <f t="shared" si="27"/>
        <v>62.410000000000004</v>
      </c>
    </row>
    <row r="391" spans="1:8" x14ac:dyDescent="0.35">
      <c r="A391" s="5">
        <v>39960</v>
      </c>
      <c r="B391" s="4">
        <f>VLOOKUP($A391,'Implied Correlation'!D:E,2,0)</f>
        <v>63.94</v>
      </c>
      <c r="C391" s="4" t="e">
        <f>VLOOKUP($A391,'Implied Correlation'!G:H,2,0)</f>
        <v>#N/A</v>
      </c>
      <c r="D391" s="4">
        <f>VLOOKUP($A391,'Implied Correlation'!A:B,2,0)</f>
        <v>64.62</v>
      </c>
      <c r="E391" s="4">
        <f t="shared" si="24"/>
        <v>63.94</v>
      </c>
      <c r="F391" s="4">
        <f t="shared" si="25"/>
        <v>64.28</v>
      </c>
      <c r="G391" s="4">
        <f t="shared" si="26"/>
        <v>64.62</v>
      </c>
      <c r="H391" s="4">
        <f t="shared" si="27"/>
        <v>64.28</v>
      </c>
    </row>
    <row r="392" spans="1:8" x14ac:dyDescent="0.35">
      <c r="A392" s="5">
        <v>39961</v>
      </c>
      <c r="B392" s="4">
        <f>VLOOKUP($A392,'Implied Correlation'!D:E,2,0)</f>
        <v>62.24</v>
      </c>
      <c r="C392" s="4" t="e">
        <f>VLOOKUP($A392,'Implied Correlation'!G:H,2,0)</f>
        <v>#N/A</v>
      </c>
      <c r="D392" s="4">
        <f>VLOOKUP($A392,'Implied Correlation'!A:B,2,0)</f>
        <v>63.34</v>
      </c>
      <c r="E392" s="4">
        <f t="shared" si="24"/>
        <v>62.24</v>
      </c>
      <c r="F392" s="4">
        <f t="shared" si="25"/>
        <v>62.790000000000006</v>
      </c>
      <c r="G392" s="4">
        <f t="shared" si="26"/>
        <v>63.34</v>
      </c>
      <c r="H392" s="4">
        <f t="shared" si="27"/>
        <v>62.79</v>
      </c>
    </row>
    <row r="393" spans="1:8" x14ac:dyDescent="0.35">
      <c r="A393" s="5">
        <v>39962</v>
      </c>
      <c r="B393" s="4">
        <f>VLOOKUP($A393,'Implied Correlation'!D:E,2,0)</f>
        <v>59.46</v>
      </c>
      <c r="C393" s="4" t="e">
        <f>VLOOKUP($A393,'Implied Correlation'!G:H,2,0)</f>
        <v>#N/A</v>
      </c>
      <c r="D393" s="4">
        <f>VLOOKUP($A393,'Implied Correlation'!A:B,2,0)</f>
        <v>61.24</v>
      </c>
      <c r="E393" s="4">
        <f t="shared" si="24"/>
        <v>59.46</v>
      </c>
      <c r="F393" s="4">
        <f t="shared" si="25"/>
        <v>60.35</v>
      </c>
      <c r="G393" s="4">
        <f t="shared" si="26"/>
        <v>61.24</v>
      </c>
      <c r="H393" s="4">
        <f t="shared" si="27"/>
        <v>60.35</v>
      </c>
    </row>
    <row r="394" spans="1:8" x14ac:dyDescent="0.35">
      <c r="A394" s="5">
        <v>39965</v>
      </c>
      <c r="B394" s="4">
        <f>VLOOKUP($A394,'Implied Correlation'!D:E,2,0)</f>
        <v>58.14</v>
      </c>
      <c r="C394" s="4" t="e">
        <f>VLOOKUP($A394,'Implied Correlation'!G:H,2,0)</f>
        <v>#N/A</v>
      </c>
      <c r="D394" s="4">
        <f>VLOOKUP($A394,'Implied Correlation'!A:B,2,0)</f>
        <v>60.4</v>
      </c>
      <c r="E394" s="4">
        <f t="shared" si="24"/>
        <v>58.14</v>
      </c>
      <c r="F394" s="4">
        <f t="shared" si="25"/>
        <v>59.269999999999996</v>
      </c>
      <c r="G394" s="4">
        <f t="shared" si="26"/>
        <v>60.4</v>
      </c>
      <c r="H394" s="4">
        <f t="shared" si="27"/>
        <v>59.27</v>
      </c>
    </row>
    <row r="395" spans="1:8" x14ac:dyDescent="0.35">
      <c r="A395" s="5">
        <v>39966</v>
      </c>
      <c r="B395" s="4">
        <f>VLOOKUP($A395,'Implied Correlation'!D:E,2,0)</f>
        <v>58.27</v>
      </c>
      <c r="C395" s="4" t="e">
        <f>VLOOKUP($A395,'Implied Correlation'!G:H,2,0)</f>
        <v>#N/A</v>
      </c>
      <c r="D395" s="4">
        <f>VLOOKUP($A395,'Implied Correlation'!A:B,2,0)</f>
        <v>60.66</v>
      </c>
      <c r="E395" s="4">
        <f t="shared" si="24"/>
        <v>58.27</v>
      </c>
      <c r="F395" s="4">
        <f t="shared" si="25"/>
        <v>59.465000000000003</v>
      </c>
      <c r="G395" s="4">
        <f t="shared" si="26"/>
        <v>60.66</v>
      </c>
      <c r="H395" s="4">
        <f t="shared" si="27"/>
        <v>59.465000000000003</v>
      </c>
    </row>
    <row r="396" spans="1:8" x14ac:dyDescent="0.35">
      <c r="A396" s="5">
        <v>39967</v>
      </c>
      <c r="B396" s="4">
        <f>VLOOKUP($A396,'Implied Correlation'!D:E,2,0)</f>
        <v>60.08</v>
      </c>
      <c r="C396" s="4" t="e">
        <f>VLOOKUP($A396,'Implied Correlation'!G:H,2,0)</f>
        <v>#N/A</v>
      </c>
      <c r="D396" s="4">
        <f>VLOOKUP($A396,'Implied Correlation'!A:B,2,0)</f>
        <v>62.31</v>
      </c>
      <c r="E396" s="4">
        <f t="shared" si="24"/>
        <v>60.08</v>
      </c>
      <c r="F396" s="4">
        <f t="shared" si="25"/>
        <v>61.195</v>
      </c>
      <c r="G396" s="4">
        <f t="shared" si="26"/>
        <v>62.31</v>
      </c>
      <c r="H396" s="4">
        <f t="shared" si="27"/>
        <v>61.195</v>
      </c>
    </row>
    <row r="397" spans="1:8" x14ac:dyDescent="0.35">
      <c r="A397" s="5">
        <v>39968</v>
      </c>
      <c r="B397" s="4">
        <f>VLOOKUP($A397,'Implied Correlation'!D:E,2,0)</f>
        <v>60.2</v>
      </c>
      <c r="C397" s="4" t="e">
        <f>VLOOKUP($A397,'Implied Correlation'!G:H,2,0)</f>
        <v>#N/A</v>
      </c>
      <c r="D397" s="4">
        <f>VLOOKUP($A397,'Implied Correlation'!A:B,2,0)</f>
        <v>62.07</v>
      </c>
      <c r="E397" s="4">
        <f t="shared" si="24"/>
        <v>60.2</v>
      </c>
      <c r="F397" s="4">
        <f t="shared" si="25"/>
        <v>61.135000000000005</v>
      </c>
      <c r="G397" s="4">
        <f t="shared" si="26"/>
        <v>62.07</v>
      </c>
      <c r="H397" s="4">
        <f t="shared" si="27"/>
        <v>61.134999999999998</v>
      </c>
    </row>
    <row r="398" spans="1:8" x14ac:dyDescent="0.35">
      <c r="A398" s="5">
        <v>39969</v>
      </c>
      <c r="B398" s="4">
        <f>VLOOKUP($A398,'Implied Correlation'!D:E,2,0)</f>
        <v>60.81</v>
      </c>
      <c r="C398" s="4" t="e">
        <f>VLOOKUP($A398,'Implied Correlation'!G:H,2,0)</f>
        <v>#N/A</v>
      </c>
      <c r="D398" s="4">
        <f>VLOOKUP($A398,'Implied Correlation'!A:B,2,0)</f>
        <v>61.8</v>
      </c>
      <c r="E398" s="4">
        <f t="shared" si="24"/>
        <v>60.81</v>
      </c>
      <c r="F398" s="4">
        <f t="shared" si="25"/>
        <v>61.305</v>
      </c>
      <c r="G398" s="4">
        <f t="shared" si="26"/>
        <v>61.8</v>
      </c>
      <c r="H398" s="4">
        <f t="shared" si="27"/>
        <v>61.305000000000007</v>
      </c>
    </row>
    <row r="399" spans="1:8" x14ac:dyDescent="0.35">
      <c r="A399" s="5">
        <v>39972</v>
      </c>
      <c r="B399" s="4">
        <f>VLOOKUP($A399,'Implied Correlation'!D:E,2,0)</f>
        <v>60.44</v>
      </c>
      <c r="C399" s="4" t="e">
        <f>VLOOKUP($A399,'Implied Correlation'!G:H,2,0)</f>
        <v>#N/A</v>
      </c>
      <c r="D399" s="4">
        <f>VLOOKUP($A399,'Implied Correlation'!A:B,2,0)</f>
        <v>61.27</v>
      </c>
      <c r="E399" s="4">
        <f t="shared" si="24"/>
        <v>60.44</v>
      </c>
      <c r="F399" s="4">
        <f t="shared" si="25"/>
        <v>60.855000000000004</v>
      </c>
      <c r="G399" s="4">
        <f t="shared" si="26"/>
        <v>61.27</v>
      </c>
      <c r="H399" s="4">
        <f t="shared" si="27"/>
        <v>60.854999999999997</v>
      </c>
    </row>
    <row r="400" spans="1:8" x14ac:dyDescent="0.35">
      <c r="A400" s="5">
        <v>39973</v>
      </c>
      <c r="B400" s="4">
        <f>VLOOKUP($A400,'Implied Correlation'!D:E,2,0)</f>
        <v>59.54</v>
      </c>
      <c r="C400" s="4" t="e">
        <f>VLOOKUP($A400,'Implied Correlation'!G:H,2,0)</f>
        <v>#N/A</v>
      </c>
      <c r="D400" s="4">
        <f>VLOOKUP($A400,'Implied Correlation'!A:B,2,0)</f>
        <v>60.87</v>
      </c>
      <c r="E400" s="4">
        <f t="shared" si="24"/>
        <v>59.54</v>
      </c>
      <c r="F400" s="4">
        <f t="shared" si="25"/>
        <v>60.204999999999998</v>
      </c>
      <c r="G400" s="4">
        <f t="shared" si="26"/>
        <v>60.87</v>
      </c>
      <c r="H400" s="4">
        <f t="shared" si="27"/>
        <v>60.205000000000005</v>
      </c>
    </row>
    <row r="401" spans="1:8" x14ac:dyDescent="0.35">
      <c r="A401" s="5">
        <v>39974</v>
      </c>
      <c r="B401" s="4">
        <f>VLOOKUP($A401,'Implied Correlation'!D:E,2,0)</f>
        <v>59.09</v>
      </c>
      <c r="C401" s="4" t="e">
        <f>VLOOKUP($A401,'Implied Correlation'!G:H,2,0)</f>
        <v>#N/A</v>
      </c>
      <c r="D401" s="4">
        <f>VLOOKUP($A401,'Implied Correlation'!A:B,2,0)</f>
        <v>61.21</v>
      </c>
      <c r="E401" s="4">
        <f t="shared" si="24"/>
        <v>59.09</v>
      </c>
      <c r="F401" s="4">
        <f t="shared" si="25"/>
        <v>60.150000000000006</v>
      </c>
      <c r="G401" s="4">
        <f t="shared" si="26"/>
        <v>61.21</v>
      </c>
      <c r="H401" s="4">
        <f t="shared" si="27"/>
        <v>60.150000000000006</v>
      </c>
    </row>
    <row r="402" spans="1:8" x14ac:dyDescent="0.35">
      <c r="A402" s="5">
        <v>39975</v>
      </c>
      <c r="B402" s="4">
        <f>VLOOKUP($A402,'Implied Correlation'!D:E,2,0)</f>
        <v>57.59</v>
      </c>
      <c r="C402" s="4" t="e">
        <f>VLOOKUP($A402,'Implied Correlation'!G:H,2,0)</f>
        <v>#N/A</v>
      </c>
      <c r="D402" s="4">
        <f>VLOOKUP($A402,'Implied Correlation'!A:B,2,0)</f>
        <v>59.39</v>
      </c>
      <c r="E402" s="4">
        <f t="shared" si="24"/>
        <v>57.59</v>
      </c>
      <c r="F402" s="4">
        <f t="shared" si="25"/>
        <v>58.49</v>
      </c>
      <c r="G402" s="4">
        <f t="shared" si="26"/>
        <v>59.39</v>
      </c>
      <c r="H402" s="4">
        <f t="shared" si="27"/>
        <v>58.490000000000009</v>
      </c>
    </row>
    <row r="403" spans="1:8" x14ac:dyDescent="0.35">
      <c r="A403" s="5">
        <v>39976</v>
      </c>
      <c r="B403" s="4">
        <f>VLOOKUP($A403,'Implied Correlation'!D:E,2,0)</f>
        <v>57.43</v>
      </c>
      <c r="C403" s="4" t="e">
        <f>VLOOKUP($A403,'Implied Correlation'!G:H,2,0)</f>
        <v>#N/A</v>
      </c>
      <c r="D403" s="4">
        <f>VLOOKUP($A403,'Implied Correlation'!A:B,2,0)</f>
        <v>59.37</v>
      </c>
      <c r="E403" s="4">
        <f t="shared" si="24"/>
        <v>57.43</v>
      </c>
      <c r="F403" s="4">
        <f t="shared" si="25"/>
        <v>58.4</v>
      </c>
      <c r="G403" s="4">
        <f t="shared" si="26"/>
        <v>59.37</v>
      </c>
      <c r="H403" s="4">
        <f t="shared" si="27"/>
        <v>58.4</v>
      </c>
    </row>
    <row r="404" spans="1:8" x14ac:dyDescent="0.35">
      <c r="A404" s="5">
        <v>39979</v>
      </c>
      <c r="B404" s="4">
        <f>VLOOKUP($A404,'Implied Correlation'!D:E,2,0)</f>
        <v>59.67</v>
      </c>
      <c r="C404" s="4" t="e">
        <f>VLOOKUP($A404,'Implied Correlation'!G:H,2,0)</f>
        <v>#N/A</v>
      </c>
      <c r="D404" s="4">
        <f>VLOOKUP($A404,'Implied Correlation'!A:B,2,0)</f>
        <v>60.98</v>
      </c>
      <c r="E404" s="4">
        <f t="shared" si="24"/>
        <v>59.67</v>
      </c>
      <c r="F404" s="4">
        <f t="shared" si="25"/>
        <v>60.325000000000003</v>
      </c>
      <c r="G404" s="4">
        <f t="shared" si="26"/>
        <v>60.98</v>
      </c>
      <c r="H404" s="4">
        <f t="shared" si="27"/>
        <v>60.324999999999996</v>
      </c>
    </row>
    <row r="405" spans="1:8" x14ac:dyDescent="0.35">
      <c r="A405" s="5">
        <v>39980</v>
      </c>
      <c r="B405" s="4">
        <f>VLOOKUP($A405,'Implied Correlation'!D:E,2,0)</f>
        <v>60.11</v>
      </c>
      <c r="C405" s="4" t="e">
        <f>VLOOKUP($A405,'Implied Correlation'!G:H,2,0)</f>
        <v>#N/A</v>
      </c>
      <c r="D405" s="4">
        <f>VLOOKUP($A405,'Implied Correlation'!A:B,2,0)</f>
        <v>61.91</v>
      </c>
      <c r="E405" s="4">
        <f t="shared" si="24"/>
        <v>60.11</v>
      </c>
      <c r="F405" s="4">
        <f t="shared" si="25"/>
        <v>61.01</v>
      </c>
      <c r="G405" s="4">
        <f t="shared" si="26"/>
        <v>61.91</v>
      </c>
      <c r="H405" s="4">
        <f t="shared" si="27"/>
        <v>61.01</v>
      </c>
    </row>
    <row r="406" spans="1:8" x14ac:dyDescent="0.35">
      <c r="A406" s="5">
        <v>39981</v>
      </c>
      <c r="B406" s="4">
        <f>VLOOKUP($A406,'Implied Correlation'!D:E,2,0)</f>
        <v>58.9</v>
      </c>
      <c r="C406" s="4" t="e">
        <f>VLOOKUP($A406,'Implied Correlation'!G:H,2,0)</f>
        <v>#N/A</v>
      </c>
      <c r="D406" s="4">
        <f>VLOOKUP($A406,'Implied Correlation'!A:B,2,0)</f>
        <v>60.95</v>
      </c>
      <c r="E406" s="4">
        <f t="shared" si="24"/>
        <v>58.9</v>
      </c>
      <c r="F406" s="4">
        <f t="shared" si="25"/>
        <v>59.924999999999997</v>
      </c>
      <c r="G406" s="4">
        <f t="shared" si="26"/>
        <v>60.95</v>
      </c>
      <c r="H406" s="4">
        <f t="shared" si="27"/>
        <v>59.92499999999999</v>
      </c>
    </row>
    <row r="407" spans="1:8" x14ac:dyDescent="0.35">
      <c r="A407" s="5">
        <v>39982</v>
      </c>
      <c r="B407" s="4">
        <f>VLOOKUP($A407,'Implied Correlation'!D:E,2,0)</f>
        <v>57.78</v>
      </c>
      <c r="C407" s="4" t="e">
        <f>VLOOKUP($A407,'Implied Correlation'!G:H,2,0)</f>
        <v>#N/A</v>
      </c>
      <c r="D407" s="4">
        <f>VLOOKUP($A407,'Implied Correlation'!A:B,2,0)</f>
        <v>60.67</v>
      </c>
      <c r="E407" s="4">
        <f t="shared" si="24"/>
        <v>57.78</v>
      </c>
      <c r="F407" s="4">
        <f t="shared" si="25"/>
        <v>59.225000000000001</v>
      </c>
      <c r="G407" s="4">
        <f t="shared" si="26"/>
        <v>60.67</v>
      </c>
      <c r="H407" s="4">
        <f t="shared" si="27"/>
        <v>59.225000000000001</v>
      </c>
    </row>
    <row r="408" spans="1:8" x14ac:dyDescent="0.35">
      <c r="A408" s="5">
        <v>39983</v>
      </c>
      <c r="B408" s="4">
        <f>VLOOKUP($A408,'Implied Correlation'!D:E,2,0)</f>
        <v>57.6</v>
      </c>
      <c r="C408" s="4" t="e">
        <f>VLOOKUP($A408,'Implied Correlation'!G:H,2,0)</f>
        <v>#N/A</v>
      </c>
      <c r="D408" s="4">
        <f>VLOOKUP($A408,'Implied Correlation'!A:B,2,0)</f>
        <v>61.94</v>
      </c>
      <c r="E408" s="4">
        <f t="shared" si="24"/>
        <v>57.6</v>
      </c>
      <c r="F408" s="4">
        <f t="shared" si="25"/>
        <v>59.769999999999996</v>
      </c>
      <c r="G408" s="4">
        <f t="shared" si="26"/>
        <v>61.94</v>
      </c>
      <c r="H408" s="4">
        <f t="shared" si="27"/>
        <v>59.77</v>
      </c>
    </row>
    <row r="409" spans="1:8" x14ac:dyDescent="0.35">
      <c r="A409" s="5">
        <v>39986</v>
      </c>
      <c r="B409" s="4">
        <f>VLOOKUP($A409,'Implied Correlation'!D:E,2,0)</f>
        <v>61.37</v>
      </c>
      <c r="C409" s="4" t="e">
        <f>VLOOKUP($A409,'Implied Correlation'!G:H,2,0)</f>
        <v>#N/A</v>
      </c>
      <c r="D409" s="4">
        <f>VLOOKUP($A409,'Implied Correlation'!A:B,2,0)</f>
        <v>64.42</v>
      </c>
      <c r="E409" s="4">
        <f t="shared" si="24"/>
        <v>61.37</v>
      </c>
      <c r="F409" s="4">
        <f t="shared" si="25"/>
        <v>62.894999999999996</v>
      </c>
      <c r="G409" s="4">
        <f t="shared" si="26"/>
        <v>64.42</v>
      </c>
      <c r="H409" s="4">
        <f t="shared" si="27"/>
        <v>62.895000000000003</v>
      </c>
    </row>
    <row r="410" spans="1:8" x14ac:dyDescent="0.35">
      <c r="A410" s="5">
        <v>39987</v>
      </c>
      <c r="B410" s="4">
        <f>VLOOKUP($A410,'Implied Correlation'!D:E,2,0)</f>
        <v>60.55</v>
      </c>
      <c r="C410" s="4" t="e">
        <f>VLOOKUP($A410,'Implied Correlation'!G:H,2,0)</f>
        <v>#N/A</v>
      </c>
      <c r="D410" s="4">
        <f>VLOOKUP($A410,'Implied Correlation'!A:B,2,0)</f>
        <v>64.400000000000006</v>
      </c>
      <c r="E410" s="4">
        <f t="shared" si="24"/>
        <v>60.55</v>
      </c>
      <c r="F410" s="4">
        <f t="shared" si="25"/>
        <v>62.475000000000001</v>
      </c>
      <c r="G410" s="4">
        <f t="shared" si="26"/>
        <v>64.400000000000006</v>
      </c>
      <c r="H410" s="4">
        <f t="shared" si="27"/>
        <v>62.475000000000001</v>
      </c>
    </row>
    <row r="411" spans="1:8" x14ac:dyDescent="0.35">
      <c r="A411" s="5">
        <v>39988</v>
      </c>
      <c r="B411" s="4">
        <f>VLOOKUP($A411,'Implied Correlation'!D:E,2,0)</f>
        <v>59.17</v>
      </c>
      <c r="C411" s="4" t="e">
        <f>VLOOKUP($A411,'Implied Correlation'!G:H,2,0)</f>
        <v>#N/A</v>
      </c>
      <c r="D411" s="4">
        <f>VLOOKUP($A411,'Implied Correlation'!A:B,2,0)</f>
        <v>62.77</v>
      </c>
      <c r="E411" s="4">
        <f t="shared" si="24"/>
        <v>59.17</v>
      </c>
      <c r="F411" s="4">
        <f t="shared" si="25"/>
        <v>60.97</v>
      </c>
      <c r="G411" s="4">
        <f t="shared" si="26"/>
        <v>62.77</v>
      </c>
      <c r="H411" s="4">
        <f t="shared" si="27"/>
        <v>60.97</v>
      </c>
    </row>
    <row r="412" spans="1:8" x14ac:dyDescent="0.35">
      <c r="A412" s="5">
        <v>39989</v>
      </c>
      <c r="B412" s="4">
        <f>VLOOKUP($A412,'Implied Correlation'!D:E,2,0)</f>
        <v>57.26</v>
      </c>
      <c r="C412" s="4" t="e">
        <f>VLOOKUP($A412,'Implied Correlation'!G:H,2,0)</f>
        <v>#N/A</v>
      </c>
      <c r="D412" s="4">
        <f>VLOOKUP($A412,'Implied Correlation'!A:B,2,0)</f>
        <v>61.8</v>
      </c>
      <c r="E412" s="4">
        <f t="shared" si="24"/>
        <v>57.26</v>
      </c>
      <c r="F412" s="4">
        <f t="shared" si="25"/>
        <v>59.53</v>
      </c>
      <c r="G412" s="4">
        <f t="shared" si="26"/>
        <v>61.8</v>
      </c>
      <c r="H412" s="4">
        <f t="shared" si="27"/>
        <v>59.529999999999994</v>
      </c>
    </row>
    <row r="413" spans="1:8" x14ac:dyDescent="0.35">
      <c r="A413" s="5">
        <v>39990</v>
      </c>
      <c r="B413" s="4">
        <f>VLOOKUP($A413,'Implied Correlation'!D:E,2,0)</f>
        <v>59.81</v>
      </c>
      <c r="C413" s="4" t="e">
        <f>VLOOKUP($A413,'Implied Correlation'!G:H,2,0)</f>
        <v>#N/A</v>
      </c>
      <c r="D413" s="4">
        <f>VLOOKUP($A413,'Implied Correlation'!A:B,2,0)</f>
        <v>62.94</v>
      </c>
      <c r="E413" s="4">
        <f t="shared" si="24"/>
        <v>59.81</v>
      </c>
      <c r="F413" s="4">
        <f t="shared" si="25"/>
        <v>61.375</v>
      </c>
      <c r="G413" s="4">
        <f t="shared" si="26"/>
        <v>62.94</v>
      </c>
      <c r="H413" s="4">
        <f t="shared" si="27"/>
        <v>61.375</v>
      </c>
    </row>
    <row r="414" spans="1:8" x14ac:dyDescent="0.35">
      <c r="A414" s="5">
        <v>39993</v>
      </c>
      <c r="B414" s="4">
        <f>VLOOKUP($A414,'Implied Correlation'!D:E,2,0)</f>
        <v>58.69</v>
      </c>
      <c r="C414" s="4" t="e">
        <f>VLOOKUP($A414,'Implied Correlation'!G:H,2,0)</f>
        <v>#N/A</v>
      </c>
      <c r="D414" s="4">
        <f>VLOOKUP($A414,'Implied Correlation'!A:B,2,0)</f>
        <v>62.36</v>
      </c>
      <c r="E414" s="4">
        <f t="shared" si="24"/>
        <v>58.69</v>
      </c>
      <c r="F414" s="4">
        <f t="shared" si="25"/>
        <v>60.524999999999999</v>
      </c>
      <c r="G414" s="4">
        <f t="shared" si="26"/>
        <v>62.36</v>
      </c>
      <c r="H414" s="4">
        <f t="shared" si="27"/>
        <v>60.524999999999999</v>
      </c>
    </row>
    <row r="415" spans="1:8" x14ac:dyDescent="0.35">
      <c r="A415" s="5">
        <v>39994</v>
      </c>
      <c r="B415" s="4">
        <f>VLOOKUP($A415,'Implied Correlation'!D:E,2,0)</f>
        <v>58.94</v>
      </c>
      <c r="C415" s="4" t="e">
        <f>VLOOKUP($A415,'Implied Correlation'!G:H,2,0)</f>
        <v>#N/A</v>
      </c>
      <c r="D415" s="4">
        <f>VLOOKUP($A415,'Implied Correlation'!A:B,2,0)</f>
        <v>62.07</v>
      </c>
      <c r="E415" s="4">
        <f t="shared" si="24"/>
        <v>58.94</v>
      </c>
      <c r="F415" s="4">
        <f t="shared" si="25"/>
        <v>60.504999999999995</v>
      </c>
      <c r="G415" s="4">
        <f t="shared" si="26"/>
        <v>62.07</v>
      </c>
      <c r="H415" s="4">
        <f t="shared" si="27"/>
        <v>60.504999999999995</v>
      </c>
    </row>
    <row r="416" spans="1:8" x14ac:dyDescent="0.35">
      <c r="A416" s="5">
        <v>39995</v>
      </c>
      <c r="B416" s="4">
        <f>VLOOKUP($A416,'Implied Correlation'!D:E,2,0)</f>
        <v>59.15</v>
      </c>
      <c r="C416" s="4" t="e">
        <f>VLOOKUP($A416,'Implied Correlation'!G:H,2,0)</f>
        <v>#N/A</v>
      </c>
      <c r="D416" s="4">
        <f>VLOOKUP($A416,'Implied Correlation'!A:B,2,0)</f>
        <v>62.87</v>
      </c>
      <c r="E416" s="4">
        <f t="shared" si="24"/>
        <v>59.15</v>
      </c>
      <c r="F416" s="4">
        <f t="shared" si="25"/>
        <v>61.01</v>
      </c>
      <c r="G416" s="4">
        <f t="shared" si="26"/>
        <v>62.87</v>
      </c>
      <c r="H416" s="4">
        <f t="shared" si="27"/>
        <v>61.01</v>
      </c>
    </row>
    <row r="417" spans="1:8" x14ac:dyDescent="0.35">
      <c r="A417" s="5">
        <v>39996</v>
      </c>
      <c r="B417" s="4">
        <f>VLOOKUP($A417,'Implied Correlation'!D:E,2,0)</f>
        <v>61.11</v>
      </c>
      <c r="C417" s="4" t="e">
        <f>VLOOKUP($A417,'Implied Correlation'!G:H,2,0)</f>
        <v>#N/A</v>
      </c>
      <c r="D417" s="4">
        <f>VLOOKUP($A417,'Implied Correlation'!A:B,2,0)</f>
        <v>63.02</v>
      </c>
      <c r="E417" s="4">
        <f t="shared" si="24"/>
        <v>61.11</v>
      </c>
      <c r="F417" s="4">
        <f t="shared" si="25"/>
        <v>62.064999999999998</v>
      </c>
      <c r="G417" s="4">
        <f t="shared" si="26"/>
        <v>63.02</v>
      </c>
      <c r="H417" s="4">
        <f t="shared" si="27"/>
        <v>62.064999999999998</v>
      </c>
    </row>
    <row r="418" spans="1:8" x14ac:dyDescent="0.35">
      <c r="A418" s="5">
        <v>39997</v>
      </c>
      <c r="B418" s="4" t="e">
        <f>VLOOKUP($A418,'Implied Correlation'!D:E,2,0)</f>
        <v>#N/A</v>
      </c>
      <c r="C418" s="4" t="e">
        <f>VLOOKUP($A418,'Implied Correlation'!G:H,2,0)</f>
        <v>#N/A</v>
      </c>
      <c r="D418" s="4" t="e">
        <f>VLOOKUP($A418,'Implied Correlation'!A:B,2,0)</f>
        <v>#N/A</v>
      </c>
      <c r="E418" s="4" t="e">
        <f t="shared" si="24"/>
        <v>#N/A</v>
      </c>
      <c r="F418" s="4" t="e">
        <f t="shared" si="25"/>
        <v>#N/A</v>
      </c>
      <c r="G418" s="4" t="e">
        <f t="shared" si="26"/>
        <v>#N/A</v>
      </c>
      <c r="H418" s="4" t="e">
        <f t="shared" si="27"/>
        <v>#N/A</v>
      </c>
    </row>
    <row r="419" spans="1:8" x14ac:dyDescent="0.35">
      <c r="A419" s="5">
        <v>40000</v>
      </c>
      <c r="B419" s="4">
        <f>VLOOKUP($A419,'Implied Correlation'!D:E,2,0)</f>
        <v>60.6</v>
      </c>
      <c r="C419" s="4" t="e">
        <f>VLOOKUP($A419,'Implied Correlation'!G:H,2,0)</f>
        <v>#N/A</v>
      </c>
      <c r="D419" s="4">
        <f>VLOOKUP($A419,'Implied Correlation'!A:B,2,0)</f>
        <v>62.66</v>
      </c>
      <c r="E419" s="4">
        <f t="shared" si="24"/>
        <v>60.6</v>
      </c>
      <c r="F419" s="4">
        <f t="shared" si="25"/>
        <v>61.629999999999995</v>
      </c>
      <c r="G419" s="4">
        <f t="shared" si="26"/>
        <v>62.66</v>
      </c>
      <c r="H419" s="4">
        <f t="shared" si="27"/>
        <v>61.629999999999995</v>
      </c>
    </row>
    <row r="420" spans="1:8" x14ac:dyDescent="0.35">
      <c r="A420" s="5">
        <v>40001</v>
      </c>
      <c r="B420" s="4">
        <f>VLOOKUP($A420,'Implied Correlation'!D:E,2,0)</f>
        <v>61.49</v>
      </c>
      <c r="C420" s="4" t="e">
        <f>VLOOKUP($A420,'Implied Correlation'!G:H,2,0)</f>
        <v>#N/A</v>
      </c>
      <c r="D420" s="4">
        <f>VLOOKUP($A420,'Implied Correlation'!A:B,2,0)</f>
        <v>63.18</v>
      </c>
      <c r="E420" s="4">
        <f t="shared" si="24"/>
        <v>61.49</v>
      </c>
      <c r="F420" s="4">
        <f t="shared" si="25"/>
        <v>62.335000000000001</v>
      </c>
      <c r="G420" s="4">
        <f t="shared" si="26"/>
        <v>63.18</v>
      </c>
      <c r="H420" s="4">
        <f t="shared" si="27"/>
        <v>62.335000000000001</v>
      </c>
    </row>
    <row r="421" spans="1:8" x14ac:dyDescent="0.35">
      <c r="A421" s="5">
        <v>40002</v>
      </c>
      <c r="B421" s="4">
        <f>VLOOKUP($A421,'Implied Correlation'!D:E,2,0)</f>
        <v>62.4</v>
      </c>
      <c r="C421" s="4" t="e">
        <f>VLOOKUP($A421,'Implied Correlation'!G:H,2,0)</f>
        <v>#N/A</v>
      </c>
      <c r="D421" s="4">
        <f>VLOOKUP($A421,'Implied Correlation'!A:B,2,0)</f>
        <v>63.95</v>
      </c>
      <c r="E421" s="4">
        <f t="shared" si="24"/>
        <v>62.4</v>
      </c>
      <c r="F421" s="4">
        <f t="shared" si="25"/>
        <v>63.174999999999997</v>
      </c>
      <c r="G421" s="4">
        <f t="shared" si="26"/>
        <v>63.95</v>
      </c>
      <c r="H421" s="4">
        <f t="shared" si="27"/>
        <v>63.17499999999999</v>
      </c>
    </row>
    <row r="422" spans="1:8" x14ac:dyDescent="0.35">
      <c r="A422" s="5">
        <v>40003</v>
      </c>
      <c r="B422" s="4">
        <f>VLOOKUP($A422,'Implied Correlation'!D:E,2,0)</f>
        <v>61.78</v>
      </c>
      <c r="C422" s="4" t="e">
        <f>VLOOKUP($A422,'Implied Correlation'!G:H,2,0)</f>
        <v>#N/A</v>
      </c>
      <c r="D422" s="4">
        <f>VLOOKUP($A422,'Implied Correlation'!A:B,2,0)</f>
        <v>63.23</v>
      </c>
      <c r="E422" s="4">
        <f t="shared" si="24"/>
        <v>61.78</v>
      </c>
      <c r="F422" s="4">
        <f t="shared" si="25"/>
        <v>62.504999999999995</v>
      </c>
      <c r="G422" s="4">
        <f t="shared" si="26"/>
        <v>63.23</v>
      </c>
      <c r="H422" s="4">
        <f t="shared" si="27"/>
        <v>62.504999999999995</v>
      </c>
    </row>
    <row r="423" spans="1:8" x14ac:dyDescent="0.35">
      <c r="A423" s="5">
        <v>40004</v>
      </c>
      <c r="B423" s="4">
        <f>VLOOKUP($A423,'Implied Correlation'!D:E,2,0)</f>
        <v>62.06</v>
      </c>
      <c r="C423" s="4" t="e">
        <f>VLOOKUP($A423,'Implied Correlation'!G:H,2,0)</f>
        <v>#N/A</v>
      </c>
      <c r="D423" s="4">
        <f>VLOOKUP($A423,'Implied Correlation'!A:B,2,0)</f>
        <v>64.510000000000005</v>
      </c>
      <c r="E423" s="4">
        <f t="shared" si="24"/>
        <v>62.06</v>
      </c>
      <c r="F423" s="4">
        <f t="shared" si="25"/>
        <v>63.285000000000004</v>
      </c>
      <c r="G423" s="4">
        <f t="shared" si="26"/>
        <v>64.510000000000005</v>
      </c>
      <c r="H423" s="4">
        <f t="shared" si="27"/>
        <v>63.285000000000004</v>
      </c>
    </row>
    <row r="424" spans="1:8" x14ac:dyDescent="0.35">
      <c r="A424" s="5">
        <v>40007</v>
      </c>
      <c r="B424" s="4">
        <f>VLOOKUP($A424,'Implied Correlation'!D:E,2,0)</f>
        <v>60.66</v>
      </c>
      <c r="C424" s="4" t="e">
        <f>VLOOKUP($A424,'Implied Correlation'!G:H,2,0)</f>
        <v>#N/A</v>
      </c>
      <c r="D424" s="4">
        <f>VLOOKUP($A424,'Implied Correlation'!A:B,2,0)</f>
        <v>63.59</v>
      </c>
      <c r="E424" s="4">
        <f t="shared" si="24"/>
        <v>60.66</v>
      </c>
      <c r="F424" s="4">
        <f t="shared" si="25"/>
        <v>62.125</v>
      </c>
      <c r="G424" s="4">
        <f t="shared" si="26"/>
        <v>63.59</v>
      </c>
      <c r="H424" s="4">
        <f t="shared" si="27"/>
        <v>62.125</v>
      </c>
    </row>
    <row r="425" spans="1:8" x14ac:dyDescent="0.35">
      <c r="A425" s="5">
        <v>40008</v>
      </c>
      <c r="B425" s="4">
        <f>VLOOKUP($A425,'Implied Correlation'!D:E,2,0)</f>
        <v>61.01</v>
      </c>
      <c r="C425" s="4" t="e">
        <f>VLOOKUP($A425,'Implied Correlation'!G:H,2,0)</f>
        <v>#N/A</v>
      </c>
      <c r="D425" s="4">
        <f>VLOOKUP($A425,'Implied Correlation'!A:B,2,0)</f>
        <v>63.99</v>
      </c>
      <c r="E425" s="4">
        <f t="shared" si="24"/>
        <v>61.01</v>
      </c>
      <c r="F425" s="4">
        <f t="shared" si="25"/>
        <v>62.5</v>
      </c>
      <c r="G425" s="4">
        <f t="shared" si="26"/>
        <v>63.99</v>
      </c>
      <c r="H425" s="4">
        <f t="shared" si="27"/>
        <v>62.5</v>
      </c>
    </row>
    <row r="426" spans="1:8" x14ac:dyDescent="0.35">
      <c r="A426" s="5">
        <v>40009</v>
      </c>
      <c r="B426" s="4">
        <f>VLOOKUP($A426,'Implied Correlation'!D:E,2,0)</f>
        <v>61.36</v>
      </c>
      <c r="C426" s="4" t="e">
        <f>VLOOKUP($A426,'Implied Correlation'!G:H,2,0)</f>
        <v>#N/A</v>
      </c>
      <c r="D426" s="4">
        <f>VLOOKUP($A426,'Implied Correlation'!A:B,2,0)</f>
        <v>63.66</v>
      </c>
      <c r="E426" s="4">
        <f t="shared" si="24"/>
        <v>61.36</v>
      </c>
      <c r="F426" s="4">
        <f t="shared" si="25"/>
        <v>62.51</v>
      </c>
      <c r="G426" s="4">
        <f t="shared" si="26"/>
        <v>63.66</v>
      </c>
      <c r="H426" s="4">
        <f t="shared" si="27"/>
        <v>62.51</v>
      </c>
    </row>
    <row r="427" spans="1:8" x14ac:dyDescent="0.35">
      <c r="A427" s="5">
        <v>40010</v>
      </c>
      <c r="B427" s="4">
        <f>VLOOKUP($A427,'Implied Correlation'!D:E,2,0)</f>
        <v>62.06</v>
      </c>
      <c r="C427" s="4" t="e">
        <f>VLOOKUP($A427,'Implied Correlation'!G:H,2,0)</f>
        <v>#N/A</v>
      </c>
      <c r="D427" s="4">
        <f>VLOOKUP($A427,'Implied Correlation'!A:B,2,0)</f>
        <v>62.11</v>
      </c>
      <c r="E427" s="4">
        <f t="shared" si="24"/>
        <v>62.06</v>
      </c>
      <c r="F427" s="4">
        <f t="shared" si="25"/>
        <v>62.085000000000001</v>
      </c>
      <c r="G427" s="4">
        <f t="shared" si="26"/>
        <v>62.11</v>
      </c>
      <c r="H427" s="4">
        <f t="shared" si="27"/>
        <v>62.085000000000001</v>
      </c>
    </row>
    <row r="428" spans="1:8" x14ac:dyDescent="0.35">
      <c r="A428" s="5">
        <v>40011</v>
      </c>
      <c r="B428" s="4">
        <f>VLOOKUP($A428,'Implied Correlation'!D:E,2,0)</f>
        <v>64.12</v>
      </c>
      <c r="C428" s="4" t="e">
        <f>VLOOKUP($A428,'Implied Correlation'!G:H,2,0)</f>
        <v>#N/A</v>
      </c>
      <c r="D428" s="4">
        <f>VLOOKUP($A428,'Implied Correlation'!A:B,2,0)</f>
        <v>63.66</v>
      </c>
      <c r="E428" s="4">
        <f t="shared" si="24"/>
        <v>64.12</v>
      </c>
      <c r="F428" s="4">
        <f t="shared" si="25"/>
        <v>63.89</v>
      </c>
      <c r="G428" s="4">
        <f t="shared" si="26"/>
        <v>63.66</v>
      </c>
      <c r="H428" s="4">
        <f t="shared" si="27"/>
        <v>63.889999999999993</v>
      </c>
    </row>
    <row r="429" spans="1:8" x14ac:dyDescent="0.35">
      <c r="A429" s="5">
        <v>40014</v>
      </c>
      <c r="B429" s="4">
        <f>VLOOKUP($A429,'Implied Correlation'!D:E,2,0)</f>
        <v>62.47</v>
      </c>
      <c r="C429" s="4" t="e">
        <f>VLOOKUP($A429,'Implied Correlation'!G:H,2,0)</f>
        <v>#N/A</v>
      </c>
      <c r="D429" s="4">
        <f>VLOOKUP($A429,'Implied Correlation'!A:B,2,0)</f>
        <v>63.14</v>
      </c>
      <c r="E429" s="4">
        <f t="shared" si="24"/>
        <v>62.47</v>
      </c>
      <c r="F429" s="4">
        <f t="shared" si="25"/>
        <v>62.805</v>
      </c>
      <c r="G429" s="4">
        <f t="shared" si="26"/>
        <v>63.14</v>
      </c>
      <c r="H429" s="4">
        <f t="shared" si="27"/>
        <v>62.805000000000007</v>
      </c>
    </row>
    <row r="430" spans="1:8" x14ac:dyDescent="0.35">
      <c r="A430" s="5">
        <v>40015</v>
      </c>
      <c r="B430" s="4">
        <f>VLOOKUP($A430,'Implied Correlation'!D:E,2,0)</f>
        <v>63.77</v>
      </c>
      <c r="C430" s="4" t="e">
        <f>VLOOKUP($A430,'Implied Correlation'!G:H,2,0)</f>
        <v>#N/A</v>
      </c>
      <c r="D430" s="4">
        <f>VLOOKUP($A430,'Implied Correlation'!A:B,2,0)</f>
        <v>63.86</v>
      </c>
      <c r="E430" s="4">
        <f t="shared" si="24"/>
        <v>63.77</v>
      </c>
      <c r="F430" s="4">
        <f t="shared" si="25"/>
        <v>63.814999999999998</v>
      </c>
      <c r="G430" s="4">
        <f t="shared" si="26"/>
        <v>63.86</v>
      </c>
      <c r="H430" s="4">
        <f t="shared" si="27"/>
        <v>63.814999999999998</v>
      </c>
    </row>
    <row r="431" spans="1:8" x14ac:dyDescent="0.35">
      <c r="A431" s="5">
        <v>40016</v>
      </c>
      <c r="B431" s="4">
        <f>VLOOKUP($A431,'Implied Correlation'!D:E,2,0)</f>
        <v>62.16</v>
      </c>
      <c r="C431" s="4" t="e">
        <f>VLOOKUP($A431,'Implied Correlation'!G:H,2,0)</f>
        <v>#N/A</v>
      </c>
      <c r="D431" s="4">
        <f>VLOOKUP($A431,'Implied Correlation'!A:B,2,0)</f>
        <v>63.01</v>
      </c>
      <c r="E431" s="4">
        <f t="shared" si="24"/>
        <v>62.16</v>
      </c>
      <c r="F431" s="4">
        <f t="shared" si="25"/>
        <v>62.584999999999994</v>
      </c>
      <c r="G431" s="4">
        <f t="shared" si="26"/>
        <v>63.01</v>
      </c>
      <c r="H431" s="4">
        <f t="shared" si="27"/>
        <v>62.585000000000001</v>
      </c>
    </row>
    <row r="432" spans="1:8" x14ac:dyDescent="0.35">
      <c r="A432" s="5">
        <v>40017</v>
      </c>
      <c r="B432" s="4">
        <f>VLOOKUP($A432,'Implied Correlation'!D:E,2,0)</f>
        <v>61.86</v>
      </c>
      <c r="C432" s="4" t="e">
        <f>VLOOKUP($A432,'Implied Correlation'!G:H,2,0)</f>
        <v>#N/A</v>
      </c>
      <c r="D432" s="4">
        <f>VLOOKUP($A432,'Implied Correlation'!A:B,2,0)</f>
        <v>63.95</v>
      </c>
      <c r="E432" s="4">
        <f t="shared" si="24"/>
        <v>61.86</v>
      </c>
      <c r="F432" s="4">
        <f t="shared" si="25"/>
        <v>62.905000000000001</v>
      </c>
      <c r="G432" s="4">
        <f t="shared" si="26"/>
        <v>63.95</v>
      </c>
      <c r="H432" s="4">
        <f t="shared" si="27"/>
        <v>62.905000000000001</v>
      </c>
    </row>
    <row r="433" spans="1:8" x14ac:dyDescent="0.35">
      <c r="A433" s="5">
        <v>40018</v>
      </c>
      <c r="B433" s="4">
        <f>VLOOKUP($A433,'Implied Correlation'!D:E,2,0)</f>
        <v>60.75</v>
      </c>
      <c r="C433" s="4" t="e">
        <f>VLOOKUP($A433,'Implied Correlation'!G:H,2,0)</f>
        <v>#N/A</v>
      </c>
      <c r="D433" s="4">
        <f>VLOOKUP($A433,'Implied Correlation'!A:B,2,0)</f>
        <v>62.67</v>
      </c>
      <c r="E433" s="4">
        <f t="shared" si="24"/>
        <v>60.75</v>
      </c>
      <c r="F433" s="4">
        <f t="shared" si="25"/>
        <v>61.71</v>
      </c>
      <c r="G433" s="4">
        <f t="shared" si="26"/>
        <v>62.67</v>
      </c>
      <c r="H433" s="4">
        <f t="shared" si="27"/>
        <v>61.71</v>
      </c>
    </row>
    <row r="434" spans="1:8" x14ac:dyDescent="0.35">
      <c r="A434" s="5">
        <v>40021</v>
      </c>
      <c r="B434" s="4">
        <f>VLOOKUP($A434,'Implied Correlation'!D:E,2,0)</f>
        <v>58.8</v>
      </c>
      <c r="C434" s="4" t="e">
        <f>VLOOKUP($A434,'Implied Correlation'!G:H,2,0)</f>
        <v>#N/A</v>
      </c>
      <c r="D434" s="4">
        <f>VLOOKUP($A434,'Implied Correlation'!A:B,2,0)</f>
        <v>61.46</v>
      </c>
      <c r="E434" s="4">
        <f t="shared" si="24"/>
        <v>58.8</v>
      </c>
      <c r="F434" s="4">
        <f t="shared" si="25"/>
        <v>60.129999999999995</v>
      </c>
      <c r="G434" s="4">
        <f t="shared" si="26"/>
        <v>61.46</v>
      </c>
      <c r="H434" s="4">
        <f t="shared" si="27"/>
        <v>60.129999999999995</v>
      </c>
    </row>
    <row r="435" spans="1:8" x14ac:dyDescent="0.35">
      <c r="A435" s="5">
        <v>40022</v>
      </c>
      <c r="B435" s="4">
        <f>VLOOKUP($A435,'Implied Correlation'!D:E,2,0)</f>
        <v>62.46</v>
      </c>
      <c r="C435" s="4" t="e">
        <f>VLOOKUP($A435,'Implied Correlation'!G:H,2,0)</f>
        <v>#N/A</v>
      </c>
      <c r="D435" s="4">
        <f>VLOOKUP($A435,'Implied Correlation'!A:B,2,0)</f>
        <v>63.37</v>
      </c>
      <c r="E435" s="4">
        <f t="shared" si="24"/>
        <v>62.46</v>
      </c>
      <c r="F435" s="4">
        <f t="shared" si="25"/>
        <v>62.914999999999999</v>
      </c>
      <c r="G435" s="4">
        <f t="shared" si="26"/>
        <v>63.37</v>
      </c>
      <c r="H435" s="4">
        <f t="shared" si="27"/>
        <v>62.914999999999999</v>
      </c>
    </row>
    <row r="436" spans="1:8" x14ac:dyDescent="0.35">
      <c r="A436" s="5">
        <v>40023</v>
      </c>
      <c r="B436" s="4">
        <f>VLOOKUP($A436,'Implied Correlation'!D:E,2,0)</f>
        <v>62.05</v>
      </c>
      <c r="C436" s="4" t="e">
        <f>VLOOKUP($A436,'Implied Correlation'!G:H,2,0)</f>
        <v>#N/A</v>
      </c>
      <c r="D436" s="4">
        <f>VLOOKUP($A436,'Implied Correlation'!A:B,2,0)</f>
        <v>62.93</v>
      </c>
      <c r="E436" s="4">
        <f t="shared" si="24"/>
        <v>62.05</v>
      </c>
      <c r="F436" s="4">
        <f t="shared" si="25"/>
        <v>62.489999999999995</v>
      </c>
      <c r="G436" s="4">
        <f t="shared" si="26"/>
        <v>62.93</v>
      </c>
      <c r="H436" s="4">
        <f t="shared" si="27"/>
        <v>62.49</v>
      </c>
    </row>
    <row r="437" spans="1:8" x14ac:dyDescent="0.35">
      <c r="A437" s="5">
        <v>40024</v>
      </c>
      <c r="B437" s="4">
        <f>VLOOKUP($A437,'Implied Correlation'!D:E,2,0)</f>
        <v>62.58</v>
      </c>
      <c r="C437" s="4" t="e">
        <f>VLOOKUP($A437,'Implied Correlation'!G:H,2,0)</f>
        <v>#N/A</v>
      </c>
      <c r="D437" s="4">
        <f>VLOOKUP($A437,'Implied Correlation'!A:B,2,0)</f>
        <v>62.54</v>
      </c>
      <c r="E437" s="4">
        <f t="shared" si="24"/>
        <v>62.58</v>
      </c>
      <c r="F437" s="4">
        <f t="shared" si="25"/>
        <v>62.56</v>
      </c>
      <c r="G437" s="4">
        <f t="shared" si="26"/>
        <v>62.54</v>
      </c>
      <c r="H437" s="4">
        <f t="shared" si="27"/>
        <v>62.56</v>
      </c>
    </row>
    <row r="438" spans="1:8" x14ac:dyDescent="0.35">
      <c r="A438" s="5">
        <v>40025</v>
      </c>
      <c r="B438" s="4">
        <f>VLOOKUP($A438,'Implied Correlation'!D:E,2,0)</f>
        <v>64.69</v>
      </c>
      <c r="C438" s="4" t="e">
        <f>VLOOKUP($A438,'Implied Correlation'!G:H,2,0)</f>
        <v>#N/A</v>
      </c>
      <c r="D438" s="4">
        <f>VLOOKUP($A438,'Implied Correlation'!A:B,2,0)</f>
        <v>63.7</v>
      </c>
      <c r="E438" s="4">
        <f t="shared" si="24"/>
        <v>64.69</v>
      </c>
      <c r="F438" s="4">
        <f t="shared" si="25"/>
        <v>64.194999999999993</v>
      </c>
      <c r="G438" s="4">
        <f t="shared" si="26"/>
        <v>63.7</v>
      </c>
      <c r="H438" s="4">
        <f t="shared" si="27"/>
        <v>64.194999999999993</v>
      </c>
    </row>
    <row r="439" spans="1:8" x14ac:dyDescent="0.35">
      <c r="A439" s="5">
        <v>40028</v>
      </c>
      <c r="B439" s="4">
        <f>VLOOKUP($A439,'Implied Correlation'!D:E,2,0)</f>
        <v>61.02</v>
      </c>
      <c r="C439" s="4" t="e">
        <f>VLOOKUP($A439,'Implied Correlation'!G:H,2,0)</f>
        <v>#N/A</v>
      </c>
      <c r="D439" s="4">
        <f>VLOOKUP($A439,'Implied Correlation'!A:B,2,0)</f>
        <v>62.85</v>
      </c>
      <c r="E439" s="4">
        <f t="shared" si="24"/>
        <v>61.02</v>
      </c>
      <c r="F439" s="4">
        <f t="shared" si="25"/>
        <v>61.935000000000002</v>
      </c>
      <c r="G439" s="4">
        <f t="shared" si="26"/>
        <v>62.85</v>
      </c>
      <c r="H439" s="4">
        <f t="shared" si="27"/>
        <v>61.935000000000002</v>
      </c>
    </row>
    <row r="440" spans="1:8" x14ac:dyDescent="0.35">
      <c r="A440" s="5">
        <v>40029</v>
      </c>
      <c r="B440" s="4">
        <f>VLOOKUP($A440,'Implied Correlation'!D:E,2,0)</f>
        <v>59.53</v>
      </c>
      <c r="C440" s="4" t="e">
        <f>VLOOKUP($A440,'Implied Correlation'!G:H,2,0)</f>
        <v>#N/A</v>
      </c>
      <c r="D440" s="4">
        <f>VLOOKUP($A440,'Implied Correlation'!A:B,2,0)</f>
        <v>61.01</v>
      </c>
      <c r="E440" s="4">
        <f t="shared" si="24"/>
        <v>59.53</v>
      </c>
      <c r="F440" s="4">
        <f t="shared" si="25"/>
        <v>60.269999999999996</v>
      </c>
      <c r="G440" s="4">
        <f t="shared" si="26"/>
        <v>61.01</v>
      </c>
      <c r="H440" s="4">
        <f t="shared" si="27"/>
        <v>60.27</v>
      </c>
    </row>
    <row r="441" spans="1:8" x14ac:dyDescent="0.35">
      <c r="A441" s="5">
        <v>40030</v>
      </c>
      <c r="B441" s="4">
        <f>VLOOKUP($A441,'Implied Correlation'!D:E,2,0)</f>
        <v>57.42</v>
      </c>
      <c r="C441" s="4" t="e">
        <f>VLOOKUP($A441,'Implied Correlation'!G:H,2,0)</f>
        <v>#N/A</v>
      </c>
      <c r="D441" s="4">
        <f>VLOOKUP($A441,'Implied Correlation'!A:B,2,0)</f>
        <v>60.31</v>
      </c>
      <c r="E441" s="4">
        <f t="shared" si="24"/>
        <v>57.42</v>
      </c>
      <c r="F441" s="4">
        <f t="shared" si="25"/>
        <v>58.865000000000002</v>
      </c>
      <c r="G441" s="4">
        <f t="shared" si="26"/>
        <v>60.31</v>
      </c>
      <c r="H441" s="4">
        <f t="shared" si="27"/>
        <v>58.865000000000002</v>
      </c>
    </row>
    <row r="442" spans="1:8" x14ac:dyDescent="0.35">
      <c r="A442" s="5">
        <v>40031</v>
      </c>
      <c r="B442" s="4">
        <f>VLOOKUP($A442,'Implied Correlation'!D:E,2,0)</f>
        <v>58.89</v>
      </c>
      <c r="C442" s="4" t="e">
        <f>VLOOKUP($A442,'Implied Correlation'!G:H,2,0)</f>
        <v>#N/A</v>
      </c>
      <c r="D442" s="4">
        <f>VLOOKUP($A442,'Implied Correlation'!A:B,2,0)</f>
        <v>59.92</v>
      </c>
      <c r="E442" s="4">
        <f t="shared" si="24"/>
        <v>58.89</v>
      </c>
      <c r="F442" s="4">
        <f t="shared" si="25"/>
        <v>59.405000000000001</v>
      </c>
      <c r="G442" s="4">
        <f t="shared" si="26"/>
        <v>59.92</v>
      </c>
      <c r="H442" s="4">
        <f t="shared" si="27"/>
        <v>59.405000000000001</v>
      </c>
    </row>
    <row r="443" spans="1:8" x14ac:dyDescent="0.35">
      <c r="A443" s="5">
        <v>40032</v>
      </c>
      <c r="B443" s="4">
        <f>VLOOKUP($A443,'Implied Correlation'!D:E,2,0)</f>
        <v>56.82</v>
      </c>
      <c r="C443" s="4" t="e">
        <f>VLOOKUP($A443,'Implied Correlation'!G:H,2,0)</f>
        <v>#N/A</v>
      </c>
      <c r="D443" s="4">
        <f>VLOOKUP($A443,'Implied Correlation'!A:B,2,0)</f>
        <v>58.54</v>
      </c>
      <c r="E443" s="4">
        <f t="shared" si="24"/>
        <v>56.82</v>
      </c>
      <c r="F443" s="4">
        <f t="shared" si="25"/>
        <v>57.68</v>
      </c>
      <c r="G443" s="4">
        <f t="shared" si="26"/>
        <v>58.54</v>
      </c>
      <c r="H443" s="4">
        <f t="shared" si="27"/>
        <v>57.68</v>
      </c>
    </row>
    <row r="444" spans="1:8" x14ac:dyDescent="0.35">
      <c r="A444" s="5">
        <v>40035</v>
      </c>
      <c r="B444" s="4">
        <f>VLOOKUP($A444,'Implied Correlation'!D:E,2,0)</f>
        <v>57.25</v>
      </c>
      <c r="C444" s="4" t="e">
        <f>VLOOKUP($A444,'Implied Correlation'!G:H,2,0)</f>
        <v>#N/A</v>
      </c>
      <c r="D444" s="4">
        <f>VLOOKUP($A444,'Implied Correlation'!A:B,2,0)</f>
        <v>59.96</v>
      </c>
      <c r="E444" s="4">
        <f t="shared" si="24"/>
        <v>57.25</v>
      </c>
      <c r="F444" s="4">
        <f t="shared" si="25"/>
        <v>58.605000000000004</v>
      </c>
      <c r="G444" s="4">
        <f t="shared" si="26"/>
        <v>59.96</v>
      </c>
      <c r="H444" s="4">
        <f t="shared" si="27"/>
        <v>58.604999999999997</v>
      </c>
    </row>
    <row r="445" spans="1:8" x14ac:dyDescent="0.35">
      <c r="A445" s="5">
        <v>40036</v>
      </c>
      <c r="B445" s="4">
        <f>VLOOKUP($A445,'Implied Correlation'!D:E,2,0)</f>
        <v>59.72</v>
      </c>
      <c r="C445" s="4" t="e">
        <f>VLOOKUP($A445,'Implied Correlation'!G:H,2,0)</f>
        <v>#N/A</v>
      </c>
      <c r="D445" s="4">
        <f>VLOOKUP($A445,'Implied Correlation'!A:B,2,0)</f>
        <v>62.39</v>
      </c>
      <c r="E445" s="4">
        <f t="shared" si="24"/>
        <v>59.72</v>
      </c>
      <c r="F445" s="4">
        <f t="shared" si="25"/>
        <v>61.055</v>
      </c>
      <c r="G445" s="4">
        <f t="shared" si="26"/>
        <v>62.39</v>
      </c>
      <c r="H445" s="4">
        <f t="shared" si="27"/>
        <v>61.055000000000007</v>
      </c>
    </row>
    <row r="446" spans="1:8" x14ac:dyDescent="0.35">
      <c r="A446" s="5">
        <v>40037</v>
      </c>
      <c r="B446" s="4">
        <f>VLOOKUP($A446,'Implied Correlation'!D:E,2,0)</f>
        <v>59.28</v>
      </c>
      <c r="C446" s="4" t="e">
        <f>VLOOKUP($A446,'Implied Correlation'!G:H,2,0)</f>
        <v>#N/A</v>
      </c>
      <c r="D446" s="4">
        <f>VLOOKUP($A446,'Implied Correlation'!A:B,2,0)</f>
        <v>61.64</v>
      </c>
      <c r="E446" s="4">
        <f t="shared" si="24"/>
        <v>59.28</v>
      </c>
      <c r="F446" s="4">
        <f t="shared" si="25"/>
        <v>60.46</v>
      </c>
      <c r="G446" s="4">
        <f t="shared" si="26"/>
        <v>61.64</v>
      </c>
      <c r="H446" s="4">
        <f t="shared" si="27"/>
        <v>60.46</v>
      </c>
    </row>
    <row r="447" spans="1:8" x14ac:dyDescent="0.35">
      <c r="A447" s="5">
        <v>40038</v>
      </c>
      <c r="B447" s="4">
        <f>VLOOKUP($A447,'Implied Correlation'!D:E,2,0)</f>
        <v>57.41</v>
      </c>
      <c r="C447" s="4" t="e">
        <f>VLOOKUP($A447,'Implied Correlation'!G:H,2,0)</f>
        <v>#N/A</v>
      </c>
      <c r="D447" s="4">
        <f>VLOOKUP($A447,'Implied Correlation'!A:B,2,0)</f>
        <v>61.46</v>
      </c>
      <c r="E447" s="4">
        <f t="shared" si="24"/>
        <v>57.41</v>
      </c>
      <c r="F447" s="4">
        <f t="shared" si="25"/>
        <v>59.435000000000002</v>
      </c>
      <c r="G447" s="4">
        <f t="shared" si="26"/>
        <v>61.46</v>
      </c>
      <c r="H447" s="4">
        <f t="shared" si="27"/>
        <v>59.435000000000002</v>
      </c>
    </row>
    <row r="448" spans="1:8" x14ac:dyDescent="0.35">
      <c r="A448" s="5">
        <v>40039</v>
      </c>
      <c r="B448" s="4">
        <f>VLOOKUP($A448,'Implied Correlation'!D:E,2,0)</f>
        <v>57.06</v>
      </c>
      <c r="C448" s="4" t="e">
        <f>VLOOKUP($A448,'Implied Correlation'!G:H,2,0)</f>
        <v>#N/A</v>
      </c>
      <c r="D448" s="4">
        <f>VLOOKUP($A448,'Implied Correlation'!A:B,2,0)</f>
        <v>62.15</v>
      </c>
      <c r="E448" s="4">
        <f t="shared" si="24"/>
        <v>57.06</v>
      </c>
      <c r="F448" s="4">
        <f t="shared" si="25"/>
        <v>59.605000000000004</v>
      </c>
      <c r="G448" s="4">
        <f t="shared" si="26"/>
        <v>62.15</v>
      </c>
      <c r="H448" s="4">
        <f t="shared" si="27"/>
        <v>59.604999999999997</v>
      </c>
    </row>
    <row r="449" spans="1:8" x14ac:dyDescent="0.35">
      <c r="A449" s="5">
        <v>40042</v>
      </c>
      <c r="B449" s="4">
        <f>VLOOKUP($A449,'Implied Correlation'!D:E,2,0)</f>
        <v>62.69</v>
      </c>
      <c r="C449" s="4" t="e">
        <f>VLOOKUP($A449,'Implied Correlation'!G:H,2,0)</f>
        <v>#N/A</v>
      </c>
      <c r="D449" s="4">
        <f>VLOOKUP($A449,'Implied Correlation'!A:B,2,0)</f>
        <v>65.42</v>
      </c>
      <c r="E449" s="4">
        <f t="shared" si="24"/>
        <v>62.69</v>
      </c>
      <c r="F449" s="4">
        <f t="shared" si="25"/>
        <v>64.055000000000007</v>
      </c>
      <c r="G449" s="4">
        <f t="shared" si="26"/>
        <v>65.42</v>
      </c>
      <c r="H449" s="4">
        <f t="shared" si="27"/>
        <v>64.055000000000007</v>
      </c>
    </row>
    <row r="450" spans="1:8" x14ac:dyDescent="0.35">
      <c r="A450" s="5">
        <v>40043</v>
      </c>
      <c r="B450" s="4">
        <f>VLOOKUP($A450,'Implied Correlation'!D:E,2,0)</f>
        <v>60.51</v>
      </c>
      <c r="C450" s="4" t="e">
        <f>VLOOKUP($A450,'Implied Correlation'!G:H,2,0)</f>
        <v>#N/A</v>
      </c>
      <c r="D450" s="4">
        <f>VLOOKUP($A450,'Implied Correlation'!A:B,2,0)</f>
        <v>63.55</v>
      </c>
      <c r="E450" s="4">
        <f t="shared" si="24"/>
        <v>60.51</v>
      </c>
      <c r="F450" s="4">
        <f t="shared" si="25"/>
        <v>62.03</v>
      </c>
      <c r="G450" s="4">
        <f t="shared" si="26"/>
        <v>63.55</v>
      </c>
      <c r="H450" s="4">
        <f t="shared" si="27"/>
        <v>62.029999999999994</v>
      </c>
    </row>
    <row r="451" spans="1:8" x14ac:dyDescent="0.35">
      <c r="A451" s="5">
        <v>40044</v>
      </c>
      <c r="B451" s="4">
        <f>VLOOKUP($A451,'Implied Correlation'!D:E,2,0)</f>
        <v>60.65</v>
      </c>
      <c r="C451" s="4" t="e">
        <f>VLOOKUP($A451,'Implied Correlation'!G:H,2,0)</f>
        <v>#N/A</v>
      </c>
      <c r="D451" s="4">
        <f>VLOOKUP($A451,'Implied Correlation'!A:B,2,0)</f>
        <v>63.83</v>
      </c>
      <c r="E451" s="4">
        <f t="shared" ref="E451:E514" si="28">IF(ISNA(B451),IF(AND(ISNA(C451),ISNA(D451)),IF(ISNA(C451),D451,C451),AVERAGE(C451,D451)),B451)</f>
        <v>60.65</v>
      </c>
      <c r="F451" s="4">
        <f t="shared" ref="F451:F514" si="29">IF(ISNA(C451),IF(AND(ISNA(D451),ISNA(B451)),IF(ISNA(D451),B451,D451),AVERAGE(D451,B451)),C451)</f>
        <v>62.239999999999995</v>
      </c>
      <c r="G451" s="4">
        <f t="shared" ref="G451:G514" si="30">IF(ISNA(D451),IF(AND(ISNA(B451),ISNA(C451)),IF(ISNA(B451),C451,B451),AVERAGE(B451,C451)),D451)</f>
        <v>63.83</v>
      </c>
      <c r="H451" s="4">
        <f t="shared" ref="H451:H514" si="31">AVERAGE(E451:G451)</f>
        <v>62.239999999999988</v>
      </c>
    </row>
    <row r="452" spans="1:8" x14ac:dyDescent="0.35">
      <c r="A452" s="5">
        <v>40045</v>
      </c>
      <c r="B452" s="4">
        <f>VLOOKUP($A452,'Implied Correlation'!D:E,2,0)</f>
        <v>59.72</v>
      </c>
      <c r="C452" s="4" t="e">
        <f>VLOOKUP($A452,'Implied Correlation'!G:H,2,0)</f>
        <v>#N/A</v>
      </c>
      <c r="D452" s="4">
        <f>VLOOKUP($A452,'Implied Correlation'!A:B,2,0)</f>
        <v>63.69</v>
      </c>
      <c r="E452" s="4">
        <f t="shared" si="28"/>
        <v>59.72</v>
      </c>
      <c r="F452" s="4">
        <f t="shared" si="29"/>
        <v>61.704999999999998</v>
      </c>
      <c r="G452" s="4">
        <f t="shared" si="30"/>
        <v>63.69</v>
      </c>
      <c r="H452" s="4">
        <f t="shared" si="31"/>
        <v>61.705000000000005</v>
      </c>
    </row>
    <row r="453" spans="1:8" x14ac:dyDescent="0.35">
      <c r="A453" s="5">
        <v>40046</v>
      </c>
      <c r="B453" s="4">
        <f>VLOOKUP($A453,'Implied Correlation'!D:E,2,0)</f>
        <v>60.28</v>
      </c>
      <c r="C453" s="4" t="e">
        <f>VLOOKUP($A453,'Implied Correlation'!G:H,2,0)</f>
        <v>#N/A</v>
      </c>
      <c r="D453" s="4">
        <f>VLOOKUP($A453,'Implied Correlation'!A:B,2,0)</f>
        <v>63.74</v>
      </c>
      <c r="E453" s="4">
        <f t="shared" si="28"/>
        <v>60.28</v>
      </c>
      <c r="F453" s="4">
        <f t="shared" si="29"/>
        <v>62.010000000000005</v>
      </c>
      <c r="G453" s="4">
        <f t="shared" si="30"/>
        <v>63.74</v>
      </c>
      <c r="H453" s="4">
        <f t="shared" si="31"/>
        <v>62.01</v>
      </c>
    </row>
    <row r="454" spans="1:8" x14ac:dyDescent="0.35">
      <c r="A454" s="5">
        <v>40049</v>
      </c>
      <c r="B454" s="4">
        <f>VLOOKUP($A454,'Implied Correlation'!D:E,2,0)</f>
        <v>62.3</v>
      </c>
      <c r="C454" s="4" t="e">
        <f>VLOOKUP($A454,'Implied Correlation'!G:H,2,0)</f>
        <v>#N/A</v>
      </c>
      <c r="D454" s="4">
        <f>VLOOKUP($A454,'Implied Correlation'!A:B,2,0)</f>
        <v>65.14</v>
      </c>
      <c r="E454" s="4">
        <f t="shared" si="28"/>
        <v>62.3</v>
      </c>
      <c r="F454" s="4">
        <f t="shared" si="29"/>
        <v>63.72</v>
      </c>
      <c r="G454" s="4">
        <f t="shared" si="30"/>
        <v>65.14</v>
      </c>
      <c r="H454" s="4">
        <f t="shared" si="31"/>
        <v>63.72</v>
      </c>
    </row>
    <row r="455" spans="1:8" x14ac:dyDescent="0.35">
      <c r="A455" s="5">
        <v>40050</v>
      </c>
      <c r="B455" s="4">
        <f>VLOOKUP($A455,'Implied Correlation'!D:E,2,0)</f>
        <v>63.38</v>
      </c>
      <c r="C455" s="4" t="e">
        <f>VLOOKUP($A455,'Implied Correlation'!G:H,2,0)</f>
        <v>#N/A</v>
      </c>
      <c r="D455" s="4">
        <f>VLOOKUP($A455,'Implied Correlation'!A:B,2,0)</f>
        <v>66.58</v>
      </c>
      <c r="E455" s="4">
        <f t="shared" si="28"/>
        <v>63.38</v>
      </c>
      <c r="F455" s="4">
        <f t="shared" si="29"/>
        <v>64.98</v>
      </c>
      <c r="G455" s="4">
        <f t="shared" si="30"/>
        <v>66.58</v>
      </c>
      <c r="H455" s="4">
        <f t="shared" si="31"/>
        <v>64.98</v>
      </c>
    </row>
    <row r="456" spans="1:8" x14ac:dyDescent="0.35">
      <c r="A456" s="5">
        <v>40051</v>
      </c>
      <c r="B456" s="4">
        <f>VLOOKUP($A456,'Implied Correlation'!D:E,2,0)</f>
        <v>64.67</v>
      </c>
      <c r="C456" s="4" t="e">
        <f>VLOOKUP($A456,'Implied Correlation'!G:H,2,0)</f>
        <v>#N/A</v>
      </c>
      <c r="D456" s="4">
        <f>VLOOKUP($A456,'Implied Correlation'!A:B,2,0)</f>
        <v>67.349999999999994</v>
      </c>
      <c r="E456" s="4">
        <f t="shared" si="28"/>
        <v>64.67</v>
      </c>
      <c r="F456" s="4">
        <f t="shared" si="29"/>
        <v>66.009999999999991</v>
      </c>
      <c r="G456" s="4">
        <f t="shared" si="30"/>
        <v>67.349999999999994</v>
      </c>
      <c r="H456" s="4">
        <f t="shared" si="31"/>
        <v>66.010000000000005</v>
      </c>
    </row>
    <row r="457" spans="1:8" x14ac:dyDescent="0.35">
      <c r="A457" s="5">
        <v>40052</v>
      </c>
      <c r="B457" s="4">
        <f>VLOOKUP($A457,'Implied Correlation'!D:E,2,0)</f>
        <v>63.37</v>
      </c>
      <c r="C457" s="4" t="e">
        <f>VLOOKUP($A457,'Implied Correlation'!G:H,2,0)</f>
        <v>#N/A</v>
      </c>
      <c r="D457" s="4">
        <f>VLOOKUP($A457,'Implied Correlation'!A:B,2,0)</f>
        <v>66.459999999999994</v>
      </c>
      <c r="E457" s="4">
        <f t="shared" si="28"/>
        <v>63.37</v>
      </c>
      <c r="F457" s="4">
        <f t="shared" si="29"/>
        <v>64.914999999999992</v>
      </c>
      <c r="G457" s="4">
        <f t="shared" si="30"/>
        <v>66.459999999999994</v>
      </c>
      <c r="H457" s="4">
        <f t="shared" si="31"/>
        <v>64.915000000000006</v>
      </c>
    </row>
    <row r="458" spans="1:8" x14ac:dyDescent="0.35">
      <c r="A458" s="5">
        <v>40053</v>
      </c>
      <c r="B458" s="4">
        <f>VLOOKUP($A458,'Implied Correlation'!D:E,2,0)</f>
        <v>62.61</v>
      </c>
      <c r="C458" s="4" t="e">
        <f>VLOOKUP($A458,'Implied Correlation'!G:H,2,0)</f>
        <v>#N/A</v>
      </c>
      <c r="D458" s="4">
        <f>VLOOKUP($A458,'Implied Correlation'!A:B,2,0)</f>
        <v>65.150000000000006</v>
      </c>
      <c r="E458" s="4">
        <f t="shared" si="28"/>
        <v>62.61</v>
      </c>
      <c r="F458" s="4">
        <f t="shared" si="29"/>
        <v>63.88</v>
      </c>
      <c r="G458" s="4">
        <f t="shared" si="30"/>
        <v>65.150000000000006</v>
      </c>
      <c r="H458" s="4">
        <f t="shared" si="31"/>
        <v>63.88</v>
      </c>
    </row>
    <row r="459" spans="1:8" x14ac:dyDescent="0.35">
      <c r="A459" s="5">
        <v>40056</v>
      </c>
      <c r="B459" s="4">
        <f>VLOOKUP($A459,'Implied Correlation'!D:E,2,0)</f>
        <v>62.98</v>
      </c>
      <c r="C459" s="4" t="e">
        <f>VLOOKUP($A459,'Implied Correlation'!G:H,2,0)</f>
        <v>#N/A</v>
      </c>
      <c r="D459" s="4">
        <f>VLOOKUP($A459,'Implied Correlation'!A:B,2,0)</f>
        <v>65.31</v>
      </c>
      <c r="E459" s="4">
        <f t="shared" si="28"/>
        <v>62.98</v>
      </c>
      <c r="F459" s="4">
        <f t="shared" si="29"/>
        <v>64.144999999999996</v>
      </c>
      <c r="G459" s="4">
        <f t="shared" si="30"/>
        <v>65.31</v>
      </c>
      <c r="H459" s="4">
        <f t="shared" si="31"/>
        <v>64.144999999999996</v>
      </c>
    </row>
    <row r="460" spans="1:8" x14ac:dyDescent="0.35">
      <c r="A460" s="5">
        <v>40057</v>
      </c>
      <c r="B460" s="4">
        <f>VLOOKUP($A460,'Implied Correlation'!D:E,2,0)</f>
        <v>64.02</v>
      </c>
      <c r="C460" s="4" t="e">
        <f>VLOOKUP($A460,'Implied Correlation'!G:H,2,0)</f>
        <v>#N/A</v>
      </c>
      <c r="D460" s="4">
        <f>VLOOKUP($A460,'Implied Correlation'!A:B,2,0)</f>
        <v>64.400000000000006</v>
      </c>
      <c r="E460" s="4">
        <f t="shared" si="28"/>
        <v>64.02</v>
      </c>
      <c r="F460" s="4">
        <f t="shared" si="29"/>
        <v>64.210000000000008</v>
      </c>
      <c r="G460" s="4">
        <f t="shared" si="30"/>
        <v>64.400000000000006</v>
      </c>
      <c r="H460" s="4">
        <f t="shared" si="31"/>
        <v>64.210000000000008</v>
      </c>
    </row>
    <row r="461" spans="1:8" x14ac:dyDescent="0.35">
      <c r="A461" s="5">
        <v>40058</v>
      </c>
      <c r="B461" s="4">
        <f>VLOOKUP($A461,'Implied Correlation'!D:E,2,0)</f>
        <v>62.58</v>
      </c>
      <c r="C461" s="4" t="e">
        <f>VLOOKUP($A461,'Implied Correlation'!G:H,2,0)</f>
        <v>#N/A</v>
      </c>
      <c r="D461" s="4">
        <f>VLOOKUP($A461,'Implied Correlation'!A:B,2,0)</f>
        <v>64.45</v>
      </c>
      <c r="E461" s="4">
        <f t="shared" si="28"/>
        <v>62.58</v>
      </c>
      <c r="F461" s="4">
        <f t="shared" si="29"/>
        <v>63.515000000000001</v>
      </c>
      <c r="G461" s="4">
        <f t="shared" si="30"/>
        <v>64.45</v>
      </c>
      <c r="H461" s="4">
        <f t="shared" si="31"/>
        <v>63.515000000000008</v>
      </c>
    </row>
    <row r="462" spans="1:8" x14ac:dyDescent="0.35">
      <c r="A462" s="5">
        <v>40059</v>
      </c>
      <c r="B462" s="4">
        <f>VLOOKUP($A462,'Implied Correlation'!D:E,2,0)</f>
        <v>57.43</v>
      </c>
      <c r="C462" s="4" t="e">
        <f>VLOOKUP($A462,'Implied Correlation'!G:H,2,0)</f>
        <v>#N/A</v>
      </c>
      <c r="D462" s="4">
        <f>VLOOKUP($A462,'Implied Correlation'!A:B,2,0)</f>
        <v>60.78</v>
      </c>
      <c r="E462" s="4">
        <f t="shared" si="28"/>
        <v>57.43</v>
      </c>
      <c r="F462" s="4">
        <f t="shared" si="29"/>
        <v>59.105000000000004</v>
      </c>
      <c r="G462" s="4">
        <f t="shared" si="30"/>
        <v>60.78</v>
      </c>
      <c r="H462" s="4">
        <f t="shared" si="31"/>
        <v>59.104999999999997</v>
      </c>
    </row>
    <row r="463" spans="1:8" x14ac:dyDescent="0.35">
      <c r="A463" s="5">
        <v>40060</v>
      </c>
      <c r="B463" s="4">
        <f>VLOOKUP($A463,'Implied Correlation'!D:E,2,0)</f>
        <v>56.55</v>
      </c>
      <c r="C463" s="4" t="e">
        <f>VLOOKUP($A463,'Implied Correlation'!G:H,2,0)</f>
        <v>#N/A</v>
      </c>
      <c r="D463" s="4">
        <f>VLOOKUP($A463,'Implied Correlation'!A:B,2,0)</f>
        <v>60.11</v>
      </c>
      <c r="E463" s="4">
        <f t="shared" si="28"/>
        <v>56.55</v>
      </c>
      <c r="F463" s="4">
        <f t="shared" si="29"/>
        <v>58.33</v>
      </c>
      <c r="G463" s="4">
        <f t="shared" si="30"/>
        <v>60.11</v>
      </c>
      <c r="H463" s="4">
        <f t="shared" si="31"/>
        <v>58.330000000000005</v>
      </c>
    </row>
    <row r="464" spans="1:8" x14ac:dyDescent="0.35">
      <c r="A464" s="5">
        <v>40063</v>
      </c>
      <c r="B464" s="4" t="e">
        <f>VLOOKUP($A464,'Implied Correlation'!D:E,2,0)</f>
        <v>#N/A</v>
      </c>
      <c r="C464" s="4" t="e">
        <f>VLOOKUP($A464,'Implied Correlation'!G:H,2,0)</f>
        <v>#N/A</v>
      </c>
      <c r="D464" s="4" t="e">
        <f>VLOOKUP($A464,'Implied Correlation'!A:B,2,0)</f>
        <v>#N/A</v>
      </c>
      <c r="E464" s="4" t="e">
        <f t="shared" si="28"/>
        <v>#N/A</v>
      </c>
      <c r="F464" s="4" t="e">
        <f t="shared" si="29"/>
        <v>#N/A</v>
      </c>
      <c r="G464" s="4" t="e">
        <f t="shared" si="30"/>
        <v>#N/A</v>
      </c>
      <c r="H464" s="4" t="e">
        <f t="shared" si="31"/>
        <v>#N/A</v>
      </c>
    </row>
    <row r="465" spans="1:8" x14ac:dyDescent="0.35">
      <c r="A465" s="5">
        <v>40064</v>
      </c>
      <c r="B465" s="4">
        <f>VLOOKUP($A465,'Implied Correlation'!D:E,2,0)</f>
        <v>55.52</v>
      </c>
      <c r="C465" s="4" t="e">
        <f>VLOOKUP($A465,'Implied Correlation'!G:H,2,0)</f>
        <v>#N/A</v>
      </c>
      <c r="D465" s="4">
        <f>VLOOKUP($A465,'Implied Correlation'!A:B,2,0)</f>
        <v>60.6</v>
      </c>
      <c r="E465" s="4">
        <f t="shared" si="28"/>
        <v>55.52</v>
      </c>
      <c r="F465" s="4">
        <f t="shared" si="29"/>
        <v>58.06</v>
      </c>
      <c r="G465" s="4">
        <f t="shared" si="30"/>
        <v>60.6</v>
      </c>
      <c r="H465" s="4">
        <f t="shared" si="31"/>
        <v>58.06</v>
      </c>
    </row>
    <row r="466" spans="1:8" x14ac:dyDescent="0.35">
      <c r="A466" s="5">
        <v>40065</v>
      </c>
      <c r="B466" s="4">
        <f>VLOOKUP($A466,'Implied Correlation'!D:E,2,0)</f>
        <v>54.04</v>
      </c>
      <c r="C466" s="4" t="e">
        <f>VLOOKUP($A466,'Implied Correlation'!G:H,2,0)</f>
        <v>#N/A</v>
      </c>
      <c r="D466" s="4">
        <f>VLOOKUP($A466,'Implied Correlation'!A:B,2,0)</f>
        <v>59.62</v>
      </c>
      <c r="E466" s="4">
        <f t="shared" si="28"/>
        <v>54.04</v>
      </c>
      <c r="F466" s="4">
        <f t="shared" si="29"/>
        <v>56.83</v>
      </c>
      <c r="G466" s="4">
        <f t="shared" si="30"/>
        <v>59.62</v>
      </c>
      <c r="H466" s="4">
        <f t="shared" si="31"/>
        <v>56.830000000000005</v>
      </c>
    </row>
    <row r="467" spans="1:8" x14ac:dyDescent="0.35">
      <c r="A467" s="5">
        <v>40066</v>
      </c>
      <c r="B467" s="4">
        <f>VLOOKUP($A467,'Implied Correlation'!D:E,2,0)</f>
        <v>53.92</v>
      </c>
      <c r="C467" s="4" t="e">
        <f>VLOOKUP($A467,'Implied Correlation'!G:H,2,0)</f>
        <v>#N/A</v>
      </c>
      <c r="D467" s="4">
        <f>VLOOKUP($A467,'Implied Correlation'!A:B,2,0)</f>
        <v>58.07</v>
      </c>
      <c r="E467" s="4">
        <f t="shared" si="28"/>
        <v>53.92</v>
      </c>
      <c r="F467" s="4">
        <f t="shared" si="29"/>
        <v>55.995000000000005</v>
      </c>
      <c r="G467" s="4">
        <f t="shared" si="30"/>
        <v>58.07</v>
      </c>
      <c r="H467" s="4">
        <f t="shared" si="31"/>
        <v>55.995000000000005</v>
      </c>
    </row>
    <row r="468" spans="1:8" x14ac:dyDescent="0.35">
      <c r="A468" s="5">
        <v>40067</v>
      </c>
      <c r="B468" s="4">
        <f>VLOOKUP($A468,'Implied Correlation'!D:E,2,0)</f>
        <v>55.65</v>
      </c>
      <c r="C468" s="4" t="e">
        <f>VLOOKUP($A468,'Implied Correlation'!G:H,2,0)</f>
        <v>#N/A</v>
      </c>
      <c r="D468" s="4">
        <f>VLOOKUP($A468,'Implied Correlation'!A:B,2,0)</f>
        <v>59.39</v>
      </c>
      <c r="E468" s="4">
        <f t="shared" si="28"/>
        <v>55.65</v>
      </c>
      <c r="F468" s="4">
        <f t="shared" si="29"/>
        <v>57.519999999999996</v>
      </c>
      <c r="G468" s="4">
        <f t="shared" si="30"/>
        <v>59.39</v>
      </c>
      <c r="H468" s="4">
        <f t="shared" si="31"/>
        <v>57.52</v>
      </c>
    </row>
    <row r="469" spans="1:8" x14ac:dyDescent="0.35">
      <c r="A469" s="5">
        <v>40070</v>
      </c>
      <c r="B469" s="4">
        <f>VLOOKUP($A469,'Implied Correlation'!D:E,2,0)</f>
        <v>54.98</v>
      </c>
      <c r="C469" s="4" t="e">
        <f>VLOOKUP($A469,'Implied Correlation'!G:H,2,0)</f>
        <v>#N/A</v>
      </c>
      <c r="D469" s="4">
        <f>VLOOKUP($A469,'Implied Correlation'!A:B,2,0)</f>
        <v>60.2</v>
      </c>
      <c r="E469" s="4">
        <f t="shared" si="28"/>
        <v>54.98</v>
      </c>
      <c r="F469" s="4">
        <f t="shared" si="29"/>
        <v>57.59</v>
      </c>
      <c r="G469" s="4">
        <f t="shared" si="30"/>
        <v>60.2</v>
      </c>
      <c r="H469" s="4">
        <f t="shared" si="31"/>
        <v>57.589999999999996</v>
      </c>
    </row>
    <row r="470" spans="1:8" x14ac:dyDescent="0.35">
      <c r="A470" s="5">
        <v>40071</v>
      </c>
      <c r="B470" s="4">
        <f>VLOOKUP($A470,'Implied Correlation'!D:E,2,0)</f>
        <v>54.34</v>
      </c>
      <c r="C470" s="4" t="e">
        <f>VLOOKUP($A470,'Implied Correlation'!G:H,2,0)</f>
        <v>#N/A</v>
      </c>
      <c r="D470" s="4">
        <f>VLOOKUP($A470,'Implied Correlation'!A:B,2,0)</f>
        <v>60.25</v>
      </c>
      <c r="E470" s="4">
        <f t="shared" si="28"/>
        <v>54.34</v>
      </c>
      <c r="F470" s="4">
        <f t="shared" si="29"/>
        <v>57.295000000000002</v>
      </c>
      <c r="G470" s="4">
        <f t="shared" si="30"/>
        <v>60.25</v>
      </c>
      <c r="H470" s="4">
        <f t="shared" si="31"/>
        <v>57.294999999999995</v>
      </c>
    </row>
    <row r="471" spans="1:8" x14ac:dyDescent="0.35">
      <c r="A471" s="5">
        <v>40072</v>
      </c>
      <c r="B471" s="4">
        <f>VLOOKUP($A471,'Implied Correlation'!D:E,2,0)</f>
        <v>52.92</v>
      </c>
      <c r="C471" s="4" t="e">
        <f>VLOOKUP($A471,'Implied Correlation'!G:H,2,0)</f>
        <v>#N/A</v>
      </c>
      <c r="D471" s="4">
        <f>VLOOKUP($A471,'Implied Correlation'!A:B,2,0)</f>
        <v>59.63</v>
      </c>
      <c r="E471" s="4">
        <f t="shared" si="28"/>
        <v>52.92</v>
      </c>
      <c r="F471" s="4">
        <f t="shared" si="29"/>
        <v>56.275000000000006</v>
      </c>
      <c r="G471" s="4">
        <f t="shared" si="30"/>
        <v>59.63</v>
      </c>
      <c r="H471" s="4">
        <f t="shared" si="31"/>
        <v>56.275000000000006</v>
      </c>
    </row>
    <row r="472" spans="1:8" x14ac:dyDescent="0.35">
      <c r="A472" s="5">
        <v>40073</v>
      </c>
      <c r="B472" s="4">
        <f>VLOOKUP($A472,'Implied Correlation'!D:E,2,0)</f>
        <v>53.3</v>
      </c>
      <c r="C472" s="4" t="e">
        <f>VLOOKUP($A472,'Implied Correlation'!G:H,2,0)</f>
        <v>#N/A</v>
      </c>
      <c r="D472" s="4">
        <f>VLOOKUP($A472,'Implied Correlation'!A:B,2,0)</f>
        <v>59.19</v>
      </c>
      <c r="E472" s="4">
        <f t="shared" si="28"/>
        <v>53.3</v>
      </c>
      <c r="F472" s="4">
        <f t="shared" si="29"/>
        <v>56.244999999999997</v>
      </c>
      <c r="G472" s="4">
        <f t="shared" si="30"/>
        <v>59.19</v>
      </c>
      <c r="H472" s="4">
        <f t="shared" si="31"/>
        <v>56.244999999999997</v>
      </c>
    </row>
    <row r="473" spans="1:8" x14ac:dyDescent="0.35">
      <c r="A473" s="5">
        <v>40074</v>
      </c>
      <c r="B473" s="4">
        <f>VLOOKUP($A473,'Implied Correlation'!D:E,2,0)</f>
        <v>56.14</v>
      </c>
      <c r="C473" s="4" t="e">
        <f>VLOOKUP($A473,'Implied Correlation'!G:H,2,0)</f>
        <v>#N/A</v>
      </c>
      <c r="D473" s="4">
        <f>VLOOKUP($A473,'Implied Correlation'!A:B,2,0)</f>
        <v>59.98</v>
      </c>
      <c r="E473" s="4">
        <f t="shared" si="28"/>
        <v>56.14</v>
      </c>
      <c r="F473" s="4">
        <f t="shared" si="29"/>
        <v>58.06</v>
      </c>
      <c r="G473" s="4">
        <f t="shared" si="30"/>
        <v>59.98</v>
      </c>
      <c r="H473" s="4">
        <f t="shared" si="31"/>
        <v>58.06</v>
      </c>
    </row>
    <row r="474" spans="1:8" x14ac:dyDescent="0.35">
      <c r="A474" s="5">
        <v>40077</v>
      </c>
      <c r="B474" s="4">
        <f>VLOOKUP($A474,'Implied Correlation'!D:E,2,0)</f>
        <v>57.19</v>
      </c>
      <c r="C474" s="4" t="e">
        <f>VLOOKUP($A474,'Implied Correlation'!G:H,2,0)</f>
        <v>#N/A</v>
      </c>
      <c r="D474" s="4">
        <f>VLOOKUP($A474,'Implied Correlation'!A:B,2,0)</f>
        <v>60.39</v>
      </c>
      <c r="E474" s="4">
        <f t="shared" si="28"/>
        <v>57.19</v>
      </c>
      <c r="F474" s="4">
        <f t="shared" si="29"/>
        <v>58.79</v>
      </c>
      <c r="G474" s="4">
        <f t="shared" si="30"/>
        <v>60.39</v>
      </c>
      <c r="H474" s="4">
        <f t="shared" si="31"/>
        <v>58.79</v>
      </c>
    </row>
    <row r="475" spans="1:8" x14ac:dyDescent="0.35">
      <c r="A475" s="5">
        <v>40078</v>
      </c>
      <c r="B475" s="4">
        <f>VLOOKUP($A475,'Implied Correlation'!D:E,2,0)</f>
        <v>55.8</v>
      </c>
      <c r="C475" s="4" t="e">
        <f>VLOOKUP($A475,'Implied Correlation'!G:H,2,0)</f>
        <v>#N/A</v>
      </c>
      <c r="D475" s="4">
        <f>VLOOKUP($A475,'Implied Correlation'!A:B,2,0)</f>
        <v>60.39</v>
      </c>
      <c r="E475" s="4">
        <f t="shared" si="28"/>
        <v>55.8</v>
      </c>
      <c r="F475" s="4">
        <f t="shared" si="29"/>
        <v>58.094999999999999</v>
      </c>
      <c r="G475" s="4">
        <f t="shared" si="30"/>
        <v>60.39</v>
      </c>
      <c r="H475" s="4">
        <f t="shared" si="31"/>
        <v>58.094999999999999</v>
      </c>
    </row>
    <row r="476" spans="1:8" x14ac:dyDescent="0.35">
      <c r="A476" s="5">
        <v>40079</v>
      </c>
      <c r="B476" s="4">
        <f>VLOOKUP($A476,'Implied Correlation'!D:E,2,0)</f>
        <v>56.61</v>
      </c>
      <c r="C476" s="4" t="e">
        <f>VLOOKUP($A476,'Implied Correlation'!G:H,2,0)</f>
        <v>#N/A</v>
      </c>
      <c r="D476" s="4">
        <f>VLOOKUP($A476,'Implied Correlation'!A:B,2,0)</f>
        <v>61.93</v>
      </c>
      <c r="E476" s="4">
        <f t="shared" si="28"/>
        <v>56.61</v>
      </c>
      <c r="F476" s="4">
        <f t="shared" si="29"/>
        <v>59.269999999999996</v>
      </c>
      <c r="G476" s="4">
        <f t="shared" si="30"/>
        <v>61.93</v>
      </c>
      <c r="H476" s="4">
        <f t="shared" si="31"/>
        <v>59.27</v>
      </c>
    </row>
    <row r="477" spans="1:8" x14ac:dyDescent="0.35">
      <c r="A477" s="5">
        <v>40080</v>
      </c>
      <c r="B477" s="4">
        <f>VLOOKUP($A477,'Implied Correlation'!D:E,2,0)</f>
        <v>60.01</v>
      </c>
      <c r="C477" s="4" t="e">
        <f>VLOOKUP($A477,'Implied Correlation'!G:H,2,0)</f>
        <v>#N/A</v>
      </c>
      <c r="D477" s="4">
        <f>VLOOKUP($A477,'Implied Correlation'!A:B,2,0)</f>
        <v>63.62</v>
      </c>
      <c r="E477" s="4">
        <f t="shared" si="28"/>
        <v>60.01</v>
      </c>
      <c r="F477" s="4">
        <f t="shared" si="29"/>
        <v>61.814999999999998</v>
      </c>
      <c r="G477" s="4">
        <f t="shared" si="30"/>
        <v>63.62</v>
      </c>
      <c r="H477" s="4">
        <f t="shared" si="31"/>
        <v>61.814999999999998</v>
      </c>
    </row>
    <row r="478" spans="1:8" x14ac:dyDescent="0.35">
      <c r="A478" s="5">
        <v>40081</v>
      </c>
      <c r="B478" s="4">
        <f>VLOOKUP($A478,'Implied Correlation'!D:E,2,0)</f>
        <v>58.71</v>
      </c>
      <c r="C478" s="4" t="e">
        <f>VLOOKUP($A478,'Implied Correlation'!G:H,2,0)</f>
        <v>#N/A</v>
      </c>
      <c r="D478" s="4">
        <f>VLOOKUP($A478,'Implied Correlation'!A:B,2,0)</f>
        <v>61.58</v>
      </c>
      <c r="E478" s="4">
        <f t="shared" si="28"/>
        <v>58.71</v>
      </c>
      <c r="F478" s="4">
        <f t="shared" si="29"/>
        <v>60.144999999999996</v>
      </c>
      <c r="G478" s="4">
        <f t="shared" si="30"/>
        <v>61.58</v>
      </c>
      <c r="H478" s="4">
        <f t="shared" si="31"/>
        <v>60.145000000000003</v>
      </c>
    </row>
    <row r="479" spans="1:8" x14ac:dyDescent="0.35">
      <c r="A479" s="5">
        <v>40084</v>
      </c>
      <c r="B479" s="4">
        <f>VLOOKUP($A479,'Implied Correlation'!D:E,2,0)</f>
        <v>56.7</v>
      </c>
      <c r="C479" s="4" t="e">
        <f>VLOOKUP($A479,'Implied Correlation'!G:H,2,0)</f>
        <v>#N/A</v>
      </c>
      <c r="D479" s="4">
        <f>VLOOKUP($A479,'Implied Correlation'!A:B,2,0)</f>
        <v>60.15</v>
      </c>
      <c r="E479" s="4">
        <f t="shared" si="28"/>
        <v>56.7</v>
      </c>
      <c r="F479" s="4">
        <f t="shared" si="29"/>
        <v>58.424999999999997</v>
      </c>
      <c r="G479" s="4">
        <f t="shared" si="30"/>
        <v>60.15</v>
      </c>
      <c r="H479" s="4">
        <f t="shared" si="31"/>
        <v>58.425000000000004</v>
      </c>
    </row>
    <row r="480" spans="1:8" x14ac:dyDescent="0.35">
      <c r="A480" s="5">
        <v>40085</v>
      </c>
      <c r="B480" s="4">
        <f>VLOOKUP($A480,'Implied Correlation'!D:E,2,0)</f>
        <v>58.11</v>
      </c>
      <c r="C480" s="4" t="e">
        <f>VLOOKUP($A480,'Implied Correlation'!G:H,2,0)</f>
        <v>#N/A</v>
      </c>
      <c r="D480" s="4">
        <f>VLOOKUP($A480,'Implied Correlation'!A:B,2,0)</f>
        <v>61.39</v>
      </c>
      <c r="E480" s="4">
        <f t="shared" si="28"/>
        <v>58.11</v>
      </c>
      <c r="F480" s="4">
        <f t="shared" si="29"/>
        <v>59.75</v>
      </c>
      <c r="G480" s="4">
        <f t="shared" si="30"/>
        <v>61.39</v>
      </c>
      <c r="H480" s="4">
        <f t="shared" si="31"/>
        <v>59.75</v>
      </c>
    </row>
    <row r="481" spans="1:8" x14ac:dyDescent="0.35">
      <c r="A481" s="5">
        <v>40086</v>
      </c>
      <c r="B481" s="4">
        <f>VLOOKUP($A481,'Implied Correlation'!D:E,2,0)</f>
        <v>56.96</v>
      </c>
      <c r="C481" s="4" t="e">
        <f>VLOOKUP($A481,'Implied Correlation'!G:H,2,0)</f>
        <v>#N/A</v>
      </c>
      <c r="D481" s="4">
        <f>VLOOKUP($A481,'Implied Correlation'!A:B,2,0)</f>
        <v>60.71</v>
      </c>
      <c r="E481" s="4">
        <f t="shared" si="28"/>
        <v>56.96</v>
      </c>
      <c r="F481" s="4">
        <f t="shared" si="29"/>
        <v>58.835000000000001</v>
      </c>
      <c r="G481" s="4">
        <f t="shared" si="30"/>
        <v>60.71</v>
      </c>
      <c r="H481" s="4">
        <f t="shared" si="31"/>
        <v>58.835000000000001</v>
      </c>
    </row>
    <row r="482" spans="1:8" x14ac:dyDescent="0.35">
      <c r="A482" s="5">
        <v>40087</v>
      </c>
      <c r="B482" s="4">
        <f>VLOOKUP($A482,'Implied Correlation'!D:E,2,0)</f>
        <v>54.23</v>
      </c>
      <c r="C482" s="4" t="e">
        <f>VLOOKUP($A482,'Implied Correlation'!G:H,2,0)</f>
        <v>#N/A</v>
      </c>
      <c r="D482" s="4">
        <f>VLOOKUP($A482,'Implied Correlation'!A:B,2,0)</f>
        <v>60.74</v>
      </c>
      <c r="E482" s="4">
        <f t="shared" si="28"/>
        <v>54.23</v>
      </c>
      <c r="F482" s="4">
        <f t="shared" si="29"/>
        <v>57.484999999999999</v>
      </c>
      <c r="G482" s="4">
        <f t="shared" si="30"/>
        <v>60.74</v>
      </c>
      <c r="H482" s="4">
        <f t="shared" si="31"/>
        <v>57.485000000000007</v>
      </c>
    </row>
    <row r="483" spans="1:8" x14ac:dyDescent="0.35">
      <c r="A483" s="5">
        <v>40088</v>
      </c>
      <c r="B483" s="4">
        <f>VLOOKUP($A483,'Implied Correlation'!D:E,2,0)</f>
        <v>61.99</v>
      </c>
      <c r="C483" s="4" t="e">
        <f>VLOOKUP($A483,'Implied Correlation'!G:H,2,0)</f>
        <v>#N/A</v>
      </c>
      <c r="D483" s="4">
        <f>VLOOKUP($A483,'Implied Correlation'!A:B,2,0)</f>
        <v>60.74</v>
      </c>
      <c r="E483" s="4">
        <f t="shared" si="28"/>
        <v>61.99</v>
      </c>
      <c r="F483" s="4">
        <f t="shared" si="29"/>
        <v>61.365000000000002</v>
      </c>
      <c r="G483" s="4">
        <f t="shared" si="30"/>
        <v>60.74</v>
      </c>
      <c r="H483" s="4">
        <f t="shared" si="31"/>
        <v>61.365000000000002</v>
      </c>
    </row>
    <row r="484" spans="1:8" x14ac:dyDescent="0.35">
      <c r="A484" s="5">
        <v>40091</v>
      </c>
      <c r="B484" s="4">
        <f>VLOOKUP($A484,'Implied Correlation'!D:E,2,0)</f>
        <v>56.94</v>
      </c>
      <c r="C484" s="4" t="e">
        <f>VLOOKUP($A484,'Implied Correlation'!G:H,2,0)</f>
        <v>#N/A</v>
      </c>
      <c r="D484" s="4">
        <f>VLOOKUP($A484,'Implied Correlation'!A:B,2,0)</f>
        <v>57.91</v>
      </c>
      <c r="E484" s="4">
        <f t="shared" si="28"/>
        <v>56.94</v>
      </c>
      <c r="F484" s="4">
        <f t="shared" si="29"/>
        <v>57.424999999999997</v>
      </c>
      <c r="G484" s="4">
        <f t="shared" si="30"/>
        <v>57.91</v>
      </c>
      <c r="H484" s="4">
        <f t="shared" si="31"/>
        <v>57.42499999999999</v>
      </c>
    </row>
    <row r="485" spans="1:8" x14ac:dyDescent="0.35">
      <c r="A485" s="5">
        <v>40092</v>
      </c>
      <c r="B485" s="4">
        <f>VLOOKUP($A485,'Implied Correlation'!D:E,2,0)</f>
        <v>55.55</v>
      </c>
      <c r="C485" s="4" t="e">
        <f>VLOOKUP($A485,'Implied Correlation'!G:H,2,0)</f>
        <v>#N/A</v>
      </c>
      <c r="D485" s="4">
        <f>VLOOKUP($A485,'Implied Correlation'!A:B,2,0)</f>
        <v>58.07</v>
      </c>
      <c r="E485" s="4">
        <f t="shared" si="28"/>
        <v>55.55</v>
      </c>
      <c r="F485" s="4">
        <f t="shared" si="29"/>
        <v>56.81</v>
      </c>
      <c r="G485" s="4">
        <f t="shared" si="30"/>
        <v>58.07</v>
      </c>
      <c r="H485" s="4">
        <f t="shared" si="31"/>
        <v>56.81</v>
      </c>
    </row>
    <row r="486" spans="1:8" x14ac:dyDescent="0.35">
      <c r="A486" s="5">
        <v>40093</v>
      </c>
      <c r="B486" s="4">
        <f>VLOOKUP($A486,'Implied Correlation'!D:E,2,0)</f>
        <v>54.51</v>
      </c>
      <c r="C486" s="4" t="e">
        <f>VLOOKUP($A486,'Implied Correlation'!G:H,2,0)</f>
        <v>#N/A</v>
      </c>
      <c r="D486" s="4">
        <f>VLOOKUP($A486,'Implied Correlation'!A:B,2,0)</f>
        <v>58.21</v>
      </c>
      <c r="E486" s="4">
        <f t="shared" si="28"/>
        <v>54.51</v>
      </c>
      <c r="F486" s="4">
        <f t="shared" si="29"/>
        <v>56.36</v>
      </c>
      <c r="G486" s="4">
        <f t="shared" si="30"/>
        <v>58.21</v>
      </c>
      <c r="H486" s="4">
        <f t="shared" si="31"/>
        <v>56.360000000000007</v>
      </c>
    </row>
    <row r="487" spans="1:8" x14ac:dyDescent="0.35">
      <c r="A487" s="5">
        <v>40094</v>
      </c>
      <c r="B487" s="4">
        <f>VLOOKUP($A487,'Implied Correlation'!D:E,2,0)</f>
        <v>53.46</v>
      </c>
      <c r="C487" s="4" t="e">
        <f>VLOOKUP($A487,'Implied Correlation'!G:H,2,0)</f>
        <v>#N/A</v>
      </c>
      <c r="D487" s="4">
        <f>VLOOKUP($A487,'Implied Correlation'!A:B,2,0)</f>
        <v>58.2</v>
      </c>
      <c r="E487" s="4">
        <f t="shared" si="28"/>
        <v>53.46</v>
      </c>
      <c r="F487" s="4">
        <f t="shared" si="29"/>
        <v>55.83</v>
      </c>
      <c r="G487" s="4">
        <f t="shared" si="30"/>
        <v>58.2</v>
      </c>
      <c r="H487" s="4">
        <f t="shared" si="31"/>
        <v>55.830000000000005</v>
      </c>
    </row>
    <row r="488" spans="1:8" x14ac:dyDescent="0.35">
      <c r="A488" s="5">
        <v>40095</v>
      </c>
      <c r="B488" s="4">
        <f>VLOOKUP($A488,'Implied Correlation'!D:E,2,0)</f>
        <v>51.93</v>
      </c>
      <c r="C488" s="4" t="e">
        <f>VLOOKUP($A488,'Implied Correlation'!G:H,2,0)</f>
        <v>#N/A</v>
      </c>
      <c r="D488" s="4">
        <f>VLOOKUP($A488,'Implied Correlation'!A:B,2,0)</f>
        <v>57.66</v>
      </c>
      <c r="E488" s="4">
        <f t="shared" si="28"/>
        <v>51.93</v>
      </c>
      <c r="F488" s="4">
        <f t="shared" si="29"/>
        <v>54.795000000000002</v>
      </c>
      <c r="G488" s="4">
        <f t="shared" si="30"/>
        <v>57.66</v>
      </c>
      <c r="H488" s="4">
        <f t="shared" si="31"/>
        <v>54.794999999999995</v>
      </c>
    </row>
    <row r="489" spans="1:8" x14ac:dyDescent="0.35">
      <c r="A489" s="5">
        <v>40098</v>
      </c>
      <c r="B489" s="4">
        <f>VLOOKUP($A489,'Implied Correlation'!D:E,2,0)</f>
        <v>51.86</v>
      </c>
      <c r="C489" s="4" t="e">
        <f>VLOOKUP($A489,'Implied Correlation'!G:H,2,0)</f>
        <v>#N/A</v>
      </c>
      <c r="D489" s="4">
        <f>VLOOKUP($A489,'Implied Correlation'!A:B,2,0)</f>
        <v>57.82</v>
      </c>
      <c r="E489" s="4">
        <f t="shared" si="28"/>
        <v>51.86</v>
      </c>
      <c r="F489" s="4">
        <f t="shared" si="29"/>
        <v>54.84</v>
      </c>
      <c r="G489" s="4">
        <f t="shared" si="30"/>
        <v>57.82</v>
      </c>
      <c r="H489" s="4">
        <f t="shared" si="31"/>
        <v>54.84</v>
      </c>
    </row>
    <row r="490" spans="1:8" x14ac:dyDescent="0.35">
      <c r="A490" s="5">
        <v>40099</v>
      </c>
      <c r="B490" s="4">
        <f>VLOOKUP($A490,'Implied Correlation'!D:E,2,0)</f>
        <v>52.99</v>
      </c>
      <c r="C490" s="4" t="e">
        <f>VLOOKUP($A490,'Implied Correlation'!G:H,2,0)</f>
        <v>#N/A</v>
      </c>
      <c r="D490" s="4">
        <f>VLOOKUP($A490,'Implied Correlation'!A:B,2,0)</f>
        <v>58.38</v>
      </c>
      <c r="E490" s="4">
        <f t="shared" si="28"/>
        <v>52.99</v>
      </c>
      <c r="F490" s="4">
        <f t="shared" si="29"/>
        <v>55.685000000000002</v>
      </c>
      <c r="G490" s="4">
        <f t="shared" si="30"/>
        <v>58.38</v>
      </c>
      <c r="H490" s="4">
        <f t="shared" si="31"/>
        <v>55.685000000000002</v>
      </c>
    </row>
    <row r="491" spans="1:8" x14ac:dyDescent="0.35">
      <c r="A491" s="5">
        <v>40100</v>
      </c>
      <c r="B491" s="4">
        <f>VLOOKUP($A491,'Implied Correlation'!D:E,2,0)</f>
        <v>53.3</v>
      </c>
      <c r="C491" s="4" t="e">
        <f>VLOOKUP($A491,'Implied Correlation'!G:H,2,0)</f>
        <v>#N/A</v>
      </c>
      <c r="D491" s="4">
        <f>VLOOKUP($A491,'Implied Correlation'!A:B,2,0)</f>
        <v>59.57</v>
      </c>
      <c r="E491" s="4">
        <f t="shared" si="28"/>
        <v>53.3</v>
      </c>
      <c r="F491" s="4">
        <f t="shared" si="29"/>
        <v>56.435000000000002</v>
      </c>
      <c r="G491" s="4">
        <f t="shared" si="30"/>
        <v>59.57</v>
      </c>
      <c r="H491" s="4">
        <f t="shared" si="31"/>
        <v>56.435000000000002</v>
      </c>
    </row>
    <row r="492" spans="1:8" x14ac:dyDescent="0.35">
      <c r="A492" s="5">
        <v>40101</v>
      </c>
      <c r="B492" s="4">
        <f>VLOOKUP($A492,'Implied Correlation'!D:E,2,0)</f>
        <v>52.1</v>
      </c>
      <c r="C492" s="4" t="e">
        <f>VLOOKUP($A492,'Implied Correlation'!G:H,2,0)</f>
        <v>#N/A</v>
      </c>
      <c r="D492" s="4">
        <f>VLOOKUP($A492,'Implied Correlation'!A:B,2,0)</f>
        <v>59.8</v>
      </c>
      <c r="E492" s="4">
        <f t="shared" si="28"/>
        <v>52.1</v>
      </c>
      <c r="F492" s="4">
        <f t="shared" si="29"/>
        <v>55.95</v>
      </c>
      <c r="G492" s="4">
        <f t="shared" si="30"/>
        <v>59.8</v>
      </c>
      <c r="H492" s="4">
        <f t="shared" si="31"/>
        <v>55.95000000000001</v>
      </c>
    </row>
    <row r="493" spans="1:8" x14ac:dyDescent="0.35">
      <c r="A493" s="5">
        <v>40102</v>
      </c>
      <c r="B493" s="4">
        <f>VLOOKUP($A493,'Implied Correlation'!D:E,2,0)</f>
        <v>56.98</v>
      </c>
      <c r="C493" s="4" t="e">
        <f>VLOOKUP($A493,'Implied Correlation'!G:H,2,0)</f>
        <v>#N/A</v>
      </c>
      <c r="D493" s="4">
        <f>VLOOKUP($A493,'Implied Correlation'!A:B,2,0)</f>
        <v>60.78</v>
      </c>
      <c r="E493" s="4">
        <f t="shared" si="28"/>
        <v>56.98</v>
      </c>
      <c r="F493" s="4">
        <f t="shared" si="29"/>
        <v>58.879999999999995</v>
      </c>
      <c r="G493" s="4">
        <f t="shared" si="30"/>
        <v>60.78</v>
      </c>
      <c r="H493" s="4">
        <f t="shared" si="31"/>
        <v>58.879999999999995</v>
      </c>
    </row>
    <row r="494" spans="1:8" x14ac:dyDescent="0.35">
      <c r="A494" s="5">
        <v>40105</v>
      </c>
      <c r="B494" s="4">
        <f>VLOOKUP($A494,'Implied Correlation'!D:E,2,0)</f>
        <v>57.72</v>
      </c>
      <c r="C494" s="4" t="e">
        <f>VLOOKUP($A494,'Implied Correlation'!G:H,2,0)</f>
        <v>#N/A</v>
      </c>
      <c r="D494" s="4">
        <f>VLOOKUP($A494,'Implied Correlation'!A:B,2,0)</f>
        <v>62.66</v>
      </c>
      <c r="E494" s="4">
        <f t="shared" si="28"/>
        <v>57.72</v>
      </c>
      <c r="F494" s="4">
        <f t="shared" si="29"/>
        <v>60.19</v>
      </c>
      <c r="G494" s="4">
        <f t="shared" si="30"/>
        <v>62.66</v>
      </c>
      <c r="H494" s="4">
        <f t="shared" si="31"/>
        <v>60.19</v>
      </c>
    </row>
    <row r="495" spans="1:8" x14ac:dyDescent="0.35">
      <c r="A495" s="5">
        <v>40106</v>
      </c>
      <c r="B495" s="4">
        <f>VLOOKUP($A495,'Implied Correlation'!D:E,2,0)</f>
        <v>56.37</v>
      </c>
      <c r="C495" s="4" t="e">
        <f>VLOOKUP($A495,'Implied Correlation'!G:H,2,0)</f>
        <v>#N/A</v>
      </c>
      <c r="D495" s="4">
        <f>VLOOKUP($A495,'Implied Correlation'!A:B,2,0)</f>
        <v>61.73</v>
      </c>
      <c r="E495" s="4">
        <f t="shared" si="28"/>
        <v>56.37</v>
      </c>
      <c r="F495" s="4">
        <f t="shared" si="29"/>
        <v>59.05</v>
      </c>
      <c r="G495" s="4">
        <f t="shared" si="30"/>
        <v>61.73</v>
      </c>
      <c r="H495" s="4">
        <f t="shared" si="31"/>
        <v>59.04999999999999</v>
      </c>
    </row>
    <row r="496" spans="1:8" x14ac:dyDescent="0.35">
      <c r="A496" s="5">
        <v>40107</v>
      </c>
      <c r="B496" s="4">
        <f>VLOOKUP($A496,'Implied Correlation'!D:E,2,0)</f>
        <v>57.14</v>
      </c>
      <c r="C496" s="4" t="e">
        <f>VLOOKUP($A496,'Implied Correlation'!G:H,2,0)</f>
        <v>#N/A</v>
      </c>
      <c r="D496" s="4">
        <f>VLOOKUP($A496,'Implied Correlation'!A:B,2,0)</f>
        <v>63.32</v>
      </c>
      <c r="E496" s="4">
        <f t="shared" si="28"/>
        <v>57.14</v>
      </c>
      <c r="F496" s="4">
        <f t="shared" si="29"/>
        <v>60.230000000000004</v>
      </c>
      <c r="G496" s="4">
        <f t="shared" si="30"/>
        <v>63.32</v>
      </c>
      <c r="H496" s="4">
        <f t="shared" si="31"/>
        <v>60.23</v>
      </c>
    </row>
    <row r="497" spans="1:8" x14ac:dyDescent="0.35">
      <c r="A497" s="5">
        <v>40108</v>
      </c>
      <c r="B497" s="4">
        <f>VLOOKUP($A497,'Implied Correlation'!D:E,2,0)</f>
        <v>53.3</v>
      </c>
      <c r="C497" s="4" t="e">
        <f>VLOOKUP($A497,'Implied Correlation'!G:H,2,0)</f>
        <v>#N/A</v>
      </c>
      <c r="D497" s="4">
        <f>VLOOKUP($A497,'Implied Correlation'!A:B,2,0)</f>
        <v>59.73</v>
      </c>
      <c r="E497" s="4">
        <f t="shared" si="28"/>
        <v>53.3</v>
      </c>
      <c r="F497" s="4">
        <f t="shared" si="29"/>
        <v>56.515000000000001</v>
      </c>
      <c r="G497" s="4">
        <f t="shared" si="30"/>
        <v>59.73</v>
      </c>
      <c r="H497" s="4">
        <f t="shared" si="31"/>
        <v>56.514999999999993</v>
      </c>
    </row>
    <row r="498" spans="1:8" x14ac:dyDescent="0.35">
      <c r="A498" s="5">
        <v>40109</v>
      </c>
      <c r="B498" s="4">
        <f>VLOOKUP($A498,'Implied Correlation'!D:E,2,0)</f>
        <v>54.07</v>
      </c>
      <c r="C498" s="4" t="e">
        <f>VLOOKUP($A498,'Implied Correlation'!G:H,2,0)</f>
        <v>#N/A</v>
      </c>
      <c r="D498" s="4">
        <f>VLOOKUP($A498,'Implied Correlation'!A:B,2,0)</f>
        <v>61.15</v>
      </c>
      <c r="E498" s="4">
        <f t="shared" si="28"/>
        <v>54.07</v>
      </c>
      <c r="F498" s="4">
        <f t="shared" si="29"/>
        <v>57.61</v>
      </c>
      <c r="G498" s="4">
        <f t="shared" si="30"/>
        <v>61.15</v>
      </c>
      <c r="H498" s="4">
        <f t="shared" si="31"/>
        <v>57.610000000000007</v>
      </c>
    </row>
    <row r="499" spans="1:8" x14ac:dyDescent="0.35">
      <c r="A499" s="5">
        <v>40112</v>
      </c>
      <c r="B499" s="4">
        <f>VLOOKUP($A499,'Implied Correlation'!D:E,2,0)</f>
        <v>56.91</v>
      </c>
      <c r="C499" s="4" t="e">
        <f>VLOOKUP($A499,'Implied Correlation'!G:H,2,0)</f>
        <v>#N/A</v>
      </c>
      <c r="D499" s="4">
        <f>VLOOKUP($A499,'Implied Correlation'!A:B,2,0)</f>
        <v>61.99</v>
      </c>
      <c r="E499" s="4">
        <f t="shared" si="28"/>
        <v>56.91</v>
      </c>
      <c r="F499" s="4">
        <f t="shared" si="29"/>
        <v>59.45</v>
      </c>
      <c r="G499" s="4">
        <f t="shared" si="30"/>
        <v>61.99</v>
      </c>
      <c r="H499" s="4">
        <f t="shared" si="31"/>
        <v>59.449999999999996</v>
      </c>
    </row>
    <row r="500" spans="1:8" x14ac:dyDescent="0.35">
      <c r="A500" s="5">
        <v>40113</v>
      </c>
      <c r="B500" s="4">
        <f>VLOOKUP($A500,'Implied Correlation'!D:E,2,0)</f>
        <v>56.73</v>
      </c>
      <c r="C500" s="4" t="e">
        <f>VLOOKUP($A500,'Implied Correlation'!G:H,2,0)</f>
        <v>#N/A</v>
      </c>
      <c r="D500" s="4">
        <f>VLOOKUP($A500,'Implied Correlation'!A:B,2,0)</f>
        <v>60.84</v>
      </c>
      <c r="E500" s="4">
        <f t="shared" si="28"/>
        <v>56.73</v>
      </c>
      <c r="F500" s="4">
        <f t="shared" si="29"/>
        <v>58.784999999999997</v>
      </c>
      <c r="G500" s="4">
        <f t="shared" si="30"/>
        <v>60.84</v>
      </c>
      <c r="H500" s="4">
        <f t="shared" si="31"/>
        <v>58.784999999999997</v>
      </c>
    </row>
    <row r="501" spans="1:8" x14ac:dyDescent="0.35">
      <c r="A501" s="5">
        <v>40114</v>
      </c>
      <c r="B501" s="4">
        <f>VLOOKUP($A501,'Implied Correlation'!D:E,2,0)</f>
        <v>62.4</v>
      </c>
      <c r="C501" s="4" t="e">
        <f>VLOOKUP($A501,'Implied Correlation'!G:H,2,0)</f>
        <v>#N/A</v>
      </c>
      <c r="D501" s="4">
        <f>VLOOKUP($A501,'Implied Correlation'!A:B,2,0)</f>
        <v>61.38</v>
      </c>
      <c r="E501" s="4">
        <f t="shared" si="28"/>
        <v>62.4</v>
      </c>
      <c r="F501" s="4">
        <f t="shared" si="29"/>
        <v>61.89</v>
      </c>
      <c r="G501" s="4">
        <f t="shared" si="30"/>
        <v>61.38</v>
      </c>
      <c r="H501" s="4">
        <f t="shared" si="31"/>
        <v>61.889999999999993</v>
      </c>
    </row>
    <row r="502" spans="1:8" x14ac:dyDescent="0.35">
      <c r="A502" s="5">
        <v>40115</v>
      </c>
      <c r="B502" s="4">
        <f>VLOOKUP($A502,'Implied Correlation'!D:E,2,0)</f>
        <v>55.68</v>
      </c>
      <c r="C502" s="4" t="e">
        <f>VLOOKUP($A502,'Implied Correlation'!G:H,2,0)</f>
        <v>#N/A</v>
      </c>
      <c r="D502" s="4">
        <f>VLOOKUP($A502,'Implied Correlation'!A:B,2,0)</f>
        <v>58.57</v>
      </c>
      <c r="E502" s="4">
        <f t="shared" si="28"/>
        <v>55.68</v>
      </c>
      <c r="F502" s="4">
        <f t="shared" si="29"/>
        <v>57.125</v>
      </c>
      <c r="G502" s="4">
        <f t="shared" si="30"/>
        <v>58.57</v>
      </c>
      <c r="H502" s="4">
        <f t="shared" si="31"/>
        <v>57.125</v>
      </c>
    </row>
    <row r="503" spans="1:8" x14ac:dyDescent="0.35">
      <c r="A503" s="5">
        <v>40116</v>
      </c>
      <c r="B503" s="4">
        <f>VLOOKUP($A503,'Implied Correlation'!D:E,2,0)</f>
        <v>64.95</v>
      </c>
      <c r="C503" s="4" t="e">
        <f>VLOOKUP($A503,'Implied Correlation'!G:H,2,0)</f>
        <v>#N/A</v>
      </c>
      <c r="D503" s="4">
        <f>VLOOKUP($A503,'Implied Correlation'!A:B,2,0)</f>
        <v>61.83</v>
      </c>
      <c r="E503" s="4">
        <f t="shared" si="28"/>
        <v>64.95</v>
      </c>
      <c r="F503" s="4">
        <f t="shared" si="29"/>
        <v>63.39</v>
      </c>
      <c r="G503" s="4">
        <f t="shared" si="30"/>
        <v>61.83</v>
      </c>
      <c r="H503" s="4">
        <f t="shared" si="31"/>
        <v>63.390000000000008</v>
      </c>
    </row>
    <row r="504" spans="1:8" x14ac:dyDescent="0.35">
      <c r="A504" s="5">
        <v>40119</v>
      </c>
      <c r="B504" s="4">
        <f>VLOOKUP($A504,'Implied Correlation'!D:E,2,0)</f>
        <v>62.28</v>
      </c>
      <c r="C504" s="4" t="e">
        <f>VLOOKUP($A504,'Implied Correlation'!G:H,2,0)</f>
        <v>#N/A</v>
      </c>
      <c r="D504" s="4">
        <f>VLOOKUP($A504,'Implied Correlation'!A:B,2,0)</f>
        <v>59.53</v>
      </c>
      <c r="E504" s="4">
        <f t="shared" si="28"/>
        <v>62.28</v>
      </c>
      <c r="F504" s="4">
        <f t="shared" si="29"/>
        <v>60.905000000000001</v>
      </c>
      <c r="G504" s="4">
        <f t="shared" si="30"/>
        <v>59.53</v>
      </c>
      <c r="H504" s="4">
        <f t="shared" si="31"/>
        <v>60.905000000000001</v>
      </c>
    </row>
    <row r="505" spans="1:8" x14ac:dyDescent="0.35">
      <c r="A505" s="5">
        <v>40120</v>
      </c>
      <c r="B505" s="4">
        <f>VLOOKUP($A505,'Implied Correlation'!D:E,2,0)</f>
        <v>60.44</v>
      </c>
      <c r="C505" s="4" t="e">
        <f>VLOOKUP($A505,'Implied Correlation'!G:H,2,0)</f>
        <v>#N/A</v>
      </c>
      <c r="D505" s="4">
        <f>VLOOKUP($A505,'Implied Correlation'!A:B,2,0)</f>
        <v>59.45</v>
      </c>
      <c r="E505" s="4">
        <f t="shared" si="28"/>
        <v>60.44</v>
      </c>
      <c r="F505" s="4">
        <f t="shared" si="29"/>
        <v>59.945</v>
      </c>
      <c r="G505" s="4">
        <f t="shared" si="30"/>
        <v>59.45</v>
      </c>
      <c r="H505" s="4">
        <f t="shared" si="31"/>
        <v>59.944999999999993</v>
      </c>
    </row>
    <row r="506" spans="1:8" x14ac:dyDescent="0.35">
      <c r="A506" s="5">
        <v>40121</v>
      </c>
      <c r="B506" s="4">
        <f>VLOOKUP($A506,'Implied Correlation'!D:E,2,0)</f>
        <v>59.92</v>
      </c>
      <c r="C506" s="4" t="e">
        <f>VLOOKUP($A506,'Implied Correlation'!G:H,2,0)</f>
        <v>#N/A</v>
      </c>
      <c r="D506" s="4">
        <f>VLOOKUP($A506,'Implied Correlation'!A:B,2,0)</f>
        <v>60.82</v>
      </c>
      <c r="E506" s="4">
        <f t="shared" si="28"/>
        <v>59.92</v>
      </c>
      <c r="F506" s="4">
        <f t="shared" si="29"/>
        <v>60.370000000000005</v>
      </c>
      <c r="G506" s="4">
        <f t="shared" si="30"/>
        <v>60.82</v>
      </c>
      <c r="H506" s="4">
        <f t="shared" si="31"/>
        <v>60.370000000000005</v>
      </c>
    </row>
    <row r="507" spans="1:8" x14ac:dyDescent="0.35">
      <c r="A507" s="5">
        <v>40122</v>
      </c>
      <c r="B507" s="4">
        <f>VLOOKUP($A507,'Implied Correlation'!D:E,2,0)</f>
        <v>56.39</v>
      </c>
      <c r="C507" s="4" t="e">
        <f>VLOOKUP($A507,'Implied Correlation'!G:H,2,0)</f>
        <v>#N/A</v>
      </c>
      <c r="D507" s="4">
        <f>VLOOKUP($A507,'Implied Correlation'!A:B,2,0)</f>
        <v>59.19</v>
      </c>
      <c r="E507" s="4">
        <f t="shared" si="28"/>
        <v>56.39</v>
      </c>
      <c r="F507" s="4">
        <f t="shared" si="29"/>
        <v>57.79</v>
      </c>
      <c r="G507" s="4">
        <f t="shared" si="30"/>
        <v>59.19</v>
      </c>
      <c r="H507" s="4">
        <f t="shared" si="31"/>
        <v>57.79</v>
      </c>
    </row>
    <row r="508" spans="1:8" x14ac:dyDescent="0.35">
      <c r="A508" s="5">
        <v>40123</v>
      </c>
      <c r="B508" s="4">
        <f>VLOOKUP($A508,'Implied Correlation'!D:E,2,0)</f>
        <v>52.75</v>
      </c>
      <c r="C508" s="4" t="e">
        <f>VLOOKUP($A508,'Implied Correlation'!G:H,2,0)</f>
        <v>#N/A</v>
      </c>
      <c r="D508" s="4">
        <f>VLOOKUP($A508,'Implied Correlation'!A:B,2,0)</f>
        <v>59.12</v>
      </c>
      <c r="E508" s="4">
        <f t="shared" si="28"/>
        <v>52.75</v>
      </c>
      <c r="F508" s="4">
        <f t="shared" si="29"/>
        <v>55.935000000000002</v>
      </c>
      <c r="G508" s="4">
        <f t="shared" si="30"/>
        <v>59.12</v>
      </c>
      <c r="H508" s="4">
        <f t="shared" si="31"/>
        <v>55.935000000000002</v>
      </c>
    </row>
    <row r="509" spans="1:8" x14ac:dyDescent="0.35">
      <c r="A509" s="5">
        <v>40126</v>
      </c>
      <c r="B509" s="4">
        <f>VLOOKUP($A509,'Implied Correlation'!D:E,2,0)</f>
        <v>50.68</v>
      </c>
      <c r="C509" s="4" t="e">
        <f>VLOOKUP($A509,'Implied Correlation'!G:H,2,0)</f>
        <v>#N/A</v>
      </c>
      <c r="D509" s="4">
        <f>VLOOKUP($A509,'Implied Correlation'!A:B,2,0)</f>
        <v>58.19</v>
      </c>
      <c r="E509" s="4">
        <f t="shared" si="28"/>
        <v>50.68</v>
      </c>
      <c r="F509" s="4">
        <f t="shared" si="29"/>
        <v>54.435000000000002</v>
      </c>
      <c r="G509" s="4">
        <f t="shared" si="30"/>
        <v>58.19</v>
      </c>
      <c r="H509" s="4">
        <f t="shared" si="31"/>
        <v>54.435000000000002</v>
      </c>
    </row>
    <row r="510" spans="1:8" x14ac:dyDescent="0.35">
      <c r="A510" s="5">
        <v>40127</v>
      </c>
      <c r="B510" s="4">
        <f>VLOOKUP($A510,'Implied Correlation'!D:E,2,0)</f>
        <v>49.68</v>
      </c>
      <c r="C510" s="4" t="e">
        <f>VLOOKUP($A510,'Implied Correlation'!G:H,2,0)</f>
        <v>#N/A</v>
      </c>
      <c r="D510" s="4">
        <f>VLOOKUP($A510,'Implied Correlation'!A:B,2,0)</f>
        <v>59.41</v>
      </c>
      <c r="E510" s="4">
        <f t="shared" si="28"/>
        <v>49.68</v>
      </c>
      <c r="F510" s="4">
        <f t="shared" si="29"/>
        <v>54.545000000000002</v>
      </c>
      <c r="G510" s="4">
        <f t="shared" si="30"/>
        <v>59.41</v>
      </c>
      <c r="H510" s="4">
        <f t="shared" si="31"/>
        <v>54.544999999999995</v>
      </c>
    </row>
    <row r="511" spans="1:8" x14ac:dyDescent="0.35">
      <c r="A511" s="5">
        <v>40128</v>
      </c>
      <c r="B511" s="4">
        <f>VLOOKUP($A511,'Implied Correlation'!D:E,2,0)</f>
        <v>51.46</v>
      </c>
      <c r="C511" s="4" t="e">
        <f>VLOOKUP($A511,'Implied Correlation'!G:H,2,0)</f>
        <v>#N/A</v>
      </c>
      <c r="D511" s="4">
        <f>VLOOKUP($A511,'Implied Correlation'!A:B,2,0)</f>
        <v>60.97</v>
      </c>
      <c r="E511" s="4">
        <f t="shared" si="28"/>
        <v>51.46</v>
      </c>
      <c r="F511" s="4">
        <f t="shared" si="29"/>
        <v>56.215000000000003</v>
      </c>
      <c r="G511" s="4">
        <f t="shared" si="30"/>
        <v>60.97</v>
      </c>
      <c r="H511" s="4">
        <f t="shared" si="31"/>
        <v>56.215000000000003</v>
      </c>
    </row>
    <row r="512" spans="1:8" x14ac:dyDescent="0.35">
      <c r="A512" s="5">
        <v>40129</v>
      </c>
      <c r="B512" s="4">
        <f>VLOOKUP($A512,'Implied Correlation'!D:E,2,0)</f>
        <v>56.51</v>
      </c>
      <c r="C512" s="4" t="e">
        <f>VLOOKUP($A512,'Implied Correlation'!G:H,2,0)</f>
        <v>#N/A</v>
      </c>
      <c r="D512" s="4">
        <f>VLOOKUP($A512,'Implied Correlation'!A:B,2,0)</f>
        <v>63.06</v>
      </c>
      <c r="E512" s="4">
        <f t="shared" si="28"/>
        <v>56.51</v>
      </c>
      <c r="F512" s="4">
        <f t="shared" si="29"/>
        <v>59.784999999999997</v>
      </c>
      <c r="G512" s="4">
        <f t="shared" si="30"/>
        <v>63.06</v>
      </c>
      <c r="H512" s="4">
        <f t="shared" si="31"/>
        <v>59.784999999999997</v>
      </c>
    </row>
    <row r="513" spans="1:8" x14ac:dyDescent="0.35">
      <c r="A513" s="5">
        <v>40130</v>
      </c>
      <c r="B513" s="4">
        <f>VLOOKUP($A513,'Implied Correlation'!D:E,2,0)</f>
        <v>53.89</v>
      </c>
      <c r="C513" s="4" t="e">
        <f>VLOOKUP($A513,'Implied Correlation'!G:H,2,0)</f>
        <v>#N/A</v>
      </c>
      <c r="D513" s="4">
        <f>VLOOKUP($A513,'Implied Correlation'!A:B,2,0)</f>
        <v>62.67</v>
      </c>
      <c r="E513" s="4">
        <f t="shared" si="28"/>
        <v>53.89</v>
      </c>
      <c r="F513" s="4">
        <f t="shared" si="29"/>
        <v>58.28</v>
      </c>
      <c r="G513" s="4">
        <f t="shared" si="30"/>
        <v>62.67</v>
      </c>
      <c r="H513" s="4">
        <f t="shared" si="31"/>
        <v>58.28</v>
      </c>
    </row>
    <row r="514" spans="1:8" x14ac:dyDescent="0.35">
      <c r="A514" s="5">
        <v>40133</v>
      </c>
      <c r="B514" s="4">
        <f>VLOOKUP($A514,'Implied Correlation'!D:E,2,0)</f>
        <v>52.96</v>
      </c>
      <c r="C514" s="4" t="e">
        <f>VLOOKUP($A514,'Implied Correlation'!G:H,2,0)</f>
        <v>#N/A</v>
      </c>
      <c r="D514" s="4">
        <f>VLOOKUP($A514,'Implied Correlation'!A:B,2,0)</f>
        <v>61.98</v>
      </c>
      <c r="E514" s="4">
        <f t="shared" si="28"/>
        <v>52.96</v>
      </c>
      <c r="F514" s="4">
        <f t="shared" si="29"/>
        <v>57.47</v>
      </c>
      <c r="G514" s="4">
        <f t="shared" si="30"/>
        <v>61.98</v>
      </c>
      <c r="H514" s="4">
        <f t="shared" si="31"/>
        <v>57.47</v>
      </c>
    </row>
    <row r="515" spans="1:8" x14ac:dyDescent="0.35">
      <c r="A515" s="5">
        <v>40134</v>
      </c>
      <c r="B515" s="4">
        <f>VLOOKUP($A515,'Implied Correlation'!D:E,2,0)</f>
        <v>51.79</v>
      </c>
      <c r="C515" s="4" t="e">
        <f>VLOOKUP($A515,'Implied Correlation'!G:H,2,0)</f>
        <v>#N/A</v>
      </c>
      <c r="D515" s="4">
        <f>VLOOKUP($A515,'Implied Correlation'!A:B,2,0)</f>
        <v>62.84</v>
      </c>
      <c r="E515" s="4">
        <f t="shared" ref="E515:E578" si="32">IF(ISNA(B515),IF(AND(ISNA(C515),ISNA(D515)),IF(ISNA(C515),D515,C515),AVERAGE(C515,D515)),B515)</f>
        <v>51.79</v>
      </c>
      <c r="F515" s="4">
        <f t="shared" ref="F515:F578" si="33">IF(ISNA(C515),IF(AND(ISNA(D515),ISNA(B515)),IF(ISNA(D515),B515,D515),AVERAGE(D515,B515)),C515)</f>
        <v>57.314999999999998</v>
      </c>
      <c r="G515" s="4">
        <f t="shared" ref="G515:G578" si="34">IF(ISNA(D515),IF(AND(ISNA(B515),ISNA(C515)),IF(ISNA(B515),C515,B515),AVERAGE(B515,C515)),D515)</f>
        <v>62.84</v>
      </c>
      <c r="H515" s="4">
        <f t="shared" ref="H515:H578" si="35">AVERAGE(E515:G515)</f>
        <v>57.314999999999998</v>
      </c>
    </row>
    <row r="516" spans="1:8" x14ac:dyDescent="0.35">
      <c r="A516" s="5">
        <v>40135</v>
      </c>
      <c r="B516" s="4">
        <f>VLOOKUP($A516,'Implied Correlation'!D:E,2,0)</f>
        <v>48.98</v>
      </c>
      <c r="C516" s="4" t="e">
        <f>VLOOKUP($A516,'Implied Correlation'!G:H,2,0)</f>
        <v>#N/A</v>
      </c>
      <c r="D516" s="4">
        <f>VLOOKUP($A516,'Implied Correlation'!A:B,2,0)</f>
        <v>62.93</v>
      </c>
      <c r="E516" s="4">
        <f t="shared" si="32"/>
        <v>48.98</v>
      </c>
      <c r="F516" s="4">
        <f t="shared" si="33"/>
        <v>55.954999999999998</v>
      </c>
      <c r="G516" s="4">
        <f t="shared" si="34"/>
        <v>62.93</v>
      </c>
      <c r="H516" s="4">
        <f t="shared" si="35"/>
        <v>55.955000000000005</v>
      </c>
    </row>
    <row r="517" spans="1:8" x14ac:dyDescent="0.35">
      <c r="A517" s="5">
        <v>40136</v>
      </c>
      <c r="B517" s="4">
        <f>VLOOKUP($A517,'Implied Correlation'!D:E,2,0)</f>
        <v>49.14</v>
      </c>
      <c r="C517" s="4" t="e">
        <f>VLOOKUP($A517,'Implied Correlation'!G:H,2,0)</f>
        <v>#N/A</v>
      </c>
      <c r="D517" s="4">
        <f>VLOOKUP($A517,'Implied Correlation'!A:B,2,0)</f>
        <v>62.93</v>
      </c>
      <c r="E517" s="4">
        <f t="shared" si="32"/>
        <v>49.14</v>
      </c>
      <c r="F517" s="4">
        <f t="shared" si="33"/>
        <v>56.034999999999997</v>
      </c>
      <c r="G517" s="4">
        <f t="shared" si="34"/>
        <v>62.93</v>
      </c>
      <c r="H517" s="4">
        <f t="shared" si="35"/>
        <v>56.034999999999997</v>
      </c>
    </row>
    <row r="518" spans="1:8" x14ac:dyDescent="0.35">
      <c r="A518" s="5">
        <v>40137</v>
      </c>
      <c r="B518" s="4">
        <f>VLOOKUP($A518,'Implied Correlation'!D:E,2,0)</f>
        <v>46.86</v>
      </c>
      <c r="C518" s="4" t="e">
        <f>VLOOKUP($A518,'Implied Correlation'!G:H,2,0)</f>
        <v>#N/A</v>
      </c>
      <c r="D518" s="4">
        <f>VLOOKUP($A518,'Implied Correlation'!A:B,2,0)</f>
        <v>63.74</v>
      </c>
      <c r="E518" s="4">
        <f t="shared" si="32"/>
        <v>46.86</v>
      </c>
      <c r="F518" s="4">
        <f t="shared" si="33"/>
        <v>55.3</v>
      </c>
      <c r="G518" s="4">
        <f t="shared" si="34"/>
        <v>63.74</v>
      </c>
      <c r="H518" s="4">
        <f t="shared" si="35"/>
        <v>55.300000000000004</v>
      </c>
    </row>
    <row r="519" spans="1:8" x14ac:dyDescent="0.35">
      <c r="A519" s="5">
        <v>40140</v>
      </c>
      <c r="B519" s="4">
        <f>VLOOKUP($A519,'Implied Correlation'!D:E,2,0)</f>
        <v>46.86</v>
      </c>
      <c r="C519" s="4">
        <f>VLOOKUP($A519,'Implied Correlation'!G:H,2,0)</f>
        <v>66.28</v>
      </c>
      <c r="D519" s="4">
        <f>VLOOKUP($A519,'Implied Correlation'!A:B,2,0)</f>
        <v>63.87</v>
      </c>
      <c r="E519" s="4">
        <f t="shared" si="32"/>
        <v>46.86</v>
      </c>
      <c r="F519" s="4">
        <f t="shared" si="33"/>
        <v>66.28</v>
      </c>
      <c r="G519" s="4">
        <f t="shared" si="34"/>
        <v>63.87</v>
      </c>
      <c r="H519" s="4">
        <f t="shared" si="35"/>
        <v>59.00333333333333</v>
      </c>
    </row>
    <row r="520" spans="1:8" x14ac:dyDescent="0.35">
      <c r="A520" s="5">
        <v>40141</v>
      </c>
      <c r="B520" s="4" t="e">
        <f>VLOOKUP($A520,'Implied Correlation'!D:E,2,0)</f>
        <v>#N/A</v>
      </c>
      <c r="C520" s="4">
        <f>VLOOKUP($A520,'Implied Correlation'!G:H,2,0)</f>
        <v>66.45</v>
      </c>
      <c r="D520" s="4">
        <f>VLOOKUP($A520,'Implied Correlation'!A:B,2,0)</f>
        <v>63.8</v>
      </c>
      <c r="E520" s="4">
        <f t="shared" si="32"/>
        <v>65.125</v>
      </c>
      <c r="F520" s="4">
        <f t="shared" si="33"/>
        <v>66.45</v>
      </c>
      <c r="G520" s="4">
        <f t="shared" si="34"/>
        <v>63.8</v>
      </c>
      <c r="H520" s="4">
        <f t="shared" si="35"/>
        <v>65.125</v>
      </c>
    </row>
    <row r="521" spans="1:8" x14ac:dyDescent="0.35">
      <c r="A521" s="5">
        <v>40142</v>
      </c>
      <c r="B521" s="4" t="e">
        <f>VLOOKUP($A521,'Implied Correlation'!D:E,2,0)</f>
        <v>#N/A</v>
      </c>
      <c r="C521" s="4">
        <f>VLOOKUP($A521,'Implied Correlation'!G:H,2,0)</f>
        <v>66.11</v>
      </c>
      <c r="D521" s="4">
        <f>VLOOKUP($A521,'Implied Correlation'!A:B,2,0)</f>
        <v>64.459999999999994</v>
      </c>
      <c r="E521" s="4">
        <f t="shared" si="32"/>
        <v>65.284999999999997</v>
      </c>
      <c r="F521" s="4">
        <f t="shared" si="33"/>
        <v>66.11</v>
      </c>
      <c r="G521" s="4">
        <f t="shared" si="34"/>
        <v>64.459999999999994</v>
      </c>
      <c r="H521" s="4">
        <f t="shared" si="35"/>
        <v>65.284999999999982</v>
      </c>
    </row>
    <row r="522" spans="1:8" x14ac:dyDescent="0.35">
      <c r="A522" s="5">
        <v>40143</v>
      </c>
      <c r="B522" s="4" t="e">
        <f>VLOOKUP($A522,'Implied Correlation'!D:E,2,0)</f>
        <v>#N/A</v>
      </c>
      <c r="C522" s="4" t="e">
        <f>VLOOKUP($A522,'Implied Correlation'!G:H,2,0)</f>
        <v>#N/A</v>
      </c>
      <c r="D522" s="4" t="e">
        <f>VLOOKUP($A522,'Implied Correlation'!A:B,2,0)</f>
        <v>#N/A</v>
      </c>
      <c r="E522" s="4" t="e">
        <f t="shared" si="32"/>
        <v>#N/A</v>
      </c>
      <c r="F522" s="4" t="e">
        <f t="shared" si="33"/>
        <v>#N/A</v>
      </c>
      <c r="G522" s="4" t="e">
        <f t="shared" si="34"/>
        <v>#N/A</v>
      </c>
      <c r="H522" s="4" t="e">
        <f t="shared" si="35"/>
        <v>#N/A</v>
      </c>
    </row>
    <row r="523" spans="1:8" x14ac:dyDescent="0.35">
      <c r="A523" s="5">
        <v>40144</v>
      </c>
      <c r="B523" s="4" t="e">
        <f>VLOOKUP($A523,'Implied Correlation'!D:E,2,0)</f>
        <v>#N/A</v>
      </c>
      <c r="C523" s="4">
        <f>VLOOKUP($A523,'Implied Correlation'!G:H,2,0)</f>
        <v>68.25</v>
      </c>
      <c r="D523" s="4">
        <f>VLOOKUP($A523,'Implied Correlation'!A:B,2,0)</f>
        <v>66.55</v>
      </c>
      <c r="E523" s="4">
        <f t="shared" si="32"/>
        <v>67.400000000000006</v>
      </c>
      <c r="F523" s="4">
        <f t="shared" si="33"/>
        <v>68.25</v>
      </c>
      <c r="G523" s="4">
        <f t="shared" si="34"/>
        <v>66.55</v>
      </c>
      <c r="H523" s="4">
        <f t="shared" si="35"/>
        <v>67.399999999999991</v>
      </c>
    </row>
    <row r="524" spans="1:8" x14ac:dyDescent="0.35">
      <c r="A524" s="5">
        <v>40147</v>
      </c>
      <c r="B524" s="4" t="e">
        <f>VLOOKUP($A524,'Implied Correlation'!D:E,2,0)</f>
        <v>#N/A</v>
      </c>
      <c r="C524" s="4">
        <f>VLOOKUP($A524,'Implied Correlation'!G:H,2,0)</f>
        <v>67.62</v>
      </c>
      <c r="D524" s="4">
        <f>VLOOKUP($A524,'Implied Correlation'!A:B,2,0)</f>
        <v>65.72</v>
      </c>
      <c r="E524" s="4">
        <f t="shared" si="32"/>
        <v>66.67</v>
      </c>
      <c r="F524" s="4">
        <f t="shared" si="33"/>
        <v>67.62</v>
      </c>
      <c r="G524" s="4">
        <f t="shared" si="34"/>
        <v>65.72</v>
      </c>
      <c r="H524" s="4">
        <f t="shared" si="35"/>
        <v>66.67</v>
      </c>
    </row>
    <row r="525" spans="1:8" x14ac:dyDescent="0.35">
      <c r="A525" s="5">
        <v>40148</v>
      </c>
      <c r="B525" s="4" t="e">
        <f>VLOOKUP($A525,'Implied Correlation'!D:E,2,0)</f>
        <v>#N/A</v>
      </c>
      <c r="C525" s="4">
        <f>VLOOKUP($A525,'Implied Correlation'!G:H,2,0)</f>
        <v>66.69</v>
      </c>
      <c r="D525" s="4">
        <f>VLOOKUP($A525,'Implied Correlation'!A:B,2,0)</f>
        <v>64.41</v>
      </c>
      <c r="E525" s="4">
        <f t="shared" si="32"/>
        <v>65.55</v>
      </c>
      <c r="F525" s="4">
        <f t="shared" si="33"/>
        <v>66.69</v>
      </c>
      <c r="G525" s="4">
        <f t="shared" si="34"/>
        <v>64.41</v>
      </c>
      <c r="H525" s="4">
        <f t="shared" si="35"/>
        <v>65.55</v>
      </c>
    </row>
    <row r="526" spans="1:8" x14ac:dyDescent="0.35">
      <c r="A526" s="5">
        <v>40149</v>
      </c>
      <c r="B526" s="4" t="e">
        <f>VLOOKUP($A526,'Implied Correlation'!D:E,2,0)</f>
        <v>#N/A</v>
      </c>
      <c r="C526" s="4">
        <f>VLOOKUP($A526,'Implied Correlation'!G:H,2,0)</f>
        <v>66.069999999999993</v>
      </c>
      <c r="D526" s="4">
        <f>VLOOKUP($A526,'Implied Correlation'!A:B,2,0)</f>
        <v>64.11</v>
      </c>
      <c r="E526" s="4">
        <f t="shared" si="32"/>
        <v>65.09</v>
      </c>
      <c r="F526" s="4">
        <f t="shared" si="33"/>
        <v>66.069999999999993</v>
      </c>
      <c r="G526" s="4">
        <f t="shared" si="34"/>
        <v>64.11</v>
      </c>
      <c r="H526" s="4">
        <f t="shared" si="35"/>
        <v>65.089999999999989</v>
      </c>
    </row>
    <row r="527" spans="1:8" x14ac:dyDescent="0.35">
      <c r="A527" s="5">
        <v>40150</v>
      </c>
      <c r="B527" s="4" t="e">
        <f>VLOOKUP($A527,'Implied Correlation'!D:E,2,0)</f>
        <v>#N/A</v>
      </c>
      <c r="C527" s="4">
        <f>VLOOKUP($A527,'Implied Correlation'!G:H,2,0)</f>
        <v>67.599999999999994</v>
      </c>
      <c r="D527" s="4">
        <f>VLOOKUP($A527,'Implied Correlation'!A:B,2,0)</f>
        <v>65.239999999999995</v>
      </c>
      <c r="E527" s="4">
        <f t="shared" si="32"/>
        <v>66.419999999999987</v>
      </c>
      <c r="F527" s="4">
        <f t="shared" si="33"/>
        <v>67.599999999999994</v>
      </c>
      <c r="G527" s="4">
        <f t="shared" si="34"/>
        <v>65.239999999999995</v>
      </c>
      <c r="H527" s="4">
        <f t="shared" si="35"/>
        <v>66.42</v>
      </c>
    </row>
    <row r="528" spans="1:8" x14ac:dyDescent="0.35">
      <c r="A528" s="5">
        <v>40151</v>
      </c>
      <c r="B528" s="4" t="e">
        <f>VLOOKUP($A528,'Implied Correlation'!D:E,2,0)</f>
        <v>#N/A</v>
      </c>
      <c r="C528" s="4">
        <f>VLOOKUP($A528,'Implied Correlation'!G:H,2,0)</f>
        <v>66.69</v>
      </c>
      <c r="D528" s="4">
        <f>VLOOKUP($A528,'Implied Correlation'!A:B,2,0)</f>
        <v>63.28</v>
      </c>
      <c r="E528" s="4">
        <f t="shared" si="32"/>
        <v>64.984999999999999</v>
      </c>
      <c r="F528" s="4">
        <f t="shared" si="33"/>
        <v>66.69</v>
      </c>
      <c r="G528" s="4">
        <f t="shared" si="34"/>
        <v>63.28</v>
      </c>
      <c r="H528" s="4">
        <f t="shared" si="35"/>
        <v>64.984999999999999</v>
      </c>
    </row>
    <row r="529" spans="1:8" x14ac:dyDescent="0.35">
      <c r="A529" s="5">
        <v>40154</v>
      </c>
      <c r="B529" s="4" t="e">
        <f>VLOOKUP($A529,'Implied Correlation'!D:E,2,0)</f>
        <v>#N/A</v>
      </c>
      <c r="C529" s="4">
        <f>VLOOKUP($A529,'Implied Correlation'!G:H,2,0)</f>
        <v>66.11</v>
      </c>
      <c r="D529" s="4">
        <f>VLOOKUP($A529,'Implied Correlation'!A:B,2,0)</f>
        <v>63.64</v>
      </c>
      <c r="E529" s="4">
        <f t="shared" si="32"/>
        <v>64.875</v>
      </c>
      <c r="F529" s="4">
        <f t="shared" si="33"/>
        <v>66.11</v>
      </c>
      <c r="G529" s="4">
        <f t="shared" si="34"/>
        <v>63.64</v>
      </c>
      <c r="H529" s="4">
        <f t="shared" si="35"/>
        <v>64.875</v>
      </c>
    </row>
    <row r="530" spans="1:8" x14ac:dyDescent="0.35">
      <c r="A530" s="5">
        <v>40155</v>
      </c>
      <c r="B530" s="4" t="e">
        <f>VLOOKUP($A530,'Implied Correlation'!D:E,2,0)</f>
        <v>#N/A</v>
      </c>
      <c r="C530" s="4">
        <f>VLOOKUP($A530,'Implied Correlation'!G:H,2,0)</f>
        <v>66.44</v>
      </c>
      <c r="D530" s="4">
        <f>VLOOKUP($A530,'Implied Correlation'!A:B,2,0)</f>
        <v>63.81</v>
      </c>
      <c r="E530" s="4">
        <f t="shared" si="32"/>
        <v>65.125</v>
      </c>
      <c r="F530" s="4">
        <f t="shared" si="33"/>
        <v>66.44</v>
      </c>
      <c r="G530" s="4">
        <f t="shared" si="34"/>
        <v>63.81</v>
      </c>
      <c r="H530" s="4">
        <f t="shared" si="35"/>
        <v>65.125</v>
      </c>
    </row>
    <row r="531" spans="1:8" x14ac:dyDescent="0.35">
      <c r="A531" s="5">
        <v>40156</v>
      </c>
      <c r="B531" s="4" t="e">
        <f>VLOOKUP($A531,'Implied Correlation'!D:E,2,0)</f>
        <v>#N/A</v>
      </c>
      <c r="C531" s="4">
        <f>VLOOKUP($A531,'Implied Correlation'!G:H,2,0)</f>
        <v>66.56</v>
      </c>
      <c r="D531" s="4">
        <f>VLOOKUP($A531,'Implied Correlation'!A:B,2,0)</f>
        <v>62.83</v>
      </c>
      <c r="E531" s="4">
        <f t="shared" si="32"/>
        <v>64.694999999999993</v>
      </c>
      <c r="F531" s="4">
        <f t="shared" si="33"/>
        <v>66.56</v>
      </c>
      <c r="G531" s="4">
        <f t="shared" si="34"/>
        <v>62.83</v>
      </c>
      <c r="H531" s="4">
        <f t="shared" si="35"/>
        <v>64.694999999999993</v>
      </c>
    </row>
    <row r="532" spans="1:8" x14ac:dyDescent="0.35">
      <c r="A532" s="5">
        <v>40157</v>
      </c>
      <c r="B532" s="4" t="e">
        <f>VLOOKUP($A532,'Implied Correlation'!D:E,2,0)</f>
        <v>#N/A</v>
      </c>
      <c r="C532" s="4">
        <f>VLOOKUP($A532,'Implied Correlation'!G:H,2,0)</f>
        <v>67</v>
      </c>
      <c r="D532" s="4">
        <f>VLOOKUP($A532,'Implied Correlation'!A:B,2,0)</f>
        <v>63.41</v>
      </c>
      <c r="E532" s="4">
        <f t="shared" si="32"/>
        <v>65.204999999999998</v>
      </c>
      <c r="F532" s="4">
        <f t="shared" si="33"/>
        <v>67</v>
      </c>
      <c r="G532" s="4">
        <f t="shared" si="34"/>
        <v>63.41</v>
      </c>
      <c r="H532" s="4">
        <f t="shared" si="35"/>
        <v>65.204999999999998</v>
      </c>
    </row>
    <row r="533" spans="1:8" x14ac:dyDescent="0.35">
      <c r="A533" s="5">
        <v>40158</v>
      </c>
      <c r="B533" s="4" t="e">
        <f>VLOOKUP($A533,'Implied Correlation'!D:E,2,0)</f>
        <v>#N/A</v>
      </c>
      <c r="C533" s="4">
        <f>VLOOKUP($A533,'Implied Correlation'!G:H,2,0)</f>
        <v>65.16</v>
      </c>
      <c r="D533" s="4">
        <f>VLOOKUP($A533,'Implied Correlation'!A:B,2,0)</f>
        <v>62.83</v>
      </c>
      <c r="E533" s="4">
        <f t="shared" si="32"/>
        <v>63.994999999999997</v>
      </c>
      <c r="F533" s="4">
        <f t="shared" si="33"/>
        <v>65.16</v>
      </c>
      <c r="G533" s="4">
        <f t="shared" si="34"/>
        <v>62.83</v>
      </c>
      <c r="H533" s="4">
        <f t="shared" si="35"/>
        <v>63.995000000000005</v>
      </c>
    </row>
    <row r="534" spans="1:8" x14ac:dyDescent="0.35">
      <c r="A534" s="5">
        <v>40161</v>
      </c>
      <c r="B534" s="4" t="e">
        <f>VLOOKUP($A534,'Implied Correlation'!D:E,2,0)</f>
        <v>#N/A</v>
      </c>
      <c r="C534" s="4">
        <f>VLOOKUP($A534,'Implied Correlation'!G:H,2,0)</f>
        <v>64.66</v>
      </c>
      <c r="D534" s="4">
        <f>VLOOKUP($A534,'Implied Correlation'!A:B,2,0)</f>
        <v>63.29</v>
      </c>
      <c r="E534" s="4">
        <f t="shared" si="32"/>
        <v>63.974999999999994</v>
      </c>
      <c r="F534" s="4">
        <f t="shared" si="33"/>
        <v>64.66</v>
      </c>
      <c r="G534" s="4">
        <f t="shared" si="34"/>
        <v>63.29</v>
      </c>
      <c r="H534" s="4">
        <f t="shared" si="35"/>
        <v>63.974999999999994</v>
      </c>
    </row>
    <row r="535" spans="1:8" x14ac:dyDescent="0.35">
      <c r="A535" s="5">
        <v>40162</v>
      </c>
      <c r="B535" s="4" t="e">
        <f>VLOOKUP($A535,'Implied Correlation'!D:E,2,0)</f>
        <v>#N/A</v>
      </c>
      <c r="C535" s="4">
        <f>VLOOKUP($A535,'Implied Correlation'!G:H,2,0)</f>
        <v>65.209999999999994</v>
      </c>
      <c r="D535" s="4">
        <f>VLOOKUP($A535,'Implied Correlation'!A:B,2,0)</f>
        <v>63.45</v>
      </c>
      <c r="E535" s="4">
        <f t="shared" si="32"/>
        <v>64.33</v>
      </c>
      <c r="F535" s="4">
        <f t="shared" si="33"/>
        <v>65.209999999999994</v>
      </c>
      <c r="G535" s="4">
        <f t="shared" si="34"/>
        <v>63.45</v>
      </c>
      <c r="H535" s="4">
        <f t="shared" si="35"/>
        <v>64.33</v>
      </c>
    </row>
    <row r="536" spans="1:8" x14ac:dyDescent="0.35">
      <c r="A536" s="5">
        <v>40163</v>
      </c>
      <c r="B536" s="4" t="e">
        <f>VLOOKUP($A536,'Implied Correlation'!D:E,2,0)</f>
        <v>#N/A</v>
      </c>
      <c r="C536" s="4">
        <f>VLOOKUP($A536,'Implied Correlation'!G:H,2,0)</f>
        <v>64.13</v>
      </c>
      <c r="D536" s="4">
        <f>VLOOKUP($A536,'Implied Correlation'!A:B,2,0)</f>
        <v>62.33</v>
      </c>
      <c r="E536" s="4">
        <f t="shared" si="32"/>
        <v>63.23</v>
      </c>
      <c r="F536" s="4">
        <f t="shared" si="33"/>
        <v>64.13</v>
      </c>
      <c r="G536" s="4">
        <f t="shared" si="34"/>
        <v>62.33</v>
      </c>
      <c r="H536" s="4">
        <f t="shared" si="35"/>
        <v>63.23</v>
      </c>
    </row>
    <row r="537" spans="1:8" x14ac:dyDescent="0.35">
      <c r="A537" s="5">
        <v>40164</v>
      </c>
      <c r="B537" s="4" t="e">
        <f>VLOOKUP($A537,'Implied Correlation'!D:E,2,0)</f>
        <v>#N/A</v>
      </c>
      <c r="C537" s="4">
        <f>VLOOKUP($A537,'Implied Correlation'!G:H,2,0)</f>
        <v>64.55</v>
      </c>
      <c r="D537" s="4">
        <f>VLOOKUP($A537,'Implied Correlation'!A:B,2,0)</f>
        <v>62.48</v>
      </c>
      <c r="E537" s="4">
        <f t="shared" si="32"/>
        <v>63.515000000000001</v>
      </c>
      <c r="F537" s="4">
        <f t="shared" si="33"/>
        <v>64.55</v>
      </c>
      <c r="G537" s="4">
        <f t="shared" si="34"/>
        <v>62.48</v>
      </c>
      <c r="H537" s="4">
        <f t="shared" si="35"/>
        <v>63.514999999999993</v>
      </c>
    </row>
    <row r="538" spans="1:8" x14ac:dyDescent="0.35">
      <c r="A538" s="5">
        <v>40165</v>
      </c>
      <c r="B538" s="4" t="e">
        <f>VLOOKUP($A538,'Implied Correlation'!D:E,2,0)</f>
        <v>#N/A</v>
      </c>
      <c r="C538" s="4">
        <f>VLOOKUP($A538,'Implied Correlation'!G:H,2,0)</f>
        <v>64.180000000000007</v>
      </c>
      <c r="D538" s="4">
        <f>VLOOKUP($A538,'Implied Correlation'!A:B,2,0)</f>
        <v>62.52</v>
      </c>
      <c r="E538" s="4">
        <f t="shared" si="32"/>
        <v>63.350000000000009</v>
      </c>
      <c r="F538" s="4">
        <f t="shared" si="33"/>
        <v>64.180000000000007</v>
      </c>
      <c r="G538" s="4">
        <f t="shared" si="34"/>
        <v>62.52</v>
      </c>
      <c r="H538" s="4">
        <f t="shared" si="35"/>
        <v>63.35</v>
      </c>
    </row>
    <row r="539" spans="1:8" x14ac:dyDescent="0.35">
      <c r="A539" s="5">
        <v>40168</v>
      </c>
      <c r="B539" s="4" t="e">
        <f>VLOOKUP($A539,'Implied Correlation'!D:E,2,0)</f>
        <v>#N/A</v>
      </c>
      <c r="C539" s="4">
        <f>VLOOKUP($A539,'Implied Correlation'!G:H,2,0)</f>
        <v>64.73</v>
      </c>
      <c r="D539" s="4">
        <f>VLOOKUP($A539,'Implied Correlation'!A:B,2,0)</f>
        <v>63.47</v>
      </c>
      <c r="E539" s="4">
        <f t="shared" si="32"/>
        <v>64.099999999999994</v>
      </c>
      <c r="F539" s="4">
        <f t="shared" si="33"/>
        <v>64.73</v>
      </c>
      <c r="G539" s="4">
        <f t="shared" si="34"/>
        <v>63.47</v>
      </c>
      <c r="H539" s="4">
        <f t="shared" si="35"/>
        <v>64.099999999999994</v>
      </c>
    </row>
    <row r="540" spans="1:8" x14ac:dyDescent="0.35">
      <c r="A540" s="5">
        <v>40169</v>
      </c>
      <c r="B540" s="4" t="e">
        <f>VLOOKUP($A540,'Implied Correlation'!D:E,2,0)</f>
        <v>#N/A</v>
      </c>
      <c r="C540" s="4">
        <f>VLOOKUP($A540,'Implied Correlation'!G:H,2,0)</f>
        <v>63.77</v>
      </c>
      <c r="D540" s="4">
        <f>VLOOKUP($A540,'Implied Correlation'!A:B,2,0)</f>
        <v>62.07</v>
      </c>
      <c r="E540" s="4">
        <f t="shared" si="32"/>
        <v>62.92</v>
      </c>
      <c r="F540" s="4">
        <f t="shared" si="33"/>
        <v>63.77</v>
      </c>
      <c r="G540" s="4">
        <f t="shared" si="34"/>
        <v>62.07</v>
      </c>
      <c r="H540" s="4">
        <f t="shared" si="35"/>
        <v>62.919999999999995</v>
      </c>
    </row>
    <row r="541" spans="1:8" x14ac:dyDescent="0.35">
      <c r="A541" s="5">
        <v>40170</v>
      </c>
      <c r="B541" s="4" t="e">
        <f>VLOOKUP($A541,'Implied Correlation'!D:E,2,0)</f>
        <v>#N/A</v>
      </c>
      <c r="C541" s="4">
        <f>VLOOKUP($A541,'Implied Correlation'!G:H,2,0)</f>
        <v>63.99</v>
      </c>
      <c r="D541" s="4">
        <f>VLOOKUP($A541,'Implied Correlation'!A:B,2,0)</f>
        <v>62.76</v>
      </c>
      <c r="E541" s="4">
        <f t="shared" si="32"/>
        <v>63.375</v>
      </c>
      <c r="F541" s="4">
        <f t="shared" si="33"/>
        <v>63.99</v>
      </c>
      <c r="G541" s="4">
        <f t="shared" si="34"/>
        <v>62.76</v>
      </c>
      <c r="H541" s="4">
        <f t="shared" si="35"/>
        <v>63.375</v>
      </c>
    </row>
    <row r="542" spans="1:8" x14ac:dyDescent="0.35">
      <c r="A542" s="5">
        <v>40171</v>
      </c>
      <c r="B542" s="4" t="e">
        <f>VLOOKUP($A542,'Implied Correlation'!D:E,2,0)</f>
        <v>#N/A</v>
      </c>
      <c r="C542" s="4">
        <f>VLOOKUP($A542,'Implied Correlation'!G:H,2,0)</f>
        <v>63.42</v>
      </c>
      <c r="D542" s="4">
        <f>VLOOKUP($A542,'Implied Correlation'!A:B,2,0)</f>
        <v>62.13</v>
      </c>
      <c r="E542" s="4">
        <f t="shared" si="32"/>
        <v>62.775000000000006</v>
      </c>
      <c r="F542" s="4">
        <f t="shared" si="33"/>
        <v>63.42</v>
      </c>
      <c r="G542" s="4">
        <f t="shared" si="34"/>
        <v>62.13</v>
      </c>
      <c r="H542" s="4">
        <f t="shared" si="35"/>
        <v>62.775000000000006</v>
      </c>
    </row>
    <row r="543" spans="1:8" x14ac:dyDescent="0.35">
      <c r="A543" s="5">
        <v>40172</v>
      </c>
      <c r="B543" s="4" t="e">
        <f>VLOOKUP($A543,'Implied Correlation'!D:E,2,0)</f>
        <v>#N/A</v>
      </c>
      <c r="C543" s="4" t="e">
        <f>VLOOKUP($A543,'Implied Correlation'!G:H,2,0)</f>
        <v>#N/A</v>
      </c>
      <c r="D543" s="4" t="e">
        <f>VLOOKUP($A543,'Implied Correlation'!A:B,2,0)</f>
        <v>#N/A</v>
      </c>
      <c r="E543" s="4" t="e">
        <f t="shared" si="32"/>
        <v>#N/A</v>
      </c>
      <c r="F543" s="4" t="e">
        <f t="shared" si="33"/>
        <v>#N/A</v>
      </c>
      <c r="G543" s="4" t="e">
        <f t="shared" si="34"/>
        <v>#N/A</v>
      </c>
      <c r="H543" s="4" t="e">
        <f t="shared" si="35"/>
        <v>#N/A</v>
      </c>
    </row>
    <row r="544" spans="1:8" x14ac:dyDescent="0.35">
      <c r="A544" s="5">
        <v>40175</v>
      </c>
      <c r="B544" s="4" t="e">
        <f>VLOOKUP($A544,'Implied Correlation'!D:E,2,0)</f>
        <v>#N/A</v>
      </c>
      <c r="C544" s="4">
        <f>VLOOKUP($A544,'Implied Correlation'!G:H,2,0)</f>
        <v>62.78</v>
      </c>
      <c r="D544" s="4">
        <f>VLOOKUP($A544,'Implied Correlation'!A:B,2,0)</f>
        <v>62.13</v>
      </c>
      <c r="E544" s="4">
        <f t="shared" si="32"/>
        <v>62.454999999999998</v>
      </c>
      <c r="F544" s="4">
        <f t="shared" si="33"/>
        <v>62.78</v>
      </c>
      <c r="G544" s="4">
        <f t="shared" si="34"/>
        <v>62.13</v>
      </c>
      <c r="H544" s="4">
        <f t="shared" si="35"/>
        <v>62.455000000000005</v>
      </c>
    </row>
    <row r="545" spans="1:8" x14ac:dyDescent="0.35">
      <c r="A545" s="5">
        <v>40176</v>
      </c>
      <c r="B545" s="4" t="e">
        <f>VLOOKUP($A545,'Implied Correlation'!D:E,2,0)</f>
        <v>#N/A</v>
      </c>
      <c r="C545" s="4">
        <f>VLOOKUP($A545,'Implied Correlation'!G:H,2,0)</f>
        <v>64.040000000000006</v>
      </c>
      <c r="D545" s="4">
        <f>VLOOKUP($A545,'Implied Correlation'!A:B,2,0)</f>
        <v>63.15</v>
      </c>
      <c r="E545" s="4">
        <f t="shared" si="32"/>
        <v>63.594999999999999</v>
      </c>
      <c r="F545" s="4">
        <f t="shared" si="33"/>
        <v>64.040000000000006</v>
      </c>
      <c r="G545" s="4">
        <f t="shared" si="34"/>
        <v>63.15</v>
      </c>
      <c r="H545" s="4">
        <f t="shared" si="35"/>
        <v>63.594999999999999</v>
      </c>
    </row>
    <row r="546" spans="1:8" x14ac:dyDescent="0.35">
      <c r="A546" s="5">
        <v>40177</v>
      </c>
      <c r="B546" s="4" t="e">
        <f>VLOOKUP($A546,'Implied Correlation'!D:E,2,0)</f>
        <v>#N/A</v>
      </c>
      <c r="C546" s="4">
        <f>VLOOKUP($A546,'Implied Correlation'!G:H,2,0)</f>
        <v>64.260000000000005</v>
      </c>
      <c r="D546" s="4">
        <f>VLOOKUP($A546,'Implied Correlation'!A:B,2,0)</f>
        <v>63.24</v>
      </c>
      <c r="E546" s="4">
        <f t="shared" si="32"/>
        <v>63.75</v>
      </c>
      <c r="F546" s="4">
        <f t="shared" si="33"/>
        <v>64.260000000000005</v>
      </c>
      <c r="G546" s="4">
        <f t="shared" si="34"/>
        <v>63.24</v>
      </c>
      <c r="H546" s="4">
        <f t="shared" si="35"/>
        <v>63.75</v>
      </c>
    </row>
    <row r="547" spans="1:8" x14ac:dyDescent="0.35">
      <c r="A547" s="5">
        <v>40178</v>
      </c>
      <c r="B547" s="4" t="e">
        <f>VLOOKUP($A547,'Implied Correlation'!D:E,2,0)</f>
        <v>#N/A</v>
      </c>
      <c r="C547" s="4">
        <f>VLOOKUP($A547,'Implied Correlation'!G:H,2,0)</f>
        <v>65.73</v>
      </c>
      <c r="D547" s="4">
        <f>VLOOKUP($A547,'Implied Correlation'!A:B,2,0)</f>
        <v>64.209999999999994</v>
      </c>
      <c r="E547" s="4">
        <f t="shared" si="32"/>
        <v>64.97</v>
      </c>
      <c r="F547" s="4">
        <f t="shared" si="33"/>
        <v>65.73</v>
      </c>
      <c r="G547" s="4">
        <f t="shared" si="34"/>
        <v>64.209999999999994</v>
      </c>
      <c r="H547" s="4">
        <f t="shared" si="35"/>
        <v>64.969999999999985</v>
      </c>
    </row>
    <row r="548" spans="1:8" x14ac:dyDescent="0.35">
      <c r="A548" s="5">
        <v>40179</v>
      </c>
      <c r="B548" s="4" t="e">
        <f>VLOOKUP($A548,'Implied Correlation'!D:E,2,0)</f>
        <v>#N/A</v>
      </c>
      <c r="C548" s="4" t="e">
        <f>VLOOKUP($A548,'Implied Correlation'!G:H,2,0)</f>
        <v>#N/A</v>
      </c>
      <c r="D548" s="4" t="e">
        <f>VLOOKUP($A548,'Implied Correlation'!A:B,2,0)</f>
        <v>#N/A</v>
      </c>
      <c r="E548" s="4" t="e">
        <f t="shared" si="32"/>
        <v>#N/A</v>
      </c>
      <c r="F548" s="4" t="e">
        <f t="shared" si="33"/>
        <v>#N/A</v>
      </c>
      <c r="G548" s="4" t="e">
        <f t="shared" si="34"/>
        <v>#N/A</v>
      </c>
      <c r="H548" s="4" t="e">
        <f t="shared" si="35"/>
        <v>#N/A</v>
      </c>
    </row>
    <row r="549" spans="1:8" x14ac:dyDescent="0.35">
      <c r="A549" s="5">
        <v>40182</v>
      </c>
      <c r="B549" s="4" t="e">
        <f>VLOOKUP($A549,'Implied Correlation'!D:E,2,0)</f>
        <v>#N/A</v>
      </c>
      <c r="C549" s="4">
        <f>VLOOKUP($A549,'Implied Correlation'!G:H,2,0)</f>
        <v>63.94</v>
      </c>
      <c r="D549" s="4">
        <f>VLOOKUP($A549,'Implied Correlation'!A:B,2,0)</f>
        <v>64.06</v>
      </c>
      <c r="E549" s="4">
        <f t="shared" si="32"/>
        <v>64</v>
      </c>
      <c r="F549" s="4">
        <f t="shared" si="33"/>
        <v>63.94</v>
      </c>
      <c r="G549" s="4">
        <f t="shared" si="34"/>
        <v>64.06</v>
      </c>
      <c r="H549" s="4">
        <f t="shared" si="35"/>
        <v>64</v>
      </c>
    </row>
    <row r="550" spans="1:8" x14ac:dyDescent="0.35">
      <c r="A550" s="5">
        <v>40183</v>
      </c>
      <c r="B550" s="4" t="e">
        <f>VLOOKUP($A550,'Implied Correlation'!D:E,2,0)</f>
        <v>#N/A</v>
      </c>
      <c r="C550" s="4">
        <f>VLOOKUP($A550,'Implied Correlation'!G:H,2,0)</f>
        <v>63.75</v>
      </c>
      <c r="D550" s="4">
        <f>VLOOKUP($A550,'Implied Correlation'!A:B,2,0)</f>
        <v>63.32</v>
      </c>
      <c r="E550" s="4">
        <f t="shared" si="32"/>
        <v>63.534999999999997</v>
      </c>
      <c r="F550" s="4">
        <f t="shared" si="33"/>
        <v>63.75</v>
      </c>
      <c r="G550" s="4">
        <f t="shared" si="34"/>
        <v>63.32</v>
      </c>
      <c r="H550" s="4">
        <f t="shared" si="35"/>
        <v>63.534999999999997</v>
      </c>
    </row>
    <row r="551" spans="1:8" x14ac:dyDescent="0.35">
      <c r="A551" s="5">
        <v>40184</v>
      </c>
      <c r="B551" s="4" t="e">
        <f>VLOOKUP($A551,'Implied Correlation'!D:E,2,0)</f>
        <v>#N/A</v>
      </c>
      <c r="C551" s="4">
        <f>VLOOKUP($A551,'Implied Correlation'!G:H,2,0)</f>
        <v>63.24</v>
      </c>
      <c r="D551" s="4">
        <f>VLOOKUP($A551,'Implied Correlation'!A:B,2,0)</f>
        <v>62.56</v>
      </c>
      <c r="E551" s="4">
        <f t="shared" si="32"/>
        <v>62.900000000000006</v>
      </c>
      <c r="F551" s="4">
        <f t="shared" si="33"/>
        <v>63.24</v>
      </c>
      <c r="G551" s="4">
        <f t="shared" si="34"/>
        <v>62.56</v>
      </c>
      <c r="H551" s="4">
        <f t="shared" si="35"/>
        <v>62.900000000000006</v>
      </c>
    </row>
    <row r="552" spans="1:8" x14ac:dyDescent="0.35">
      <c r="A552" s="5">
        <v>40185</v>
      </c>
      <c r="B552" s="4" t="e">
        <f>VLOOKUP($A552,'Implied Correlation'!D:E,2,0)</f>
        <v>#N/A</v>
      </c>
      <c r="C552" s="4">
        <f>VLOOKUP($A552,'Implied Correlation'!G:H,2,0)</f>
        <v>60.61</v>
      </c>
      <c r="D552" s="4">
        <f>VLOOKUP($A552,'Implied Correlation'!A:B,2,0)</f>
        <v>61.2</v>
      </c>
      <c r="E552" s="4">
        <f t="shared" si="32"/>
        <v>60.905000000000001</v>
      </c>
      <c r="F552" s="4">
        <f t="shared" si="33"/>
        <v>60.61</v>
      </c>
      <c r="G552" s="4">
        <f t="shared" si="34"/>
        <v>61.2</v>
      </c>
      <c r="H552" s="4">
        <f t="shared" si="35"/>
        <v>60.905000000000001</v>
      </c>
    </row>
    <row r="553" spans="1:8" x14ac:dyDescent="0.35">
      <c r="A553" s="5">
        <v>40186</v>
      </c>
      <c r="B553" s="4" t="e">
        <f>VLOOKUP($A553,'Implied Correlation'!D:E,2,0)</f>
        <v>#N/A</v>
      </c>
      <c r="C553" s="4">
        <f>VLOOKUP($A553,'Implied Correlation'!G:H,2,0)</f>
        <v>59.07</v>
      </c>
      <c r="D553" s="4">
        <f>VLOOKUP($A553,'Implied Correlation'!A:B,2,0)</f>
        <v>59.33</v>
      </c>
      <c r="E553" s="4">
        <f t="shared" si="32"/>
        <v>59.2</v>
      </c>
      <c r="F553" s="4">
        <f t="shared" si="33"/>
        <v>59.07</v>
      </c>
      <c r="G553" s="4">
        <f t="shared" si="34"/>
        <v>59.33</v>
      </c>
      <c r="H553" s="4">
        <f t="shared" si="35"/>
        <v>59.20000000000001</v>
      </c>
    </row>
    <row r="554" spans="1:8" x14ac:dyDescent="0.35">
      <c r="A554" s="5">
        <v>40189</v>
      </c>
      <c r="B554" s="4" t="e">
        <f>VLOOKUP($A554,'Implied Correlation'!D:E,2,0)</f>
        <v>#N/A</v>
      </c>
      <c r="C554" s="4">
        <f>VLOOKUP($A554,'Implied Correlation'!G:H,2,0)</f>
        <v>60.62</v>
      </c>
      <c r="D554" s="4">
        <f>VLOOKUP($A554,'Implied Correlation'!A:B,2,0)</f>
        <v>59.33</v>
      </c>
      <c r="E554" s="4">
        <f t="shared" si="32"/>
        <v>59.974999999999994</v>
      </c>
      <c r="F554" s="4">
        <f t="shared" si="33"/>
        <v>60.62</v>
      </c>
      <c r="G554" s="4">
        <f t="shared" si="34"/>
        <v>59.33</v>
      </c>
      <c r="H554" s="4">
        <f t="shared" si="35"/>
        <v>59.975000000000001</v>
      </c>
    </row>
    <row r="555" spans="1:8" x14ac:dyDescent="0.35">
      <c r="A555" s="5">
        <v>40190</v>
      </c>
      <c r="B555" s="4" t="e">
        <f>VLOOKUP($A555,'Implied Correlation'!D:E,2,0)</f>
        <v>#N/A</v>
      </c>
      <c r="C555" s="4">
        <f>VLOOKUP($A555,'Implied Correlation'!G:H,2,0)</f>
        <v>58.57</v>
      </c>
      <c r="D555" s="4">
        <f>VLOOKUP($A555,'Implied Correlation'!A:B,2,0)</f>
        <v>60.47</v>
      </c>
      <c r="E555" s="4">
        <f t="shared" si="32"/>
        <v>59.519999999999996</v>
      </c>
      <c r="F555" s="4">
        <f t="shared" si="33"/>
        <v>58.57</v>
      </c>
      <c r="G555" s="4">
        <f t="shared" si="34"/>
        <v>60.47</v>
      </c>
      <c r="H555" s="4">
        <f t="shared" si="35"/>
        <v>59.52</v>
      </c>
    </row>
    <row r="556" spans="1:8" x14ac:dyDescent="0.35">
      <c r="A556" s="5">
        <v>40191</v>
      </c>
      <c r="B556" s="4" t="e">
        <f>VLOOKUP($A556,'Implied Correlation'!D:E,2,0)</f>
        <v>#N/A</v>
      </c>
      <c r="C556" s="4">
        <f>VLOOKUP($A556,'Implied Correlation'!G:H,2,0)</f>
        <v>58.36</v>
      </c>
      <c r="D556" s="4">
        <f>VLOOKUP($A556,'Implied Correlation'!A:B,2,0)</f>
        <v>60.06</v>
      </c>
      <c r="E556" s="4">
        <f t="shared" si="32"/>
        <v>59.21</v>
      </c>
      <c r="F556" s="4">
        <f t="shared" si="33"/>
        <v>58.36</v>
      </c>
      <c r="G556" s="4">
        <f t="shared" si="34"/>
        <v>60.06</v>
      </c>
      <c r="H556" s="4">
        <f t="shared" si="35"/>
        <v>59.21</v>
      </c>
    </row>
    <row r="557" spans="1:8" x14ac:dyDescent="0.35">
      <c r="A557" s="5">
        <v>40192</v>
      </c>
      <c r="B557" s="4" t="e">
        <f>VLOOKUP($A557,'Implied Correlation'!D:E,2,0)</f>
        <v>#N/A</v>
      </c>
      <c r="C557" s="4">
        <f>VLOOKUP($A557,'Implied Correlation'!G:H,2,0)</f>
        <v>57.55</v>
      </c>
      <c r="D557" s="4">
        <f>VLOOKUP($A557,'Implied Correlation'!A:B,2,0)</f>
        <v>60.03</v>
      </c>
      <c r="E557" s="4">
        <f t="shared" si="32"/>
        <v>58.79</v>
      </c>
      <c r="F557" s="4">
        <f t="shared" si="33"/>
        <v>57.55</v>
      </c>
      <c r="G557" s="4">
        <f t="shared" si="34"/>
        <v>60.03</v>
      </c>
      <c r="H557" s="4">
        <f t="shared" si="35"/>
        <v>58.79</v>
      </c>
    </row>
    <row r="558" spans="1:8" x14ac:dyDescent="0.35">
      <c r="A558" s="5">
        <v>40193</v>
      </c>
      <c r="B558" s="4" t="e">
        <f>VLOOKUP($A558,'Implied Correlation'!D:E,2,0)</f>
        <v>#N/A</v>
      </c>
      <c r="C558" s="4">
        <f>VLOOKUP($A558,'Implied Correlation'!G:H,2,0)</f>
        <v>61.6</v>
      </c>
      <c r="D558" s="4">
        <f>VLOOKUP($A558,'Implied Correlation'!A:B,2,0)</f>
        <v>62.88</v>
      </c>
      <c r="E558" s="4">
        <f t="shared" si="32"/>
        <v>62.24</v>
      </c>
      <c r="F558" s="4">
        <f t="shared" si="33"/>
        <v>61.6</v>
      </c>
      <c r="G558" s="4">
        <f t="shared" si="34"/>
        <v>62.88</v>
      </c>
      <c r="H558" s="4">
        <f t="shared" si="35"/>
        <v>62.24</v>
      </c>
    </row>
    <row r="559" spans="1:8" x14ac:dyDescent="0.35">
      <c r="A559" s="5">
        <v>40196</v>
      </c>
      <c r="B559" s="4" t="e">
        <f>VLOOKUP($A559,'Implied Correlation'!D:E,2,0)</f>
        <v>#N/A</v>
      </c>
      <c r="C559" s="4" t="e">
        <f>VLOOKUP($A559,'Implied Correlation'!G:H,2,0)</f>
        <v>#N/A</v>
      </c>
      <c r="D559" s="4" t="e">
        <f>VLOOKUP($A559,'Implied Correlation'!A:B,2,0)</f>
        <v>#N/A</v>
      </c>
      <c r="E559" s="4" t="e">
        <f t="shared" si="32"/>
        <v>#N/A</v>
      </c>
      <c r="F559" s="4" t="e">
        <f t="shared" si="33"/>
        <v>#N/A</v>
      </c>
      <c r="G559" s="4" t="e">
        <f t="shared" si="34"/>
        <v>#N/A</v>
      </c>
      <c r="H559" s="4" t="e">
        <f t="shared" si="35"/>
        <v>#N/A</v>
      </c>
    </row>
    <row r="560" spans="1:8" x14ac:dyDescent="0.35">
      <c r="A560" s="5">
        <v>40197</v>
      </c>
      <c r="B560" s="4" t="e">
        <f>VLOOKUP($A560,'Implied Correlation'!D:E,2,0)</f>
        <v>#N/A</v>
      </c>
      <c r="C560" s="4">
        <f>VLOOKUP($A560,'Implied Correlation'!G:H,2,0)</f>
        <v>61.15</v>
      </c>
      <c r="D560" s="4">
        <f>VLOOKUP($A560,'Implied Correlation'!A:B,2,0)</f>
        <v>64.17</v>
      </c>
      <c r="E560" s="4">
        <f t="shared" si="32"/>
        <v>62.66</v>
      </c>
      <c r="F560" s="4">
        <f t="shared" si="33"/>
        <v>61.15</v>
      </c>
      <c r="G560" s="4">
        <f t="shared" si="34"/>
        <v>64.17</v>
      </c>
      <c r="H560" s="4">
        <f t="shared" si="35"/>
        <v>62.660000000000004</v>
      </c>
    </row>
    <row r="561" spans="1:8" x14ac:dyDescent="0.35">
      <c r="A561" s="5">
        <v>40198</v>
      </c>
      <c r="B561" s="4" t="e">
        <f>VLOOKUP($A561,'Implied Correlation'!D:E,2,0)</f>
        <v>#N/A</v>
      </c>
      <c r="C561" s="4">
        <f>VLOOKUP($A561,'Implied Correlation'!G:H,2,0)</f>
        <v>62.52</v>
      </c>
      <c r="D561" s="4">
        <f>VLOOKUP($A561,'Implied Correlation'!A:B,2,0)</f>
        <v>64.069999999999993</v>
      </c>
      <c r="E561" s="4">
        <f t="shared" si="32"/>
        <v>63.295000000000002</v>
      </c>
      <c r="F561" s="4">
        <f t="shared" si="33"/>
        <v>62.52</v>
      </c>
      <c r="G561" s="4">
        <f t="shared" si="34"/>
        <v>64.069999999999993</v>
      </c>
      <c r="H561" s="4">
        <f t="shared" si="35"/>
        <v>63.294999999999995</v>
      </c>
    </row>
    <row r="562" spans="1:8" x14ac:dyDescent="0.35">
      <c r="A562" s="5">
        <v>40199</v>
      </c>
      <c r="B562" s="4" t="e">
        <f>VLOOKUP($A562,'Implied Correlation'!D:E,2,0)</f>
        <v>#N/A</v>
      </c>
      <c r="C562" s="4">
        <f>VLOOKUP($A562,'Implied Correlation'!G:H,2,0)</f>
        <v>63.85</v>
      </c>
      <c r="D562" s="4">
        <f>VLOOKUP($A562,'Implied Correlation'!A:B,2,0)</f>
        <v>65.81</v>
      </c>
      <c r="E562" s="4">
        <f t="shared" si="32"/>
        <v>64.83</v>
      </c>
      <c r="F562" s="4">
        <f t="shared" si="33"/>
        <v>63.85</v>
      </c>
      <c r="G562" s="4">
        <f t="shared" si="34"/>
        <v>65.81</v>
      </c>
      <c r="H562" s="4">
        <f t="shared" si="35"/>
        <v>64.83</v>
      </c>
    </row>
    <row r="563" spans="1:8" x14ac:dyDescent="0.35">
      <c r="A563" s="5">
        <v>40200</v>
      </c>
      <c r="B563" s="4" t="e">
        <f>VLOOKUP($A563,'Implied Correlation'!D:E,2,0)</f>
        <v>#N/A</v>
      </c>
      <c r="C563" s="4">
        <f>VLOOKUP($A563,'Implied Correlation'!G:H,2,0)</f>
        <v>65.430000000000007</v>
      </c>
      <c r="D563" s="4">
        <f>VLOOKUP($A563,'Implied Correlation'!A:B,2,0)</f>
        <v>65.63</v>
      </c>
      <c r="E563" s="4">
        <f t="shared" si="32"/>
        <v>65.53</v>
      </c>
      <c r="F563" s="4">
        <f t="shared" si="33"/>
        <v>65.430000000000007</v>
      </c>
      <c r="G563" s="4">
        <f t="shared" si="34"/>
        <v>65.63</v>
      </c>
      <c r="H563" s="4">
        <f t="shared" si="35"/>
        <v>65.53</v>
      </c>
    </row>
    <row r="564" spans="1:8" x14ac:dyDescent="0.35">
      <c r="A564" s="5">
        <v>40203</v>
      </c>
      <c r="B564" s="4" t="e">
        <f>VLOOKUP($A564,'Implied Correlation'!D:E,2,0)</f>
        <v>#N/A</v>
      </c>
      <c r="C564" s="4">
        <f>VLOOKUP($A564,'Implied Correlation'!G:H,2,0)</f>
        <v>65.44</v>
      </c>
      <c r="D564" s="4">
        <f>VLOOKUP($A564,'Implied Correlation'!A:B,2,0)</f>
        <v>64.34</v>
      </c>
      <c r="E564" s="4">
        <f t="shared" si="32"/>
        <v>64.89</v>
      </c>
      <c r="F564" s="4">
        <f t="shared" si="33"/>
        <v>65.44</v>
      </c>
      <c r="G564" s="4">
        <f t="shared" si="34"/>
        <v>64.34</v>
      </c>
      <c r="H564" s="4">
        <f t="shared" si="35"/>
        <v>64.89</v>
      </c>
    </row>
    <row r="565" spans="1:8" x14ac:dyDescent="0.35">
      <c r="A565" s="5">
        <v>40204</v>
      </c>
      <c r="B565" s="4" t="e">
        <f>VLOOKUP($A565,'Implied Correlation'!D:E,2,0)</f>
        <v>#N/A</v>
      </c>
      <c r="C565" s="4">
        <f>VLOOKUP($A565,'Implied Correlation'!G:H,2,0)</f>
        <v>65.099999999999994</v>
      </c>
      <c r="D565" s="4">
        <f>VLOOKUP($A565,'Implied Correlation'!A:B,2,0)</f>
        <v>64.27</v>
      </c>
      <c r="E565" s="4">
        <f t="shared" si="32"/>
        <v>64.685000000000002</v>
      </c>
      <c r="F565" s="4">
        <f t="shared" si="33"/>
        <v>65.099999999999994</v>
      </c>
      <c r="G565" s="4">
        <f t="shared" si="34"/>
        <v>64.27</v>
      </c>
      <c r="H565" s="4">
        <f t="shared" si="35"/>
        <v>64.685000000000002</v>
      </c>
    </row>
    <row r="566" spans="1:8" x14ac:dyDescent="0.35">
      <c r="A566" s="5">
        <v>40205</v>
      </c>
      <c r="B566" s="4" t="e">
        <f>VLOOKUP($A566,'Implied Correlation'!D:E,2,0)</f>
        <v>#N/A</v>
      </c>
      <c r="C566" s="4">
        <f>VLOOKUP($A566,'Implied Correlation'!G:H,2,0)</f>
        <v>64.17</v>
      </c>
      <c r="D566" s="4">
        <f>VLOOKUP($A566,'Implied Correlation'!A:B,2,0)</f>
        <v>62.71</v>
      </c>
      <c r="E566" s="4">
        <f t="shared" si="32"/>
        <v>63.44</v>
      </c>
      <c r="F566" s="4">
        <f t="shared" si="33"/>
        <v>64.17</v>
      </c>
      <c r="G566" s="4">
        <f t="shared" si="34"/>
        <v>62.71</v>
      </c>
      <c r="H566" s="4">
        <f t="shared" si="35"/>
        <v>63.44</v>
      </c>
    </row>
    <row r="567" spans="1:8" x14ac:dyDescent="0.35">
      <c r="A567" s="5">
        <v>40206</v>
      </c>
      <c r="B567" s="4" t="e">
        <f>VLOOKUP($A567,'Implied Correlation'!D:E,2,0)</f>
        <v>#N/A</v>
      </c>
      <c r="C567" s="4">
        <f>VLOOKUP($A567,'Implied Correlation'!G:H,2,0)</f>
        <v>63.48</v>
      </c>
      <c r="D567" s="4">
        <f>VLOOKUP($A567,'Implied Correlation'!A:B,2,0)</f>
        <v>62.21</v>
      </c>
      <c r="E567" s="4">
        <f t="shared" si="32"/>
        <v>62.844999999999999</v>
      </c>
      <c r="F567" s="4">
        <f t="shared" si="33"/>
        <v>63.48</v>
      </c>
      <c r="G567" s="4">
        <f t="shared" si="34"/>
        <v>62.21</v>
      </c>
      <c r="H567" s="4">
        <f t="shared" si="35"/>
        <v>62.844999999999999</v>
      </c>
    </row>
    <row r="568" spans="1:8" x14ac:dyDescent="0.35">
      <c r="A568" s="5">
        <v>40207</v>
      </c>
      <c r="B568" s="4" t="e">
        <f>VLOOKUP($A568,'Implied Correlation'!D:E,2,0)</f>
        <v>#N/A</v>
      </c>
      <c r="C568" s="4">
        <f>VLOOKUP($A568,'Implied Correlation'!G:H,2,0)</f>
        <v>65.12</v>
      </c>
      <c r="D568" s="4">
        <f>VLOOKUP($A568,'Implied Correlation'!A:B,2,0)</f>
        <v>63.16</v>
      </c>
      <c r="E568" s="4">
        <f t="shared" si="32"/>
        <v>64.14</v>
      </c>
      <c r="F568" s="4">
        <f t="shared" si="33"/>
        <v>65.12</v>
      </c>
      <c r="G568" s="4">
        <f t="shared" si="34"/>
        <v>63.16</v>
      </c>
      <c r="H568" s="4">
        <f t="shared" si="35"/>
        <v>64.14</v>
      </c>
    </row>
    <row r="569" spans="1:8" x14ac:dyDescent="0.35">
      <c r="A569" s="5">
        <v>40210</v>
      </c>
      <c r="B569" s="4" t="e">
        <f>VLOOKUP($A569,'Implied Correlation'!D:E,2,0)</f>
        <v>#N/A</v>
      </c>
      <c r="C569" s="4">
        <f>VLOOKUP($A569,'Implied Correlation'!G:H,2,0)</f>
        <v>62.09</v>
      </c>
      <c r="D569" s="4">
        <f>VLOOKUP($A569,'Implied Correlation'!A:B,2,0)</f>
        <v>60.49</v>
      </c>
      <c r="E569" s="4">
        <f t="shared" si="32"/>
        <v>61.290000000000006</v>
      </c>
      <c r="F569" s="4">
        <f t="shared" si="33"/>
        <v>62.09</v>
      </c>
      <c r="G569" s="4">
        <f t="shared" si="34"/>
        <v>60.49</v>
      </c>
      <c r="H569" s="4">
        <f t="shared" si="35"/>
        <v>61.29</v>
      </c>
    </row>
    <row r="570" spans="1:8" x14ac:dyDescent="0.35">
      <c r="A570" s="5">
        <v>40211</v>
      </c>
      <c r="B570" s="4" t="e">
        <f>VLOOKUP($A570,'Implied Correlation'!D:E,2,0)</f>
        <v>#N/A</v>
      </c>
      <c r="C570" s="4">
        <f>VLOOKUP($A570,'Implied Correlation'!G:H,2,0)</f>
        <v>62.13</v>
      </c>
      <c r="D570" s="4">
        <f>VLOOKUP($A570,'Implied Correlation'!A:B,2,0)</f>
        <v>61.55</v>
      </c>
      <c r="E570" s="4">
        <f t="shared" si="32"/>
        <v>61.84</v>
      </c>
      <c r="F570" s="4">
        <f t="shared" si="33"/>
        <v>62.13</v>
      </c>
      <c r="G570" s="4">
        <f t="shared" si="34"/>
        <v>61.55</v>
      </c>
      <c r="H570" s="4">
        <f t="shared" si="35"/>
        <v>61.839999999999996</v>
      </c>
    </row>
    <row r="571" spans="1:8" x14ac:dyDescent="0.35">
      <c r="A571" s="5">
        <v>40212</v>
      </c>
      <c r="B571" s="4" t="e">
        <f>VLOOKUP($A571,'Implied Correlation'!D:E,2,0)</f>
        <v>#N/A</v>
      </c>
      <c r="C571" s="4">
        <f>VLOOKUP($A571,'Implied Correlation'!G:H,2,0)</f>
        <v>61.31</v>
      </c>
      <c r="D571" s="4">
        <f>VLOOKUP($A571,'Implied Correlation'!A:B,2,0)</f>
        <v>62.77</v>
      </c>
      <c r="E571" s="4">
        <f t="shared" si="32"/>
        <v>62.040000000000006</v>
      </c>
      <c r="F571" s="4">
        <f t="shared" si="33"/>
        <v>61.31</v>
      </c>
      <c r="G571" s="4">
        <f t="shared" si="34"/>
        <v>62.77</v>
      </c>
      <c r="H571" s="4">
        <f t="shared" si="35"/>
        <v>62.04</v>
      </c>
    </row>
    <row r="572" spans="1:8" x14ac:dyDescent="0.35">
      <c r="A572" s="5">
        <v>40213</v>
      </c>
      <c r="B572" s="4" t="e">
        <f>VLOOKUP($A572,'Implied Correlation'!D:E,2,0)</f>
        <v>#N/A</v>
      </c>
      <c r="C572" s="4">
        <f>VLOOKUP($A572,'Implied Correlation'!G:H,2,0)</f>
        <v>65.260000000000005</v>
      </c>
      <c r="D572" s="4">
        <f>VLOOKUP($A572,'Implied Correlation'!A:B,2,0)</f>
        <v>64.02</v>
      </c>
      <c r="E572" s="4">
        <f t="shared" si="32"/>
        <v>64.64</v>
      </c>
      <c r="F572" s="4">
        <f t="shared" si="33"/>
        <v>65.260000000000005</v>
      </c>
      <c r="G572" s="4">
        <f t="shared" si="34"/>
        <v>64.02</v>
      </c>
      <c r="H572" s="4">
        <f t="shared" si="35"/>
        <v>64.64</v>
      </c>
    </row>
    <row r="573" spans="1:8" x14ac:dyDescent="0.35">
      <c r="A573" s="5">
        <v>40214</v>
      </c>
      <c r="B573" s="4" t="e">
        <f>VLOOKUP($A573,'Implied Correlation'!D:E,2,0)</f>
        <v>#N/A</v>
      </c>
      <c r="C573" s="4">
        <f>VLOOKUP($A573,'Implied Correlation'!G:H,2,0)</f>
        <v>64.540000000000006</v>
      </c>
      <c r="D573" s="4">
        <f>VLOOKUP($A573,'Implied Correlation'!A:B,2,0)</f>
        <v>63.34</v>
      </c>
      <c r="E573" s="4">
        <f t="shared" si="32"/>
        <v>63.940000000000005</v>
      </c>
      <c r="F573" s="4">
        <f t="shared" si="33"/>
        <v>64.540000000000006</v>
      </c>
      <c r="G573" s="4">
        <f t="shared" si="34"/>
        <v>63.34</v>
      </c>
      <c r="H573" s="4">
        <f t="shared" si="35"/>
        <v>63.940000000000005</v>
      </c>
    </row>
    <row r="574" spans="1:8" x14ac:dyDescent="0.35">
      <c r="A574" s="5">
        <v>40217</v>
      </c>
      <c r="B574" s="4" t="e">
        <f>VLOOKUP($A574,'Implied Correlation'!D:E,2,0)</f>
        <v>#N/A</v>
      </c>
      <c r="C574" s="4">
        <f>VLOOKUP($A574,'Implied Correlation'!G:H,2,0)</f>
        <v>65.87</v>
      </c>
      <c r="D574" s="4">
        <f>VLOOKUP($A574,'Implied Correlation'!A:B,2,0)</f>
        <v>63.09</v>
      </c>
      <c r="E574" s="4">
        <f t="shared" si="32"/>
        <v>64.48</v>
      </c>
      <c r="F574" s="4">
        <f t="shared" si="33"/>
        <v>65.87</v>
      </c>
      <c r="G574" s="4">
        <f t="shared" si="34"/>
        <v>63.09</v>
      </c>
      <c r="H574" s="4">
        <f t="shared" si="35"/>
        <v>64.48</v>
      </c>
    </row>
    <row r="575" spans="1:8" x14ac:dyDescent="0.35">
      <c r="A575" s="5">
        <v>40218</v>
      </c>
      <c r="B575" s="4" t="e">
        <f>VLOOKUP($A575,'Implied Correlation'!D:E,2,0)</f>
        <v>#N/A</v>
      </c>
      <c r="C575" s="4">
        <f>VLOOKUP($A575,'Implied Correlation'!G:H,2,0)</f>
        <v>66.59</v>
      </c>
      <c r="D575" s="4">
        <f>VLOOKUP($A575,'Implied Correlation'!A:B,2,0)</f>
        <v>64.38</v>
      </c>
      <c r="E575" s="4">
        <f t="shared" si="32"/>
        <v>65.484999999999999</v>
      </c>
      <c r="F575" s="4">
        <f t="shared" si="33"/>
        <v>66.59</v>
      </c>
      <c r="G575" s="4">
        <f t="shared" si="34"/>
        <v>64.38</v>
      </c>
      <c r="H575" s="4">
        <f t="shared" si="35"/>
        <v>65.484999999999999</v>
      </c>
    </row>
    <row r="576" spans="1:8" x14ac:dyDescent="0.35">
      <c r="A576" s="5">
        <v>40219</v>
      </c>
      <c r="B576" s="4" t="e">
        <f>VLOOKUP($A576,'Implied Correlation'!D:E,2,0)</f>
        <v>#N/A</v>
      </c>
      <c r="C576" s="4">
        <f>VLOOKUP($A576,'Implied Correlation'!G:H,2,0)</f>
        <v>66.010000000000005</v>
      </c>
      <c r="D576" s="4">
        <f>VLOOKUP($A576,'Implied Correlation'!A:B,2,0)</f>
        <v>64.260000000000005</v>
      </c>
      <c r="E576" s="4">
        <f t="shared" si="32"/>
        <v>65.135000000000005</v>
      </c>
      <c r="F576" s="4">
        <f t="shared" si="33"/>
        <v>66.010000000000005</v>
      </c>
      <c r="G576" s="4">
        <f t="shared" si="34"/>
        <v>64.260000000000005</v>
      </c>
      <c r="H576" s="4">
        <f t="shared" si="35"/>
        <v>65.135000000000005</v>
      </c>
    </row>
    <row r="577" spans="1:8" x14ac:dyDescent="0.35">
      <c r="A577" s="5">
        <v>40220</v>
      </c>
      <c r="B577" s="4" t="e">
        <f>VLOOKUP($A577,'Implied Correlation'!D:E,2,0)</f>
        <v>#N/A</v>
      </c>
      <c r="C577" s="4">
        <f>VLOOKUP($A577,'Implied Correlation'!G:H,2,0)</f>
        <v>64.44</v>
      </c>
      <c r="D577" s="4">
        <f>VLOOKUP($A577,'Implied Correlation'!A:B,2,0)</f>
        <v>62.71</v>
      </c>
      <c r="E577" s="4">
        <f t="shared" si="32"/>
        <v>63.575000000000003</v>
      </c>
      <c r="F577" s="4">
        <f t="shared" si="33"/>
        <v>64.44</v>
      </c>
      <c r="G577" s="4">
        <f t="shared" si="34"/>
        <v>62.71</v>
      </c>
      <c r="H577" s="4">
        <f t="shared" si="35"/>
        <v>63.574999999999996</v>
      </c>
    </row>
    <row r="578" spans="1:8" x14ac:dyDescent="0.35">
      <c r="A578" s="5">
        <v>40221</v>
      </c>
      <c r="B578" s="4" t="e">
        <f>VLOOKUP($A578,'Implied Correlation'!D:E,2,0)</f>
        <v>#N/A</v>
      </c>
      <c r="C578" s="4">
        <f>VLOOKUP($A578,'Implied Correlation'!G:H,2,0)</f>
        <v>63.77</v>
      </c>
      <c r="D578" s="4">
        <f>VLOOKUP($A578,'Implied Correlation'!A:B,2,0)</f>
        <v>62.11</v>
      </c>
      <c r="E578" s="4">
        <f t="shared" si="32"/>
        <v>62.94</v>
      </c>
      <c r="F578" s="4">
        <f t="shared" si="33"/>
        <v>63.77</v>
      </c>
      <c r="G578" s="4">
        <f t="shared" si="34"/>
        <v>62.11</v>
      </c>
      <c r="H578" s="4">
        <f t="shared" si="35"/>
        <v>62.94</v>
      </c>
    </row>
    <row r="579" spans="1:8" x14ac:dyDescent="0.35">
      <c r="A579" s="5">
        <v>40224</v>
      </c>
      <c r="B579" s="4" t="e">
        <f>VLOOKUP($A579,'Implied Correlation'!D:E,2,0)</f>
        <v>#N/A</v>
      </c>
      <c r="C579" s="4" t="e">
        <f>VLOOKUP($A579,'Implied Correlation'!G:H,2,0)</f>
        <v>#N/A</v>
      </c>
      <c r="D579" s="4" t="e">
        <f>VLOOKUP($A579,'Implied Correlation'!A:B,2,0)</f>
        <v>#N/A</v>
      </c>
      <c r="E579" s="4" t="e">
        <f t="shared" ref="E579:E642" si="36">IF(ISNA(B579),IF(AND(ISNA(C579),ISNA(D579)),IF(ISNA(C579),D579,C579),AVERAGE(C579,D579)),B579)</f>
        <v>#N/A</v>
      </c>
      <c r="F579" s="4" t="e">
        <f t="shared" ref="F579:F642" si="37">IF(ISNA(C579),IF(AND(ISNA(D579),ISNA(B579)),IF(ISNA(D579),B579,D579),AVERAGE(D579,B579)),C579)</f>
        <v>#N/A</v>
      </c>
      <c r="G579" s="4" t="e">
        <f t="shared" ref="G579:G642" si="38">IF(ISNA(D579),IF(AND(ISNA(B579),ISNA(C579)),IF(ISNA(B579),C579,B579),AVERAGE(B579,C579)),D579)</f>
        <v>#N/A</v>
      </c>
      <c r="H579" s="4" t="e">
        <f t="shared" ref="H579:H642" si="39">AVERAGE(E579:G579)</f>
        <v>#N/A</v>
      </c>
    </row>
    <row r="580" spans="1:8" x14ac:dyDescent="0.35">
      <c r="A580" s="5">
        <v>40225</v>
      </c>
      <c r="B580" s="4" t="e">
        <f>VLOOKUP($A580,'Implied Correlation'!D:E,2,0)</f>
        <v>#N/A</v>
      </c>
      <c r="C580" s="4">
        <f>VLOOKUP($A580,'Implied Correlation'!G:H,2,0)</f>
        <v>63.66</v>
      </c>
      <c r="D580" s="4">
        <f>VLOOKUP($A580,'Implied Correlation'!A:B,2,0)</f>
        <v>63.08</v>
      </c>
      <c r="E580" s="4">
        <f t="shared" si="36"/>
        <v>63.37</v>
      </c>
      <c r="F580" s="4">
        <f t="shared" si="37"/>
        <v>63.66</v>
      </c>
      <c r="G580" s="4">
        <f t="shared" si="38"/>
        <v>63.08</v>
      </c>
      <c r="H580" s="4">
        <f t="shared" si="39"/>
        <v>63.370000000000005</v>
      </c>
    </row>
    <row r="581" spans="1:8" x14ac:dyDescent="0.35">
      <c r="A581" s="5">
        <v>40226</v>
      </c>
      <c r="B581" s="4" t="e">
        <f>VLOOKUP($A581,'Implied Correlation'!D:E,2,0)</f>
        <v>#N/A</v>
      </c>
      <c r="C581" s="4">
        <f>VLOOKUP($A581,'Implied Correlation'!G:H,2,0)</f>
        <v>63.77</v>
      </c>
      <c r="D581" s="4">
        <f>VLOOKUP($A581,'Implied Correlation'!A:B,2,0)</f>
        <v>62.54</v>
      </c>
      <c r="E581" s="4">
        <f t="shared" si="36"/>
        <v>63.155000000000001</v>
      </c>
      <c r="F581" s="4">
        <f t="shared" si="37"/>
        <v>63.77</v>
      </c>
      <c r="G581" s="4">
        <f t="shared" si="38"/>
        <v>62.54</v>
      </c>
      <c r="H581" s="4">
        <f t="shared" si="39"/>
        <v>63.155000000000001</v>
      </c>
    </row>
    <row r="582" spans="1:8" x14ac:dyDescent="0.35">
      <c r="A582" s="5">
        <v>40227</v>
      </c>
      <c r="B582" s="4" t="e">
        <f>VLOOKUP($A582,'Implied Correlation'!D:E,2,0)</f>
        <v>#N/A</v>
      </c>
      <c r="C582" s="4">
        <f>VLOOKUP($A582,'Implied Correlation'!G:H,2,0)</f>
        <v>62.66</v>
      </c>
      <c r="D582" s="4">
        <f>VLOOKUP($A582,'Implied Correlation'!A:B,2,0)</f>
        <v>61.56</v>
      </c>
      <c r="E582" s="4">
        <f t="shared" si="36"/>
        <v>62.11</v>
      </c>
      <c r="F582" s="4">
        <f t="shared" si="37"/>
        <v>62.66</v>
      </c>
      <c r="G582" s="4">
        <f t="shared" si="38"/>
        <v>61.56</v>
      </c>
      <c r="H582" s="4">
        <f t="shared" si="39"/>
        <v>62.109999999999992</v>
      </c>
    </row>
    <row r="583" spans="1:8" x14ac:dyDescent="0.35">
      <c r="A583" s="5">
        <v>40228</v>
      </c>
      <c r="B583" s="4" t="e">
        <f>VLOOKUP($A583,'Implied Correlation'!D:E,2,0)</f>
        <v>#N/A</v>
      </c>
      <c r="C583" s="4">
        <f>VLOOKUP($A583,'Implied Correlation'!G:H,2,0)</f>
        <v>62.81</v>
      </c>
      <c r="D583" s="4">
        <f>VLOOKUP($A583,'Implied Correlation'!A:B,2,0)</f>
        <v>61.08</v>
      </c>
      <c r="E583" s="4">
        <f t="shared" si="36"/>
        <v>61.945</v>
      </c>
      <c r="F583" s="4">
        <f t="shared" si="37"/>
        <v>62.81</v>
      </c>
      <c r="G583" s="4">
        <f t="shared" si="38"/>
        <v>61.08</v>
      </c>
      <c r="H583" s="4">
        <f t="shared" si="39"/>
        <v>61.944999999999993</v>
      </c>
    </row>
    <row r="584" spans="1:8" x14ac:dyDescent="0.35">
      <c r="A584" s="5">
        <v>40231</v>
      </c>
      <c r="B584" s="4" t="e">
        <f>VLOOKUP($A584,'Implied Correlation'!D:E,2,0)</f>
        <v>#N/A</v>
      </c>
      <c r="C584" s="4">
        <f>VLOOKUP($A584,'Implied Correlation'!G:H,2,0)</f>
        <v>62.46</v>
      </c>
      <c r="D584" s="4">
        <f>VLOOKUP($A584,'Implied Correlation'!A:B,2,0)</f>
        <v>61.46</v>
      </c>
      <c r="E584" s="4">
        <f t="shared" si="36"/>
        <v>61.96</v>
      </c>
      <c r="F584" s="4">
        <f t="shared" si="37"/>
        <v>62.46</v>
      </c>
      <c r="G584" s="4">
        <f t="shared" si="38"/>
        <v>61.46</v>
      </c>
      <c r="H584" s="4">
        <f t="shared" si="39"/>
        <v>61.96</v>
      </c>
    </row>
    <row r="585" spans="1:8" x14ac:dyDescent="0.35">
      <c r="A585" s="5">
        <v>40232</v>
      </c>
      <c r="B585" s="4" t="e">
        <f>VLOOKUP($A585,'Implied Correlation'!D:E,2,0)</f>
        <v>#N/A</v>
      </c>
      <c r="C585" s="4">
        <f>VLOOKUP($A585,'Implied Correlation'!G:H,2,0)</f>
        <v>62.22</v>
      </c>
      <c r="D585" s="4">
        <f>VLOOKUP($A585,'Implied Correlation'!A:B,2,0)</f>
        <v>63.05</v>
      </c>
      <c r="E585" s="4">
        <f t="shared" si="36"/>
        <v>62.634999999999998</v>
      </c>
      <c r="F585" s="4">
        <f t="shared" si="37"/>
        <v>62.22</v>
      </c>
      <c r="G585" s="4">
        <f t="shared" si="38"/>
        <v>63.05</v>
      </c>
      <c r="H585" s="4">
        <f t="shared" si="39"/>
        <v>62.634999999999991</v>
      </c>
    </row>
    <row r="586" spans="1:8" x14ac:dyDescent="0.35">
      <c r="A586" s="5">
        <v>40233</v>
      </c>
      <c r="B586" s="4" t="e">
        <f>VLOOKUP($A586,'Implied Correlation'!D:E,2,0)</f>
        <v>#N/A</v>
      </c>
      <c r="C586" s="4">
        <f>VLOOKUP($A586,'Implied Correlation'!G:H,2,0)</f>
        <v>63.12</v>
      </c>
      <c r="D586" s="4">
        <f>VLOOKUP($A586,'Implied Correlation'!A:B,2,0)</f>
        <v>63.03</v>
      </c>
      <c r="E586" s="4">
        <f t="shared" si="36"/>
        <v>63.075000000000003</v>
      </c>
      <c r="F586" s="4">
        <f t="shared" si="37"/>
        <v>63.12</v>
      </c>
      <c r="G586" s="4">
        <f t="shared" si="38"/>
        <v>63.03</v>
      </c>
      <c r="H586" s="4">
        <f t="shared" si="39"/>
        <v>63.074999999999996</v>
      </c>
    </row>
    <row r="587" spans="1:8" x14ac:dyDescent="0.35">
      <c r="A587" s="5">
        <v>40234</v>
      </c>
      <c r="B587" s="4" t="e">
        <f>VLOOKUP($A587,'Implied Correlation'!D:E,2,0)</f>
        <v>#N/A</v>
      </c>
      <c r="C587" s="4">
        <f>VLOOKUP($A587,'Implied Correlation'!G:H,2,0)</f>
        <v>62.38</v>
      </c>
      <c r="D587" s="4">
        <f>VLOOKUP($A587,'Implied Correlation'!A:B,2,0)</f>
        <v>62.51</v>
      </c>
      <c r="E587" s="4">
        <f t="shared" si="36"/>
        <v>62.445</v>
      </c>
      <c r="F587" s="4">
        <f t="shared" si="37"/>
        <v>62.38</v>
      </c>
      <c r="G587" s="4">
        <f t="shared" si="38"/>
        <v>62.51</v>
      </c>
      <c r="H587" s="4">
        <f t="shared" si="39"/>
        <v>62.445</v>
      </c>
    </row>
    <row r="588" spans="1:8" x14ac:dyDescent="0.35">
      <c r="A588" s="5">
        <v>40235</v>
      </c>
      <c r="B588" s="4" t="e">
        <f>VLOOKUP($A588,'Implied Correlation'!D:E,2,0)</f>
        <v>#N/A</v>
      </c>
      <c r="C588" s="4">
        <f>VLOOKUP($A588,'Implied Correlation'!G:H,2,0)</f>
        <v>62.26</v>
      </c>
      <c r="D588" s="4">
        <f>VLOOKUP($A588,'Implied Correlation'!A:B,2,0)</f>
        <v>62.6</v>
      </c>
      <c r="E588" s="4">
        <f t="shared" si="36"/>
        <v>62.43</v>
      </c>
      <c r="F588" s="4">
        <f t="shared" si="37"/>
        <v>62.26</v>
      </c>
      <c r="G588" s="4">
        <f t="shared" si="38"/>
        <v>62.6</v>
      </c>
      <c r="H588" s="4">
        <f t="shared" si="39"/>
        <v>62.43</v>
      </c>
    </row>
    <row r="589" spans="1:8" x14ac:dyDescent="0.35">
      <c r="A589" s="5">
        <v>40238</v>
      </c>
      <c r="B589" s="4" t="e">
        <f>VLOOKUP($A589,'Implied Correlation'!D:E,2,0)</f>
        <v>#N/A</v>
      </c>
      <c r="C589" s="4">
        <f>VLOOKUP($A589,'Implied Correlation'!G:H,2,0)</f>
        <v>62.46</v>
      </c>
      <c r="D589" s="4">
        <f>VLOOKUP($A589,'Implied Correlation'!A:B,2,0)</f>
        <v>62.6</v>
      </c>
      <c r="E589" s="4">
        <f t="shared" si="36"/>
        <v>62.53</v>
      </c>
      <c r="F589" s="4">
        <f t="shared" si="37"/>
        <v>62.46</v>
      </c>
      <c r="G589" s="4">
        <f t="shared" si="38"/>
        <v>62.6</v>
      </c>
      <c r="H589" s="4">
        <f t="shared" si="39"/>
        <v>62.53</v>
      </c>
    </row>
    <row r="590" spans="1:8" x14ac:dyDescent="0.35">
      <c r="A590" s="5">
        <v>40239</v>
      </c>
      <c r="B590" s="4" t="e">
        <f>VLOOKUP($A590,'Implied Correlation'!D:E,2,0)</f>
        <v>#N/A</v>
      </c>
      <c r="C590" s="4">
        <f>VLOOKUP($A590,'Implied Correlation'!G:H,2,0)</f>
        <v>62.06</v>
      </c>
      <c r="D590" s="4">
        <f>VLOOKUP($A590,'Implied Correlation'!A:B,2,0)</f>
        <v>61.94</v>
      </c>
      <c r="E590" s="4">
        <f t="shared" si="36"/>
        <v>62</v>
      </c>
      <c r="F590" s="4">
        <f t="shared" si="37"/>
        <v>62.06</v>
      </c>
      <c r="G590" s="4">
        <f t="shared" si="38"/>
        <v>61.94</v>
      </c>
      <c r="H590" s="4">
        <f t="shared" si="39"/>
        <v>62</v>
      </c>
    </row>
    <row r="591" spans="1:8" x14ac:dyDescent="0.35">
      <c r="A591" s="5">
        <v>40240</v>
      </c>
      <c r="B591" s="4" t="e">
        <f>VLOOKUP($A591,'Implied Correlation'!D:E,2,0)</f>
        <v>#N/A</v>
      </c>
      <c r="C591" s="4" t="e">
        <f>VLOOKUP($A591,'Implied Correlation'!G:H,2,0)</f>
        <v>#N/A</v>
      </c>
      <c r="D591" s="4">
        <f>VLOOKUP($A591,'Implied Correlation'!A:B,2,0)</f>
        <v>61.94</v>
      </c>
      <c r="E591" s="4" t="e">
        <f t="shared" si="36"/>
        <v>#N/A</v>
      </c>
      <c r="F591" s="4" t="e">
        <f t="shared" si="37"/>
        <v>#N/A</v>
      </c>
      <c r="G591" s="4">
        <f t="shared" si="38"/>
        <v>61.94</v>
      </c>
      <c r="H591" s="4" t="e">
        <f t="shared" si="39"/>
        <v>#N/A</v>
      </c>
    </row>
    <row r="592" spans="1:8" x14ac:dyDescent="0.35">
      <c r="A592" s="5">
        <v>40241</v>
      </c>
      <c r="B592" s="4" t="e">
        <f>VLOOKUP($A592,'Implied Correlation'!D:E,2,0)</f>
        <v>#N/A</v>
      </c>
      <c r="C592" s="4">
        <f>VLOOKUP($A592,'Implied Correlation'!G:H,2,0)</f>
        <v>62.64</v>
      </c>
      <c r="D592" s="4">
        <f>VLOOKUP($A592,'Implied Correlation'!A:B,2,0)</f>
        <v>62.27</v>
      </c>
      <c r="E592" s="4">
        <f t="shared" si="36"/>
        <v>62.454999999999998</v>
      </c>
      <c r="F592" s="4">
        <f t="shared" si="37"/>
        <v>62.64</v>
      </c>
      <c r="G592" s="4">
        <f t="shared" si="38"/>
        <v>62.27</v>
      </c>
      <c r="H592" s="4">
        <f t="shared" si="39"/>
        <v>62.455000000000005</v>
      </c>
    </row>
    <row r="593" spans="1:8" x14ac:dyDescent="0.35">
      <c r="A593" s="5">
        <v>40242</v>
      </c>
      <c r="B593" s="4" t="e">
        <f>VLOOKUP($A593,'Implied Correlation'!D:E,2,0)</f>
        <v>#N/A</v>
      </c>
      <c r="C593" s="4">
        <f>VLOOKUP($A593,'Implied Correlation'!G:H,2,0)</f>
        <v>61.34</v>
      </c>
      <c r="D593" s="4">
        <f>VLOOKUP($A593,'Implied Correlation'!A:B,2,0)</f>
        <v>61.05</v>
      </c>
      <c r="E593" s="4">
        <f t="shared" si="36"/>
        <v>61.195</v>
      </c>
      <c r="F593" s="4">
        <f t="shared" si="37"/>
        <v>61.34</v>
      </c>
      <c r="G593" s="4">
        <f t="shared" si="38"/>
        <v>61.05</v>
      </c>
      <c r="H593" s="4">
        <f t="shared" si="39"/>
        <v>61.194999999999993</v>
      </c>
    </row>
    <row r="594" spans="1:8" x14ac:dyDescent="0.35">
      <c r="A594" s="5">
        <v>40245</v>
      </c>
      <c r="B594" s="4" t="e">
        <f>VLOOKUP($A594,'Implied Correlation'!D:E,2,0)</f>
        <v>#N/A</v>
      </c>
      <c r="C594" s="4">
        <f>VLOOKUP($A594,'Implied Correlation'!G:H,2,0)</f>
        <v>61.6</v>
      </c>
      <c r="D594" s="4">
        <f>VLOOKUP($A594,'Implied Correlation'!A:B,2,0)</f>
        <v>61.28</v>
      </c>
      <c r="E594" s="4">
        <f t="shared" si="36"/>
        <v>61.44</v>
      </c>
      <c r="F594" s="4">
        <f t="shared" si="37"/>
        <v>61.6</v>
      </c>
      <c r="G594" s="4">
        <f t="shared" si="38"/>
        <v>61.28</v>
      </c>
      <c r="H594" s="4">
        <f t="shared" si="39"/>
        <v>61.44</v>
      </c>
    </row>
    <row r="595" spans="1:8" x14ac:dyDescent="0.35">
      <c r="A595" s="5">
        <v>40246</v>
      </c>
      <c r="B595" s="4" t="e">
        <f>VLOOKUP($A595,'Implied Correlation'!D:E,2,0)</f>
        <v>#N/A</v>
      </c>
      <c r="C595" s="4">
        <f>VLOOKUP($A595,'Implied Correlation'!G:H,2,0)</f>
        <v>61.71</v>
      </c>
      <c r="D595" s="4">
        <f>VLOOKUP($A595,'Implied Correlation'!A:B,2,0)</f>
        <v>61.43</v>
      </c>
      <c r="E595" s="4">
        <f t="shared" si="36"/>
        <v>61.57</v>
      </c>
      <c r="F595" s="4">
        <f t="shared" si="37"/>
        <v>61.71</v>
      </c>
      <c r="G595" s="4">
        <f t="shared" si="38"/>
        <v>61.43</v>
      </c>
      <c r="H595" s="4">
        <f t="shared" si="39"/>
        <v>61.57</v>
      </c>
    </row>
    <row r="596" spans="1:8" x14ac:dyDescent="0.35">
      <c r="A596" s="5">
        <v>40247</v>
      </c>
      <c r="B596" s="4" t="e">
        <f>VLOOKUP($A596,'Implied Correlation'!D:E,2,0)</f>
        <v>#N/A</v>
      </c>
      <c r="C596" s="4">
        <f>VLOOKUP($A596,'Implied Correlation'!G:H,2,0)</f>
        <v>62.74</v>
      </c>
      <c r="D596" s="4">
        <f>VLOOKUP($A596,'Implied Correlation'!A:B,2,0)</f>
        <v>62.36</v>
      </c>
      <c r="E596" s="4">
        <f t="shared" si="36"/>
        <v>62.55</v>
      </c>
      <c r="F596" s="4">
        <f t="shared" si="37"/>
        <v>62.74</v>
      </c>
      <c r="G596" s="4">
        <f t="shared" si="38"/>
        <v>62.36</v>
      </c>
      <c r="H596" s="4">
        <f t="shared" si="39"/>
        <v>62.54999999999999</v>
      </c>
    </row>
    <row r="597" spans="1:8" x14ac:dyDescent="0.35">
      <c r="A597" s="5">
        <v>40248</v>
      </c>
      <c r="B597" s="4" t="e">
        <f>VLOOKUP($A597,'Implied Correlation'!D:E,2,0)</f>
        <v>#N/A</v>
      </c>
      <c r="C597" s="4">
        <f>VLOOKUP($A597,'Implied Correlation'!G:H,2,0)</f>
        <v>62.79</v>
      </c>
      <c r="D597" s="4">
        <f>VLOOKUP($A597,'Implied Correlation'!A:B,2,0)</f>
        <v>61.17</v>
      </c>
      <c r="E597" s="4">
        <f t="shared" si="36"/>
        <v>61.980000000000004</v>
      </c>
      <c r="F597" s="4">
        <f t="shared" si="37"/>
        <v>62.79</v>
      </c>
      <c r="G597" s="4">
        <f t="shared" si="38"/>
        <v>61.17</v>
      </c>
      <c r="H597" s="4">
        <f t="shared" si="39"/>
        <v>61.98</v>
      </c>
    </row>
    <row r="598" spans="1:8" x14ac:dyDescent="0.35">
      <c r="A598" s="5">
        <v>40249</v>
      </c>
      <c r="B598" s="4" t="e">
        <f>VLOOKUP($A598,'Implied Correlation'!D:E,2,0)</f>
        <v>#N/A</v>
      </c>
      <c r="C598" s="4">
        <f>VLOOKUP($A598,'Implied Correlation'!G:H,2,0)</f>
        <v>62.2</v>
      </c>
      <c r="D598" s="4">
        <f>VLOOKUP($A598,'Implied Correlation'!A:B,2,0)</f>
        <v>60.67</v>
      </c>
      <c r="E598" s="4">
        <f t="shared" si="36"/>
        <v>61.435000000000002</v>
      </c>
      <c r="F598" s="4">
        <f t="shared" si="37"/>
        <v>62.2</v>
      </c>
      <c r="G598" s="4">
        <f t="shared" si="38"/>
        <v>60.67</v>
      </c>
      <c r="H598" s="4">
        <f t="shared" si="39"/>
        <v>61.435000000000002</v>
      </c>
    </row>
    <row r="599" spans="1:8" x14ac:dyDescent="0.35">
      <c r="A599" s="5">
        <v>40252</v>
      </c>
      <c r="B599" s="4" t="e">
        <f>VLOOKUP($A599,'Implied Correlation'!D:E,2,0)</f>
        <v>#N/A</v>
      </c>
      <c r="C599" s="4">
        <f>VLOOKUP($A599,'Implied Correlation'!G:H,2,0)</f>
        <v>63.49</v>
      </c>
      <c r="D599" s="4">
        <f>VLOOKUP($A599,'Implied Correlation'!A:B,2,0)</f>
        <v>62.21</v>
      </c>
      <c r="E599" s="4">
        <f t="shared" si="36"/>
        <v>62.85</v>
      </c>
      <c r="F599" s="4">
        <f t="shared" si="37"/>
        <v>63.49</v>
      </c>
      <c r="G599" s="4">
        <f t="shared" si="38"/>
        <v>62.21</v>
      </c>
      <c r="H599" s="4">
        <f t="shared" si="39"/>
        <v>62.85</v>
      </c>
    </row>
    <row r="600" spans="1:8" x14ac:dyDescent="0.35">
      <c r="A600" s="5">
        <v>40253</v>
      </c>
      <c r="B600" s="4" t="e">
        <f>VLOOKUP($A600,'Implied Correlation'!D:E,2,0)</f>
        <v>#N/A</v>
      </c>
      <c r="C600" s="4">
        <f>VLOOKUP($A600,'Implied Correlation'!G:H,2,0)</f>
        <v>63.31</v>
      </c>
      <c r="D600" s="4">
        <f>VLOOKUP($A600,'Implied Correlation'!A:B,2,0)</f>
        <v>61.24</v>
      </c>
      <c r="E600" s="4">
        <f t="shared" si="36"/>
        <v>62.275000000000006</v>
      </c>
      <c r="F600" s="4">
        <f t="shared" si="37"/>
        <v>63.31</v>
      </c>
      <c r="G600" s="4">
        <f t="shared" si="38"/>
        <v>61.24</v>
      </c>
      <c r="H600" s="4">
        <f t="shared" si="39"/>
        <v>62.275000000000006</v>
      </c>
    </row>
    <row r="601" spans="1:8" x14ac:dyDescent="0.35">
      <c r="A601" s="5">
        <v>40254</v>
      </c>
      <c r="B601" s="4" t="e">
        <f>VLOOKUP($A601,'Implied Correlation'!D:E,2,0)</f>
        <v>#N/A</v>
      </c>
      <c r="C601" s="4">
        <f>VLOOKUP($A601,'Implied Correlation'!G:H,2,0)</f>
        <v>62.16</v>
      </c>
      <c r="D601" s="4">
        <f>VLOOKUP($A601,'Implied Correlation'!A:B,2,0)</f>
        <v>59.76</v>
      </c>
      <c r="E601" s="4">
        <f t="shared" si="36"/>
        <v>60.959999999999994</v>
      </c>
      <c r="F601" s="4">
        <f t="shared" si="37"/>
        <v>62.16</v>
      </c>
      <c r="G601" s="4">
        <f t="shared" si="38"/>
        <v>59.76</v>
      </c>
      <c r="H601" s="4">
        <f t="shared" si="39"/>
        <v>60.96</v>
      </c>
    </row>
    <row r="602" spans="1:8" x14ac:dyDescent="0.35">
      <c r="A602" s="5">
        <v>40255</v>
      </c>
      <c r="B602" s="4" t="e">
        <f>VLOOKUP($A602,'Implied Correlation'!D:E,2,0)</f>
        <v>#N/A</v>
      </c>
      <c r="C602" s="4">
        <f>VLOOKUP($A602,'Implied Correlation'!G:H,2,0)</f>
        <v>62.9</v>
      </c>
      <c r="D602" s="4">
        <f>VLOOKUP($A602,'Implied Correlation'!A:B,2,0)</f>
        <v>60.73</v>
      </c>
      <c r="E602" s="4">
        <f t="shared" si="36"/>
        <v>61.814999999999998</v>
      </c>
      <c r="F602" s="4">
        <f t="shared" si="37"/>
        <v>62.9</v>
      </c>
      <c r="G602" s="4">
        <f t="shared" si="38"/>
        <v>60.73</v>
      </c>
      <c r="H602" s="4">
        <f t="shared" si="39"/>
        <v>61.814999999999998</v>
      </c>
    </row>
    <row r="603" spans="1:8" x14ac:dyDescent="0.35">
      <c r="A603" s="5">
        <v>40256</v>
      </c>
      <c r="B603" s="4" t="e">
        <f>VLOOKUP($A603,'Implied Correlation'!D:E,2,0)</f>
        <v>#N/A</v>
      </c>
      <c r="C603" s="4">
        <f>VLOOKUP($A603,'Implied Correlation'!G:H,2,0)</f>
        <v>64.37</v>
      </c>
      <c r="D603" s="4">
        <f>VLOOKUP($A603,'Implied Correlation'!A:B,2,0)</f>
        <v>62.3</v>
      </c>
      <c r="E603" s="4">
        <f t="shared" si="36"/>
        <v>63.335000000000001</v>
      </c>
      <c r="F603" s="4">
        <f t="shared" si="37"/>
        <v>64.37</v>
      </c>
      <c r="G603" s="4">
        <f t="shared" si="38"/>
        <v>62.3</v>
      </c>
      <c r="H603" s="4">
        <f t="shared" si="39"/>
        <v>63.335000000000001</v>
      </c>
    </row>
    <row r="604" spans="1:8" x14ac:dyDescent="0.35">
      <c r="A604" s="5">
        <v>40259</v>
      </c>
      <c r="B604" s="4" t="e">
        <f>VLOOKUP($A604,'Implied Correlation'!D:E,2,0)</f>
        <v>#N/A</v>
      </c>
      <c r="C604" s="4">
        <f>VLOOKUP($A604,'Implied Correlation'!G:H,2,0)</f>
        <v>64.98</v>
      </c>
      <c r="D604" s="4">
        <f>VLOOKUP($A604,'Implied Correlation'!A:B,2,0)</f>
        <v>62.11</v>
      </c>
      <c r="E604" s="4">
        <f t="shared" si="36"/>
        <v>63.545000000000002</v>
      </c>
      <c r="F604" s="4">
        <f t="shared" si="37"/>
        <v>64.98</v>
      </c>
      <c r="G604" s="4">
        <f t="shared" si="38"/>
        <v>62.11</v>
      </c>
      <c r="H604" s="4">
        <f t="shared" si="39"/>
        <v>63.544999999999995</v>
      </c>
    </row>
    <row r="605" spans="1:8" x14ac:dyDescent="0.35">
      <c r="A605" s="5">
        <v>40260</v>
      </c>
      <c r="B605" s="4" t="e">
        <f>VLOOKUP($A605,'Implied Correlation'!D:E,2,0)</f>
        <v>#N/A</v>
      </c>
      <c r="C605" s="4">
        <f>VLOOKUP($A605,'Implied Correlation'!G:H,2,0)</f>
        <v>65.09</v>
      </c>
      <c r="D605" s="4">
        <f>VLOOKUP($A605,'Implied Correlation'!A:B,2,0)</f>
        <v>62.47</v>
      </c>
      <c r="E605" s="4">
        <f t="shared" si="36"/>
        <v>63.78</v>
      </c>
      <c r="F605" s="4">
        <f t="shared" si="37"/>
        <v>65.09</v>
      </c>
      <c r="G605" s="4">
        <f t="shared" si="38"/>
        <v>62.47</v>
      </c>
      <c r="H605" s="4">
        <f t="shared" si="39"/>
        <v>63.78</v>
      </c>
    </row>
    <row r="606" spans="1:8" x14ac:dyDescent="0.35">
      <c r="A606" s="5">
        <v>40261</v>
      </c>
      <c r="B606" s="4" t="e">
        <f>VLOOKUP($A606,'Implied Correlation'!D:E,2,0)</f>
        <v>#N/A</v>
      </c>
      <c r="C606" s="4">
        <f>VLOOKUP($A606,'Implied Correlation'!G:H,2,0)</f>
        <v>65.77</v>
      </c>
      <c r="D606" s="4">
        <f>VLOOKUP($A606,'Implied Correlation'!A:B,2,0)</f>
        <v>62.22</v>
      </c>
      <c r="E606" s="4">
        <f t="shared" si="36"/>
        <v>63.994999999999997</v>
      </c>
      <c r="F606" s="4">
        <f t="shared" si="37"/>
        <v>65.77</v>
      </c>
      <c r="G606" s="4">
        <f t="shared" si="38"/>
        <v>62.22</v>
      </c>
      <c r="H606" s="4">
        <f t="shared" si="39"/>
        <v>63.994999999999997</v>
      </c>
    </row>
    <row r="607" spans="1:8" x14ac:dyDescent="0.35">
      <c r="A607" s="5">
        <v>40262</v>
      </c>
      <c r="B607" s="4" t="e">
        <f>VLOOKUP($A607,'Implied Correlation'!D:E,2,0)</f>
        <v>#N/A</v>
      </c>
      <c r="C607" s="4">
        <f>VLOOKUP($A607,'Implied Correlation'!G:H,2,0)</f>
        <v>67.040000000000006</v>
      </c>
      <c r="D607" s="4">
        <f>VLOOKUP($A607,'Implied Correlation'!A:B,2,0)</f>
        <v>63.53</v>
      </c>
      <c r="E607" s="4">
        <f t="shared" si="36"/>
        <v>65.284999999999997</v>
      </c>
      <c r="F607" s="4">
        <f t="shared" si="37"/>
        <v>67.040000000000006</v>
      </c>
      <c r="G607" s="4">
        <f t="shared" si="38"/>
        <v>63.53</v>
      </c>
      <c r="H607" s="4">
        <f t="shared" si="39"/>
        <v>65.284999999999997</v>
      </c>
    </row>
    <row r="608" spans="1:8" x14ac:dyDescent="0.35">
      <c r="A608" s="5">
        <v>40263</v>
      </c>
      <c r="B608" s="4" t="e">
        <f>VLOOKUP($A608,'Implied Correlation'!D:E,2,0)</f>
        <v>#N/A</v>
      </c>
      <c r="C608" s="4">
        <f>VLOOKUP($A608,'Implied Correlation'!G:H,2,0)</f>
        <v>65.39</v>
      </c>
      <c r="D608" s="4">
        <f>VLOOKUP($A608,'Implied Correlation'!A:B,2,0)</f>
        <v>60.5</v>
      </c>
      <c r="E608" s="4">
        <f t="shared" si="36"/>
        <v>62.945</v>
      </c>
      <c r="F608" s="4">
        <f t="shared" si="37"/>
        <v>65.39</v>
      </c>
      <c r="G608" s="4">
        <f t="shared" si="38"/>
        <v>60.5</v>
      </c>
      <c r="H608" s="4">
        <f t="shared" si="39"/>
        <v>62.945</v>
      </c>
    </row>
    <row r="609" spans="1:8" x14ac:dyDescent="0.35">
      <c r="A609" s="5">
        <v>40266</v>
      </c>
      <c r="B609" s="4" t="e">
        <f>VLOOKUP($A609,'Implied Correlation'!D:E,2,0)</f>
        <v>#N/A</v>
      </c>
      <c r="C609" s="4">
        <f>VLOOKUP($A609,'Implied Correlation'!G:H,2,0)</f>
        <v>64.42</v>
      </c>
      <c r="D609" s="4">
        <f>VLOOKUP($A609,'Implied Correlation'!A:B,2,0)</f>
        <v>59.88</v>
      </c>
      <c r="E609" s="4">
        <f t="shared" si="36"/>
        <v>62.150000000000006</v>
      </c>
      <c r="F609" s="4">
        <f t="shared" si="37"/>
        <v>64.42</v>
      </c>
      <c r="G609" s="4">
        <f t="shared" si="38"/>
        <v>59.88</v>
      </c>
      <c r="H609" s="4">
        <f t="shared" si="39"/>
        <v>62.150000000000006</v>
      </c>
    </row>
    <row r="610" spans="1:8" x14ac:dyDescent="0.35">
      <c r="A610" s="5">
        <v>40267</v>
      </c>
      <c r="B610" s="4" t="e">
        <f>VLOOKUP($A610,'Implied Correlation'!D:E,2,0)</f>
        <v>#N/A</v>
      </c>
      <c r="C610" s="4">
        <f>VLOOKUP($A610,'Implied Correlation'!G:H,2,0)</f>
        <v>64.59</v>
      </c>
      <c r="D610" s="4">
        <f>VLOOKUP($A610,'Implied Correlation'!A:B,2,0)</f>
        <v>59.56</v>
      </c>
      <c r="E610" s="4">
        <f t="shared" si="36"/>
        <v>62.075000000000003</v>
      </c>
      <c r="F610" s="4">
        <f t="shared" si="37"/>
        <v>64.59</v>
      </c>
      <c r="G610" s="4">
        <f t="shared" si="38"/>
        <v>59.56</v>
      </c>
      <c r="H610" s="4">
        <f t="shared" si="39"/>
        <v>62.07500000000001</v>
      </c>
    </row>
    <row r="611" spans="1:8" x14ac:dyDescent="0.35">
      <c r="A611" s="5">
        <v>40268</v>
      </c>
      <c r="B611" s="4" t="e">
        <f>VLOOKUP($A611,'Implied Correlation'!D:E,2,0)</f>
        <v>#N/A</v>
      </c>
      <c r="C611" s="4">
        <f>VLOOKUP($A611,'Implied Correlation'!G:H,2,0)</f>
        <v>65.849999999999994</v>
      </c>
      <c r="D611" s="4">
        <f>VLOOKUP($A611,'Implied Correlation'!A:B,2,0)</f>
        <v>60.66</v>
      </c>
      <c r="E611" s="4">
        <f t="shared" si="36"/>
        <v>63.254999999999995</v>
      </c>
      <c r="F611" s="4">
        <f t="shared" si="37"/>
        <v>65.849999999999994</v>
      </c>
      <c r="G611" s="4">
        <f t="shared" si="38"/>
        <v>60.66</v>
      </c>
      <c r="H611" s="4">
        <f t="shared" si="39"/>
        <v>63.254999999999995</v>
      </c>
    </row>
    <row r="612" spans="1:8" x14ac:dyDescent="0.35">
      <c r="A612" s="5">
        <v>40269</v>
      </c>
      <c r="B612" s="4" t="e">
        <f>VLOOKUP($A612,'Implied Correlation'!D:E,2,0)</f>
        <v>#N/A</v>
      </c>
      <c r="C612" s="4">
        <f>VLOOKUP($A612,'Implied Correlation'!G:H,2,0)</f>
        <v>65.83</v>
      </c>
      <c r="D612" s="4">
        <f>VLOOKUP($A612,'Implied Correlation'!A:B,2,0)</f>
        <v>60.36</v>
      </c>
      <c r="E612" s="4">
        <f t="shared" si="36"/>
        <v>63.094999999999999</v>
      </c>
      <c r="F612" s="4">
        <f t="shared" si="37"/>
        <v>65.83</v>
      </c>
      <c r="G612" s="4">
        <f t="shared" si="38"/>
        <v>60.36</v>
      </c>
      <c r="H612" s="4">
        <f t="shared" si="39"/>
        <v>63.095000000000006</v>
      </c>
    </row>
    <row r="613" spans="1:8" x14ac:dyDescent="0.35">
      <c r="A613" s="5">
        <v>40270</v>
      </c>
      <c r="B613" s="4" t="e">
        <f>VLOOKUP($A613,'Implied Correlation'!D:E,2,0)</f>
        <v>#N/A</v>
      </c>
      <c r="C613" s="4" t="e">
        <f>VLOOKUP($A613,'Implied Correlation'!G:H,2,0)</f>
        <v>#N/A</v>
      </c>
      <c r="D613" s="4" t="e">
        <f>VLOOKUP($A613,'Implied Correlation'!A:B,2,0)</f>
        <v>#N/A</v>
      </c>
      <c r="E613" s="4" t="e">
        <f t="shared" si="36"/>
        <v>#N/A</v>
      </c>
      <c r="F613" s="4" t="e">
        <f t="shared" si="37"/>
        <v>#N/A</v>
      </c>
      <c r="G613" s="4" t="e">
        <f t="shared" si="38"/>
        <v>#N/A</v>
      </c>
      <c r="H613" s="4" t="e">
        <f t="shared" si="39"/>
        <v>#N/A</v>
      </c>
    </row>
    <row r="614" spans="1:8" x14ac:dyDescent="0.35">
      <c r="A614" s="5">
        <v>40273</v>
      </c>
      <c r="B614" s="4" t="e">
        <f>VLOOKUP($A614,'Implied Correlation'!D:E,2,0)</f>
        <v>#N/A</v>
      </c>
      <c r="C614" s="4">
        <f>VLOOKUP($A614,'Implied Correlation'!G:H,2,0)</f>
        <v>61.86</v>
      </c>
      <c r="D614" s="4">
        <f>VLOOKUP($A614,'Implied Correlation'!A:B,2,0)</f>
        <v>57.15</v>
      </c>
      <c r="E614" s="4">
        <f t="shared" si="36"/>
        <v>59.504999999999995</v>
      </c>
      <c r="F614" s="4">
        <f t="shared" si="37"/>
        <v>61.86</v>
      </c>
      <c r="G614" s="4">
        <f t="shared" si="38"/>
        <v>57.15</v>
      </c>
      <c r="H614" s="4">
        <f t="shared" si="39"/>
        <v>59.504999999999995</v>
      </c>
    </row>
    <row r="615" spans="1:8" x14ac:dyDescent="0.35">
      <c r="A615" s="5">
        <v>40274</v>
      </c>
      <c r="B615" s="4" t="e">
        <f>VLOOKUP($A615,'Implied Correlation'!D:E,2,0)</f>
        <v>#N/A</v>
      </c>
      <c r="C615" s="4">
        <f>VLOOKUP($A615,'Implied Correlation'!G:H,2,0)</f>
        <v>61.61</v>
      </c>
      <c r="D615" s="4">
        <f>VLOOKUP($A615,'Implied Correlation'!A:B,2,0)</f>
        <v>56.14</v>
      </c>
      <c r="E615" s="4">
        <f t="shared" si="36"/>
        <v>58.875</v>
      </c>
      <c r="F615" s="4">
        <f t="shared" si="37"/>
        <v>61.61</v>
      </c>
      <c r="G615" s="4">
        <f t="shared" si="38"/>
        <v>56.14</v>
      </c>
      <c r="H615" s="4">
        <f t="shared" si="39"/>
        <v>58.875</v>
      </c>
    </row>
    <row r="616" spans="1:8" x14ac:dyDescent="0.35">
      <c r="A616" s="5">
        <v>40275</v>
      </c>
      <c r="B616" s="4" t="e">
        <f>VLOOKUP($A616,'Implied Correlation'!D:E,2,0)</f>
        <v>#N/A</v>
      </c>
      <c r="C616" s="4">
        <f>VLOOKUP($A616,'Implied Correlation'!G:H,2,0)</f>
        <v>62.73</v>
      </c>
      <c r="D616" s="4">
        <f>VLOOKUP($A616,'Implied Correlation'!A:B,2,0)</f>
        <v>56.6</v>
      </c>
      <c r="E616" s="4">
        <f t="shared" si="36"/>
        <v>59.664999999999999</v>
      </c>
      <c r="F616" s="4">
        <f t="shared" si="37"/>
        <v>62.73</v>
      </c>
      <c r="G616" s="4">
        <f t="shared" si="38"/>
        <v>56.6</v>
      </c>
      <c r="H616" s="4">
        <f t="shared" si="39"/>
        <v>59.664999999999999</v>
      </c>
    </row>
    <row r="617" spans="1:8" x14ac:dyDescent="0.35">
      <c r="A617" s="5">
        <v>40276</v>
      </c>
      <c r="B617" s="4" t="e">
        <f>VLOOKUP($A617,'Implied Correlation'!D:E,2,0)</f>
        <v>#N/A</v>
      </c>
      <c r="C617" s="4">
        <f>VLOOKUP($A617,'Implied Correlation'!G:H,2,0)</f>
        <v>61.13</v>
      </c>
      <c r="D617" s="4">
        <f>VLOOKUP($A617,'Implied Correlation'!A:B,2,0)</f>
        <v>56.51</v>
      </c>
      <c r="E617" s="4">
        <f t="shared" si="36"/>
        <v>58.82</v>
      </c>
      <c r="F617" s="4">
        <f t="shared" si="37"/>
        <v>61.13</v>
      </c>
      <c r="G617" s="4">
        <f t="shared" si="38"/>
        <v>56.51</v>
      </c>
      <c r="H617" s="4">
        <f t="shared" si="39"/>
        <v>58.82</v>
      </c>
    </row>
    <row r="618" spans="1:8" x14ac:dyDescent="0.35">
      <c r="A618" s="5">
        <v>40277</v>
      </c>
      <c r="B618" s="4" t="e">
        <f>VLOOKUP($A618,'Implied Correlation'!D:E,2,0)</f>
        <v>#N/A</v>
      </c>
      <c r="C618" s="4">
        <f>VLOOKUP($A618,'Implied Correlation'!G:H,2,0)</f>
        <v>61.68</v>
      </c>
      <c r="D618" s="4">
        <f>VLOOKUP($A618,'Implied Correlation'!A:B,2,0)</f>
        <v>55.95</v>
      </c>
      <c r="E618" s="4">
        <f t="shared" si="36"/>
        <v>58.814999999999998</v>
      </c>
      <c r="F618" s="4">
        <f t="shared" si="37"/>
        <v>61.68</v>
      </c>
      <c r="G618" s="4">
        <f t="shared" si="38"/>
        <v>55.95</v>
      </c>
      <c r="H618" s="4">
        <f t="shared" si="39"/>
        <v>58.814999999999998</v>
      </c>
    </row>
    <row r="619" spans="1:8" x14ac:dyDescent="0.35">
      <c r="A619" s="5">
        <v>40280</v>
      </c>
      <c r="B619" s="4" t="e">
        <f>VLOOKUP($A619,'Implied Correlation'!D:E,2,0)</f>
        <v>#N/A</v>
      </c>
      <c r="C619" s="4">
        <f>VLOOKUP($A619,'Implied Correlation'!G:H,2,0)</f>
        <v>61.68</v>
      </c>
      <c r="D619" s="4">
        <f>VLOOKUP($A619,'Implied Correlation'!A:B,2,0)</f>
        <v>55.97</v>
      </c>
      <c r="E619" s="4">
        <f t="shared" si="36"/>
        <v>58.825000000000003</v>
      </c>
      <c r="F619" s="4">
        <f t="shared" si="37"/>
        <v>61.68</v>
      </c>
      <c r="G619" s="4">
        <f t="shared" si="38"/>
        <v>55.97</v>
      </c>
      <c r="H619" s="4">
        <f t="shared" si="39"/>
        <v>58.824999999999996</v>
      </c>
    </row>
    <row r="620" spans="1:8" x14ac:dyDescent="0.35">
      <c r="A620" s="5">
        <v>40281</v>
      </c>
      <c r="B620" s="4" t="e">
        <f>VLOOKUP($A620,'Implied Correlation'!D:E,2,0)</f>
        <v>#N/A</v>
      </c>
      <c r="C620" s="4">
        <f>VLOOKUP($A620,'Implied Correlation'!G:H,2,0)</f>
        <v>64.28</v>
      </c>
      <c r="D620" s="4">
        <f>VLOOKUP($A620,'Implied Correlation'!A:B,2,0)</f>
        <v>57.23</v>
      </c>
      <c r="E620" s="4">
        <f t="shared" si="36"/>
        <v>60.754999999999995</v>
      </c>
      <c r="F620" s="4">
        <f t="shared" si="37"/>
        <v>64.28</v>
      </c>
      <c r="G620" s="4">
        <f t="shared" si="38"/>
        <v>57.23</v>
      </c>
      <c r="H620" s="4">
        <f t="shared" si="39"/>
        <v>60.754999999999995</v>
      </c>
    </row>
    <row r="621" spans="1:8" x14ac:dyDescent="0.35">
      <c r="A621" s="5">
        <v>40282</v>
      </c>
      <c r="B621" s="4" t="e">
        <f>VLOOKUP($A621,'Implied Correlation'!D:E,2,0)</f>
        <v>#N/A</v>
      </c>
      <c r="C621" s="4">
        <f>VLOOKUP($A621,'Implied Correlation'!G:H,2,0)</f>
        <v>62.54</v>
      </c>
      <c r="D621" s="4">
        <f>VLOOKUP($A621,'Implied Correlation'!A:B,2,0)</f>
        <v>58.66</v>
      </c>
      <c r="E621" s="4">
        <f t="shared" si="36"/>
        <v>60.599999999999994</v>
      </c>
      <c r="F621" s="4">
        <f t="shared" si="37"/>
        <v>62.54</v>
      </c>
      <c r="G621" s="4">
        <f t="shared" si="38"/>
        <v>58.66</v>
      </c>
      <c r="H621" s="4">
        <f t="shared" si="39"/>
        <v>60.599999999999994</v>
      </c>
    </row>
    <row r="622" spans="1:8" x14ac:dyDescent="0.35">
      <c r="A622" s="5">
        <v>40283</v>
      </c>
      <c r="B622" s="4" t="e">
        <f>VLOOKUP($A622,'Implied Correlation'!D:E,2,0)</f>
        <v>#N/A</v>
      </c>
      <c r="C622" s="4">
        <f>VLOOKUP($A622,'Implied Correlation'!G:H,2,0)</f>
        <v>62.9</v>
      </c>
      <c r="D622" s="4">
        <f>VLOOKUP($A622,'Implied Correlation'!A:B,2,0)</f>
        <v>58.75</v>
      </c>
      <c r="E622" s="4">
        <f t="shared" si="36"/>
        <v>60.825000000000003</v>
      </c>
      <c r="F622" s="4">
        <f t="shared" si="37"/>
        <v>62.9</v>
      </c>
      <c r="G622" s="4">
        <f t="shared" si="38"/>
        <v>58.75</v>
      </c>
      <c r="H622" s="4">
        <f t="shared" si="39"/>
        <v>60.824999999999996</v>
      </c>
    </row>
    <row r="623" spans="1:8" x14ac:dyDescent="0.35">
      <c r="A623" s="5">
        <v>40284</v>
      </c>
      <c r="B623" s="4" t="e">
        <f>VLOOKUP($A623,'Implied Correlation'!D:E,2,0)</f>
        <v>#N/A</v>
      </c>
      <c r="C623" s="4">
        <f>VLOOKUP($A623,'Implied Correlation'!G:H,2,0)</f>
        <v>64.47</v>
      </c>
      <c r="D623" s="4">
        <f>VLOOKUP($A623,'Implied Correlation'!A:B,2,0)</f>
        <v>56.98</v>
      </c>
      <c r="E623" s="4">
        <f t="shared" si="36"/>
        <v>60.724999999999994</v>
      </c>
      <c r="F623" s="4">
        <f t="shared" si="37"/>
        <v>64.47</v>
      </c>
      <c r="G623" s="4">
        <f t="shared" si="38"/>
        <v>56.98</v>
      </c>
      <c r="H623" s="4">
        <f t="shared" si="39"/>
        <v>60.724999999999994</v>
      </c>
    </row>
    <row r="624" spans="1:8" x14ac:dyDescent="0.35">
      <c r="A624" s="5">
        <v>40287</v>
      </c>
      <c r="B624" s="4" t="e">
        <f>VLOOKUP($A624,'Implied Correlation'!D:E,2,0)</f>
        <v>#N/A</v>
      </c>
      <c r="C624" s="4">
        <f>VLOOKUP($A624,'Implied Correlation'!G:H,2,0)</f>
        <v>64.56</v>
      </c>
      <c r="D624" s="4">
        <f>VLOOKUP($A624,'Implied Correlation'!A:B,2,0)</f>
        <v>57.35</v>
      </c>
      <c r="E624" s="4">
        <f t="shared" si="36"/>
        <v>60.954999999999998</v>
      </c>
      <c r="F624" s="4">
        <f t="shared" si="37"/>
        <v>64.56</v>
      </c>
      <c r="G624" s="4">
        <f t="shared" si="38"/>
        <v>57.35</v>
      </c>
      <c r="H624" s="4">
        <f t="shared" si="39"/>
        <v>60.955000000000005</v>
      </c>
    </row>
    <row r="625" spans="1:8" x14ac:dyDescent="0.35">
      <c r="A625" s="5">
        <v>40288</v>
      </c>
      <c r="B625" s="4" t="e">
        <f>VLOOKUP($A625,'Implied Correlation'!D:E,2,0)</f>
        <v>#N/A</v>
      </c>
      <c r="C625" s="4">
        <f>VLOOKUP($A625,'Implied Correlation'!G:H,2,0)</f>
        <v>63.26</v>
      </c>
      <c r="D625" s="4">
        <f>VLOOKUP($A625,'Implied Correlation'!A:B,2,0)</f>
        <v>57.39</v>
      </c>
      <c r="E625" s="4">
        <f t="shared" si="36"/>
        <v>60.325000000000003</v>
      </c>
      <c r="F625" s="4">
        <f t="shared" si="37"/>
        <v>63.26</v>
      </c>
      <c r="G625" s="4">
        <f t="shared" si="38"/>
        <v>57.39</v>
      </c>
      <c r="H625" s="4">
        <f t="shared" si="39"/>
        <v>60.32500000000001</v>
      </c>
    </row>
    <row r="626" spans="1:8" x14ac:dyDescent="0.35">
      <c r="A626" s="5">
        <v>40289</v>
      </c>
      <c r="B626" s="4" t="e">
        <f>VLOOKUP($A626,'Implied Correlation'!D:E,2,0)</f>
        <v>#N/A</v>
      </c>
      <c r="C626" s="4">
        <f>VLOOKUP($A626,'Implied Correlation'!G:H,2,0)</f>
        <v>63.74</v>
      </c>
      <c r="D626" s="4">
        <f>VLOOKUP($A626,'Implied Correlation'!A:B,2,0)</f>
        <v>57.33</v>
      </c>
      <c r="E626" s="4">
        <f t="shared" si="36"/>
        <v>60.534999999999997</v>
      </c>
      <c r="F626" s="4">
        <f t="shared" si="37"/>
        <v>63.74</v>
      </c>
      <c r="G626" s="4">
        <f t="shared" si="38"/>
        <v>57.33</v>
      </c>
      <c r="H626" s="4">
        <f t="shared" si="39"/>
        <v>60.535000000000004</v>
      </c>
    </row>
    <row r="627" spans="1:8" x14ac:dyDescent="0.35">
      <c r="A627" s="5">
        <v>40290</v>
      </c>
      <c r="B627" s="4" t="e">
        <f>VLOOKUP($A627,'Implied Correlation'!D:E,2,0)</f>
        <v>#N/A</v>
      </c>
      <c r="C627" s="4">
        <f>VLOOKUP($A627,'Implied Correlation'!G:H,2,0)</f>
        <v>61.82</v>
      </c>
      <c r="D627" s="4">
        <f>VLOOKUP($A627,'Implied Correlation'!A:B,2,0)</f>
        <v>56.58</v>
      </c>
      <c r="E627" s="4">
        <f t="shared" si="36"/>
        <v>59.2</v>
      </c>
      <c r="F627" s="4">
        <f t="shared" si="37"/>
        <v>61.82</v>
      </c>
      <c r="G627" s="4">
        <f t="shared" si="38"/>
        <v>56.58</v>
      </c>
      <c r="H627" s="4">
        <f t="shared" si="39"/>
        <v>59.20000000000001</v>
      </c>
    </row>
    <row r="628" spans="1:8" x14ac:dyDescent="0.35">
      <c r="A628" s="5">
        <v>40291</v>
      </c>
      <c r="B628" s="4" t="e">
        <f>VLOOKUP($A628,'Implied Correlation'!D:E,2,0)</f>
        <v>#N/A</v>
      </c>
      <c r="C628" s="4">
        <f>VLOOKUP($A628,'Implied Correlation'!G:H,2,0)</f>
        <v>60.06</v>
      </c>
      <c r="D628" s="4">
        <f>VLOOKUP($A628,'Implied Correlation'!A:B,2,0)</f>
        <v>55.33</v>
      </c>
      <c r="E628" s="4">
        <f t="shared" si="36"/>
        <v>57.695</v>
      </c>
      <c r="F628" s="4">
        <f t="shared" si="37"/>
        <v>60.06</v>
      </c>
      <c r="G628" s="4">
        <f t="shared" si="38"/>
        <v>55.33</v>
      </c>
      <c r="H628" s="4">
        <f t="shared" si="39"/>
        <v>57.694999999999993</v>
      </c>
    </row>
    <row r="629" spans="1:8" x14ac:dyDescent="0.35">
      <c r="A629" s="5">
        <v>40294</v>
      </c>
      <c r="B629" s="4" t="e">
        <f>VLOOKUP($A629,'Implied Correlation'!D:E,2,0)</f>
        <v>#N/A</v>
      </c>
      <c r="C629" s="4">
        <f>VLOOKUP($A629,'Implied Correlation'!G:H,2,0)</f>
        <v>59.33</v>
      </c>
      <c r="D629" s="4">
        <f>VLOOKUP($A629,'Implied Correlation'!A:B,2,0)</f>
        <v>55.29</v>
      </c>
      <c r="E629" s="4">
        <f t="shared" si="36"/>
        <v>57.31</v>
      </c>
      <c r="F629" s="4">
        <f t="shared" si="37"/>
        <v>59.33</v>
      </c>
      <c r="G629" s="4">
        <f t="shared" si="38"/>
        <v>55.29</v>
      </c>
      <c r="H629" s="4">
        <f t="shared" si="39"/>
        <v>57.31</v>
      </c>
    </row>
    <row r="630" spans="1:8" x14ac:dyDescent="0.35">
      <c r="A630" s="5">
        <v>40295</v>
      </c>
      <c r="B630" s="4" t="e">
        <f>VLOOKUP($A630,'Implied Correlation'!D:E,2,0)</f>
        <v>#N/A</v>
      </c>
      <c r="C630" s="4">
        <f>VLOOKUP($A630,'Implied Correlation'!G:H,2,0)</f>
        <v>62.17</v>
      </c>
      <c r="D630" s="4">
        <f>VLOOKUP($A630,'Implied Correlation'!A:B,2,0)</f>
        <v>60.53</v>
      </c>
      <c r="E630" s="4">
        <f t="shared" si="36"/>
        <v>61.35</v>
      </c>
      <c r="F630" s="4">
        <f t="shared" si="37"/>
        <v>62.17</v>
      </c>
      <c r="G630" s="4">
        <f t="shared" si="38"/>
        <v>60.53</v>
      </c>
      <c r="H630" s="4">
        <f t="shared" si="39"/>
        <v>61.35</v>
      </c>
    </row>
    <row r="631" spans="1:8" x14ac:dyDescent="0.35">
      <c r="A631" s="5">
        <v>40296</v>
      </c>
      <c r="B631" s="4" t="e">
        <f>VLOOKUP($A631,'Implied Correlation'!D:E,2,0)</f>
        <v>#N/A</v>
      </c>
      <c r="C631" s="4">
        <f>VLOOKUP($A631,'Implied Correlation'!G:H,2,0)</f>
        <v>61.26</v>
      </c>
      <c r="D631" s="4">
        <f>VLOOKUP($A631,'Implied Correlation'!A:B,2,0)</f>
        <v>57.45</v>
      </c>
      <c r="E631" s="4">
        <f t="shared" si="36"/>
        <v>59.355000000000004</v>
      </c>
      <c r="F631" s="4">
        <f t="shared" si="37"/>
        <v>61.26</v>
      </c>
      <c r="G631" s="4">
        <f t="shared" si="38"/>
        <v>57.45</v>
      </c>
      <c r="H631" s="4">
        <f t="shared" si="39"/>
        <v>59.354999999999997</v>
      </c>
    </row>
    <row r="632" spans="1:8" x14ac:dyDescent="0.35">
      <c r="A632" s="5">
        <v>40297</v>
      </c>
      <c r="B632" s="4" t="e">
        <f>VLOOKUP($A632,'Implied Correlation'!D:E,2,0)</f>
        <v>#N/A</v>
      </c>
      <c r="C632" s="4">
        <f>VLOOKUP($A632,'Implied Correlation'!G:H,2,0)</f>
        <v>60.05</v>
      </c>
      <c r="D632" s="4">
        <f>VLOOKUP($A632,'Implied Correlation'!A:B,2,0)</f>
        <v>55.76</v>
      </c>
      <c r="E632" s="4">
        <f t="shared" si="36"/>
        <v>57.905000000000001</v>
      </c>
      <c r="F632" s="4">
        <f t="shared" si="37"/>
        <v>60.05</v>
      </c>
      <c r="G632" s="4">
        <f t="shared" si="38"/>
        <v>55.76</v>
      </c>
      <c r="H632" s="4">
        <f t="shared" si="39"/>
        <v>57.905000000000001</v>
      </c>
    </row>
    <row r="633" spans="1:8" x14ac:dyDescent="0.35">
      <c r="A633" s="5">
        <v>40298</v>
      </c>
      <c r="B633" s="4" t="e">
        <f>VLOOKUP($A633,'Implied Correlation'!D:E,2,0)</f>
        <v>#N/A</v>
      </c>
      <c r="C633" s="4">
        <f>VLOOKUP($A633,'Implied Correlation'!G:H,2,0)</f>
        <v>62.46</v>
      </c>
      <c r="D633" s="4">
        <f>VLOOKUP($A633,'Implied Correlation'!A:B,2,0)</f>
        <v>58.37</v>
      </c>
      <c r="E633" s="4">
        <f t="shared" si="36"/>
        <v>60.414999999999999</v>
      </c>
      <c r="F633" s="4">
        <f t="shared" si="37"/>
        <v>62.46</v>
      </c>
      <c r="G633" s="4">
        <f t="shared" si="38"/>
        <v>58.37</v>
      </c>
      <c r="H633" s="4">
        <f t="shared" si="39"/>
        <v>60.414999999999999</v>
      </c>
    </row>
    <row r="634" spans="1:8" x14ac:dyDescent="0.35">
      <c r="A634" s="5">
        <v>40301</v>
      </c>
      <c r="B634" s="4" t="e">
        <f>VLOOKUP($A634,'Implied Correlation'!D:E,2,0)</f>
        <v>#N/A</v>
      </c>
      <c r="C634" s="4">
        <f>VLOOKUP($A634,'Implied Correlation'!G:H,2,0)</f>
        <v>59.96</v>
      </c>
      <c r="D634" s="4">
        <f>VLOOKUP($A634,'Implied Correlation'!A:B,2,0)</f>
        <v>56.83</v>
      </c>
      <c r="E634" s="4">
        <f t="shared" si="36"/>
        <v>58.394999999999996</v>
      </c>
      <c r="F634" s="4">
        <f t="shared" si="37"/>
        <v>59.96</v>
      </c>
      <c r="G634" s="4">
        <f t="shared" si="38"/>
        <v>56.83</v>
      </c>
      <c r="H634" s="4">
        <f t="shared" si="39"/>
        <v>58.395000000000003</v>
      </c>
    </row>
    <row r="635" spans="1:8" x14ac:dyDescent="0.35">
      <c r="A635" s="5">
        <v>40302</v>
      </c>
      <c r="B635" s="4" t="e">
        <f>VLOOKUP($A635,'Implied Correlation'!D:E,2,0)</f>
        <v>#N/A</v>
      </c>
      <c r="C635" s="4">
        <f>VLOOKUP($A635,'Implied Correlation'!G:H,2,0)</f>
        <v>60.91</v>
      </c>
      <c r="D635" s="4">
        <f>VLOOKUP($A635,'Implied Correlation'!A:B,2,0)</f>
        <v>56.76</v>
      </c>
      <c r="E635" s="4">
        <f t="shared" si="36"/>
        <v>58.834999999999994</v>
      </c>
      <c r="F635" s="4">
        <f t="shared" si="37"/>
        <v>60.91</v>
      </c>
      <c r="G635" s="4">
        <f t="shared" si="38"/>
        <v>56.76</v>
      </c>
      <c r="H635" s="4">
        <f t="shared" si="39"/>
        <v>58.835000000000001</v>
      </c>
    </row>
    <row r="636" spans="1:8" x14ac:dyDescent="0.35">
      <c r="A636" s="5">
        <v>40303</v>
      </c>
      <c r="B636" s="4" t="e">
        <f>VLOOKUP($A636,'Implied Correlation'!D:E,2,0)</f>
        <v>#N/A</v>
      </c>
      <c r="C636" s="4">
        <f>VLOOKUP($A636,'Implied Correlation'!G:H,2,0)</f>
        <v>63.71</v>
      </c>
      <c r="D636" s="4">
        <f>VLOOKUP($A636,'Implied Correlation'!A:B,2,0)</f>
        <v>59.01</v>
      </c>
      <c r="E636" s="4">
        <f t="shared" si="36"/>
        <v>61.36</v>
      </c>
      <c r="F636" s="4">
        <f t="shared" si="37"/>
        <v>63.71</v>
      </c>
      <c r="G636" s="4">
        <f t="shared" si="38"/>
        <v>59.01</v>
      </c>
      <c r="H636" s="4">
        <f t="shared" si="39"/>
        <v>61.359999999999992</v>
      </c>
    </row>
    <row r="637" spans="1:8" x14ac:dyDescent="0.35">
      <c r="A637" s="5">
        <v>40304</v>
      </c>
      <c r="B637" s="4" t="e">
        <f>VLOOKUP($A637,'Implied Correlation'!D:E,2,0)</f>
        <v>#N/A</v>
      </c>
      <c r="C637" s="4">
        <f>VLOOKUP($A637,'Implied Correlation'!G:H,2,0)</f>
        <v>63.14</v>
      </c>
      <c r="D637" s="4">
        <f>VLOOKUP($A637,'Implied Correlation'!A:B,2,0)</f>
        <v>62.43</v>
      </c>
      <c r="E637" s="4">
        <f t="shared" si="36"/>
        <v>62.784999999999997</v>
      </c>
      <c r="F637" s="4">
        <f t="shared" si="37"/>
        <v>63.14</v>
      </c>
      <c r="G637" s="4">
        <f t="shared" si="38"/>
        <v>62.43</v>
      </c>
      <c r="H637" s="4">
        <f t="shared" si="39"/>
        <v>62.784999999999997</v>
      </c>
    </row>
    <row r="638" spans="1:8" x14ac:dyDescent="0.35">
      <c r="A638" s="5">
        <v>40305</v>
      </c>
      <c r="B638" s="4" t="e">
        <f>VLOOKUP($A638,'Implied Correlation'!D:E,2,0)</f>
        <v>#N/A</v>
      </c>
      <c r="C638" s="4">
        <f>VLOOKUP($A638,'Implied Correlation'!G:H,2,0)</f>
        <v>66.930000000000007</v>
      </c>
      <c r="D638" s="4">
        <f>VLOOKUP($A638,'Implied Correlation'!A:B,2,0)</f>
        <v>67.790000000000006</v>
      </c>
      <c r="E638" s="4">
        <f t="shared" si="36"/>
        <v>67.360000000000014</v>
      </c>
      <c r="F638" s="4">
        <f t="shared" si="37"/>
        <v>66.930000000000007</v>
      </c>
      <c r="G638" s="4">
        <f t="shared" si="38"/>
        <v>67.790000000000006</v>
      </c>
      <c r="H638" s="4">
        <f t="shared" si="39"/>
        <v>67.360000000000014</v>
      </c>
    </row>
    <row r="639" spans="1:8" x14ac:dyDescent="0.35">
      <c r="A639" s="5">
        <v>40308</v>
      </c>
      <c r="B639" s="4" t="e">
        <f>VLOOKUP($A639,'Implied Correlation'!D:E,2,0)</f>
        <v>#N/A</v>
      </c>
      <c r="C639" s="4">
        <f>VLOOKUP($A639,'Implied Correlation'!G:H,2,0)</f>
        <v>62.45</v>
      </c>
      <c r="D639" s="4">
        <f>VLOOKUP($A639,'Implied Correlation'!A:B,2,0)</f>
        <v>61.58</v>
      </c>
      <c r="E639" s="4">
        <f t="shared" si="36"/>
        <v>62.015000000000001</v>
      </c>
      <c r="F639" s="4">
        <f t="shared" si="37"/>
        <v>62.45</v>
      </c>
      <c r="G639" s="4">
        <f t="shared" si="38"/>
        <v>61.58</v>
      </c>
      <c r="H639" s="4">
        <f t="shared" si="39"/>
        <v>62.015000000000008</v>
      </c>
    </row>
    <row r="640" spans="1:8" x14ac:dyDescent="0.35">
      <c r="A640" s="5">
        <v>40309</v>
      </c>
      <c r="B640" s="4" t="e">
        <f>VLOOKUP($A640,'Implied Correlation'!D:E,2,0)</f>
        <v>#N/A</v>
      </c>
      <c r="C640" s="4">
        <f>VLOOKUP($A640,'Implied Correlation'!G:H,2,0)</f>
        <v>62.16</v>
      </c>
      <c r="D640" s="4">
        <f>VLOOKUP($A640,'Implied Correlation'!A:B,2,0)</f>
        <v>61.72</v>
      </c>
      <c r="E640" s="4">
        <f t="shared" si="36"/>
        <v>61.94</v>
      </c>
      <c r="F640" s="4">
        <f t="shared" si="37"/>
        <v>62.16</v>
      </c>
      <c r="G640" s="4">
        <f t="shared" si="38"/>
        <v>61.72</v>
      </c>
      <c r="H640" s="4">
        <f t="shared" si="39"/>
        <v>61.94</v>
      </c>
    </row>
    <row r="641" spans="1:8" x14ac:dyDescent="0.35">
      <c r="A641" s="5">
        <v>40310</v>
      </c>
      <c r="B641" s="4" t="e">
        <f>VLOOKUP($A641,'Implied Correlation'!D:E,2,0)</f>
        <v>#N/A</v>
      </c>
      <c r="C641" s="4">
        <f>VLOOKUP($A641,'Implied Correlation'!G:H,2,0)</f>
        <v>60.4</v>
      </c>
      <c r="D641" s="4">
        <f>VLOOKUP($A641,'Implied Correlation'!A:B,2,0)</f>
        <v>61.23</v>
      </c>
      <c r="E641" s="4">
        <f t="shared" si="36"/>
        <v>60.814999999999998</v>
      </c>
      <c r="F641" s="4">
        <f t="shared" si="37"/>
        <v>60.4</v>
      </c>
      <c r="G641" s="4">
        <f t="shared" si="38"/>
        <v>61.23</v>
      </c>
      <c r="H641" s="4">
        <f t="shared" si="39"/>
        <v>60.814999999999998</v>
      </c>
    </row>
    <row r="642" spans="1:8" x14ac:dyDescent="0.35">
      <c r="A642" s="5">
        <v>40311</v>
      </c>
      <c r="B642" s="4" t="e">
        <f>VLOOKUP($A642,'Implied Correlation'!D:E,2,0)</f>
        <v>#N/A</v>
      </c>
      <c r="C642" s="4">
        <f>VLOOKUP($A642,'Implied Correlation'!G:H,2,0)</f>
        <v>60.85</v>
      </c>
      <c r="D642" s="4">
        <f>VLOOKUP($A642,'Implied Correlation'!A:B,2,0)</f>
        <v>61.95</v>
      </c>
      <c r="E642" s="4">
        <f t="shared" si="36"/>
        <v>61.400000000000006</v>
      </c>
      <c r="F642" s="4">
        <f t="shared" si="37"/>
        <v>60.85</v>
      </c>
      <c r="G642" s="4">
        <f t="shared" si="38"/>
        <v>61.95</v>
      </c>
      <c r="H642" s="4">
        <f t="shared" si="39"/>
        <v>61.4</v>
      </c>
    </row>
    <row r="643" spans="1:8" x14ac:dyDescent="0.35">
      <c r="A643" s="5">
        <v>40312</v>
      </c>
      <c r="B643" s="4" t="e">
        <f>VLOOKUP($A643,'Implied Correlation'!D:E,2,0)</f>
        <v>#N/A</v>
      </c>
      <c r="C643" s="4">
        <f>VLOOKUP($A643,'Implied Correlation'!G:H,2,0)</f>
        <v>62.4</v>
      </c>
      <c r="D643" s="4">
        <f>VLOOKUP($A643,'Implied Correlation'!A:B,2,0)</f>
        <v>64.47</v>
      </c>
      <c r="E643" s="4">
        <f t="shared" ref="E643:E706" si="40">IF(ISNA(B643),IF(AND(ISNA(C643),ISNA(D643)),IF(ISNA(C643),D643,C643),AVERAGE(C643,D643)),B643)</f>
        <v>63.435000000000002</v>
      </c>
      <c r="F643" s="4">
        <f t="shared" ref="F643:F706" si="41">IF(ISNA(C643),IF(AND(ISNA(D643),ISNA(B643)),IF(ISNA(D643),B643,D643),AVERAGE(D643,B643)),C643)</f>
        <v>62.4</v>
      </c>
      <c r="G643" s="4">
        <f t="shared" ref="G643:G706" si="42">IF(ISNA(D643),IF(AND(ISNA(B643),ISNA(C643)),IF(ISNA(B643),C643,B643),AVERAGE(B643,C643)),D643)</f>
        <v>64.47</v>
      </c>
      <c r="H643" s="4">
        <f t="shared" ref="H643:H706" si="43">AVERAGE(E643:G643)</f>
        <v>63.435000000000002</v>
      </c>
    </row>
    <row r="644" spans="1:8" x14ac:dyDescent="0.35">
      <c r="A644" s="5">
        <v>40315</v>
      </c>
      <c r="B644" s="4" t="e">
        <f>VLOOKUP($A644,'Implied Correlation'!D:E,2,0)</f>
        <v>#N/A</v>
      </c>
      <c r="C644" s="4">
        <f>VLOOKUP($A644,'Implied Correlation'!G:H,2,0)</f>
        <v>63.45</v>
      </c>
      <c r="D644" s="4">
        <f>VLOOKUP($A644,'Implied Correlation'!A:B,2,0)</f>
        <v>64.36</v>
      </c>
      <c r="E644" s="4">
        <f t="shared" si="40"/>
        <v>63.905000000000001</v>
      </c>
      <c r="F644" s="4">
        <f t="shared" si="41"/>
        <v>63.45</v>
      </c>
      <c r="G644" s="4">
        <f t="shared" si="42"/>
        <v>64.36</v>
      </c>
      <c r="H644" s="4">
        <f t="shared" si="43"/>
        <v>63.905000000000001</v>
      </c>
    </row>
    <row r="645" spans="1:8" x14ac:dyDescent="0.35">
      <c r="A645" s="5">
        <v>40316</v>
      </c>
      <c r="B645" s="4" t="e">
        <f>VLOOKUP($A645,'Implied Correlation'!D:E,2,0)</f>
        <v>#N/A</v>
      </c>
      <c r="C645" s="4">
        <f>VLOOKUP($A645,'Implied Correlation'!G:H,2,0)</f>
        <v>66.13</v>
      </c>
      <c r="D645" s="4">
        <f>VLOOKUP($A645,'Implied Correlation'!A:B,2,0)</f>
        <v>67.62</v>
      </c>
      <c r="E645" s="4">
        <f t="shared" si="40"/>
        <v>66.875</v>
      </c>
      <c r="F645" s="4">
        <f t="shared" si="41"/>
        <v>66.13</v>
      </c>
      <c r="G645" s="4">
        <f t="shared" si="42"/>
        <v>67.62</v>
      </c>
      <c r="H645" s="4">
        <f t="shared" si="43"/>
        <v>66.875</v>
      </c>
    </row>
    <row r="646" spans="1:8" x14ac:dyDescent="0.35">
      <c r="A646" s="5">
        <v>40317</v>
      </c>
      <c r="B646" s="4" t="e">
        <f>VLOOKUP($A646,'Implied Correlation'!D:E,2,0)</f>
        <v>#N/A</v>
      </c>
      <c r="C646" s="4">
        <f>VLOOKUP($A646,'Implied Correlation'!G:H,2,0)</f>
        <v>68.239999999999995</v>
      </c>
      <c r="D646" s="4">
        <f>VLOOKUP($A646,'Implied Correlation'!A:B,2,0)</f>
        <v>70.28</v>
      </c>
      <c r="E646" s="4">
        <f t="shared" si="40"/>
        <v>69.259999999999991</v>
      </c>
      <c r="F646" s="4">
        <f t="shared" si="41"/>
        <v>68.239999999999995</v>
      </c>
      <c r="G646" s="4">
        <f t="shared" si="42"/>
        <v>70.28</v>
      </c>
      <c r="H646" s="4">
        <f t="shared" si="43"/>
        <v>69.260000000000005</v>
      </c>
    </row>
    <row r="647" spans="1:8" x14ac:dyDescent="0.35">
      <c r="A647" s="5">
        <v>40318</v>
      </c>
      <c r="B647" s="4" t="e">
        <f>VLOOKUP($A647,'Implied Correlation'!D:E,2,0)</f>
        <v>#N/A</v>
      </c>
      <c r="C647" s="4">
        <f>VLOOKUP($A647,'Implied Correlation'!G:H,2,0)</f>
        <v>76.97</v>
      </c>
      <c r="D647" s="4">
        <f>VLOOKUP($A647,'Implied Correlation'!A:B,2,0)</f>
        <v>77.47</v>
      </c>
      <c r="E647" s="4">
        <f t="shared" si="40"/>
        <v>77.22</v>
      </c>
      <c r="F647" s="4">
        <f t="shared" si="41"/>
        <v>76.97</v>
      </c>
      <c r="G647" s="4">
        <f t="shared" si="42"/>
        <v>77.47</v>
      </c>
      <c r="H647" s="4">
        <f t="shared" si="43"/>
        <v>77.22</v>
      </c>
    </row>
    <row r="648" spans="1:8" x14ac:dyDescent="0.35">
      <c r="A648" s="5">
        <v>40319</v>
      </c>
      <c r="B648" s="4" t="e">
        <f>VLOOKUP($A648,'Implied Correlation'!D:E,2,0)</f>
        <v>#N/A</v>
      </c>
      <c r="C648" s="4">
        <f>VLOOKUP($A648,'Implied Correlation'!G:H,2,0)</f>
        <v>75.52</v>
      </c>
      <c r="D648" s="4">
        <f>VLOOKUP($A648,'Implied Correlation'!A:B,2,0)</f>
        <v>69.16</v>
      </c>
      <c r="E648" s="4">
        <f t="shared" si="40"/>
        <v>72.34</v>
      </c>
      <c r="F648" s="4">
        <f t="shared" si="41"/>
        <v>75.52</v>
      </c>
      <c r="G648" s="4">
        <f t="shared" si="42"/>
        <v>69.16</v>
      </c>
      <c r="H648" s="4">
        <f t="shared" si="43"/>
        <v>72.34</v>
      </c>
    </row>
    <row r="649" spans="1:8" x14ac:dyDescent="0.35">
      <c r="A649" s="5">
        <v>40322</v>
      </c>
      <c r="B649" s="4" t="e">
        <f>VLOOKUP($A649,'Implied Correlation'!D:E,2,0)</f>
        <v>#N/A</v>
      </c>
      <c r="C649" s="4">
        <f>VLOOKUP($A649,'Implied Correlation'!G:H,2,0)</f>
        <v>73</v>
      </c>
      <c r="D649" s="4">
        <f>VLOOKUP($A649,'Implied Correlation'!A:B,2,0)</f>
        <v>72.31</v>
      </c>
      <c r="E649" s="4">
        <f t="shared" si="40"/>
        <v>72.655000000000001</v>
      </c>
      <c r="F649" s="4">
        <f t="shared" si="41"/>
        <v>73</v>
      </c>
      <c r="G649" s="4">
        <f t="shared" si="42"/>
        <v>72.31</v>
      </c>
      <c r="H649" s="4">
        <f t="shared" si="43"/>
        <v>72.655000000000001</v>
      </c>
    </row>
    <row r="650" spans="1:8" x14ac:dyDescent="0.35">
      <c r="A650" s="5">
        <v>40323</v>
      </c>
      <c r="B650" s="4" t="e">
        <f>VLOOKUP($A650,'Implied Correlation'!D:E,2,0)</f>
        <v>#N/A</v>
      </c>
      <c r="C650" s="4">
        <f>VLOOKUP($A650,'Implied Correlation'!G:H,2,0)</f>
        <v>69.03</v>
      </c>
      <c r="D650" s="4">
        <f>VLOOKUP($A650,'Implied Correlation'!A:B,2,0)</f>
        <v>67.86</v>
      </c>
      <c r="E650" s="4">
        <f t="shared" si="40"/>
        <v>68.444999999999993</v>
      </c>
      <c r="F650" s="4">
        <f t="shared" si="41"/>
        <v>69.03</v>
      </c>
      <c r="G650" s="4">
        <f t="shared" si="42"/>
        <v>67.86</v>
      </c>
      <c r="H650" s="4">
        <f t="shared" si="43"/>
        <v>68.444999999999993</v>
      </c>
    </row>
    <row r="651" spans="1:8" x14ac:dyDescent="0.35">
      <c r="A651" s="5">
        <v>40324</v>
      </c>
      <c r="B651" s="4" t="e">
        <f>VLOOKUP($A651,'Implied Correlation'!D:E,2,0)</f>
        <v>#N/A</v>
      </c>
      <c r="C651" s="4">
        <f>VLOOKUP($A651,'Implied Correlation'!G:H,2,0)</f>
        <v>72.819999999999993</v>
      </c>
      <c r="D651" s="4">
        <f>VLOOKUP($A651,'Implied Correlation'!A:B,2,0)</f>
        <v>73.290000000000006</v>
      </c>
      <c r="E651" s="4">
        <f t="shared" si="40"/>
        <v>73.055000000000007</v>
      </c>
      <c r="F651" s="4">
        <f t="shared" si="41"/>
        <v>72.819999999999993</v>
      </c>
      <c r="G651" s="4">
        <f t="shared" si="42"/>
        <v>73.290000000000006</v>
      </c>
      <c r="H651" s="4">
        <f t="shared" si="43"/>
        <v>73.055000000000007</v>
      </c>
    </row>
    <row r="652" spans="1:8" x14ac:dyDescent="0.35">
      <c r="A652" s="5">
        <v>40325</v>
      </c>
      <c r="B652" s="4" t="e">
        <f>VLOOKUP($A652,'Implied Correlation'!D:E,2,0)</f>
        <v>#N/A</v>
      </c>
      <c r="C652" s="4">
        <f>VLOOKUP($A652,'Implied Correlation'!G:H,2,0)</f>
        <v>69.760000000000005</v>
      </c>
      <c r="D652" s="4">
        <f>VLOOKUP($A652,'Implied Correlation'!A:B,2,0)</f>
        <v>69.569999999999993</v>
      </c>
      <c r="E652" s="4">
        <f t="shared" si="40"/>
        <v>69.664999999999992</v>
      </c>
      <c r="F652" s="4">
        <f t="shared" si="41"/>
        <v>69.760000000000005</v>
      </c>
      <c r="G652" s="4">
        <f t="shared" si="42"/>
        <v>69.569999999999993</v>
      </c>
      <c r="H652" s="4">
        <f t="shared" si="43"/>
        <v>69.665000000000006</v>
      </c>
    </row>
    <row r="653" spans="1:8" x14ac:dyDescent="0.35">
      <c r="A653" s="5">
        <v>40326</v>
      </c>
      <c r="B653" s="4" t="e">
        <f>VLOOKUP($A653,'Implied Correlation'!D:E,2,0)</f>
        <v>#N/A</v>
      </c>
      <c r="C653" s="4">
        <f>VLOOKUP($A653,'Implied Correlation'!G:H,2,0)</f>
        <v>69.819999999999993</v>
      </c>
      <c r="D653" s="4">
        <f>VLOOKUP($A653,'Implied Correlation'!A:B,2,0)</f>
        <v>70.66</v>
      </c>
      <c r="E653" s="4">
        <f t="shared" si="40"/>
        <v>70.239999999999995</v>
      </c>
      <c r="F653" s="4">
        <f t="shared" si="41"/>
        <v>69.819999999999993</v>
      </c>
      <c r="G653" s="4">
        <f t="shared" si="42"/>
        <v>70.66</v>
      </c>
      <c r="H653" s="4">
        <f t="shared" si="43"/>
        <v>70.239999999999995</v>
      </c>
    </row>
    <row r="654" spans="1:8" x14ac:dyDescent="0.35">
      <c r="A654" s="5">
        <v>40329</v>
      </c>
      <c r="B654" s="4" t="e">
        <f>VLOOKUP($A654,'Implied Correlation'!D:E,2,0)</f>
        <v>#N/A</v>
      </c>
      <c r="C654" s="4" t="e">
        <f>VLOOKUP($A654,'Implied Correlation'!G:H,2,0)</f>
        <v>#N/A</v>
      </c>
      <c r="D654" s="4" t="e">
        <f>VLOOKUP($A654,'Implied Correlation'!A:B,2,0)</f>
        <v>#N/A</v>
      </c>
      <c r="E654" s="4" t="e">
        <f t="shared" si="40"/>
        <v>#N/A</v>
      </c>
      <c r="F654" s="4" t="e">
        <f t="shared" si="41"/>
        <v>#N/A</v>
      </c>
      <c r="G654" s="4" t="e">
        <f t="shared" si="42"/>
        <v>#N/A</v>
      </c>
      <c r="H654" s="4" t="e">
        <f t="shared" si="43"/>
        <v>#N/A</v>
      </c>
    </row>
    <row r="655" spans="1:8" x14ac:dyDescent="0.35">
      <c r="A655" s="5">
        <v>40330</v>
      </c>
      <c r="B655" s="4" t="e">
        <f>VLOOKUP($A655,'Implied Correlation'!D:E,2,0)</f>
        <v>#N/A</v>
      </c>
      <c r="C655" s="4">
        <f>VLOOKUP($A655,'Implied Correlation'!G:H,2,0)</f>
        <v>70.2</v>
      </c>
      <c r="D655" s="4">
        <f>VLOOKUP($A655,'Implied Correlation'!A:B,2,0)</f>
        <v>72.59</v>
      </c>
      <c r="E655" s="4">
        <f t="shared" si="40"/>
        <v>71.39500000000001</v>
      </c>
      <c r="F655" s="4">
        <f t="shared" si="41"/>
        <v>70.2</v>
      </c>
      <c r="G655" s="4">
        <f t="shared" si="42"/>
        <v>72.59</v>
      </c>
      <c r="H655" s="4">
        <f t="shared" si="43"/>
        <v>71.39500000000001</v>
      </c>
    </row>
    <row r="656" spans="1:8" x14ac:dyDescent="0.35">
      <c r="A656" s="5">
        <v>40331</v>
      </c>
      <c r="B656" s="4" t="e">
        <f>VLOOKUP($A656,'Implied Correlation'!D:E,2,0)</f>
        <v>#N/A</v>
      </c>
      <c r="C656" s="4">
        <f>VLOOKUP($A656,'Implied Correlation'!G:H,2,0)</f>
        <v>66.760000000000005</v>
      </c>
      <c r="D656" s="4">
        <f>VLOOKUP($A656,'Implied Correlation'!A:B,2,0)</f>
        <v>67.650000000000006</v>
      </c>
      <c r="E656" s="4">
        <f t="shared" si="40"/>
        <v>67.205000000000013</v>
      </c>
      <c r="F656" s="4">
        <f t="shared" si="41"/>
        <v>66.760000000000005</v>
      </c>
      <c r="G656" s="4">
        <f t="shared" si="42"/>
        <v>67.650000000000006</v>
      </c>
      <c r="H656" s="4">
        <f t="shared" si="43"/>
        <v>67.205000000000013</v>
      </c>
    </row>
    <row r="657" spans="1:8" x14ac:dyDescent="0.35">
      <c r="A657" s="5">
        <v>40332</v>
      </c>
      <c r="B657" s="4" t="e">
        <f>VLOOKUP($A657,'Implied Correlation'!D:E,2,0)</f>
        <v>#N/A</v>
      </c>
      <c r="C657" s="4">
        <f>VLOOKUP($A657,'Implied Correlation'!G:H,2,0)</f>
        <v>65.349999999999994</v>
      </c>
      <c r="D657" s="4">
        <f>VLOOKUP($A657,'Implied Correlation'!A:B,2,0)</f>
        <v>68.2</v>
      </c>
      <c r="E657" s="4">
        <f t="shared" si="40"/>
        <v>66.775000000000006</v>
      </c>
      <c r="F657" s="4">
        <f t="shared" si="41"/>
        <v>65.349999999999994</v>
      </c>
      <c r="G657" s="4">
        <f t="shared" si="42"/>
        <v>68.2</v>
      </c>
      <c r="H657" s="4">
        <f t="shared" si="43"/>
        <v>66.774999999999991</v>
      </c>
    </row>
    <row r="658" spans="1:8" x14ac:dyDescent="0.35">
      <c r="A658" s="5">
        <v>40333</v>
      </c>
      <c r="B658" s="4" t="e">
        <f>VLOOKUP($A658,'Implied Correlation'!D:E,2,0)</f>
        <v>#N/A</v>
      </c>
      <c r="C658" s="4">
        <f>VLOOKUP($A658,'Implied Correlation'!G:H,2,0)</f>
        <v>68.599999999999994</v>
      </c>
      <c r="D658" s="4">
        <f>VLOOKUP($A658,'Implied Correlation'!A:B,2,0)</f>
        <v>71.040000000000006</v>
      </c>
      <c r="E658" s="4">
        <f t="shared" si="40"/>
        <v>69.819999999999993</v>
      </c>
      <c r="F658" s="4">
        <f t="shared" si="41"/>
        <v>68.599999999999994</v>
      </c>
      <c r="G658" s="4">
        <f t="shared" si="42"/>
        <v>71.040000000000006</v>
      </c>
      <c r="H658" s="4">
        <f t="shared" si="43"/>
        <v>69.819999999999993</v>
      </c>
    </row>
    <row r="659" spans="1:8" x14ac:dyDescent="0.35">
      <c r="A659" s="5">
        <v>40336</v>
      </c>
      <c r="B659" s="4" t="e">
        <f>VLOOKUP($A659,'Implied Correlation'!D:E,2,0)</f>
        <v>#N/A</v>
      </c>
      <c r="C659" s="4">
        <f>VLOOKUP($A659,'Implied Correlation'!G:H,2,0)</f>
        <v>70.12</v>
      </c>
      <c r="D659" s="4">
        <f>VLOOKUP($A659,'Implied Correlation'!A:B,2,0)</f>
        <v>74.459999999999994</v>
      </c>
      <c r="E659" s="4">
        <f t="shared" si="40"/>
        <v>72.289999999999992</v>
      </c>
      <c r="F659" s="4">
        <f t="shared" si="41"/>
        <v>70.12</v>
      </c>
      <c r="G659" s="4">
        <f t="shared" si="42"/>
        <v>74.459999999999994</v>
      </c>
      <c r="H659" s="4">
        <f t="shared" si="43"/>
        <v>72.290000000000006</v>
      </c>
    </row>
    <row r="660" spans="1:8" x14ac:dyDescent="0.35">
      <c r="A660" s="5">
        <v>40337</v>
      </c>
      <c r="B660" s="4" t="e">
        <f>VLOOKUP($A660,'Implied Correlation'!D:E,2,0)</f>
        <v>#N/A</v>
      </c>
      <c r="C660" s="4">
        <f>VLOOKUP($A660,'Implied Correlation'!G:H,2,0)</f>
        <v>69.680000000000007</v>
      </c>
      <c r="D660" s="4">
        <f>VLOOKUP($A660,'Implied Correlation'!A:B,2,0)</f>
        <v>72.94</v>
      </c>
      <c r="E660" s="4">
        <f t="shared" si="40"/>
        <v>71.31</v>
      </c>
      <c r="F660" s="4">
        <f t="shared" si="41"/>
        <v>69.680000000000007</v>
      </c>
      <c r="G660" s="4">
        <f t="shared" si="42"/>
        <v>72.94</v>
      </c>
      <c r="H660" s="4">
        <f t="shared" si="43"/>
        <v>71.31</v>
      </c>
    </row>
    <row r="661" spans="1:8" x14ac:dyDescent="0.35">
      <c r="A661" s="5">
        <v>40338</v>
      </c>
      <c r="B661" s="4" t="e">
        <f>VLOOKUP($A661,'Implied Correlation'!D:E,2,0)</f>
        <v>#N/A</v>
      </c>
      <c r="C661" s="4">
        <f>VLOOKUP($A661,'Implied Correlation'!G:H,2,0)</f>
        <v>70.569999999999993</v>
      </c>
      <c r="D661" s="4">
        <f>VLOOKUP($A661,'Implied Correlation'!A:B,2,0)</f>
        <v>72.56</v>
      </c>
      <c r="E661" s="4">
        <f t="shared" si="40"/>
        <v>71.564999999999998</v>
      </c>
      <c r="F661" s="4">
        <f t="shared" si="41"/>
        <v>70.569999999999993</v>
      </c>
      <c r="G661" s="4">
        <f t="shared" si="42"/>
        <v>72.56</v>
      </c>
      <c r="H661" s="4">
        <f t="shared" si="43"/>
        <v>71.564999999999998</v>
      </c>
    </row>
    <row r="662" spans="1:8" x14ac:dyDescent="0.35">
      <c r="A662" s="5">
        <v>40339</v>
      </c>
      <c r="B662" s="4" t="e">
        <f>VLOOKUP($A662,'Implied Correlation'!D:E,2,0)</f>
        <v>#N/A</v>
      </c>
      <c r="C662" s="4">
        <f>VLOOKUP($A662,'Implied Correlation'!G:H,2,0)</f>
        <v>70.39</v>
      </c>
      <c r="D662" s="4">
        <f>VLOOKUP($A662,'Implied Correlation'!A:B,2,0)</f>
        <v>71.7</v>
      </c>
      <c r="E662" s="4">
        <f t="shared" si="40"/>
        <v>71.045000000000002</v>
      </c>
      <c r="F662" s="4">
        <f t="shared" si="41"/>
        <v>70.39</v>
      </c>
      <c r="G662" s="4">
        <f t="shared" si="42"/>
        <v>71.7</v>
      </c>
      <c r="H662" s="4">
        <f t="shared" si="43"/>
        <v>71.045000000000002</v>
      </c>
    </row>
    <row r="663" spans="1:8" x14ac:dyDescent="0.35">
      <c r="A663" s="5">
        <v>40340</v>
      </c>
      <c r="B663" s="4" t="e">
        <f>VLOOKUP($A663,'Implied Correlation'!D:E,2,0)</f>
        <v>#N/A</v>
      </c>
      <c r="C663" s="4">
        <f>VLOOKUP($A663,'Implied Correlation'!G:H,2,0)</f>
        <v>69.77</v>
      </c>
      <c r="D663" s="4">
        <f>VLOOKUP($A663,'Implied Correlation'!A:B,2,0)</f>
        <v>70.77</v>
      </c>
      <c r="E663" s="4">
        <f t="shared" si="40"/>
        <v>70.27</v>
      </c>
      <c r="F663" s="4">
        <f t="shared" si="41"/>
        <v>69.77</v>
      </c>
      <c r="G663" s="4">
        <f t="shared" si="42"/>
        <v>70.77</v>
      </c>
      <c r="H663" s="4">
        <f t="shared" si="43"/>
        <v>70.27</v>
      </c>
    </row>
    <row r="664" spans="1:8" x14ac:dyDescent="0.35">
      <c r="A664" s="5">
        <v>40343</v>
      </c>
      <c r="B664" s="4" t="e">
        <f>VLOOKUP($A664,'Implied Correlation'!D:E,2,0)</f>
        <v>#N/A</v>
      </c>
      <c r="C664" s="4">
        <f>VLOOKUP($A664,'Implied Correlation'!G:H,2,0)</f>
        <v>69.52</v>
      </c>
      <c r="D664" s="4">
        <f>VLOOKUP($A664,'Implied Correlation'!A:B,2,0)</f>
        <v>70.88</v>
      </c>
      <c r="E664" s="4">
        <f t="shared" si="40"/>
        <v>70.199999999999989</v>
      </c>
      <c r="F664" s="4">
        <f t="shared" si="41"/>
        <v>69.52</v>
      </c>
      <c r="G664" s="4">
        <f t="shared" si="42"/>
        <v>70.88</v>
      </c>
      <c r="H664" s="4">
        <f t="shared" si="43"/>
        <v>70.199999999999989</v>
      </c>
    </row>
    <row r="665" spans="1:8" x14ac:dyDescent="0.35">
      <c r="A665" s="5">
        <v>40344</v>
      </c>
      <c r="B665" s="4" t="e">
        <f>VLOOKUP($A665,'Implied Correlation'!D:E,2,0)</f>
        <v>#N/A</v>
      </c>
      <c r="C665" s="4">
        <f>VLOOKUP($A665,'Implied Correlation'!G:H,2,0)</f>
        <v>65.31</v>
      </c>
      <c r="D665" s="4">
        <f>VLOOKUP($A665,'Implied Correlation'!A:B,2,0)</f>
        <v>67.650000000000006</v>
      </c>
      <c r="E665" s="4">
        <f t="shared" si="40"/>
        <v>66.48</v>
      </c>
      <c r="F665" s="4">
        <f t="shared" si="41"/>
        <v>65.31</v>
      </c>
      <c r="G665" s="4">
        <f t="shared" si="42"/>
        <v>67.650000000000006</v>
      </c>
      <c r="H665" s="4">
        <f t="shared" si="43"/>
        <v>66.48</v>
      </c>
    </row>
    <row r="666" spans="1:8" x14ac:dyDescent="0.35">
      <c r="A666" s="5">
        <v>40345</v>
      </c>
      <c r="B666" s="4" t="e">
        <f>VLOOKUP($A666,'Implied Correlation'!D:E,2,0)</f>
        <v>#N/A</v>
      </c>
      <c r="C666" s="4">
        <f>VLOOKUP($A666,'Implied Correlation'!G:H,2,0)</f>
        <v>66.58</v>
      </c>
      <c r="D666" s="4">
        <f>VLOOKUP($A666,'Implied Correlation'!A:B,2,0)</f>
        <v>68.67</v>
      </c>
      <c r="E666" s="4">
        <f t="shared" si="40"/>
        <v>67.625</v>
      </c>
      <c r="F666" s="4">
        <f t="shared" si="41"/>
        <v>66.58</v>
      </c>
      <c r="G666" s="4">
        <f t="shared" si="42"/>
        <v>68.67</v>
      </c>
      <c r="H666" s="4">
        <f t="shared" si="43"/>
        <v>67.625</v>
      </c>
    </row>
    <row r="667" spans="1:8" x14ac:dyDescent="0.35">
      <c r="A667" s="5">
        <v>40346</v>
      </c>
      <c r="B667" s="4" t="e">
        <f>VLOOKUP($A667,'Implied Correlation'!D:E,2,0)</f>
        <v>#N/A</v>
      </c>
      <c r="C667" s="4">
        <f>VLOOKUP($A667,'Implied Correlation'!G:H,2,0)</f>
        <v>66.31</v>
      </c>
      <c r="D667" s="4">
        <f>VLOOKUP($A667,'Implied Correlation'!A:B,2,0)</f>
        <v>67.790000000000006</v>
      </c>
      <c r="E667" s="4">
        <f t="shared" si="40"/>
        <v>67.050000000000011</v>
      </c>
      <c r="F667" s="4">
        <f t="shared" si="41"/>
        <v>66.31</v>
      </c>
      <c r="G667" s="4">
        <f t="shared" si="42"/>
        <v>67.790000000000006</v>
      </c>
      <c r="H667" s="4">
        <f t="shared" si="43"/>
        <v>67.050000000000011</v>
      </c>
    </row>
    <row r="668" spans="1:8" x14ac:dyDescent="0.35">
      <c r="A668" s="5">
        <v>40347</v>
      </c>
      <c r="B668" s="4" t="e">
        <f>VLOOKUP($A668,'Implied Correlation'!D:E,2,0)</f>
        <v>#N/A</v>
      </c>
      <c r="C668" s="4" t="e">
        <f>VLOOKUP($A668,'Implied Correlation'!G:H,2,0)</f>
        <v>#N/A</v>
      </c>
      <c r="D668" s="4" t="e">
        <f>VLOOKUP($A668,'Implied Correlation'!A:B,2,0)</f>
        <v>#N/A</v>
      </c>
      <c r="E668" s="4" t="e">
        <f t="shared" si="40"/>
        <v>#N/A</v>
      </c>
      <c r="F668" s="4" t="e">
        <f t="shared" si="41"/>
        <v>#N/A</v>
      </c>
      <c r="G668" s="4" t="e">
        <f t="shared" si="42"/>
        <v>#N/A</v>
      </c>
      <c r="H668" s="4" t="e">
        <f t="shared" si="43"/>
        <v>#N/A</v>
      </c>
    </row>
    <row r="669" spans="1:8" x14ac:dyDescent="0.35">
      <c r="A669" s="5">
        <v>40350</v>
      </c>
      <c r="B669" s="4" t="e">
        <f>VLOOKUP($A669,'Implied Correlation'!D:E,2,0)</f>
        <v>#N/A</v>
      </c>
      <c r="C669" s="4">
        <f>VLOOKUP($A669,'Implied Correlation'!G:H,2,0)</f>
        <v>67.91</v>
      </c>
      <c r="D669" s="4">
        <f>VLOOKUP($A669,'Implied Correlation'!A:B,2,0)</f>
        <v>69.61</v>
      </c>
      <c r="E669" s="4">
        <f t="shared" si="40"/>
        <v>68.759999999999991</v>
      </c>
      <c r="F669" s="4">
        <f t="shared" si="41"/>
        <v>67.91</v>
      </c>
      <c r="G669" s="4">
        <f t="shared" si="42"/>
        <v>69.61</v>
      </c>
      <c r="H669" s="4">
        <f t="shared" si="43"/>
        <v>68.759999999999991</v>
      </c>
    </row>
    <row r="670" spans="1:8" x14ac:dyDescent="0.35">
      <c r="A670" s="5">
        <v>40351</v>
      </c>
      <c r="B670" s="4" t="e">
        <f>VLOOKUP($A670,'Implied Correlation'!D:E,2,0)</f>
        <v>#N/A</v>
      </c>
      <c r="C670" s="4">
        <f>VLOOKUP($A670,'Implied Correlation'!G:H,2,0)</f>
        <v>70.260000000000005</v>
      </c>
      <c r="D670" s="4">
        <f>VLOOKUP($A670,'Implied Correlation'!A:B,2,0)</f>
        <v>72.39</v>
      </c>
      <c r="E670" s="4">
        <f t="shared" si="40"/>
        <v>71.325000000000003</v>
      </c>
      <c r="F670" s="4">
        <f t="shared" si="41"/>
        <v>70.260000000000005</v>
      </c>
      <c r="G670" s="4">
        <f t="shared" si="42"/>
        <v>72.39</v>
      </c>
      <c r="H670" s="4">
        <f t="shared" si="43"/>
        <v>71.325000000000003</v>
      </c>
    </row>
    <row r="671" spans="1:8" x14ac:dyDescent="0.35">
      <c r="A671" s="5">
        <v>40352</v>
      </c>
      <c r="B671" s="4" t="e">
        <f>VLOOKUP($A671,'Implied Correlation'!D:E,2,0)</f>
        <v>#N/A</v>
      </c>
      <c r="C671" s="4">
        <f>VLOOKUP($A671,'Implied Correlation'!G:H,2,0)</f>
        <v>70.37</v>
      </c>
      <c r="D671" s="4">
        <f>VLOOKUP($A671,'Implied Correlation'!A:B,2,0)</f>
        <v>72.44</v>
      </c>
      <c r="E671" s="4">
        <f t="shared" si="40"/>
        <v>71.405000000000001</v>
      </c>
      <c r="F671" s="4">
        <f t="shared" si="41"/>
        <v>70.37</v>
      </c>
      <c r="G671" s="4">
        <f t="shared" si="42"/>
        <v>72.44</v>
      </c>
      <c r="H671" s="4">
        <f t="shared" si="43"/>
        <v>71.405000000000001</v>
      </c>
    </row>
    <row r="672" spans="1:8" x14ac:dyDescent="0.35">
      <c r="A672" s="5">
        <v>40353</v>
      </c>
      <c r="B672" s="4" t="e">
        <f>VLOOKUP($A672,'Implied Correlation'!D:E,2,0)</f>
        <v>#N/A</v>
      </c>
      <c r="C672" s="4">
        <f>VLOOKUP($A672,'Implied Correlation'!G:H,2,0)</f>
        <v>71.62</v>
      </c>
      <c r="D672" s="4">
        <f>VLOOKUP($A672,'Implied Correlation'!A:B,2,0)</f>
        <v>74.23</v>
      </c>
      <c r="E672" s="4">
        <f t="shared" si="40"/>
        <v>72.925000000000011</v>
      </c>
      <c r="F672" s="4">
        <f t="shared" si="41"/>
        <v>71.62</v>
      </c>
      <c r="G672" s="4">
        <f t="shared" si="42"/>
        <v>74.23</v>
      </c>
      <c r="H672" s="4">
        <f t="shared" si="43"/>
        <v>72.925000000000011</v>
      </c>
    </row>
    <row r="673" spans="1:8" x14ac:dyDescent="0.35">
      <c r="A673" s="5">
        <v>40354</v>
      </c>
      <c r="B673" s="4" t="e">
        <f>VLOOKUP($A673,'Implied Correlation'!D:E,2,0)</f>
        <v>#N/A</v>
      </c>
      <c r="C673" s="4">
        <f>VLOOKUP($A673,'Implied Correlation'!G:H,2,0)</f>
        <v>70.78</v>
      </c>
      <c r="D673" s="4">
        <f>VLOOKUP($A673,'Implied Correlation'!A:B,2,0)</f>
        <v>71.77</v>
      </c>
      <c r="E673" s="4">
        <f t="shared" si="40"/>
        <v>71.275000000000006</v>
      </c>
      <c r="F673" s="4">
        <f t="shared" si="41"/>
        <v>70.78</v>
      </c>
      <c r="G673" s="4">
        <f t="shared" si="42"/>
        <v>71.77</v>
      </c>
      <c r="H673" s="4">
        <f t="shared" si="43"/>
        <v>71.274999999999991</v>
      </c>
    </row>
    <row r="674" spans="1:8" x14ac:dyDescent="0.35">
      <c r="A674" s="5">
        <v>40357</v>
      </c>
      <c r="B674" s="4" t="e">
        <f>VLOOKUP($A674,'Implied Correlation'!D:E,2,0)</f>
        <v>#N/A</v>
      </c>
      <c r="C674" s="4">
        <f>VLOOKUP($A674,'Implied Correlation'!G:H,2,0)</f>
        <v>71.95</v>
      </c>
      <c r="D674" s="4">
        <f>VLOOKUP($A674,'Implied Correlation'!A:B,2,0)</f>
        <v>72.66</v>
      </c>
      <c r="E674" s="4">
        <f t="shared" si="40"/>
        <v>72.305000000000007</v>
      </c>
      <c r="F674" s="4">
        <f t="shared" si="41"/>
        <v>71.95</v>
      </c>
      <c r="G674" s="4">
        <f t="shared" si="42"/>
        <v>72.66</v>
      </c>
      <c r="H674" s="4">
        <f t="shared" si="43"/>
        <v>72.304999999999993</v>
      </c>
    </row>
    <row r="675" spans="1:8" x14ac:dyDescent="0.35">
      <c r="A675" s="5">
        <v>40358</v>
      </c>
      <c r="B675" s="4" t="e">
        <f>VLOOKUP($A675,'Implied Correlation'!D:E,2,0)</f>
        <v>#N/A</v>
      </c>
      <c r="C675" s="4">
        <f>VLOOKUP($A675,'Implied Correlation'!G:H,2,0)</f>
        <v>75.400000000000006</v>
      </c>
      <c r="D675" s="4">
        <f>VLOOKUP($A675,'Implied Correlation'!A:B,2,0)</f>
        <v>74.88</v>
      </c>
      <c r="E675" s="4">
        <f t="shared" si="40"/>
        <v>75.14</v>
      </c>
      <c r="F675" s="4">
        <f t="shared" si="41"/>
        <v>75.400000000000006</v>
      </c>
      <c r="G675" s="4">
        <f t="shared" si="42"/>
        <v>74.88</v>
      </c>
      <c r="H675" s="4">
        <f t="shared" si="43"/>
        <v>75.14</v>
      </c>
    </row>
    <row r="676" spans="1:8" x14ac:dyDescent="0.35">
      <c r="A676" s="5">
        <v>40359</v>
      </c>
      <c r="B676" s="4" t="e">
        <f>VLOOKUP($A676,'Implied Correlation'!D:E,2,0)</f>
        <v>#N/A</v>
      </c>
      <c r="C676" s="4">
        <f>VLOOKUP($A676,'Implied Correlation'!G:H,2,0)</f>
        <v>75.25</v>
      </c>
      <c r="D676" s="4">
        <f>VLOOKUP($A676,'Implied Correlation'!A:B,2,0)</f>
        <v>75.02</v>
      </c>
      <c r="E676" s="4">
        <f t="shared" si="40"/>
        <v>75.134999999999991</v>
      </c>
      <c r="F676" s="4">
        <f t="shared" si="41"/>
        <v>75.25</v>
      </c>
      <c r="G676" s="4">
        <f t="shared" si="42"/>
        <v>75.02</v>
      </c>
      <c r="H676" s="4">
        <f t="shared" si="43"/>
        <v>75.134999999999991</v>
      </c>
    </row>
    <row r="677" spans="1:8" x14ac:dyDescent="0.35">
      <c r="A677" s="5">
        <v>40360</v>
      </c>
      <c r="B677" s="4" t="e">
        <f>VLOOKUP($A677,'Implied Correlation'!D:E,2,0)</f>
        <v>#N/A</v>
      </c>
      <c r="C677" s="4">
        <f>VLOOKUP($A677,'Implied Correlation'!G:H,2,0)</f>
        <v>70.430000000000007</v>
      </c>
      <c r="D677" s="4">
        <f>VLOOKUP($A677,'Implied Correlation'!A:B,2,0)</f>
        <v>69.180000000000007</v>
      </c>
      <c r="E677" s="4">
        <f t="shared" si="40"/>
        <v>69.805000000000007</v>
      </c>
      <c r="F677" s="4">
        <f t="shared" si="41"/>
        <v>70.430000000000007</v>
      </c>
      <c r="G677" s="4">
        <f t="shared" si="42"/>
        <v>69.180000000000007</v>
      </c>
      <c r="H677" s="4">
        <f t="shared" si="43"/>
        <v>69.805000000000007</v>
      </c>
    </row>
    <row r="678" spans="1:8" x14ac:dyDescent="0.35">
      <c r="A678" s="5">
        <v>40361</v>
      </c>
      <c r="B678" s="4" t="e">
        <f>VLOOKUP($A678,'Implied Correlation'!D:E,2,0)</f>
        <v>#N/A</v>
      </c>
      <c r="C678" s="4">
        <f>VLOOKUP($A678,'Implied Correlation'!G:H,2,0)</f>
        <v>70.650000000000006</v>
      </c>
      <c r="D678" s="4">
        <f>VLOOKUP($A678,'Implied Correlation'!A:B,2,0)</f>
        <v>68.150000000000006</v>
      </c>
      <c r="E678" s="4">
        <f t="shared" si="40"/>
        <v>69.400000000000006</v>
      </c>
      <c r="F678" s="4">
        <f t="shared" si="41"/>
        <v>70.650000000000006</v>
      </c>
      <c r="G678" s="4">
        <f t="shared" si="42"/>
        <v>68.150000000000006</v>
      </c>
      <c r="H678" s="4">
        <f t="shared" si="43"/>
        <v>69.400000000000006</v>
      </c>
    </row>
    <row r="679" spans="1:8" x14ac:dyDescent="0.35">
      <c r="A679" s="5">
        <v>40364</v>
      </c>
      <c r="B679" s="4" t="e">
        <f>VLOOKUP($A679,'Implied Correlation'!D:E,2,0)</f>
        <v>#N/A</v>
      </c>
      <c r="C679" s="4" t="e">
        <f>VLOOKUP($A679,'Implied Correlation'!G:H,2,0)</f>
        <v>#N/A</v>
      </c>
      <c r="D679" s="4" t="e">
        <f>VLOOKUP($A679,'Implied Correlation'!A:B,2,0)</f>
        <v>#N/A</v>
      </c>
      <c r="E679" s="4" t="e">
        <f t="shared" si="40"/>
        <v>#N/A</v>
      </c>
      <c r="F679" s="4" t="e">
        <f t="shared" si="41"/>
        <v>#N/A</v>
      </c>
      <c r="G679" s="4" t="e">
        <f t="shared" si="42"/>
        <v>#N/A</v>
      </c>
      <c r="H679" s="4" t="e">
        <f t="shared" si="43"/>
        <v>#N/A</v>
      </c>
    </row>
    <row r="680" spans="1:8" x14ac:dyDescent="0.35">
      <c r="A680" s="5">
        <v>40365</v>
      </c>
      <c r="B680" s="4" t="e">
        <f>VLOOKUP($A680,'Implied Correlation'!D:E,2,0)</f>
        <v>#N/A</v>
      </c>
      <c r="C680" s="4">
        <f>VLOOKUP($A680,'Implied Correlation'!G:H,2,0)</f>
        <v>72.239999999999995</v>
      </c>
      <c r="D680" s="4">
        <f>VLOOKUP($A680,'Implied Correlation'!A:B,2,0)</f>
        <v>75.03</v>
      </c>
      <c r="E680" s="4">
        <f t="shared" si="40"/>
        <v>73.634999999999991</v>
      </c>
      <c r="F680" s="4">
        <f t="shared" si="41"/>
        <v>72.239999999999995</v>
      </c>
      <c r="G680" s="4">
        <f t="shared" si="42"/>
        <v>75.03</v>
      </c>
      <c r="H680" s="4">
        <f t="shared" si="43"/>
        <v>73.635000000000005</v>
      </c>
    </row>
    <row r="681" spans="1:8" x14ac:dyDescent="0.35">
      <c r="A681" s="5">
        <v>40366</v>
      </c>
      <c r="B681" s="4" t="e">
        <f>VLOOKUP($A681,'Implied Correlation'!D:E,2,0)</f>
        <v>#N/A</v>
      </c>
      <c r="C681" s="4">
        <f>VLOOKUP($A681,'Implied Correlation'!G:H,2,0)</f>
        <v>72.3</v>
      </c>
      <c r="D681" s="4">
        <f>VLOOKUP($A681,'Implied Correlation'!A:B,2,0)</f>
        <v>71.36</v>
      </c>
      <c r="E681" s="4">
        <f t="shared" si="40"/>
        <v>71.83</v>
      </c>
      <c r="F681" s="4">
        <f t="shared" si="41"/>
        <v>72.3</v>
      </c>
      <c r="G681" s="4">
        <f t="shared" si="42"/>
        <v>71.36</v>
      </c>
      <c r="H681" s="4">
        <f t="shared" si="43"/>
        <v>71.83</v>
      </c>
    </row>
    <row r="682" spans="1:8" x14ac:dyDescent="0.35">
      <c r="A682" s="5">
        <v>40367</v>
      </c>
      <c r="B682" s="4" t="e">
        <f>VLOOKUP($A682,'Implied Correlation'!D:E,2,0)</f>
        <v>#N/A</v>
      </c>
      <c r="C682" s="4">
        <f>VLOOKUP($A682,'Implied Correlation'!G:H,2,0)</f>
        <v>71.2</v>
      </c>
      <c r="D682" s="4">
        <f>VLOOKUP($A682,'Implied Correlation'!A:B,2,0)</f>
        <v>69.52</v>
      </c>
      <c r="E682" s="4">
        <f t="shared" si="40"/>
        <v>70.36</v>
      </c>
      <c r="F682" s="4">
        <f t="shared" si="41"/>
        <v>71.2</v>
      </c>
      <c r="G682" s="4">
        <f t="shared" si="42"/>
        <v>69.52</v>
      </c>
      <c r="H682" s="4">
        <f t="shared" si="43"/>
        <v>70.36</v>
      </c>
    </row>
    <row r="683" spans="1:8" x14ac:dyDescent="0.35">
      <c r="A683" s="5">
        <v>40368</v>
      </c>
      <c r="B683" s="4" t="e">
        <f>VLOOKUP($A683,'Implied Correlation'!D:E,2,0)</f>
        <v>#N/A</v>
      </c>
      <c r="C683" s="4">
        <f>VLOOKUP($A683,'Implied Correlation'!G:H,2,0)</f>
        <v>70.84</v>
      </c>
      <c r="D683" s="4">
        <f>VLOOKUP($A683,'Implied Correlation'!A:B,2,0)</f>
        <v>69.260000000000005</v>
      </c>
      <c r="E683" s="4">
        <f t="shared" si="40"/>
        <v>70.050000000000011</v>
      </c>
      <c r="F683" s="4">
        <f t="shared" si="41"/>
        <v>70.84</v>
      </c>
      <c r="G683" s="4">
        <f t="shared" si="42"/>
        <v>69.260000000000005</v>
      </c>
      <c r="H683" s="4">
        <f t="shared" si="43"/>
        <v>70.050000000000011</v>
      </c>
    </row>
    <row r="684" spans="1:8" x14ac:dyDescent="0.35">
      <c r="A684" s="5">
        <v>40371</v>
      </c>
      <c r="B684" s="4" t="e">
        <f>VLOOKUP($A684,'Implied Correlation'!D:E,2,0)</f>
        <v>#N/A</v>
      </c>
      <c r="C684" s="4">
        <f>VLOOKUP($A684,'Implied Correlation'!G:H,2,0)</f>
        <v>70.599999999999994</v>
      </c>
      <c r="D684" s="4">
        <f>VLOOKUP($A684,'Implied Correlation'!A:B,2,0)</f>
        <v>70.28</v>
      </c>
      <c r="E684" s="4">
        <f t="shared" si="40"/>
        <v>70.44</v>
      </c>
      <c r="F684" s="4">
        <f t="shared" si="41"/>
        <v>70.599999999999994</v>
      </c>
      <c r="G684" s="4">
        <f t="shared" si="42"/>
        <v>70.28</v>
      </c>
      <c r="H684" s="4">
        <f t="shared" si="43"/>
        <v>70.44</v>
      </c>
    </row>
    <row r="685" spans="1:8" x14ac:dyDescent="0.35">
      <c r="A685" s="5">
        <v>40372</v>
      </c>
      <c r="B685" s="4" t="e">
        <f>VLOOKUP($A685,'Implied Correlation'!D:E,2,0)</f>
        <v>#N/A</v>
      </c>
      <c r="C685" s="4">
        <f>VLOOKUP($A685,'Implied Correlation'!G:H,2,0)</f>
        <v>72.02</v>
      </c>
      <c r="D685" s="4">
        <f>VLOOKUP($A685,'Implied Correlation'!A:B,2,0)</f>
        <v>70.89</v>
      </c>
      <c r="E685" s="4">
        <f t="shared" si="40"/>
        <v>71.454999999999998</v>
      </c>
      <c r="F685" s="4">
        <f t="shared" si="41"/>
        <v>72.02</v>
      </c>
      <c r="G685" s="4">
        <f t="shared" si="42"/>
        <v>70.89</v>
      </c>
      <c r="H685" s="4">
        <f t="shared" si="43"/>
        <v>71.454999999999998</v>
      </c>
    </row>
    <row r="686" spans="1:8" x14ac:dyDescent="0.35">
      <c r="A686" s="5">
        <v>40373</v>
      </c>
      <c r="B686" s="4" t="e">
        <f>VLOOKUP($A686,'Implied Correlation'!D:E,2,0)</f>
        <v>#N/A</v>
      </c>
      <c r="C686" s="4">
        <f>VLOOKUP($A686,'Implied Correlation'!G:H,2,0)</f>
        <v>73.010000000000005</v>
      </c>
      <c r="D686" s="4">
        <f>VLOOKUP($A686,'Implied Correlation'!A:B,2,0)</f>
        <v>72.099999999999994</v>
      </c>
      <c r="E686" s="4">
        <f t="shared" si="40"/>
        <v>72.555000000000007</v>
      </c>
      <c r="F686" s="4">
        <f t="shared" si="41"/>
        <v>73.010000000000005</v>
      </c>
      <c r="G686" s="4">
        <f t="shared" si="42"/>
        <v>72.099999999999994</v>
      </c>
      <c r="H686" s="4">
        <f t="shared" si="43"/>
        <v>72.554999999999993</v>
      </c>
    </row>
    <row r="687" spans="1:8" x14ac:dyDescent="0.35">
      <c r="A687" s="5">
        <v>40374</v>
      </c>
      <c r="B687" s="4" t="e">
        <f>VLOOKUP($A687,'Implied Correlation'!D:E,2,0)</f>
        <v>#N/A</v>
      </c>
      <c r="C687" s="4">
        <f>VLOOKUP($A687,'Implied Correlation'!G:H,2,0)</f>
        <v>75.2</v>
      </c>
      <c r="D687" s="4">
        <f>VLOOKUP($A687,'Implied Correlation'!A:B,2,0)</f>
        <v>75.38</v>
      </c>
      <c r="E687" s="4">
        <f t="shared" si="40"/>
        <v>75.289999999999992</v>
      </c>
      <c r="F687" s="4">
        <f t="shared" si="41"/>
        <v>75.2</v>
      </c>
      <c r="G687" s="4">
        <f t="shared" si="42"/>
        <v>75.38</v>
      </c>
      <c r="H687" s="4">
        <f t="shared" si="43"/>
        <v>75.290000000000006</v>
      </c>
    </row>
    <row r="688" spans="1:8" x14ac:dyDescent="0.35">
      <c r="A688" s="5">
        <v>40375</v>
      </c>
      <c r="B688" s="4" t="e">
        <f>VLOOKUP($A688,'Implied Correlation'!D:E,2,0)</f>
        <v>#N/A</v>
      </c>
      <c r="C688" s="4">
        <f>VLOOKUP($A688,'Implied Correlation'!G:H,2,0)</f>
        <v>72.25</v>
      </c>
      <c r="D688" s="4">
        <f>VLOOKUP($A688,'Implied Correlation'!A:B,2,0)</f>
        <v>74.59</v>
      </c>
      <c r="E688" s="4">
        <f t="shared" si="40"/>
        <v>73.42</v>
      </c>
      <c r="F688" s="4">
        <f t="shared" si="41"/>
        <v>72.25</v>
      </c>
      <c r="G688" s="4">
        <f t="shared" si="42"/>
        <v>74.59</v>
      </c>
      <c r="H688" s="4">
        <f t="shared" si="43"/>
        <v>73.42</v>
      </c>
    </row>
    <row r="689" spans="1:8" x14ac:dyDescent="0.35">
      <c r="A689" s="5">
        <v>40378</v>
      </c>
      <c r="B689" s="4" t="e">
        <f>VLOOKUP($A689,'Implied Correlation'!D:E,2,0)</f>
        <v>#N/A</v>
      </c>
      <c r="C689" s="4">
        <f>VLOOKUP($A689,'Implied Correlation'!G:H,2,0)</f>
        <v>74.2</v>
      </c>
      <c r="D689" s="4">
        <f>VLOOKUP($A689,'Implied Correlation'!A:B,2,0)</f>
        <v>78.27</v>
      </c>
      <c r="E689" s="4">
        <f t="shared" si="40"/>
        <v>76.234999999999999</v>
      </c>
      <c r="F689" s="4">
        <f t="shared" si="41"/>
        <v>74.2</v>
      </c>
      <c r="G689" s="4">
        <f t="shared" si="42"/>
        <v>78.27</v>
      </c>
      <c r="H689" s="4">
        <f t="shared" si="43"/>
        <v>76.234999999999999</v>
      </c>
    </row>
    <row r="690" spans="1:8" x14ac:dyDescent="0.35">
      <c r="A690" s="5">
        <v>40379</v>
      </c>
      <c r="B690" s="4" t="e">
        <f>VLOOKUP($A690,'Implied Correlation'!D:E,2,0)</f>
        <v>#N/A</v>
      </c>
      <c r="C690" s="4">
        <f>VLOOKUP($A690,'Implied Correlation'!G:H,2,0)</f>
        <v>71.38</v>
      </c>
      <c r="D690" s="4">
        <f>VLOOKUP($A690,'Implied Correlation'!A:B,2,0)</f>
        <v>74.430000000000007</v>
      </c>
      <c r="E690" s="4">
        <f t="shared" si="40"/>
        <v>72.905000000000001</v>
      </c>
      <c r="F690" s="4">
        <f t="shared" si="41"/>
        <v>71.38</v>
      </c>
      <c r="G690" s="4">
        <f t="shared" si="42"/>
        <v>74.430000000000007</v>
      </c>
      <c r="H690" s="4">
        <f t="shared" si="43"/>
        <v>72.905000000000001</v>
      </c>
    </row>
    <row r="691" spans="1:8" x14ac:dyDescent="0.35">
      <c r="A691" s="5">
        <v>40380</v>
      </c>
      <c r="B691" s="4" t="e">
        <f>VLOOKUP($A691,'Implied Correlation'!D:E,2,0)</f>
        <v>#N/A</v>
      </c>
      <c r="C691" s="4">
        <f>VLOOKUP($A691,'Implied Correlation'!G:H,2,0)</f>
        <v>73.39</v>
      </c>
      <c r="D691" s="4">
        <f>VLOOKUP($A691,'Implied Correlation'!A:B,2,0)</f>
        <v>74.84</v>
      </c>
      <c r="E691" s="4">
        <f t="shared" si="40"/>
        <v>74.115000000000009</v>
      </c>
      <c r="F691" s="4">
        <f t="shared" si="41"/>
        <v>73.39</v>
      </c>
      <c r="G691" s="4">
        <f t="shared" si="42"/>
        <v>74.84</v>
      </c>
      <c r="H691" s="4">
        <f t="shared" si="43"/>
        <v>74.114999999999995</v>
      </c>
    </row>
    <row r="692" spans="1:8" x14ac:dyDescent="0.35">
      <c r="A692" s="5">
        <v>40381</v>
      </c>
      <c r="B692" s="4" t="e">
        <f>VLOOKUP($A692,'Implied Correlation'!D:E,2,0)</f>
        <v>#N/A</v>
      </c>
      <c r="C692" s="4">
        <f>VLOOKUP($A692,'Implied Correlation'!G:H,2,0)</f>
        <v>73.16</v>
      </c>
      <c r="D692" s="4">
        <f>VLOOKUP($A692,'Implied Correlation'!A:B,2,0)</f>
        <v>75.22</v>
      </c>
      <c r="E692" s="4">
        <f t="shared" si="40"/>
        <v>74.19</v>
      </c>
      <c r="F692" s="4">
        <f t="shared" si="41"/>
        <v>73.16</v>
      </c>
      <c r="G692" s="4">
        <f t="shared" si="42"/>
        <v>75.22</v>
      </c>
      <c r="H692" s="4">
        <f t="shared" si="43"/>
        <v>74.19</v>
      </c>
    </row>
    <row r="693" spans="1:8" x14ac:dyDescent="0.35">
      <c r="A693" s="5">
        <v>40382</v>
      </c>
      <c r="B693" s="4" t="e">
        <f>VLOOKUP($A693,'Implied Correlation'!D:E,2,0)</f>
        <v>#N/A</v>
      </c>
      <c r="C693" s="4">
        <f>VLOOKUP($A693,'Implied Correlation'!G:H,2,0)</f>
        <v>70.8</v>
      </c>
      <c r="D693" s="4">
        <f>VLOOKUP($A693,'Implied Correlation'!A:B,2,0)</f>
        <v>73.09</v>
      </c>
      <c r="E693" s="4">
        <f t="shared" si="40"/>
        <v>71.944999999999993</v>
      </c>
      <c r="F693" s="4">
        <f t="shared" si="41"/>
        <v>70.8</v>
      </c>
      <c r="G693" s="4">
        <f t="shared" si="42"/>
        <v>73.09</v>
      </c>
      <c r="H693" s="4">
        <f t="shared" si="43"/>
        <v>71.945000000000007</v>
      </c>
    </row>
    <row r="694" spans="1:8" x14ac:dyDescent="0.35">
      <c r="A694" s="5">
        <v>40385</v>
      </c>
      <c r="B694" s="4" t="e">
        <f>VLOOKUP($A694,'Implied Correlation'!D:E,2,0)</f>
        <v>#N/A</v>
      </c>
      <c r="C694" s="4">
        <f>VLOOKUP($A694,'Implied Correlation'!G:H,2,0)</f>
        <v>71.05</v>
      </c>
      <c r="D694" s="4">
        <f>VLOOKUP($A694,'Implied Correlation'!A:B,2,0)</f>
        <v>72.62</v>
      </c>
      <c r="E694" s="4">
        <f t="shared" si="40"/>
        <v>71.835000000000008</v>
      </c>
      <c r="F694" s="4">
        <f t="shared" si="41"/>
        <v>71.05</v>
      </c>
      <c r="G694" s="4">
        <f t="shared" si="42"/>
        <v>72.62</v>
      </c>
      <c r="H694" s="4">
        <f t="shared" si="43"/>
        <v>71.834999999999994</v>
      </c>
    </row>
    <row r="695" spans="1:8" x14ac:dyDescent="0.35">
      <c r="A695" s="5">
        <v>40386</v>
      </c>
      <c r="B695" s="4" t="e">
        <f>VLOOKUP($A695,'Implied Correlation'!D:E,2,0)</f>
        <v>#N/A</v>
      </c>
      <c r="C695" s="4">
        <f>VLOOKUP($A695,'Implied Correlation'!G:H,2,0)</f>
        <v>71.599999999999994</v>
      </c>
      <c r="D695" s="4">
        <f>VLOOKUP($A695,'Implied Correlation'!A:B,2,0)</f>
        <v>73.430000000000007</v>
      </c>
      <c r="E695" s="4">
        <f t="shared" si="40"/>
        <v>72.515000000000001</v>
      </c>
      <c r="F695" s="4">
        <f t="shared" si="41"/>
        <v>71.599999999999994</v>
      </c>
      <c r="G695" s="4">
        <f t="shared" si="42"/>
        <v>73.430000000000007</v>
      </c>
      <c r="H695" s="4">
        <f t="shared" si="43"/>
        <v>72.515000000000001</v>
      </c>
    </row>
    <row r="696" spans="1:8" x14ac:dyDescent="0.35">
      <c r="A696" s="5">
        <v>40387</v>
      </c>
      <c r="B696" s="4" t="e">
        <f>VLOOKUP($A696,'Implied Correlation'!D:E,2,0)</f>
        <v>#N/A</v>
      </c>
      <c r="C696" s="4">
        <f>VLOOKUP($A696,'Implied Correlation'!G:H,2,0)</f>
        <v>71.930000000000007</v>
      </c>
      <c r="D696" s="4">
        <f>VLOOKUP($A696,'Implied Correlation'!A:B,2,0)</f>
        <v>75.36</v>
      </c>
      <c r="E696" s="4">
        <f t="shared" si="40"/>
        <v>73.64500000000001</v>
      </c>
      <c r="F696" s="4">
        <f t="shared" si="41"/>
        <v>71.930000000000007</v>
      </c>
      <c r="G696" s="4">
        <f t="shared" si="42"/>
        <v>75.36</v>
      </c>
      <c r="H696" s="4">
        <f t="shared" si="43"/>
        <v>73.644999999999996</v>
      </c>
    </row>
    <row r="697" spans="1:8" x14ac:dyDescent="0.35">
      <c r="A697" s="5">
        <v>40388</v>
      </c>
      <c r="B697" s="4" t="e">
        <f>VLOOKUP($A697,'Implied Correlation'!D:E,2,0)</f>
        <v>#N/A</v>
      </c>
      <c r="C697" s="4">
        <f>VLOOKUP($A697,'Implied Correlation'!G:H,2,0)</f>
        <v>72.55</v>
      </c>
      <c r="D697" s="4">
        <f>VLOOKUP($A697,'Implied Correlation'!A:B,2,0)</f>
        <v>75.12</v>
      </c>
      <c r="E697" s="4">
        <f t="shared" si="40"/>
        <v>73.835000000000008</v>
      </c>
      <c r="F697" s="4">
        <f t="shared" si="41"/>
        <v>72.55</v>
      </c>
      <c r="G697" s="4">
        <f t="shared" si="42"/>
        <v>75.12</v>
      </c>
      <c r="H697" s="4">
        <f t="shared" si="43"/>
        <v>73.834999999999994</v>
      </c>
    </row>
    <row r="698" spans="1:8" x14ac:dyDescent="0.35">
      <c r="A698" s="5">
        <v>40389</v>
      </c>
      <c r="B698" s="4" t="e">
        <f>VLOOKUP($A698,'Implied Correlation'!D:E,2,0)</f>
        <v>#N/A</v>
      </c>
      <c r="C698" s="4">
        <f>VLOOKUP($A698,'Implied Correlation'!G:H,2,0)</f>
        <v>71.040000000000006</v>
      </c>
      <c r="D698" s="4">
        <f>VLOOKUP($A698,'Implied Correlation'!A:B,2,0)</f>
        <v>73.849999999999994</v>
      </c>
      <c r="E698" s="4">
        <f t="shared" si="40"/>
        <v>72.444999999999993</v>
      </c>
      <c r="F698" s="4">
        <f t="shared" si="41"/>
        <v>71.040000000000006</v>
      </c>
      <c r="G698" s="4">
        <f t="shared" si="42"/>
        <v>73.849999999999994</v>
      </c>
      <c r="H698" s="4">
        <f t="shared" si="43"/>
        <v>72.445000000000007</v>
      </c>
    </row>
    <row r="699" spans="1:8" x14ac:dyDescent="0.35">
      <c r="A699" s="5">
        <v>40392</v>
      </c>
      <c r="B699" s="4" t="e">
        <f>VLOOKUP($A699,'Implied Correlation'!D:E,2,0)</f>
        <v>#N/A</v>
      </c>
      <c r="C699" s="4">
        <f>VLOOKUP($A699,'Implied Correlation'!G:H,2,0)</f>
        <v>69.06</v>
      </c>
      <c r="D699" s="4">
        <f>VLOOKUP($A699,'Implied Correlation'!A:B,2,0)</f>
        <v>69.55</v>
      </c>
      <c r="E699" s="4">
        <f t="shared" si="40"/>
        <v>69.305000000000007</v>
      </c>
      <c r="F699" s="4">
        <f t="shared" si="41"/>
        <v>69.06</v>
      </c>
      <c r="G699" s="4">
        <f t="shared" si="42"/>
        <v>69.55</v>
      </c>
      <c r="H699" s="4">
        <f t="shared" si="43"/>
        <v>69.305000000000007</v>
      </c>
    </row>
    <row r="700" spans="1:8" x14ac:dyDescent="0.35">
      <c r="A700" s="5">
        <v>40393</v>
      </c>
      <c r="B700" s="4" t="e">
        <f>VLOOKUP($A700,'Implied Correlation'!D:E,2,0)</f>
        <v>#N/A</v>
      </c>
      <c r="C700" s="4">
        <f>VLOOKUP($A700,'Implied Correlation'!G:H,2,0)</f>
        <v>70.400000000000006</v>
      </c>
      <c r="D700" s="4">
        <f>VLOOKUP($A700,'Implied Correlation'!A:B,2,0)</f>
        <v>72.900000000000006</v>
      </c>
      <c r="E700" s="4">
        <f t="shared" si="40"/>
        <v>71.650000000000006</v>
      </c>
      <c r="F700" s="4">
        <f t="shared" si="41"/>
        <v>70.400000000000006</v>
      </c>
      <c r="G700" s="4">
        <f t="shared" si="42"/>
        <v>72.900000000000006</v>
      </c>
      <c r="H700" s="4">
        <f t="shared" si="43"/>
        <v>71.650000000000006</v>
      </c>
    </row>
    <row r="701" spans="1:8" x14ac:dyDescent="0.35">
      <c r="A701" s="5">
        <v>40394</v>
      </c>
      <c r="B701" s="4" t="e">
        <f>VLOOKUP($A701,'Implied Correlation'!D:E,2,0)</f>
        <v>#N/A</v>
      </c>
      <c r="C701" s="4">
        <f>VLOOKUP($A701,'Implied Correlation'!G:H,2,0)</f>
        <v>69</v>
      </c>
      <c r="D701" s="4">
        <f>VLOOKUP($A701,'Implied Correlation'!A:B,2,0)</f>
        <v>72.41</v>
      </c>
      <c r="E701" s="4">
        <f t="shared" si="40"/>
        <v>70.704999999999998</v>
      </c>
      <c r="F701" s="4">
        <f t="shared" si="41"/>
        <v>69</v>
      </c>
      <c r="G701" s="4">
        <f t="shared" si="42"/>
        <v>72.41</v>
      </c>
      <c r="H701" s="4">
        <f t="shared" si="43"/>
        <v>70.704999999999998</v>
      </c>
    </row>
    <row r="702" spans="1:8" x14ac:dyDescent="0.35">
      <c r="A702" s="5">
        <v>40395</v>
      </c>
      <c r="B702" s="4" t="e">
        <f>VLOOKUP($A702,'Implied Correlation'!D:E,2,0)</f>
        <v>#N/A</v>
      </c>
      <c r="C702" s="4">
        <f>VLOOKUP($A702,'Implied Correlation'!G:H,2,0)</f>
        <v>71.099999999999994</v>
      </c>
      <c r="D702" s="4">
        <f>VLOOKUP($A702,'Implied Correlation'!A:B,2,0)</f>
        <v>72.87</v>
      </c>
      <c r="E702" s="4">
        <f t="shared" si="40"/>
        <v>71.984999999999999</v>
      </c>
      <c r="F702" s="4">
        <f t="shared" si="41"/>
        <v>71.099999999999994</v>
      </c>
      <c r="G702" s="4">
        <f t="shared" si="42"/>
        <v>72.87</v>
      </c>
      <c r="H702" s="4">
        <f t="shared" si="43"/>
        <v>71.984999999999999</v>
      </c>
    </row>
    <row r="703" spans="1:8" x14ac:dyDescent="0.35">
      <c r="A703" s="5">
        <v>40396</v>
      </c>
      <c r="B703" s="4" t="e">
        <f>VLOOKUP($A703,'Implied Correlation'!D:E,2,0)</f>
        <v>#N/A</v>
      </c>
      <c r="C703" s="4">
        <f>VLOOKUP($A703,'Implied Correlation'!G:H,2,0)</f>
        <v>71.06</v>
      </c>
      <c r="D703" s="4">
        <f>VLOOKUP($A703,'Implied Correlation'!A:B,2,0)</f>
        <v>73.31</v>
      </c>
      <c r="E703" s="4">
        <f t="shared" si="40"/>
        <v>72.185000000000002</v>
      </c>
      <c r="F703" s="4">
        <f t="shared" si="41"/>
        <v>71.06</v>
      </c>
      <c r="G703" s="4">
        <f t="shared" si="42"/>
        <v>73.31</v>
      </c>
      <c r="H703" s="4">
        <f t="shared" si="43"/>
        <v>72.185000000000002</v>
      </c>
    </row>
    <row r="704" spans="1:8" x14ac:dyDescent="0.35">
      <c r="A704" s="5">
        <v>40399</v>
      </c>
      <c r="B704" s="4" t="e">
        <f>VLOOKUP($A704,'Implied Correlation'!D:E,2,0)</f>
        <v>#N/A</v>
      </c>
      <c r="C704" s="4">
        <f>VLOOKUP($A704,'Implied Correlation'!G:H,2,0)</f>
        <v>71.8</v>
      </c>
      <c r="D704" s="4">
        <f>VLOOKUP($A704,'Implied Correlation'!A:B,2,0)</f>
        <v>73.09</v>
      </c>
      <c r="E704" s="4">
        <f t="shared" si="40"/>
        <v>72.444999999999993</v>
      </c>
      <c r="F704" s="4">
        <f t="shared" si="41"/>
        <v>71.8</v>
      </c>
      <c r="G704" s="4">
        <f t="shared" si="42"/>
        <v>73.09</v>
      </c>
      <c r="H704" s="4">
        <f t="shared" si="43"/>
        <v>72.445000000000007</v>
      </c>
    </row>
    <row r="705" spans="1:8" x14ac:dyDescent="0.35">
      <c r="A705" s="5">
        <v>40400</v>
      </c>
      <c r="B705" s="4" t="e">
        <f>VLOOKUP($A705,'Implied Correlation'!D:E,2,0)</f>
        <v>#N/A</v>
      </c>
      <c r="C705" s="4">
        <f>VLOOKUP($A705,'Implied Correlation'!G:H,2,0)</f>
        <v>71.88</v>
      </c>
      <c r="D705" s="4">
        <f>VLOOKUP($A705,'Implied Correlation'!A:B,2,0)</f>
        <v>74</v>
      </c>
      <c r="E705" s="4">
        <f t="shared" si="40"/>
        <v>72.94</v>
      </c>
      <c r="F705" s="4">
        <f t="shared" si="41"/>
        <v>71.88</v>
      </c>
      <c r="G705" s="4">
        <f t="shared" si="42"/>
        <v>74</v>
      </c>
      <c r="H705" s="4">
        <f t="shared" si="43"/>
        <v>72.94</v>
      </c>
    </row>
    <row r="706" spans="1:8" x14ac:dyDescent="0.35">
      <c r="A706" s="5">
        <v>40401</v>
      </c>
      <c r="B706" s="4" t="e">
        <f>VLOOKUP($A706,'Implied Correlation'!D:E,2,0)</f>
        <v>#N/A</v>
      </c>
      <c r="C706" s="4">
        <f>VLOOKUP($A706,'Implied Correlation'!G:H,2,0)</f>
        <v>74.319999999999993</v>
      </c>
      <c r="D706" s="4">
        <f>VLOOKUP($A706,'Implied Correlation'!A:B,2,0)</f>
        <v>76.48</v>
      </c>
      <c r="E706" s="4">
        <f t="shared" si="40"/>
        <v>75.400000000000006</v>
      </c>
      <c r="F706" s="4">
        <f t="shared" si="41"/>
        <v>74.319999999999993</v>
      </c>
      <c r="G706" s="4">
        <f t="shared" si="42"/>
        <v>76.48</v>
      </c>
      <c r="H706" s="4">
        <f t="shared" si="43"/>
        <v>75.399999999999991</v>
      </c>
    </row>
    <row r="707" spans="1:8" x14ac:dyDescent="0.35">
      <c r="A707" s="5">
        <v>40402</v>
      </c>
      <c r="B707" s="4" t="e">
        <f>VLOOKUP($A707,'Implied Correlation'!D:E,2,0)</f>
        <v>#N/A</v>
      </c>
      <c r="C707" s="4">
        <f>VLOOKUP($A707,'Implied Correlation'!G:H,2,0)</f>
        <v>76.290000000000006</v>
      </c>
      <c r="D707" s="4">
        <f>VLOOKUP($A707,'Implied Correlation'!A:B,2,0)</f>
        <v>77.8</v>
      </c>
      <c r="E707" s="4">
        <f t="shared" ref="E707:E770" si="44">IF(ISNA(B707),IF(AND(ISNA(C707),ISNA(D707)),IF(ISNA(C707),D707,C707),AVERAGE(C707,D707)),B707)</f>
        <v>77.045000000000002</v>
      </c>
      <c r="F707" s="4">
        <f t="shared" ref="F707:F770" si="45">IF(ISNA(C707),IF(AND(ISNA(D707),ISNA(B707)),IF(ISNA(D707),B707,D707),AVERAGE(D707,B707)),C707)</f>
        <v>76.290000000000006</v>
      </c>
      <c r="G707" s="4">
        <f t="shared" ref="G707:G770" si="46">IF(ISNA(D707),IF(AND(ISNA(B707),ISNA(C707)),IF(ISNA(B707),C707,B707),AVERAGE(B707,C707)),D707)</f>
        <v>77.8</v>
      </c>
      <c r="H707" s="4">
        <f t="shared" ref="H707:H770" si="47">AVERAGE(E707:G707)</f>
        <v>77.045000000000002</v>
      </c>
    </row>
    <row r="708" spans="1:8" x14ac:dyDescent="0.35">
      <c r="A708" s="5">
        <v>40403</v>
      </c>
      <c r="B708" s="4" t="e">
        <f>VLOOKUP($A708,'Implied Correlation'!D:E,2,0)</f>
        <v>#N/A</v>
      </c>
      <c r="C708" s="4">
        <f>VLOOKUP($A708,'Implied Correlation'!G:H,2,0)</f>
        <v>76.599999999999994</v>
      </c>
      <c r="D708" s="4">
        <f>VLOOKUP($A708,'Implied Correlation'!A:B,2,0)</f>
        <v>79.709999999999994</v>
      </c>
      <c r="E708" s="4">
        <f t="shared" si="44"/>
        <v>78.155000000000001</v>
      </c>
      <c r="F708" s="4">
        <f t="shared" si="45"/>
        <v>76.599999999999994</v>
      </c>
      <c r="G708" s="4">
        <f t="shared" si="46"/>
        <v>79.709999999999994</v>
      </c>
      <c r="H708" s="4">
        <f t="shared" si="47"/>
        <v>78.154999999999987</v>
      </c>
    </row>
    <row r="709" spans="1:8" x14ac:dyDescent="0.35">
      <c r="A709" s="5">
        <v>40406</v>
      </c>
      <c r="B709" s="4" t="e">
        <f>VLOOKUP($A709,'Implied Correlation'!D:E,2,0)</f>
        <v>#N/A</v>
      </c>
      <c r="C709" s="4">
        <f>VLOOKUP($A709,'Implied Correlation'!G:H,2,0)</f>
        <v>75.17</v>
      </c>
      <c r="D709" s="4">
        <f>VLOOKUP($A709,'Implied Correlation'!A:B,2,0)</f>
        <v>78.42</v>
      </c>
      <c r="E709" s="4">
        <f t="shared" si="44"/>
        <v>76.795000000000002</v>
      </c>
      <c r="F709" s="4">
        <f t="shared" si="45"/>
        <v>75.17</v>
      </c>
      <c r="G709" s="4">
        <f t="shared" si="46"/>
        <v>78.42</v>
      </c>
      <c r="H709" s="4">
        <f t="shared" si="47"/>
        <v>76.795000000000002</v>
      </c>
    </row>
    <row r="710" spans="1:8" x14ac:dyDescent="0.35">
      <c r="A710" s="5">
        <v>40407</v>
      </c>
      <c r="B710" s="4" t="e">
        <f>VLOOKUP($A710,'Implied Correlation'!D:E,2,0)</f>
        <v>#N/A</v>
      </c>
      <c r="C710" s="4">
        <f>VLOOKUP($A710,'Implied Correlation'!G:H,2,0)</f>
        <v>75.2</v>
      </c>
      <c r="D710" s="4">
        <f>VLOOKUP($A710,'Implied Correlation'!A:B,2,0)</f>
        <v>77.44</v>
      </c>
      <c r="E710" s="4">
        <f t="shared" si="44"/>
        <v>76.319999999999993</v>
      </c>
      <c r="F710" s="4">
        <f t="shared" si="45"/>
        <v>75.2</v>
      </c>
      <c r="G710" s="4">
        <f t="shared" si="46"/>
        <v>77.44</v>
      </c>
      <c r="H710" s="4">
        <f t="shared" si="47"/>
        <v>76.319999999999993</v>
      </c>
    </row>
    <row r="711" spans="1:8" x14ac:dyDescent="0.35">
      <c r="A711" s="5">
        <v>40408</v>
      </c>
      <c r="B711" s="4" t="e">
        <f>VLOOKUP($A711,'Implied Correlation'!D:E,2,0)</f>
        <v>#N/A</v>
      </c>
      <c r="C711" s="4">
        <f>VLOOKUP($A711,'Implied Correlation'!G:H,2,0)</f>
        <v>75.91</v>
      </c>
      <c r="D711" s="4">
        <f>VLOOKUP($A711,'Implied Correlation'!A:B,2,0)</f>
        <v>77.62</v>
      </c>
      <c r="E711" s="4">
        <f t="shared" si="44"/>
        <v>76.765000000000001</v>
      </c>
      <c r="F711" s="4">
        <f t="shared" si="45"/>
        <v>75.91</v>
      </c>
      <c r="G711" s="4">
        <f t="shared" si="46"/>
        <v>77.62</v>
      </c>
      <c r="H711" s="4">
        <f t="shared" si="47"/>
        <v>76.765000000000001</v>
      </c>
    </row>
    <row r="712" spans="1:8" x14ac:dyDescent="0.35">
      <c r="A712" s="5">
        <v>40409</v>
      </c>
      <c r="B712" s="4" t="e">
        <f>VLOOKUP($A712,'Implied Correlation'!D:E,2,0)</f>
        <v>#N/A</v>
      </c>
      <c r="C712" s="4">
        <f>VLOOKUP($A712,'Implied Correlation'!G:H,2,0)</f>
        <v>73.819999999999993</v>
      </c>
      <c r="D712" s="4">
        <f>VLOOKUP($A712,'Implied Correlation'!A:B,2,0)</f>
        <v>77.989999999999995</v>
      </c>
      <c r="E712" s="4">
        <f t="shared" si="44"/>
        <v>75.905000000000001</v>
      </c>
      <c r="F712" s="4">
        <f t="shared" si="45"/>
        <v>73.819999999999993</v>
      </c>
      <c r="G712" s="4">
        <f t="shared" si="46"/>
        <v>77.989999999999995</v>
      </c>
      <c r="H712" s="4">
        <f t="shared" si="47"/>
        <v>75.904999999999987</v>
      </c>
    </row>
    <row r="713" spans="1:8" x14ac:dyDescent="0.35">
      <c r="A713" s="5">
        <v>40410</v>
      </c>
      <c r="B713" s="4" t="e">
        <f>VLOOKUP($A713,'Implied Correlation'!D:E,2,0)</f>
        <v>#N/A</v>
      </c>
      <c r="C713" s="4">
        <f>VLOOKUP($A713,'Implied Correlation'!G:H,2,0)</f>
        <v>74.84</v>
      </c>
      <c r="D713" s="4">
        <f>VLOOKUP($A713,'Implied Correlation'!A:B,2,0)</f>
        <v>77.92</v>
      </c>
      <c r="E713" s="4">
        <f t="shared" si="44"/>
        <v>76.38</v>
      </c>
      <c r="F713" s="4">
        <f t="shared" si="45"/>
        <v>74.84</v>
      </c>
      <c r="G713" s="4">
        <f t="shared" si="46"/>
        <v>77.92</v>
      </c>
      <c r="H713" s="4">
        <f t="shared" si="47"/>
        <v>76.38</v>
      </c>
    </row>
    <row r="714" spans="1:8" x14ac:dyDescent="0.35">
      <c r="A714" s="5">
        <v>40413</v>
      </c>
      <c r="B714" s="4" t="e">
        <f>VLOOKUP($A714,'Implied Correlation'!D:E,2,0)</f>
        <v>#N/A</v>
      </c>
      <c r="C714" s="4">
        <f>VLOOKUP($A714,'Implied Correlation'!G:H,2,0)</f>
        <v>75.680000000000007</v>
      </c>
      <c r="D714" s="4">
        <f>VLOOKUP($A714,'Implied Correlation'!A:B,2,0)</f>
        <v>78.23</v>
      </c>
      <c r="E714" s="4">
        <f t="shared" si="44"/>
        <v>76.955000000000013</v>
      </c>
      <c r="F714" s="4">
        <f t="shared" si="45"/>
        <v>75.680000000000007</v>
      </c>
      <c r="G714" s="4">
        <f t="shared" si="46"/>
        <v>78.23</v>
      </c>
      <c r="H714" s="4">
        <f t="shared" si="47"/>
        <v>76.954999999999998</v>
      </c>
    </row>
    <row r="715" spans="1:8" x14ac:dyDescent="0.35">
      <c r="A715" s="5">
        <v>40414</v>
      </c>
      <c r="B715" s="4" t="e">
        <f>VLOOKUP($A715,'Implied Correlation'!D:E,2,0)</f>
        <v>#N/A</v>
      </c>
      <c r="C715" s="4">
        <f>VLOOKUP($A715,'Implied Correlation'!G:H,2,0)</f>
        <v>75.540000000000006</v>
      </c>
      <c r="D715" s="4">
        <f>VLOOKUP($A715,'Implied Correlation'!A:B,2,0)</f>
        <v>81.09</v>
      </c>
      <c r="E715" s="4">
        <f t="shared" si="44"/>
        <v>78.314999999999998</v>
      </c>
      <c r="F715" s="4">
        <f t="shared" si="45"/>
        <v>75.540000000000006</v>
      </c>
      <c r="G715" s="4">
        <f t="shared" si="46"/>
        <v>81.09</v>
      </c>
      <c r="H715" s="4">
        <f t="shared" si="47"/>
        <v>78.315000000000012</v>
      </c>
    </row>
    <row r="716" spans="1:8" x14ac:dyDescent="0.35">
      <c r="A716" s="5">
        <v>40415</v>
      </c>
      <c r="B716" s="4" t="e">
        <f>VLOOKUP($A716,'Implied Correlation'!D:E,2,0)</f>
        <v>#N/A</v>
      </c>
      <c r="C716" s="4">
        <f>VLOOKUP($A716,'Implied Correlation'!G:H,2,0)</f>
        <v>74.48</v>
      </c>
      <c r="D716" s="4">
        <f>VLOOKUP($A716,'Implied Correlation'!A:B,2,0)</f>
        <v>77.540000000000006</v>
      </c>
      <c r="E716" s="4">
        <f t="shared" si="44"/>
        <v>76.010000000000005</v>
      </c>
      <c r="F716" s="4">
        <f t="shared" si="45"/>
        <v>74.48</v>
      </c>
      <c r="G716" s="4">
        <f t="shared" si="46"/>
        <v>77.540000000000006</v>
      </c>
      <c r="H716" s="4">
        <f t="shared" si="47"/>
        <v>76.010000000000005</v>
      </c>
    </row>
    <row r="717" spans="1:8" x14ac:dyDescent="0.35">
      <c r="A717" s="5">
        <v>40416</v>
      </c>
      <c r="B717" s="4" t="e">
        <f>VLOOKUP($A717,'Implied Correlation'!D:E,2,0)</f>
        <v>#N/A</v>
      </c>
      <c r="C717" s="4">
        <f>VLOOKUP($A717,'Implied Correlation'!G:H,2,0)</f>
        <v>76.3</v>
      </c>
      <c r="D717" s="4">
        <f>VLOOKUP($A717,'Implied Correlation'!A:B,2,0)</f>
        <v>78.010000000000005</v>
      </c>
      <c r="E717" s="4">
        <f t="shared" si="44"/>
        <v>77.155000000000001</v>
      </c>
      <c r="F717" s="4">
        <f t="shared" si="45"/>
        <v>76.3</v>
      </c>
      <c r="G717" s="4">
        <f t="shared" si="46"/>
        <v>78.010000000000005</v>
      </c>
      <c r="H717" s="4">
        <f t="shared" si="47"/>
        <v>77.154999999999987</v>
      </c>
    </row>
    <row r="718" spans="1:8" x14ac:dyDescent="0.35">
      <c r="A718" s="5">
        <v>40417</v>
      </c>
      <c r="B718" s="4" t="e">
        <f>VLOOKUP($A718,'Implied Correlation'!D:E,2,0)</f>
        <v>#N/A</v>
      </c>
      <c r="C718" s="4">
        <f>VLOOKUP($A718,'Implied Correlation'!G:H,2,0)</f>
        <v>73.349999999999994</v>
      </c>
      <c r="D718" s="4">
        <f>VLOOKUP($A718,'Implied Correlation'!A:B,2,0)</f>
        <v>72.11</v>
      </c>
      <c r="E718" s="4">
        <f t="shared" si="44"/>
        <v>72.72999999999999</v>
      </c>
      <c r="F718" s="4">
        <f t="shared" si="45"/>
        <v>73.349999999999994</v>
      </c>
      <c r="G718" s="4">
        <f t="shared" si="46"/>
        <v>72.11</v>
      </c>
      <c r="H718" s="4">
        <f t="shared" si="47"/>
        <v>72.73</v>
      </c>
    </row>
    <row r="719" spans="1:8" x14ac:dyDescent="0.35">
      <c r="A719" s="5">
        <v>40420</v>
      </c>
      <c r="B719" s="4" t="e">
        <f>VLOOKUP($A719,'Implied Correlation'!D:E,2,0)</f>
        <v>#N/A</v>
      </c>
      <c r="C719" s="4">
        <f>VLOOKUP($A719,'Implied Correlation'!G:H,2,0)</f>
        <v>76.83</v>
      </c>
      <c r="D719" s="4">
        <f>VLOOKUP($A719,'Implied Correlation'!A:B,2,0)</f>
        <v>78.150000000000006</v>
      </c>
      <c r="E719" s="4">
        <f t="shared" si="44"/>
        <v>77.490000000000009</v>
      </c>
      <c r="F719" s="4">
        <f t="shared" si="45"/>
        <v>76.83</v>
      </c>
      <c r="G719" s="4">
        <f t="shared" si="46"/>
        <v>78.150000000000006</v>
      </c>
      <c r="H719" s="4">
        <f t="shared" si="47"/>
        <v>77.489999999999995</v>
      </c>
    </row>
    <row r="720" spans="1:8" x14ac:dyDescent="0.35">
      <c r="A720" s="5">
        <v>40421</v>
      </c>
      <c r="B720" s="4" t="e">
        <f>VLOOKUP($A720,'Implied Correlation'!D:E,2,0)</f>
        <v>#N/A</v>
      </c>
      <c r="C720" s="4">
        <f>VLOOKUP($A720,'Implied Correlation'!G:H,2,0)</f>
        <v>75.17</v>
      </c>
      <c r="D720" s="4">
        <f>VLOOKUP($A720,'Implied Correlation'!A:B,2,0)</f>
        <v>74.209999999999994</v>
      </c>
      <c r="E720" s="4">
        <f t="shared" si="44"/>
        <v>74.69</v>
      </c>
      <c r="F720" s="4">
        <f t="shared" si="45"/>
        <v>75.17</v>
      </c>
      <c r="G720" s="4">
        <f t="shared" si="46"/>
        <v>74.209999999999994</v>
      </c>
      <c r="H720" s="4">
        <f t="shared" si="47"/>
        <v>74.69</v>
      </c>
    </row>
    <row r="721" spans="1:8" x14ac:dyDescent="0.35">
      <c r="A721" s="5">
        <v>40422</v>
      </c>
      <c r="B721" s="4" t="e">
        <f>VLOOKUP($A721,'Implied Correlation'!D:E,2,0)</f>
        <v>#N/A</v>
      </c>
      <c r="C721" s="4">
        <f>VLOOKUP($A721,'Implied Correlation'!G:H,2,0)</f>
        <v>75.67</v>
      </c>
      <c r="D721" s="4">
        <f>VLOOKUP($A721,'Implied Correlation'!A:B,2,0)</f>
        <v>73.209999999999994</v>
      </c>
      <c r="E721" s="4">
        <f t="shared" si="44"/>
        <v>74.44</v>
      </c>
      <c r="F721" s="4">
        <f t="shared" si="45"/>
        <v>75.67</v>
      </c>
      <c r="G721" s="4">
        <f t="shared" si="46"/>
        <v>73.209999999999994</v>
      </c>
      <c r="H721" s="4">
        <f t="shared" si="47"/>
        <v>74.44</v>
      </c>
    </row>
    <row r="722" spans="1:8" x14ac:dyDescent="0.35">
      <c r="A722" s="5">
        <v>40423</v>
      </c>
      <c r="B722" s="4" t="e">
        <f>VLOOKUP($A722,'Implied Correlation'!D:E,2,0)</f>
        <v>#N/A</v>
      </c>
      <c r="C722" s="4">
        <f>VLOOKUP($A722,'Implied Correlation'!G:H,2,0)</f>
        <v>74.95</v>
      </c>
      <c r="D722" s="4">
        <f>VLOOKUP($A722,'Implied Correlation'!A:B,2,0)</f>
        <v>72.459999999999994</v>
      </c>
      <c r="E722" s="4">
        <f t="shared" si="44"/>
        <v>73.704999999999998</v>
      </c>
      <c r="F722" s="4">
        <f t="shared" si="45"/>
        <v>74.95</v>
      </c>
      <c r="G722" s="4">
        <f t="shared" si="46"/>
        <v>72.459999999999994</v>
      </c>
      <c r="H722" s="4">
        <f t="shared" si="47"/>
        <v>73.704999999999998</v>
      </c>
    </row>
    <row r="723" spans="1:8" x14ac:dyDescent="0.35">
      <c r="A723" s="5">
        <v>40424</v>
      </c>
      <c r="B723" s="4" t="e">
        <f>VLOOKUP($A723,'Implied Correlation'!D:E,2,0)</f>
        <v>#N/A</v>
      </c>
      <c r="C723" s="4">
        <f>VLOOKUP($A723,'Implied Correlation'!G:H,2,0)</f>
        <v>73.03</v>
      </c>
      <c r="D723" s="4">
        <f>VLOOKUP($A723,'Implied Correlation'!A:B,2,0)</f>
        <v>68.78</v>
      </c>
      <c r="E723" s="4">
        <f t="shared" si="44"/>
        <v>70.905000000000001</v>
      </c>
      <c r="F723" s="4">
        <f t="shared" si="45"/>
        <v>73.03</v>
      </c>
      <c r="G723" s="4">
        <f t="shared" si="46"/>
        <v>68.78</v>
      </c>
      <c r="H723" s="4">
        <f t="shared" si="47"/>
        <v>70.905000000000001</v>
      </c>
    </row>
    <row r="724" spans="1:8" x14ac:dyDescent="0.35">
      <c r="A724" s="5">
        <v>40427</v>
      </c>
      <c r="B724" s="4" t="e">
        <f>VLOOKUP($A724,'Implied Correlation'!D:E,2,0)</f>
        <v>#N/A</v>
      </c>
      <c r="C724" s="4" t="e">
        <f>VLOOKUP($A724,'Implied Correlation'!G:H,2,0)</f>
        <v>#N/A</v>
      </c>
      <c r="D724" s="4" t="e">
        <f>VLOOKUP($A724,'Implied Correlation'!A:B,2,0)</f>
        <v>#N/A</v>
      </c>
      <c r="E724" s="4" t="e">
        <f t="shared" si="44"/>
        <v>#N/A</v>
      </c>
      <c r="F724" s="4" t="e">
        <f t="shared" si="45"/>
        <v>#N/A</v>
      </c>
      <c r="G724" s="4" t="e">
        <f t="shared" si="46"/>
        <v>#N/A</v>
      </c>
      <c r="H724" s="4" t="e">
        <f t="shared" si="47"/>
        <v>#N/A</v>
      </c>
    </row>
    <row r="725" spans="1:8" x14ac:dyDescent="0.35">
      <c r="A725" s="5">
        <v>40428</v>
      </c>
      <c r="B725" s="4" t="e">
        <f>VLOOKUP($A725,'Implied Correlation'!D:E,2,0)</f>
        <v>#N/A</v>
      </c>
      <c r="C725" s="4">
        <f>VLOOKUP($A725,'Implied Correlation'!G:H,2,0)</f>
        <v>75.73</v>
      </c>
      <c r="D725" s="4">
        <f>VLOOKUP($A725,'Implied Correlation'!A:B,2,0)</f>
        <v>72.95</v>
      </c>
      <c r="E725" s="4">
        <f t="shared" si="44"/>
        <v>74.34</v>
      </c>
      <c r="F725" s="4">
        <f t="shared" si="45"/>
        <v>75.73</v>
      </c>
      <c r="G725" s="4">
        <f t="shared" si="46"/>
        <v>72.95</v>
      </c>
      <c r="H725" s="4">
        <f t="shared" si="47"/>
        <v>74.339999999999989</v>
      </c>
    </row>
    <row r="726" spans="1:8" x14ac:dyDescent="0.35">
      <c r="A726" s="5">
        <v>40429</v>
      </c>
      <c r="B726" s="4" t="e">
        <f>VLOOKUP($A726,'Implied Correlation'!D:E,2,0)</f>
        <v>#N/A</v>
      </c>
      <c r="C726" s="4">
        <f>VLOOKUP($A726,'Implied Correlation'!G:H,2,0)</f>
        <v>74.7</v>
      </c>
      <c r="D726" s="4">
        <f>VLOOKUP($A726,'Implied Correlation'!A:B,2,0)</f>
        <v>72.099999999999994</v>
      </c>
      <c r="E726" s="4">
        <f t="shared" si="44"/>
        <v>73.400000000000006</v>
      </c>
      <c r="F726" s="4">
        <f t="shared" si="45"/>
        <v>74.7</v>
      </c>
      <c r="G726" s="4">
        <f t="shared" si="46"/>
        <v>72.099999999999994</v>
      </c>
      <c r="H726" s="4">
        <f t="shared" si="47"/>
        <v>73.400000000000006</v>
      </c>
    </row>
    <row r="727" spans="1:8" x14ac:dyDescent="0.35">
      <c r="A727" s="5">
        <v>40430</v>
      </c>
      <c r="B727" s="4" t="e">
        <f>VLOOKUP($A727,'Implied Correlation'!D:E,2,0)</f>
        <v>#N/A</v>
      </c>
      <c r="C727" s="4">
        <f>VLOOKUP($A727,'Implied Correlation'!G:H,2,0)</f>
        <v>75.44</v>
      </c>
      <c r="D727" s="4">
        <f>VLOOKUP($A727,'Implied Correlation'!A:B,2,0)</f>
        <v>72.489999999999995</v>
      </c>
      <c r="E727" s="4">
        <f t="shared" si="44"/>
        <v>73.965000000000003</v>
      </c>
      <c r="F727" s="4">
        <f t="shared" si="45"/>
        <v>75.44</v>
      </c>
      <c r="G727" s="4">
        <f t="shared" si="46"/>
        <v>72.489999999999995</v>
      </c>
      <c r="H727" s="4">
        <f t="shared" si="47"/>
        <v>73.964999999999989</v>
      </c>
    </row>
    <row r="728" spans="1:8" x14ac:dyDescent="0.35">
      <c r="A728" s="5">
        <v>40431</v>
      </c>
      <c r="B728" s="4" t="e">
        <f>VLOOKUP($A728,'Implied Correlation'!D:E,2,0)</f>
        <v>#N/A</v>
      </c>
      <c r="C728" s="4">
        <f>VLOOKUP($A728,'Implied Correlation'!G:H,2,0)</f>
        <v>74.540000000000006</v>
      </c>
      <c r="D728" s="4">
        <f>VLOOKUP($A728,'Implied Correlation'!A:B,2,0)</f>
        <v>70.61</v>
      </c>
      <c r="E728" s="4">
        <f t="shared" si="44"/>
        <v>72.575000000000003</v>
      </c>
      <c r="F728" s="4">
        <f t="shared" si="45"/>
        <v>74.540000000000006</v>
      </c>
      <c r="G728" s="4">
        <f t="shared" si="46"/>
        <v>70.61</v>
      </c>
      <c r="H728" s="4">
        <f t="shared" si="47"/>
        <v>72.575000000000003</v>
      </c>
    </row>
    <row r="729" spans="1:8" x14ac:dyDescent="0.35">
      <c r="A729" s="5">
        <v>40434</v>
      </c>
      <c r="B729" s="4" t="e">
        <f>VLOOKUP($A729,'Implied Correlation'!D:E,2,0)</f>
        <v>#N/A</v>
      </c>
      <c r="C729" s="4">
        <f>VLOOKUP($A729,'Implied Correlation'!G:H,2,0)</f>
        <v>74.61</v>
      </c>
      <c r="D729" s="4">
        <f>VLOOKUP($A729,'Implied Correlation'!A:B,2,0)</f>
        <v>68.540000000000006</v>
      </c>
      <c r="E729" s="4">
        <f t="shared" si="44"/>
        <v>71.575000000000003</v>
      </c>
      <c r="F729" s="4">
        <f t="shared" si="45"/>
        <v>74.61</v>
      </c>
      <c r="G729" s="4">
        <f t="shared" si="46"/>
        <v>68.540000000000006</v>
      </c>
      <c r="H729" s="4">
        <f t="shared" si="47"/>
        <v>71.575000000000003</v>
      </c>
    </row>
    <row r="730" spans="1:8" x14ac:dyDescent="0.35">
      <c r="A730" s="5">
        <v>40435</v>
      </c>
      <c r="B730" s="4" t="e">
        <f>VLOOKUP($A730,'Implied Correlation'!D:E,2,0)</f>
        <v>#N/A</v>
      </c>
      <c r="C730" s="4">
        <f>VLOOKUP($A730,'Implied Correlation'!G:H,2,0)</f>
        <v>75.59</v>
      </c>
      <c r="D730" s="4">
        <f>VLOOKUP($A730,'Implied Correlation'!A:B,2,0)</f>
        <v>69.180000000000007</v>
      </c>
      <c r="E730" s="4">
        <f t="shared" si="44"/>
        <v>72.385000000000005</v>
      </c>
      <c r="F730" s="4">
        <f t="shared" si="45"/>
        <v>75.59</v>
      </c>
      <c r="G730" s="4">
        <f t="shared" si="46"/>
        <v>69.180000000000007</v>
      </c>
      <c r="H730" s="4">
        <f t="shared" si="47"/>
        <v>72.385000000000005</v>
      </c>
    </row>
    <row r="731" spans="1:8" x14ac:dyDescent="0.35">
      <c r="A731" s="5">
        <v>40436</v>
      </c>
      <c r="B731" s="4" t="e">
        <f>VLOOKUP($A731,'Implied Correlation'!D:E,2,0)</f>
        <v>#N/A</v>
      </c>
      <c r="C731" s="4">
        <f>VLOOKUP($A731,'Implied Correlation'!G:H,2,0)</f>
        <v>75.069999999999993</v>
      </c>
      <c r="D731" s="4">
        <f>VLOOKUP($A731,'Implied Correlation'!A:B,2,0)</f>
        <v>69.19</v>
      </c>
      <c r="E731" s="4">
        <f t="shared" si="44"/>
        <v>72.13</v>
      </c>
      <c r="F731" s="4">
        <f t="shared" si="45"/>
        <v>75.069999999999993</v>
      </c>
      <c r="G731" s="4">
        <f t="shared" si="46"/>
        <v>69.19</v>
      </c>
      <c r="H731" s="4">
        <f t="shared" si="47"/>
        <v>72.13</v>
      </c>
    </row>
    <row r="732" spans="1:8" x14ac:dyDescent="0.35">
      <c r="A732" s="5">
        <v>40437</v>
      </c>
      <c r="B732" s="4" t="e">
        <f>VLOOKUP($A732,'Implied Correlation'!D:E,2,0)</f>
        <v>#N/A</v>
      </c>
      <c r="C732" s="4">
        <f>VLOOKUP($A732,'Implied Correlation'!G:H,2,0)</f>
        <v>75.23</v>
      </c>
      <c r="D732" s="4">
        <f>VLOOKUP($A732,'Implied Correlation'!A:B,2,0)</f>
        <v>70.16</v>
      </c>
      <c r="E732" s="4">
        <f t="shared" si="44"/>
        <v>72.694999999999993</v>
      </c>
      <c r="F732" s="4">
        <f t="shared" si="45"/>
        <v>75.23</v>
      </c>
      <c r="G732" s="4">
        <f t="shared" si="46"/>
        <v>70.16</v>
      </c>
      <c r="H732" s="4">
        <f t="shared" si="47"/>
        <v>72.695000000000007</v>
      </c>
    </row>
    <row r="733" spans="1:8" x14ac:dyDescent="0.35">
      <c r="A733" s="5">
        <v>40438</v>
      </c>
      <c r="B733" s="4" t="e">
        <f>VLOOKUP($A733,'Implied Correlation'!D:E,2,0)</f>
        <v>#N/A</v>
      </c>
      <c r="C733" s="4">
        <f>VLOOKUP($A733,'Implied Correlation'!G:H,2,0)</f>
        <v>76.77</v>
      </c>
      <c r="D733" s="4">
        <f>VLOOKUP($A733,'Implied Correlation'!A:B,2,0)</f>
        <v>72.25</v>
      </c>
      <c r="E733" s="4">
        <f t="shared" si="44"/>
        <v>74.509999999999991</v>
      </c>
      <c r="F733" s="4">
        <f t="shared" si="45"/>
        <v>76.77</v>
      </c>
      <c r="G733" s="4">
        <f t="shared" si="46"/>
        <v>72.25</v>
      </c>
      <c r="H733" s="4">
        <f t="shared" si="47"/>
        <v>74.509999999999991</v>
      </c>
    </row>
    <row r="734" spans="1:8" x14ac:dyDescent="0.35">
      <c r="A734" s="5">
        <v>40441</v>
      </c>
      <c r="B734" s="4" t="e">
        <f>VLOOKUP($A734,'Implied Correlation'!D:E,2,0)</f>
        <v>#N/A</v>
      </c>
      <c r="C734" s="4">
        <f>VLOOKUP($A734,'Implied Correlation'!G:H,2,0)</f>
        <v>75.94</v>
      </c>
      <c r="D734" s="4">
        <f>VLOOKUP($A734,'Implied Correlation'!A:B,2,0)</f>
        <v>71.790000000000006</v>
      </c>
      <c r="E734" s="4">
        <f t="shared" si="44"/>
        <v>73.865000000000009</v>
      </c>
      <c r="F734" s="4">
        <f t="shared" si="45"/>
        <v>75.94</v>
      </c>
      <c r="G734" s="4">
        <f t="shared" si="46"/>
        <v>71.790000000000006</v>
      </c>
      <c r="H734" s="4">
        <f t="shared" si="47"/>
        <v>73.865000000000009</v>
      </c>
    </row>
    <row r="735" spans="1:8" x14ac:dyDescent="0.35">
      <c r="A735" s="5">
        <v>40442</v>
      </c>
      <c r="B735" s="4" t="e">
        <f>VLOOKUP($A735,'Implied Correlation'!D:E,2,0)</f>
        <v>#N/A</v>
      </c>
      <c r="C735" s="4">
        <f>VLOOKUP($A735,'Implied Correlation'!G:H,2,0)</f>
        <v>78.099999999999994</v>
      </c>
      <c r="D735" s="4">
        <f>VLOOKUP($A735,'Implied Correlation'!A:B,2,0)</f>
        <v>72.709999999999994</v>
      </c>
      <c r="E735" s="4">
        <f t="shared" si="44"/>
        <v>75.405000000000001</v>
      </c>
      <c r="F735" s="4">
        <f t="shared" si="45"/>
        <v>78.099999999999994</v>
      </c>
      <c r="G735" s="4">
        <f t="shared" si="46"/>
        <v>72.709999999999994</v>
      </c>
      <c r="H735" s="4">
        <f t="shared" si="47"/>
        <v>75.404999999999987</v>
      </c>
    </row>
    <row r="736" spans="1:8" x14ac:dyDescent="0.35">
      <c r="A736" s="5">
        <v>40443</v>
      </c>
      <c r="B736" s="4" t="e">
        <f>VLOOKUP($A736,'Implied Correlation'!D:E,2,0)</f>
        <v>#N/A</v>
      </c>
      <c r="C736" s="4">
        <f>VLOOKUP($A736,'Implied Correlation'!G:H,2,0)</f>
        <v>78.290000000000006</v>
      </c>
      <c r="D736" s="4">
        <f>VLOOKUP($A736,'Implied Correlation'!A:B,2,0)</f>
        <v>70.83</v>
      </c>
      <c r="E736" s="4">
        <f t="shared" si="44"/>
        <v>74.56</v>
      </c>
      <c r="F736" s="4">
        <f t="shared" si="45"/>
        <v>78.290000000000006</v>
      </c>
      <c r="G736" s="4">
        <f t="shared" si="46"/>
        <v>70.83</v>
      </c>
      <c r="H736" s="4">
        <f t="shared" si="47"/>
        <v>74.56</v>
      </c>
    </row>
    <row r="737" spans="1:8" x14ac:dyDescent="0.35">
      <c r="A737" s="5">
        <v>40444</v>
      </c>
      <c r="B737" s="4" t="e">
        <f>VLOOKUP($A737,'Implied Correlation'!D:E,2,0)</f>
        <v>#N/A</v>
      </c>
      <c r="C737" s="4">
        <f>VLOOKUP($A737,'Implied Correlation'!G:H,2,0)</f>
        <v>80.86</v>
      </c>
      <c r="D737" s="4">
        <f>VLOOKUP($A737,'Implied Correlation'!A:B,2,0)</f>
        <v>75.19</v>
      </c>
      <c r="E737" s="4">
        <f t="shared" si="44"/>
        <v>78.025000000000006</v>
      </c>
      <c r="F737" s="4">
        <f t="shared" si="45"/>
        <v>80.86</v>
      </c>
      <c r="G737" s="4">
        <f t="shared" si="46"/>
        <v>75.19</v>
      </c>
      <c r="H737" s="4">
        <f t="shared" si="47"/>
        <v>78.024999999999991</v>
      </c>
    </row>
    <row r="738" spans="1:8" x14ac:dyDescent="0.35">
      <c r="A738" s="5">
        <v>40445</v>
      </c>
      <c r="B738" s="4" t="e">
        <f>VLOOKUP($A738,'Implied Correlation'!D:E,2,0)</f>
        <v>#N/A</v>
      </c>
      <c r="C738" s="4">
        <f>VLOOKUP($A738,'Implied Correlation'!G:H,2,0)</f>
        <v>78.540000000000006</v>
      </c>
      <c r="D738" s="4">
        <f>VLOOKUP($A738,'Implied Correlation'!A:B,2,0)</f>
        <v>69.400000000000006</v>
      </c>
      <c r="E738" s="4">
        <f t="shared" si="44"/>
        <v>73.97</v>
      </c>
      <c r="F738" s="4">
        <f t="shared" si="45"/>
        <v>78.540000000000006</v>
      </c>
      <c r="G738" s="4">
        <f t="shared" si="46"/>
        <v>69.400000000000006</v>
      </c>
      <c r="H738" s="4">
        <f t="shared" si="47"/>
        <v>73.97</v>
      </c>
    </row>
    <row r="739" spans="1:8" x14ac:dyDescent="0.35">
      <c r="A739" s="5">
        <v>40448</v>
      </c>
      <c r="B739" s="4" t="e">
        <f>VLOOKUP($A739,'Implied Correlation'!D:E,2,0)</f>
        <v>#N/A</v>
      </c>
      <c r="C739" s="4">
        <f>VLOOKUP($A739,'Implied Correlation'!G:H,2,0)</f>
        <v>80.599999999999994</v>
      </c>
      <c r="D739" s="4">
        <f>VLOOKUP($A739,'Implied Correlation'!A:B,2,0)</f>
        <v>71.040000000000006</v>
      </c>
      <c r="E739" s="4">
        <f t="shared" si="44"/>
        <v>75.819999999999993</v>
      </c>
      <c r="F739" s="4">
        <f t="shared" si="45"/>
        <v>80.599999999999994</v>
      </c>
      <c r="G739" s="4">
        <f t="shared" si="46"/>
        <v>71.040000000000006</v>
      </c>
      <c r="H739" s="4">
        <f t="shared" si="47"/>
        <v>75.819999999999993</v>
      </c>
    </row>
    <row r="740" spans="1:8" x14ac:dyDescent="0.35">
      <c r="A740" s="5">
        <v>40449</v>
      </c>
      <c r="B740" s="4" t="e">
        <f>VLOOKUP($A740,'Implied Correlation'!D:E,2,0)</f>
        <v>#N/A</v>
      </c>
      <c r="C740" s="4">
        <f>VLOOKUP($A740,'Implied Correlation'!G:H,2,0)</f>
        <v>79.87</v>
      </c>
      <c r="D740" s="4">
        <f>VLOOKUP($A740,'Implied Correlation'!A:B,2,0)</f>
        <v>70.540000000000006</v>
      </c>
      <c r="E740" s="4">
        <f t="shared" si="44"/>
        <v>75.205000000000013</v>
      </c>
      <c r="F740" s="4">
        <f t="shared" si="45"/>
        <v>79.87</v>
      </c>
      <c r="G740" s="4">
        <f t="shared" si="46"/>
        <v>70.540000000000006</v>
      </c>
      <c r="H740" s="4">
        <f t="shared" si="47"/>
        <v>75.204999999999998</v>
      </c>
    </row>
    <row r="741" spans="1:8" x14ac:dyDescent="0.35">
      <c r="A741" s="5">
        <v>40450</v>
      </c>
      <c r="B741" s="4" t="e">
        <f>VLOOKUP($A741,'Implied Correlation'!D:E,2,0)</f>
        <v>#N/A</v>
      </c>
      <c r="C741" s="4">
        <f>VLOOKUP($A741,'Implied Correlation'!G:H,2,0)</f>
        <v>80.569999999999993</v>
      </c>
      <c r="D741" s="4">
        <f>VLOOKUP($A741,'Implied Correlation'!A:B,2,0)</f>
        <v>73.34</v>
      </c>
      <c r="E741" s="4">
        <f t="shared" si="44"/>
        <v>76.954999999999998</v>
      </c>
      <c r="F741" s="4">
        <f t="shared" si="45"/>
        <v>80.569999999999993</v>
      </c>
      <c r="G741" s="4">
        <f t="shared" si="46"/>
        <v>73.34</v>
      </c>
      <c r="H741" s="4">
        <f t="shared" si="47"/>
        <v>76.954999999999998</v>
      </c>
    </row>
    <row r="742" spans="1:8" x14ac:dyDescent="0.35">
      <c r="A742" s="5">
        <v>40451</v>
      </c>
      <c r="B742" s="4" t="e">
        <f>VLOOKUP($A742,'Implied Correlation'!D:E,2,0)</f>
        <v>#N/A</v>
      </c>
      <c r="C742" s="4">
        <f>VLOOKUP($A742,'Implied Correlation'!G:H,2,0)</f>
        <v>81.150000000000006</v>
      </c>
      <c r="D742" s="4">
        <f>VLOOKUP($A742,'Implied Correlation'!A:B,2,0)</f>
        <v>75.31</v>
      </c>
      <c r="E742" s="4">
        <f t="shared" si="44"/>
        <v>78.23</v>
      </c>
      <c r="F742" s="4">
        <f t="shared" si="45"/>
        <v>81.150000000000006</v>
      </c>
      <c r="G742" s="4">
        <f t="shared" si="46"/>
        <v>75.31</v>
      </c>
      <c r="H742" s="4">
        <f t="shared" si="47"/>
        <v>78.23</v>
      </c>
    </row>
    <row r="743" spans="1:8" x14ac:dyDescent="0.35">
      <c r="A743" s="5">
        <v>40452</v>
      </c>
      <c r="B743" s="4" t="e">
        <f>VLOOKUP($A743,'Implied Correlation'!D:E,2,0)</f>
        <v>#N/A</v>
      </c>
      <c r="C743" s="4">
        <f>VLOOKUP($A743,'Implied Correlation'!G:H,2,0)</f>
        <v>78.98</v>
      </c>
      <c r="D743" s="4">
        <f>VLOOKUP($A743,'Implied Correlation'!A:B,2,0)</f>
        <v>70.540000000000006</v>
      </c>
      <c r="E743" s="4">
        <f t="shared" si="44"/>
        <v>74.760000000000005</v>
      </c>
      <c r="F743" s="4">
        <f t="shared" si="45"/>
        <v>78.98</v>
      </c>
      <c r="G743" s="4">
        <f t="shared" si="46"/>
        <v>70.540000000000006</v>
      </c>
      <c r="H743" s="4">
        <f t="shared" si="47"/>
        <v>74.760000000000005</v>
      </c>
    </row>
    <row r="744" spans="1:8" x14ac:dyDescent="0.35">
      <c r="A744" s="5">
        <v>40455</v>
      </c>
      <c r="B744" s="4" t="e">
        <f>VLOOKUP($A744,'Implied Correlation'!D:E,2,0)</f>
        <v>#N/A</v>
      </c>
      <c r="C744" s="4">
        <f>VLOOKUP($A744,'Implied Correlation'!G:H,2,0)</f>
        <v>78.569999999999993</v>
      </c>
      <c r="D744" s="4">
        <f>VLOOKUP($A744,'Implied Correlation'!A:B,2,0)</f>
        <v>71.92</v>
      </c>
      <c r="E744" s="4">
        <f t="shared" si="44"/>
        <v>75.245000000000005</v>
      </c>
      <c r="F744" s="4">
        <f t="shared" si="45"/>
        <v>78.569999999999993</v>
      </c>
      <c r="G744" s="4">
        <f t="shared" si="46"/>
        <v>71.92</v>
      </c>
      <c r="H744" s="4">
        <f t="shared" si="47"/>
        <v>75.245000000000005</v>
      </c>
    </row>
    <row r="745" spans="1:8" x14ac:dyDescent="0.35">
      <c r="A745" s="5">
        <v>40456</v>
      </c>
      <c r="B745" s="4" t="e">
        <f>VLOOKUP($A745,'Implied Correlation'!D:E,2,0)</f>
        <v>#N/A</v>
      </c>
      <c r="C745" s="4">
        <f>VLOOKUP($A745,'Implied Correlation'!G:H,2,0)</f>
        <v>77.8</v>
      </c>
      <c r="D745" s="4">
        <f>VLOOKUP($A745,'Implied Correlation'!A:B,2,0)</f>
        <v>70.239999999999995</v>
      </c>
      <c r="E745" s="4">
        <f t="shared" si="44"/>
        <v>74.02</v>
      </c>
      <c r="F745" s="4">
        <f t="shared" si="45"/>
        <v>77.8</v>
      </c>
      <c r="G745" s="4">
        <f t="shared" si="46"/>
        <v>70.239999999999995</v>
      </c>
      <c r="H745" s="4">
        <f t="shared" si="47"/>
        <v>74.02</v>
      </c>
    </row>
    <row r="746" spans="1:8" x14ac:dyDescent="0.35">
      <c r="A746" s="5">
        <v>40457</v>
      </c>
      <c r="B746" s="4" t="e">
        <f>VLOOKUP($A746,'Implied Correlation'!D:E,2,0)</f>
        <v>#N/A</v>
      </c>
      <c r="C746" s="4">
        <f>VLOOKUP($A746,'Implied Correlation'!G:H,2,0)</f>
        <v>78.78</v>
      </c>
      <c r="D746" s="4">
        <f>VLOOKUP($A746,'Implied Correlation'!A:B,2,0)</f>
        <v>67.69</v>
      </c>
      <c r="E746" s="4">
        <f t="shared" si="44"/>
        <v>73.234999999999999</v>
      </c>
      <c r="F746" s="4">
        <f t="shared" si="45"/>
        <v>78.78</v>
      </c>
      <c r="G746" s="4">
        <f t="shared" si="46"/>
        <v>67.69</v>
      </c>
      <c r="H746" s="4">
        <f t="shared" si="47"/>
        <v>73.234999999999999</v>
      </c>
    </row>
    <row r="747" spans="1:8" x14ac:dyDescent="0.35">
      <c r="A747" s="5">
        <v>40458</v>
      </c>
      <c r="B747" s="4" t="e">
        <f>VLOOKUP($A747,'Implied Correlation'!D:E,2,0)</f>
        <v>#N/A</v>
      </c>
      <c r="C747" s="4">
        <f>VLOOKUP($A747,'Implied Correlation'!G:H,2,0)</f>
        <v>78.88</v>
      </c>
      <c r="D747" s="4">
        <f>VLOOKUP($A747,'Implied Correlation'!A:B,2,0)</f>
        <v>67.47</v>
      </c>
      <c r="E747" s="4">
        <f t="shared" si="44"/>
        <v>73.174999999999997</v>
      </c>
      <c r="F747" s="4">
        <f t="shared" si="45"/>
        <v>78.88</v>
      </c>
      <c r="G747" s="4">
        <f t="shared" si="46"/>
        <v>67.47</v>
      </c>
      <c r="H747" s="4">
        <f t="shared" si="47"/>
        <v>73.174999999999997</v>
      </c>
    </row>
    <row r="748" spans="1:8" x14ac:dyDescent="0.35">
      <c r="A748" s="5">
        <v>40459</v>
      </c>
      <c r="B748" s="4" t="e">
        <f>VLOOKUP($A748,'Implied Correlation'!D:E,2,0)</f>
        <v>#N/A</v>
      </c>
      <c r="C748" s="4">
        <f>VLOOKUP($A748,'Implied Correlation'!G:H,2,0)</f>
        <v>77.55</v>
      </c>
      <c r="D748" s="4">
        <f>VLOOKUP($A748,'Implied Correlation'!A:B,2,0)</f>
        <v>66.44</v>
      </c>
      <c r="E748" s="4">
        <f t="shared" si="44"/>
        <v>71.995000000000005</v>
      </c>
      <c r="F748" s="4">
        <f t="shared" si="45"/>
        <v>77.55</v>
      </c>
      <c r="G748" s="4">
        <f t="shared" si="46"/>
        <v>66.44</v>
      </c>
      <c r="H748" s="4">
        <f t="shared" si="47"/>
        <v>71.995000000000005</v>
      </c>
    </row>
    <row r="749" spans="1:8" x14ac:dyDescent="0.35">
      <c r="A749" s="5">
        <v>40462</v>
      </c>
      <c r="B749" s="4" t="e">
        <f>VLOOKUP($A749,'Implied Correlation'!D:E,2,0)</f>
        <v>#N/A</v>
      </c>
      <c r="C749" s="4">
        <f>VLOOKUP($A749,'Implied Correlation'!G:H,2,0)</f>
        <v>75.95</v>
      </c>
      <c r="D749" s="4">
        <f>VLOOKUP($A749,'Implied Correlation'!A:B,2,0)</f>
        <v>64.33</v>
      </c>
      <c r="E749" s="4">
        <f t="shared" si="44"/>
        <v>70.14</v>
      </c>
      <c r="F749" s="4">
        <f t="shared" si="45"/>
        <v>75.95</v>
      </c>
      <c r="G749" s="4">
        <f t="shared" si="46"/>
        <v>64.33</v>
      </c>
      <c r="H749" s="4">
        <f t="shared" si="47"/>
        <v>70.14</v>
      </c>
    </row>
    <row r="750" spans="1:8" x14ac:dyDescent="0.35">
      <c r="A750" s="5">
        <v>40463</v>
      </c>
      <c r="B750" s="4" t="e">
        <f>VLOOKUP($A750,'Implied Correlation'!D:E,2,0)</f>
        <v>#N/A</v>
      </c>
      <c r="C750" s="4">
        <f>VLOOKUP($A750,'Implied Correlation'!G:H,2,0)</f>
        <v>74.489999999999995</v>
      </c>
      <c r="D750" s="4">
        <f>VLOOKUP($A750,'Implied Correlation'!A:B,2,0)</f>
        <v>63.96</v>
      </c>
      <c r="E750" s="4">
        <f t="shared" si="44"/>
        <v>69.224999999999994</v>
      </c>
      <c r="F750" s="4">
        <f t="shared" si="45"/>
        <v>74.489999999999995</v>
      </c>
      <c r="G750" s="4">
        <f t="shared" si="46"/>
        <v>63.96</v>
      </c>
      <c r="H750" s="4">
        <f t="shared" si="47"/>
        <v>69.224999999999994</v>
      </c>
    </row>
    <row r="751" spans="1:8" x14ac:dyDescent="0.35">
      <c r="A751" s="5">
        <v>40464</v>
      </c>
      <c r="B751" s="4" t="e">
        <f>VLOOKUP($A751,'Implied Correlation'!D:E,2,0)</f>
        <v>#N/A</v>
      </c>
      <c r="C751" s="4">
        <f>VLOOKUP($A751,'Implied Correlation'!G:H,2,0)</f>
        <v>73</v>
      </c>
      <c r="D751" s="4">
        <f>VLOOKUP($A751,'Implied Correlation'!A:B,2,0)</f>
        <v>63.98</v>
      </c>
      <c r="E751" s="4">
        <f t="shared" si="44"/>
        <v>68.489999999999995</v>
      </c>
      <c r="F751" s="4">
        <f t="shared" si="45"/>
        <v>73</v>
      </c>
      <c r="G751" s="4">
        <f t="shared" si="46"/>
        <v>63.98</v>
      </c>
      <c r="H751" s="4">
        <f t="shared" si="47"/>
        <v>68.489999999999995</v>
      </c>
    </row>
    <row r="752" spans="1:8" x14ac:dyDescent="0.35">
      <c r="A752" s="5">
        <v>40465</v>
      </c>
      <c r="B752" s="4" t="e">
        <f>VLOOKUP($A752,'Implied Correlation'!D:E,2,0)</f>
        <v>#N/A</v>
      </c>
      <c r="C752" s="4">
        <f>VLOOKUP($A752,'Implied Correlation'!G:H,2,0)</f>
        <v>72.38</v>
      </c>
      <c r="D752" s="4">
        <f>VLOOKUP($A752,'Implied Correlation'!A:B,2,0)</f>
        <v>61.99</v>
      </c>
      <c r="E752" s="4">
        <f t="shared" si="44"/>
        <v>67.185000000000002</v>
      </c>
      <c r="F752" s="4">
        <f t="shared" si="45"/>
        <v>72.38</v>
      </c>
      <c r="G752" s="4">
        <f t="shared" si="46"/>
        <v>61.99</v>
      </c>
      <c r="H752" s="4">
        <f t="shared" si="47"/>
        <v>67.185000000000002</v>
      </c>
    </row>
    <row r="753" spans="1:8" x14ac:dyDescent="0.35">
      <c r="A753" s="5">
        <v>40466</v>
      </c>
      <c r="B753" s="4" t="e">
        <f>VLOOKUP($A753,'Implied Correlation'!D:E,2,0)</f>
        <v>#N/A</v>
      </c>
      <c r="C753" s="4">
        <f>VLOOKUP($A753,'Implied Correlation'!G:H,2,0)</f>
        <v>73.19</v>
      </c>
      <c r="D753" s="4">
        <f>VLOOKUP($A753,'Implied Correlation'!A:B,2,0)</f>
        <v>61.04</v>
      </c>
      <c r="E753" s="4">
        <f t="shared" si="44"/>
        <v>67.114999999999995</v>
      </c>
      <c r="F753" s="4">
        <f t="shared" si="45"/>
        <v>73.19</v>
      </c>
      <c r="G753" s="4">
        <f t="shared" si="46"/>
        <v>61.04</v>
      </c>
      <c r="H753" s="4">
        <f t="shared" si="47"/>
        <v>67.114999999999995</v>
      </c>
    </row>
    <row r="754" spans="1:8" x14ac:dyDescent="0.35">
      <c r="A754" s="5">
        <v>40469</v>
      </c>
      <c r="B754" s="4" t="e">
        <f>VLOOKUP($A754,'Implied Correlation'!D:E,2,0)</f>
        <v>#N/A</v>
      </c>
      <c r="C754" s="4">
        <f>VLOOKUP($A754,'Implied Correlation'!G:H,2,0)</f>
        <v>72.06</v>
      </c>
      <c r="D754" s="4">
        <f>VLOOKUP($A754,'Implied Correlation'!A:B,2,0)</f>
        <v>58.94</v>
      </c>
      <c r="E754" s="4">
        <f t="shared" si="44"/>
        <v>65.5</v>
      </c>
      <c r="F754" s="4">
        <f t="shared" si="45"/>
        <v>72.06</v>
      </c>
      <c r="G754" s="4">
        <f t="shared" si="46"/>
        <v>58.94</v>
      </c>
      <c r="H754" s="4">
        <f t="shared" si="47"/>
        <v>65.5</v>
      </c>
    </row>
    <row r="755" spans="1:8" x14ac:dyDescent="0.35">
      <c r="A755" s="5">
        <v>40470</v>
      </c>
      <c r="B755" s="4" t="e">
        <f>VLOOKUP($A755,'Implied Correlation'!D:E,2,0)</f>
        <v>#N/A</v>
      </c>
      <c r="C755" s="4">
        <f>VLOOKUP($A755,'Implied Correlation'!G:H,2,0)</f>
        <v>73.14</v>
      </c>
      <c r="D755" s="4">
        <f>VLOOKUP($A755,'Implied Correlation'!A:B,2,0)</f>
        <v>63.49</v>
      </c>
      <c r="E755" s="4">
        <f t="shared" si="44"/>
        <v>68.314999999999998</v>
      </c>
      <c r="F755" s="4">
        <f t="shared" si="45"/>
        <v>73.14</v>
      </c>
      <c r="G755" s="4">
        <f t="shared" si="46"/>
        <v>63.49</v>
      </c>
      <c r="H755" s="4">
        <f t="shared" si="47"/>
        <v>68.314999999999998</v>
      </c>
    </row>
    <row r="756" spans="1:8" x14ac:dyDescent="0.35">
      <c r="A756" s="5">
        <v>40471</v>
      </c>
      <c r="B756" s="4" t="e">
        <f>VLOOKUP($A756,'Implied Correlation'!D:E,2,0)</f>
        <v>#N/A</v>
      </c>
      <c r="C756" s="4">
        <f>VLOOKUP($A756,'Implied Correlation'!G:H,2,0)</f>
        <v>72.739999999999995</v>
      </c>
      <c r="D756" s="4">
        <f>VLOOKUP($A756,'Implied Correlation'!A:B,2,0)</f>
        <v>61.97</v>
      </c>
      <c r="E756" s="4">
        <f t="shared" si="44"/>
        <v>67.35499999999999</v>
      </c>
      <c r="F756" s="4">
        <f t="shared" si="45"/>
        <v>72.739999999999995</v>
      </c>
      <c r="G756" s="4">
        <f t="shared" si="46"/>
        <v>61.97</v>
      </c>
      <c r="H756" s="4">
        <f t="shared" si="47"/>
        <v>67.35499999999999</v>
      </c>
    </row>
    <row r="757" spans="1:8" x14ac:dyDescent="0.35">
      <c r="A757" s="5">
        <v>40472</v>
      </c>
      <c r="B757" s="4" t="e">
        <f>VLOOKUP($A757,'Implied Correlation'!D:E,2,0)</f>
        <v>#N/A</v>
      </c>
      <c r="C757" s="4">
        <f>VLOOKUP($A757,'Implied Correlation'!G:H,2,0)</f>
        <v>70.36</v>
      </c>
      <c r="D757" s="4">
        <f>VLOOKUP($A757,'Implied Correlation'!A:B,2,0)</f>
        <v>60.52</v>
      </c>
      <c r="E757" s="4">
        <f t="shared" si="44"/>
        <v>65.44</v>
      </c>
      <c r="F757" s="4">
        <f t="shared" si="45"/>
        <v>70.36</v>
      </c>
      <c r="G757" s="4">
        <f t="shared" si="46"/>
        <v>60.52</v>
      </c>
      <c r="H757" s="4">
        <f t="shared" si="47"/>
        <v>65.440000000000012</v>
      </c>
    </row>
    <row r="758" spans="1:8" x14ac:dyDescent="0.35">
      <c r="A758" s="5">
        <v>40473</v>
      </c>
      <c r="B758" s="4" t="e">
        <f>VLOOKUP($A758,'Implied Correlation'!D:E,2,0)</f>
        <v>#N/A</v>
      </c>
      <c r="C758" s="4">
        <f>VLOOKUP($A758,'Implied Correlation'!G:H,2,0)</f>
        <v>70.61</v>
      </c>
      <c r="D758" s="4">
        <f>VLOOKUP($A758,'Implied Correlation'!A:B,2,0)</f>
        <v>59.97</v>
      </c>
      <c r="E758" s="4">
        <f t="shared" si="44"/>
        <v>65.289999999999992</v>
      </c>
      <c r="F758" s="4">
        <f t="shared" si="45"/>
        <v>70.61</v>
      </c>
      <c r="G758" s="4">
        <f t="shared" si="46"/>
        <v>59.97</v>
      </c>
      <c r="H758" s="4">
        <f t="shared" si="47"/>
        <v>65.289999999999992</v>
      </c>
    </row>
    <row r="759" spans="1:8" x14ac:dyDescent="0.35">
      <c r="A759" s="5">
        <v>40476</v>
      </c>
      <c r="B759" s="4" t="e">
        <f>VLOOKUP($A759,'Implied Correlation'!D:E,2,0)</f>
        <v>#N/A</v>
      </c>
      <c r="C759" s="4">
        <f>VLOOKUP($A759,'Implied Correlation'!G:H,2,0)</f>
        <v>69.91</v>
      </c>
      <c r="D759" s="4">
        <f>VLOOKUP($A759,'Implied Correlation'!A:B,2,0)</f>
        <v>60.95</v>
      </c>
      <c r="E759" s="4">
        <f t="shared" si="44"/>
        <v>65.430000000000007</v>
      </c>
      <c r="F759" s="4">
        <f t="shared" si="45"/>
        <v>69.91</v>
      </c>
      <c r="G759" s="4">
        <f t="shared" si="46"/>
        <v>60.95</v>
      </c>
      <c r="H759" s="4">
        <f t="shared" si="47"/>
        <v>65.430000000000007</v>
      </c>
    </row>
    <row r="760" spans="1:8" x14ac:dyDescent="0.35">
      <c r="A760" s="5">
        <v>40477</v>
      </c>
      <c r="B760" s="4" t="e">
        <f>VLOOKUP($A760,'Implied Correlation'!D:E,2,0)</f>
        <v>#N/A</v>
      </c>
      <c r="C760" s="4">
        <f>VLOOKUP($A760,'Implied Correlation'!G:H,2,0)</f>
        <v>69.540000000000006</v>
      </c>
      <c r="D760" s="4">
        <f>VLOOKUP($A760,'Implied Correlation'!A:B,2,0)</f>
        <v>63.2</v>
      </c>
      <c r="E760" s="4">
        <f t="shared" si="44"/>
        <v>66.37</v>
      </c>
      <c r="F760" s="4">
        <f t="shared" si="45"/>
        <v>69.540000000000006</v>
      </c>
      <c r="G760" s="4">
        <f t="shared" si="46"/>
        <v>63.2</v>
      </c>
      <c r="H760" s="4">
        <f t="shared" si="47"/>
        <v>66.37</v>
      </c>
    </row>
    <row r="761" spans="1:8" x14ac:dyDescent="0.35">
      <c r="A761" s="5">
        <v>40478</v>
      </c>
      <c r="B761" s="4" t="e">
        <f>VLOOKUP($A761,'Implied Correlation'!D:E,2,0)</f>
        <v>#N/A</v>
      </c>
      <c r="C761" s="4">
        <f>VLOOKUP($A761,'Implied Correlation'!G:H,2,0)</f>
        <v>69.86</v>
      </c>
      <c r="D761" s="4">
        <f>VLOOKUP($A761,'Implied Correlation'!A:B,2,0)</f>
        <v>62.8</v>
      </c>
      <c r="E761" s="4">
        <f t="shared" si="44"/>
        <v>66.33</v>
      </c>
      <c r="F761" s="4">
        <f t="shared" si="45"/>
        <v>69.86</v>
      </c>
      <c r="G761" s="4">
        <f t="shared" si="46"/>
        <v>62.8</v>
      </c>
      <c r="H761" s="4">
        <f t="shared" si="47"/>
        <v>66.33</v>
      </c>
    </row>
    <row r="762" spans="1:8" x14ac:dyDescent="0.35">
      <c r="A762" s="5">
        <v>40479</v>
      </c>
      <c r="B762" s="4" t="e">
        <f>VLOOKUP($A762,'Implied Correlation'!D:E,2,0)</f>
        <v>#N/A</v>
      </c>
      <c r="C762" s="4">
        <f>VLOOKUP($A762,'Implied Correlation'!G:H,2,0)</f>
        <v>70.349999999999994</v>
      </c>
      <c r="D762" s="4">
        <f>VLOOKUP($A762,'Implied Correlation'!A:B,2,0)</f>
        <v>63.33</v>
      </c>
      <c r="E762" s="4">
        <f t="shared" si="44"/>
        <v>66.84</v>
      </c>
      <c r="F762" s="4">
        <f t="shared" si="45"/>
        <v>70.349999999999994</v>
      </c>
      <c r="G762" s="4">
        <f t="shared" si="46"/>
        <v>63.33</v>
      </c>
      <c r="H762" s="4">
        <f t="shared" si="47"/>
        <v>66.839999999999989</v>
      </c>
    </row>
    <row r="763" spans="1:8" x14ac:dyDescent="0.35">
      <c r="A763" s="5">
        <v>40480</v>
      </c>
      <c r="B763" s="4" t="e">
        <f>VLOOKUP($A763,'Implied Correlation'!D:E,2,0)</f>
        <v>#N/A</v>
      </c>
      <c r="C763" s="4">
        <f>VLOOKUP($A763,'Implied Correlation'!G:H,2,0)</f>
        <v>70.56</v>
      </c>
      <c r="D763" s="4">
        <f>VLOOKUP($A763,'Implied Correlation'!A:B,2,0)</f>
        <v>65.11</v>
      </c>
      <c r="E763" s="4">
        <f t="shared" si="44"/>
        <v>67.835000000000008</v>
      </c>
      <c r="F763" s="4">
        <f t="shared" si="45"/>
        <v>70.56</v>
      </c>
      <c r="G763" s="4">
        <f t="shared" si="46"/>
        <v>65.11</v>
      </c>
      <c r="H763" s="4">
        <f t="shared" si="47"/>
        <v>67.834999999999994</v>
      </c>
    </row>
    <row r="764" spans="1:8" x14ac:dyDescent="0.35">
      <c r="A764" s="5">
        <v>40483</v>
      </c>
      <c r="B764" s="4" t="e">
        <f>VLOOKUP($A764,'Implied Correlation'!D:E,2,0)</f>
        <v>#N/A</v>
      </c>
      <c r="C764" s="4">
        <f>VLOOKUP($A764,'Implied Correlation'!G:H,2,0)</f>
        <v>71.45</v>
      </c>
      <c r="D764" s="4">
        <f>VLOOKUP($A764,'Implied Correlation'!A:B,2,0)</f>
        <v>65.45</v>
      </c>
      <c r="E764" s="4">
        <f t="shared" si="44"/>
        <v>68.45</v>
      </c>
      <c r="F764" s="4">
        <f t="shared" si="45"/>
        <v>71.45</v>
      </c>
      <c r="G764" s="4">
        <f t="shared" si="46"/>
        <v>65.45</v>
      </c>
      <c r="H764" s="4">
        <f t="shared" si="47"/>
        <v>68.45</v>
      </c>
    </row>
    <row r="765" spans="1:8" x14ac:dyDescent="0.35">
      <c r="A765" s="5">
        <v>40484</v>
      </c>
      <c r="B765" s="4" t="e">
        <f>VLOOKUP($A765,'Implied Correlation'!D:E,2,0)</f>
        <v>#N/A</v>
      </c>
      <c r="C765" s="4">
        <f>VLOOKUP($A765,'Implied Correlation'!G:H,2,0)</f>
        <v>71.88</v>
      </c>
      <c r="D765" s="4">
        <f>VLOOKUP($A765,'Implied Correlation'!A:B,2,0)</f>
        <v>65.8</v>
      </c>
      <c r="E765" s="4">
        <f t="shared" si="44"/>
        <v>68.84</v>
      </c>
      <c r="F765" s="4">
        <f t="shared" si="45"/>
        <v>71.88</v>
      </c>
      <c r="G765" s="4">
        <f t="shared" si="46"/>
        <v>65.8</v>
      </c>
      <c r="H765" s="4">
        <f t="shared" si="47"/>
        <v>68.839999999999989</v>
      </c>
    </row>
    <row r="766" spans="1:8" x14ac:dyDescent="0.35">
      <c r="A766" s="5">
        <v>40485</v>
      </c>
      <c r="B766" s="4" t="e">
        <f>VLOOKUP($A766,'Implied Correlation'!D:E,2,0)</f>
        <v>#N/A</v>
      </c>
      <c r="C766" s="4">
        <f>VLOOKUP($A766,'Implied Correlation'!G:H,2,0)</f>
        <v>67.64</v>
      </c>
      <c r="D766" s="4">
        <f>VLOOKUP($A766,'Implied Correlation'!A:B,2,0)</f>
        <v>57.51</v>
      </c>
      <c r="E766" s="4">
        <f t="shared" si="44"/>
        <v>62.575000000000003</v>
      </c>
      <c r="F766" s="4">
        <f t="shared" si="45"/>
        <v>67.64</v>
      </c>
      <c r="G766" s="4">
        <f t="shared" si="46"/>
        <v>57.51</v>
      </c>
      <c r="H766" s="4">
        <f t="shared" si="47"/>
        <v>62.574999999999996</v>
      </c>
    </row>
    <row r="767" spans="1:8" x14ac:dyDescent="0.35">
      <c r="A767" s="5">
        <v>40486</v>
      </c>
      <c r="B767" s="4" t="e">
        <f>VLOOKUP($A767,'Implied Correlation'!D:E,2,0)</f>
        <v>#N/A</v>
      </c>
      <c r="C767" s="4">
        <f>VLOOKUP($A767,'Implied Correlation'!G:H,2,0)</f>
        <v>65.180000000000007</v>
      </c>
      <c r="D767" s="4">
        <f>VLOOKUP($A767,'Implied Correlation'!A:B,2,0)</f>
        <v>52.99</v>
      </c>
      <c r="E767" s="4">
        <f t="shared" si="44"/>
        <v>59.085000000000008</v>
      </c>
      <c r="F767" s="4">
        <f t="shared" si="45"/>
        <v>65.180000000000007</v>
      </c>
      <c r="G767" s="4">
        <f t="shared" si="46"/>
        <v>52.99</v>
      </c>
      <c r="H767" s="4">
        <f t="shared" si="47"/>
        <v>59.085000000000008</v>
      </c>
    </row>
    <row r="768" spans="1:8" x14ac:dyDescent="0.35">
      <c r="A768" s="5">
        <v>40487</v>
      </c>
      <c r="B768" s="4" t="e">
        <f>VLOOKUP($A768,'Implied Correlation'!D:E,2,0)</f>
        <v>#N/A</v>
      </c>
      <c r="C768" s="4">
        <f>VLOOKUP($A768,'Implied Correlation'!G:H,2,0)</f>
        <v>67.5</v>
      </c>
      <c r="D768" s="4">
        <f>VLOOKUP($A768,'Implied Correlation'!A:B,2,0)</f>
        <v>51.91</v>
      </c>
      <c r="E768" s="4">
        <f t="shared" si="44"/>
        <v>59.704999999999998</v>
      </c>
      <c r="F768" s="4">
        <f t="shared" si="45"/>
        <v>67.5</v>
      </c>
      <c r="G768" s="4">
        <f t="shared" si="46"/>
        <v>51.91</v>
      </c>
      <c r="H768" s="4">
        <f t="shared" si="47"/>
        <v>59.705000000000005</v>
      </c>
    </row>
    <row r="769" spans="1:8" x14ac:dyDescent="0.35">
      <c r="A769" s="5">
        <v>40490</v>
      </c>
      <c r="B769" s="4" t="e">
        <f>VLOOKUP($A769,'Implied Correlation'!D:E,2,0)</f>
        <v>#N/A</v>
      </c>
      <c r="C769" s="4">
        <f>VLOOKUP($A769,'Implied Correlation'!G:H,2,0)</f>
        <v>67.31</v>
      </c>
      <c r="D769" s="4">
        <f>VLOOKUP($A769,'Implied Correlation'!A:B,2,0)</f>
        <v>49.09</v>
      </c>
      <c r="E769" s="4">
        <f t="shared" si="44"/>
        <v>58.2</v>
      </c>
      <c r="F769" s="4">
        <f t="shared" si="45"/>
        <v>67.31</v>
      </c>
      <c r="G769" s="4">
        <f t="shared" si="46"/>
        <v>49.09</v>
      </c>
      <c r="H769" s="4">
        <f t="shared" si="47"/>
        <v>58.20000000000001</v>
      </c>
    </row>
    <row r="770" spans="1:8" x14ac:dyDescent="0.35">
      <c r="A770" s="5">
        <v>40491</v>
      </c>
      <c r="B770" s="4" t="e">
        <f>VLOOKUP($A770,'Implied Correlation'!D:E,2,0)</f>
        <v>#N/A</v>
      </c>
      <c r="C770" s="4">
        <f>VLOOKUP($A770,'Implied Correlation'!G:H,2,0)</f>
        <v>68.709999999999994</v>
      </c>
      <c r="D770" s="4">
        <f>VLOOKUP($A770,'Implied Correlation'!A:B,2,0)</f>
        <v>52.51</v>
      </c>
      <c r="E770" s="4">
        <f t="shared" si="44"/>
        <v>60.61</v>
      </c>
      <c r="F770" s="4">
        <f t="shared" si="45"/>
        <v>68.709999999999994</v>
      </c>
      <c r="G770" s="4">
        <f t="shared" si="46"/>
        <v>52.51</v>
      </c>
      <c r="H770" s="4">
        <f t="shared" si="47"/>
        <v>60.609999999999992</v>
      </c>
    </row>
    <row r="771" spans="1:8" x14ac:dyDescent="0.35">
      <c r="A771" s="5">
        <v>40492</v>
      </c>
      <c r="B771" s="4" t="e">
        <f>VLOOKUP($A771,'Implied Correlation'!D:E,2,0)</f>
        <v>#N/A</v>
      </c>
      <c r="C771" s="4">
        <f>VLOOKUP($A771,'Implied Correlation'!G:H,2,0)</f>
        <v>68.05</v>
      </c>
      <c r="D771" s="4">
        <f>VLOOKUP($A771,'Implied Correlation'!A:B,2,0)</f>
        <v>48.08</v>
      </c>
      <c r="E771" s="4">
        <f t="shared" ref="E771:E834" si="48">IF(ISNA(B771),IF(AND(ISNA(C771),ISNA(D771)),IF(ISNA(C771),D771,C771),AVERAGE(C771,D771)),B771)</f>
        <v>58.064999999999998</v>
      </c>
      <c r="F771" s="4">
        <f t="shared" ref="F771:F834" si="49">IF(ISNA(C771),IF(AND(ISNA(D771),ISNA(B771)),IF(ISNA(D771),B771,D771),AVERAGE(D771,B771)),C771)</f>
        <v>68.05</v>
      </c>
      <c r="G771" s="4">
        <f t="shared" ref="G771:G834" si="50">IF(ISNA(D771),IF(AND(ISNA(B771),ISNA(C771)),IF(ISNA(B771),C771,B771),AVERAGE(B771,C771)),D771)</f>
        <v>48.08</v>
      </c>
      <c r="H771" s="4">
        <f t="shared" ref="H771:H834" si="51">AVERAGE(E771:G771)</f>
        <v>58.064999999999998</v>
      </c>
    </row>
    <row r="772" spans="1:8" x14ac:dyDescent="0.35">
      <c r="A772" s="5">
        <v>40493</v>
      </c>
      <c r="B772" s="4" t="e">
        <f>VLOOKUP($A772,'Implied Correlation'!D:E,2,0)</f>
        <v>#N/A</v>
      </c>
      <c r="C772" s="4">
        <f>VLOOKUP($A772,'Implied Correlation'!G:H,2,0)</f>
        <v>67.599999999999994</v>
      </c>
      <c r="D772" s="4">
        <f>VLOOKUP($A772,'Implied Correlation'!A:B,2,0)</f>
        <v>46.56</v>
      </c>
      <c r="E772" s="4">
        <f t="shared" si="48"/>
        <v>57.08</v>
      </c>
      <c r="F772" s="4">
        <f t="shared" si="49"/>
        <v>67.599999999999994</v>
      </c>
      <c r="G772" s="4">
        <f t="shared" si="50"/>
        <v>46.56</v>
      </c>
      <c r="H772" s="4">
        <f t="shared" si="51"/>
        <v>57.080000000000005</v>
      </c>
    </row>
    <row r="773" spans="1:8" x14ac:dyDescent="0.35">
      <c r="A773" s="5">
        <v>40494</v>
      </c>
      <c r="B773" s="4" t="e">
        <f>VLOOKUP($A773,'Implied Correlation'!D:E,2,0)</f>
        <v>#N/A</v>
      </c>
      <c r="C773" s="4">
        <f>VLOOKUP($A773,'Implied Correlation'!G:H,2,0)</f>
        <v>69.010000000000005</v>
      </c>
      <c r="D773" s="4">
        <f>VLOOKUP($A773,'Implied Correlation'!A:B,2,0)</f>
        <v>54.54</v>
      </c>
      <c r="E773" s="4">
        <f t="shared" si="48"/>
        <v>61.775000000000006</v>
      </c>
      <c r="F773" s="4">
        <f t="shared" si="49"/>
        <v>69.010000000000005</v>
      </c>
      <c r="G773" s="4">
        <f t="shared" si="50"/>
        <v>54.54</v>
      </c>
      <c r="H773" s="4">
        <f t="shared" si="51"/>
        <v>61.775000000000006</v>
      </c>
    </row>
    <row r="774" spans="1:8" x14ac:dyDescent="0.35">
      <c r="A774" s="5">
        <v>40497</v>
      </c>
      <c r="B774" s="4" t="e">
        <f>VLOOKUP($A774,'Implied Correlation'!D:E,2,0)</f>
        <v>#N/A</v>
      </c>
      <c r="C774" s="4">
        <f>VLOOKUP($A774,'Implied Correlation'!G:H,2,0)</f>
        <v>68.709999999999994</v>
      </c>
      <c r="D774" s="4">
        <f>VLOOKUP($A774,'Implied Correlation'!A:B,2,0)</f>
        <v>53.75</v>
      </c>
      <c r="E774" s="4">
        <f t="shared" si="48"/>
        <v>61.23</v>
      </c>
      <c r="F774" s="4">
        <f t="shared" si="49"/>
        <v>68.709999999999994</v>
      </c>
      <c r="G774" s="4">
        <f t="shared" si="50"/>
        <v>53.75</v>
      </c>
      <c r="H774" s="4">
        <f t="shared" si="51"/>
        <v>61.23</v>
      </c>
    </row>
    <row r="775" spans="1:8" x14ac:dyDescent="0.35">
      <c r="A775" s="5">
        <v>40498</v>
      </c>
      <c r="B775" s="4" t="e">
        <f>VLOOKUP($A775,'Implied Correlation'!D:E,2,0)</f>
        <v>#N/A</v>
      </c>
      <c r="C775" s="4">
        <f>VLOOKUP($A775,'Implied Correlation'!G:H,2,0)</f>
        <v>70.290000000000006</v>
      </c>
      <c r="D775" s="4">
        <f>VLOOKUP($A775,'Implied Correlation'!A:B,2,0)</f>
        <v>59.76</v>
      </c>
      <c r="E775" s="4">
        <f t="shared" si="48"/>
        <v>65.025000000000006</v>
      </c>
      <c r="F775" s="4">
        <f t="shared" si="49"/>
        <v>70.290000000000006</v>
      </c>
      <c r="G775" s="4">
        <f t="shared" si="50"/>
        <v>59.76</v>
      </c>
      <c r="H775" s="4">
        <f t="shared" si="51"/>
        <v>65.024999999999991</v>
      </c>
    </row>
    <row r="776" spans="1:8" x14ac:dyDescent="0.35">
      <c r="A776" s="5">
        <v>40499</v>
      </c>
      <c r="B776" s="4" t="e">
        <f>VLOOKUP($A776,'Implied Correlation'!D:E,2,0)</f>
        <v>#N/A</v>
      </c>
      <c r="C776" s="4">
        <f>VLOOKUP($A776,'Implied Correlation'!G:H,2,0)</f>
        <v>69.260000000000005</v>
      </c>
      <c r="D776" s="4">
        <f>VLOOKUP($A776,'Implied Correlation'!A:B,2,0)</f>
        <v>56.15</v>
      </c>
      <c r="E776" s="4">
        <f t="shared" si="48"/>
        <v>62.704999999999998</v>
      </c>
      <c r="F776" s="4">
        <f t="shared" si="49"/>
        <v>69.260000000000005</v>
      </c>
      <c r="G776" s="4">
        <f t="shared" si="50"/>
        <v>56.15</v>
      </c>
      <c r="H776" s="4">
        <f t="shared" si="51"/>
        <v>62.705000000000005</v>
      </c>
    </row>
    <row r="777" spans="1:8" x14ac:dyDescent="0.35">
      <c r="A777" s="5">
        <v>40500</v>
      </c>
      <c r="B777" s="4" t="e">
        <f>VLOOKUP($A777,'Implied Correlation'!D:E,2,0)</f>
        <v>#N/A</v>
      </c>
      <c r="C777" s="4">
        <f>VLOOKUP($A777,'Implied Correlation'!G:H,2,0)</f>
        <v>68.510000000000005</v>
      </c>
      <c r="D777" s="4">
        <f>VLOOKUP($A777,'Implied Correlation'!A:B,2,0)</f>
        <v>45.54</v>
      </c>
      <c r="E777" s="4">
        <f t="shared" si="48"/>
        <v>57.025000000000006</v>
      </c>
      <c r="F777" s="4">
        <f t="shared" si="49"/>
        <v>68.510000000000005</v>
      </c>
      <c r="G777" s="4">
        <f t="shared" si="50"/>
        <v>45.54</v>
      </c>
      <c r="H777" s="4">
        <f t="shared" si="51"/>
        <v>57.025000000000006</v>
      </c>
    </row>
    <row r="778" spans="1:8" x14ac:dyDescent="0.35">
      <c r="A778" s="5">
        <v>40501</v>
      </c>
      <c r="B778" s="4" t="e">
        <f>VLOOKUP($A778,'Implied Correlation'!D:E,2,0)</f>
        <v>#N/A</v>
      </c>
      <c r="C778" s="4">
        <f>VLOOKUP($A778,'Implied Correlation'!G:H,2,0)</f>
        <v>68.08</v>
      </c>
      <c r="D778" s="4">
        <f>VLOOKUP($A778,'Implied Correlation'!A:B,2,0)</f>
        <v>44.73</v>
      </c>
      <c r="E778" s="4">
        <f t="shared" si="48"/>
        <v>56.405000000000001</v>
      </c>
      <c r="F778" s="4">
        <f t="shared" si="49"/>
        <v>68.08</v>
      </c>
      <c r="G778" s="4">
        <f t="shared" si="50"/>
        <v>44.73</v>
      </c>
      <c r="H778" s="4">
        <f t="shared" si="51"/>
        <v>56.405000000000001</v>
      </c>
    </row>
    <row r="779" spans="1:8" x14ac:dyDescent="0.35">
      <c r="A779" s="5">
        <v>40504</v>
      </c>
      <c r="B779" s="4">
        <f>VLOOKUP($A779,'Implied Correlation'!D:E,2,0)</f>
        <v>68.88</v>
      </c>
      <c r="C779" s="4">
        <f>VLOOKUP($A779,'Implied Correlation'!G:H,2,0)</f>
        <v>66.12</v>
      </c>
      <c r="D779" s="4" t="e">
        <f>VLOOKUP($A779,'Implied Correlation'!A:B,2,0)</f>
        <v>#N/A</v>
      </c>
      <c r="E779" s="4">
        <f t="shared" si="48"/>
        <v>68.88</v>
      </c>
      <c r="F779" s="4">
        <f t="shared" si="49"/>
        <v>66.12</v>
      </c>
      <c r="G779" s="4">
        <f t="shared" si="50"/>
        <v>67.5</v>
      </c>
      <c r="H779" s="4">
        <f t="shared" si="51"/>
        <v>67.5</v>
      </c>
    </row>
    <row r="780" spans="1:8" x14ac:dyDescent="0.35">
      <c r="A780" s="5">
        <v>40505</v>
      </c>
      <c r="B780" s="4">
        <f>VLOOKUP($A780,'Implied Correlation'!D:E,2,0)</f>
        <v>70.52</v>
      </c>
      <c r="C780" s="4">
        <f>VLOOKUP($A780,'Implied Correlation'!G:H,2,0)</f>
        <v>68.680000000000007</v>
      </c>
      <c r="D780" s="4" t="e">
        <f>VLOOKUP($A780,'Implied Correlation'!A:B,2,0)</f>
        <v>#N/A</v>
      </c>
      <c r="E780" s="4">
        <f t="shared" si="48"/>
        <v>70.52</v>
      </c>
      <c r="F780" s="4">
        <f t="shared" si="49"/>
        <v>68.680000000000007</v>
      </c>
      <c r="G780" s="4">
        <f t="shared" si="50"/>
        <v>69.599999999999994</v>
      </c>
      <c r="H780" s="4">
        <f t="shared" si="51"/>
        <v>69.599999999999994</v>
      </c>
    </row>
    <row r="781" spans="1:8" x14ac:dyDescent="0.35">
      <c r="A781" s="5">
        <v>40506</v>
      </c>
      <c r="B781" s="4">
        <f>VLOOKUP($A781,'Implied Correlation'!D:E,2,0)</f>
        <v>70.63</v>
      </c>
      <c r="C781" s="4">
        <f>VLOOKUP($A781,'Implied Correlation'!G:H,2,0)</f>
        <v>68.86</v>
      </c>
      <c r="D781" s="4" t="e">
        <f>VLOOKUP($A781,'Implied Correlation'!A:B,2,0)</f>
        <v>#N/A</v>
      </c>
      <c r="E781" s="4">
        <f t="shared" si="48"/>
        <v>70.63</v>
      </c>
      <c r="F781" s="4">
        <f t="shared" si="49"/>
        <v>68.86</v>
      </c>
      <c r="G781" s="4">
        <f t="shared" si="50"/>
        <v>69.745000000000005</v>
      </c>
      <c r="H781" s="4">
        <f t="shared" si="51"/>
        <v>69.745000000000005</v>
      </c>
    </row>
    <row r="782" spans="1:8" x14ac:dyDescent="0.35">
      <c r="A782" s="5">
        <v>40507</v>
      </c>
      <c r="B782" s="4" t="e">
        <f>VLOOKUP($A782,'Implied Correlation'!D:E,2,0)</f>
        <v>#N/A</v>
      </c>
      <c r="C782" s="4" t="e">
        <f>VLOOKUP($A782,'Implied Correlation'!G:H,2,0)</f>
        <v>#N/A</v>
      </c>
      <c r="D782" s="4" t="e">
        <f>VLOOKUP($A782,'Implied Correlation'!A:B,2,0)</f>
        <v>#N/A</v>
      </c>
      <c r="E782" s="4" t="e">
        <f t="shared" si="48"/>
        <v>#N/A</v>
      </c>
      <c r="F782" s="4" t="e">
        <f t="shared" si="49"/>
        <v>#N/A</v>
      </c>
      <c r="G782" s="4" t="e">
        <f t="shared" si="50"/>
        <v>#N/A</v>
      </c>
      <c r="H782" s="4" t="e">
        <f t="shared" si="51"/>
        <v>#N/A</v>
      </c>
    </row>
    <row r="783" spans="1:8" x14ac:dyDescent="0.35">
      <c r="A783" s="5">
        <v>40508</v>
      </c>
      <c r="B783" s="4">
        <f>VLOOKUP($A783,'Implied Correlation'!D:E,2,0)</f>
        <v>72.98</v>
      </c>
      <c r="C783" s="4">
        <f>VLOOKUP($A783,'Implied Correlation'!G:H,2,0)</f>
        <v>71.41</v>
      </c>
      <c r="D783" s="4" t="e">
        <f>VLOOKUP($A783,'Implied Correlation'!A:B,2,0)</f>
        <v>#N/A</v>
      </c>
      <c r="E783" s="4">
        <f t="shared" si="48"/>
        <v>72.98</v>
      </c>
      <c r="F783" s="4">
        <f t="shared" si="49"/>
        <v>71.41</v>
      </c>
      <c r="G783" s="4">
        <f t="shared" si="50"/>
        <v>72.194999999999993</v>
      </c>
      <c r="H783" s="4">
        <f t="shared" si="51"/>
        <v>72.194999999999993</v>
      </c>
    </row>
    <row r="784" spans="1:8" x14ac:dyDescent="0.35">
      <c r="A784" s="5">
        <v>40511</v>
      </c>
      <c r="B784" s="4">
        <f>VLOOKUP($A784,'Implied Correlation'!D:E,2,0)</f>
        <v>70.55</v>
      </c>
      <c r="C784" s="4">
        <f>VLOOKUP($A784,'Implied Correlation'!G:H,2,0)</f>
        <v>69</v>
      </c>
      <c r="D784" s="4" t="e">
        <f>VLOOKUP($A784,'Implied Correlation'!A:B,2,0)</f>
        <v>#N/A</v>
      </c>
      <c r="E784" s="4">
        <f t="shared" si="48"/>
        <v>70.55</v>
      </c>
      <c r="F784" s="4">
        <f t="shared" si="49"/>
        <v>69</v>
      </c>
      <c r="G784" s="4">
        <f t="shared" si="50"/>
        <v>69.775000000000006</v>
      </c>
      <c r="H784" s="4">
        <f t="shared" si="51"/>
        <v>69.775000000000006</v>
      </c>
    </row>
    <row r="785" spans="1:8" x14ac:dyDescent="0.35">
      <c r="A785" s="5">
        <v>40512</v>
      </c>
      <c r="B785" s="4">
        <f>VLOOKUP($A785,'Implied Correlation'!D:E,2,0)</f>
        <v>72.42</v>
      </c>
      <c r="C785" s="4">
        <f>VLOOKUP($A785,'Implied Correlation'!G:H,2,0)</f>
        <v>71.08</v>
      </c>
      <c r="D785" s="4" t="e">
        <f>VLOOKUP($A785,'Implied Correlation'!A:B,2,0)</f>
        <v>#N/A</v>
      </c>
      <c r="E785" s="4">
        <f t="shared" si="48"/>
        <v>72.42</v>
      </c>
      <c r="F785" s="4">
        <f t="shared" si="49"/>
        <v>71.08</v>
      </c>
      <c r="G785" s="4">
        <f t="shared" si="50"/>
        <v>71.75</v>
      </c>
      <c r="H785" s="4">
        <f t="shared" si="51"/>
        <v>71.75</v>
      </c>
    </row>
    <row r="786" spans="1:8" x14ac:dyDescent="0.35">
      <c r="A786" s="5">
        <v>40513</v>
      </c>
      <c r="B786" s="4">
        <f>VLOOKUP($A786,'Implied Correlation'!D:E,2,0)</f>
        <v>70.510000000000005</v>
      </c>
      <c r="C786" s="4">
        <f>VLOOKUP($A786,'Implied Correlation'!G:H,2,0)</f>
        <v>69.180000000000007</v>
      </c>
      <c r="D786" s="4" t="e">
        <f>VLOOKUP($A786,'Implied Correlation'!A:B,2,0)</f>
        <v>#N/A</v>
      </c>
      <c r="E786" s="4">
        <f t="shared" si="48"/>
        <v>70.510000000000005</v>
      </c>
      <c r="F786" s="4">
        <f t="shared" si="49"/>
        <v>69.180000000000007</v>
      </c>
      <c r="G786" s="4">
        <f t="shared" si="50"/>
        <v>69.844999999999999</v>
      </c>
      <c r="H786" s="4">
        <f t="shared" si="51"/>
        <v>69.844999999999999</v>
      </c>
    </row>
    <row r="787" spans="1:8" x14ac:dyDescent="0.35">
      <c r="A787" s="5">
        <v>40514</v>
      </c>
      <c r="B787" s="4">
        <f>VLOOKUP($A787,'Implied Correlation'!D:E,2,0)</f>
        <v>67.16</v>
      </c>
      <c r="C787" s="4">
        <f>VLOOKUP($A787,'Implied Correlation'!G:H,2,0)</f>
        <v>65.489999999999995</v>
      </c>
      <c r="D787" s="4" t="e">
        <f>VLOOKUP($A787,'Implied Correlation'!A:B,2,0)</f>
        <v>#N/A</v>
      </c>
      <c r="E787" s="4">
        <f t="shared" si="48"/>
        <v>67.16</v>
      </c>
      <c r="F787" s="4">
        <f t="shared" si="49"/>
        <v>65.489999999999995</v>
      </c>
      <c r="G787" s="4">
        <f t="shared" si="50"/>
        <v>66.324999999999989</v>
      </c>
      <c r="H787" s="4">
        <f t="shared" si="51"/>
        <v>66.324999999999989</v>
      </c>
    </row>
    <row r="788" spans="1:8" x14ac:dyDescent="0.35">
      <c r="A788" s="5">
        <v>40515</v>
      </c>
      <c r="B788" s="4">
        <f>VLOOKUP($A788,'Implied Correlation'!D:E,2,0)</f>
        <v>66.5</v>
      </c>
      <c r="C788" s="4">
        <f>VLOOKUP($A788,'Implied Correlation'!G:H,2,0)</f>
        <v>64.08</v>
      </c>
      <c r="D788" s="4" t="e">
        <f>VLOOKUP($A788,'Implied Correlation'!A:B,2,0)</f>
        <v>#N/A</v>
      </c>
      <c r="E788" s="4">
        <f t="shared" si="48"/>
        <v>66.5</v>
      </c>
      <c r="F788" s="4">
        <f t="shared" si="49"/>
        <v>64.08</v>
      </c>
      <c r="G788" s="4">
        <f t="shared" si="50"/>
        <v>65.289999999999992</v>
      </c>
      <c r="H788" s="4">
        <f t="shared" si="51"/>
        <v>65.289999999999992</v>
      </c>
    </row>
    <row r="789" spans="1:8" x14ac:dyDescent="0.35">
      <c r="A789" s="5">
        <v>40518</v>
      </c>
      <c r="B789" s="4">
        <f>VLOOKUP($A789,'Implied Correlation'!D:E,2,0)</f>
        <v>66.319999999999993</v>
      </c>
      <c r="C789" s="4">
        <f>VLOOKUP($A789,'Implied Correlation'!G:H,2,0)</f>
        <v>64.12</v>
      </c>
      <c r="D789" s="4" t="e">
        <f>VLOOKUP($A789,'Implied Correlation'!A:B,2,0)</f>
        <v>#N/A</v>
      </c>
      <c r="E789" s="4">
        <f t="shared" si="48"/>
        <v>66.319999999999993</v>
      </c>
      <c r="F789" s="4">
        <f t="shared" si="49"/>
        <v>64.12</v>
      </c>
      <c r="G789" s="4">
        <f t="shared" si="50"/>
        <v>65.22</v>
      </c>
      <c r="H789" s="4">
        <f t="shared" si="51"/>
        <v>65.22</v>
      </c>
    </row>
    <row r="790" spans="1:8" x14ac:dyDescent="0.35">
      <c r="A790" s="5">
        <v>40519</v>
      </c>
      <c r="B790" s="4">
        <f>VLOOKUP($A790,'Implied Correlation'!D:E,2,0)</f>
        <v>65.73</v>
      </c>
      <c r="C790" s="4">
        <f>VLOOKUP($A790,'Implied Correlation'!G:H,2,0)</f>
        <v>64.45</v>
      </c>
      <c r="D790" s="4" t="e">
        <f>VLOOKUP($A790,'Implied Correlation'!A:B,2,0)</f>
        <v>#N/A</v>
      </c>
      <c r="E790" s="4">
        <f t="shared" si="48"/>
        <v>65.73</v>
      </c>
      <c r="F790" s="4">
        <f t="shared" si="49"/>
        <v>64.45</v>
      </c>
      <c r="G790" s="4">
        <f t="shared" si="50"/>
        <v>65.09</v>
      </c>
      <c r="H790" s="4">
        <f t="shared" si="51"/>
        <v>65.09</v>
      </c>
    </row>
    <row r="791" spans="1:8" x14ac:dyDescent="0.35">
      <c r="A791" s="5">
        <v>40520</v>
      </c>
      <c r="B791" s="4">
        <f>VLOOKUP($A791,'Implied Correlation'!D:E,2,0)</f>
        <v>64.97</v>
      </c>
      <c r="C791" s="4">
        <f>VLOOKUP($A791,'Implied Correlation'!G:H,2,0)</f>
        <v>63.74</v>
      </c>
      <c r="D791" s="4" t="e">
        <f>VLOOKUP($A791,'Implied Correlation'!A:B,2,0)</f>
        <v>#N/A</v>
      </c>
      <c r="E791" s="4">
        <f t="shared" si="48"/>
        <v>64.97</v>
      </c>
      <c r="F791" s="4">
        <f t="shared" si="49"/>
        <v>63.74</v>
      </c>
      <c r="G791" s="4">
        <f t="shared" si="50"/>
        <v>64.355000000000004</v>
      </c>
      <c r="H791" s="4">
        <f t="shared" si="51"/>
        <v>64.355000000000004</v>
      </c>
    </row>
    <row r="792" spans="1:8" x14ac:dyDescent="0.35">
      <c r="A792" s="5">
        <v>40521</v>
      </c>
      <c r="B792" s="4">
        <f>VLOOKUP($A792,'Implied Correlation'!D:E,2,0)</f>
        <v>62.68</v>
      </c>
      <c r="C792" s="4">
        <f>VLOOKUP($A792,'Implied Correlation'!G:H,2,0)</f>
        <v>61.87</v>
      </c>
      <c r="D792" s="4" t="e">
        <f>VLOOKUP($A792,'Implied Correlation'!A:B,2,0)</f>
        <v>#N/A</v>
      </c>
      <c r="E792" s="4">
        <f t="shared" si="48"/>
        <v>62.68</v>
      </c>
      <c r="F792" s="4">
        <f t="shared" si="49"/>
        <v>61.87</v>
      </c>
      <c r="G792" s="4">
        <f t="shared" si="50"/>
        <v>62.274999999999999</v>
      </c>
      <c r="H792" s="4">
        <f t="shared" si="51"/>
        <v>62.274999999999999</v>
      </c>
    </row>
    <row r="793" spans="1:8" x14ac:dyDescent="0.35">
      <c r="A793" s="5">
        <v>40522</v>
      </c>
      <c r="B793" s="4">
        <f>VLOOKUP($A793,'Implied Correlation'!D:E,2,0)</f>
        <v>62.29</v>
      </c>
      <c r="C793" s="4">
        <f>VLOOKUP($A793,'Implied Correlation'!G:H,2,0)</f>
        <v>61.56</v>
      </c>
      <c r="D793" s="4" t="e">
        <f>VLOOKUP($A793,'Implied Correlation'!A:B,2,0)</f>
        <v>#N/A</v>
      </c>
      <c r="E793" s="4">
        <f t="shared" si="48"/>
        <v>62.29</v>
      </c>
      <c r="F793" s="4">
        <f t="shared" si="49"/>
        <v>61.56</v>
      </c>
      <c r="G793" s="4">
        <f t="shared" si="50"/>
        <v>61.924999999999997</v>
      </c>
      <c r="H793" s="4">
        <f t="shared" si="51"/>
        <v>61.92499999999999</v>
      </c>
    </row>
    <row r="794" spans="1:8" x14ac:dyDescent="0.35">
      <c r="A794" s="5">
        <v>40525</v>
      </c>
      <c r="B794" s="4">
        <f>VLOOKUP($A794,'Implied Correlation'!D:E,2,0)</f>
        <v>62.26</v>
      </c>
      <c r="C794" s="4">
        <f>VLOOKUP($A794,'Implied Correlation'!G:H,2,0)</f>
        <v>61.86</v>
      </c>
      <c r="D794" s="4" t="e">
        <f>VLOOKUP($A794,'Implied Correlation'!A:B,2,0)</f>
        <v>#N/A</v>
      </c>
      <c r="E794" s="4">
        <f t="shared" si="48"/>
        <v>62.26</v>
      </c>
      <c r="F794" s="4">
        <f t="shared" si="49"/>
        <v>61.86</v>
      </c>
      <c r="G794" s="4">
        <f t="shared" si="50"/>
        <v>62.06</v>
      </c>
      <c r="H794" s="4">
        <f t="shared" si="51"/>
        <v>62.06</v>
      </c>
    </row>
    <row r="795" spans="1:8" x14ac:dyDescent="0.35">
      <c r="A795" s="5">
        <v>40526</v>
      </c>
      <c r="B795" s="4">
        <f>VLOOKUP($A795,'Implied Correlation'!D:E,2,0)</f>
        <v>62.19</v>
      </c>
      <c r="C795" s="4">
        <f>VLOOKUP($A795,'Implied Correlation'!G:H,2,0)</f>
        <v>63.03</v>
      </c>
      <c r="D795" s="4" t="e">
        <f>VLOOKUP($A795,'Implied Correlation'!A:B,2,0)</f>
        <v>#N/A</v>
      </c>
      <c r="E795" s="4">
        <f t="shared" si="48"/>
        <v>62.19</v>
      </c>
      <c r="F795" s="4">
        <f t="shared" si="49"/>
        <v>63.03</v>
      </c>
      <c r="G795" s="4">
        <f t="shared" si="50"/>
        <v>62.61</v>
      </c>
      <c r="H795" s="4">
        <f t="shared" si="51"/>
        <v>62.609999999999992</v>
      </c>
    </row>
    <row r="796" spans="1:8" x14ac:dyDescent="0.35">
      <c r="A796" s="5">
        <v>40527</v>
      </c>
      <c r="B796" s="4">
        <f>VLOOKUP($A796,'Implied Correlation'!D:E,2,0)</f>
        <v>63.91</v>
      </c>
      <c r="C796" s="4">
        <f>VLOOKUP($A796,'Implied Correlation'!G:H,2,0)</f>
        <v>64.78</v>
      </c>
      <c r="D796" s="4" t="e">
        <f>VLOOKUP($A796,'Implied Correlation'!A:B,2,0)</f>
        <v>#N/A</v>
      </c>
      <c r="E796" s="4">
        <f t="shared" si="48"/>
        <v>63.91</v>
      </c>
      <c r="F796" s="4">
        <f t="shared" si="49"/>
        <v>64.78</v>
      </c>
      <c r="G796" s="4">
        <f t="shared" si="50"/>
        <v>64.344999999999999</v>
      </c>
      <c r="H796" s="4">
        <f t="shared" si="51"/>
        <v>64.344999999999999</v>
      </c>
    </row>
    <row r="797" spans="1:8" x14ac:dyDescent="0.35">
      <c r="A797" s="5">
        <v>40528</v>
      </c>
      <c r="B797" s="4">
        <f>VLOOKUP($A797,'Implied Correlation'!D:E,2,0)</f>
        <v>65.94</v>
      </c>
      <c r="C797" s="4">
        <f>VLOOKUP($A797,'Implied Correlation'!G:H,2,0)</f>
        <v>65.94</v>
      </c>
      <c r="D797" s="4" t="e">
        <f>VLOOKUP($A797,'Implied Correlation'!A:B,2,0)</f>
        <v>#N/A</v>
      </c>
      <c r="E797" s="4">
        <f t="shared" si="48"/>
        <v>65.94</v>
      </c>
      <c r="F797" s="4">
        <f t="shared" si="49"/>
        <v>65.94</v>
      </c>
      <c r="G797" s="4">
        <f t="shared" si="50"/>
        <v>65.94</v>
      </c>
      <c r="H797" s="4">
        <f t="shared" si="51"/>
        <v>65.94</v>
      </c>
    </row>
    <row r="798" spans="1:8" x14ac:dyDescent="0.35">
      <c r="A798" s="5">
        <v>40529</v>
      </c>
      <c r="B798" s="4">
        <f>VLOOKUP($A798,'Implied Correlation'!D:E,2,0)</f>
        <v>65.16</v>
      </c>
      <c r="C798" s="4">
        <f>VLOOKUP($A798,'Implied Correlation'!G:H,2,0)</f>
        <v>66.12</v>
      </c>
      <c r="D798" s="4" t="e">
        <f>VLOOKUP($A798,'Implied Correlation'!A:B,2,0)</f>
        <v>#N/A</v>
      </c>
      <c r="E798" s="4">
        <f t="shared" si="48"/>
        <v>65.16</v>
      </c>
      <c r="F798" s="4">
        <f t="shared" si="49"/>
        <v>66.12</v>
      </c>
      <c r="G798" s="4">
        <f t="shared" si="50"/>
        <v>65.64</v>
      </c>
      <c r="H798" s="4">
        <f t="shared" si="51"/>
        <v>65.64</v>
      </c>
    </row>
    <row r="799" spans="1:8" x14ac:dyDescent="0.35">
      <c r="A799" s="5">
        <v>40532</v>
      </c>
      <c r="B799" s="4">
        <f>VLOOKUP($A799,'Implied Correlation'!D:E,2,0)</f>
        <v>65.55</v>
      </c>
      <c r="C799" s="4">
        <f>VLOOKUP($A799,'Implied Correlation'!G:H,2,0)</f>
        <v>65.92</v>
      </c>
      <c r="D799" s="4" t="e">
        <f>VLOOKUP($A799,'Implied Correlation'!A:B,2,0)</f>
        <v>#N/A</v>
      </c>
      <c r="E799" s="4">
        <f t="shared" si="48"/>
        <v>65.55</v>
      </c>
      <c r="F799" s="4">
        <f t="shared" si="49"/>
        <v>65.92</v>
      </c>
      <c r="G799" s="4">
        <f t="shared" si="50"/>
        <v>65.734999999999999</v>
      </c>
      <c r="H799" s="4">
        <f t="shared" si="51"/>
        <v>65.734999999999999</v>
      </c>
    </row>
    <row r="800" spans="1:8" x14ac:dyDescent="0.35">
      <c r="A800" s="5">
        <v>40533</v>
      </c>
      <c r="B800" s="4">
        <f>VLOOKUP($A800,'Implied Correlation'!D:E,2,0)</f>
        <v>65.81</v>
      </c>
      <c r="C800" s="4">
        <f>VLOOKUP($A800,'Implied Correlation'!G:H,2,0)</f>
        <v>66.36</v>
      </c>
      <c r="D800" s="4" t="e">
        <f>VLOOKUP($A800,'Implied Correlation'!A:B,2,0)</f>
        <v>#N/A</v>
      </c>
      <c r="E800" s="4">
        <f t="shared" si="48"/>
        <v>65.81</v>
      </c>
      <c r="F800" s="4">
        <f t="shared" si="49"/>
        <v>66.36</v>
      </c>
      <c r="G800" s="4">
        <f t="shared" si="50"/>
        <v>66.085000000000008</v>
      </c>
      <c r="H800" s="4">
        <f t="shared" si="51"/>
        <v>66.085000000000008</v>
      </c>
    </row>
    <row r="801" spans="1:8" x14ac:dyDescent="0.35">
      <c r="A801" s="5">
        <v>40534</v>
      </c>
      <c r="B801" s="4">
        <f>VLOOKUP($A801,'Implied Correlation'!D:E,2,0)</f>
        <v>66.099999999999994</v>
      </c>
      <c r="C801" s="4">
        <f>VLOOKUP($A801,'Implied Correlation'!G:H,2,0)</f>
        <v>66.03</v>
      </c>
      <c r="D801" s="4" t="e">
        <f>VLOOKUP($A801,'Implied Correlation'!A:B,2,0)</f>
        <v>#N/A</v>
      </c>
      <c r="E801" s="4">
        <f t="shared" si="48"/>
        <v>66.099999999999994</v>
      </c>
      <c r="F801" s="4">
        <f t="shared" si="49"/>
        <v>66.03</v>
      </c>
      <c r="G801" s="4">
        <f t="shared" si="50"/>
        <v>66.064999999999998</v>
      </c>
      <c r="H801" s="4">
        <f t="shared" si="51"/>
        <v>66.064999999999998</v>
      </c>
    </row>
    <row r="802" spans="1:8" x14ac:dyDescent="0.35">
      <c r="A802" s="5">
        <v>40535</v>
      </c>
      <c r="B802" s="4">
        <f>VLOOKUP($A802,'Implied Correlation'!D:E,2,0)</f>
        <v>67.650000000000006</v>
      </c>
      <c r="C802" s="4">
        <f>VLOOKUP($A802,'Implied Correlation'!G:H,2,0)</f>
        <v>68.16</v>
      </c>
      <c r="D802" s="4" t="e">
        <f>VLOOKUP($A802,'Implied Correlation'!A:B,2,0)</f>
        <v>#N/A</v>
      </c>
      <c r="E802" s="4">
        <f t="shared" si="48"/>
        <v>67.650000000000006</v>
      </c>
      <c r="F802" s="4">
        <f t="shared" si="49"/>
        <v>68.16</v>
      </c>
      <c r="G802" s="4">
        <f t="shared" si="50"/>
        <v>67.905000000000001</v>
      </c>
      <c r="H802" s="4">
        <f t="shared" si="51"/>
        <v>67.905000000000001</v>
      </c>
    </row>
    <row r="803" spans="1:8" x14ac:dyDescent="0.35">
      <c r="A803" s="5">
        <v>40536</v>
      </c>
      <c r="B803" s="4" t="e">
        <f>VLOOKUP($A803,'Implied Correlation'!D:E,2,0)</f>
        <v>#N/A</v>
      </c>
      <c r="C803" s="4" t="e">
        <f>VLOOKUP($A803,'Implied Correlation'!G:H,2,0)</f>
        <v>#N/A</v>
      </c>
      <c r="D803" s="4" t="e">
        <f>VLOOKUP($A803,'Implied Correlation'!A:B,2,0)</f>
        <v>#N/A</v>
      </c>
      <c r="E803" s="4" t="e">
        <f t="shared" si="48"/>
        <v>#N/A</v>
      </c>
      <c r="F803" s="4" t="e">
        <f t="shared" si="49"/>
        <v>#N/A</v>
      </c>
      <c r="G803" s="4" t="e">
        <f t="shared" si="50"/>
        <v>#N/A</v>
      </c>
      <c r="H803" s="4" t="e">
        <f t="shared" si="51"/>
        <v>#N/A</v>
      </c>
    </row>
    <row r="804" spans="1:8" x14ac:dyDescent="0.35">
      <c r="A804" s="5">
        <v>40539</v>
      </c>
      <c r="B804" s="4">
        <f>VLOOKUP($A804,'Implied Correlation'!D:E,2,0)</f>
        <v>68.38</v>
      </c>
      <c r="C804" s="4">
        <f>VLOOKUP($A804,'Implied Correlation'!G:H,2,0)</f>
        <v>67.88</v>
      </c>
      <c r="D804" s="4" t="e">
        <f>VLOOKUP($A804,'Implied Correlation'!A:B,2,0)</f>
        <v>#N/A</v>
      </c>
      <c r="E804" s="4">
        <f t="shared" si="48"/>
        <v>68.38</v>
      </c>
      <c r="F804" s="4">
        <f t="shared" si="49"/>
        <v>67.88</v>
      </c>
      <c r="G804" s="4">
        <f t="shared" si="50"/>
        <v>68.13</v>
      </c>
      <c r="H804" s="4">
        <f t="shared" si="51"/>
        <v>68.13</v>
      </c>
    </row>
    <row r="805" spans="1:8" x14ac:dyDescent="0.35">
      <c r="A805" s="5">
        <v>40540</v>
      </c>
      <c r="B805" s="4">
        <f>VLOOKUP($A805,'Implied Correlation'!D:E,2,0)</f>
        <v>67.599999999999994</v>
      </c>
      <c r="C805" s="4">
        <f>VLOOKUP($A805,'Implied Correlation'!G:H,2,0)</f>
        <v>67.42</v>
      </c>
      <c r="D805" s="4" t="e">
        <f>VLOOKUP($A805,'Implied Correlation'!A:B,2,0)</f>
        <v>#N/A</v>
      </c>
      <c r="E805" s="4">
        <f t="shared" si="48"/>
        <v>67.599999999999994</v>
      </c>
      <c r="F805" s="4">
        <f t="shared" si="49"/>
        <v>67.42</v>
      </c>
      <c r="G805" s="4">
        <f t="shared" si="50"/>
        <v>67.509999999999991</v>
      </c>
      <c r="H805" s="4">
        <f t="shared" si="51"/>
        <v>67.509999999999991</v>
      </c>
    </row>
    <row r="806" spans="1:8" x14ac:dyDescent="0.35">
      <c r="A806" s="5">
        <v>40541</v>
      </c>
      <c r="B806" s="4">
        <f>VLOOKUP($A806,'Implied Correlation'!D:E,2,0)</f>
        <v>68.2</v>
      </c>
      <c r="C806" s="4">
        <f>VLOOKUP($A806,'Implied Correlation'!G:H,2,0)</f>
        <v>68.040000000000006</v>
      </c>
      <c r="D806" s="4" t="e">
        <f>VLOOKUP($A806,'Implied Correlation'!A:B,2,0)</f>
        <v>#N/A</v>
      </c>
      <c r="E806" s="4">
        <f t="shared" si="48"/>
        <v>68.2</v>
      </c>
      <c r="F806" s="4">
        <f t="shared" si="49"/>
        <v>68.040000000000006</v>
      </c>
      <c r="G806" s="4">
        <f t="shared" si="50"/>
        <v>68.12</v>
      </c>
      <c r="H806" s="4">
        <f t="shared" si="51"/>
        <v>68.12</v>
      </c>
    </row>
    <row r="807" spans="1:8" x14ac:dyDescent="0.35">
      <c r="A807" s="5">
        <v>40542</v>
      </c>
      <c r="B807" s="4">
        <f>VLOOKUP($A807,'Implied Correlation'!D:E,2,0)</f>
        <v>68.55</v>
      </c>
      <c r="C807" s="4">
        <f>VLOOKUP($A807,'Implied Correlation'!G:H,2,0)</f>
        <v>67.67</v>
      </c>
      <c r="D807" s="4" t="e">
        <f>VLOOKUP($A807,'Implied Correlation'!A:B,2,0)</f>
        <v>#N/A</v>
      </c>
      <c r="E807" s="4">
        <f t="shared" si="48"/>
        <v>68.55</v>
      </c>
      <c r="F807" s="4">
        <f t="shared" si="49"/>
        <v>67.67</v>
      </c>
      <c r="G807" s="4">
        <f t="shared" si="50"/>
        <v>68.11</v>
      </c>
      <c r="H807" s="4">
        <f t="shared" si="51"/>
        <v>68.11</v>
      </c>
    </row>
    <row r="808" spans="1:8" x14ac:dyDescent="0.35">
      <c r="A808" s="5">
        <v>40543</v>
      </c>
      <c r="B808" s="4">
        <f>VLOOKUP($A808,'Implied Correlation'!D:E,2,0)</f>
        <v>67.180000000000007</v>
      </c>
      <c r="C808" s="4">
        <f>VLOOKUP($A808,'Implied Correlation'!G:H,2,0)</f>
        <v>66.34</v>
      </c>
      <c r="D808" s="4" t="e">
        <f>VLOOKUP($A808,'Implied Correlation'!A:B,2,0)</f>
        <v>#N/A</v>
      </c>
      <c r="E808" s="4">
        <f t="shared" si="48"/>
        <v>67.180000000000007</v>
      </c>
      <c r="F808" s="4">
        <f t="shared" si="49"/>
        <v>66.34</v>
      </c>
      <c r="G808" s="4">
        <f t="shared" si="50"/>
        <v>66.760000000000005</v>
      </c>
      <c r="H808" s="4">
        <f t="shared" si="51"/>
        <v>66.760000000000005</v>
      </c>
    </row>
    <row r="809" spans="1:8" x14ac:dyDescent="0.35">
      <c r="A809" s="5">
        <v>40546</v>
      </c>
      <c r="B809" s="4">
        <f>VLOOKUP($A809,'Implied Correlation'!D:E,2,0)</f>
        <v>67.61</v>
      </c>
      <c r="C809" s="4">
        <f>VLOOKUP($A809,'Implied Correlation'!G:H,2,0)</f>
        <v>66.45</v>
      </c>
      <c r="D809" s="4" t="e">
        <f>VLOOKUP($A809,'Implied Correlation'!A:B,2,0)</f>
        <v>#N/A</v>
      </c>
      <c r="E809" s="4">
        <f t="shared" si="48"/>
        <v>67.61</v>
      </c>
      <c r="F809" s="4">
        <f t="shared" si="49"/>
        <v>66.45</v>
      </c>
      <c r="G809" s="4">
        <f t="shared" si="50"/>
        <v>67.03</v>
      </c>
      <c r="H809" s="4">
        <f t="shared" si="51"/>
        <v>67.03</v>
      </c>
    </row>
    <row r="810" spans="1:8" x14ac:dyDescent="0.35">
      <c r="A810" s="5">
        <v>40547</v>
      </c>
      <c r="B810" s="4">
        <f>VLOOKUP($A810,'Implied Correlation'!D:E,2,0)</f>
        <v>69.150000000000006</v>
      </c>
      <c r="C810" s="4">
        <f>VLOOKUP($A810,'Implied Correlation'!G:H,2,0)</f>
        <v>66.430000000000007</v>
      </c>
      <c r="D810" s="4" t="e">
        <f>VLOOKUP($A810,'Implied Correlation'!A:B,2,0)</f>
        <v>#N/A</v>
      </c>
      <c r="E810" s="4">
        <f t="shared" si="48"/>
        <v>69.150000000000006</v>
      </c>
      <c r="F810" s="4">
        <f t="shared" si="49"/>
        <v>66.430000000000007</v>
      </c>
      <c r="G810" s="4">
        <f t="shared" si="50"/>
        <v>67.790000000000006</v>
      </c>
      <c r="H810" s="4">
        <f t="shared" si="51"/>
        <v>67.790000000000006</v>
      </c>
    </row>
    <row r="811" spans="1:8" x14ac:dyDescent="0.35">
      <c r="A811" s="5">
        <v>40548</v>
      </c>
      <c r="B811" s="4">
        <f>VLOOKUP($A811,'Implied Correlation'!D:E,2,0)</f>
        <v>67.58</v>
      </c>
      <c r="C811" s="4">
        <f>VLOOKUP($A811,'Implied Correlation'!G:H,2,0)</f>
        <v>65.400000000000006</v>
      </c>
      <c r="D811" s="4" t="e">
        <f>VLOOKUP($A811,'Implied Correlation'!A:B,2,0)</f>
        <v>#N/A</v>
      </c>
      <c r="E811" s="4">
        <f t="shared" si="48"/>
        <v>67.58</v>
      </c>
      <c r="F811" s="4">
        <f t="shared" si="49"/>
        <v>65.400000000000006</v>
      </c>
      <c r="G811" s="4">
        <f t="shared" si="50"/>
        <v>66.490000000000009</v>
      </c>
      <c r="H811" s="4">
        <f t="shared" si="51"/>
        <v>66.490000000000009</v>
      </c>
    </row>
    <row r="812" spans="1:8" x14ac:dyDescent="0.35">
      <c r="A812" s="5">
        <v>40549</v>
      </c>
      <c r="B812" s="4">
        <f>VLOOKUP($A812,'Implied Correlation'!D:E,2,0)</f>
        <v>63.46</v>
      </c>
      <c r="C812" s="4">
        <f>VLOOKUP($A812,'Implied Correlation'!G:H,2,0)</f>
        <v>62</v>
      </c>
      <c r="D812" s="4" t="e">
        <f>VLOOKUP($A812,'Implied Correlation'!A:B,2,0)</f>
        <v>#N/A</v>
      </c>
      <c r="E812" s="4">
        <f t="shared" si="48"/>
        <v>63.46</v>
      </c>
      <c r="F812" s="4">
        <f t="shared" si="49"/>
        <v>62</v>
      </c>
      <c r="G812" s="4">
        <f t="shared" si="50"/>
        <v>62.730000000000004</v>
      </c>
      <c r="H812" s="4">
        <f t="shared" si="51"/>
        <v>62.73</v>
      </c>
    </row>
    <row r="813" spans="1:8" x14ac:dyDescent="0.35">
      <c r="A813" s="5">
        <v>40550</v>
      </c>
      <c r="B813" s="4">
        <f>VLOOKUP($A813,'Implied Correlation'!D:E,2,0)</f>
        <v>62.81</v>
      </c>
      <c r="C813" s="4">
        <f>VLOOKUP($A813,'Implied Correlation'!G:H,2,0)</f>
        <v>62.78</v>
      </c>
      <c r="D813" s="4" t="e">
        <f>VLOOKUP($A813,'Implied Correlation'!A:B,2,0)</f>
        <v>#N/A</v>
      </c>
      <c r="E813" s="4">
        <f t="shared" si="48"/>
        <v>62.81</v>
      </c>
      <c r="F813" s="4">
        <f t="shared" si="49"/>
        <v>62.78</v>
      </c>
      <c r="G813" s="4">
        <f t="shared" si="50"/>
        <v>62.795000000000002</v>
      </c>
      <c r="H813" s="4">
        <f t="shared" si="51"/>
        <v>62.794999999999995</v>
      </c>
    </row>
    <row r="814" spans="1:8" x14ac:dyDescent="0.35">
      <c r="A814" s="5">
        <v>40553</v>
      </c>
      <c r="B814" s="4">
        <f>VLOOKUP($A814,'Implied Correlation'!D:E,2,0)</f>
        <v>61.87</v>
      </c>
      <c r="C814" s="4">
        <f>VLOOKUP($A814,'Implied Correlation'!G:H,2,0)</f>
        <v>61.47</v>
      </c>
      <c r="D814" s="4" t="e">
        <f>VLOOKUP($A814,'Implied Correlation'!A:B,2,0)</f>
        <v>#N/A</v>
      </c>
      <c r="E814" s="4">
        <f t="shared" si="48"/>
        <v>61.87</v>
      </c>
      <c r="F814" s="4">
        <f t="shared" si="49"/>
        <v>61.47</v>
      </c>
      <c r="G814" s="4">
        <f t="shared" si="50"/>
        <v>61.67</v>
      </c>
      <c r="H814" s="4">
        <f t="shared" si="51"/>
        <v>61.669999999999995</v>
      </c>
    </row>
    <row r="815" spans="1:8" x14ac:dyDescent="0.35">
      <c r="A815" s="5">
        <v>40554</v>
      </c>
      <c r="B815" s="4">
        <f>VLOOKUP($A815,'Implied Correlation'!D:E,2,0)</f>
        <v>61.56</v>
      </c>
      <c r="C815" s="4">
        <f>VLOOKUP($A815,'Implied Correlation'!G:H,2,0)</f>
        <v>61.16</v>
      </c>
      <c r="D815" s="4" t="e">
        <f>VLOOKUP($A815,'Implied Correlation'!A:B,2,0)</f>
        <v>#N/A</v>
      </c>
      <c r="E815" s="4">
        <f t="shared" si="48"/>
        <v>61.56</v>
      </c>
      <c r="F815" s="4">
        <f t="shared" si="49"/>
        <v>61.16</v>
      </c>
      <c r="G815" s="4">
        <f t="shared" si="50"/>
        <v>61.36</v>
      </c>
      <c r="H815" s="4">
        <f t="shared" si="51"/>
        <v>61.359999999999992</v>
      </c>
    </row>
    <row r="816" spans="1:8" x14ac:dyDescent="0.35">
      <c r="A816" s="5">
        <v>40555</v>
      </c>
      <c r="B816" s="4">
        <f>VLOOKUP($A816,'Implied Correlation'!D:E,2,0)</f>
        <v>60.94</v>
      </c>
      <c r="C816" s="4">
        <f>VLOOKUP($A816,'Implied Correlation'!G:H,2,0)</f>
        <v>61.45</v>
      </c>
      <c r="D816" s="4" t="e">
        <f>VLOOKUP($A816,'Implied Correlation'!A:B,2,0)</f>
        <v>#N/A</v>
      </c>
      <c r="E816" s="4">
        <f t="shared" si="48"/>
        <v>60.94</v>
      </c>
      <c r="F816" s="4">
        <f t="shared" si="49"/>
        <v>61.45</v>
      </c>
      <c r="G816" s="4">
        <f t="shared" si="50"/>
        <v>61.195</v>
      </c>
      <c r="H816" s="4">
        <f t="shared" si="51"/>
        <v>61.195</v>
      </c>
    </row>
    <row r="817" spans="1:8" x14ac:dyDescent="0.35">
      <c r="A817" s="5">
        <v>40556</v>
      </c>
      <c r="B817" s="4">
        <f>VLOOKUP($A817,'Implied Correlation'!D:E,2,0)</f>
        <v>61.44</v>
      </c>
      <c r="C817" s="4">
        <f>VLOOKUP($A817,'Implied Correlation'!G:H,2,0)</f>
        <v>61.35</v>
      </c>
      <c r="D817" s="4" t="e">
        <f>VLOOKUP($A817,'Implied Correlation'!A:B,2,0)</f>
        <v>#N/A</v>
      </c>
      <c r="E817" s="4">
        <f t="shared" si="48"/>
        <v>61.44</v>
      </c>
      <c r="F817" s="4">
        <f t="shared" si="49"/>
        <v>61.35</v>
      </c>
      <c r="G817" s="4">
        <f t="shared" si="50"/>
        <v>61.394999999999996</v>
      </c>
      <c r="H817" s="4">
        <f t="shared" si="51"/>
        <v>61.395000000000003</v>
      </c>
    </row>
    <row r="818" spans="1:8" x14ac:dyDescent="0.35">
      <c r="A818" s="5">
        <v>40557</v>
      </c>
      <c r="B818" s="4">
        <f>VLOOKUP($A818,'Implied Correlation'!D:E,2,0)</f>
        <v>61.33</v>
      </c>
      <c r="C818" s="4">
        <f>VLOOKUP($A818,'Implied Correlation'!G:H,2,0)</f>
        <v>60.58</v>
      </c>
      <c r="D818" s="4" t="e">
        <f>VLOOKUP($A818,'Implied Correlation'!A:B,2,0)</f>
        <v>#N/A</v>
      </c>
      <c r="E818" s="4">
        <f t="shared" si="48"/>
        <v>61.33</v>
      </c>
      <c r="F818" s="4">
        <f t="shared" si="49"/>
        <v>60.58</v>
      </c>
      <c r="G818" s="4">
        <f t="shared" si="50"/>
        <v>60.954999999999998</v>
      </c>
      <c r="H818" s="4">
        <f t="shared" si="51"/>
        <v>60.955000000000005</v>
      </c>
    </row>
    <row r="819" spans="1:8" x14ac:dyDescent="0.35">
      <c r="A819" s="5">
        <v>40560</v>
      </c>
      <c r="B819" s="4" t="e">
        <f>VLOOKUP($A819,'Implied Correlation'!D:E,2,0)</f>
        <v>#N/A</v>
      </c>
      <c r="C819" s="4" t="e">
        <f>VLOOKUP($A819,'Implied Correlation'!G:H,2,0)</f>
        <v>#N/A</v>
      </c>
      <c r="D819" s="4" t="e">
        <f>VLOOKUP($A819,'Implied Correlation'!A:B,2,0)</f>
        <v>#N/A</v>
      </c>
      <c r="E819" s="4" t="e">
        <f t="shared" si="48"/>
        <v>#N/A</v>
      </c>
      <c r="F819" s="4" t="e">
        <f t="shared" si="49"/>
        <v>#N/A</v>
      </c>
      <c r="G819" s="4" t="e">
        <f t="shared" si="50"/>
        <v>#N/A</v>
      </c>
      <c r="H819" s="4" t="e">
        <f t="shared" si="51"/>
        <v>#N/A</v>
      </c>
    </row>
    <row r="820" spans="1:8" x14ac:dyDescent="0.35">
      <c r="A820" s="5">
        <v>40561</v>
      </c>
      <c r="B820" s="4">
        <f>VLOOKUP($A820,'Implied Correlation'!D:E,2,0)</f>
        <v>61.83</v>
      </c>
      <c r="C820" s="4">
        <f>VLOOKUP($A820,'Implied Correlation'!G:H,2,0)</f>
        <v>61.05</v>
      </c>
      <c r="D820" s="4" t="e">
        <f>VLOOKUP($A820,'Implied Correlation'!A:B,2,0)</f>
        <v>#N/A</v>
      </c>
      <c r="E820" s="4">
        <f t="shared" si="48"/>
        <v>61.83</v>
      </c>
      <c r="F820" s="4">
        <f t="shared" si="49"/>
        <v>61.05</v>
      </c>
      <c r="G820" s="4">
        <f t="shared" si="50"/>
        <v>61.44</v>
      </c>
      <c r="H820" s="4">
        <f t="shared" si="51"/>
        <v>61.44</v>
      </c>
    </row>
    <row r="821" spans="1:8" x14ac:dyDescent="0.35">
      <c r="A821" s="5">
        <v>40562</v>
      </c>
      <c r="B821" s="4">
        <f>VLOOKUP($A821,'Implied Correlation'!D:E,2,0)</f>
        <v>63.9</v>
      </c>
      <c r="C821" s="4">
        <f>VLOOKUP($A821,'Implied Correlation'!G:H,2,0)</f>
        <v>63.48</v>
      </c>
      <c r="D821" s="4" t="e">
        <f>VLOOKUP($A821,'Implied Correlation'!A:B,2,0)</f>
        <v>#N/A</v>
      </c>
      <c r="E821" s="4">
        <f t="shared" si="48"/>
        <v>63.9</v>
      </c>
      <c r="F821" s="4">
        <f t="shared" si="49"/>
        <v>63.48</v>
      </c>
      <c r="G821" s="4">
        <f t="shared" si="50"/>
        <v>63.69</v>
      </c>
      <c r="H821" s="4">
        <f t="shared" si="51"/>
        <v>63.69</v>
      </c>
    </row>
    <row r="822" spans="1:8" x14ac:dyDescent="0.35">
      <c r="A822" s="5">
        <v>40563</v>
      </c>
      <c r="B822" s="4">
        <f>VLOOKUP($A822,'Implied Correlation'!D:E,2,0)</f>
        <v>63.25</v>
      </c>
      <c r="C822" s="4">
        <f>VLOOKUP($A822,'Implied Correlation'!G:H,2,0)</f>
        <v>61.8</v>
      </c>
      <c r="D822" s="4" t="e">
        <f>VLOOKUP($A822,'Implied Correlation'!A:B,2,0)</f>
        <v>#N/A</v>
      </c>
      <c r="E822" s="4">
        <f t="shared" si="48"/>
        <v>63.25</v>
      </c>
      <c r="F822" s="4">
        <f t="shared" si="49"/>
        <v>61.8</v>
      </c>
      <c r="G822" s="4">
        <f t="shared" si="50"/>
        <v>62.524999999999999</v>
      </c>
      <c r="H822" s="4">
        <f t="shared" si="51"/>
        <v>62.524999999999999</v>
      </c>
    </row>
    <row r="823" spans="1:8" x14ac:dyDescent="0.35">
      <c r="A823" s="5">
        <v>40564</v>
      </c>
      <c r="B823" s="4">
        <f>VLOOKUP($A823,'Implied Correlation'!D:E,2,0)</f>
        <v>66.150000000000006</v>
      </c>
      <c r="C823" s="4">
        <f>VLOOKUP($A823,'Implied Correlation'!G:H,2,0)</f>
        <v>64.95</v>
      </c>
      <c r="D823" s="4" t="e">
        <f>VLOOKUP($A823,'Implied Correlation'!A:B,2,0)</f>
        <v>#N/A</v>
      </c>
      <c r="E823" s="4">
        <f t="shared" si="48"/>
        <v>66.150000000000006</v>
      </c>
      <c r="F823" s="4">
        <f t="shared" si="49"/>
        <v>64.95</v>
      </c>
      <c r="G823" s="4">
        <f t="shared" si="50"/>
        <v>65.550000000000011</v>
      </c>
      <c r="H823" s="4">
        <f t="shared" si="51"/>
        <v>65.550000000000011</v>
      </c>
    </row>
    <row r="824" spans="1:8" x14ac:dyDescent="0.35">
      <c r="A824" s="5">
        <v>40567</v>
      </c>
      <c r="B824" s="4">
        <f>VLOOKUP($A824,'Implied Correlation'!D:E,2,0)</f>
        <v>64.63</v>
      </c>
      <c r="C824" s="4">
        <f>VLOOKUP($A824,'Implied Correlation'!G:H,2,0)</f>
        <v>64.180000000000007</v>
      </c>
      <c r="D824" s="4" t="e">
        <f>VLOOKUP($A824,'Implied Correlation'!A:B,2,0)</f>
        <v>#N/A</v>
      </c>
      <c r="E824" s="4">
        <f t="shared" si="48"/>
        <v>64.63</v>
      </c>
      <c r="F824" s="4">
        <f t="shared" si="49"/>
        <v>64.180000000000007</v>
      </c>
      <c r="G824" s="4">
        <f t="shared" si="50"/>
        <v>64.405000000000001</v>
      </c>
      <c r="H824" s="4">
        <f t="shared" si="51"/>
        <v>64.405000000000001</v>
      </c>
    </row>
    <row r="825" spans="1:8" x14ac:dyDescent="0.35">
      <c r="A825" s="5">
        <v>40568</v>
      </c>
      <c r="B825" s="4">
        <f>VLOOKUP($A825,'Implied Correlation'!D:E,2,0)</f>
        <v>63.52</v>
      </c>
      <c r="C825" s="4">
        <f>VLOOKUP($A825,'Implied Correlation'!G:H,2,0)</f>
        <v>61.71</v>
      </c>
      <c r="D825" s="4" t="e">
        <f>VLOOKUP($A825,'Implied Correlation'!A:B,2,0)</f>
        <v>#N/A</v>
      </c>
      <c r="E825" s="4">
        <f t="shared" si="48"/>
        <v>63.52</v>
      </c>
      <c r="F825" s="4">
        <f t="shared" si="49"/>
        <v>61.71</v>
      </c>
      <c r="G825" s="4">
        <f t="shared" si="50"/>
        <v>62.615000000000002</v>
      </c>
      <c r="H825" s="4">
        <f t="shared" si="51"/>
        <v>62.615000000000002</v>
      </c>
    </row>
    <row r="826" spans="1:8" x14ac:dyDescent="0.35">
      <c r="A826" s="5">
        <v>40569</v>
      </c>
      <c r="B826" s="4">
        <f>VLOOKUP($A826,'Implied Correlation'!D:E,2,0)</f>
        <v>61.84</v>
      </c>
      <c r="C826" s="4">
        <f>VLOOKUP($A826,'Implied Correlation'!G:H,2,0)</f>
        <v>61.55</v>
      </c>
      <c r="D826" s="4" t="e">
        <f>VLOOKUP($A826,'Implied Correlation'!A:B,2,0)</f>
        <v>#N/A</v>
      </c>
      <c r="E826" s="4">
        <f t="shared" si="48"/>
        <v>61.84</v>
      </c>
      <c r="F826" s="4">
        <f t="shared" si="49"/>
        <v>61.55</v>
      </c>
      <c r="G826" s="4">
        <f t="shared" si="50"/>
        <v>61.695</v>
      </c>
      <c r="H826" s="4">
        <f t="shared" si="51"/>
        <v>61.695</v>
      </c>
    </row>
    <row r="827" spans="1:8" x14ac:dyDescent="0.35">
      <c r="A827" s="5">
        <v>40570</v>
      </c>
      <c r="B827" s="4">
        <f>VLOOKUP($A827,'Implied Correlation'!D:E,2,0)</f>
        <v>61.11</v>
      </c>
      <c r="C827" s="4">
        <f>VLOOKUP($A827,'Implied Correlation'!G:H,2,0)</f>
        <v>59.51</v>
      </c>
      <c r="D827" s="4" t="e">
        <f>VLOOKUP($A827,'Implied Correlation'!A:B,2,0)</f>
        <v>#N/A</v>
      </c>
      <c r="E827" s="4">
        <f t="shared" si="48"/>
        <v>61.11</v>
      </c>
      <c r="F827" s="4">
        <f t="shared" si="49"/>
        <v>59.51</v>
      </c>
      <c r="G827" s="4">
        <f t="shared" si="50"/>
        <v>60.31</v>
      </c>
      <c r="H827" s="4">
        <f t="shared" si="51"/>
        <v>60.31</v>
      </c>
    </row>
    <row r="828" spans="1:8" x14ac:dyDescent="0.35">
      <c r="A828" s="5">
        <v>40571</v>
      </c>
      <c r="B828" s="4">
        <f>VLOOKUP($A828,'Implied Correlation'!D:E,2,0)</f>
        <v>63.91</v>
      </c>
      <c r="C828" s="4">
        <f>VLOOKUP($A828,'Implied Correlation'!G:H,2,0)</f>
        <v>63.22</v>
      </c>
      <c r="D828" s="4" t="e">
        <f>VLOOKUP($A828,'Implied Correlation'!A:B,2,0)</f>
        <v>#N/A</v>
      </c>
      <c r="E828" s="4">
        <f t="shared" si="48"/>
        <v>63.91</v>
      </c>
      <c r="F828" s="4">
        <f t="shared" si="49"/>
        <v>63.22</v>
      </c>
      <c r="G828" s="4">
        <f t="shared" si="50"/>
        <v>63.564999999999998</v>
      </c>
      <c r="H828" s="4">
        <f t="shared" si="51"/>
        <v>63.564999999999998</v>
      </c>
    </row>
    <row r="829" spans="1:8" x14ac:dyDescent="0.35">
      <c r="A829" s="5">
        <v>40574</v>
      </c>
      <c r="B829" s="4">
        <f>VLOOKUP($A829,'Implied Correlation'!D:E,2,0)</f>
        <v>59.51</v>
      </c>
      <c r="C829" s="4">
        <f>VLOOKUP($A829,'Implied Correlation'!G:H,2,0)</f>
        <v>59.46</v>
      </c>
      <c r="D829" s="4" t="e">
        <f>VLOOKUP($A829,'Implied Correlation'!A:B,2,0)</f>
        <v>#N/A</v>
      </c>
      <c r="E829" s="4">
        <f t="shared" si="48"/>
        <v>59.51</v>
      </c>
      <c r="F829" s="4">
        <f t="shared" si="49"/>
        <v>59.46</v>
      </c>
      <c r="G829" s="4">
        <f t="shared" si="50"/>
        <v>59.484999999999999</v>
      </c>
      <c r="H829" s="4">
        <f t="shared" si="51"/>
        <v>59.484999999999992</v>
      </c>
    </row>
    <row r="830" spans="1:8" x14ac:dyDescent="0.35">
      <c r="A830" s="5">
        <v>40575</v>
      </c>
      <c r="B830" s="4">
        <f>VLOOKUP($A830,'Implied Correlation'!D:E,2,0)</f>
        <v>59.88</v>
      </c>
      <c r="C830" s="4">
        <f>VLOOKUP($A830,'Implied Correlation'!G:H,2,0)</f>
        <v>58.63</v>
      </c>
      <c r="D830" s="4" t="e">
        <f>VLOOKUP($A830,'Implied Correlation'!A:B,2,0)</f>
        <v>#N/A</v>
      </c>
      <c r="E830" s="4">
        <f t="shared" si="48"/>
        <v>59.88</v>
      </c>
      <c r="F830" s="4">
        <f t="shared" si="49"/>
        <v>58.63</v>
      </c>
      <c r="G830" s="4">
        <f t="shared" si="50"/>
        <v>59.255000000000003</v>
      </c>
      <c r="H830" s="4">
        <f t="shared" si="51"/>
        <v>59.255000000000003</v>
      </c>
    </row>
    <row r="831" spans="1:8" x14ac:dyDescent="0.35">
      <c r="A831" s="5">
        <v>40576</v>
      </c>
      <c r="B831" s="4">
        <f>VLOOKUP($A831,'Implied Correlation'!D:E,2,0)</f>
        <v>60.67</v>
      </c>
      <c r="C831" s="4">
        <f>VLOOKUP($A831,'Implied Correlation'!G:H,2,0)</f>
        <v>59.01</v>
      </c>
      <c r="D831" s="4" t="e">
        <f>VLOOKUP($A831,'Implied Correlation'!A:B,2,0)</f>
        <v>#N/A</v>
      </c>
      <c r="E831" s="4">
        <f t="shared" si="48"/>
        <v>60.67</v>
      </c>
      <c r="F831" s="4">
        <f t="shared" si="49"/>
        <v>59.01</v>
      </c>
      <c r="G831" s="4">
        <f t="shared" si="50"/>
        <v>59.84</v>
      </c>
      <c r="H831" s="4">
        <f t="shared" si="51"/>
        <v>59.84</v>
      </c>
    </row>
    <row r="832" spans="1:8" x14ac:dyDescent="0.35">
      <c r="A832" s="5">
        <v>40577</v>
      </c>
      <c r="B832" s="4">
        <f>VLOOKUP($A832,'Implied Correlation'!D:E,2,0)</f>
        <v>60.36</v>
      </c>
      <c r="C832" s="4">
        <f>VLOOKUP($A832,'Implied Correlation'!G:H,2,0)</f>
        <v>59.33</v>
      </c>
      <c r="D832" s="4" t="e">
        <f>VLOOKUP($A832,'Implied Correlation'!A:B,2,0)</f>
        <v>#N/A</v>
      </c>
      <c r="E832" s="4">
        <f t="shared" si="48"/>
        <v>60.36</v>
      </c>
      <c r="F832" s="4">
        <f t="shared" si="49"/>
        <v>59.33</v>
      </c>
      <c r="G832" s="4">
        <f t="shared" si="50"/>
        <v>59.844999999999999</v>
      </c>
      <c r="H832" s="4">
        <f t="shared" si="51"/>
        <v>59.844999999999999</v>
      </c>
    </row>
    <row r="833" spans="1:8" x14ac:dyDescent="0.35">
      <c r="A833" s="5">
        <v>40578</v>
      </c>
      <c r="B833" s="4">
        <f>VLOOKUP($A833,'Implied Correlation'!D:E,2,0)</f>
        <v>59.41</v>
      </c>
      <c r="C833" s="4">
        <f>VLOOKUP($A833,'Implied Correlation'!G:H,2,0)</f>
        <v>58.93</v>
      </c>
      <c r="D833" s="4" t="e">
        <f>VLOOKUP($A833,'Implied Correlation'!A:B,2,0)</f>
        <v>#N/A</v>
      </c>
      <c r="E833" s="4">
        <f t="shared" si="48"/>
        <v>59.41</v>
      </c>
      <c r="F833" s="4">
        <f t="shared" si="49"/>
        <v>58.93</v>
      </c>
      <c r="G833" s="4">
        <f t="shared" si="50"/>
        <v>59.17</v>
      </c>
      <c r="H833" s="4">
        <f t="shared" si="51"/>
        <v>59.169999999999995</v>
      </c>
    </row>
    <row r="834" spans="1:8" x14ac:dyDescent="0.35">
      <c r="A834" s="5">
        <v>40581</v>
      </c>
      <c r="B834" s="4">
        <f>VLOOKUP($A834,'Implied Correlation'!D:E,2,0)</f>
        <v>59.25</v>
      </c>
      <c r="C834" s="4">
        <f>VLOOKUP($A834,'Implied Correlation'!G:H,2,0)</f>
        <v>58.75</v>
      </c>
      <c r="D834" s="4" t="e">
        <f>VLOOKUP($A834,'Implied Correlation'!A:B,2,0)</f>
        <v>#N/A</v>
      </c>
      <c r="E834" s="4">
        <f t="shared" si="48"/>
        <v>59.25</v>
      </c>
      <c r="F834" s="4">
        <f t="shared" si="49"/>
        <v>58.75</v>
      </c>
      <c r="G834" s="4">
        <f t="shared" si="50"/>
        <v>59</v>
      </c>
      <c r="H834" s="4">
        <f t="shared" si="51"/>
        <v>59</v>
      </c>
    </row>
    <row r="835" spans="1:8" x14ac:dyDescent="0.35">
      <c r="A835" s="5">
        <v>40582</v>
      </c>
      <c r="B835" s="4">
        <f>VLOOKUP($A835,'Implied Correlation'!D:E,2,0)</f>
        <v>58.64</v>
      </c>
      <c r="C835" s="4">
        <f>VLOOKUP($A835,'Implied Correlation'!G:H,2,0)</f>
        <v>58.12</v>
      </c>
      <c r="D835" s="4" t="e">
        <f>VLOOKUP($A835,'Implied Correlation'!A:B,2,0)</f>
        <v>#N/A</v>
      </c>
      <c r="E835" s="4">
        <f t="shared" ref="E835:E898" si="52">IF(ISNA(B835),IF(AND(ISNA(C835),ISNA(D835)),IF(ISNA(C835),D835,C835),AVERAGE(C835,D835)),B835)</f>
        <v>58.64</v>
      </c>
      <c r="F835" s="4">
        <f t="shared" ref="F835:F898" si="53">IF(ISNA(C835),IF(AND(ISNA(D835),ISNA(B835)),IF(ISNA(D835),B835,D835),AVERAGE(D835,B835)),C835)</f>
        <v>58.12</v>
      </c>
      <c r="G835" s="4">
        <f t="shared" ref="G835:G898" si="54">IF(ISNA(D835),IF(AND(ISNA(B835),ISNA(C835)),IF(ISNA(B835),C835,B835),AVERAGE(B835,C835)),D835)</f>
        <v>58.379999999999995</v>
      </c>
      <c r="H835" s="4">
        <f t="shared" ref="H835:H898" si="55">AVERAGE(E835:G835)</f>
        <v>58.379999999999995</v>
      </c>
    </row>
    <row r="836" spans="1:8" x14ac:dyDescent="0.35">
      <c r="A836" s="5">
        <v>40583</v>
      </c>
      <c r="B836" s="4">
        <f>VLOOKUP($A836,'Implied Correlation'!D:E,2,0)</f>
        <v>58.52</v>
      </c>
      <c r="C836" s="4">
        <f>VLOOKUP($A836,'Implied Correlation'!G:H,2,0)</f>
        <v>57.55</v>
      </c>
      <c r="D836" s="4" t="e">
        <f>VLOOKUP($A836,'Implied Correlation'!A:B,2,0)</f>
        <v>#N/A</v>
      </c>
      <c r="E836" s="4">
        <f t="shared" si="52"/>
        <v>58.52</v>
      </c>
      <c r="F836" s="4">
        <f t="shared" si="53"/>
        <v>57.55</v>
      </c>
      <c r="G836" s="4">
        <f t="shared" si="54"/>
        <v>58.034999999999997</v>
      </c>
      <c r="H836" s="4">
        <f t="shared" si="55"/>
        <v>58.034999999999997</v>
      </c>
    </row>
    <row r="837" spans="1:8" x14ac:dyDescent="0.35">
      <c r="A837" s="5">
        <v>40584</v>
      </c>
      <c r="B837" s="4">
        <f>VLOOKUP($A837,'Implied Correlation'!D:E,2,0)</f>
        <v>58.71</v>
      </c>
      <c r="C837" s="4">
        <f>VLOOKUP($A837,'Implied Correlation'!G:H,2,0)</f>
        <v>57.91</v>
      </c>
      <c r="D837" s="4" t="e">
        <f>VLOOKUP($A837,'Implied Correlation'!A:B,2,0)</f>
        <v>#N/A</v>
      </c>
      <c r="E837" s="4">
        <f t="shared" si="52"/>
        <v>58.71</v>
      </c>
      <c r="F837" s="4">
        <f t="shared" si="53"/>
        <v>57.91</v>
      </c>
      <c r="G837" s="4">
        <f t="shared" si="54"/>
        <v>58.31</v>
      </c>
      <c r="H837" s="4">
        <f t="shared" si="55"/>
        <v>58.31</v>
      </c>
    </row>
    <row r="838" spans="1:8" x14ac:dyDescent="0.35">
      <c r="A838" s="5">
        <v>40585</v>
      </c>
      <c r="B838" s="4">
        <f>VLOOKUP($A838,'Implied Correlation'!D:E,2,0)</f>
        <v>57.41</v>
      </c>
      <c r="C838" s="4">
        <f>VLOOKUP($A838,'Implied Correlation'!G:H,2,0)</f>
        <v>56.79</v>
      </c>
      <c r="D838" s="4" t="e">
        <f>VLOOKUP($A838,'Implied Correlation'!A:B,2,0)</f>
        <v>#N/A</v>
      </c>
      <c r="E838" s="4">
        <f t="shared" si="52"/>
        <v>57.41</v>
      </c>
      <c r="F838" s="4">
        <f t="shared" si="53"/>
        <v>56.79</v>
      </c>
      <c r="G838" s="4">
        <f t="shared" si="54"/>
        <v>57.099999999999994</v>
      </c>
      <c r="H838" s="4">
        <f t="shared" si="55"/>
        <v>57.099999999999994</v>
      </c>
    </row>
    <row r="839" spans="1:8" x14ac:dyDescent="0.35">
      <c r="A839" s="5">
        <v>40588</v>
      </c>
      <c r="B839" s="4">
        <f>VLOOKUP($A839,'Implied Correlation'!D:E,2,0)</f>
        <v>58.73</v>
      </c>
      <c r="C839" s="4">
        <f>VLOOKUP($A839,'Implied Correlation'!G:H,2,0)</f>
        <v>58.09</v>
      </c>
      <c r="D839" s="4" t="e">
        <f>VLOOKUP($A839,'Implied Correlation'!A:B,2,0)</f>
        <v>#N/A</v>
      </c>
      <c r="E839" s="4">
        <f t="shared" si="52"/>
        <v>58.73</v>
      </c>
      <c r="F839" s="4">
        <f t="shared" si="53"/>
        <v>58.09</v>
      </c>
      <c r="G839" s="4">
        <f t="shared" si="54"/>
        <v>58.41</v>
      </c>
      <c r="H839" s="4">
        <f t="shared" si="55"/>
        <v>58.41</v>
      </c>
    </row>
    <row r="840" spans="1:8" x14ac:dyDescent="0.35">
      <c r="A840" s="5">
        <v>40589</v>
      </c>
      <c r="B840" s="4">
        <f>VLOOKUP($A840,'Implied Correlation'!D:E,2,0)</f>
        <v>59.84</v>
      </c>
      <c r="C840" s="4">
        <f>VLOOKUP($A840,'Implied Correlation'!G:H,2,0)</f>
        <v>58.24</v>
      </c>
      <c r="D840" s="4" t="e">
        <f>VLOOKUP($A840,'Implied Correlation'!A:B,2,0)</f>
        <v>#N/A</v>
      </c>
      <c r="E840" s="4">
        <f t="shared" si="52"/>
        <v>59.84</v>
      </c>
      <c r="F840" s="4">
        <f t="shared" si="53"/>
        <v>58.24</v>
      </c>
      <c r="G840" s="4">
        <f t="shared" si="54"/>
        <v>59.040000000000006</v>
      </c>
      <c r="H840" s="4">
        <f t="shared" si="55"/>
        <v>59.04</v>
      </c>
    </row>
    <row r="841" spans="1:8" x14ac:dyDescent="0.35">
      <c r="A841" s="5">
        <v>40590</v>
      </c>
      <c r="B841" s="4">
        <f>VLOOKUP($A841,'Implied Correlation'!D:E,2,0)</f>
        <v>57.99</v>
      </c>
      <c r="C841" s="4">
        <f>VLOOKUP($A841,'Implied Correlation'!G:H,2,0)</f>
        <v>58.33</v>
      </c>
      <c r="D841" s="4" t="e">
        <f>VLOOKUP($A841,'Implied Correlation'!A:B,2,0)</f>
        <v>#N/A</v>
      </c>
      <c r="E841" s="4">
        <f t="shared" si="52"/>
        <v>57.99</v>
      </c>
      <c r="F841" s="4">
        <f t="shared" si="53"/>
        <v>58.33</v>
      </c>
      <c r="G841" s="4">
        <f t="shared" si="54"/>
        <v>58.16</v>
      </c>
      <c r="H841" s="4">
        <f t="shared" si="55"/>
        <v>58.16</v>
      </c>
    </row>
    <row r="842" spans="1:8" x14ac:dyDescent="0.35">
      <c r="A842" s="5">
        <v>40591</v>
      </c>
      <c r="B842" s="4">
        <f>VLOOKUP($A842,'Implied Correlation'!D:E,2,0)</f>
        <v>60.19</v>
      </c>
      <c r="C842" s="4">
        <f>VLOOKUP($A842,'Implied Correlation'!G:H,2,0)</f>
        <v>60.39</v>
      </c>
      <c r="D842" s="4" t="e">
        <f>VLOOKUP($A842,'Implied Correlation'!A:B,2,0)</f>
        <v>#N/A</v>
      </c>
      <c r="E842" s="4">
        <f t="shared" si="52"/>
        <v>60.19</v>
      </c>
      <c r="F842" s="4">
        <f t="shared" si="53"/>
        <v>60.39</v>
      </c>
      <c r="G842" s="4">
        <f t="shared" si="54"/>
        <v>60.29</v>
      </c>
      <c r="H842" s="4">
        <f t="shared" si="55"/>
        <v>60.29</v>
      </c>
    </row>
    <row r="843" spans="1:8" x14ac:dyDescent="0.35">
      <c r="A843" s="5">
        <v>40592</v>
      </c>
      <c r="B843" s="4">
        <f>VLOOKUP($A843,'Implied Correlation'!D:E,2,0)</f>
        <v>61.43</v>
      </c>
      <c r="C843" s="4">
        <f>VLOOKUP($A843,'Implied Correlation'!G:H,2,0)</f>
        <v>61.12</v>
      </c>
      <c r="D843" s="4" t="e">
        <f>VLOOKUP($A843,'Implied Correlation'!A:B,2,0)</f>
        <v>#N/A</v>
      </c>
      <c r="E843" s="4">
        <f t="shared" si="52"/>
        <v>61.43</v>
      </c>
      <c r="F843" s="4">
        <f t="shared" si="53"/>
        <v>61.12</v>
      </c>
      <c r="G843" s="4">
        <f t="shared" si="54"/>
        <v>61.274999999999999</v>
      </c>
      <c r="H843" s="4">
        <f t="shared" si="55"/>
        <v>61.274999999999999</v>
      </c>
    </row>
    <row r="844" spans="1:8" x14ac:dyDescent="0.35">
      <c r="A844" s="5">
        <v>40595</v>
      </c>
      <c r="B844" s="4" t="e">
        <f>VLOOKUP($A844,'Implied Correlation'!D:E,2,0)</f>
        <v>#N/A</v>
      </c>
      <c r="C844" s="4" t="e">
        <f>VLOOKUP($A844,'Implied Correlation'!G:H,2,0)</f>
        <v>#N/A</v>
      </c>
      <c r="D844" s="4" t="e">
        <f>VLOOKUP($A844,'Implied Correlation'!A:B,2,0)</f>
        <v>#N/A</v>
      </c>
      <c r="E844" s="4" t="e">
        <f t="shared" si="52"/>
        <v>#N/A</v>
      </c>
      <c r="F844" s="4" t="e">
        <f t="shared" si="53"/>
        <v>#N/A</v>
      </c>
      <c r="G844" s="4" t="e">
        <f t="shared" si="54"/>
        <v>#N/A</v>
      </c>
      <c r="H844" s="4" t="e">
        <f t="shared" si="55"/>
        <v>#N/A</v>
      </c>
    </row>
    <row r="845" spans="1:8" x14ac:dyDescent="0.35">
      <c r="A845" s="5">
        <v>40596</v>
      </c>
      <c r="B845" s="4">
        <f>VLOOKUP($A845,'Implied Correlation'!D:E,2,0)</f>
        <v>61.23</v>
      </c>
      <c r="C845" s="4">
        <f>VLOOKUP($A845,'Implied Correlation'!G:H,2,0)</f>
        <v>60.53</v>
      </c>
      <c r="D845" s="4" t="e">
        <f>VLOOKUP($A845,'Implied Correlation'!A:B,2,0)</f>
        <v>#N/A</v>
      </c>
      <c r="E845" s="4">
        <f t="shared" si="52"/>
        <v>61.23</v>
      </c>
      <c r="F845" s="4">
        <f t="shared" si="53"/>
        <v>60.53</v>
      </c>
      <c r="G845" s="4">
        <f t="shared" si="54"/>
        <v>60.879999999999995</v>
      </c>
      <c r="H845" s="4">
        <f t="shared" si="55"/>
        <v>60.879999999999995</v>
      </c>
    </row>
    <row r="846" spans="1:8" x14ac:dyDescent="0.35">
      <c r="A846" s="5">
        <v>40597</v>
      </c>
      <c r="B846" s="4">
        <f>VLOOKUP($A846,'Implied Correlation'!D:E,2,0)</f>
        <v>62.1</v>
      </c>
      <c r="C846" s="4">
        <f>VLOOKUP($A846,'Implied Correlation'!G:H,2,0)</f>
        <v>61.65</v>
      </c>
      <c r="D846" s="4" t="e">
        <f>VLOOKUP($A846,'Implied Correlation'!A:B,2,0)</f>
        <v>#N/A</v>
      </c>
      <c r="E846" s="4">
        <f t="shared" si="52"/>
        <v>62.1</v>
      </c>
      <c r="F846" s="4">
        <f t="shared" si="53"/>
        <v>61.65</v>
      </c>
      <c r="G846" s="4">
        <f t="shared" si="54"/>
        <v>61.875</v>
      </c>
      <c r="H846" s="4">
        <f t="shared" si="55"/>
        <v>61.875</v>
      </c>
    </row>
    <row r="847" spans="1:8" x14ac:dyDescent="0.35">
      <c r="A847" s="5">
        <v>40598</v>
      </c>
      <c r="B847" s="4">
        <f>VLOOKUP($A847,'Implied Correlation'!D:E,2,0)</f>
        <v>60.7</v>
      </c>
      <c r="C847" s="4">
        <f>VLOOKUP($A847,'Implied Correlation'!G:H,2,0)</f>
        <v>60.84</v>
      </c>
      <c r="D847" s="4" t="e">
        <f>VLOOKUP($A847,'Implied Correlation'!A:B,2,0)</f>
        <v>#N/A</v>
      </c>
      <c r="E847" s="4">
        <f t="shared" si="52"/>
        <v>60.7</v>
      </c>
      <c r="F847" s="4">
        <f t="shared" si="53"/>
        <v>60.84</v>
      </c>
      <c r="G847" s="4">
        <f t="shared" si="54"/>
        <v>60.77</v>
      </c>
      <c r="H847" s="4">
        <f t="shared" si="55"/>
        <v>60.77</v>
      </c>
    </row>
    <row r="848" spans="1:8" x14ac:dyDescent="0.35">
      <c r="A848" s="5">
        <v>40599</v>
      </c>
      <c r="B848" s="4">
        <f>VLOOKUP($A848,'Implied Correlation'!D:E,2,0)</f>
        <v>57.91</v>
      </c>
      <c r="C848" s="4">
        <f>VLOOKUP($A848,'Implied Correlation'!G:H,2,0)</f>
        <v>56.88</v>
      </c>
      <c r="D848" s="4" t="e">
        <f>VLOOKUP($A848,'Implied Correlation'!A:B,2,0)</f>
        <v>#N/A</v>
      </c>
      <c r="E848" s="4">
        <f t="shared" si="52"/>
        <v>57.91</v>
      </c>
      <c r="F848" s="4">
        <f t="shared" si="53"/>
        <v>56.88</v>
      </c>
      <c r="G848" s="4">
        <f t="shared" si="54"/>
        <v>57.394999999999996</v>
      </c>
      <c r="H848" s="4">
        <f t="shared" si="55"/>
        <v>57.395000000000003</v>
      </c>
    </row>
    <row r="849" spans="1:8" x14ac:dyDescent="0.35">
      <c r="A849" s="5">
        <v>40602</v>
      </c>
      <c r="B849" s="4">
        <f>VLOOKUP($A849,'Implied Correlation'!D:E,2,0)</f>
        <v>58.25</v>
      </c>
      <c r="C849" s="4">
        <f>VLOOKUP($A849,'Implied Correlation'!G:H,2,0)</f>
        <v>56.42</v>
      </c>
      <c r="D849" s="4" t="e">
        <f>VLOOKUP($A849,'Implied Correlation'!A:B,2,0)</f>
        <v>#N/A</v>
      </c>
      <c r="E849" s="4">
        <f t="shared" si="52"/>
        <v>58.25</v>
      </c>
      <c r="F849" s="4">
        <f t="shared" si="53"/>
        <v>56.42</v>
      </c>
      <c r="G849" s="4">
        <f t="shared" si="54"/>
        <v>57.335000000000001</v>
      </c>
      <c r="H849" s="4">
        <f t="shared" si="55"/>
        <v>57.335000000000001</v>
      </c>
    </row>
    <row r="850" spans="1:8" x14ac:dyDescent="0.35">
      <c r="A850" s="5">
        <v>40603</v>
      </c>
      <c r="B850" s="4">
        <f>VLOOKUP($A850,'Implied Correlation'!D:E,2,0)</f>
        <v>62.54</v>
      </c>
      <c r="C850" s="4">
        <f>VLOOKUP($A850,'Implied Correlation'!G:H,2,0)</f>
        <v>62.15</v>
      </c>
      <c r="D850" s="4" t="e">
        <f>VLOOKUP($A850,'Implied Correlation'!A:B,2,0)</f>
        <v>#N/A</v>
      </c>
      <c r="E850" s="4">
        <f t="shared" si="52"/>
        <v>62.54</v>
      </c>
      <c r="F850" s="4">
        <f t="shared" si="53"/>
        <v>62.15</v>
      </c>
      <c r="G850" s="4">
        <f t="shared" si="54"/>
        <v>62.344999999999999</v>
      </c>
      <c r="H850" s="4">
        <f t="shared" si="55"/>
        <v>62.344999999999999</v>
      </c>
    </row>
    <row r="851" spans="1:8" x14ac:dyDescent="0.35">
      <c r="A851" s="5">
        <v>40604</v>
      </c>
      <c r="B851" s="4">
        <f>VLOOKUP($A851,'Implied Correlation'!D:E,2,0)</f>
        <v>60.17</v>
      </c>
      <c r="C851" s="4">
        <f>VLOOKUP($A851,'Implied Correlation'!G:H,2,0)</f>
        <v>60.73</v>
      </c>
      <c r="D851" s="4" t="e">
        <f>VLOOKUP($A851,'Implied Correlation'!A:B,2,0)</f>
        <v>#N/A</v>
      </c>
      <c r="E851" s="4">
        <f t="shared" si="52"/>
        <v>60.17</v>
      </c>
      <c r="F851" s="4">
        <f t="shared" si="53"/>
        <v>60.73</v>
      </c>
      <c r="G851" s="4">
        <f t="shared" si="54"/>
        <v>60.45</v>
      </c>
      <c r="H851" s="4">
        <f t="shared" si="55"/>
        <v>60.45000000000001</v>
      </c>
    </row>
    <row r="852" spans="1:8" x14ac:dyDescent="0.35">
      <c r="A852" s="5">
        <v>40605</v>
      </c>
      <c r="B852" s="4">
        <f>VLOOKUP($A852,'Implied Correlation'!D:E,2,0)</f>
        <v>60.48</v>
      </c>
      <c r="C852" s="4">
        <f>VLOOKUP($A852,'Implied Correlation'!G:H,2,0)</f>
        <v>59.02</v>
      </c>
      <c r="D852" s="4" t="e">
        <f>VLOOKUP($A852,'Implied Correlation'!A:B,2,0)</f>
        <v>#N/A</v>
      </c>
      <c r="E852" s="4">
        <f t="shared" si="52"/>
        <v>60.48</v>
      </c>
      <c r="F852" s="4">
        <f t="shared" si="53"/>
        <v>59.02</v>
      </c>
      <c r="G852" s="4">
        <f t="shared" si="54"/>
        <v>59.75</v>
      </c>
      <c r="H852" s="4">
        <f t="shared" si="55"/>
        <v>59.75</v>
      </c>
    </row>
    <row r="853" spans="1:8" x14ac:dyDescent="0.35">
      <c r="A853" s="5">
        <v>40606</v>
      </c>
      <c r="B853" s="4">
        <f>VLOOKUP($A853,'Implied Correlation'!D:E,2,0)</f>
        <v>60.5</v>
      </c>
      <c r="C853" s="4">
        <f>VLOOKUP($A853,'Implied Correlation'!G:H,2,0)</f>
        <v>59.25</v>
      </c>
      <c r="D853" s="4" t="e">
        <f>VLOOKUP($A853,'Implied Correlation'!A:B,2,0)</f>
        <v>#N/A</v>
      </c>
      <c r="E853" s="4">
        <f t="shared" si="52"/>
        <v>60.5</v>
      </c>
      <c r="F853" s="4">
        <f t="shared" si="53"/>
        <v>59.25</v>
      </c>
      <c r="G853" s="4">
        <f t="shared" si="54"/>
        <v>59.875</v>
      </c>
      <c r="H853" s="4">
        <f t="shared" si="55"/>
        <v>59.875</v>
      </c>
    </row>
    <row r="854" spans="1:8" x14ac:dyDescent="0.35">
      <c r="A854" s="5">
        <v>40609</v>
      </c>
      <c r="B854" s="4">
        <f>VLOOKUP($A854,'Implied Correlation'!D:E,2,0)</f>
        <v>63.44</v>
      </c>
      <c r="C854" s="4">
        <f>VLOOKUP($A854,'Implied Correlation'!G:H,2,0)</f>
        <v>62.7</v>
      </c>
      <c r="D854" s="4" t="e">
        <f>VLOOKUP($A854,'Implied Correlation'!A:B,2,0)</f>
        <v>#N/A</v>
      </c>
      <c r="E854" s="4">
        <f t="shared" si="52"/>
        <v>63.44</v>
      </c>
      <c r="F854" s="4">
        <f t="shared" si="53"/>
        <v>62.7</v>
      </c>
      <c r="G854" s="4">
        <f t="shared" si="54"/>
        <v>63.07</v>
      </c>
      <c r="H854" s="4">
        <f t="shared" si="55"/>
        <v>63.07</v>
      </c>
    </row>
    <row r="855" spans="1:8" x14ac:dyDescent="0.35">
      <c r="A855" s="5">
        <v>40610</v>
      </c>
      <c r="B855" s="4">
        <f>VLOOKUP($A855,'Implied Correlation'!D:E,2,0)</f>
        <v>65.510000000000005</v>
      </c>
      <c r="C855" s="4">
        <f>VLOOKUP($A855,'Implied Correlation'!G:H,2,0)</f>
        <v>64.459999999999994</v>
      </c>
      <c r="D855" s="4" t="e">
        <f>VLOOKUP($A855,'Implied Correlation'!A:B,2,0)</f>
        <v>#N/A</v>
      </c>
      <c r="E855" s="4">
        <f t="shared" si="52"/>
        <v>65.510000000000005</v>
      </c>
      <c r="F855" s="4">
        <f t="shared" si="53"/>
        <v>64.459999999999994</v>
      </c>
      <c r="G855" s="4">
        <f t="shared" si="54"/>
        <v>64.984999999999999</v>
      </c>
      <c r="H855" s="4">
        <f t="shared" si="55"/>
        <v>64.984999999999999</v>
      </c>
    </row>
    <row r="856" spans="1:8" x14ac:dyDescent="0.35">
      <c r="A856" s="5">
        <v>40611</v>
      </c>
      <c r="B856" s="4">
        <f>VLOOKUP($A856,'Implied Correlation'!D:E,2,0)</f>
        <v>67.72</v>
      </c>
      <c r="C856" s="4">
        <f>VLOOKUP($A856,'Implied Correlation'!G:H,2,0)</f>
        <v>65.989999999999995</v>
      </c>
      <c r="D856" s="4" t="e">
        <f>VLOOKUP($A856,'Implied Correlation'!A:B,2,0)</f>
        <v>#N/A</v>
      </c>
      <c r="E856" s="4">
        <f t="shared" si="52"/>
        <v>67.72</v>
      </c>
      <c r="F856" s="4">
        <f t="shared" si="53"/>
        <v>65.989999999999995</v>
      </c>
      <c r="G856" s="4">
        <f t="shared" si="54"/>
        <v>66.85499999999999</v>
      </c>
      <c r="H856" s="4">
        <f t="shared" si="55"/>
        <v>66.85499999999999</v>
      </c>
    </row>
    <row r="857" spans="1:8" x14ac:dyDescent="0.35">
      <c r="A857" s="5">
        <v>40612</v>
      </c>
      <c r="B857" s="4">
        <f>VLOOKUP($A857,'Implied Correlation'!D:E,2,0)</f>
        <v>65.36</v>
      </c>
      <c r="C857" s="4">
        <f>VLOOKUP($A857,'Implied Correlation'!G:H,2,0)</f>
        <v>64.08</v>
      </c>
      <c r="D857" s="4" t="e">
        <f>VLOOKUP($A857,'Implied Correlation'!A:B,2,0)</f>
        <v>#N/A</v>
      </c>
      <c r="E857" s="4">
        <f t="shared" si="52"/>
        <v>65.36</v>
      </c>
      <c r="F857" s="4">
        <f t="shared" si="53"/>
        <v>64.08</v>
      </c>
      <c r="G857" s="4">
        <f t="shared" si="54"/>
        <v>64.72</v>
      </c>
      <c r="H857" s="4">
        <f t="shared" si="55"/>
        <v>64.72</v>
      </c>
    </row>
    <row r="858" spans="1:8" x14ac:dyDescent="0.35">
      <c r="A858" s="5">
        <v>40613</v>
      </c>
      <c r="B858" s="4">
        <f>VLOOKUP($A858,'Implied Correlation'!D:E,2,0)</f>
        <v>64.239999999999995</v>
      </c>
      <c r="C858" s="4">
        <f>VLOOKUP($A858,'Implied Correlation'!G:H,2,0)</f>
        <v>62.92</v>
      </c>
      <c r="D858" s="4" t="e">
        <f>VLOOKUP($A858,'Implied Correlation'!A:B,2,0)</f>
        <v>#N/A</v>
      </c>
      <c r="E858" s="4">
        <f t="shared" si="52"/>
        <v>64.239999999999995</v>
      </c>
      <c r="F858" s="4">
        <f t="shared" si="53"/>
        <v>62.92</v>
      </c>
      <c r="G858" s="4">
        <f t="shared" si="54"/>
        <v>63.58</v>
      </c>
      <c r="H858" s="4">
        <f t="shared" si="55"/>
        <v>63.580000000000005</v>
      </c>
    </row>
    <row r="859" spans="1:8" x14ac:dyDescent="0.35">
      <c r="A859" s="5">
        <v>40616</v>
      </c>
      <c r="B859" s="4">
        <f>VLOOKUP($A859,'Implied Correlation'!D:E,2,0)</f>
        <v>64.16</v>
      </c>
      <c r="C859" s="4">
        <f>VLOOKUP($A859,'Implied Correlation'!G:H,2,0)</f>
        <v>62.74</v>
      </c>
      <c r="D859" s="4" t="e">
        <f>VLOOKUP($A859,'Implied Correlation'!A:B,2,0)</f>
        <v>#N/A</v>
      </c>
      <c r="E859" s="4">
        <f t="shared" si="52"/>
        <v>64.16</v>
      </c>
      <c r="F859" s="4">
        <f t="shared" si="53"/>
        <v>62.74</v>
      </c>
      <c r="G859" s="4">
        <f t="shared" si="54"/>
        <v>63.45</v>
      </c>
      <c r="H859" s="4">
        <f t="shared" si="55"/>
        <v>63.45000000000001</v>
      </c>
    </row>
    <row r="860" spans="1:8" x14ac:dyDescent="0.35">
      <c r="A860" s="5">
        <v>40617</v>
      </c>
      <c r="B860" s="4">
        <f>VLOOKUP($A860,'Implied Correlation'!D:E,2,0)</f>
        <v>64.930000000000007</v>
      </c>
      <c r="C860" s="4">
        <f>VLOOKUP($A860,'Implied Correlation'!G:H,2,0)</f>
        <v>64.790000000000006</v>
      </c>
      <c r="D860" s="4" t="e">
        <f>VLOOKUP($A860,'Implied Correlation'!A:B,2,0)</f>
        <v>#N/A</v>
      </c>
      <c r="E860" s="4">
        <f t="shared" si="52"/>
        <v>64.930000000000007</v>
      </c>
      <c r="F860" s="4">
        <f t="shared" si="53"/>
        <v>64.790000000000006</v>
      </c>
      <c r="G860" s="4">
        <f t="shared" si="54"/>
        <v>64.860000000000014</v>
      </c>
      <c r="H860" s="4">
        <f t="shared" si="55"/>
        <v>64.860000000000014</v>
      </c>
    </row>
    <row r="861" spans="1:8" x14ac:dyDescent="0.35">
      <c r="A861" s="5">
        <v>40618</v>
      </c>
      <c r="B861" s="4">
        <f>VLOOKUP($A861,'Implied Correlation'!D:E,2,0)</f>
        <v>69.180000000000007</v>
      </c>
      <c r="C861" s="4">
        <f>VLOOKUP($A861,'Implied Correlation'!G:H,2,0)</f>
        <v>68.239999999999995</v>
      </c>
      <c r="D861" s="4" t="e">
        <f>VLOOKUP($A861,'Implied Correlation'!A:B,2,0)</f>
        <v>#N/A</v>
      </c>
      <c r="E861" s="4">
        <f t="shared" si="52"/>
        <v>69.180000000000007</v>
      </c>
      <c r="F861" s="4">
        <f t="shared" si="53"/>
        <v>68.239999999999995</v>
      </c>
      <c r="G861" s="4">
        <f t="shared" si="54"/>
        <v>68.710000000000008</v>
      </c>
      <c r="H861" s="4">
        <f t="shared" si="55"/>
        <v>68.710000000000008</v>
      </c>
    </row>
    <row r="862" spans="1:8" x14ac:dyDescent="0.35">
      <c r="A862" s="5">
        <v>40619</v>
      </c>
      <c r="B862" s="4">
        <f>VLOOKUP($A862,'Implied Correlation'!D:E,2,0)</f>
        <v>61.26</v>
      </c>
      <c r="C862" s="4">
        <f>VLOOKUP($A862,'Implied Correlation'!G:H,2,0)</f>
        <v>62.78</v>
      </c>
      <c r="D862" s="4" t="e">
        <f>VLOOKUP($A862,'Implied Correlation'!A:B,2,0)</f>
        <v>#N/A</v>
      </c>
      <c r="E862" s="4">
        <f t="shared" si="52"/>
        <v>61.26</v>
      </c>
      <c r="F862" s="4">
        <f t="shared" si="53"/>
        <v>62.78</v>
      </c>
      <c r="G862" s="4">
        <f t="shared" si="54"/>
        <v>62.019999999999996</v>
      </c>
      <c r="H862" s="4">
        <f t="shared" si="55"/>
        <v>62.02</v>
      </c>
    </row>
    <row r="863" spans="1:8" x14ac:dyDescent="0.35">
      <c r="A863" s="5">
        <v>40620</v>
      </c>
      <c r="B863" s="4">
        <f>VLOOKUP($A863,'Implied Correlation'!D:E,2,0)</f>
        <v>61.27</v>
      </c>
      <c r="C863" s="4">
        <f>VLOOKUP($A863,'Implied Correlation'!G:H,2,0)</f>
        <v>62.67</v>
      </c>
      <c r="D863" s="4" t="e">
        <f>VLOOKUP($A863,'Implied Correlation'!A:B,2,0)</f>
        <v>#N/A</v>
      </c>
      <c r="E863" s="4">
        <f t="shared" si="52"/>
        <v>61.27</v>
      </c>
      <c r="F863" s="4">
        <f t="shared" si="53"/>
        <v>62.67</v>
      </c>
      <c r="G863" s="4">
        <f t="shared" si="54"/>
        <v>61.97</v>
      </c>
      <c r="H863" s="4">
        <f t="shared" si="55"/>
        <v>61.97</v>
      </c>
    </row>
    <row r="864" spans="1:8" x14ac:dyDescent="0.35">
      <c r="A864" s="5">
        <v>40623</v>
      </c>
      <c r="B864" s="4">
        <f>VLOOKUP($A864,'Implied Correlation'!D:E,2,0)</f>
        <v>63.67</v>
      </c>
      <c r="C864" s="4">
        <f>VLOOKUP($A864,'Implied Correlation'!G:H,2,0)</f>
        <v>62.96</v>
      </c>
      <c r="D864" s="4" t="e">
        <f>VLOOKUP($A864,'Implied Correlation'!A:B,2,0)</f>
        <v>#N/A</v>
      </c>
      <c r="E864" s="4">
        <f t="shared" si="52"/>
        <v>63.67</v>
      </c>
      <c r="F864" s="4">
        <f t="shared" si="53"/>
        <v>62.96</v>
      </c>
      <c r="G864" s="4">
        <f t="shared" si="54"/>
        <v>63.314999999999998</v>
      </c>
      <c r="H864" s="4">
        <f t="shared" si="55"/>
        <v>63.314999999999998</v>
      </c>
    </row>
    <row r="865" spans="1:8" x14ac:dyDescent="0.35">
      <c r="A865" s="5">
        <v>40624</v>
      </c>
      <c r="B865" s="4">
        <f>VLOOKUP($A865,'Implied Correlation'!D:E,2,0)</f>
        <v>64.98</v>
      </c>
      <c r="C865" s="4">
        <f>VLOOKUP($A865,'Implied Correlation'!G:H,2,0)</f>
        <v>64.64</v>
      </c>
      <c r="D865" s="4" t="e">
        <f>VLOOKUP($A865,'Implied Correlation'!A:B,2,0)</f>
        <v>#N/A</v>
      </c>
      <c r="E865" s="4">
        <f t="shared" si="52"/>
        <v>64.98</v>
      </c>
      <c r="F865" s="4">
        <f t="shared" si="53"/>
        <v>64.64</v>
      </c>
      <c r="G865" s="4">
        <f t="shared" si="54"/>
        <v>64.81</v>
      </c>
      <c r="H865" s="4">
        <f t="shared" si="55"/>
        <v>64.81</v>
      </c>
    </row>
    <row r="866" spans="1:8" x14ac:dyDescent="0.35">
      <c r="A866" s="5">
        <v>40625</v>
      </c>
      <c r="B866" s="4">
        <f>VLOOKUP($A866,'Implied Correlation'!D:E,2,0)</f>
        <v>64.510000000000005</v>
      </c>
      <c r="C866" s="4">
        <f>VLOOKUP($A866,'Implied Correlation'!G:H,2,0)</f>
        <v>63.06</v>
      </c>
      <c r="D866" s="4" t="e">
        <f>VLOOKUP($A866,'Implied Correlation'!A:B,2,0)</f>
        <v>#N/A</v>
      </c>
      <c r="E866" s="4">
        <f t="shared" si="52"/>
        <v>64.510000000000005</v>
      </c>
      <c r="F866" s="4">
        <f t="shared" si="53"/>
        <v>63.06</v>
      </c>
      <c r="G866" s="4">
        <f t="shared" si="54"/>
        <v>63.785000000000004</v>
      </c>
      <c r="H866" s="4">
        <f t="shared" si="55"/>
        <v>63.785000000000004</v>
      </c>
    </row>
    <row r="867" spans="1:8" x14ac:dyDescent="0.35">
      <c r="A867" s="5">
        <v>40626</v>
      </c>
      <c r="B867" s="4">
        <f>VLOOKUP($A867,'Implied Correlation'!D:E,2,0)</f>
        <v>61.26</v>
      </c>
      <c r="C867" s="4">
        <f>VLOOKUP($A867,'Implied Correlation'!G:H,2,0)</f>
        <v>59.9</v>
      </c>
      <c r="D867" s="4" t="e">
        <f>VLOOKUP($A867,'Implied Correlation'!A:B,2,0)</f>
        <v>#N/A</v>
      </c>
      <c r="E867" s="4">
        <f t="shared" si="52"/>
        <v>61.26</v>
      </c>
      <c r="F867" s="4">
        <f t="shared" si="53"/>
        <v>59.9</v>
      </c>
      <c r="G867" s="4">
        <f t="shared" si="54"/>
        <v>60.58</v>
      </c>
      <c r="H867" s="4">
        <f t="shared" si="55"/>
        <v>60.580000000000005</v>
      </c>
    </row>
    <row r="868" spans="1:8" x14ac:dyDescent="0.35">
      <c r="A868" s="5">
        <v>40627</v>
      </c>
      <c r="B868" s="4">
        <f>VLOOKUP($A868,'Implied Correlation'!D:E,2,0)</f>
        <v>59.69</v>
      </c>
      <c r="C868" s="4">
        <f>VLOOKUP($A868,'Implied Correlation'!G:H,2,0)</f>
        <v>61.47</v>
      </c>
      <c r="D868" s="4" t="e">
        <f>VLOOKUP($A868,'Implied Correlation'!A:B,2,0)</f>
        <v>#N/A</v>
      </c>
      <c r="E868" s="4">
        <f t="shared" si="52"/>
        <v>59.69</v>
      </c>
      <c r="F868" s="4">
        <f t="shared" si="53"/>
        <v>61.47</v>
      </c>
      <c r="G868" s="4">
        <f t="shared" si="54"/>
        <v>60.58</v>
      </c>
      <c r="H868" s="4">
        <f t="shared" si="55"/>
        <v>60.580000000000005</v>
      </c>
    </row>
    <row r="869" spans="1:8" x14ac:dyDescent="0.35">
      <c r="A869" s="5">
        <v>40630</v>
      </c>
      <c r="B869" s="4">
        <f>VLOOKUP($A869,'Implied Correlation'!D:E,2,0)</f>
        <v>63.12</v>
      </c>
      <c r="C869" s="4">
        <f>VLOOKUP($A869,'Implied Correlation'!G:H,2,0)</f>
        <v>63.89</v>
      </c>
      <c r="D869" s="4" t="e">
        <f>VLOOKUP($A869,'Implied Correlation'!A:B,2,0)</f>
        <v>#N/A</v>
      </c>
      <c r="E869" s="4">
        <f t="shared" si="52"/>
        <v>63.12</v>
      </c>
      <c r="F869" s="4">
        <f t="shared" si="53"/>
        <v>63.89</v>
      </c>
      <c r="G869" s="4">
        <f t="shared" si="54"/>
        <v>63.504999999999995</v>
      </c>
      <c r="H869" s="4">
        <f t="shared" si="55"/>
        <v>63.504999999999995</v>
      </c>
    </row>
    <row r="870" spans="1:8" x14ac:dyDescent="0.35">
      <c r="A870" s="5">
        <v>40631</v>
      </c>
      <c r="B870" s="4">
        <f>VLOOKUP($A870,'Implied Correlation'!D:E,2,0)</f>
        <v>59.46</v>
      </c>
      <c r="C870" s="4">
        <f>VLOOKUP($A870,'Implied Correlation'!G:H,2,0)</f>
        <v>59.44</v>
      </c>
      <c r="D870" s="4" t="e">
        <f>VLOOKUP($A870,'Implied Correlation'!A:B,2,0)</f>
        <v>#N/A</v>
      </c>
      <c r="E870" s="4">
        <f t="shared" si="52"/>
        <v>59.46</v>
      </c>
      <c r="F870" s="4">
        <f t="shared" si="53"/>
        <v>59.44</v>
      </c>
      <c r="G870" s="4">
        <f t="shared" si="54"/>
        <v>59.45</v>
      </c>
      <c r="H870" s="4">
        <f t="shared" si="55"/>
        <v>59.45000000000001</v>
      </c>
    </row>
    <row r="871" spans="1:8" x14ac:dyDescent="0.35">
      <c r="A871" s="5">
        <v>40632</v>
      </c>
      <c r="B871" s="4">
        <f>VLOOKUP($A871,'Implied Correlation'!D:E,2,0)</f>
        <v>59.97</v>
      </c>
      <c r="C871" s="4">
        <f>VLOOKUP($A871,'Implied Correlation'!G:H,2,0)</f>
        <v>61.36</v>
      </c>
      <c r="D871" s="4" t="e">
        <f>VLOOKUP($A871,'Implied Correlation'!A:B,2,0)</f>
        <v>#N/A</v>
      </c>
      <c r="E871" s="4">
        <f t="shared" si="52"/>
        <v>59.97</v>
      </c>
      <c r="F871" s="4">
        <f t="shared" si="53"/>
        <v>61.36</v>
      </c>
      <c r="G871" s="4">
        <f t="shared" si="54"/>
        <v>60.664999999999999</v>
      </c>
      <c r="H871" s="4">
        <f t="shared" si="55"/>
        <v>60.664999999999999</v>
      </c>
    </row>
    <row r="872" spans="1:8" x14ac:dyDescent="0.35">
      <c r="A872" s="5">
        <v>40633</v>
      </c>
      <c r="B872" s="4">
        <f>VLOOKUP($A872,'Implied Correlation'!D:E,2,0)</f>
        <v>60.87</v>
      </c>
      <c r="C872" s="4">
        <f>VLOOKUP($A872,'Implied Correlation'!G:H,2,0)</f>
        <v>61.77</v>
      </c>
      <c r="D872" s="4" t="e">
        <f>VLOOKUP($A872,'Implied Correlation'!A:B,2,0)</f>
        <v>#N/A</v>
      </c>
      <c r="E872" s="4">
        <f t="shared" si="52"/>
        <v>60.87</v>
      </c>
      <c r="F872" s="4">
        <f t="shared" si="53"/>
        <v>61.77</v>
      </c>
      <c r="G872" s="4">
        <f t="shared" si="54"/>
        <v>61.32</v>
      </c>
      <c r="H872" s="4">
        <f t="shared" si="55"/>
        <v>61.32</v>
      </c>
    </row>
    <row r="873" spans="1:8" x14ac:dyDescent="0.35">
      <c r="A873" s="5">
        <v>40634</v>
      </c>
      <c r="B873" s="4">
        <f>VLOOKUP($A873,'Implied Correlation'!D:E,2,0)</f>
        <v>61.84</v>
      </c>
      <c r="C873" s="4">
        <f>VLOOKUP($A873,'Implied Correlation'!G:H,2,0)</f>
        <v>62.46</v>
      </c>
      <c r="D873" s="4" t="e">
        <f>VLOOKUP($A873,'Implied Correlation'!A:B,2,0)</f>
        <v>#N/A</v>
      </c>
      <c r="E873" s="4">
        <f t="shared" si="52"/>
        <v>61.84</v>
      </c>
      <c r="F873" s="4">
        <f t="shared" si="53"/>
        <v>62.46</v>
      </c>
      <c r="G873" s="4">
        <f t="shared" si="54"/>
        <v>62.150000000000006</v>
      </c>
      <c r="H873" s="4">
        <f t="shared" si="55"/>
        <v>62.150000000000006</v>
      </c>
    </row>
    <row r="874" spans="1:8" x14ac:dyDescent="0.35">
      <c r="A874" s="5">
        <v>40637</v>
      </c>
      <c r="B874" s="4">
        <f>VLOOKUP($A874,'Implied Correlation'!D:E,2,0)</f>
        <v>61.62</v>
      </c>
      <c r="C874" s="4">
        <f>VLOOKUP($A874,'Implied Correlation'!G:H,2,0)</f>
        <v>61.49</v>
      </c>
      <c r="D874" s="4" t="e">
        <f>VLOOKUP($A874,'Implied Correlation'!A:B,2,0)</f>
        <v>#N/A</v>
      </c>
      <c r="E874" s="4">
        <f t="shared" si="52"/>
        <v>61.62</v>
      </c>
      <c r="F874" s="4">
        <f t="shared" si="53"/>
        <v>61.49</v>
      </c>
      <c r="G874" s="4">
        <f t="shared" si="54"/>
        <v>61.555</v>
      </c>
      <c r="H874" s="4">
        <f t="shared" si="55"/>
        <v>61.555</v>
      </c>
    </row>
    <row r="875" spans="1:8" x14ac:dyDescent="0.35">
      <c r="A875" s="5">
        <v>40638</v>
      </c>
      <c r="B875" s="4">
        <f>VLOOKUP($A875,'Implied Correlation'!D:E,2,0)</f>
        <v>57.78</v>
      </c>
      <c r="C875" s="4">
        <f>VLOOKUP($A875,'Implied Correlation'!G:H,2,0)</f>
        <v>58.7</v>
      </c>
      <c r="D875" s="4" t="e">
        <f>VLOOKUP($A875,'Implied Correlation'!A:B,2,0)</f>
        <v>#N/A</v>
      </c>
      <c r="E875" s="4">
        <f t="shared" si="52"/>
        <v>57.78</v>
      </c>
      <c r="F875" s="4">
        <f t="shared" si="53"/>
        <v>58.7</v>
      </c>
      <c r="G875" s="4">
        <f t="shared" si="54"/>
        <v>58.24</v>
      </c>
      <c r="H875" s="4">
        <f t="shared" si="55"/>
        <v>58.24</v>
      </c>
    </row>
    <row r="876" spans="1:8" x14ac:dyDescent="0.35">
      <c r="A876" s="5">
        <v>40639</v>
      </c>
      <c r="B876" s="4">
        <f>VLOOKUP($A876,'Implied Correlation'!D:E,2,0)</f>
        <v>57.9</v>
      </c>
      <c r="C876" s="4">
        <f>VLOOKUP($A876,'Implied Correlation'!G:H,2,0)</f>
        <v>59.85</v>
      </c>
      <c r="D876" s="4" t="e">
        <f>VLOOKUP($A876,'Implied Correlation'!A:B,2,0)</f>
        <v>#N/A</v>
      </c>
      <c r="E876" s="4">
        <f t="shared" si="52"/>
        <v>57.9</v>
      </c>
      <c r="F876" s="4">
        <f t="shared" si="53"/>
        <v>59.85</v>
      </c>
      <c r="G876" s="4">
        <f t="shared" si="54"/>
        <v>58.875</v>
      </c>
      <c r="H876" s="4">
        <f t="shared" si="55"/>
        <v>58.875</v>
      </c>
    </row>
    <row r="877" spans="1:8" x14ac:dyDescent="0.35">
      <c r="A877" s="5">
        <v>40640</v>
      </c>
      <c r="B877" s="4">
        <f>VLOOKUP($A877,'Implied Correlation'!D:E,2,0)</f>
        <v>59.33</v>
      </c>
      <c r="C877" s="4">
        <f>VLOOKUP($A877,'Implied Correlation'!G:H,2,0)</f>
        <v>59.95</v>
      </c>
      <c r="D877" s="4" t="e">
        <f>VLOOKUP($A877,'Implied Correlation'!A:B,2,0)</f>
        <v>#N/A</v>
      </c>
      <c r="E877" s="4">
        <f t="shared" si="52"/>
        <v>59.33</v>
      </c>
      <c r="F877" s="4">
        <f t="shared" si="53"/>
        <v>59.95</v>
      </c>
      <c r="G877" s="4">
        <f t="shared" si="54"/>
        <v>59.64</v>
      </c>
      <c r="H877" s="4">
        <f t="shared" si="55"/>
        <v>59.640000000000008</v>
      </c>
    </row>
    <row r="878" spans="1:8" x14ac:dyDescent="0.35">
      <c r="A878" s="5">
        <v>40641</v>
      </c>
      <c r="B878" s="4">
        <f>VLOOKUP($A878,'Implied Correlation'!D:E,2,0)</f>
        <v>60.8</v>
      </c>
      <c r="C878" s="4">
        <f>VLOOKUP($A878,'Implied Correlation'!G:H,2,0)</f>
        <v>61.65</v>
      </c>
      <c r="D878" s="4" t="e">
        <f>VLOOKUP($A878,'Implied Correlation'!A:B,2,0)</f>
        <v>#N/A</v>
      </c>
      <c r="E878" s="4">
        <f t="shared" si="52"/>
        <v>60.8</v>
      </c>
      <c r="F878" s="4">
        <f t="shared" si="53"/>
        <v>61.65</v>
      </c>
      <c r="G878" s="4">
        <f t="shared" si="54"/>
        <v>61.224999999999994</v>
      </c>
      <c r="H878" s="4">
        <f t="shared" si="55"/>
        <v>61.224999999999994</v>
      </c>
    </row>
    <row r="879" spans="1:8" x14ac:dyDescent="0.35">
      <c r="A879" s="5">
        <v>40644</v>
      </c>
      <c r="B879" s="4">
        <f>VLOOKUP($A879,'Implied Correlation'!D:E,2,0)</f>
        <v>61.4</v>
      </c>
      <c r="C879" s="4">
        <f>VLOOKUP($A879,'Implied Correlation'!G:H,2,0)</f>
        <v>61.82</v>
      </c>
      <c r="D879" s="4" t="e">
        <f>VLOOKUP($A879,'Implied Correlation'!A:B,2,0)</f>
        <v>#N/A</v>
      </c>
      <c r="E879" s="4">
        <f t="shared" si="52"/>
        <v>61.4</v>
      </c>
      <c r="F879" s="4">
        <f t="shared" si="53"/>
        <v>61.82</v>
      </c>
      <c r="G879" s="4">
        <f t="shared" si="54"/>
        <v>61.61</v>
      </c>
      <c r="H879" s="4">
        <f t="shared" si="55"/>
        <v>61.609999999999992</v>
      </c>
    </row>
    <row r="880" spans="1:8" x14ac:dyDescent="0.35">
      <c r="A880" s="5">
        <v>40645</v>
      </c>
      <c r="B880" s="4">
        <f>VLOOKUP($A880,'Implied Correlation'!D:E,2,0)</f>
        <v>63.29</v>
      </c>
      <c r="C880" s="4">
        <f>VLOOKUP($A880,'Implied Correlation'!G:H,2,0)</f>
        <v>61.59</v>
      </c>
      <c r="D880" s="4" t="e">
        <f>VLOOKUP($A880,'Implied Correlation'!A:B,2,0)</f>
        <v>#N/A</v>
      </c>
      <c r="E880" s="4">
        <f t="shared" si="52"/>
        <v>63.29</v>
      </c>
      <c r="F880" s="4">
        <f t="shared" si="53"/>
        <v>61.59</v>
      </c>
      <c r="G880" s="4">
        <f t="shared" si="54"/>
        <v>62.44</v>
      </c>
      <c r="H880" s="4">
        <f t="shared" si="55"/>
        <v>62.44</v>
      </c>
    </row>
    <row r="881" spans="1:8" x14ac:dyDescent="0.35">
      <c r="A881" s="5">
        <v>40646</v>
      </c>
      <c r="B881" s="4">
        <f>VLOOKUP($A881,'Implied Correlation'!D:E,2,0)</f>
        <v>62.71</v>
      </c>
      <c r="C881" s="4">
        <f>VLOOKUP($A881,'Implied Correlation'!G:H,2,0)</f>
        <v>59.14</v>
      </c>
      <c r="D881" s="4" t="e">
        <f>VLOOKUP($A881,'Implied Correlation'!A:B,2,0)</f>
        <v>#N/A</v>
      </c>
      <c r="E881" s="4">
        <f t="shared" si="52"/>
        <v>62.71</v>
      </c>
      <c r="F881" s="4">
        <f t="shared" si="53"/>
        <v>59.14</v>
      </c>
      <c r="G881" s="4">
        <f t="shared" si="54"/>
        <v>60.924999999999997</v>
      </c>
      <c r="H881" s="4">
        <f t="shared" si="55"/>
        <v>60.92499999999999</v>
      </c>
    </row>
    <row r="882" spans="1:8" x14ac:dyDescent="0.35">
      <c r="A882" s="5">
        <v>40647</v>
      </c>
      <c r="B882" s="4">
        <f>VLOOKUP($A882,'Implied Correlation'!D:E,2,0)</f>
        <v>61.57</v>
      </c>
      <c r="C882" s="4">
        <f>VLOOKUP($A882,'Implied Correlation'!G:H,2,0)</f>
        <v>59.6</v>
      </c>
      <c r="D882" s="4" t="e">
        <f>VLOOKUP($A882,'Implied Correlation'!A:B,2,0)</f>
        <v>#N/A</v>
      </c>
      <c r="E882" s="4">
        <f t="shared" si="52"/>
        <v>61.57</v>
      </c>
      <c r="F882" s="4">
        <f t="shared" si="53"/>
        <v>59.6</v>
      </c>
      <c r="G882" s="4">
        <f t="shared" si="54"/>
        <v>60.585000000000001</v>
      </c>
      <c r="H882" s="4">
        <f t="shared" si="55"/>
        <v>60.585000000000001</v>
      </c>
    </row>
    <row r="883" spans="1:8" x14ac:dyDescent="0.35">
      <c r="A883" s="5">
        <v>40648</v>
      </c>
      <c r="B883" s="4">
        <f>VLOOKUP($A883,'Implied Correlation'!D:E,2,0)</f>
        <v>62.01</v>
      </c>
      <c r="C883" s="4">
        <f>VLOOKUP($A883,'Implied Correlation'!G:H,2,0)</f>
        <v>61</v>
      </c>
      <c r="D883" s="4" t="e">
        <f>VLOOKUP($A883,'Implied Correlation'!A:B,2,0)</f>
        <v>#N/A</v>
      </c>
      <c r="E883" s="4">
        <f t="shared" si="52"/>
        <v>62.01</v>
      </c>
      <c r="F883" s="4">
        <f t="shared" si="53"/>
        <v>61</v>
      </c>
      <c r="G883" s="4">
        <f t="shared" si="54"/>
        <v>61.504999999999995</v>
      </c>
      <c r="H883" s="4">
        <f t="shared" si="55"/>
        <v>61.504999999999995</v>
      </c>
    </row>
    <row r="884" spans="1:8" x14ac:dyDescent="0.35">
      <c r="A884" s="5">
        <v>40651</v>
      </c>
      <c r="B884" s="4">
        <f>VLOOKUP($A884,'Implied Correlation'!D:E,2,0)</f>
        <v>61.22</v>
      </c>
      <c r="C884" s="4">
        <f>VLOOKUP($A884,'Implied Correlation'!G:H,2,0)</f>
        <v>60.48</v>
      </c>
      <c r="D884" s="4" t="e">
        <f>VLOOKUP($A884,'Implied Correlation'!A:B,2,0)</f>
        <v>#N/A</v>
      </c>
      <c r="E884" s="4">
        <f t="shared" si="52"/>
        <v>61.22</v>
      </c>
      <c r="F884" s="4">
        <f t="shared" si="53"/>
        <v>60.48</v>
      </c>
      <c r="G884" s="4">
        <f t="shared" si="54"/>
        <v>60.849999999999994</v>
      </c>
      <c r="H884" s="4">
        <f t="shared" si="55"/>
        <v>60.849999999999994</v>
      </c>
    </row>
    <row r="885" spans="1:8" x14ac:dyDescent="0.35">
      <c r="A885" s="5">
        <v>40652</v>
      </c>
      <c r="B885" s="4">
        <f>VLOOKUP($A885,'Implied Correlation'!D:E,2,0)</f>
        <v>60.69</v>
      </c>
      <c r="C885" s="4">
        <f>VLOOKUP($A885,'Implied Correlation'!G:H,2,0)</f>
        <v>59.86</v>
      </c>
      <c r="D885" s="4" t="e">
        <f>VLOOKUP($A885,'Implied Correlation'!A:B,2,0)</f>
        <v>#N/A</v>
      </c>
      <c r="E885" s="4">
        <f t="shared" si="52"/>
        <v>60.69</v>
      </c>
      <c r="F885" s="4">
        <f t="shared" si="53"/>
        <v>59.86</v>
      </c>
      <c r="G885" s="4">
        <f t="shared" si="54"/>
        <v>60.274999999999999</v>
      </c>
      <c r="H885" s="4">
        <f t="shared" si="55"/>
        <v>60.274999999999999</v>
      </c>
    </row>
    <row r="886" spans="1:8" x14ac:dyDescent="0.35">
      <c r="A886" s="5">
        <v>40653</v>
      </c>
      <c r="B886" s="4">
        <f>VLOOKUP($A886,'Implied Correlation'!D:E,2,0)</f>
        <v>59.15</v>
      </c>
      <c r="C886" s="4">
        <f>VLOOKUP($A886,'Implied Correlation'!G:H,2,0)</f>
        <v>59.17</v>
      </c>
      <c r="D886" s="4" t="e">
        <f>VLOOKUP($A886,'Implied Correlation'!A:B,2,0)</f>
        <v>#N/A</v>
      </c>
      <c r="E886" s="4">
        <f t="shared" si="52"/>
        <v>59.15</v>
      </c>
      <c r="F886" s="4">
        <f t="shared" si="53"/>
        <v>59.17</v>
      </c>
      <c r="G886" s="4">
        <f t="shared" si="54"/>
        <v>59.16</v>
      </c>
      <c r="H886" s="4">
        <f t="shared" si="55"/>
        <v>59.16</v>
      </c>
    </row>
    <row r="887" spans="1:8" x14ac:dyDescent="0.35">
      <c r="A887" s="5">
        <v>40654</v>
      </c>
      <c r="B887" s="4">
        <f>VLOOKUP($A887,'Implied Correlation'!D:E,2,0)</f>
        <v>62.47</v>
      </c>
      <c r="C887" s="4">
        <f>VLOOKUP($A887,'Implied Correlation'!G:H,2,0)</f>
        <v>61.34</v>
      </c>
      <c r="D887" s="4" t="e">
        <f>VLOOKUP($A887,'Implied Correlation'!A:B,2,0)</f>
        <v>#N/A</v>
      </c>
      <c r="E887" s="4">
        <f t="shared" si="52"/>
        <v>62.47</v>
      </c>
      <c r="F887" s="4">
        <f t="shared" si="53"/>
        <v>61.34</v>
      </c>
      <c r="G887" s="4">
        <f t="shared" si="54"/>
        <v>61.905000000000001</v>
      </c>
      <c r="H887" s="4">
        <f t="shared" si="55"/>
        <v>61.905000000000001</v>
      </c>
    </row>
    <row r="888" spans="1:8" x14ac:dyDescent="0.35">
      <c r="A888" s="5">
        <v>40655</v>
      </c>
      <c r="B888" s="4" t="e">
        <f>VLOOKUP($A888,'Implied Correlation'!D:E,2,0)</f>
        <v>#N/A</v>
      </c>
      <c r="C888" s="4" t="e">
        <f>VLOOKUP($A888,'Implied Correlation'!G:H,2,0)</f>
        <v>#N/A</v>
      </c>
      <c r="D888" s="4" t="e">
        <f>VLOOKUP($A888,'Implied Correlation'!A:B,2,0)</f>
        <v>#N/A</v>
      </c>
      <c r="E888" s="4" t="e">
        <f t="shared" si="52"/>
        <v>#N/A</v>
      </c>
      <c r="F888" s="4" t="e">
        <f t="shared" si="53"/>
        <v>#N/A</v>
      </c>
      <c r="G888" s="4" t="e">
        <f t="shared" si="54"/>
        <v>#N/A</v>
      </c>
      <c r="H888" s="4" t="e">
        <f t="shared" si="55"/>
        <v>#N/A</v>
      </c>
    </row>
    <row r="889" spans="1:8" x14ac:dyDescent="0.35">
      <c r="A889" s="5">
        <v>40658</v>
      </c>
      <c r="B889" s="4">
        <f>VLOOKUP($A889,'Implied Correlation'!D:E,2,0)</f>
        <v>61.02</v>
      </c>
      <c r="C889" s="4">
        <f>VLOOKUP($A889,'Implied Correlation'!G:H,2,0)</f>
        <v>59.8</v>
      </c>
      <c r="D889" s="4" t="e">
        <f>VLOOKUP($A889,'Implied Correlation'!A:B,2,0)</f>
        <v>#N/A</v>
      </c>
      <c r="E889" s="4">
        <f t="shared" si="52"/>
        <v>61.02</v>
      </c>
      <c r="F889" s="4">
        <f t="shared" si="53"/>
        <v>59.8</v>
      </c>
      <c r="G889" s="4">
        <f t="shared" si="54"/>
        <v>60.41</v>
      </c>
      <c r="H889" s="4">
        <f t="shared" si="55"/>
        <v>60.41</v>
      </c>
    </row>
    <row r="890" spans="1:8" x14ac:dyDescent="0.35">
      <c r="A890" s="5">
        <v>40659</v>
      </c>
      <c r="B890" s="4">
        <f>VLOOKUP($A890,'Implied Correlation'!D:E,2,0)</f>
        <v>61.36</v>
      </c>
      <c r="C890" s="4">
        <f>VLOOKUP($A890,'Implied Correlation'!G:H,2,0)</f>
        <v>62.57</v>
      </c>
      <c r="D890" s="4" t="e">
        <f>VLOOKUP($A890,'Implied Correlation'!A:B,2,0)</f>
        <v>#N/A</v>
      </c>
      <c r="E890" s="4">
        <f t="shared" si="52"/>
        <v>61.36</v>
      </c>
      <c r="F890" s="4">
        <f t="shared" si="53"/>
        <v>62.57</v>
      </c>
      <c r="G890" s="4">
        <f t="shared" si="54"/>
        <v>61.965000000000003</v>
      </c>
      <c r="H890" s="4">
        <f t="shared" si="55"/>
        <v>61.965000000000003</v>
      </c>
    </row>
    <row r="891" spans="1:8" x14ac:dyDescent="0.35">
      <c r="A891" s="5">
        <v>40660</v>
      </c>
      <c r="B891" s="4">
        <f>VLOOKUP($A891,'Implied Correlation'!D:E,2,0)</f>
        <v>62.81</v>
      </c>
      <c r="C891" s="4">
        <f>VLOOKUP($A891,'Implied Correlation'!G:H,2,0)</f>
        <v>60.46</v>
      </c>
      <c r="D891" s="4" t="e">
        <f>VLOOKUP($A891,'Implied Correlation'!A:B,2,0)</f>
        <v>#N/A</v>
      </c>
      <c r="E891" s="4">
        <f t="shared" si="52"/>
        <v>62.81</v>
      </c>
      <c r="F891" s="4">
        <f t="shared" si="53"/>
        <v>60.46</v>
      </c>
      <c r="G891" s="4">
        <f t="shared" si="54"/>
        <v>61.635000000000005</v>
      </c>
      <c r="H891" s="4">
        <f t="shared" si="55"/>
        <v>61.635000000000012</v>
      </c>
    </row>
    <row r="892" spans="1:8" x14ac:dyDescent="0.35">
      <c r="A892" s="5">
        <v>40661</v>
      </c>
      <c r="B892" s="4">
        <f>VLOOKUP($A892,'Implied Correlation'!D:E,2,0)</f>
        <v>63.68</v>
      </c>
      <c r="C892" s="4">
        <f>VLOOKUP($A892,'Implied Correlation'!G:H,2,0)</f>
        <v>61.25</v>
      </c>
      <c r="D892" s="4" t="e">
        <f>VLOOKUP($A892,'Implied Correlation'!A:B,2,0)</f>
        <v>#N/A</v>
      </c>
      <c r="E892" s="4">
        <f t="shared" si="52"/>
        <v>63.68</v>
      </c>
      <c r="F892" s="4">
        <f t="shared" si="53"/>
        <v>61.25</v>
      </c>
      <c r="G892" s="4">
        <f t="shared" si="54"/>
        <v>62.465000000000003</v>
      </c>
      <c r="H892" s="4">
        <f t="shared" si="55"/>
        <v>62.465000000000003</v>
      </c>
    </row>
    <row r="893" spans="1:8" x14ac:dyDescent="0.35">
      <c r="A893" s="5">
        <v>40662</v>
      </c>
      <c r="B893" s="4">
        <f>VLOOKUP($A893,'Implied Correlation'!D:E,2,0)</f>
        <v>63.61</v>
      </c>
      <c r="C893" s="4">
        <f>VLOOKUP($A893,'Implied Correlation'!G:H,2,0)</f>
        <v>59.83</v>
      </c>
      <c r="D893" s="4" t="e">
        <f>VLOOKUP($A893,'Implied Correlation'!A:B,2,0)</f>
        <v>#N/A</v>
      </c>
      <c r="E893" s="4">
        <f t="shared" si="52"/>
        <v>63.61</v>
      </c>
      <c r="F893" s="4">
        <f t="shared" si="53"/>
        <v>59.83</v>
      </c>
      <c r="G893" s="4">
        <f t="shared" si="54"/>
        <v>61.72</v>
      </c>
      <c r="H893" s="4">
        <f t="shared" si="55"/>
        <v>61.72</v>
      </c>
    </row>
    <row r="894" spans="1:8" x14ac:dyDescent="0.35">
      <c r="A894" s="5">
        <v>40665</v>
      </c>
      <c r="B894" s="4">
        <f>VLOOKUP($A894,'Implied Correlation'!D:E,2,0)</f>
        <v>62.34</v>
      </c>
      <c r="C894" s="4">
        <f>VLOOKUP($A894,'Implied Correlation'!G:H,2,0)</f>
        <v>61</v>
      </c>
      <c r="D894" s="4" t="e">
        <f>VLOOKUP($A894,'Implied Correlation'!A:B,2,0)</f>
        <v>#N/A</v>
      </c>
      <c r="E894" s="4">
        <f t="shared" si="52"/>
        <v>62.34</v>
      </c>
      <c r="F894" s="4">
        <f t="shared" si="53"/>
        <v>61</v>
      </c>
      <c r="G894" s="4">
        <f t="shared" si="54"/>
        <v>61.67</v>
      </c>
      <c r="H894" s="4">
        <f t="shared" si="55"/>
        <v>61.669999999999995</v>
      </c>
    </row>
    <row r="895" spans="1:8" x14ac:dyDescent="0.35">
      <c r="A895" s="5">
        <v>40666</v>
      </c>
      <c r="B895" s="4">
        <f>VLOOKUP($A895,'Implied Correlation'!D:E,2,0)</f>
        <v>62.5</v>
      </c>
      <c r="C895" s="4">
        <f>VLOOKUP($A895,'Implied Correlation'!G:H,2,0)</f>
        <v>60.93</v>
      </c>
      <c r="D895" s="4" t="e">
        <f>VLOOKUP($A895,'Implied Correlation'!A:B,2,0)</f>
        <v>#N/A</v>
      </c>
      <c r="E895" s="4">
        <f t="shared" si="52"/>
        <v>62.5</v>
      </c>
      <c r="F895" s="4">
        <f t="shared" si="53"/>
        <v>60.93</v>
      </c>
      <c r="G895" s="4">
        <f t="shared" si="54"/>
        <v>61.715000000000003</v>
      </c>
      <c r="H895" s="4">
        <f t="shared" si="55"/>
        <v>61.715000000000003</v>
      </c>
    </row>
    <row r="896" spans="1:8" x14ac:dyDescent="0.35">
      <c r="A896" s="5">
        <v>40667</v>
      </c>
      <c r="B896" s="4">
        <f>VLOOKUP($A896,'Implied Correlation'!D:E,2,0)</f>
        <v>64.95</v>
      </c>
      <c r="C896" s="4">
        <f>VLOOKUP($A896,'Implied Correlation'!G:H,2,0)</f>
        <v>61.8</v>
      </c>
      <c r="D896" s="4" t="e">
        <f>VLOOKUP($A896,'Implied Correlation'!A:B,2,0)</f>
        <v>#N/A</v>
      </c>
      <c r="E896" s="4">
        <f t="shared" si="52"/>
        <v>64.95</v>
      </c>
      <c r="F896" s="4">
        <f t="shared" si="53"/>
        <v>61.8</v>
      </c>
      <c r="G896" s="4">
        <f t="shared" si="54"/>
        <v>63.375</v>
      </c>
      <c r="H896" s="4">
        <f t="shared" si="55"/>
        <v>63.375</v>
      </c>
    </row>
    <row r="897" spans="1:8" x14ac:dyDescent="0.35">
      <c r="A897" s="5">
        <v>40668</v>
      </c>
      <c r="B897" s="4">
        <f>VLOOKUP($A897,'Implied Correlation'!D:E,2,0)</f>
        <v>61.13</v>
      </c>
      <c r="C897" s="4">
        <f>VLOOKUP($A897,'Implied Correlation'!G:H,2,0)</f>
        <v>56.82</v>
      </c>
      <c r="D897" s="4" t="e">
        <f>VLOOKUP($A897,'Implied Correlation'!A:B,2,0)</f>
        <v>#N/A</v>
      </c>
      <c r="E897" s="4">
        <f t="shared" si="52"/>
        <v>61.13</v>
      </c>
      <c r="F897" s="4">
        <f t="shared" si="53"/>
        <v>56.82</v>
      </c>
      <c r="G897" s="4">
        <f t="shared" si="54"/>
        <v>58.975000000000001</v>
      </c>
      <c r="H897" s="4">
        <f t="shared" si="55"/>
        <v>58.975000000000001</v>
      </c>
    </row>
    <row r="898" spans="1:8" x14ac:dyDescent="0.35">
      <c r="A898" s="5">
        <v>40669</v>
      </c>
      <c r="B898" s="4">
        <f>VLOOKUP($A898,'Implied Correlation'!D:E,2,0)</f>
        <v>61.24</v>
      </c>
      <c r="C898" s="4">
        <f>VLOOKUP($A898,'Implied Correlation'!G:H,2,0)</f>
        <v>57.19</v>
      </c>
      <c r="D898" s="4" t="e">
        <f>VLOOKUP($A898,'Implied Correlation'!A:B,2,0)</f>
        <v>#N/A</v>
      </c>
      <c r="E898" s="4">
        <f t="shared" si="52"/>
        <v>61.24</v>
      </c>
      <c r="F898" s="4">
        <f t="shared" si="53"/>
        <v>57.19</v>
      </c>
      <c r="G898" s="4">
        <f t="shared" si="54"/>
        <v>59.215000000000003</v>
      </c>
      <c r="H898" s="4">
        <f t="shared" si="55"/>
        <v>59.215000000000003</v>
      </c>
    </row>
    <row r="899" spans="1:8" x14ac:dyDescent="0.35">
      <c r="A899" s="5">
        <v>40672</v>
      </c>
      <c r="B899" s="4">
        <f>VLOOKUP($A899,'Implied Correlation'!D:E,2,0)</f>
        <v>61.18</v>
      </c>
      <c r="C899" s="4">
        <f>VLOOKUP($A899,'Implied Correlation'!G:H,2,0)</f>
        <v>57.02</v>
      </c>
      <c r="D899" s="4" t="e">
        <f>VLOOKUP($A899,'Implied Correlation'!A:B,2,0)</f>
        <v>#N/A</v>
      </c>
      <c r="E899" s="4">
        <f t="shared" ref="E899:E962" si="56">IF(ISNA(B899),IF(AND(ISNA(C899),ISNA(D899)),IF(ISNA(C899),D899,C899),AVERAGE(C899,D899)),B899)</f>
        <v>61.18</v>
      </c>
      <c r="F899" s="4">
        <f t="shared" ref="F899:F962" si="57">IF(ISNA(C899),IF(AND(ISNA(D899),ISNA(B899)),IF(ISNA(D899),B899,D899),AVERAGE(D899,B899)),C899)</f>
        <v>57.02</v>
      </c>
      <c r="G899" s="4">
        <f t="shared" ref="G899:G962" si="58">IF(ISNA(D899),IF(AND(ISNA(B899),ISNA(C899)),IF(ISNA(B899),C899,B899),AVERAGE(B899,C899)),D899)</f>
        <v>59.1</v>
      </c>
      <c r="H899" s="4">
        <f t="shared" ref="H899:H962" si="59">AVERAGE(E899:G899)</f>
        <v>59.1</v>
      </c>
    </row>
    <row r="900" spans="1:8" x14ac:dyDescent="0.35">
      <c r="A900" s="5">
        <v>40673</v>
      </c>
      <c r="B900" s="4">
        <f>VLOOKUP($A900,'Implied Correlation'!D:E,2,0)</f>
        <v>55.53</v>
      </c>
      <c r="C900" s="4">
        <f>VLOOKUP($A900,'Implied Correlation'!G:H,2,0)</f>
        <v>52.61</v>
      </c>
      <c r="D900" s="4" t="e">
        <f>VLOOKUP($A900,'Implied Correlation'!A:B,2,0)</f>
        <v>#N/A</v>
      </c>
      <c r="E900" s="4">
        <f t="shared" si="56"/>
        <v>55.53</v>
      </c>
      <c r="F900" s="4">
        <f t="shared" si="57"/>
        <v>52.61</v>
      </c>
      <c r="G900" s="4">
        <f t="shared" si="58"/>
        <v>54.07</v>
      </c>
      <c r="H900" s="4">
        <f t="shared" si="59"/>
        <v>54.07</v>
      </c>
    </row>
    <row r="901" spans="1:8" x14ac:dyDescent="0.35">
      <c r="A901" s="5">
        <v>40674</v>
      </c>
      <c r="B901" s="4">
        <f>VLOOKUP($A901,'Implied Correlation'!D:E,2,0)</f>
        <v>61.75</v>
      </c>
      <c r="C901" s="4">
        <f>VLOOKUP($A901,'Implied Correlation'!G:H,2,0)</f>
        <v>58.23</v>
      </c>
      <c r="D901" s="4" t="e">
        <f>VLOOKUP($A901,'Implied Correlation'!A:B,2,0)</f>
        <v>#N/A</v>
      </c>
      <c r="E901" s="4">
        <f t="shared" si="56"/>
        <v>61.75</v>
      </c>
      <c r="F901" s="4">
        <f t="shared" si="57"/>
        <v>58.23</v>
      </c>
      <c r="G901" s="4">
        <f t="shared" si="58"/>
        <v>59.989999999999995</v>
      </c>
      <c r="H901" s="4">
        <f t="shared" si="59"/>
        <v>59.989999999999988</v>
      </c>
    </row>
    <row r="902" spans="1:8" x14ac:dyDescent="0.35">
      <c r="A902" s="5">
        <v>40675</v>
      </c>
      <c r="B902" s="4">
        <f>VLOOKUP($A902,'Implied Correlation'!D:E,2,0)</f>
        <v>61.66</v>
      </c>
      <c r="C902" s="4">
        <f>VLOOKUP($A902,'Implied Correlation'!G:H,2,0)</f>
        <v>57.89</v>
      </c>
      <c r="D902" s="4" t="e">
        <f>VLOOKUP($A902,'Implied Correlation'!A:B,2,0)</f>
        <v>#N/A</v>
      </c>
      <c r="E902" s="4">
        <f t="shared" si="56"/>
        <v>61.66</v>
      </c>
      <c r="F902" s="4">
        <f t="shared" si="57"/>
        <v>57.89</v>
      </c>
      <c r="G902" s="4">
        <f t="shared" si="58"/>
        <v>59.774999999999999</v>
      </c>
      <c r="H902" s="4">
        <f t="shared" si="59"/>
        <v>59.774999999999999</v>
      </c>
    </row>
    <row r="903" spans="1:8" x14ac:dyDescent="0.35">
      <c r="A903" s="5">
        <v>40676</v>
      </c>
      <c r="B903" s="4">
        <f>VLOOKUP($A903,'Implied Correlation'!D:E,2,0)</f>
        <v>62.21</v>
      </c>
      <c r="C903" s="4">
        <f>VLOOKUP($A903,'Implied Correlation'!G:H,2,0)</f>
        <v>58.96</v>
      </c>
      <c r="D903" s="4" t="e">
        <f>VLOOKUP($A903,'Implied Correlation'!A:B,2,0)</f>
        <v>#N/A</v>
      </c>
      <c r="E903" s="4">
        <f t="shared" si="56"/>
        <v>62.21</v>
      </c>
      <c r="F903" s="4">
        <f t="shared" si="57"/>
        <v>58.96</v>
      </c>
      <c r="G903" s="4">
        <f t="shared" si="58"/>
        <v>60.585000000000001</v>
      </c>
      <c r="H903" s="4">
        <f t="shared" si="59"/>
        <v>60.585000000000001</v>
      </c>
    </row>
    <row r="904" spans="1:8" x14ac:dyDescent="0.35">
      <c r="A904" s="5">
        <v>40679</v>
      </c>
      <c r="B904" s="4">
        <f>VLOOKUP($A904,'Implied Correlation'!D:E,2,0)</f>
        <v>65.66</v>
      </c>
      <c r="C904" s="4">
        <f>VLOOKUP($A904,'Implied Correlation'!G:H,2,0)</f>
        <v>60.48</v>
      </c>
      <c r="D904" s="4" t="e">
        <f>VLOOKUP($A904,'Implied Correlation'!A:B,2,0)</f>
        <v>#N/A</v>
      </c>
      <c r="E904" s="4">
        <f t="shared" si="56"/>
        <v>65.66</v>
      </c>
      <c r="F904" s="4">
        <f t="shared" si="57"/>
        <v>60.48</v>
      </c>
      <c r="G904" s="4">
        <f t="shared" si="58"/>
        <v>63.069999999999993</v>
      </c>
      <c r="H904" s="4">
        <f t="shared" si="59"/>
        <v>63.069999999999993</v>
      </c>
    </row>
    <row r="905" spans="1:8" x14ac:dyDescent="0.35">
      <c r="A905" s="5">
        <v>40680</v>
      </c>
      <c r="B905" s="4">
        <f>VLOOKUP($A905,'Implied Correlation'!D:E,2,0)</f>
        <v>62.67</v>
      </c>
      <c r="C905" s="4">
        <f>VLOOKUP($A905,'Implied Correlation'!G:H,2,0)</f>
        <v>58.75</v>
      </c>
      <c r="D905" s="4" t="e">
        <f>VLOOKUP($A905,'Implied Correlation'!A:B,2,0)</f>
        <v>#N/A</v>
      </c>
      <c r="E905" s="4">
        <f t="shared" si="56"/>
        <v>62.67</v>
      </c>
      <c r="F905" s="4">
        <f t="shared" si="57"/>
        <v>58.75</v>
      </c>
      <c r="G905" s="4">
        <f t="shared" si="58"/>
        <v>60.71</v>
      </c>
      <c r="H905" s="4">
        <f t="shared" si="59"/>
        <v>60.71</v>
      </c>
    </row>
    <row r="906" spans="1:8" x14ac:dyDescent="0.35">
      <c r="A906" s="5">
        <v>40681</v>
      </c>
      <c r="B906" s="4">
        <f>VLOOKUP($A906,'Implied Correlation'!D:E,2,0)</f>
        <v>62.92</v>
      </c>
      <c r="C906" s="4">
        <f>VLOOKUP($A906,'Implied Correlation'!G:H,2,0)</f>
        <v>57.61</v>
      </c>
      <c r="D906" s="4" t="e">
        <f>VLOOKUP($A906,'Implied Correlation'!A:B,2,0)</f>
        <v>#N/A</v>
      </c>
      <c r="E906" s="4">
        <f t="shared" si="56"/>
        <v>62.92</v>
      </c>
      <c r="F906" s="4">
        <f t="shared" si="57"/>
        <v>57.61</v>
      </c>
      <c r="G906" s="4">
        <f t="shared" si="58"/>
        <v>60.265000000000001</v>
      </c>
      <c r="H906" s="4">
        <f t="shared" si="59"/>
        <v>60.265000000000008</v>
      </c>
    </row>
    <row r="907" spans="1:8" x14ac:dyDescent="0.35">
      <c r="A907" s="5">
        <v>40682</v>
      </c>
      <c r="B907" s="4">
        <f>VLOOKUP($A907,'Implied Correlation'!D:E,2,0)</f>
        <v>62.81</v>
      </c>
      <c r="C907" s="4">
        <f>VLOOKUP($A907,'Implied Correlation'!G:H,2,0)</f>
        <v>57.77</v>
      </c>
      <c r="D907" s="4" t="e">
        <f>VLOOKUP($A907,'Implied Correlation'!A:B,2,0)</f>
        <v>#N/A</v>
      </c>
      <c r="E907" s="4">
        <f t="shared" si="56"/>
        <v>62.81</v>
      </c>
      <c r="F907" s="4">
        <f t="shared" si="57"/>
        <v>57.77</v>
      </c>
      <c r="G907" s="4">
        <f t="shared" si="58"/>
        <v>60.290000000000006</v>
      </c>
      <c r="H907" s="4">
        <f t="shared" si="59"/>
        <v>60.29</v>
      </c>
    </row>
    <row r="908" spans="1:8" x14ac:dyDescent="0.35">
      <c r="A908" s="5">
        <v>40683</v>
      </c>
      <c r="B908" s="4">
        <f>VLOOKUP($A908,'Implied Correlation'!D:E,2,0)</f>
        <v>64.25</v>
      </c>
      <c r="C908" s="4">
        <f>VLOOKUP($A908,'Implied Correlation'!G:H,2,0)</f>
        <v>60.45</v>
      </c>
      <c r="D908" s="4" t="e">
        <f>VLOOKUP($A908,'Implied Correlation'!A:B,2,0)</f>
        <v>#N/A</v>
      </c>
      <c r="E908" s="4">
        <f t="shared" si="56"/>
        <v>64.25</v>
      </c>
      <c r="F908" s="4">
        <f t="shared" si="57"/>
        <v>60.45</v>
      </c>
      <c r="G908" s="4">
        <f t="shared" si="58"/>
        <v>62.35</v>
      </c>
      <c r="H908" s="4">
        <f t="shared" si="59"/>
        <v>62.35</v>
      </c>
    </row>
    <row r="909" spans="1:8" x14ac:dyDescent="0.35">
      <c r="A909" s="5">
        <v>40686</v>
      </c>
      <c r="B909" s="4">
        <f>VLOOKUP($A909,'Implied Correlation'!D:E,2,0)</f>
        <v>64.760000000000005</v>
      </c>
      <c r="C909" s="4">
        <f>VLOOKUP($A909,'Implied Correlation'!G:H,2,0)</f>
        <v>60.85</v>
      </c>
      <c r="D909" s="4" t="e">
        <f>VLOOKUP($A909,'Implied Correlation'!A:B,2,0)</f>
        <v>#N/A</v>
      </c>
      <c r="E909" s="4">
        <f t="shared" si="56"/>
        <v>64.760000000000005</v>
      </c>
      <c r="F909" s="4">
        <f t="shared" si="57"/>
        <v>60.85</v>
      </c>
      <c r="G909" s="4">
        <f t="shared" si="58"/>
        <v>62.805000000000007</v>
      </c>
      <c r="H909" s="4">
        <f t="shared" si="59"/>
        <v>62.805000000000007</v>
      </c>
    </row>
    <row r="910" spans="1:8" x14ac:dyDescent="0.35">
      <c r="A910" s="5">
        <v>40687</v>
      </c>
      <c r="B910" s="4">
        <f>VLOOKUP($A910,'Implied Correlation'!D:E,2,0)</f>
        <v>66.349999999999994</v>
      </c>
      <c r="C910" s="4">
        <f>VLOOKUP($A910,'Implied Correlation'!G:H,2,0)</f>
        <v>61.22</v>
      </c>
      <c r="D910" s="4" t="e">
        <f>VLOOKUP($A910,'Implied Correlation'!A:B,2,0)</f>
        <v>#N/A</v>
      </c>
      <c r="E910" s="4">
        <f t="shared" si="56"/>
        <v>66.349999999999994</v>
      </c>
      <c r="F910" s="4">
        <f t="shared" si="57"/>
        <v>61.22</v>
      </c>
      <c r="G910" s="4">
        <f t="shared" si="58"/>
        <v>63.784999999999997</v>
      </c>
      <c r="H910" s="4">
        <f t="shared" si="59"/>
        <v>63.784999999999997</v>
      </c>
    </row>
    <row r="911" spans="1:8" x14ac:dyDescent="0.35">
      <c r="A911" s="5">
        <v>40688</v>
      </c>
      <c r="B911" s="4">
        <f>VLOOKUP($A911,'Implied Correlation'!D:E,2,0)</f>
        <v>65.709999999999994</v>
      </c>
      <c r="C911" s="4">
        <f>VLOOKUP($A911,'Implied Correlation'!G:H,2,0)</f>
        <v>60.47</v>
      </c>
      <c r="D911" s="4" t="e">
        <f>VLOOKUP($A911,'Implied Correlation'!A:B,2,0)</f>
        <v>#N/A</v>
      </c>
      <c r="E911" s="4">
        <f t="shared" si="56"/>
        <v>65.709999999999994</v>
      </c>
      <c r="F911" s="4">
        <f t="shared" si="57"/>
        <v>60.47</v>
      </c>
      <c r="G911" s="4">
        <f t="shared" si="58"/>
        <v>63.089999999999996</v>
      </c>
      <c r="H911" s="4">
        <f t="shared" si="59"/>
        <v>63.089999999999996</v>
      </c>
    </row>
    <row r="912" spans="1:8" x14ac:dyDescent="0.35">
      <c r="A912" s="5">
        <v>40689</v>
      </c>
      <c r="B912" s="4">
        <f>VLOOKUP($A912,'Implied Correlation'!D:E,2,0)</f>
        <v>61.46</v>
      </c>
      <c r="C912" s="4">
        <f>VLOOKUP($A912,'Implied Correlation'!G:H,2,0)</f>
        <v>57.2</v>
      </c>
      <c r="D912" s="4" t="e">
        <f>VLOOKUP($A912,'Implied Correlation'!A:B,2,0)</f>
        <v>#N/A</v>
      </c>
      <c r="E912" s="4">
        <f t="shared" si="56"/>
        <v>61.46</v>
      </c>
      <c r="F912" s="4">
        <f t="shared" si="57"/>
        <v>57.2</v>
      </c>
      <c r="G912" s="4">
        <f t="shared" si="58"/>
        <v>59.33</v>
      </c>
      <c r="H912" s="4">
        <f t="shared" si="59"/>
        <v>59.330000000000005</v>
      </c>
    </row>
    <row r="913" spans="1:8" x14ac:dyDescent="0.35">
      <c r="A913" s="5">
        <v>40690</v>
      </c>
      <c r="B913" s="4">
        <f>VLOOKUP($A913,'Implied Correlation'!D:E,2,0)</f>
        <v>61.3</v>
      </c>
      <c r="C913" s="4">
        <f>VLOOKUP($A913,'Implied Correlation'!G:H,2,0)</f>
        <v>56.84</v>
      </c>
      <c r="D913" s="4" t="e">
        <f>VLOOKUP($A913,'Implied Correlation'!A:B,2,0)</f>
        <v>#N/A</v>
      </c>
      <c r="E913" s="4">
        <f t="shared" si="56"/>
        <v>61.3</v>
      </c>
      <c r="F913" s="4">
        <f t="shared" si="57"/>
        <v>56.84</v>
      </c>
      <c r="G913" s="4">
        <f t="shared" si="58"/>
        <v>59.07</v>
      </c>
      <c r="H913" s="4">
        <f t="shared" si="59"/>
        <v>59.07</v>
      </c>
    </row>
    <row r="914" spans="1:8" x14ac:dyDescent="0.35">
      <c r="A914" s="5">
        <v>40693</v>
      </c>
      <c r="B914" s="4" t="e">
        <f>VLOOKUP($A914,'Implied Correlation'!D:E,2,0)</f>
        <v>#N/A</v>
      </c>
      <c r="C914" s="4" t="e">
        <f>VLOOKUP($A914,'Implied Correlation'!G:H,2,0)</f>
        <v>#N/A</v>
      </c>
      <c r="D914" s="4" t="e">
        <f>VLOOKUP($A914,'Implied Correlation'!A:B,2,0)</f>
        <v>#N/A</v>
      </c>
      <c r="E914" s="4" t="e">
        <f t="shared" si="56"/>
        <v>#N/A</v>
      </c>
      <c r="F914" s="4" t="e">
        <f t="shared" si="57"/>
        <v>#N/A</v>
      </c>
      <c r="G914" s="4" t="e">
        <f t="shared" si="58"/>
        <v>#N/A</v>
      </c>
      <c r="H914" s="4" t="e">
        <f t="shared" si="59"/>
        <v>#N/A</v>
      </c>
    </row>
    <row r="915" spans="1:8" x14ac:dyDescent="0.35">
      <c r="A915" s="5">
        <v>40694</v>
      </c>
      <c r="B915" s="4">
        <f>VLOOKUP($A915,'Implied Correlation'!D:E,2,0)</f>
        <v>60.24</v>
      </c>
      <c r="C915" s="4">
        <f>VLOOKUP($A915,'Implied Correlation'!G:H,2,0)</f>
        <v>55.75</v>
      </c>
      <c r="D915" s="4" t="e">
        <f>VLOOKUP($A915,'Implied Correlation'!A:B,2,0)</f>
        <v>#N/A</v>
      </c>
      <c r="E915" s="4">
        <f t="shared" si="56"/>
        <v>60.24</v>
      </c>
      <c r="F915" s="4">
        <f t="shared" si="57"/>
        <v>55.75</v>
      </c>
      <c r="G915" s="4">
        <f t="shared" si="58"/>
        <v>57.995000000000005</v>
      </c>
      <c r="H915" s="4">
        <f t="shared" si="59"/>
        <v>57.995000000000005</v>
      </c>
    </row>
    <row r="916" spans="1:8" x14ac:dyDescent="0.35">
      <c r="A916" s="5">
        <v>40695</v>
      </c>
      <c r="B916" s="4">
        <f>VLOOKUP($A916,'Implied Correlation'!D:E,2,0)</f>
        <v>62.57</v>
      </c>
      <c r="C916" s="4">
        <f>VLOOKUP($A916,'Implied Correlation'!G:H,2,0)</f>
        <v>60.2</v>
      </c>
      <c r="D916" s="4" t="e">
        <f>VLOOKUP($A916,'Implied Correlation'!A:B,2,0)</f>
        <v>#N/A</v>
      </c>
      <c r="E916" s="4">
        <f t="shared" si="56"/>
        <v>62.57</v>
      </c>
      <c r="F916" s="4">
        <f t="shared" si="57"/>
        <v>60.2</v>
      </c>
      <c r="G916" s="4">
        <f t="shared" si="58"/>
        <v>61.385000000000005</v>
      </c>
      <c r="H916" s="4">
        <f t="shared" si="59"/>
        <v>61.385000000000012</v>
      </c>
    </row>
    <row r="917" spans="1:8" x14ac:dyDescent="0.35">
      <c r="A917" s="5">
        <v>40696</v>
      </c>
      <c r="B917" s="4">
        <f>VLOOKUP($A917,'Implied Correlation'!D:E,2,0)</f>
        <v>62.56</v>
      </c>
      <c r="C917" s="4">
        <f>VLOOKUP($A917,'Implied Correlation'!G:H,2,0)</f>
        <v>60.32</v>
      </c>
      <c r="D917" s="4" t="e">
        <f>VLOOKUP($A917,'Implied Correlation'!A:B,2,0)</f>
        <v>#N/A</v>
      </c>
      <c r="E917" s="4">
        <f t="shared" si="56"/>
        <v>62.56</v>
      </c>
      <c r="F917" s="4">
        <f t="shared" si="57"/>
        <v>60.32</v>
      </c>
      <c r="G917" s="4">
        <f t="shared" si="58"/>
        <v>61.44</v>
      </c>
      <c r="H917" s="4">
        <f t="shared" si="59"/>
        <v>61.44</v>
      </c>
    </row>
    <row r="918" spans="1:8" x14ac:dyDescent="0.35">
      <c r="A918" s="5">
        <v>40697</v>
      </c>
      <c r="B918" s="4">
        <f>VLOOKUP($A918,'Implied Correlation'!D:E,2,0)</f>
        <v>61.47</v>
      </c>
      <c r="C918" s="4">
        <f>VLOOKUP($A918,'Implied Correlation'!G:H,2,0)</f>
        <v>61.16</v>
      </c>
      <c r="D918" s="4" t="e">
        <f>VLOOKUP($A918,'Implied Correlation'!A:B,2,0)</f>
        <v>#N/A</v>
      </c>
      <c r="E918" s="4">
        <f t="shared" si="56"/>
        <v>61.47</v>
      </c>
      <c r="F918" s="4">
        <f t="shared" si="57"/>
        <v>61.16</v>
      </c>
      <c r="G918" s="4">
        <f t="shared" si="58"/>
        <v>61.314999999999998</v>
      </c>
      <c r="H918" s="4">
        <f t="shared" si="59"/>
        <v>61.314999999999998</v>
      </c>
    </row>
    <row r="919" spans="1:8" x14ac:dyDescent="0.35">
      <c r="A919" s="5">
        <v>40700</v>
      </c>
      <c r="B919" s="4">
        <f>VLOOKUP($A919,'Implied Correlation'!D:E,2,0)</f>
        <v>60.12</v>
      </c>
      <c r="C919" s="4">
        <f>VLOOKUP($A919,'Implied Correlation'!G:H,2,0)</f>
        <v>58.22</v>
      </c>
      <c r="D919" s="4" t="e">
        <f>VLOOKUP($A919,'Implied Correlation'!A:B,2,0)</f>
        <v>#N/A</v>
      </c>
      <c r="E919" s="4">
        <f t="shared" si="56"/>
        <v>60.12</v>
      </c>
      <c r="F919" s="4">
        <f t="shared" si="57"/>
        <v>58.22</v>
      </c>
      <c r="G919" s="4">
        <f t="shared" si="58"/>
        <v>59.17</v>
      </c>
      <c r="H919" s="4">
        <f t="shared" si="59"/>
        <v>59.169999999999995</v>
      </c>
    </row>
    <row r="920" spans="1:8" x14ac:dyDescent="0.35">
      <c r="A920" s="5">
        <v>40701</v>
      </c>
      <c r="B920" s="4">
        <f>VLOOKUP($A920,'Implied Correlation'!D:E,2,0)</f>
        <v>59.81</v>
      </c>
      <c r="C920" s="4">
        <f>VLOOKUP($A920,'Implied Correlation'!G:H,2,0)</f>
        <v>57.7</v>
      </c>
      <c r="D920" s="4" t="e">
        <f>VLOOKUP($A920,'Implied Correlation'!A:B,2,0)</f>
        <v>#N/A</v>
      </c>
      <c r="E920" s="4">
        <f t="shared" si="56"/>
        <v>59.81</v>
      </c>
      <c r="F920" s="4">
        <f t="shared" si="57"/>
        <v>57.7</v>
      </c>
      <c r="G920" s="4">
        <f t="shared" si="58"/>
        <v>58.755000000000003</v>
      </c>
      <c r="H920" s="4">
        <f t="shared" si="59"/>
        <v>58.755000000000003</v>
      </c>
    </row>
    <row r="921" spans="1:8" x14ac:dyDescent="0.35">
      <c r="A921" s="5">
        <v>40702</v>
      </c>
      <c r="B921" s="4">
        <f>VLOOKUP($A921,'Implied Correlation'!D:E,2,0)</f>
        <v>62.55</v>
      </c>
      <c r="C921" s="4">
        <f>VLOOKUP($A921,'Implied Correlation'!G:H,2,0)</f>
        <v>61.14</v>
      </c>
      <c r="D921" s="4" t="e">
        <f>VLOOKUP($A921,'Implied Correlation'!A:B,2,0)</f>
        <v>#N/A</v>
      </c>
      <c r="E921" s="4">
        <f t="shared" si="56"/>
        <v>62.55</v>
      </c>
      <c r="F921" s="4">
        <f t="shared" si="57"/>
        <v>61.14</v>
      </c>
      <c r="G921" s="4">
        <f t="shared" si="58"/>
        <v>61.844999999999999</v>
      </c>
      <c r="H921" s="4">
        <f t="shared" si="59"/>
        <v>61.844999999999999</v>
      </c>
    </row>
    <row r="922" spans="1:8" x14ac:dyDescent="0.35">
      <c r="A922" s="5">
        <v>40703</v>
      </c>
      <c r="B922" s="4">
        <f>VLOOKUP($A922,'Implied Correlation'!D:E,2,0)</f>
        <v>60.86</v>
      </c>
      <c r="C922" s="4">
        <f>VLOOKUP($A922,'Implied Correlation'!G:H,2,0)</f>
        <v>59.04</v>
      </c>
      <c r="D922" s="4" t="e">
        <f>VLOOKUP($A922,'Implied Correlation'!A:B,2,0)</f>
        <v>#N/A</v>
      </c>
      <c r="E922" s="4">
        <f t="shared" si="56"/>
        <v>60.86</v>
      </c>
      <c r="F922" s="4">
        <f t="shared" si="57"/>
        <v>59.04</v>
      </c>
      <c r="G922" s="4">
        <f t="shared" si="58"/>
        <v>59.95</v>
      </c>
      <c r="H922" s="4">
        <f t="shared" si="59"/>
        <v>59.95000000000001</v>
      </c>
    </row>
    <row r="923" spans="1:8" x14ac:dyDescent="0.35">
      <c r="A923" s="5">
        <v>40704</v>
      </c>
      <c r="B923" s="4">
        <f>VLOOKUP($A923,'Implied Correlation'!D:E,2,0)</f>
        <v>63.02</v>
      </c>
      <c r="C923" s="4">
        <f>VLOOKUP($A923,'Implied Correlation'!G:H,2,0)</f>
        <v>61.1</v>
      </c>
      <c r="D923" s="4" t="e">
        <f>VLOOKUP($A923,'Implied Correlation'!A:B,2,0)</f>
        <v>#N/A</v>
      </c>
      <c r="E923" s="4">
        <f t="shared" si="56"/>
        <v>63.02</v>
      </c>
      <c r="F923" s="4">
        <f t="shared" si="57"/>
        <v>61.1</v>
      </c>
      <c r="G923" s="4">
        <f t="shared" si="58"/>
        <v>62.06</v>
      </c>
      <c r="H923" s="4">
        <f t="shared" si="59"/>
        <v>62.06</v>
      </c>
    </row>
    <row r="924" spans="1:8" x14ac:dyDescent="0.35">
      <c r="A924" s="5">
        <v>40707</v>
      </c>
      <c r="B924" s="4">
        <f>VLOOKUP($A924,'Implied Correlation'!D:E,2,0)</f>
        <v>64.319999999999993</v>
      </c>
      <c r="C924" s="4">
        <f>VLOOKUP($A924,'Implied Correlation'!G:H,2,0)</f>
        <v>61.51</v>
      </c>
      <c r="D924" s="4" t="e">
        <f>VLOOKUP($A924,'Implied Correlation'!A:B,2,0)</f>
        <v>#N/A</v>
      </c>
      <c r="E924" s="4">
        <f t="shared" si="56"/>
        <v>64.319999999999993</v>
      </c>
      <c r="F924" s="4">
        <f t="shared" si="57"/>
        <v>61.51</v>
      </c>
      <c r="G924" s="4">
        <f t="shared" si="58"/>
        <v>62.914999999999992</v>
      </c>
      <c r="H924" s="4">
        <f t="shared" si="59"/>
        <v>62.914999999999992</v>
      </c>
    </row>
    <row r="925" spans="1:8" x14ac:dyDescent="0.35">
      <c r="A925" s="5">
        <v>40708</v>
      </c>
      <c r="B925" s="4">
        <f>VLOOKUP($A925,'Implied Correlation'!D:E,2,0)</f>
        <v>62.81</v>
      </c>
      <c r="C925" s="4">
        <f>VLOOKUP($A925,'Implied Correlation'!G:H,2,0)</f>
        <v>59.53</v>
      </c>
      <c r="D925" s="4" t="e">
        <f>VLOOKUP($A925,'Implied Correlation'!A:B,2,0)</f>
        <v>#N/A</v>
      </c>
      <c r="E925" s="4">
        <f t="shared" si="56"/>
        <v>62.81</v>
      </c>
      <c r="F925" s="4">
        <f t="shared" si="57"/>
        <v>59.53</v>
      </c>
      <c r="G925" s="4">
        <f t="shared" si="58"/>
        <v>61.17</v>
      </c>
      <c r="H925" s="4">
        <f t="shared" si="59"/>
        <v>61.169999999999995</v>
      </c>
    </row>
    <row r="926" spans="1:8" x14ac:dyDescent="0.35">
      <c r="A926" s="5">
        <v>40709</v>
      </c>
      <c r="B926" s="4">
        <f>VLOOKUP($A926,'Implied Correlation'!D:E,2,0)</f>
        <v>63.79</v>
      </c>
      <c r="C926" s="4">
        <f>VLOOKUP($A926,'Implied Correlation'!G:H,2,0)</f>
        <v>60.99</v>
      </c>
      <c r="D926" s="4" t="e">
        <f>VLOOKUP($A926,'Implied Correlation'!A:B,2,0)</f>
        <v>#N/A</v>
      </c>
      <c r="E926" s="4">
        <f t="shared" si="56"/>
        <v>63.79</v>
      </c>
      <c r="F926" s="4">
        <f t="shared" si="57"/>
        <v>60.99</v>
      </c>
      <c r="G926" s="4">
        <f t="shared" si="58"/>
        <v>62.39</v>
      </c>
      <c r="H926" s="4">
        <f t="shared" si="59"/>
        <v>62.390000000000008</v>
      </c>
    </row>
    <row r="927" spans="1:8" x14ac:dyDescent="0.35">
      <c r="A927" s="5">
        <v>40710</v>
      </c>
      <c r="B927" s="4">
        <f>VLOOKUP($A927,'Implied Correlation'!D:E,2,0)</f>
        <v>65.72</v>
      </c>
      <c r="C927" s="4">
        <f>VLOOKUP($A927,'Implied Correlation'!G:H,2,0)</f>
        <v>61.82</v>
      </c>
      <c r="D927" s="4" t="e">
        <f>VLOOKUP($A927,'Implied Correlation'!A:B,2,0)</f>
        <v>#N/A</v>
      </c>
      <c r="E927" s="4">
        <f t="shared" si="56"/>
        <v>65.72</v>
      </c>
      <c r="F927" s="4">
        <f t="shared" si="57"/>
        <v>61.82</v>
      </c>
      <c r="G927" s="4">
        <f t="shared" si="58"/>
        <v>63.769999999999996</v>
      </c>
      <c r="H927" s="4">
        <f t="shared" si="59"/>
        <v>63.77</v>
      </c>
    </row>
    <row r="928" spans="1:8" x14ac:dyDescent="0.35">
      <c r="A928" s="5">
        <v>40711</v>
      </c>
      <c r="B928" s="4">
        <f>VLOOKUP($A928,'Implied Correlation'!D:E,2,0)</f>
        <v>66.849999999999994</v>
      </c>
      <c r="C928" s="4">
        <f>VLOOKUP($A928,'Implied Correlation'!G:H,2,0)</f>
        <v>62.13</v>
      </c>
      <c r="D928" s="4" t="e">
        <f>VLOOKUP($A928,'Implied Correlation'!A:B,2,0)</f>
        <v>#N/A</v>
      </c>
      <c r="E928" s="4">
        <f t="shared" si="56"/>
        <v>66.849999999999994</v>
      </c>
      <c r="F928" s="4">
        <f t="shared" si="57"/>
        <v>62.13</v>
      </c>
      <c r="G928" s="4">
        <f t="shared" si="58"/>
        <v>64.489999999999995</v>
      </c>
      <c r="H928" s="4">
        <f t="shared" si="59"/>
        <v>64.489999999999995</v>
      </c>
    </row>
    <row r="929" spans="1:8" x14ac:dyDescent="0.35">
      <c r="A929" s="5">
        <v>40714</v>
      </c>
      <c r="B929" s="4">
        <f>VLOOKUP($A929,'Implied Correlation'!D:E,2,0)</f>
        <v>64.56</v>
      </c>
      <c r="C929" s="4">
        <f>VLOOKUP($A929,'Implied Correlation'!G:H,2,0)</f>
        <v>60.76</v>
      </c>
      <c r="D929" s="4" t="e">
        <f>VLOOKUP($A929,'Implied Correlation'!A:B,2,0)</f>
        <v>#N/A</v>
      </c>
      <c r="E929" s="4">
        <f t="shared" si="56"/>
        <v>64.56</v>
      </c>
      <c r="F929" s="4">
        <f t="shared" si="57"/>
        <v>60.76</v>
      </c>
      <c r="G929" s="4">
        <f t="shared" si="58"/>
        <v>62.66</v>
      </c>
      <c r="H929" s="4">
        <f t="shared" si="59"/>
        <v>62.66</v>
      </c>
    </row>
    <row r="930" spans="1:8" x14ac:dyDescent="0.35">
      <c r="A930" s="5">
        <v>40715</v>
      </c>
      <c r="B930" s="4">
        <f>VLOOKUP($A930,'Implied Correlation'!D:E,2,0)</f>
        <v>64.47</v>
      </c>
      <c r="C930" s="4">
        <f>VLOOKUP($A930,'Implied Correlation'!G:H,2,0)</f>
        <v>59.63</v>
      </c>
      <c r="D930" s="4" t="e">
        <f>VLOOKUP($A930,'Implied Correlation'!A:B,2,0)</f>
        <v>#N/A</v>
      </c>
      <c r="E930" s="4">
        <f t="shared" si="56"/>
        <v>64.47</v>
      </c>
      <c r="F930" s="4">
        <f t="shared" si="57"/>
        <v>59.63</v>
      </c>
      <c r="G930" s="4">
        <f t="shared" si="58"/>
        <v>62.05</v>
      </c>
      <c r="H930" s="4">
        <f t="shared" si="59"/>
        <v>62.04999999999999</v>
      </c>
    </row>
    <row r="931" spans="1:8" x14ac:dyDescent="0.35">
      <c r="A931" s="5">
        <v>40716</v>
      </c>
      <c r="B931" s="4">
        <f>VLOOKUP($A931,'Implied Correlation'!D:E,2,0)</f>
        <v>66.86</v>
      </c>
      <c r="C931" s="4">
        <f>VLOOKUP($A931,'Implied Correlation'!G:H,2,0)</f>
        <v>63.24</v>
      </c>
      <c r="D931" s="4" t="e">
        <f>VLOOKUP($A931,'Implied Correlation'!A:B,2,0)</f>
        <v>#N/A</v>
      </c>
      <c r="E931" s="4">
        <f t="shared" si="56"/>
        <v>66.86</v>
      </c>
      <c r="F931" s="4">
        <f t="shared" si="57"/>
        <v>63.24</v>
      </c>
      <c r="G931" s="4">
        <f t="shared" si="58"/>
        <v>65.05</v>
      </c>
      <c r="H931" s="4">
        <f t="shared" si="59"/>
        <v>65.05</v>
      </c>
    </row>
    <row r="932" spans="1:8" x14ac:dyDescent="0.35">
      <c r="A932" s="5">
        <v>40717</v>
      </c>
      <c r="B932" s="4">
        <f>VLOOKUP($A932,'Implied Correlation'!D:E,2,0)</f>
        <v>66.61</v>
      </c>
      <c r="C932" s="4">
        <f>VLOOKUP($A932,'Implied Correlation'!G:H,2,0)</f>
        <v>60.34</v>
      </c>
      <c r="D932" s="4" t="e">
        <f>VLOOKUP($A932,'Implied Correlation'!A:B,2,0)</f>
        <v>#N/A</v>
      </c>
      <c r="E932" s="4">
        <f t="shared" si="56"/>
        <v>66.61</v>
      </c>
      <c r="F932" s="4">
        <f t="shared" si="57"/>
        <v>60.34</v>
      </c>
      <c r="G932" s="4">
        <f t="shared" si="58"/>
        <v>63.475000000000001</v>
      </c>
      <c r="H932" s="4">
        <f t="shared" si="59"/>
        <v>63.475000000000001</v>
      </c>
    </row>
    <row r="933" spans="1:8" x14ac:dyDescent="0.35">
      <c r="A933" s="5">
        <v>40718</v>
      </c>
      <c r="B933" s="4">
        <f>VLOOKUP($A933,'Implied Correlation'!D:E,2,0)</f>
        <v>66.069999999999993</v>
      </c>
      <c r="C933" s="4">
        <f>VLOOKUP($A933,'Implied Correlation'!G:H,2,0)</f>
        <v>62.1</v>
      </c>
      <c r="D933" s="4" t="e">
        <f>VLOOKUP($A933,'Implied Correlation'!A:B,2,0)</f>
        <v>#N/A</v>
      </c>
      <c r="E933" s="4">
        <f t="shared" si="56"/>
        <v>66.069999999999993</v>
      </c>
      <c r="F933" s="4">
        <f t="shared" si="57"/>
        <v>62.1</v>
      </c>
      <c r="G933" s="4">
        <f t="shared" si="58"/>
        <v>64.084999999999994</v>
      </c>
      <c r="H933" s="4">
        <f t="shared" si="59"/>
        <v>64.084999999999994</v>
      </c>
    </row>
    <row r="934" spans="1:8" x14ac:dyDescent="0.35">
      <c r="A934" s="5">
        <v>40721</v>
      </c>
      <c r="B934" s="4">
        <f>VLOOKUP($A934,'Implied Correlation'!D:E,2,0)</f>
        <v>66.260000000000005</v>
      </c>
      <c r="C934" s="4">
        <f>VLOOKUP($A934,'Implied Correlation'!G:H,2,0)</f>
        <v>59.6</v>
      </c>
      <c r="D934" s="4" t="e">
        <f>VLOOKUP($A934,'Implied Correlation'!A:B,2,0)</f>
        <v>#N/A</v>
      </c>
      <c r="E934" s="4">
        <f t="shared" si="56"/>
        <v>66.260000000000005</v>
      </c>
      <c r="F934" s="4">
        <f t="shared" si="57"/>
        <v>59.6</v>
      </c>
      <c r="G934" s="4">
        <f t="shared" si="58"/>
        <v>62.930000000000007</v>
      </c>
      <c r="H934" s="4">
        <f t="shared" si="59"/>
        <v>62.930000000000007</v>
      </c>
    </row>
    <row r="935" spans="1:8" x14ac:dyDescent="0.35">
      <c r="A935" s="5">
        <v>40722</v>
      </c>
      <c r="B935" s="4">
        <f>VLOOKUP($A935,'Implied Correlation'!D:E,2,0)</f>
        <v>66.55</v>
      </c>
      <c r="C935" s="4">
        <f>VLOOKUP($A935,'Implied Correlation'!G:H,2,0)</f>
        <v>58.64</v>
      </c>
      <c r="D935" s="4" t="e">
        <f>VLOOKUP($A935,'Implied Correlation'!A:B,2,0)</f>
        <v>#N/A</v>
      </c>
      <c r="E935" s="4">
        <f t="shared" si="56"/>
        <v>66.55</v>
      </c>
      <c r="F935" s="4">
        <f t="shared" si="57"/>
        <v>58.64</v>
      </c>
      <c r="G935" s="4">
        <f t="shared" si="58"/>
        <v>62.594999999999999</v>
      </c>
      <c r="H935" s="4">
        <f t="shared" si="59"/>
        <v>62.594999999999999</v>
      </c>
    </row>
    <row r="936" spans="1:8" x14ac:dyDescent="0.35">
      <c r="A936" s="5">
        <v>40723</v>
      </c>
      <c r="B936" s="4">
        <f>VLOOKUP($A936,'Implied Correlation'!D:E,2,0)</f>
        <v>64.14</v>
      </c>
      <c r="C936" s="4">
        <f>VLOOKUP($A936,'Implied Correlation'!G:H,2,0)</f>
        <v>55.26</v>
      </c>
      <c r="D936" s="4" t="e">
        <f>VLOOKUP($A936,'Implied Correlation'!A:B,2,0)</f>
        <v>#N/A</v>
      </c>
      <c r="E936" s="4">
        <f t="shared" si="56"/>
        <v>64.14</v>
      </c>
      <c r="F936" s="4">
        <f t="shared" si="57"/>
        <v>55.26</v>
      </c>
      <c r="G936" s="4">
        <f t="shared" si="58"/>
        <v>59.7</v>
      </c>
      <c r="H936" s="4">
        <f t="shared" si="59"/>
        <v>59.70000000000001</v>
      </c>
    </row>
    <row r="937" spans="1:8" x14ac:dyDescent="0.35">
      <c r="A937" s="5">
        <v>40724</v>
      </c>
      <c r="B937" s="4">
        <f>VLOOKUP($A937,'Implied Correlation'!D:E,2,0)</f>
        <v>64.260000000000005</v>
      </c>
      <c r="C937" s="4">
        <f>VLOOKUP($A937,'Implied Correlation'!G:H,2,0)</f>
        <v>55.88</v>
      </c>
      <c r="D937" s="4" t="e">
        <f>VLOOKUP($A937,'Implied Correlation'!A:B,2,0)</f>
        <v>#N/A</v>
      </c>
      <c r="E937" s="4">
        <f t="shared" si="56"/>
        <v>64.260000000000005</v>
      </c>
      <c r="F937" s="4">
        <f t="shared" si="57"/>
        <v>55.88</v>
      </c>
      <c r="G937" s="4">
        <f t="shared" si="58"/>
        <v>60.070000000000007</v>
      </c>
      <c r="H937" s="4">
        <f t="shared" si="59"/>
        <v>60.070000000000014</v>
      </c>
    </row>
    <row r="938" spans="1:8" x14ac:dyDescent="0.35">
      <c r="A938" s="5">
        <v>40725</v>
      </c>
      <c r="B938" s="4">
        <f>VLOOKUP($A938,'Implied Correlation'!D:E,2,0)</f>
        <v>63.55</v>
      </c>
      <c r="C938" s="4">
        <f>VLOOKUP($A938,'Implied Correlation'!G:H,2,0)</f>
        <v>55.61</v>
      </c>
      <c r="D938" s="4" t="e">
        <f>VLOOKUP($A938,'Implied Correlation'!A:B,2,0)</f>
        <v>#N/A</v>
      </c>
      <c r="E938" s="4">
        <f t="shared" si="56"/>
        <v>63.55</v>
      </c>
      <c r="F938" s="4">
        <f t="shared" si="57"/>
        <v>55.61</v>
      </c>
      <c r="G938" s="4">
        <f t="shared" si="58"/>
        <v>59.58</v>
      </c>
      <c r="H938" s="4">
        <f t="shared" si="59"/>
        <v>59.580000000000005</v>
      </c>
    </row>
    <row r="939" spans="1:8" x14ac:dyDescent="0.35">
      <c r="A939" s="5">
        <v>40728</v>
      </c>
      <c r="B939" s="4" t="e">
        <f>VLOOKUP($A939,'Implied Correlation'!D:E,2,0)</f>
        <v>#N/A</v>
      </c>
      <c r="C939" s="4" t="e">
        <f>VLOOKUP($A939,'Implied Correlation'!G:H,2,0)</f>
        <v>#N/A</v>
      </c>
      <c r="D939" s="4" t="e">
        <f>VLOOKUP($A939,'Implied Correlation'!A:B,2,0)</f>
        <v>#N/A</v>
      </c>
      <c r="E939" s="4" t="e">
        <f t="shared" si="56"/>
        <v>#N/A</v>
      </c>
      <c r="F939" s="4" t="e">
        <f t="shared" si="57"/>
        <v>#N/A</v>
      </c>
      <c r="G939" s="4" t="e">
        <f t="shared" si="58"/>
        <v>#N/A</v>
      </c>
      <c r="H939" s="4" t="e">
        <f t="shared" si="59"/>
        <v>#N/A</v>
      </c>
    </row>
    <row r="940" spans="1:8" x14ac:dyDescent="0.35">
      <c r="A940" s="5">
        <v>40729</v>
      </c>
      <c r="B940" s="4">
        <f>VLOOKUP($A940,'Implied Correlation'!D:E,2,0)</f>
        <v>64.09</v>
      </c>
      <c r="C940" s="4">
        <f>VLOOKUP($A940,'Implied Correlation'!G:H,2,0)</f>
        <v>55.53</v>
      </c>
      <c r="D940" s="4" t="e">
        <f>VLOOKUP($A940,'Implied Correlation'!A:B,2,0)</f>
        <v>#N/A</v>
      </c>
      <c r="E940" s="4">
        <f t="shared" si="56"/>
        <v>64.09</v>
      </c>
      <c r="F940" s="4">
        <f t="shared" si="57"/>
        <v>55.53</v>
      </c>
      <c r="G940" s="4">
        <f t="shared" si="58"/>
        <v>59.81</v>
      </c>
      <c r="H940" s="4">
        <f t="shared" si="59"/>
        <v>59.81</v>
      </c>
    </row>
    <row r="941" spans="1:8" x14ac:dyDescent="0.35">
      <c r="A941" s="5">
        <v>40730</v>
      </c>
      <c r="B941" s="4">
        <f>VLOOKUP($A941,'Implied Correlation'!D:E,2,0)</f>
        <v>62.3</v>
      </c>
      <c r="C941" s="4">
        <f>VLOOKUP($A941,'Implied Correlation'!G:H,2,0)</f>
        <v>55.53</v>
      </c>
      <c r="D941" s="4" t="e">
        <f>VLOOKUP($A941,'Implied Correlation'!A:B,2,0)</f>
        <v>#N/A</v>
      </c>
      <c r="E941" s="4">
        <f t="shared" si="56"/>
        <v>62.3</v>
      </c>
      <c r="F941" s="4">
        <f t="shared" si="57"/>
        <v>55.53</v>
      </c>
      <c r="G941" s="4">
        <f t="shared" si="58"/>
        <v>58.914999999999999</v>
      </c>
      <c r="H941" s="4">
        <f t="shared" si="59"/>
        <v>58.914999999999999</v>
      </c>
    </row>
    <row r="942" spans="1:8" x14ac:dyDescent="0.35">
      <c r="A942" s="5">
        <v>40731</v>
      </c>
      <c r="B942" s="4">
        <f>VLOOKUP($A942,'Implied Correlation'!D:E,2,0)</f>
        <v>62.27</v>
      </c>
      <c r="C942" s="4">
        <f>VLOOKUP($A942,'Implied Correlation'!G:H,2,0)</f>
        <v>54.13</v>
      </c>
      <c r="D942" s="4" t="e">
        <f>VLOOKUP($A942,'Implied Correlation'!A:B,2,0)</f>
        <v>#N/A</v>
      </c>
      <c r="E942" s="4">
        <f t="shared" si="56"/>
        <v>62.27</v>
      </c>
      <c r="F942" s="4">
        <f t="shared" si="57"/>
        <v>54.13</v>
      </c>
      <c r="G942" s="4">
        <f t="shared" si="58"/>
        <v>58.2</v>
      </c>
      <c r="H942" s="4">
        <f t="shared" si="59"/>
        <v>58.20000000000001</v>
      </c>
    </row>
    <row r="943" spans="1:8" x14ac:dyDescent="0.35">
      <c r="A943" s="5">
        <v>40732</v>
      </c>
      <c r="B943" s="4">
        <f>VLOOKUP($A943,'Implied Correlation'!D:E,2,0)</f>
        <v>63.29</v>
      </c>
      <c r="C943" s="4">
        <f>VLOOKUP($A943,'Implied Correlation'!G:H,2,0)</f>
        <v>54.61</v>
      </c>
      <c r="D943" s="4" t="e">
        <f>VLOOKUP($A943,'Implied Correlation'!A:B,2,0)</f>
        <v>#N/A</v>
      </c>
      <c r="E943" s="4">
        <f t="shared" si="56"/>
        <v>63.29</v>
      </c>
      <c r="F943" s="4">
        <f t="shared" si="57"/>
        <v>54.61</v>
      </c>
      <c r="G943" s="4">
        <f t="shared" si="58"/>
        <v>58.95</v>
      </c>
      <c r="H943" s="4">
        <f t="shared" si="59"/>
        <v>58.95000000000001</v>
      </c>
    </row>
    <row r="944" spans="1:8" x14ac:dyDescent="0.35">
      <c r="A944" s="5">
        <v>40735</v>
      </c>
      <c r="B944" s="4">
        <f>VLOOKUP($A944,'Implied Correlation'!D:E,2,0)</f>
        <v>65.33</v>
      </c>
      <c r="C944" s="4">
        <f>VLOOKUP($A944,'Implied Correlation'!G:H,2,0)</f>
        <v>59.54</v>
      </c>
      <c r="D944" s="4" t="e">
        <f>VLOOKUP($A944,'Implied Correlation'!A:B,2,0)</f>
        <v>#N/A</v>
      </c>
      <c r="E944" s="4">
        <f t="shared" si="56"/>
        <v>65.33</v>
      </c>
      <c r="F944" s="4">
        <f t="shared" si="57"/>
        <v>59.54</v>
      </c>
      <c r="G944" s="4">
        <f t="shared" si="58"/>
        <v>62.435000000000002</v>
      </c>
      <c r="H944" s="4">
        <f t="shared" si="59"/>
        <v>62.435000000000002</v>
      </c>
    </row>
    <row r="945" spans="1:8" x14ac:dyDescent="0.35">
      <c r="A945" s="5">
        <v>40736</v>
      </c>
      <c r="B945" s="4">
        <f>VLOOKUP($A945,'Implied Correlation'!D:E,2,0)</f>
        <v>68.36</v>
      </c>
      <c r="C945" s="4">
        <f>VLOOKUP($A945,'Implied Correlation'!G:H,2,0)</f>
        <v>62.4</v>
      </c>
      <c r="D945" s="4" t="e">
        <f>VLOOKUP($A945,'Implied Correlation'!A:B,2,0)</f>
        <v>#N/A</v>
      </c>
      <c r="E945" s="4">
        <f t="shared" si="56"/>
        <v>68.36</v>
      </c>
      <c r="F945" s="4">
        <f t="shared" si="57"/>
        <v>62.4</v>
      </c>
      <c r="G945" s="4">
        <f t="shared" si="58"/>
        <v>65.38</v>
      </c>
      <c r="H945" s="4">
        <f t="shared" si="59"/>
        <v>65.38</v>
      </c>
    </row>
    <row r="946" spans="1:8" x14ac:dyDescent="0.35">
      <c r="A946" s="5">
        <v>40737</v>
      </c>
      <c r="B946" s="4">
        <f>VLOOKUP($A946,'Implied Correlation'!D:E,2,0)</f>
        <v>68.67</v>
      </c>
      <c r="C946" s="4">
        <f>VLOOKUP($A946,'Implied Correlation'!G:H,2,0)</f>
        <v>61.97</v>
      </c>
      <c r="D946" s="4" t="e">
        <f>VLOOKUP($A946,'Implied Correlation'!A:B,2,0)</f>
        <v>#N/A</v>
      </c>
      <c r="E946" s="4">
        <f t="shared" si="56"/>
        <v>68.67</v>
      </c>
      <c r="F946" s="4">
        <f t="shared" si="57"/>
        <v>61.97</v>
      </c>
      <c r="G946" s="4">
        <f t="shared" si="58"/>
        <v>65.319999999999993</v>
      </c>
      <c r="H946" s="4">
        <f t="shared" si="59"/>
        <v>65.319999999999993</v>
      </c>
    </row>
    <row r="947" spans="1:8" x14ac:dyDescent="0.35">
      <c r="A947" s="5">
        <v>40738</v>
      </c>
      <c r="B947" s="4">
        <f>VLOOKUP($A947,'Implied Correlation'!D:E,2,0)</f>
        <v>69.819999999999993</v>
      </c>
      <c r="C947" s="4">
        <f>VLOOKUP($A947,'Implied Correlation'!G:H,2,0)</f>
        <v>62.79</v>
      </c>
      <c r="D947" s="4" t="e">
        <f>VLOOKUP($A947,'Implied Correlation'!A:B,2,0)</f>
        <v>#N/A</v>
      </c>
      <c r="E947" s="4">
        <f t="shared" si="56"/>
        <v>69.819999999999993</v>
      </c>
      <c r="F947" s="4">
        <f t="shared" si="57"/>
        <v>62.79</v>
      </c>
      <c r="G947" s="4">
        <f t="shared" si="58"/>
        <v>66.304999999999993</v>
      </c>
      <c r="H947" s="4">
        <f t="shared" si="59"/>
        <v>66.304999999999993</v>
      </c>
    </row>
    <row r="948" spans="1:8" x14ac:dyDescent="0.35">
      <c r="A948" s="5">
        <v>40739</v>
      </c>
      <c r="B948" s="4">
        <f>VLOOKUP($A948,'Implied Correlation'!D:E,2,0)</f>
        <v>65.77</v>
      </c>
      <c r="C948" s="4">
        <f>VLOOKUP($A948,'Implied Correlation'!G:H,2,0)</f>
        <v>58.7</v>
      </c>
      <c r="D948" s="4" t="e">
        <f>VLOOKUP($A948,'Implied Correlation'!A:B,2,0)</f>
        <v>#N/A</v>
      </c>
      <c r="E948" s="4">
        <f t="shared" si="56"/>
        <v>65.77</v>
      </c>
      <c r="F948" s="4">
        <f t="shared" si="57"/>
        <v>58.7</v>
      </c>
      <c r="G948" s="4">
        <f t="shared" si="58"/>
        <v>62.234999999999999</v>
      </c>
      <c r="H948" s="4">
        <f t="shared" si="59"/>
        <v>62.234999999999992</v>
      </c>
    </row>
    <row r="949" spans="1:8" x14ac:dyDescent="0.35">
      <c r="A949" s="5">
        <v>40742</v>
      </c>
      <c r="B949" s="4">
        <f>VLOOKUP($A949,'Implied Correlation'!D:E,2,0)</f>
        <v>66.13</v>
      </c>
      <c r="C949" s="4">
        <f>VLOOKUP($A949,'Implied Correlation'!G:H,2,0)</f>
        <v>60.01</v>
      </c>
      <c r="D949" s="4" t="e">
        <f>VLOOKUP($A949,'Implied Correlation'!A:B,2,0)</f>
        <v>#N/A</v>
      </c>
      <c r="E949" s="4">
        <f t="shared" si="56"/>
        <v>66.13</v>
      </c>
      <c r="F949" s="4">
        <f t="shared" si="57"/>
        <v>60.01</v>
      </c>
      <c r="G949" s="4">
        <f t="shared" si="58"/>
        <v>63.069999999999993</v>
      </c>
      <c r="H949" s="4">
        <f t="shared" si="59"/>
        <v>63.069999999999993</v>
      </c>
    </row>
    <row r="950" spans="1:8" x14ac:dyDescent="0.35">
      <c r="A950" s="5">
        <v>40743</v>
      </c>
      <c r="B950" s="4">
        <f>VLOOKUP($A950,'Implied Correlation'!D:E,2,0)</f>
        <v>65.63</v>
      </c>
      <c r="C950" s="4">
        <f>VLOOKUP($A950,'Implied Correlation'!G:H,2,0)</f>
        <v>58.68</v>
      </c>
      <c r="D950" s="4" t="e">
        <f>VLOOKUP($A950,'Implied Correlation'!A:B,2,0)</f>
        <v>#N/A</v>
      </c>
      <c r="E950" s="4">
        <f t="shared" si="56"/>
        <v>65.63</v>
      </c>
      <c r="F950" s="4">
        <f t="shared" si="57"/>
        <v>58.68</v>
      </c>
      <c r="G950" s="4">
        <f t="shared" si="58"/>
        <v>62.155000000000001</v>
      </c>
      <c r="H950" s="4">
        <f t="shared" si="59"/>
        <v>62.155000000000001</v>
      </c>
    </row>
    <row r="951" spans="1:8" x14ac:dyDescent="0.35">
      <c r="A951" s="5">
        <v>40744</v>
      </c>
      <c r="B951" s="4">
        <f>VLOOKUP($A951,'Implied Correlation'!D:E,2,0)</f>
        <v>65.47</v>
      </c>
      <c r="C951" s="4">
        <f>VLOOKUP($A951,'Implied Correlation'!G:H,2,0)</f>
        <v>59.55</v>
      </c>
      <c r="D951" s="4" t="e">
        <f>VLOOKUP($A951,'Implied Correlation'!A:B,2,0)</f>
        <v>#N/A</v>
      </c>
      <c r="E951" s="4">
        <f t="shared" si="56"/>
        <v>65.47</v>
      </c>
      <c r="F951" s="4">
        <f t="shared" si="57"/>
        <v>59.55</v>
      </c>
      <c r="G951" s="4">
        <f t="shared" si="58"/>
        <v>62.51</v>
      </c>
      <c r="H951" s="4">
        <f t="shared" si="59"/>
        <v>62.51</v>
      </c>
    </row>
    <row r="952" spans="1:8" x14ac:dyDescent="0.35">
      <c r="A952" s="5">
        <v>40745</v>
      </c>
      <c r="B952" s="4">
        <f>VLOOKUP($A952,'Implied Correlation'!D:E,2,0)</f>
        <v>61.63</v>
      </c>
      <c r="C952" s="4">
        <f>VLOOKUP($A952,'Implied Correlation'!G:H,2,0)</f>
        <v>55.45</v>
      </c>
      <c r="D952" s="4" t="e">
        <f>VLOOKUP($A952,'Implied Correlation'!A:B,2,0)</f>
        <v>#N/A</v>
      </c>
      <c r="E952" s="4">
        <f t="shared" si="56"/>
        <v>61.63</v>
      </c>
      <c r="F952" s="4">
        <f t="shared" si="57"/>
        <v>55.45</v>
      </c>
      <c r="G952" s="4">
        <f t="shared" si="58"/>
        <v>58.540000000000006</v>
      </c>
      <c r="H952" s="4">
        <f t="shared" si="59"/>
        <v>58.54</v>
      </c>
    </row>
    <row r="953" spans="1:8" x14ac:dyDescent="0.35">
      <c r="A953" s="5">
        <v>40746</v>
      </c>
      <c r="B953" s="4">
        <f>VLOOKUP($A953,'Implied Correlation'!D:E,2,0)</f>
        <v>62.79</v>
      </c>
      <c r="C953" s="4">
        <f>VLOOKUP($A953,'Implied Correlation'!G:H,2,0)</f>
        <v>55.93</v>
      </c>
      <c r="D953" s="4" t="e">
        <f>VLOOKUP($A953,'Implied Correlation'!A:B,2,0)</f>
        <v>#N/A</v>
      </c>
      <c r="E953" s="4">
        <f t="shared" si="56"/>
        <v>62.79</v>
      </c>
      <c r="F953" s="4">
        <f t="shared" si="57"/>
        <v>55.93</v>
      </c>
      <c r="G953" s="4">
        <f t="shared" si="58"/>
        <v>59.36</v>
      </c>
      <c r="H953" s="4">
        <f t="shared" si="59"/>
        <v>59.359999999999992</v>
      </c>
    </row>
    <row r="954" spans="1:8" x14ac:dyDescent="0.35">
      <c r="A954" s="5">
        <v>40749</v>
      </c>
      <c r="B954" s="4">
        <f>VLOOKUP($A954,'Implied Correlation'!D:E,2,0)</f>
        <v>68.48</v>
      </c>
      <c r="C954" s="4">
        <f>VLOOKUP($A954,'Implied Correlation'!G:H,2,0)</f>
        <v>60.55</v>
      </c>
      <c r="D954" s="4" t="e">
        <f>VLOOKUP($A954,'Implied Correlation'!A:B,2,0)</f>
        <v>#N/A</v>
      </c>
      <c r="E954" s="4">
        <f t="shared" si="56"/>
        <v>68.48</v>
      </c>
      <c r="F954" s="4">
        <f t="shared" si="57"/>
        <v>60.55</v>
      </c>
      <c r="G954" s="4">
        <f t="shared" si="58"/>
        <v>64.515000000000001</v>
      </c>
      <c r="H954" s="4">
        <f t="shared" si="59"/>
        <v>64.515000000000001</v>
      </c>
    </row>
    <row r="955" spans="1:8" x14ac:dyDescent="0.35">
      <c r="A955" s="5">
        <v>40750</v>
      </c>
      <c r="B955" s="4">
        <f>VLOOKUP($A955,'Implied Correlation'!D:E,2,0)</f>
        <v>68.709999999999994</v>
      </c>
      <c r="C955" s="4">
        <f>VLOOKUP($A955,'Implied Correlation'!G:H,2,0)</f>
        <v>62.67</v>
      </c>
      <c r="D955" s="4" t="e">
        <f>VLOOKUP($A955,'Implied Correlation'!A:B,2,0)</f>
        <v>#N/A</v>
      </c>
      <c r="E955" s="4">
        <f t="shared" si="56"/>
        <v>68.709999999999994</v>
      </c>
      <c r="F955" s="4">
        <f t="shared" si="57"/>
        <v>62.67</v>
      </c>
      <c r="G955" s="4">
        <f t="shared" si="58"/>
        <v>65.69</v>
      </c>
      <c r="H955" s="4">
        <f t="shared" si="59"/>
        <v>65.69</v>
      </c>
    </row>
    <row r="956" spans="1:8" x14ac:dyDescent="0.35">
      <c r="A956" s="5">
        <v>40751</v>
      </c>
      <c r="B956" s="4">
        <f>VLOOKUP($A956,'Implied Correlation'!D:E,2,0)</f>
        <v>68.17</v>
      </c>
      <c r="C956" s="4">
        <f>VLOOKUP($A956,'Implied Correlation'!G:H,2,0)</f>
        <v>64.75</v>
      </c>
      <c r="D956" s="4" t="e">
        <f>VLOOKUP($A956,'Implied Correlation'!A:B,2,0)</f>
        <v>#N/A</v>
      </c>
      <c r="E956" s="4">
        <f t="shared" si="56"/>
        <v>68.17</v>
      </c>
      <c r="F956" s="4">
        <f t="shared" si="57"/>
        <v>64.75</v>
      </c>
      <c r="G956" s="4">
        <f t="shared" si="58"/>
        <v>66.460000000000008</v>
      </c>
      <c r="H956" s="4">
        <f t="shared" si="59"/>
        <v>66.460000000000008</v>
      </c>
    </row>
    <row r="957" spans="1:8" x14ac:dyDescent="0.35">
      <c r="A957" s="5">
        <v>40752</v>
      </c>
      <c r="B957" s="4">
        <f>VLOOKUP($A957,'Implied Correlation'!D:E,2,0)</f>
        <v>67.5</v>
      </c>
      <c r="C957" s="4">
        <f>VLOOKUP($A957,'Implied Correlation'!G:H,2,0)</f>
        <v>63.75</v>
      </c>
      <c r="D957" s="4" t="e">
        <f>VLOOKUP($A957,'Implied Correlation'!A:B,2,0)</f>
        <v>#N/A</v>
      </c>
      <c r="E957" s="4">
        <f t="shared" si="56"/>
        <v>67.5</v>
      </c>
      <c r="F957" s="4">
        <f t="shared" si="57"/>
        <v>63.75</v>
      </c>
      <c r="G957" s="4">
        <f t="shared" si="58"/>
        <v>65.625</v>
      </c>
      <c r="H957" s="4">
        <f t="shared" si="59"/>
        <v>65.625</v>
      </c>
    </row>
    <row r="958" spans="1:8" x14ac:dyDescent="0.35">
      <c r="A958" s="5">
        <v>40753</v>
      </c>
      <c r="B958" s="4">
        <f>VLOOKUP($A958,'Implied Correlation'!D:E,2,0)</f>
        <v>63.46</v>
      </c>
      <c r="C958" s="4">
        <f>VLOOKUP($A958,'Implied Correlation'!G:H,2,0)</f>
        <v>59.41</v>
      </c>
      <c r="D958" s="4" t="e">
        <f>VLOOKUP($A958,'Implied Correlation'!A:B,2,0)</f>
        <v>#N/A</v>
      </c>
      <c r="E958" s="4">
        <f t="shared" si="56"/>
        <v>63.46</v>
      </c>
      <c r="F958" s="4">
        <f t="shared" si="57"/>
        <v>59.41</v>
      </c>
      <c r="G958" s="4">
        <f t="shared" si="58"/>
        <v>61.435000000000002</v>
      </c>
      <c r="H958" s="4">
        <f t="shared" si="59"/>
        <v>61.435000000000002</v>
      </c>
    </row>
    <row r="959" spans="1:8" x14ac:dyDescent="0.35">
      <c r="A959" s="5">
        <v>40756</v>
      </c>
      <c r="B959" s="4">
        <f>VLOOKUP($A959,'Implied Correlation'!D:E,2,0)</f>
        <v>62.81</v>
      </c>
      <c r="C959" s="4">
        <f>VLOOKUP($A959,'Implied Correlation'!G:H,2,0)</f>
        <v>60.13</v>
      </c>
      <c r="D959" s="4" t="e">
        <f>VLOOKUP($A959,'Implied Correlation'!A:B,2,0)</f>
        <v>#N/A</v>
      </c>
      <c r="E959" s="4">
        <f t="shared" si="56"/>
        <v>62.81</v>
      </c>
      <c r="F959" s="4">
        <f t="shared" si="57"/>
        <v>60.13</v>
      </c>
      <c r="G959" s="4">
        <f t="shared" si="58"/>
        <v>61.47</v>
      </c>
      <c r="H959" s="4">
        <f t="shared" si="59"/>
        <v>61.47</v>
      </c>
    </row>
    <row r="960" spans="1:8" x14ac:dyDescent="0.35">
      <c r="A960" s="5">
        <v>40757</v>
      </c>
      <c r="B960" s="4">
        <f>VLOOKUP($A960,'Implied Correlation'!D:E,2,0)</f>
        <v>66.040000000000006</v>
      </c>
      <c r="C960" s="4">
        <f>VLOOKUP($A960,'Implied Correlation'!G:H,2,0)</f>
        <v>64.8</v>
      </c>
      <c r="D960" s="4" t="e">
        <f>VLOOKUP($A960,'Implied Correlation'!A:B,2,0)</f>
        <v>#N/A</v>
      </c>
      <c r="E960" s="4">
        <f t="shared" si="56"/>
        <v>66.040000000000006</v>
      </c>
      <c r="F960" s="4">
        <f t="shared" si="57"/>
        <v>64.8</v>
      </c>
      <c r="G960" s="4">
        <f t="shared" si="58"/>
        <v>65.42</v>
      </c>
      <c r="H960" s="4">
        <f t="shared" si="59"/>
        <v>65.42</v>
      </c>
    </row>
    <row r="961" spans="1:8" x14ac:dyDescent="0.35">
      <c r="A961" s="5">
        <v>40758</v>
      </c>
      <c r="B961" s="4">
        <f>VLOOKUP($A961,'Implied Correlation'!D:E,2,0)</f>
        <v>67.31</v>
      </c>
      <c r="C961" s="4">
        <f>VLOOKUP($A961,'Implied Correlation'!G:H,2,0)</f>
        <v>63.31</v>
      </c>
      <c r="D961" s="4" t="e">
        <f>VLOOKUP($A961,'Implied Correlation'!A:B,2,0)</f>
        <v>#N/A</v>
      </c>
      <c r="E961" s="4">
        <f t="shared" si="56"/>
        <v>67.31</v>
      </c>
      <c r="F961" s="4">
        <f t="shared" si="57"/>
        <v>63.31</v>
      </c>
      <c r="G961" s="4">
        <f t="shared" si="58"/>
        <v>65.31</v>
      </c>
      <c r="H961" s="4">
        <f t="shared" si="59"/>
        <v>65.31</v>
      </c>
    </row>
    <row r="962" spans="1:8" x14ac:dyDescent="0.35">
      <c r="A962" s="5">
        <v>40759</v>
      </c>
      <c r="B962" s="4">
        <f>VLOOKUP($A962,'Implied Correlation'!D:E,2,0)</f>
        <v>72.010000000000005</v>
      </c>
      <c r="C962" s="4">
        <f>VLOOKUP($A962,'Implied Correlation'!G:H,2,0)</f>
        <v>72.510000000000005</v>
      </c>
      <c r="D962" s="4" t="e">
        <f>VLOOKUP($A962,'Implied Correlation'!A:B,2,0)</f>
        <v>#N/A</v>
      </c>
      <c r="E962" s="4">
        <f t="shared" si="56"/>
        <v>72.010000000000005</v>
      </c>
      <c r="F962" s="4">
        <f t="shared" si="57"/>
        <v>72.510000000000005</v>
      </c>
      <c r="G962" s="4">
        <f t="shared" si="58"/>
        <v>72.260000000000005</v>
      </c>
      <c r="H962" s="4">
        <f t="shared" si="59"/>
        <v>72.260000000000005</v>
      </c>
    </row>
    <row r="963" spans="1:8" x14ac:dyDescent="0.35">
      <c r="A963" s="5">
        <v>40760</v>
      </c>
      <c r="B963" s="4">
        <f>VLOOKUP($A963,'Implied Correlation'!D:E,2,0)</f>
        <v>69.02</v>
      </c>
      <c r="C963" s="4">
        <f>VLOOKUP($A963,'Implied Correlation'!G:H,2,0)</f>
        <v>69.930000000000007</v>
      </c>
      <c r="D963" s="4" t="e">
        <f>VLOOKUP($A963,'Implied Correlation'!A:B,2,0)</f>
        <v>#N/A</v>
      </c>
      <c r="E963" s="4">
        <f t="shared" ref="E963:E1026" si="60">IF(ISNA(B963),IF(AND(ISNA(C963),ISNA(D963)),IF(ISNA(C963),D963,C963),AVERAGE(C963,D963)),B963)</f>
        <v>69.02</v>
      </c>
      <c r="F963" s="4">
        <f t="shared" ref="F963:F1026" si="61">IF(ISNA(C963),IF(AND(ISNA(D963),ISNA(B963)),IF(ISNA(D963),B963,D963),AVERAGE(D963,B963)),C963)</f>
        <v>69.930000000000007</v>
      </c>
      <c r="G963" s="4">
        <f t="shared" ref="G963:G1026" si="62">IF(ISNA(D963),IF(AND(ISNA(B963),ISNA(C963)),IF(ISNA(B963),C963,B963),AVERAGE(B963,C963)),D963)</f>
        <v>69.474999999999994</v>
      </c>
      <c r="H963" s="4">
        <f t="shared" ref="H963:H1026" si="63">AVERAGE(E963:G963)</f>
        <v>69.474999999999994</v>
      </c>
    </row>
    <row r="964" spans="1:8" x14ac:dyDescent="0.35">
      <c r="A964" s="5">
        <v>40763</v>
      </c>
      <c r="B964" s="4">
        <f>VLOOKUP($A964,'Implied Correlation'!D:E,2,0)</f>
        <v>68.11</v>
      </c>
      <c r="C964" s="4">
        <f>VLOOKUP($A964,'Implied Correlation'!G:H,2,0)</f>
        <v>76.260000000000005</v>
      </c>
      <c r="D964" s="4" t="e">
        <f>VLOOKUP($A964,'Implied Correlation'!A:B,2,0)</f>
        <v>#N/A</v>
      </c>
      <c r="E964" s="4">
        <f t="shared" si="60"/>
        <v>68.11</v>
      </c>
      <c r="F964" s="4">
        <f t="shared" si="61"/>
        <v>76.260000000000005</v>
      </c>
      <c r="G964" s="4">
        <f t="shared" si="62"/>
        <v>72.185000000000002</v>
      </c>
      <c r="H964" s="4">
        <f t="shared" si="63"/>
        <v>72.185000000000002</v>
      </c>
    </row>
    <row r="965" spans="1:8" x14ac:dyDescent="0.35">
      <c r="A965" s="5">
        <v>40764</v>
      </c>
      <c r="B965" s="4">
        <f>VLOOKUP($A965,'Implied Correlation'!D:E,2,0)</f>
        <v>63.23</v>
      </c>
      <c r="C965" s="4">
        <f>VLOOKUP($A965,'Implied Correlation'!G:H,2,0)</f>
        <v>65.239999999999995</v>
      </c>
      <c r="D965" s="4" t="e">
        <f>VLOOKUP($A965,'Implied Correlation'!A:B,2,0)</f>
        <v>#N/A</v>
      </c>
      <c r="E965" s="4">
        <f t="shared" si="60"/>
        <v>63.23</v>
      </c>
      <c r="F965" s="4">
        <f t="shared" si="61"/>
        <v>65.239999999999995</v>
      </c>
      <c r="G965" s="4">
        <f t="shared" si="62"/>
        <v>64.234999999999999</v>
      </c>
      <c r="H965" s="4">
        <f t="shared" si="63"/>
        <v>64.234999999999999</v>
      </c>
    </row>
    <row r="966" spans="1:8" x14ac:dyDescent="0.35">
      <c r="A966" s="5">
        <v>40765</v>
      </c>
      <c r="B966" s="4">
        <f>VLOOKUP($A966,'Implied Correlation'!D:E,2,0)</f>
        <v>65.540000000000006</v>
      </c>
      <c r="C966" s="4">
        <f>VLOOKUP($A966,'Implied Correlation'!G:H,2,0)</f>
        <v>71.86</v>
      </c>
      <c r="D966" s="4" t="e">
        <f>VLOOKUP($A966,'Implied Correlation'!A:B,2,0)</f>
        <v>#N/A</v>
      </c>
      <c r="E966" s="4">
        <f t="shared" si="60"/>
        <v>65.540000000000006</v>
      </c>
      <c r="F966" s="4">
        <f t="shared" si="61"/>
        <v>71.86</v>
      </c>
      <c r="G966" s="4">
        <f t="shared" si="62"/>
        <v>68.7</v>
      </c>
      <c r="H966" s="4">
        <f t="shared" si="63"/>
        <v>68.7</v>
      </c>
    </row>
    <row r="967" spans="1:8" x14ac:dyDescent="0.35">
      <c r="A967" s="5">
        <v>40766</v>
      </c>
      <c r="B967" s="4">
        <f>VLOOKUP($A967,'Implied Correlation'!D:E,2,0)</f>
        <v>63.2</v>
      </c>
      <c r="C967" s="4">
        <f>VLOOKUP($A967,'Implied Correlation'!G:H,2,0)</f>
        <v>70.42</v>
      </c>
      <c r="D967" s="4" t="e">
        <f>VLOOKUP($A967,'Implied Correlation'!A:B,2,0)</f>
        <v>#N/A</v>
      </c>
      <c r="E967" s="4">
        <f t="shared" si="60"/>
        <v>63.2</v>
      </c>
      <c r="F967" s="4">
        <f t="shared" si="61"/>
        <v>70.42</v>
      </c>
      <c r="G967" s="4">
        <f t="shared" si="62"/>
        <v>66.81</v>
      </c>
      <c r="H967" s="4">
        <f t="shared" si="63"/>
        <v>66.81</v>
      </c>
    </row>
    <row r="968" spans="1:8" x14ac:dyDescent="0.35">
      <c r="A968" s="5">
        <v>40767</v>
      </c>
      <c r="B968" s="4">
        <f>VLOOKUP($A968,'Implied Correlation'!D:E,2,0)</f>
        <v>66.36</v>
      </c>
      <c r="C968" s="4">
        <f>VLOOKUP($A968,'Implied Correlation'!G:H,2,0)</f>
        <v>72.319999999999993</v>
      </c>
      <c r="D968" s="4" t="e">
        <f>VLOOKUP($A968,'Implied Correlation'!A:B,2,0)</f>
        <v>#N/A</v>
      </c>
      <c r="E968" s="4">
        <f t="shared" si="60"/>
        <v>66.36</v>
      </c>
      <c r="F968" s="4">
        <f t="shared" si="61"/>
        <v>72.319999999999993</v>
      </c>
      <c r="G968" s="4">
        <f t="shared" si="62"/>
        <v>69.34</v>
      </c>
      <c r="H968" s="4">
        <f t="shared" si="63"/>
        <v>69.34</v>
      </c>
    </row>
    <row r="969" spans="1:8" x14ac:dyDescent="0.35">
      <c r="A969" s="5">
        <v>40770</v>
      </c>
      <c r="B969" s="4">
        <f>VLOOKUP($A969,'Implied Correlation'!D:E,2,0)</f>
        <v>65.900000000000006</v>
      </c>
      <c r="C969" s="4">
        <f>VLOOKUP($A969,'Implied Correlation'!G:H,2,0)</f>
        <v>70.650000000000006</v>
      </c>
      <c r="D969" s="4" t="e">
        <f>VLOOKUP($A969,'Implied Correlation'!A:B,2,0)</f>
        <v>#N/A</v>
      </c>
      <c r="E969" s="4">
        <f t="shared" si="60"/>
        <v>65.900000000000006</v>
      </c>
      <c r="F969" s="4">
        <f t="shared" si="61"/>
        <v>70.650000000000006</v>
      </c>
      <c r="G969" s="4">
        <f t="shared" si="62"/>
        <v>68.275000000000006</v>
      </c>
      <c r="H969" s="4">
        <f t="shared" si="63"/>
        <v>68.275000000000006</v>
      </c>
    </row>
    <row r="970" spans="1:8" x14ac:dyDescent="0.35">
      <c r="A970" s="5">
        <v>40771</v>
      </c>
      <c r="B970" s="4">
        <f>VLOOKUP($A970,'Implied Correlation'!D:E,2,0)</f>
        <v>67.62</v>
      </c>
      <c r="C970" s="4">
        <f>VLOOKUP($A970,'Implied Correlation'!G:H,2,0)</f>
        <v>71.48</v>
      </c>
      <c r="D970" s="4" t="e">
        <f>VLOOKUP($A970,'Implied Correlation'!A:B,2,0)</f>
        <v>#N/A</v>
      </c>
      <c r="E970" s="4">
        <f t="shared" si="60"/>
        <v>67.62</v>
      </c>
      <c r="F970" s="4">
        <f t="shared" si="61"/>
        <v>71.48</v>
      </c>
      <c r="G970" s="4">
        <f t="shared" si="62"/>
        <v>69.550000000000011</v>
      </c>
      <c r="H970" s="4">
        <f t="shared" si="63"/>
        <v>69.550000000000011</v>
      </c>
    </row>
    <row r="971" spans="1:8" x14ac:dyDescent="0.35">
      <c r="A971" s="5">
        <v>40772</v>
      </c>
      <c r="B971" s="4">
        <f>VLOOKUP($A971,'Implied Correlation'!D:E,2,0)</f>
        <v>68.17</v>
      </c>
      <c r="C971" s="4">
        <f>VLOOKUP($A971,'Implied Correlation'!G:H,2,0)</f>
        <v>72.84</v>
      </c>
      <c r="D971" s="4" t="e">
        <f>VLOOKUP($A971,'Implied Correlation'!A:B,2,0)</f>
        <v>#N/A</v>
      </c>
      <c r="E971" s="4">
        <f t="shared" si="60"/>
        <v>68.17</v>
      </c>
      <c r="F971" s="4">
        <f t="shared" si="61"/>
        <v>72.84</v>
      </c>
      <c r="G971" s="4">
        <f t="shared" si="62"/>
        <v>70.504999999999995</v>
      </c>
      <c r="H971" s="4">
        <f t="shared" si="63"/>
        <v>70.504999999999995</v>
      </c>
    </row>
    <row r="972" spans="1:8" x14ac:dyDescent="0.35">
      <c r="A972" s="5">
        <v>40773</v>
      </c>
      <c r="B972" s="4">
        <f>VLOOKUP($A972,'Implied Correlation'!D:E,2,0)</f>
        <v>70.290000000000006</v>
      </c>
      <c r="C972" s="4">
        <f>VLOOKUP($A972,'Implied Correlation'!G:H,2,0)</f>
        <v>76.599999999999994</v>
      </c>
      <c r="D972" s="4" t="e">
        <f>VLOOKUP($A972,'Implied Correlation'!A:B,2,0)</f>
        <v>#N/A</v>
      </c>
      <c r="E972" s="4">
        <f t="shared" si="60"/>
        <v>70.290000000000006</v>
      </c>
      <c r="F972" s="4">
        <f t="shared" si="61"/>
        <v>76.599999999999994</v>
      </c>
      <c r="G972" s="4">
        <f t="shared" si="62"/>
        <v>73.444999999999993</v>
      </c>
      <c r="H972" s="4">
        <f t="shared" si="63"/>
        <v>73.444999999999993</v>
      </c>
    </row>
    <row r="973" spans="1:8" x14ac:dyDescent="0.35">
      <c r="A973" s="5">
        <v>40774</v>
      </c>
      <c r="B973" s="4">
        <f>VLOOKUP($A973,'Implied Correlation'!D:E,2,0)</f>
        <v>70.75</v>
      </c>
      <c r="C973" s="4">
        <f>VLOOKUP($A973,'Implied Correlation'!G:H,2,0)</f>
        <v>77.13</v>
      </c>
      <c r="D973" s="4" t="e">
        <f>VLOOKUP($A973,'Implied Correlation'!A:B,2,0)</f>
        <v>#N/A</v>
      </c>
      <c r="E973" s="4">
        <f t="shared" si="60"/>
        <v>70.75</v>
      </c>
      <c r="F973" s="4">
        <f t="shared" si="61"/>
        <v>77.13</v>
      </c>
      <c r="G973" s="4">
        <f t="shared" si="62"/>
        <v>73.94</v>
      </c>
      <c r="H973" s="4">
        <f t="shared" si="63"/>
        <v>73.94</v>
      </c>
    </row>
    <row r="974" spans="1:8" x14ac:dyDescent="0.35">
      <c r="A974" s="5">
        <v>40777</v>
      </c>
      <c r="B974" s="4">
        <f>VLOOKUP($A974,'Implied Correlation'!D:E,2,0)</f>
        <v>71.94</v>
      </c>
      <c r="C974" s="4">
        <f>VLOOKUP($A974,'Implied Correlation'!G:H,2,0)</f>
        <v>78.47</v>
      </c>
      <c r="D974" s="4" t="e">
        <f>VLOOKUP($A974,'Implied Correlation'!A:B,2,0)</f>
        <v>#N/A</v>
      </c>
      <c r="E974" s="4">
        <f t="shared" si="60"/>
        <v>71.94</v>
      </c>
      <c r="F974" s="4">
        <f t="shared" si="61"/>
        <v>78.47</v>
      </c>
      <c r="G974" s="4">
        <f t="shared" si="62"/>
        <v>75.204999999999998</v>
      </c>
      <c r="H974" s="4">
        <f t="shared" si="63"/>
        <v>75.204999999999998</v>
      </c>
    </row>
    <row r="975" spans="1:8" x14ac:dyDescent="0.35">
      <c r="A975" s="5">
        <v>40778</v>
      </c>
      <c r="B975" s="4">
        <f>VLOOKUP($A975,'Implied Correlation'!D:E,2,0)</f>
        <v>68</v>
      </c>
      <c r="C975" s="4">
        <f>VLOOKUP($A975,'Implied Correlation'!G:H,2,0)</f>
        <v>73.03</v>
      </c>
      <c r="D975" s="4" t="e">
        <f>VLOOKUP($A975,'Implied Correlation'!A:B,2,0)</f>
        <v>#N/A</v>
      </c>
      <c r="E975" s="4">
        <f t="shared" si="60"/>
        <v>68</v>
      </c>
      <c r="F975" s="4">
        <f t="shared" si="61"/>
        <v>73.03</v>
      </c>
      <c r="G975" s="4">
        <f t="shared" si="62"/>
        <v>70.515000000000001</v>
      </c>
      <c r="H975" s="4">
        <f t="shared" si="63"/>
        <v>70.515000000000001</v>
      </c>
    </row>
    <row r="976" spans="1:8" x14ac:dyDescent="0.35">
      <c r="A976" s="5">
        <v>40779</v>
      </c>
      <c r="B976" s="4">
        <f>VLOOKUP($A976,'Implied Correlation'!D:E,2,0)</f>
        <v>69.42</v>
      </c>
      <c r="C976" s="4">
        <f>VLOOKUP($A976,'Implied Correlation'!G:H,2,0)</f>
        <v>74.540000000000006</v>
      </c>
      <c r="D976" s="4" t="e">
        <f>VLOOKUP($A976,'Implied Correlation'!A:B,2,0)</f>
        <v>#N/A</v>
      </c>
      <c r="E976" s="4">
        <f t="shared" si="60"/>
        <v>69.42</v>
      </c>
      <c r="F976" s="4">
        <f t="shared" si="61"/>
        <v>74.540000000000006</v>
      </c>
      <c r="G976" s="4">
        <f t="shared" si="62"/>
        <v>71.98</v>
      </c>
      <c r="H976" s="4">
        <f t="shared" si="63"/>
        <v>71.98</v>
      </c>
    </row>
    <row r="977" spans="1:8" x14ac:dyDescent="0.35">
      <c r="A977" s="5">
        <v>40780</v>
      </c>
      <c r="B977" s="4">
        <f>VLOOKUP($A977,'Implied Correlation'!D:E,2,0)</f>
        <v>69.91</v>
      </c>
      <c r="C977" s="4">
        <f>VLOOKUP($A977,'Implied Correlation'!G:H,2,0)</f>
        <v>75.69</v>
      </c>
      <c r="D977" s="4" t="e">
        <f>VLOOKUP($A977,'Implied Correlation'!A:B,2,0)</f>
        <v>#N/A</v>
      </c>
      <c r="E977" s="4">
        <f t="shared" si="60"/>
        <v>69.91</v>
      </c>
      <c r="F977" s="4">
        <f t="shared" si="61"/>
        <v>75.69</v>
      </c>
      <c r="G977" s="4">
        <f t="shared" si="62"/>
        <v>72.8</v>
      </c>
      <c r="H977" s="4">
        <f t="shared" si="63"/>
        <v>72.8</v>
      </c>
    </row>
    <row r="978" spans="1:8" x14ac:dyDescent="0.35">
      <c r="A978" s="5">
        <v>40781</v>
      </c>
      <c r="B978" s="4">
        <f>VLOOKUP($A978,'Implied Correlation'!D:E,2,0)</f>
        <v>70.14</v>
      </c>
      <c r="C978" s="4">
        <f>VLOOKUP($A978,'Implied Correlation'!G:H,2,0)</f>
        <v>72.930000000000007</v>
      </c>
      <c r="D978" s="4" t="e">
        <f>VLOOKUP($A978,'Implied Correlation'!A:B,2,0)</f>
        <v>#N/A</v>
      </c>
      <c r="E978" s="4">
        <f t="shared" si="60"/>
        <v>70.14</v>
      </c>
      <c r="F978" s="4">
        <f t="shared" si="61"/>
        <v>72.930000000000007</v>
      </c>
      <c r="G978" s="4">
        <f t="shared" si="62"/>
        <v>71.534999999999997</v>
      </c>
      <c r="H978" s="4">
        <f t="shared" si="63"/>
        <v>71.534999999999997</v>
      </c>
    </row>
    <row r="979" spans="1:8" x14ac:dyDescent="0.35">
      <c r="A979" s="5">
        <v>40784</v>
      </c>
      <c r="B979" s="4">
        <f>VLOOKUP($A979,'Implied Correlation'!D:E,2,0)</f>
        <v>70.819999999999993</v>
      </c>
      <c r="C979" s="4">
        <f>VLOOKUP($A979,'Implied Correlation'!G:H,2,0)</f>
        <v>74.28</v>
      </c>
      <c r="D979" s="4" t="e">
        <f>VLOOKUP($A979,'Implied Correlation'!A:B,2,0)</f>
        <v>#N/A</v>
      </c>
      <c r="E979" s="4">
        <f t="shared" si="60"/>
        <v>70.819999999999993</v>
      </c>
      <c r="F979" s="4">
        <f t="shared" si="61"/>
        <v>74.28</v>
      </c>
      <c r="G979" s="4">
        <f t="shared" si="62"/>
        <v>72.55</v>
      </c>
      <c r="H979" s="4">
        <f t="shared" si="63"/>
        <v>72.55</v>
      </c>
    </row>
    <row r="980" spans="1:8" x14ac:dyDescent="0.35">
      <c r="A980" s="5">
        <v>40785</v>
      </c>
      <c r="B980" s="4">
        <f>VLOOKUP($A980,'Implied Correlation'!D:E,2,0)</f>
        <v>72.09</v>
      </c>
      <c r="C980" s="4">
        <f>VLOOKUP($A980,'Implied Correlation'!G:H,2,0)</f>
        <v>78.650000000000006</v>
      </c>
      <c r="D980" s="4" t="e">
        <f>VLOOKUP($A980,'Implied Correlation'!A:B,2,0)</f>
        <v>#N/A</v>
      </c>
      <c r="E980" s="4">
        <f t="shared" si="60"/>
        <v>72.09</v>
      </c>
      <c r="F980" s="4">
        <f t="shared" si="61"/>
        <v>78.650000000000006</v>
      </c>
      <c r="G980" s="4">
        <f t="shared" si="62"/>
        <v>75.37</v>
      </c>
      <c r="H980" s="4">
        <f t="shared" si="63"/>
        <v>75.37</v>
      </c>
    </row>
    <row r="981" spans="1:8" x14ac:dyDescent="0.35">
      <c r="A981" s="5">
        <v>40786</v>
      </c>
      <c r="B981" s="4">
        <f>VLOOKUP($A981,'Implied Correlation'!D:E,2,0)</f>
        <v>69.069999999999993</v>
      </c>
      <c r="C981" s="4">
        <f>VLOOKUP($A981,'Implied Correlation'!G:H,2,0)</f>
        <v>74.38</v>
      </c>
      <c r="D981" s="4" t="e">
        <f>VLOOKUP($A981,'Implied Correlation'!A:B,2,0)</f>
        <v>#N/A</v>
      </c>
      <c r="E981" s="4">
        <f t="shared" si="60"/>
        <v>69.069999999999993</v>
      </c>
      <c r="F981" s="4">
        <f t="shared" si="61"/>
        <v>74.38</v>
      </c>
      <c r="G981" s="4">
        <f t="shared" si="62"/>
        <v>71.724999999999994</v>
      </c>
      <c r="H981" s="4">
        <f t="shared" si="63"/>
        <v>71.724999999999994</v>
      </c>
    </row>
    <row r="982" spans="1:8" x14ac:dyDescent="0.35">
      <c r="A982" s="5">
        <v>40787</v>
      </c>
      <c r="B982" s="4">
        <f>VLOOKUP($A982,'Implied Correlation'!D:E,2,0)</f>
        <v>72.34</v>
      </c>
      <c r="C982" s="4">
        <f>VLOOKUP($A982,'Implied Correlation'!G:H,2,0)</f>
        <v>77.59</v>
      </c>
      <c r="D982" s="4" t="e">
        <f>VLOOKUP($A982,'Implied Correlation'!A:B,2,0)</f>
        <v>#N/A</v>
      </c>
      <c r="E982" s="4">
        <f t="shared" si="60"/>
        <v>72.34</v>
      </c>
      <c r="F982" s="4">
        <f t="shared" si="61"/>
        <v>77.59</v>
      </c>
      <c r="G982" s="4">
        <f t="shared" si="62"/>
        <v>74.965000000000003</v>
      </c>
      <c r="H982" s="4">
        <f t="shared" si="63"/>
        <v>74.965000000000003</v>
      </c>
    </row>
    <row r="983" spans="1:8" x14ac:dyDescent="0.35">
      <c r="A983" s="5">
        <v>40788</v>
      </c>
      <c r="B983" s="4">
        <f>VLOOKUP($A983,'Implied Correlation'!D:E,2,0)</f>
        <v>71.56</v>
      </c>
      <c r="C983" s="4">
        <f>VLOOKUP($A983,'Implied Correlation'!G:H,2,0)</f>
        <v>77.31</v>
      </c>
      <c r="D983" s="4" t="e">
        <f>VLOOKUP($A983,'Implied Correlation'!A:B,2,0)</f>
        <v>#N/A</v>
      </c>
      <c r="E983" s="4">
        <f t="shared" si="60"/>
        <v>71.56</v>
      </c>
      <c r="F983" s="4">
        <f t="shared" si="61"/>
        <v>77.31</v>
      </c>
      <c r="G983" s="4">
        <f t="shared" si="62"/>
        <v>74.435000000000002</v>
      </c>
      <c r="H983" s="4">
        <f t="shared" si="63"/>
        <v>74.435000000000002</v>
      </c>
    </row>
    <row r="984" spans="1:8" x14ac:dyDescent="0.35">
      <c r="A984" s="5">
        <v>40791</v>
      </c>
      <c r="B984" s="4" t="e">
        <f>VLOOKUP($A984,'Implied Correlation'!D:E,2,0)</f>
        <v>#N/A</v>
      </c>
      <c r="C984" s="4" t="e">
        <f>VLOOKUP($A984,'Implied Correlation'!G:H,2,0)</f>
        <v>#N/A</v>
      </c>
      <c r="D984" s="4" t="e">
        <f>VLOOKUP($A984,'Implied Correlation'!A:B,2,0)</f>
        <v>#N/A</v>
      </c>
      <c r="E984" s="4" t="e">
        <f t="shared" si="60"/>
        <v>#N/A</v>
      </c>
      <c r="F984" s="4" t="e">
        <f t="shared" si="61"/>
        <v>#N/A</v>
      </c>
      <c r="G984" s="4" t="e">
        <f t="shared" si="62"/>
        <v>#N/A</v>
      </c>
      <c r="H984" s="4" t="e">
        <f t="shared" si="63"/>
        <v>#N/A</v>
      </c>
    </row>
    <row r="985" spans="1:8" x14ac:dyDescent="0.35">
      <c r="A985" s="5">
        <v>40792</v>
      </c>
      <c r="B985" s="4">
        <f>VLOOKUP($A985,'Implied Correlation'!D:E,2,0)</f>
        <v>70.09</v>
      </c>
      <c r="C985" s="4">
        <f>VLOOKUP($A985,'Implied Correlation'!G:H,2,0)</f>
        <v>76.680000000000007</v>
      </c>
      <c r="D985" s="4" t="e">
        <f>VLOOKUP($A985,'Implied Correlation'!A:B,2,0)</f>
        <v>#N/A</v>
      </c>
      <c r="E985" s="4">
        <f t="shared" si="60"/>
        <v>70.09</v>
      </c>
      <c r="F985" s="4">
        <f t="shared" si="61"/>
        <v>76.680000000000007</v>
      </c>
      <c r="G985" s="4">
        <f t="shared" si="62"/>
        <v>73.385000000000005</v>
      </c>
      <c r="H985" s="4">
        <f t="shared" si="63"/>
        <v>73.385000000000005</v>
      </c>
    </row>
    <row r="986" spans="1:8" x14ac:dyDescent="0.35">
      <c r="A986" s="5">
        <v>40793</v>
      </c>
      <c r="B986" s="4">
        <f>VLOOKUP($A986,'Implied Correlation'!D:E,2,0)</f>
        <v>69.099999999999994</v>
      </c>
      <c r="C986" s="4">
        <f>VLOOKUP($A986,'Implied Correlation'!G:H,2,0)</f>
        <v>73.25</v>
      </c>
      <c r="D986" s="4" t="e">
        <f>VLOOKUP($A986,'Implied Correlation'!A:B,2,0)</f>
        <v>#N/A</v>
      </c>
      <c r="E986" s="4">
        <f t="shared" si="60"/>
        <v>69.099999999999994</v>
      </c>
      <c r="F986" s="4">
        <f t="shared" si="61"/>
        <v>73.25</v>
      </c>
      <c r="G986" s="4">
        <f t="shared" si="62"/>
        <v>71.174999999999997</v>
      </c>
      <c r="H986" s="4">
        <f t="shared" si="63"/>
        <v>71.174999999999997</v>
      </c>
    </row>
    <row r="987" spans="1:8" x14ac:dyDescent="0.35">
      <c r="A987" s="5">
        <v>40794</v>
      </c>
      <c r="B987" s="4">
        <f>VLOOKUP($A987,'Implied Correlation'!D:E,2,0)</f>
        <v>70.010000000000005</v>
      </c>
      <c r="C987" s="4">
        <f>VLOOKUP($A987,'Implied Correlation'!G:H,2,0)</f>
        <v>77.38</v>
      </c>
      <c r="D987" s="4" t="e">
        <f>VLOOKUP($A987,'Implied Correlation'!A:B,2,0)</f>
        <v>#N/A</v>
      </c>
      <c r="E987" s="4">
        <f t="shared" si="60"/>
        <v>70.010000000000005</v>
      </c>
      <c r="F987" s="4">
        <f t="shared" si="61"/>
        <v>77.38</v>
      </c>
      <c r="G987" s="4">
        <f t="shared" si="62"/>
        <v>73.694999999999993</v>
      </c>
      <c r="H987" s="4">
        <f t="shared" si="63"/>
        <v>73.694999999999993</v>
      </c>
    </row>
    <row r="988" spans="1:8" x14ac:dyDescent="0.35">
      <c r="A988" s="5">
        <v>40795</v>
      </c>
      <c r="B988" s="4">
        <f>VLOOKUP($A988,'Implied Correlation'!D:E,2,0)</f>
        <v>70.23</v>
      </c>
      <c r="C988" s="4">
        <f>VLOOKUP($A988,'Implied Correlation'!G:H,2,0)</f>
        <v>77.510000000000005</v>
      </c>
      <c r="D988" s="4" t="e">
        <f>VLOOKUP($A988,'Implied Correlation'!A:B,2,0)</f>
        <v>#N/A</v>
      </c>
      <c r="E988" s="4">
        <f t="shared" si="60"/>
        <v>70.23</v>
      </c>
      <c r="F988" s="4">
        <f t="shared" si="61"/>
        <v>77.510000000000005</v>
      </c>
      <c r="G988" s="4">
        <f t="shared" si="62"/>
        <v>73.87</v>
      </c>
      <c r="H988" s="4">
        <f t="shared" si="63"/>
        <v>73.87</v>
      </c>
    </row>
    <row r="989" spans="1:8" x14ac:dyDescent="0.35">
      <c r="A989" s="5">
        <v>40798</v>
      </c>
      <c r="B989" s="4">
        <f>VLOOKUP($A989,'Implied Correlation'!D:E,2,0)</f>
        <v>70.680000000000007</v>
      </c>
      <c r="C989" s="4">
        <f>VLOOKUP($A989,'Implied Correlation'!G:H,2,0)</f>
        <v>77.52</v>
      </c>
      <c r="D989" s="4" t="e">
        <f>VLOOKUP($A989,'Implied Correlation'!A:B,2,0)</f>
        <v>#N/A</v>
      </c>
      <c r="E989" s="4">
        <f t="shared" si="60"/>
        <v>70.680000000000007</v>
      </c>
      <c r="F989" s="4">
        <f t="shared" si="61"/>
        <v>77.52</v>
      </c>
      <c r="G989" s="4">
        <f t="shared" si="62"/>
        <v>74.099999999999994</v>
      </c>
      <c r="H989" s="4">
        <f t="shared" si="63"/>
        <v>74.099999999999994</v>
      </c>
    </row>
    <row r="990" spans="1:8" x14ac:dyDescent="0.35">
      <c r="A990" s="5">
        <v>40799</v>
      </c>
      <c r="B990" s="4">
        <f>VLOOKUP($A990,'Implied Correlation'!D:E,2,0)</f>
        <v>70.78</v>
      </c>
      <c r="C990" s="4">
        <f>VLOOKUP($A990,'Implied Correlation'!G:H,2,0)</f>
        <v>80.73</v>
      </c>
      <c r="D990" s="4" t="e">
        <f>VLOOKUP($A990,'Implied Correlation'!A:B,2,0)</f>
        <v>#N/A</v>
      </c>
      <c r="E990" s="4">
        <f t="shared" si="60"/>
        <v>70.78</v>
      </c>
      <c r="F990" s="4">
        <f t="shared" si="61"/>
        <v>80.73</v>
      </c>
      <c r="G990" s="4">
        <f t="shared" si="62"/>
        <v>75.754999999999995</v>
      </c>
      <c r="H990" s="4">
        <f t="shared" si="63"/>
        <v>75.754999999999995</v>
      </c>
    </row>
    <row r="991" spans="1:8" x14ac:dyDescent="0.35">
      <c r="A991" s="5">
        <v>40800</v>
      </c>
      <c r="B991" s="4">
        <f>VLOOKUP($A991,'Implied Correlation'!D:E,2,0)</f>
        <v>72.27</v>
      </c>
      <c r="C991" s="4">
        <f>VLOOKUP($A991,'Implied Correlation'!G:H,2,0)</f>
        <v>81.52</v>
      </c>
      <c r="D991" s="4" t="e">
        <f>VLOOKUP($A991,'Implied Correlation'!A:B,2,0)</f>
        <v>#N/A</v>
      </c>
      <c r="E991" s="4">
        <f t="shared" si="60"/>
        <v>72.27</v>
      </c>
      <c r="F991" s="4">
        <f t="shared" si="61"/>
        <v>81.52</v>
      </c>
      <c r="G991" s="4">
        <f t="shared" si="62"/>
        <v>76.894999999999996</v>
      </c>
      <c r="H991" s="4">
        <f t="shared" si="63"/>
        <v>76.894999999999996</v>
      </c>
    </row>
    <row r="992" spans="1:8" x14ac:dyDescent="0.35">
      <c r="A992" s="5">
        <v>40801</v>
      </c>
      <c r="B992" s="4">
        <f>VLOOKUP($A992,'Implied Correlation'!D:E,2,0)</f>
        <v>71.819999999999993</v>
      </c>
      <c r="C992" s="4">
        <f>VLOOKUP($A992,'Implied Correlation'!G:H,2,0)</f>
        <v>79.31</v>
      </c>
      <c r="D992" s="4" t="e">
        <f>VLOOKUP($A992,'Implied Correlation'!A:B,2,0)</f>
        <v>#N/A</v>
      </c>
      <c r="E992" s="4">
        <f t="shared" si="60"/>
        <v>71.819999999999993</v>
      </c>
      <c r="F992" s="4">
        <f t="shared" si="61"/>
        <v>79.31</v>
      </c>
      <c r="G992" s="4">
        <f t="shared" si="62"/>
        <v>75.564999999999998</v>
      </c>
      <c r="H992" s="4">
        <f t="shared" si="63"/>
        <v>75.564999999999998</v>
      </c>
    </row>
    <row r="993" spans="1:8" x14ac:dyDescent="0.35">
      <c r="A993" s="5">
        <v>40802</v>
      </c>
      <c r="B993" s="4">
        <f>VLOOKUP($A993,'Implied Correlation'!D:E,2,0)</f>
        <v>73.23</v>
      </c>
      <c r="C993" s="4">
        <f>VLOOKUP($A993,'Implied Correlation'!G:H,2,0)</f>
        <v>79.540000000000006</v>
      </c>
      <c r="D993" s="4" t="e">
        <f>VLOOKUP($A993,'Implied Correlation'!A:B,2,0)</f>
        <v>#N/A</v>
      </c>
      <c r="E993" s="4">
        <f t="shared" si="60"/>
        <v>73.23</v>
      </c>
      <c r="F993" s="4">
        <f t="shared" si="61"/>
        <v>79.540000000000006</v>
      </c>
      <c r="G993" s="4">
        <f t="shared" si="62"/>
        <v>76.385000000000005</v>
      </c>
      <c r="H993" s="4">
        <f t="shared" si="63"/>
        <v>76.385000000000005</v>
      </c>
    </row>
    <row r="994" spans="1:8" x14ac:dyDescent="0.35">
      <c r="A994" s="5">
        <v>40805</v>
      </c>
      <c r="B994" s="4">
        <f>VLOOKUP($A994,'Implied Correlation'!D:E,2,0)</f>
        <v>73.510000000000005</v>
      </c>
      <c r="C994" s="4">
        <f>VLOOKUP($A994,'Implied Correlation'!G:H,2,0)</f>
        <v>81.739999999999995</v>
      </c>
      <c r="D994" s="4" t="e">
        <f>VLOOKUP($A994,'Implied Correlation'!A:B,2,0)</f>
        <v>#N/A</v>
      </c>
      <c r="E994" s="4">
        <f t="shared" si="60"/>
        <v>73.510000000000005</v>
      </c>
      <c r="F994" s="4">
        <f t="shared" si="61"/>
        <v>81.739999999999995</v>
      </c>
      <c r="G994" s="4">
        <f t="shared" si="62"/>
        <v>77.625</v>
      </c>
      <c r="H994" s="4">
        <f t="shared" si="63"/>
        <v>77.625</v>
      </c>
    </row>
    <row r="995" spans="1:8" x14ac:dyDescent="0.35">
      <c r="A995" s="5">
        <v>40806</v>
      </c>
      <c r="B995" s="4">
        <f>VLOOKUP($A995,'Implied Correlation'!D:E,2,0)</f>
        <v>73.53</v>
      </c>
      <c r="C995" s="4">
        <f>VLOOKUP($A995,'Implied Correlation'!G:H,2,0)</f>
        <v>81.739999999999995</v>
      </c>
      <c r="D995" s="4" t="e">
        <f>VLOOKUP($A995,'Implied Correlation'!A:B,2,0)</f>
        <v>#N/A</v>
      </c>
      <c r="E995" s="4">
        <f t="shared" si="60"/>
        <v>73.53</v>
      </c>
      <c r="F995" s="4">
        <f t="shared" si="61"/>
        <v>81.739999999999995</v>
      </c>
      <c r="G995" s="4">
        <f t="shared" si="62"/>
        <v>77.634999999999991</v>
      </c>
      <c r="H995" s="4">
        <f t="shared" si="63"/>
        <v>77.634999999999991</v>
      </c>
    </row>
    <row r="996" spans="1:8" x14ac:dyDescent="0.35">
      <c r="A996" s="5">
        <v>40807</v>
      </c>
      <c r="B996" s="4">
        <f>VLOOKUP($A996,'Implied Correlation'!D:E,2,0)</f>
        <v>76.92</v>
      </c>
      <c r="C996" s="4">
        <f>VLOOKUP($A996,'Implied Correlation'!G:H,2,0)</f>
        <v>84.73</v>
      </c>
      <c r="D996" s="4" t="e">
        <f>VLOOKUP($A996,'Implied Correlation'!A:B,2,0)</f>
        <v>#N/A</v>
      </c>
      <c r="E996" s="4">
        <f t="shared" si="60"/>
        <v>76.92</v>
      </c>
      <c r="F996" s="4">
        <f t="shared" si="61"/>
        <v>84.73</v>
      </c>
      <c r="G996" s="4">
        <f t="shared" si="62"/>
        <v>80.825000000000003</v>
      </c>
      <c r="H996" s="4">
        <f t="shared" si="63"/>
        <v>80.825000000000003</v>
      </c>
    </row>
    <row r="997" spans="1:8" x14ac:dyDescent="0.35">
      <c r="A997" s="5">
        <v>40808</v>
      </c>
      <c r="B997" s="4">
        <f>VLOOKUP($A997,'Implied Correlation'!D:E,2,0)</f>
        <v>76.19</v>
      </c>
      <c r="C997" s="4">
        <f>VLOOKUP($A997,'Implied Correlation'!G:H,2,0)</f>
        <v>83.93</v>
      </c>
      <c r="D997" s="4" t="e">
        <f>VLOOKUP($A997,'Implied Correlation'!A:B,2,0)</f>
        <v>#N/A</v>
      </c>
      <c r="E997" s="4">
        <f t="shared" si="60"/>
        <v>76.19</v>
      </c>
      <c r="F997" s="4">
        <f t="shared" si="61"/>
        <v>83.93</v>
      </c>
      <c r="G997" s="4">
        <f t="shared" si="62"/>
        <v>80.06</v>
      </c>
      <c r="H997" s="4">
        <f t="shared" si="63"/>
        <v>80.06</v>
      </c>
    </row>
    <row r="998" spans="1:8" x14ac:dyDescent="0.35">
      <c r="A998" s="5">
        <v>40809</v>
      </c>
      <c r="B998" s="4">
        <f>VLOOKUP($A998,'Implied Correlation'!D:E,2,0)</f>
        <v>74.83</v>
      </c>
      <c r="C998" s="4">
        <f>VLOOKUP($A998,'Implied Correlation'!G:H,2,0)</f>
        <v>83.17</v>
      </c>
      <c r="D998" s="4" t="e">
        <f>VLOOKUP($A998,'Implied Correlation'!A:B,2,0)</f>
        <v>#N/A</v>
      </c>
      <c r="E998" s="4">
        <f t="shared" si="60"/>
        <v>74.83</v>
      </c>
      <c r="F998" s="4">
        <f t="shared" si="61"/>
        <v>83.17</v>
      </c>
      <c r="G998" s="4">
        <f t="shared" si="62"/>
        <v>79</v>
      </c>
      <c r="H998" s="4">
        <f t="shared" si="63"/>
        <v>79</v>
      </c>
    </row>
    <row r="999" spans="1:8" x14ac:dyDescent="0.35">
      <c r="A999" s="5">
        <v>40812</v>
      </c>
      <c r="B999" s="4">
        <f>VLOOKUP($A999,'Implied Correlation'!D:E,2,0)</f>
        <v>75.08</v>
      </c>
      <c r="C999" s="4">
        <f>VLOOKUP($A999,'Implied Correlation'!G:H,2,0)</f>
        <v>83.08</v>
      </c>
      <c r="D999" s="4" t="e">
        <f>VLOOKUP($A999,'Implied Correlation'!A:B,2,0)</f>
        <v>#N/A</v>
      </c>
      <c r="E999" s="4">
        <f t="shared" si="60"/>
        <v>75.08</v>
      </c>
      <c r="F999" s="4">
        <f t="shared" si="61"/>
        <v>83.08</v>
      </c>
      <c r="G999" s="4">
        <f t="shared" si="62"/>
        <v>79.08</v>
      </c>
      <c r="H999" s="4">
        <f t="shared" si="63"/>
        <v>79.08</v>
      </c>
    </row>
    <row r="1000" spans="1:8" x14ac:dyDescent="0.35">
      <c r="A1000" s="5">
        <v>40813</v>
      </c>
      <c r="B1000" s="4">
        <f>VLOOKUP($A1000,'Implied Correlation'!D:E,2,0)</f>
        <v>74.39</v>
      </c>
      <c r="C1000" s="4">
        <f>VLOOKUP($A1000,'Implied Correlation'!G:H,2,0)</f>
        <v>82.52</v>
      </c>
      <c r="D1000" s="4" t="e">
        <f>VLOOKUP($A1000,'Implied Correlation'!A:B,2,0)</f>
        <v>#N/A</v>
      </c>
      <c r="E1000" s="4">
        <f t="shared" si="60"/>
        <v>74.39</v>
      </c>
      <c r="F1000" s="4">
        <f t="shared" si="61"/>
        <v>82.52</v>
      </c>
      <c r="G1000" s="4">
        <f t="shared" si="62"/>
        <v>78.454999999999998</v>
      </c>
      <c r="H1000" s="4">
        <f t="shared" si="63"/>
        <v>78.454999999999998</v>
      </c>
    </row>
    <row r="1001" spans="1:8" x14ac:dyDescent="0.35">
      <c r="A1001" s="5">
        <v>40814</v>
      </c>
      <c r="B1001" s="4">
        <f>VLOOKUP($A1001,'Implied Correlation'!D:E,2,0)</f>
        <v>77.41</v>
      </c>
      <c r="C1001" s="4">
        <f>VLOOKUP($A1001,'Implied Correlation'!G:H,2,0)</f>
        <v>90.14</v>
      </c>
      <c r="D1001" s="4" t="e">
        <f>VLOOKUP($A1001,'Implied Correlation'!A:B,2,0)</f>
        <v>#N/A</v>
      </c>
      <c r="E1001" s="4">
        <f t="shared" si="60"/>
        <v>77.41</v>
      </c>
      <c r="F1001" s="4">
        <f t="shared" si="61"/>
        <v>90.14</v>
      </c>
      <c r="G1001" s="4">
        <f t="shared" si="62"/>
        <v>83.775000000000006</v>
      </c>
      <c r="H1001" s="4">
        <f t="shared" si="63"/>
        <v>83.775000000000006</v>
      </c>
    </row>
    <row r="1002" spans="1:8" x14ac:dyDescent="0.35">
      <c r="A1002" s="5">
        <v>40815</v>
      </c>
      <c r="B1002" s="4">
        <f>VLOOKUP($A1002,'Implied Correlation'!D:E,2,0)</f>
        <v>74.540000000000006</v>
      </c>
      <c r="C1002" s="4">
        <f>VLOOKUP($A1002,'Implied Correlation'!G:H,2,0)</f>
        <v>83.59</v>
      </c>
      <c r="D1002" s="4" t="e">
        <f>VLOOKUP($A1002,'Implied Correlation'!A:B,2,0)</f>
        <v>#N/A</v>
      </c>
      <c r="E1002" s="4">
        <f t="shared" si="60"/>
        <v>74.540000000000006</v>
      </c>
      <c r="F1002" s="4">
        <f t="shared" si="61"/>
        <v>83.59</v>
      </c>
      <c r="G1002" s="4">
        <f t="shared" si="62"/>
        <v>79.064999999999998</v>
      </c>
      <c r="H1002" s="4">
        <f t="shared" si="63"/>
        <v>79.064999999999998</v>
      </c>
    </row>
    <row r="1003" spans="1:8" x14ac:dyDescent="0.35">
      <c r="A1003" s="5">
        <v>40816</v>
      </c>
      <c r="B1003" s="4">
        <f>VLOOKUP($A1003,'Implied Correlation'!D:E,2,0)</f>
        <v>78.55</v>
      </c>
      <c r="C1003" s="4">
        <f>VLOOKUP($A1003,'Implied Correlation'!G:H,2,0)</f>
        <v>90.28</v>
      </c>
      <c r="D1003" s="4" t="e">
        <f>VLOOKUP($A1003,'Implied Correlation'!A:B,2,0)</f>
        <v>#N/A</v>
      </c>
      <c r="E1003" s="4">
        <f t="shared" si="60"/>
        <v>78.55</v>
      </c>
      <c r="F1003" s="4">
        <f t="shared" si="61"/>
        <v>90.28</v>
      </c>
      <c r="G1003" s="4">
        <f t="shared" si="62"/>
        <v>84.414999999999992</v>
      </c>
      <c r="H1003" s="4">
        <f t="shared" si="63"/>
        <v>84.414999999999992</v>
      </c>
    </row>
    <row r="1004" spans="1:8" x14ac:dyDescent="0.35">
      <c r="A1004" s="5">
        <v>40819</v>
      </c>
      <c r="B1004" s="4">
        <f>VLOOKUP($A1004,'Implied Correlation'!D:E,2,0)</f>
        <v>78.53</v>
      </c>
      <c r="C1004" s="4">
        <f>VLOOKUP($A1004,'Implied Correlation'!G:H,2,0)</f>
        <v>88.12</v>
      </c>
      <c r="D1004" s="4" t="e">
        <f>VLOOKUP($A1004,'Implied Correlation'!A:B,2,0)</f>
        <v>#N/A</v>
      </c>
      <c r="E1004" s="4">
        <f t="shared" si="60"/>
        <v>78.53</v>
      </c>
      <c r="F1004" s="4">
        <f t="shared" si="61"/>
        <v>88.12</v>
      </c>
      <c r="G1004" s="4">
        <f t="shared" si="62"/>
        <v>83.325000000000003</v>
      </c>
      <c r="H1004" s="4">
        <f t="shared" si="63"/>
        <v>83.325000000000003</v>
      </c>
    </row>
    <row r="1005" spans="1:8" x14ac:dyDescent="0.35">
      <c r="A1005" s="5">
        <v>40820</v>
      </c>
      <c r="B1005" s="4">
        <f>VLOOKUP($A1005,'Implied Correlation'!D:E,2,0)</f>
        <v>73.17</v>
      </c>
      <c r="C1005" s="4">
        <f>VLOOKUP($A1005,'Implied Correlation'!G:H,2,0)</f>
        <v>80.650000000000006</v>
      </c>
      <c r="D1005" s="4" t="e">
        <f>VLOOKUP($A1005,'Implied Correlation'!A:B,2,0)</f>
        <v>#N/A</v>
      </c>
      <c r="E1005" s="4">
        <f t="shared" si="60"/>
        <v>73.17</v>
      </c>
      <c r="F1005" s="4">
        <f t="shared" si="61"/>
        <v>80.650000000000006</v>
      </c>
      <c r="G1005" s="4">
        <f t="shared" si="62"/>
        <v>76.91</v>
      </c>
      <c r="H1005" s="4">
        <f t="shared" si="63"/>
        <v>76.91</v>
      </c>
    </row>
    <row r="1006" spans="1:8" x14ac:dyDescent="0.35">
      <c r="A1006" s="5">
        <v>40821</v>
      </c>
      <c r="B1006" s="4">
        <f>VLOOKUP($A1006,'Implied Correlation'!D:E,2,0)</f>
        <v>73.67</v>
      </c>
      <c r="C1006" s="4">
        <f>VLOOKUP($A1006,'Implied Correlation'!G:H,2,0)</f>
        <v>80.25</v>
      </c>
      <c r="D1006" s="4" t="e">
        <f>VLOOKUP($A1006,'Implied Correlation'!A:B,2,0)</f>
        <v>#N/A</v>
      </c>
      <c r="E1006" s="4">
        <f t="shared" si="60"/>
        <v>73.67</v>
      </c>
      <c r="F1006" s="4">
        <f t="shared" si="61"/>
        <v>80.25</v>
      </c>
      <c r="G1006" s="4">
        <f t="shared" si="62"/>
        <v>76.960000000000008</v>
      </c>
      <c r="H1006" s="4">
        <f t="shared" si="63"/>
        <v>76.960000000000008</v>
      </c>
    </row>
    <row r="1007" spans="1:8" x14ac:dyDescent="0.35">
      <c r="A1007" s="5">
        <v>40822</v>
      </c>
      <c r="B1007" s="4">
        <f>VLOOKUP($A1007,'Implied Correlation'!D:E,2,0)</f>
        <v>74.61</v>
      </c>
      <c r="C1007" s="4">
        <f>VLOOKUP($A1007,'Implied Correlation'!G:H,2,0)</f>
        <v>81.97</v>
      </c>
      <c r="D1007" s="4" t="e">
        <f>VLOOKUP($A1007,'Implied Correlation'!A:B,2,0)</f>
        <v>#N/A</v>
      </c>
      <c r="E1007" s="4">
        <f t="shared" si="60"/>
        <v>74.61</v>
      </c>
      <c r="F1007" s="4">
        <f t="shared" si="61"/>
        <v>81.97</v>
      </c>
      <c r="G1007" s="4">
        <f t="shared" si="62"/>
        <v>78.289999999999992</v>
      </c>
      <c r="H1007" s="4">
        <f t="shared" si="63"/>
        <v>78.289999999999992</v>
      </c>
    </row>
    <row r="1008" spans="1:8" x14ac:dyDescent="0.35">
      <c r="A1008" s="5">
        <v>40823</v>
      </c>
      <c r="B1008" s="4">
        <f>VLOOKUP($A1008,'Implied Correlation'!D:E,2,0)</f>
        <v>75.59</v>
      </c>
      <c r="C1008" s="4">
        <f>VLOOKUP($A1008,'Implied Correlation'!G:H,2,0)</f>
        <v>82.32</v>
      </c>
      <c r="D1008" s="4" t="e">
        <f>VLOOKUP($A1008,'Implied Correlation'!A:B,2,0)</f>
        <v>#N/A</v>
      </c>
      <c r="E1008" s="4">
        <f t="shared" si="60"/>
        <v>75.59</v>
      </c>
      <c r="F1008" s="4">
        <f t="shared" si="61"/>
        <v>82.32</v>
      </c>
      <c r="G1008" s="4">
        <f t="shared" si="62"/>
        <v>78.954999999999998</v>
      </c>
      <c r="H1008" s="4">
        <f t="shared" si="63"/>
        <v>78.954999999999998</v>
      </c>
    </row>
    <row r="1009" spans="1:8" x14ac:dyDescent="0.35">
      <c r="A1009" s="5">
        <v>40826</v>
      </c>
      <c r="B1009" s="4">
        <f>VLOOKUP($A1009,'Implied Correlation'!D:E,2,0)</f>
        <v>74.14</v>
      </c>
      <c r="C1009" s="4">
        <f>VLOOKUP($A1009,'Implied Correlation'!G:H,2,0)</f>
        <v>79.209999999999994</v>
      </c>
      <c r="D1009" s="4" t="e">
        <f>VLOOKUP($A1009,'Implied Correlation'!A:B,2,0)</f>
        <v>#N/A</v>
      </c>
      <c r="E1009" s="4">
        <f t="shared" si="60"/>
        <v>74.14</v>
      </c>
      <c r="F1009" s="4">
        <f t="shared" si="61"/>
        <v>79.209999999999994</v>
      </c>
      <c r="G1009" s="4">
        <f t="shared" si="62"/>
        <v>76.674999999999997</v>
      </c>
      <c r="H1009" s="4">
        <f t="shared" si="63"/>
        <v>76.674999999999997</v>
      </c>
    </row>
    <row r="1010" spans="1:8" x14ac:dyDescent="0.35">
      <c r="A1010" s="5">
        <v>40827</v>
      </c>
      <c r="B1010" s="4">
        <f>VLOOKUP($A1010,'Implied Correlation'!D:E,2,0)</f>
        <v>74.31</v>
      </c>
      <c r="C1010" s="4">
        <f>VLOOKUP($A1010,'Implied Correlation'!G:H,2,0)</f>
        <v>77.8</v>
      </c>
      <c r="D1010" s="4" t="e">
        <f>VLOOKUP($A1010,'Implied Correlation'!A:B,2,0)</f>
        <v>#N/A</v>
      </c>
      <c r="E1010" s="4">
        <f t="shared" si="60"/>
        <v>74.31</v>
      </c>
      <c r="F1010" s="4">
        <f t="shared" si="61"/>
        <v>77.8</v>
      </c>
      <c r="G1010" s="4">
        <f t="shared" si="62"/>
        <v>76.055000000000007</v>
      </c>
      <c r="H1010" s="4">
        <f t="shared" si="63"/>
        <v>76.055000000000007</v>
      </c>
    </row>
    <row r="1011" spans="1:8" x14ac:dyDescent="0.35">
      <c r="A1011" s="5">
        <v>40828</v>
      </c>
      <c r="B1011" s="4">
        <f>VLOOKUP($A1011,'Implied Correlation'!D:E,2,0)</f>
        <v>74.33</v>
      </c>
      <c r="C1011" s="4">
        <f>VLOOKUP($A1011,'Implied Correlation'!G:H,2,0)</f>
        <v>75.3</v>
      </c>
      <c r="D1011" s="4" t="e">
        <f>VLOOKUP($A1011,'Implied Correlation'!A:B,2,0)</f>
        <v>#N/A</v>
      </c>
      <c r="E1011" s="4">
        <f t="shared" si="60"/>
        <v>74.33</v>
      </c>
      <c r="F1011" s="4">
        <f t="shared" si="61"/>
        <v>75.3</v>
      </c>
      <c r="G1011" s="4">
        <f t="shared" si="62"/>
        <v>74.814999999999998</v>
      </c>
      <c r="H1011" s="4">
        <f t="shared" si="63"/>
        <v>74.814999999999998</v>
      </c>
    </row>
    <row r="1012" spans="1:8" x14ac:dyDescent="0.35">
      <c r="A1012" s="5">
        <v>40829</v>
      </c>
      <c r="B1012" s="4">
        <f>VLOOKUP($A1012,'Implied Correlation'!D:E,2,0)</f>
        <v>73.44</v>
      </c>
      <c r="C1012" s="4">
        <f>VLOOKUP($A1012,'Implied Correlation'!G:H,2,0)</f>
        <v>74.42</v>
      </c>
      <c r="D1012" s="4" t="e">
        <f>VLOOKUP($A1012,'Implied Correlation'!A:B,2,0)</f>
        <v>#N/A</v>
      </c>
      <c r="E1012" s="4">
        <f t="shared" si="60"/>
        <v>73.44</v>
      </c>
      <c r="F1012" s="4">
        <f t="shared" si="61"/>
        <v>74.42</v>
      </c>
      <c r="G1012" s="4">
        <f t="shared" si="62"/>
        <v>73.930000000000007</v>
      </c>
      <c r="H1012" s="4">
        <f t="shared" si="63"/>
        <v>73.930000000000007</v>
      </c>
    </row>
    <row r="1013" spans="1:8" x14ac:dyDescent="0.35">
      <c r="A1013" s="5">
        <v>40830</v>
      </c>
      <c r="B1013" s="4">
        <f>VLOOKUP($A1013,'Implied Correlation'!D:E,2,0)</f>
        <v>71.55</v>
      </c>
      <c r="C1013" s="4">
        <f>VLOOKUP($A1013,'Implied Correlation'!G:H,2,0)</f>
        <v>69.040000000000006</v>
      </c>
      <c r="D1013" s="4" t="e">
        <f>VLOOKUP($A1013,'Implied Correlation'!A:B,2,0)</f>
        <v>#N/A</v>
      </c>
      <c r="E1013" s="4">
        <f t="shared" si="60"/>
        <v>71.55</v>
      </c>
      <c r="F1013" s="4">
        <f t="shared" si="61"/>
        <v>69.040000000000006</v>
      </c>
      <c r="G1013" s="4">
        <f t="shared" si="62"/>
        <v>70.295000000000002</v>
      </c>
      <c r="H1013" s="4">
        <f t="shared" si="63"/>
        <v>70.295000000000002</v>
      </c>
    </row>
    <row r="1014" spans="1:8" x14ac:dyDescent="0.35">
      <c r="A1014" s="5">
        <v>40833</v>
      </c>
      <c r="B1014" s="4">
        <f>VLOOKUP($A1014,'Implied Correlation'!D:E,2,0)</f>
        <v>74.22</v>
      </c>
      <c r="C1014" s="4">
        <f>VLOOKUP($A1014,'Implied Correlation'!G:H,2,0)</f>
        <v>78.95</v>
      </c>
      <c r="D1014" s="4" t="e">
        <f>VLOOKUP($A1014,'Implied Correlation'!A:B,2,0)</f>
        <v>#N/A</v>
      </c>
      <c r="E1014" s="4">
        <f t="shared" si="60"/>
        <v>74.22</v>
      </c>
      <c r="F1014" s="4">
        <f t="shared" si="61"/>
        <v>78.95</v>
      </c>
      <c r="G1014" s="4">
        <f t="shared" si="62"/>
        <v>76.585000000000008</v>
      </c>
      <c r="H1014" s="4">
        <f t="shared" si="63"/>
        <v>76.585000000000008</v>
      </c>
    </row>
    <row r="1015" spans="1:8" x14ac:dyDescent="0.35">
      <c r="A1015" s="5">
        <v>40834</v>
      </c>
      <c r="B1015" s="4">
        <f>VLOOKUP($A1015,'Implied Correlation'!D:E,2,0)</f>
        <v>75.010000000000005</v>
      </c>
      <c r="C1015" s="4">
        <f>VLOOKUP($A1015,'Implied Correlation'!G:H,2,0)</f>
        <v>74.89</v>
      </c>
      <c r="D1015" s="4" t="e">
        <f>VLOOKUP($A1015,'Implied Correlation'!A:B,2,0)</f>
        <v>#N/A</v>
      </c>
      <c r="E1015" s="4">
        <f t="shared" si="60"/>
        <v>75.010000000000005</v>
      </c>
      <c r="F1015" s="4">
        <f t="shared" si="61"/>
        <v>74.89</v>
      </c>
      <c r="G1015" s="4">
        <f t="shared" si="62"/>
        <v>74.95</v>
      </c>
      <c r="H1015" s="4">
        <f t="shared" si="63"/>
        <v>74.95</v>
      </c>
    </row>
    <row r="1016" spans="1:8" x14ac:dyDescent="0.35">
      <c r="A1016" s="5">
        <v>40835</v>
      </c>
      <c r="B1016" s="4">
        <f>VLOOKUP($A1016,'Implied Correlation'!D:E,2,0)</f>
        <v>78.25</v>
      </c>
      <c r="C1016" s="4">
        <f>VLOOKUP($A1016,'Implied Correlation'!G:H,2,0)</f>
        <v>83.02</v>
      </c>
      <c r="D1016" s="4" t="e">
        <f>VLOOKUP($A1016,'Implied Correlation'!A:B,2,0)</f>
        <v>#N/A</v>
      </c>
      <c r="E1016" s="4">
        <f t="shared" si="60"/>
        <v>78.25</v>
      </c>
      <c r="F1016" s="4">
        <f t="shared" si="61"/>
        <v>83.02</v>
      </c>
      <c r="G1016" s="4">
        <f t="shared" si="62"/>
        <v>80.634999999999991</v>
      </c>
      <c r="H1016" s="4">
        <f t="shared" si="63"/>
        <v>80.634999999999991</v>
      </c>
    </row>
    <row r="1017" spans="1:8" x14ac:dyDescent="0.35">
      <c r="A1017" s="5">
        <v>40836</v>
      </c>
      <c r="B1017" s="4">
        <f>VLOOKUP($A1017,'Implied Correlation'!D:E,2,0)</f>
        <v>78.3</v>
      </c>
      <c r="C1017" s="4">
        <f>VLOOKUP($A1017,'Implied Correlation'!G:H,2,0)</f>
        <v>83.83</v>
      </c>
      <c r="D1017" s="4" t="e">
        <f>VLOOKUP($A1017,'Implied Correlation'!A:B,2,0)</f>
        <v>#N/A</v>
      </c>
      <c r="E1017" s="4">
        <f t="shared" si="60"/>
        <v>78.3</v>
      </c>
      <c r="F1017" s="4">
        <f t="shared" si="61"/>
        <v>83.83</v>
      </c>
      <c r="G1017" s="4">
        <f t="shared" si="62"/>
        <v>81.064999999999998</v>
      </c>
      <c r="H1017" s="4">
        <f t="shared" si="63"/>
        <v>81.064999999999998</v>
      </c>
    </row>
    <row r="1018" spans="1:8" x14ac:dyDescent="0.35">
      <c r="A1018" s="5">
        <v>40837</v>
      </c>
      <c r="B1018" s="4">
        <f>VLOOKUP($A1018,'Implied Correlation'!D:E,2,0)</f>
        <v>75.89</v>
      </c>
      <c r="C1018" s="4">
        <f>VLOOKUP($A1018,'Implied Correlation'!G:H,2,0)</f>
        <v>79.19</v>
      </c>
      <c r="D1018" s="4" t="e">
        <f>VLOOKUP($A1018,'Implied Correlation'!A:B,2,0)</f>
        <v>#N/A</v>
      </c>
      <c r="E1018" s="4">
        <f t="shared" si="60"/>
        <v>75.89</v>
      </c>
      <c r="F1018" s="4">
        <f t="shared" si="61"/>
        <v>79.19</v>
      </c>
      <c r="G1018" s="4">
        <f t="shared" si="62"/>
        <v>77.539999999999992</v>
      </c>
      <c r="H1018" s="4">
        <f t="shared" si="63"/>
        <v>77.539999999999992</v>
      </c>
    </row>
    <row r="1019" spans="1:8" x14ac:dyDescent="0.35">
      <c r="A1019" s="5">
        <v>40840</v>
      </c>
      <c r="B1019" s="4">
        <f>VLOOKUP($A1019,'Implied Correlation'!D:E,2,0)</f>
        <v>76.209999999999994</v>
      </c>
      <c r="C1019" s="4">
        <f>VLOOKUP($A1019,'Implied Correlation'!G:H,2,0)</f>
        <v>78.87</v>
      </c>
      <c r="D1019" s="4" t="e">
        <f>VLOOKUP($A1019,'Implied Correlation'!A:B,2,0)</f>
        <v>#N/A</v>
      </c>
      <c r="E1019" s="4">
        <f t="shared" si="60"/>
        <v>76.209999999999994</v>
      </c>
      <c r="F1019" s="4">
        <f t="shared" si="61"/>
        <v>78.87</v>
      </c>
      <c r="G1019" s="4">
        <f t="shared" si="62"/>
        <v>77.539999999999992</v>
      </c>
      <c r="H1019" s="4">
        <f t="shared" si="63"/>
        <v>77.539999999999992</v>
      </c>
    </row>
    <row r="1020" spans="1:8" x14ac:dyDescent="0.35">
      <c r="A1020" s="5">
        <v>40841</v>
      </c>
      <c r="B1020" s="4">
        <f>VLOOKUP($A1020,'Implied Correlation'!D:E,2,0)</f>
        <v>77.44</v>
      </c>
      <c r="C1020" s="4">
        <f>VLOOKUP($A1020,'Implied Correlation'!G:H,2,0)</f>
        <v>85.68</v>
      </c>
      <c r="D1020" s="4" t="e">
        <f>VLOOKUP($A1020,'Implied Correlation'!A:B,2,0)</f>
        <v>#N/A</v>
      </c>
      <c r="E1020" s="4">
        <f t="shared" si="60"/>
        <v>77.44</v>
      </c>
      <c r="F1020" s="4">
        <f t="shared" si="61"/>
        <v>85.68</v>
      </c>
      <c r="G1020" s="4">
        <f t="shared" si="62"/>
        <v>81.56</v>
      </c>
      <c r="H1020" s="4">
        <f t="shared" si="63"/>
        <v>81.56</v>
      </c>
    </row>
    <row r="1021" spans="1:8" x14ac:dyDescent="0.35">
      <c r="A1021" s="5">
        <v>40842</v>
      </c>
      <c r="B1021" s="4">
        <f>VLOOKUP($A1021,'Implied Correlation'!D:E,2,0)</f>
        <v>75.67</v>
      </c>
      <c r="C1021" s="4">
        <f>VLOOKUP($A1021,'Implied Correlation'!G:H,2,0)</f>
        <v>80.260000000000005</v>
      </c>
      <c r="D1021" s="4" t="e">
        <f>VLOOKUP($A1021,'Implied Correlation'!A:B,2,0)</f>
        <v>#N/A</v>
      </c>
      <c r="E1021" s="4">
        <f t="shared" si="60"/>
        <v>75.67</v>
      </c>
      <c r="F1021" s="4">
        <f t="shared" si="61"/>
        <v>80.260000000000005</v>
      </c>
      <c r="G1021" s="4">
        <f t="shared" si="62"/>
        <v>77.965000000000003</v>
      </c>
      <c r="H1021" s="4">
        <f t="shared" si="63"/>
        <v>77.965000000000003</v>
      </c>
    </row>
    <row r="1022" spans="1:8" x14ac:dyDescent="0.35">
      <c r="A1022" s="5">
        <v>40843</v>
      </c>
      <c r="B1022" s="4">
        <f>VLOOKUP($A1022,'Implied Correlation'!D:E,2,0)</f>
        <v>72.010000000000005</v>
      </c>
      <c r="C1022" s="4">
        <f>VLOOKUP($A1022,'Implied Correlation'!G:H,2,0)</f>
        <v>72.209999999999994</v>
      </c>
      <c r="D1022" s="4" t="e">
        <f>VLOOKUP($A1022,'Implied Correlation'!A:B,2,0)</f>
        <v>#N/A</v>
      </c>
      <c r="E1022" s="4">
        <f t="shared" si="60"/>
        <v>72.010000000000005</v>
      </c>
      <c r="F1022" s="4">
        <f t="shared" si="61"/>
        <v>72.209999999999994</v>
      </c>
      <c r="G1022" s="4">
        <f t="shared" si="62"/>
        <v>72.11</v>
      </c>
      <c r="H1022" s="4">
        <f t="shared" si="63"/>
        <v>72.11</v>
      </c>
    </row>
    <row r="1023" spans="1:8" x14ac:dyDescent="0.35">
      <c r="A1023" s="5">
        <v>40844</v>
      </c>
      <c r="B1023" s="4">
        <f>VLOOKUP($A1023,'Implied Correlation'!D:E,2,0)</f>
        <v>71</v>
      </c>
      <c r="C1023" s="4">
        <f>VLOOKUP($A1023,'Implied Correlation'!G:H,2,0)</f>
        <v>71.180000000000007</v>
      </c>
      <c r="D1023" s="4" t="e">
        <f>VLOOKUP($A1023,'Implied Correlation'!A:B,2,0)</f>
        <v>#N/A</v>
      </c>
      <c r="E1023" s="4">
        <f t="shared" si="60"/>
        <v>71</v>
      </c>
      <c r="F1023" s="4">
        <f t="shared" si="61"/>
        <v>71.180000000000007</v>
      </c>
      <c r="G1023" s="4">
        <f t="shared" si="62"/>
        <v>71.09</v>
      </c>
      <c r="H1023" s="4">
        <f t="shared" si="63"/>
        <v>71.09</v>
      </c>
    </row>
    <row r="1024" spans="1:8" x14ac:dyDescent="0.35">
      <c r="A1024" s="5">
        <v>40847</v>
      </c>
      <c r="B1024" s="4">
        <f>VLOOKUP($A1024,'Implied Correlation'!D:E,2,0)</f>
        <v>77.150000000000006</v>
      </c>
      <c r="C1024" s="4">
        <f>VLOOKUP($A1024,'Implied Correlation'!G:H,2,0)</f>
        <v>85.24</v>
      </c>
      <c r="D1024" s="4" t="e">
        <f>VLOOKUP($A1024,'Implied Correlation'!A:B,2,0)</f>
        <v>#N/A</v>
      </c>
      <c r="E1024" s="4">
        <f t="shared" si="60"/>
        <v>77.150000000000006</v>
      </c>
      <c r="F1024" s="4">
        <f t="shared" si="61"/>
        <v>85.24</v>
      </c>
      <c r="G1024" s="4">
        <f t="shared" si="62"/>
        <v>81.194999999999993</v>
      </c>
      <c r="H1024" s="4">
        <f t="shared" si="63"/>
        <v>81.194999999999993</v>
      </c>
    </row>
    <row r="1025" spans="1:8" x14ac:dyDescent="0.35">
      <c r="A1025" s="5">
        <v>40848</v>
      </c>
      <c r="B1025" s="4">
        <f>VLOOKUP($A1025,'Implied Correlation'!D:E,2,0)</f>
        <v>78.66</v>
      </c>
      <c r="C1025" s="4">
        <f>VLOOKUP($A1025,'Implied Correlation'!G:H,2,0)</f>
        <v>81.430000000000007</v>
      </c>
      <c r="D1025" s="4" t="e">
        <f>VLOOKUP($A1025,'Implied Correlation'!A:B,2,0)</f>
        <v>#N/A</v>
      </c>
      <c r="E1025" s="4">
        <f t="shared" si="60"/>
        <v>78.66</v>
      </c>
      <c r="F1025" s="4">
        <f t="shared" si="61"/>
        <v>81.430000000000007</v>
      </c>
      <c r="G1025" s="4">
        <f t="shared" si="62"/>
        <v>80.045000000000002</v>
      </c>
      <c r="H1025" s="4">
        <f t="shared" si="63"/>
        <v>80.045000000000002</v>
      </c>
    </row>
    <row r="1026" spans="1:8" x14ac:dyDescent="0.35">
      <c r="A1026" s="5">
        <v>40849</v>
      </c>
      <c r="B1026" s="4">
        <f>VLOOKUP($A1026,'Implied Correlation'!D:E,2,0)</f>
        <v>78.790000000000006</v>
      </c>
      <c r="C1026" s="4">
        <f>VLOOKUP($A1026,'Implied Correlation'!G:H,2,0)</f>
        <v>83.57</v>
      </c>
      <c r="D1026" s="4" t="e">
        <f>VLOOKUP($A1026,'Implied Correlation'!A:B,2,0)</f>
        <v>#N/A</v>
      </c>
      <c r="E1026" s="4">
        <f t="shared" si="60"/>
        <v>78.790000000000006</v>
      </c>
      <c r="F1026" s="4">
        <f t="shared" si="61"/>
        <v>83.57</v>
      </c>
      <c r="G1026" s="4">
        <f t="shared" si="62"/>
        <v>81.180000000000007</v>
      </c>
      <c r="H1026" s="4">
        <f t="shared" si="63"/>
        <v>81.180000000000007</v>
      </c>
    </row>
    <row r="1027" spans="1:8" x14ac:dyDescent="0.35">
      <c r="A1027" s="5">
        <v>40850</v>
      </c>
      <c r="B1027" s="4">
        <f>VLOOKUP($A1027,'Implied Correlation'!D:E,2,0)</f>
        <v>77.14</v>
      </c>
      <c r="C1027" s="4">
        <f>VLOOKUP($A1027,'Implied Correlation'!G:H,2,0)</f>
        <v>81.849999999999994</v>
      </c>
      <c r="D1027" s="4" t="e">
        <f>VLOOKUP($A1027,'Implied Correlation'!A:B,2,0)</f>
        <v>#N/A</v>
      </c>
      <c r="E1027" s="4">
        <f t="shared" ref="E1027:E1090" si="64">IF(ISNA(B1027),IF(AND(ISNA(C1027),ISNA(D1027)),IF(ISNA(C1027),D1027,C1027),AVERAGE(C1027,D1027)),B1027)</f>
        <v>77.14</v>
      </c>
      <c r="F1027" s="4">
        <f t="shared" ref="F1027:F1090" si="65">IF(ISNA(C1027),IF(AND(ISNA(D1027),ISNA(B1027)),IF(ISNA(D1027),B1027,D1027),AVERAGE(D1027,B1027)),C1027)</f>
        <v>81.849999999999994</v>
      </c>
      <c r="G1027" s="4">
        <f t="shared" ref="G1027:G1090" si="66">IF(ISNA(D1027),IF(AND(ISNA(B1027),ISNA(C1027)),IF(ISNA(B1027),C1027,B1027),AVERAGE(B1027,C1027)),D1027)</f>
        <v>79.495000000000005</v>
      </c>
      <c r="H1027" s="4">
        <f t="shared" ref="H1027:H1090" si="67">AVERAGE(E1027:G1027)</f>
        <v>79.495000000000005</v>
      </c>
    </row>
    <row r="1028" spans="1:8" x14ac:dyDescent="0.35">
      <c r="A1028" s="5">
        <v>40851</v>
      </c>
      <c r="B1028" s="4">
        <f>VLOOKUP($A1028,'Implied Correlation'!D:E,2,0)</f>
        <v>78.05</v>
      </c>
      <c r="C1028" s="4">
        <f>VLOOKUP($A1028,'Implied Correlation'!G:H,2,0)</f>
        <v>78.33</v>
      </c>
      <c r="D1028" s="4" t="e">
        <f>VLOOKUP($A1028,'Implied Correlation'!A:B,2,0)</f>
        <v>#N/A</v>
      </c>
      <c r="E1028" s="4">
        <f t="shared" si="64"/>
        <v>78.05</v>
      </c>
      <c r="F1028" s="4">
        <f t="shared" si="65"/>
        <v>78.33</v>
      </c>
      <c r="G1028" s="4">
        <f t="shared" si="66"/>
        <v>78.19</v>
      </c>
      <c r="H1028" s="4">
        <f t="shared" si="67"/>
        <v>78.19</v>
      </c>
    </row>
    <row r="1029" spans="1:8" x14ac:dyDescent="0.35">
      <c r="A1029" s="5">
        <v>40854</v>
      </c>
      <c r="B1029" s="4">
        <f>VLOOKUP($A1029,'Implied Correlation'!D:E,2,0)</f>
        <v>77.06</v>
      </c>
      <c r="C1029" s="4">
        <f>VLOOKUP($A1029,'Implied Correlation'!G:H,2,0)</f>
        <v>78.55</v>
      </c>
      <c r="D1029" s="4" t="e">
        <f>VLOOKUP($A1029,'Implied Correlation'!A:B,2,0)</f>
        <v>#N/A</v>
      </c>
      <c r="E1029" s="4">
        <f t="shared" si="64"/>
        <v>77.06</v>
      </c>
      <c r="F1029" s="4">
        <f t="shared" si="65"/>
        <v>78.55</v>
      </c>
      <c r="G1029" s="4">
        <f t="shared" si="66"/>
        <v>77.805000000000007</v>
      </c>
      <c r="H1029" s="4">
        <f t="shared" si="67"/>
        <v>77.805000000000007</v>
      </c>
    </row>
    <row r="1030" spans="1:8" x14ac:dyDescent="0.35">
      <c r="A1030" s="5">
        <v>40855</v>
      </c>
      <c r="B1030" s="4">
        <f>VLOOKUP($A1030,'Implied Correlation'!D:E,2,0)</f>
        <v>76.400000000000006</v>
      </c>
      <c r="C1030" s="4">
        <f>VLOOKUP($A1030,'Implied Correlation'!G:H,2,0)</f>
        <v>74.36</v>
      </c>
      <c r="D1030" s="4" t="e">
        <f>VLOOKUP($A1030,'Implied Correlation'!A:B,2,0)</f>
        <v>#N/A</v>
      </c>
      <c r="E1030" s="4">
        <f t="shared" si="64"/>
        <v>76.400000000000006</v>
      </c>
      <c r="F1030" s="4">
        <f t="shared" si="65"/>
        <v>74.36</v>
      </c>
      <c r="G1030" s="4">
        <f t="shared" si="66"/>
        <v>75.38</v>
      </c>
      <c r="H1030" s="4">
        <f t="shared" si="67"/>
        <v>75.38</v>
      </c>
    </row>
    <row r="1031" spans="1:8" x14ac:dyDescent="0.35">
      <c r="A1031" s="5">
        <v>40856</v>
      </c>
      <c r="B1031" s="4">
        <f>VLOOKUP($A1031,'Implied Correlation'!D:E,2,0)</f>
        <v>81.17</v>
      </c>
      <c r="C1031" s="4">
        <f>VLOOKUP($A1031,'Implied Correlation'!G:H,2,0)</f>
        <v>91.54</v>
      </c>
      <c r="D1031" s="4" t="e">
        <f>VLOOKUP($A1031,'Implied Correlation'!A:B,2,0)</f>
        <v>#N/A</v>
      </c>
      <c r="E1031" s="4">
        <f t="shared" si="64"/>
        <v>81.17</v>
      </c>
      <c r="F1031" s="4">
        <f t="shared" si="65"/>
        <v>91.54</v>
      </c>
      <c r="G1031" s="4">
        <f t="shared" si="66"/>
        <v>86.355000000000004</v>
      </c>
      <c r="H1031" s="4">
        <f t="shared" si="67"/>
        <v>86.355000000000004</v>
      </c>
    </row>
    <row r="1032" spans="1:8" x14ac:dyDescent="0.35">
      <c r="A1032" s="5">
        <v>40857</v>
      </c>
      <c r="B1032" s="4">
        <f>VLOOKUP($A1032,'Implied Correlation'!D:E,2,0)</f>
        <v>78.08</v>
      </c>
      <c r="C1032" s="4">
        <f>VLOOKUP($A1032,'Implied Correlation'!G:H,2,0)</f>
        <v>81.099999999999994</v>
      </c>
      <c r="D1032" s="4" t="e">
        <f>VLOOKUP($A1032,'Implied Correlation'!A:B,2,0)</f>
        <v>#N/A</v>
      </c>
      <c r="E1032" s="4">
        <f t="shared" si="64"/>
        <v>78.08</v>
      </c>
      <c r="F1032" s="4">
        <f t="shared" si="65"/>
        <v>81.099999999999994</v>
      </c>
      <c r="G1032" s="4">
        <f t="shared" si="66"/>
        <v>79.59</v>
      </c>
      <c r="H1032" s="4">
        <f t="shared" si="67"/>
        <v>79.59</v>
      </c>
    </row>
    <row r="1033" spans="1:8" x14ac:dyDescent="0.35">
      <c r="A1033" s="5">
        <v>40858</v>
      </c>
      <c r="B1033" s="4">
        <f>VLOOKUP($A1033,'Implied Correlation'!D:E,2,0)</f>
        <v>75.45</v>
      </c>
      <c r="C1033" s="4">
        <f>VLOOKUP($A1033,'Implied Correlation'!G:H,2,0)</f>
        <v>76.8</v>
      </c>
      <c r="D1033" s="4" t="e">
        <f>VLOOKUP($A1033,'Implied Correlation'!A:B,2,0)</f>
        <v>#N/A</v>
      </c>
      <c r="E1033" s="4">
        <f t="shared" si="64"/>
        <v>75.45</v>
      </c>
      <c r="F1033" s="4">
        <f t="shared" si="65"/>
        <v>76.8</v>
      </c>
      <c r="G1033" s="4">
        <f t="shared" si="66"/>
        <v>76.125</v>
      </c>
      <c r="H1033" s="4">
        <f t="shared" si="67"/>
        <v>76.125</v>
      </c>
    </row>
    <row r="1034" spans="1:8" x14ac:dyDescent="0.35">
      <c r="A1034" s="5">
        <v>40861</v>
      </c>
      <c r="B1034" s="4">
        <f>VLOOKUP($A1034,'Implied Correlation'!D:E,2,0)</f>
        <v>76.89</v>
      </c>
      <c r="C1034" s="4">
        <f>VLOOKUP($A1034,'Implied Correlation'!G:H,2,0)</f>
        <v>79.680000000000007</v>
      </c>
      <c r="D1034" s="4" t="e">
        <f>VLOOKUP($A1034,'Implied Correlation'!A:B,2,0)</f>
        <v>#N/A</v>
      </c>
      <c r="E1034" s="4">
        <f t="shared" si="64"/>
        <v>76.89</v>
      </c>
      <c r="F1034" s="4">
        <f t="shared" si="65"/>
        <v>79.680000000000007</v>
      </c>
      <c r="G1034" s="4">
        <f t="shared" si="66"/>
        <v>78.284999999999997</v>
      </c>
      <c r="H1034" s="4">
        <f t="shared" si="67"/>
        <v>78.284999999999997</v>
      </c>
    </row>
    <row r="1035" spans="1:8" x14ac:dyDescent="0.35">
      <c r="A1035" s="5">
        <v>40862</v>
      </c>
      <c r="B1035" s="4">
        <f>VLOOKUP($A1035,'Implied Correlation'!D:E,2,0)</f>
        <v>77.3</v>
      </c>
      <c r="C1035" s="4">
        <f>VLOOKUP($A1035,'Implied Correlation'!G:H,2,0)</f>
        <v>82.74</v>
      </c>
      <c r="D1035" s="4" t="e">
        <f>VLOOKUP($A1035,'Implied Correlation'!A:B,2,0)</f>
        <v>#N/A</v>
      </c>
      <c r="E1035" s="4">
        <f t="shared" si="64"/>
        <v>77.3</v>
      </c>
      <c r="F1035" s="4">
        <f t="shared" si="65"/>
        <v>82.74</v>
      </c>
      <c r="G1035" s="4">
        <f t="shared" si="66"/>
        <v>80.02</v>
      </c>
      <c r="H1035" s="4">
        <f t="shared" si="67"/>
        <v>80.02</v>
      </c>
    </row>
    <row r="1036" spans="1:8" x14ac:dyDescent="0.35">
      <c r="A1036" s="5">
        <v>40863</v>
      </c>
      <c r="B1036" s="4">
        <f>VLOOKUP($A1036,'Implied Correlation'!D:E,2,0)</f>
        <v>80.180000000000007</v>
      </c>
      <c r="C1036" s="4">
        <f>VLOOKUP($A1036,'Implied Correlation'!G:H,2,0)</f>
        <v>88.55</v>
      </c>
      <c r="D1036" s="4" t="e">
        <f>VLOOKUP($A1036,'Implied Correlation'!A:B,2,0)</f>
        <v>#N/A</v>
      </c>
      <c r="E1036" s="4">
        <f t="shared" si="64"/>
        <v>80.180000000000007</v>
      </c>
      <c r="F1036" s="4">
        <f t="shared" si="65"/>
        <v>88.55</v>
      </c>
      <c r="G1036" s="4">
        <f t="shared" si="66"/>
        <v>84.365000000000009</v>
      </c>
      <c r="H1036" s="4">
        <f t="shared" si="67"/>
        <v>84.365000000000009</v>
      </c>
    </row>
    <row r="1037" spans="1:8" x14ac:dyDescent="0.35">
      <c r="A1037" s="5">
        <v>40864</v>
      </c>
      <c r="B1037" s="4">
        <f>VLOOKUP($A1037,'Implied Correlation'!D:E,2,0)</f>
        <v>80.44</v>
      </c>
      <c r="C1037" s="4">
        <f>VLOOKUP($A1037,'Implied Correlation'!G:H,2,0)</f>
        <v>85.83</v>
      </c>
      <c r="D1037" s="4" t="e">
        <f>VLOOKUP($A1037,'Implied Correlation'!A:B,2,0)</f>
        <v>#N/A</v>
      </c>
      <c r="E1037" s="4">
        <f t="shared" si="64"/>
        <v>80.44</v>
      </c>
      <c r="F1037" s="4">
        <f t="shared" si="65"/>
        <v>85.83</v>
      </c>
      <c r="G1037" s="4">
        <f t="shared" si="66"/>
        <v>83.134999999999991</v>
      </c>
      <c r="H1037" s="4">
        <f t="shared" si="67"/>
        <v>83.134999999999991</v>
      </c>
    </row>
    <row r="1038" spans="1:8" x14ac:dyDescent="0.35">
      <c r="A1038" s="5">
        <v>40865</v>
      </c>
      <c r="B1038" s="4">
        <f>VLOOKUP($A1038,'Implied Correlation'!D:E,2,0)</f>
        <v>80.5</v>
      </c>
      <c r="C1038" s="4">
        <f>VLOOKUP($A1038,'Implied Correlation'!G:H,2,0)</f>
        <v>81.66</v>
      </c>
      <c r="D1038" s="4" t="e">
        <f>VLOOKUP($A1038,'Implied Correlation'!A:B,2,0)</f>
        <v>#N/A</v>
      </c>
      <c r="E1038" s="4">
        <f t="shared" si="64"/>
        <v>80.5</v>
      </c>
      <c r="F1038" s="4">
        <f t="shared" si="65"/>
        <v>81.66</v>
      </c>
      <c r="G1038" s="4">
        <f t="shared" si="66"/>
        <v>81.08</v>
      </c>
      <c r="H1038" s="4">
        <f t="shared" si="67"/>
        <v>81.08</v>
      </c>
    </row>
    <row r="1039" spans="1:8" x14ac:dyDescent="0.35">
      <c r="A1039" s="5">
        <v>40868</v>
      </c>
      <c r="B1039" s="4">
        <f>VLOOKUP($A1039,'Implied Correlation'!D:E,2,0)</f>
        <v>81.8</v>
      </c>
      <c r="C1039" s="4" t="e">
        <f>VLOOKUP($A1039,'Implied Correlation'!G:H,2,0)</f>
        <v>#N/A</v>
      </c>
      <c r="D1039" s="4" t="e">
        <f>VLOOKUP($A1039,'Implied Correlation'!A:B,2,0)</f>
        <v>#N/A</v>
      </c>
      <c r="E1039" s="4">
        <f t="shared" si="64"/>
        <v>81.8</v>
      </c>
      <c r="F1039" s="4" t="e">
        <f t="shared" si="65"/>
        <v>#N/A</v>
      </c>
      <c r="G1039" s="4" t="e">
        <f t="shared" si="66"/>
        <v>#N/A</v>
      </c>
      <c r="H1039" s="4" t="e">
        <f t="shared" si="67"/>
        <v>#N/A</v>
      </c>
    </row>
    <row r="1040" spans="1:8" x14ac:dyDescent="0.35">
      <c r="A1040" s="5">
        <v>40869</v>
      </c>
      <c r="B1040" s="4">
        <f>VLOOKUP($A1040,'Implied Correlation'!D:E,2,0)</f>
        <v>81.12</v>
      </c>
      <c r="C1040" s="4" t="e">
        <f>VLOOKUP($A1040,'Implied Correlation'!G:H,2,0)</f>
        <v>#N/A</v>
      </c>
      <c r="D1040" s="4" t="e">
        <f>VLOOKUP($A1040,'Implied Correlation'!A:B,2,0)</f>
        <v>#N/A</v>
      </c>
      <c r="E1040" s="4">
        <f t="shared" si="64"/>
        <v>81.12</v>
      </c>
      <c r="F1040" s="4" t="e">
        <f t="shared" si="65"/>
        <v>#N/A</v>
      </c>
      <c r="G1040" s="4" t="e">
        <f t="shared" si="66"/>
        <v>#N/A</v>
      </c>
      <c r="H1040" s="4" t="e">
        <f t="shared" si="67"/>
        <v>#N/A</v>
      </c>
    </row>
    <row r="1041" spans="1:8" x14ac:dyDescent="0.35">
      <c r="A1041" s="5">
        <v>40870</v>
      </c>
      <c r="B1041" s="4">
        <f>VLOOKUP($A1041,'Implied Correlation'!D:E,2,0)</f>
        <v>82.35</v>
      </c>
      <c r="C1041" s="4" t="e">
        <f>VLOOKUP($A1041,'Implied Correlation'!G:H,2,0)</f>
        <v>#N/A</v>
      </c>
      <c r="D1041" s="4" t="e">
        <f>VLOOKUP($A1041,'Implied Correlation'!A:B,2,0)</f>
        <v>#N/A</v>
      </c>
      <c r="E1041" s="4">
        <f t="shared" si="64"/>
        <v>82.35</v>
      </c>
      <c r="F1041" s="4" t="e">
        <f t="shared" si="65"/>
        <v>#N/A</v>
      </c>
      <c r="G1041" s="4" t="e">
        <f t="shared" si="66"/>
        <v>#N/A</v>
      </c>
      <c r="H1041" s="4" t="e">
        <f t="shared" si="67"/>
        <v>#N/A</v>
      </c>
    </row>
    <row r="1042" spans="1:8" x14ac:dyDescent="0.35">
      <c r="A1042" s="5">
        <v>40871</v>
      </c>
      <c r="B1042" s="4" t="e">
        <f>VLOOKUP($A1042,'Implied Correlation'!D:E,2,0)</f>
        <v>#N/A</v>
      </c>
      <c r="C1042" s="4" t="e">
        <f>VLOOKUP($A1042,'Implied Correlation'!G:H,2,0)</f>
        <v>#N/A</v>
      </c>
      <c r="D1042" s="4" t="e">
        <f>VLOOKUP($A1042,'Implied Correlation'!A:B,2,0)</f>
        <v>#N/A</v>
      </c>
      <c r="E1042" s="4" t="e">
        <f t="shared" si="64"/>
        <v>#N/A</v>
      </c>
      <c r="F1042" s="4" t="e">
        <f t="shared" si="65"/>
        <v>#N/A</v>
      </c>
      <c r="G1042" s="4" t="e">
        <f t="shared" si="66"/>
        <v>#N/A</v>
      </c>
      <c r="H1042" s="4" t="e">
        <f t="shared" si="67"/>
        <v>#N/A</v>
      </c>
    </row>
    <row r="1043" spans="1:8" x14ac:dyDescent="0.35">
      <c r="A1043" s="5">
        <v>40872</v>
      </c>
      <c r="B1043" s="4">
        <f>VLOOKUP($A1043,'Implied Correlation'!D:E,2,0)</f>
        <v>82.5</v>
      </c>
      <c r="C1043" s="4" t="e">
        <f>VLOOKUP($A1043,'Implied Correlation'!G:H,2,0)</f>
        <v>#N/A</v>
      </c>
      <c r="D1043" s="4" t="e">
        <f>VLOOKUP($A1043,'Implied Correlation'!A:B,2,0)</f>
        <v>#N/A</v>
      </c>
      <c r="E1043" s="4">
        <f t="shared" si="64"/>
        <v>82.5</v>
      </c>
      <c r="F1043" s="4" t="e">
        <f t="shared" si="65"/>
        <v>#N/A</v>
      </c>
      <c r="G1043" s="4" t="e">
        <f t="shared" si="66"/>
        <v>#N/A</v>
      </c>
      <c r="H1043" s="4" t="e">
        <f t="shared" si="67"/>
        <v>#N/A</v>
      </c>
    </row>
    <row r="1044" spans="1:8" x14ac:dyDescent="0.35">
      <c r="A1044" s="5">
        <v>40875</v>
      </c>
      <c r="B1044" s="4">
        <f>VLOOKUP($A1044,'Implied Correlation'!D:E,2,0)</f>
        <v>79.849999999999994</v>
      </c>
      <c r="C1044" s="4" t="e">
        <f>VLOOKUP($A1044,'Implied Correlation'!G:H,2,0)</f>
        <v>#N/A</v>
      </c>
      <c r="D1044" s="4" t="e">
        <f>VLOOKUP($A1044,'Implied Correlation'!A:B,2,0)</f>
        <v>#N/A</v>
      </c>
      <c r="E1044" s="4">
        <f t="shared" si="64"/>
        <v>79.849999999999994</v>
      </c>
      <c r="F1044" s="4" t="e">
        <f t="shared" si="65"/>
        <v>#N/A</v>
      </c>
      <c r="G1044" s="4" t="e">
        <f t="shared" si="66"/>
        <v>#N/A</v>
      </c>
      <c r="H1044" s="4" t="e">
        <f t="shared" si="67"/>
        <v>#N/A</v>
      </c>
    </row>
    <row r="1045" spans="1:8" x14ac:dyDescent="0.35">
      <c r="A1045" s="5">
        <v>40876</v>
      </c>
      <c r="B1045" s="4">
        <f>VLOOKUP($A1045,'Implied Correlation'!D:E,2,0)</f>
        <v>79.05</v>
      </c>
      <c r="C1045" s="4" t="e">
        <f>VLOOKUP($A1045,'Implied Correlation'!G:H,2,0)</f>
        <v>#N/A</v>
      </c>
      <c r="D1045" s="4" t="e">
        <f>VLOOKUP($A1045,'Implied Correlation'!A:B,2,0)</f>
        <v>#N/A</v>
      </c>
      <c r="E1045" s="4">
        <f t="shared" si="64"/>
        <v>79.05</v>
      </c>
      <c r="F1045" s="4" t="e">
        <f t="shared" si="65"/>
        <v>#N/A</v>
      </c>
      <c r="G1045" s="4" t="e">
        <f t="shared" si="66"/>
        <v>#N/A</v>
      </c>
      <c r="H1045" s="4" t="e">
        <f t="shared" si="67"/>
        <v>#N/A</v>
      </c>
    </row>
    <row r="1046" spans="1:8" x14ac:dyDescent="0.35">
      <c r="A1046" s="5">
        <v>40877</v>
      </c>
      <c r="B1046" s="4">
        <f>VLOOKUP($A1046,'Implied Correlation'!D:E,2,0)</f>
        <v>77.22</v>
      </c>
      <c r="C1046" s="4" t="e">
        <f>VLOOKUP($A1046,'Implied Correlation'!G:H,2,0)</f>
        <v>#N/A</v>
      </c>
      <c r="D1046" s="4" t="e">
        <f>VLOOKUP($A1046,'Implied Correlation'!A:B,2,0)</f>
        <v>#N/A</v>
      </c>
      <c r="E1046" s="4">
        <f t="shared" si="64"/>
        <v>77.22</v>
      </c>
      <c r="F1046" s="4" t="e">
        <f t="shared" si="65"/>
        <v>#N/A</v>
      </c>
      <c r="G1046" s="4" t="e">
        <f t="shared" si="66"/>
        <v>#N/A</v>
      </c>
      <c r="H1046" s="4" t="e">
        <f t="shared" si="67"/>
        <v>#N/A</v>
      </c>
    </row>
    <row r="1047" spans="1:8" x14ac:dyDescent="0.35">
      <c r="A1047" s="5">
        <v>40878</v>
      </c>
      <c r="B1047" s="4">
        <f>VLOOKUP($A1047,'Implied Correlation'!D:E,2,0)</f>
        <v>76.77</v>
      </c>
      <c r="C1047" s="4" t="e">
        <f>VLOOKUP($A1047,'Implied Correlation'!G:H,2,0)</f>
        <v>#N/A</v>
      </c>
      <c r="D1047" s="4" t="e">
        <f>VLOOKUP($A1047,'Implied Correlation'!A:B,2,0)</f>
        <v>#N/A</v>
      </c>
      <c r="E1047" s="4">
        <f t="shared" si="64"/>
        <v>76.77</v>
      </c>
      <c r="F1047" s="4" t="e">
        <f t="shared" si="65"/>
        <v>#N/A</v>
      </c>
      <c r="G1047" s="4" t="e">
        <f t="shared" si="66"/>
        <v>#N/A</v>
      </c>
      <c r="H1047" s="4" t="e">
        <f t="shared" si="67"/>
        <v>#N/A</v>
      </c>
    </row>
    <row r="1048" spans="1:8" x14ac:dyDescent="0.35">
      <c r="A1048" s="5">
        <v>40879</v>
      </c>
      <c r="B1048" s="4">
        <f>VLOOKUP($A1048,'Implied Correlation'!D:E,2,0)</f>
        <v>77.88</v>
      </c>
      <c r="C1048" s="4" t="e">
        <f>VLOOKUP($A1048,'Implied Correlation'!G:H,2,0)</f>
        <v>#N/A</v>
      </c>
      <c r="D1048" s="4" t="e">
        <f>VLOOKUP($A1048,'Implied Correlation'!A:B,2,0)</f>
        <v>#N/A</v>
      </c>
      <c r="E1048" s="4">
        <f t="shared" si="64"/>
        <v>77.88</v>
      </c>
      <c r="F1048" s="4" t="e">
        <f t="shared" si="65"/>
        <v>#N/A</v>
      </c>
      <c r="G1048" s="4" t="e">
        <f t="shared" si="66"/>
        <v>#N/A</v>
      </c>
      <c r="H1048" s="4" t="e">
        <f t="shared" si="67"/>
        <v>#N/A</v>
      </c>
    </row>
    <row r="1049" spans="1:8" x14ac:dyDescent="0.35">
      <c r="A1049" s="5">
        <v>40882</v>
      </c>
      <c r="B1049" s="4">
        <f>VLOOKUP($A1049,'Implied Correlation'!D:E,2,0)</f>
        <v>78.06</v>
      </c>
      <c r="C1049" s="4" t="e">
        <f>VLOOKUP($A1049,'Implied Correlation'!G:H,2,0)</f>
        <v>#N/A</v>
      </c>
      <c r="D1049" s="4" t="e">
        <f>VLOOKUP($A1049,'Implied Correlation'!A:B,2,0)</f>
        <v>#N/A</v>
      </c>
      <c r="E1049" s="4">
        <f t="shared" si="64"/>
        <v>78.06</v>
      </c>
      <c r="F1049" s="4" t="e">
        <f t="shared" si="65"/>
        <v>#N/A</v>
      </c>
      <c r="G1049" s="4" t="e">
        <f t="shared" si="66"/>
        <v>#N/A</v>
      </c>
      <c r="H1049" s="4" t="e">
        <f t="shared" si="67"/>
        <v>#N/A</v>
      </c>
    </row>
    <row r="1050" spans="1:8" x14ac:dyDescent="0.35">
      <c r="A1050" s="5">
        <v>40883</v>
      </c>
      <c r="B1050" s="4">
        <f>VLOOKUP($A1050,'Implied Correlation'!D:E,2,0)</f>
        <v>81.37</v>
      </c>
      <c r="C1050" s="4" t="e">
        <f>VLOOKUP($A1050,'Implied Correlation'!G:H,2,0)</f>
        <v>#N/A</v>
      </c>
      <c r="D1050" s="4" t="e">
        <f>VLOOKUP($A1050,'Implied Correlation'!A:B,2,0)</f>
        <v>#N/A</v>
      </c>
      <c r="E1050" s="4">
        <f t="shared" si="64"/>
        <v>81.37</v>
      </c>
      <c r="F1050" s="4" t="e">
        <f t="shared" si="65"/>
        <v>#N/A</v>
      </c>
      <c r="G1050" s="4" t="e">
        <f t="shared" si="66"/>
        <v>#N/A</v>
      </c>
      <c r="H1050" s="4" t="e">
        <f t="shared" si="67"/>
        <v>#N/A</v>
      </c>
    </row>
    <row r="1051" spans="1:8" x14ac:dyDescent="0.35">
      <c r="A1051" s="5">
        <v>40884</v>
      </c>
      <c r="B1051" s="4">
        <f>VLOOKUP($A1051,'Implied Correlation'!D:E,2,0)</f>
        <v>80.27</v>
      </c>
      <c r="C1051" s="4" t="e">
        <f>VLOOKUP($A1051,'Implied Correlation'!G:H,2,0)</f>
        <v>#N/A</v>
      </c>
      <c r="D1051" s="4" t="e">
        <f>VLOOKUP($A1051,'Implied Correlation'!A:B,2,0)</f>
        <v>#N/A</v>
      </c>
      <c r="E1051" s="4">
        <f t="shared" si="64"/>
        <v>80.27</v>
      </c>
      <c r="F1051" s="4" t="e">
        <f t="shared" si="65"/>
        <v>#N/A</v>
      </c>
      <c r="G1051" s="4" t="e">
        <f t="shared" si="66"/>
        <v>#N/A</v>
      </c>
      <c r="H1051" s="4" t="e">
        <f t="shared" si="67"/>
        <v>#N/A</v>
      </c>
    </row>
    <row r="1052" spans="1:8" x14ac:dyDescent="0.35">
      <c r="A1052" s="5">
        <v>40885</v>
      </c>
      <c r="B1052" s="4">
        <f>VLOOKUP($A1052,'Implied Correlation'!D:E,2,0)</f>
        <v>82.1</v>
      </c>
      <c r="C1052" s="4" t="e">
        <f>VLOOKUP($A1052,'Implied Correlation'!G:H,2,0)</f>
        <v>#N/A</v>
      </c>
      <c r="D1052" s="4">
        <f>VLOOKUP($A1052,'Implied Correlation'!A:B,2,0)</f>
        <v>83.96</v>
      </c>
      <c r="E1052" s="4">
        <f t="shared" si="64"/>
        <v>82.1</v>
      </c>
      <c r="F1052" s="4">
        <f t="shared" si="65"/>
        <v>83.03</v>
      </c>
      <c r="G1052" s="4">
        <f t="shared" si="66"/>
        <v>83.96</v>
      </c>
      <c r="H1052" s="4">
        <f t="shared" si="67"/>
        <v>83.029999999999987</v>
      </c>
    </row>
    <row r="1053" spans="1:8" x14ac:dyDescent="0.35">
      <c r="A1053" s="5">
        <v>40886</v>
      </c>
      <c r="B1053" s="4">
        <f>VLOOKUP($A1053,'Implied Correlation'!D:E,2,0)</f>
        <v>78.930000000000007</v>
      </c>
      <c r="C1053" s="4" t="e">
        <f>VLOOKUP($A1053,'Implied Correlation'!G:H,2,0)</f>
        <v>#N/A</v>
      </c>
      <c r="D1053" s="4">
        <f>VLOOKUP($A1053,'Implied Correlation'!A:B,2,0)</f>
        <v>80.89</v>
      </c>
      <c r="E1053" s="4">
        <f t="shared" si="64"/>
        <v>78.930000000000007</v>
      </c>
      <c r="F1053" s="4">
        <f t="shared" si="65"/>
        <v>79.91</v>
      </c>
      <c r="G1053" s="4">
        <f t="shared" si="66"/>
        <v>80.89</v>
      </c>
      <c r="H1053" s="4">
        <f t="shared" si="67"/>
        <v>79.910000000000011</v>
      </c>
    </row>
    <row r="1054" spans="1:8" x14ac:dyDescent="0.35">
      <c r="A1054" s="5">
        <v>40889</v>
      </c>
      <c r="B1054" s="4">
        <f>VLOOKUP($A1054,'Implied Correlation'!D:E,2,0)</f>
        <v>80.489999999999995</v>
      </c>
      <c r="C1054" s="4" t="e">
        <f>VLOOKUP($A1054,'Implied Correlation'!G:H,2,0)</f>
        <v>#N/A</v>
      </c>
      <c r="D1054" s="4">
        <f>VLOOKUP($A1054,'Implied Correlation'!A:B,2,0)</f>
        <v>83.53</v>
      </c>
      <c r="E1054" s="4">
        <f t="shared" si="64"/>
        <v>80.489999999999995</v>
      </c>
      <c r="F1054" s="4">
        <f t="shared" si="65"/>
        <v>82.009999999999991</v>
      </c>
      <c r="G1054" s="4">
        <f t="shared" si="66"/>
        <v>83.53</v>
      </c>
      <c r="H1054" s="4">
        <f t="shared" si="67"/>
        <v>82.01</v>
      </c>
    </row>
    <row r="1055" spans="1:8" x14ac:dyDescent="0.35">
      <c r="A1055" s="5">
        <v>40890</v>
      </c>
      <c r="B1055" s="4">
        <f>VLOOKUP($A1055,'Implied Correlation'!D:E,2,0)</f>
        <v>83.07</v>
      </c>
      <c r="C1055" s="4" t="e">
        <f>VLOOKUP($A1055,'Implied Correlation'!G:H,2,0)</f>
        <v>#N/A</v>
      </c>
      <c r="D1055" s="4">
        <f>VLOOKUP($A1055,'Implied Correlation'!A:B,2,0)</f>
        <v>86.47</v>
      </c>
      <c r="E1055" s="4">
        <f t="shared" si="64"/>
        <v>83.07</v>
      </c>
      <c r="F1055" s="4">
        <f t="shared" si="65"/>
        <v>84.77</v>
      </c>
      <c r="G1055" s="4">
        <f t="shared" si="66"/>
        <v>86.47</v>
      </c>
      <c r="H1055" s="4">
        <f t="shared" si="67"/>
        <v>84.77</v>
      </c>
    </row>
    <row r="1056" spans="1:8" x14ac:dyDescent="0.35">
      <c r="A1056" s="5">
        <v>40891</v>
      </c>
      <c r="B1056" s="4">
        <f>VLOOKUP($A1056,'Implied Correlation'!D:E,2,0)</f>
        <v>83.28</v>
      </c>
      <c r="C1056" s="4" t="e">
        <f>VLOOKUP($A1056,'Implied Correlation'!G:H,2,0)</f>
        <v>#N/A</v>
      </c>
      <c r="D1056" s="4">
        <f>VLOOKUP($A1056,'Implied Correlation'!A:B,2,0)</f>
        <v>87.1</v>
      </c>
      <c r="E1056" s="4">
        <f t="shared" si="64"/>
        <v>83.28</v>
      </c>
      <c r="F1056" s="4">
        <f t="shared" si="65"/>
        <v>85.19</v>
      </c>
      <c r="G1056" s="4">
        <f t="shared" si="66"/>
        <v>87.1</v>
      </c>
      <c r="H1056" s="4">
        <f t="shared" si="67"/>
        <v>85.19</v>
      </c>
    </row>
    <row r="1057" spans="1:8" x14ac:dyDescent="0.35">
      <c r="A1057" s="5">
        <v>40892</v>
      </c>
      <c r="B1057" s="4">
        <f>VLOOKUP($A1057,'Implied Correlation'!D:E,2,0)</f>
        <v>83.47</v>
      </c>
      <c r="C1057" s="4" t="e">
        <f>VLOOKUP($A1057,'Implied Correlation'!G:H,2,0)</f>
        <v>#N/A</v>
      </c>
      <c r="D1057" s="4">
        <f>VLOOKUP($A1057,'Implied Correlation'!A:B,2,0)</f>
        <v>86.92</v>
      </c>
      <c r="E1057" s="4">
        <f t="shared" si="64"/>
        <v>83.47</v>
      </c>
      <c r="F1057" s="4">
        <f t="shared" si="65"/>
        <v>85.194999999999993</v>
      </c>
      <c r="G1057" s="4">
        <f t="shared" si="66"/>
        <v>86.92</v>
      </c>
      <c r="H1057" s="4">
        <f t="shared" si="67"/>
        <v>85.194999999999993</v>
      </c>
    </row>
    <row r="1058" spans="1:8" x14ac:dyDescent="0.35">
      <c r="A1058" s="5">
        <v>40893</v>
      </c>
      <c r="B1058" s="4">
        <f>VLOOKUP($A1058,'Implied Correlation'!D:E,2,0)</f>
        <v>83.94</v>
      </c>
      <c r="C1058" s="4" t="e">
        <f>VLOOKUP($A1058,'Implied Correlation'!G:H,2,0)</f>
        <v>#N/A</v>
      </c>
      <c r="D1058" s="4">
        <f>VLOOKUP($A1058,'Implied Correlation'!A:B,2,0)</f>
        <v>87.05</v>
      </c>
      <c r="E1058" s="4">
        <f t="shared" si="64"/>
        <v>83.94</v>
      </c>
      <c r="F1058" s="4">
        <f t="shared" si="65"/>
        <v>85.495000000000005</v>
      </c>
      <c r="G1058" s="4">
        <f t="shared" si="66"/>
        <v>87.05</v>
      </c>
      <c r="H1058" s="4">
        <f t="shared" si="67"/>
        <v>85.495000000000005</v>
      </c>
    </row>
    <row r="1059" spans="1:8" x14ac:dyDescent="0.35">
      <c r="A1059" s="5">
        <v>40896</v>
      </c>
      <c r="B1059" s="4">
        <f>VLOOKUP($A1059,'Implied Correlation'!D:E,2,0)</f>
        <v>82.95</v>
      </c>
      <c r="C1059" s="4" t="e">
        <f>VLOOKUP($A1059,'Implied Correlation'!G:H,2,0)</f>
        <v>#N/A</v>
      </c>
      <c r="D1059" s="4">
        <f>VLOOKUP($A1059,'Implied Correlation'!A:B,2,0)</f>
        <v>86.36</v>
      </c>
      <c r="E1059" s="4">
        <f t="shared" si="64"/>
        <v>82.95</v>
      </c>
      <c r="F1059" s="4">
        <f t="shared" si="65"/>
        <v>84.655000000000001</v>
      </c>
      <c r="G1059" s="4">
        <f t="shared" si="66"/>
        <v>86.36</v>
      </c>
      <c r="H1059" s="4">
        <f t="shared" si="67"/>
        <v>84.655000000000015</v>
      </c>
    </row>
    <row r="1060" spans="1:8" x14ac:dyDescent="0.35">
      <c r="A1060" s="5">
        <v>40897</v>
      </c>
      <c r="B1060" s="4">
        <f>VLOOKUP($A1060,'Implied Correlation'!D:E,2,0)</f>
        <v>79.36</v>
      </c>
      <c r="C1060" s="4" t="e">
        <f>VLOOKUP($A1060,'Implied Correlation'!G:H,2,0)</f>
        <v>#N/A</v>
      </c>
      <c r="D1060" s="4">
        <f>VLOOKUP($A1060,'Implied Correlation'!A:B,2,0)</f>
        <v>81.41</v>
      </c>
      <c r="E1060" s="4">
        <f t="shared" si="64"/>
        <v>79.36</v>
      </c>
      <c r="F1060" s="4">
        <f t="shared" si="65"/>
        <v>80.384999999999991</v>
      </c>
      <c r="G1060" s="4">
        <f t="shared" si="66"/>
        <v>81.41</v>
      </c>
      <c r="H1060" s="4">
        <f t="shared" si="67"/>
        <v>80.385000000000005</v>
      </c>
    </row>
    <row r="1061" spans="1:8" x14ac:dyDescent="0.35">
      <c r="A1061" s="5">
        <v>40898</v>
      </c>
      <c r="B1061" s="4">
        <f>VLOOKUP($A1061,'Implied Correlation'!D:E,2,0)</f>
        <v>77.34</v>
      </c>
      <c r="C1061" s="4" t="e">
        <f>VLOOKUP($A1061,'Implied Correlation'!G:H,2,0)</f>
        <v>#N/A</v>
      </c>
      <c r="D1061" s="4">
        <f>VLOOKUP($A1061,'Implied Correlation'!A:B,2,0)</f>
        <v>78.89</v>
      </c>
      <c r="E1061" s="4">
        <f t="shared" si="64"/>
        <v>77.34</v>
      </c>
      <c r="F1061" s="4">
        <f t="shared" si="65"/>
        <v>78.115000000000009</v>
      </c>
      <c r="G1061" s="4">
        <f t="shared" si="66"/>
        <v>78.89</v>
      </c>
      <c r="H1061" s="4">
        <f t="shared" si="67"/>
        <v>78.115000000000009</v>
      </c>
    </row>
    <row r="1062" spans="1:8" x14ac:dyDescent="0.35">
      <c r="A1062" s="5">
        <v>40899</v>
      </c>
      <c r="B1062" s="4">
        <f>VLOOKUP($A1062,'Implied Correlation'!D:E,2,0)</f>
        <v>78.33</v>
      </c>
      <c r="C1062" s="4" t="e">
        <f>VLOOKUP($A1062,'Implied Correlation'!G:H,2,0)</f>
        <v>#N/A</v>
      </c>
      <c r="D1062" s="4">
        <f>VLOOKUP($A1062,'Implied Correlation'!A:B,2,0)</f>
        <v>79.69</v>
      </c>
      <c r="E1062" s="4">
        <f t="shared" si="64"/>
        <v>78.33</v>
      </c>
      <c r="F1062" s="4">
        <f t="shared" si="65"/>
        <v>79.009999999999991</v>
      </c>
      <c r="G1062" s="4">
        <f t="shared" si="66"/>
        <v>79.69</v>
      </c>
      <c r="H1062" s="4">
        <f t="shared" si="67"/>
        <v>79.009999999999991</v>
      </c>
    </row>
    <row r="1063" spans="1:8" x14ac:dyDescent="0.35">
      <c r="A1063" s="5">
        <v>40900</v>
      </c>
      <c r="B1063" s="4">
        <f>VLOOKUP($A1063,'Implied Correlation'!D:E,2,0)</f>
        <v>80.61</v>
      </c>
      <c r="C1063" s="4" t="e">
        <f>VLOOKUP($A1063,'Implied Correlation'!G:H,2,0)</f>
        <v>#N/A</v>
      </c>
      <c r="D1063" s="4">
        <f>VLOOKUP($A1063,'Implied Correlation'!A:B,2,0)</f>
        <v>82.79</v>
      </c>
      <c r="E1063" s="4">
        <f t="shared" si="64"/>
        <v>80.61</v>
      </c>
      <c r="F1063" s="4">
        <f t="shared" si="65"/>
        <v>81.7</v>
      </c>
      <c r="G1063" s="4">
        <f t="shared" si="66"/>
        <v>82.79</v>
      </c>
      <c r="H1063" s="4">
        <f t="shared" si="67"/>
        <v>81.7</v>
      </c>
    </row>
    <row r="1064" spans="1:8" x14ac:dyDescent="0.35">
      <c r="A1064" s="5">
        <v>40904</v>
      </c>
      <c r="B1064" s="4">
        <f>VLOOKUP($A1064,'Implied Correlation'!D:E,2,0)</f>
        <v>79.31</v>
      </c>
      <c r="C1064" s="4" t="e">
        <f>VLOOKUP($A1064,'Implied Correlation'!G:H,2,0)</f>
        <v>#N/A</v>
      </c>
      <c r="D1064" s="4">
        <f>VLOOKUP($A1064,'Implied Correlation'!A:B,2,0)</f>
        <v>79.67</v>
      </c>
      <c r="E1064" s="4">
        <f t="shared" si="64"/>
        <v>79.31</v>
      </c>
      <c r="F1064" s="4">
        <f t="shared" si="65"/>
        <v>79.490000000000009</v>
      </c>
      <c r="G1064" s="4">
        <f t="shared" si="66"/>
        <v>79.67</v>
      </c>
      <c r="H1064" s="4">
        <f t="shared" si="67"/>
        <v>79.490000000000009</v>
      </c>
    </row>
    <row r="1065" spans="1:8" x14ac:dyDescent="0.35">
      <c r="A1065" s="5">
        <v>40905</v>
      </c>
      <c r="B1065" s="4">
        <f>VLOOKUP($A1065,'Implied Correlation'!D:E,2,0)</f>
        <v>80.42</v>
      </c>
      <c r="C1065" s="4" t="e">
        <f>VLOOKUP($A1065,'Implied Correlation'!G:H,2,0)</f>
        <v>#N/A</v>
      </c>
      <c r="D1065" s="4">
        <f>VLOOKUP($A1065,'Implied Correlation'!A:B,2,0)</f>
        <v>81.34</v>
      </c>
      <c r="E1065" s="4">
        <f t="shared" si="64"/>
        <v>80.42</v>
      </c>
      <c r="F1065" s="4">
        <f t="shared" si="65"/>
        <v>80.88</v>
      </c>
      <c r="G1065" s="4">
        <f t="shared" si="66"/>
        <v>81.34</v>
      </c>
      <c r="H1065" s="4">
        <f t="shared" si="67"/>
        <v>80.88000000000001</v>
      </c>
    </row>
    <row r="1066" spans="1:8" x14ac:dyDescent="0.35">
      <c r="A1066" s="5">
        <v>40906</v>
      </c>
      <c r="B1066" s="4">
        <f>VLOOKUP($A1066,'Implied Correlation'!D:E,2,0)</f>
        <v>79.260000000000005</v>
      </c>
      <c r="C1066" s="4" t="e">
        <f>VLOOKUP($A1066,'Implied Correlation'!G:H,2,0)</f>
        <v>#N/A</v>
      </c>
      <c r="D1066" s="4">
        <f>VLOOKUP($A1066,'Implied Correlation'!A:B,2,0)</f>
        <v>79.55</v>
      </c>
      <c r="E1066" s="4">
        <f t="shared" si="64"/>
        <v>79.260000000000005</v>
      </c>
      <c r="F1066" s="4">
        <f t="shared" si="65"/>
        <v>79.405000000000001</v>
      </c>
      <c r="G1066" s="4">
        <f t="shared" si="66"/>
        <v>79.55</v>
      </c>
      <c r="H1066" s="4">
        <f t="shared" si="67"/>
        <v>79.405000000000015</v>
      </c>
    </row>
    <row r="1067" spans="1:8" x14ac:dyDescent="0.35">
      <c r="A1067" s="5">
        <v>40907</v>
      </c>
      <c r="B1067" s="4">
        <f>VLOOKUP($A1067,'Implied Correlation'!D:E,2,0)</f>
        <v>78.400000000000006</v>
      </c>
      <c r="C1067" s="4" t="e">
        <f>VLOOKUP($A1067,'Implied Correlation'!G:H,2,0)</f>
        <v>#N/A</v>
      </c>
      <c r="D1067" s="4">
        <f>VLOOKUP($A1067,'Implied Correlation'!A:B,2,0)</f>
        <v>79.36</v>
      </c>
      <c r="E1067" s="4">
        <f t="shared" si="64"/>
        <v>78.400000000000006</v>
      </c>
      <c r="F1067" s="4">
        <f t="shared" si="65"/>
        <v>78.88</v>
      </c>
      <c r="G1067" s="4">
        <f t="shared" si="66"/>
        <v>79.36</v>
      </c>
      <c r="H1067" s="4">
        <f t="shared" si="67"/>
        <v>78.88</v>
      </c>
    </row>
    <row r="1068" spans="1:8" x14ac:dyDescent="0.35">
      <c r="A1068" s="5">
        <v>40911</v>
      </c>
      <c r="B1068" s="4">
        <f>VLOOKUP($A1068,'Implied Correlation'!D:E,2,0)</f>
        <v>78.73</v>
      </c>
      <c r="C1068" s="4" t="e">
        <f>VLOOKUP($A1068,'Implied Correlation'!G:H,2,0)</f>
        <v>#N/A</v>
      </c>
      <c r="D1068" s="4">
        <f>VLOOKUP($A1068,'Implied Correlation'!A:B,2,0)</f>
        <v>78.86</v>
      </c>
      <c r="E1068" s="4">
        <f t="shared" si="64"/>
        <v>78.73</v>
      </c>
      <c r="F1068" s="4">
        <f t="shared" si="65"/>
        <v>78.795000000000002</v>
      </c>
      <c r="G1068" s="4">
        <f t="shared" si="66"/>
        <v>78.86</v>
      </c>
      <c r="H1068" s="4">
        <f t="shared" si="67"/>
        <v>78.795000000000002</v>
      </c>
    </row>
    <row r="1069" spans="1:8" x14ac:dyDescent="0.35">
      <c r="A1069" s="5">
        <v>40912</v>
      </c>
      <c r="B1069" s="4">
        <f>VLOOKUP($A1069,'Implied Correlation'!D:E,2,0)</f>
        <v>75.73</v>
      </c>
      <c r="C1069" s="4" t="e">
        <f>VLOOKUP($A1069,'Implied Correlation'!G:H,2,0)</f>
        <v>#N/A</v>
      </c>
      <c r="D1069" s="4">
        <f>VLOOKUP($A1069,'Implied Correlation'!A:B,2,0)</f>
        <v>77.42</v>
      </c>
      <c r="E1069" s="4">
        <f t="shared" si="64"/>
        <v>75.73</v>
      </c>
      <c r="F1069" s="4">
        <f t="shared" si="65"/>
        <v>76.575000000000003</v>
      </c>
      <c r="G1069" s="4">
        <f t="shared" si="66"/>
        <v>77.42</v>
      </c>
      <c r="H1069" s="4">
        <f t="shared" si="67"/>
        <v>76.575000000000003</v>
      </c>
    </row>
    <row r="1070" spans="1:8" x14ac:dyDescent="0.35">
      <c r="A1070" s="5">
        <v>40913</v>
      </c>
      <c r="B1070" s="4">
        <f>VLOOKUP($A1070,'Implied Correlation'!D:E,2,0)</f>
        <v>75.03</v>
      </c>
      <c r="C1070" s="4" t="e">
        <f>VLOOKUP($A1070,'Implied Correlation'!G:H,2,0)</f>
        <v>#N/A</v>
      </c>
      <c r="D1070" s="4">
        <f>VLOOKUP($A1070,'Implied Correlation'!A:B,2,0)</f>
        <v>77.099999999999994</v>
      </c>
      <c r="E1070" s="4">
        <f t="shared" si="64"/>
        <v>75.03</v>
      </c>
      <c r="F1070" s="4">
        <f t="shared" si="65"/>
        <v>76.064999999999998</v>
      </c>
      <c r="G1070" s="4">
        <f t="shared" si="66"/>
        <v>77.099999999999994</v>
      </c>
      <c r="H1070" s="4">
        <f t="shared" si="67"/>
        <v>76.064999999999998</v>
      </c>
    </row>
    <row r="1071" spans="1:8" x14ac:dyDescent="0.35">
      <c r="A1071" s="5">
        <v>40914</v>
      </c>
      <c r="B1071" s="4">
        <f>VLOOKUP($A1071,'Implied Correlation'!D:E,2,0)</f>
        <v>75.05</v>
      </c>
      <c r="C1071" s="4" t="e">
        <f>VLOOKUP($A1071,'Implied Correlation'!G:H,2,0)</f>
        <v>#N/A</v>
      </c>
      <c r="D1071" s="4">
        <f>VLOOKUP($A1071,'Implied Correlation'!A:B,2,0)</f>
        <v>77.36</v>
      </c>
      <c r="E1071" s="4">
        <f t="shared" si="64"/>
        <v>75.05</v>
      </c>
      <c r="F1071" s="4">
        <f t="shared" si="65"/>
        <v>76.204999999999998</v>
      </c>
      <c r="G1071" s="4">
        <f t="shared" si="66"/>
        <v>77.36</v>
      </c>
      <c r="H1071" s="4">
        <f t="shared" si="67"/>
        <v>76.204999999999998</v>
      </c>
    </row>
    <row r="1072" spans="1:8" x14ac:dyDescent="0.35">
      <c r="A1072" s="5">
        <v>40917</v>
      </c>
      <c r="B1072" s="4">
        <f>VLOOKUP($A1072,'Implied Correlation'!D:E,2,0)</f>
        <v>76.459999999999994</v>
      </c>
      <c r="C1072" s="4" t="e">
        <f>VLOOKUP($A1072,'Implied Correlation'!G:H,2,0)</f>
        <v>#N/A</v>
      </c>
      <c r="D1072" s="4">
        <f>VLOOKUP($A1072,'Implied Correlation'!A:B,2,0)</f>
        <v>78.8</v>
      </c>
      <c r="E1072" s="4">
        <f t="shared" si="64"/>
        <v>76.459999999999994</v>
      </c>
      <c r="F1072" s="4">
        <f t="shared" si="65"/>
        <v>77.63</v>
      </c>
      <c r="G1072" s="4">
        <f t="shared" si="66"/>
        <v>78.8</v>
      </c>
      <c r="H1072" s="4">
        <f t="shared" si="67"/>
        <v>77.63</v>
      </c>
    </row>
    <row r="1073" spans="1:8" x14ac:dyDescent="0.35">
      <c r="A1073" s="5">
        <v>40918</v>
      </c>
      <c r="B1073" s="4">
        <f>VLOOKUP($A1073,'Implied Correlation'!D:E,2,0)</f>
        <v>75.97</v>
      </c>
      <c r="C1073" s="4" t="e">
        <f>VLOOKUP($A1073,'Implied Correlation'!G:H,2,0)</f>
        <v>#N/A</v>
      </c>
      <c r="D1073" s="4">
        <f>VLOOKUP($A1073,'Implied Correlation'!A:B,2,0)</f>
        <v>77.72</v>
      </c>
      <c r="E1073" s="4">
        <f t="shared" si="64"/>
        <v>75.97</v>
      </c>
      <c r="F1073" s="4">
        <f t="shared" si="65"/>
        <v>76.844999999999999</v>
      </c>
      <c r="G1073" s="4">
        <f t="shared" si="66"/>
        <v>77.72</v>
      </c>
      <c r="H1073" s="4">
        <f t="shared" si="67"/>
        <v>76.844999999999999</v>
      </c>
    </row>
    <row r="1074" spans="1:8" x14ac:dyDescent="0.35">
      <c r="A1074" s="5">
        <v>40919</v>
      </c>
      <c r="B1074" s="4">
        <f>VLOOKUP($A1074,'Implied Correlation'!D:E,2,0)</f>
        <v>76.650000000000006</v>
      </c>
      <c r="C1074" s="4" t="e">
        <f>VLOOKUP($A1074,'Implied Correlation'!G:H,2,0)</f>
        <v>#N/A</v>
      </c>
      <c r="D1074" s="4">
        <f>VLOOKUP($A1074,'Implied Correlation'!A:B,2,0)</f>
        <v>78.3</v>
      </c>
      <c r="E1074" s="4">
        <f t="shared" si="64"/>
        <v>76.650000000000006</v>
      </c>
      <c r="F1074" s="4">
        <f t="shared" si="65"/>
        <v>77.474999999999994</v>
      </c>
      <c r="G1074" s="4">
        <f t="shared" si="66"/>
        <v>78.3</v>
      </c>
      <c r="H1074" s="4">
        <f t="shared" si="67"/>
        <v>77.475000000000009</v>
      </c>
    </row>
    <row r="1075" spans="1:8" x14ac:dyDescent="0.35">
      <c r="A1075" s="5">
        <v>40920</v>
      </c>
      <c r="B1075" s="4">
        <f>VLOOKUP($A1075,'Implied Correlation'!D:E,2,0)</f>
        <v>76.760000000000005</v>
      </c>
      <c r="C1075" s="4" t="e">
        <f>VLOOKUP($A1075,'Implied Correlation'!G:H,2,0)</f>
        <v>#N/A</v>
      </c>
      <c r="D1075" s="4">
        <f>VLOOKUP($A1075,'Implied Correlation'!A:B,2,0)</f>
        <v>77.77</v>
      </c>
      <c r="E1075" s="4">
        <f t="shared" si="64"/>
        <v>76.760000000000005</v>
      </c>
      <c r="F1075" s="4">
        <f t="shared" si="65"/>
        <v>77.265000000000001</v>
      </c>
      <c r="G1075" s="4">
        <f t="shared" si="66"/>
        <v>77.77</v>
      </c>
      <c r="H1075" s="4">
        <f t="shared" si="67"/>
        <v>77.265000000000001</v>
      </c>
    </row>
    <row r="1076" spans="1:8" x14ac:dyDescent="0.35">
      <c r="A1076" s="5">
        <v>40921</v>
      </c>
      <c r="B1076" s="4">
        <f>VLOOKUP($A1076,'Implied Correlation'!D:E,2,0)</f>
        <v>76.58</v>
      </c>
      <c r="C1076" s="4" t="e">
        <f>VLOOKUP($A1076,'Implied Correlation'!G:H,2,0)</f>
        <v>#N/A</v>
      </c>
      <c r="D1076" s="4">
        <f>VLOOKUP($A1076,'Implied Correlation'!A:B,2,0)</f>
        <v>78.709999999999994</v>
      </c>
      <c r="E1076" s="4">
        <f t="shared" si="64"/>
        <v>76.58</v>
      </c>
      <c r="F1076" s="4">
        <f t="shared" si="65"/>
        <v>77.644999999999996</v>
      </c>
      <c r="G1076" s="4">
        <f t="shared" si="66"/>
        <v>78.709999999999994</v>
      </c>
      <c r="H1076" s="4">
        <f t="shared" si="67"/>
        <v>77.644999999999996</v>
      </c>
    </row>
    <row r="1077" spans="1:8" x14ac:dyDescent="0.35">
      <c r="A1077" s="5">
        <v>40925</v>
      </c>
      <c r="B1077" s="4">
        <f>VLOOKUP($A1077,'Implied Correlation'!D:E,2,0)</f>
        <v>78.75</v>
      </c>
      <c r="C1077" s="4" t="e">
        <f>VLOOKUP($A1077,'Implied Correlation'!G:H,2,0)</f>
        <v>#N/A</v>
      </c>
      <c r="D1077" s="4">
        <f>VLOOKUP($A1077,'Implied Correlation'!A:B,2,0)</f>
        <v>79.900000000000006</v>
      </c>
      <c r="E1077" s="4">
        <f t="shared" si="64"/>
        <v>78.75</v>
      </c>
      <c r="F1077" s="4">
        <f t="shared" si="65"/>
        <v>79.325000000000003</v>
      </c>
      <c r="G1077" s="4">
        <f t="shared" si="66"/>
        <v>79.900000000000006</v>
      </c>
      <c r="H1077" s="4">
        <f t="shared" si="67"/>
        <v>79.325000000000003</v>
      </c>
    </row>
    <row r="1078" spans="1:8" x14ac:dyDescent="0.35">
      <c r="A1078" s="5">
        <v>40926</v>
      </c>
      <c r="B1078" s="4">
        <f>VLOOKUP($A1078,'Implied Correlation'!D:E,2,0)</f>
        <v>77.239999999999995</v>
      </c>
      <c r="C1078" s="4" t="e">
        <f>VLOOKUP($A1078,'Implied Correlation'!G:H,2,0)</f>
        <v>#N/A</v>
      </c>
      <c r="D1078" s="4">
        <f>VLOOKUP($A1078,'Implied Correlation'!A:B,2,0)</f>
        <v>78.010000000000005</v>
      </c>
      <c r="E1078" s="4">
        <f t="shared" si="64"/>
        <v>77.239999999999995</v>
      </c>
      <c r="F1078" s="4">
        <f t="shared" si="65"/>
        <v>77.625</v>
      </c>
      <c r="G1078" s="4">
        <f t="shared" si="66"/>
        <v>78.010000000000005</v>
      </c>
      <c r="H1078" s="4">
        <f t="shared" si="67"/>
        <v>77.625</v>
      </c>
    </row>
    <row r="1079" spans="1:8" x14ac:dyDescent="0.35">
      <c r="A1079" s="5">
        <v>40927</v>
      </c>
      <c r="B1079" s="4">
        <f>VLOOKUP($A1079,'Implied Correlation'!D:E,2,0)</f>
        <v>76.5</v>
      </c>
      <c r="C1079" s="4" t="e">
        <f>VLOOKUP($A1079,'Implied Correlation'!G:H,2,0)</f>
        <v>#N/A</v>
      </c>
      <c r="D1079" s="4">
        <f>VLOOKUP($A1079,'Implied Correlation'!A:B,2,0)</f>
        <v>78.260000000000005</v>
      </c>
      <c r="E1079" s="4">
        <f t="shared" si="64"/>
        <v>76.5</v>
      </c>
      <c r="F1079" s="4">
        <f t="shared" si="65"/>
        <v>77.38</v>
      </c>
      <c r="G1079" s="4">
        <f t="shared" si="66"/>
        <v>78.260000000000005</v>
      </c>
      <c r="H1079" s="4">
        <f t="shared" si="67"/>
        <v>77.38</v>
      </c>
    </row>
    <row r="1080" spans="1:8" x14ac:dyDescent="0.35">
      <c r="A1080" s="5">
        <v>40928</v>
      </c>
      <c r="B1080" s="4">
        <f>VLOOKUP($A1080,'Implied Correlation'!D:E,2,0)</f>
        <v>76.290000000000006</v>
      </c>
      <c r="C1080" s="4" t="e">
        <f>VLOOKUP($A1080,'Implied Correlation'!G:H,2,0)</f>
        <v>#N/A</v>
      </c>
      <c r="D1080" s="4">
        <f>VLOOKUP($A1080,'Implied Correlation'!A:B,2,0)</f>
        <v>78.63</v>
      </c>
      <c r="E1080" s="4">
        <f t="shared" si="64"/>
        <v>76.290000000000006</v>
      </c>
      <c r="F1080" s="4">
        <f t="shared" si="65"/>
        <v>77.460000000000008</v>
      </c>
      <c r="G1080" s="4">
        <f t="shared" si="66"/>
        <v>78.63</v>
      </c>
      <c r="H1080" s="4">
        <f t="shared" si="67"/>
        <v>77.459999999999994</v>
      </c>
    </row>
    <row r="1081" spans="1:8" x14ac:dyDescent="0.35">
      <c r="A1081" s="5">
        <v>40931</v>
      </c>
      <c r="B1081" s="4">
        <f>VLOOKUP($A1081,'Implied Correlation'!D:E,2,0)</f>
        <v>75.819999999999993</v>
      </c>
      <c r="C1081" s="4" t="e">
        <f>VLOOKUP($A1081,'Implied Correlation'!G:H,2,0)</f>
        <v>#N/A</v>
      </c>
      <c r="D1081" s="4">
        <f>VLOOKUP($A1081,'Implied Correlation'!A:B,2,0)</f>
        <v>79.17</v>
      </c>
      <c r="E1081" s="4">
        <f t="shared" si="64"/>
        <v>75.819999999999993</v>
      </c>
      <c r="F1081" s="4">
        <f t="shared" si="65"/>
        <v>77.495000000000005</v>
      </c>
      <c r="G1081" s="4">
        <f t="shared" si="66"/>
        <v>79.17</v>
      </c>
      <c r="H1081" s="4">
        <f t="shared" si="67"/>
        <v>77.495000000000005</v>
      </c>
    </row>
    <row r="1082" spans="1:8" x14ac:dyDescent="0.35">
      <c r="A1082" s="5">
        <v>40932</v>
      </c>
      <c r="B1082" s="4">
        <f>VLOOKUP($A1082,'Implied Correlation'!D:E,2,0)</f>
        <v>76.44</v>
      </c>
      <c r="C1082" s="4" t="e">
        <f>VLOOKUP($A1082,'Implied Correlation'!G:H,2,0)</f>
        <v>#N/A</v>
      </c>
      <c r="D1082" s="4">
        <f>VLOOKUP($A1082,'Implied Correlation'!A:B,2,0)</f>
        <v>78.59</v>
      </c>
      <c r="E1082" s="4">
        <f t="shared" si="64"/>
        <v>76.44</v>
      </c>
      <c r="F1082" s="4">
        <f t="shared" si="65"/>
        <v>77.515000000000001</v>
      </c>
      <c r="G1082" s="4">
        <f t="shared" si="66"/>
        <v>78.59</v>
      </c>
      <c r="H1082" s="4">
        <f t="shared" si="67"/>
        <v>77.515000000000001</v>
      </c>
    </row>
    <row r="1083" spans="1:8" x14ac:dyDescent="0.35">
      <c r="A1083" s="5">
        <v>40933</v>
      </c>
      <c r="B1083" s="4">
        <f>VLOOKUP($A1083,'Implied Correlation'!D:E,2,0)</f>
        <v>75.34</v>
      </c>
      <c r="C1083" s="4" t="e">
        <f>VLOOKUP($A1083,'Implied Correlation'!G:H,2,0)</f>
        <v>#N/A</v>
      </c>
      <c r="D1083" s="4">
        <f>VLOOKUP($A1083,'Implied Correlation'!A:B,2,0)</f>
        <v>78.98</v>
      </c>
      <c r="E1083" s="4">
        <f t="shared" si="64"/>
        <v>75.34</v>
      </c>
      <c r="F1083" s="4">
        <f t="shared" si="65"/>
        <v>77.16</v>
      </c>
      <c r="G1083" s="4">
        <f t="shared" si="66"/>
        <v>78.98</v>
      </c>
      <c r="H1083" s="4">
        <f t="shared" si="67"/>
        <v>77.160000000000011</v>
      </c>
    </row>
    <row r="1084" spans="1:8" x14ac:dyDescent="0.35">
      <c r="A1084" s="5">
        <v>40934</v>
      </c>
      <c r="B1084" s="4">
        <f>VLOOKUP($A1084,'Implied Correlation'!D:E,2,0)</f>
        <v>74.739999999999995</v>
      </c>
      <c r="C1084" s="4" t="e">
        <f>VLOOKUP($A1084,'Implied Correlation'!G:H,2,0)</f>
        <v>#N/A</v>
      </c>
      <c r="D1084" s="4">
        <f>VLOOKUP($A1084,'Implied Correlation'!A:B,2,0)</f>
        <v>79.48</v>
      </c>
      <c r="E1084" s="4">
        <f t="shared" si="64"/>
        <v>74.739999999999995</v>
      </c>
      <c r="F1084" s="4">
        <f t="shared" si="65"/>
        <v>77.11</v>
      </c>
      <c r="G1084" s="4">
        <f t="shared" si="66"/>
        <v>79.48</v>
      </c>
      <c r="H1084" s="4">
        <f t="shared" si="67"/>
        <v>77.11</v>
      </c>
    </row>
    <row r="1085" spans="1:8" x14ac:dyDescent="0.35">
      <c r="A1085" s="5">
        <v>40935</v>
      </c>
      <c r="B1085" s="4">
        <f>VLOOKUP($A1085,'Implied Correlation'!D:E,2,0)</f>
        <v>73.790000000000006</v>
      </c>
      <c r="C1085" s="4" t="e">
        <f>VLOOKUP($A1085,'Implied Correlation'!G:H,2,0)</f>
        <v>#N/A</v>
      </c>
      <c r="D1085" s="4">
        <f>VLOOKUP($A1085,'Implied Correlation'!A:B,2,0)</f>
        <v>78.48</v>
      </c>
      <c r="E1085" s="4">
        <f t="shared" si="64"/>
        <v>73.790000000000006</v>
      </c>
      <c r="F1085" s="4">
        <f t="shared" si="65"/>
        <v>76.135000000000005</v>
      </c>
      <c r="G1085" s="4">
        <f t="shared" si="66"/>
        <v>78.48</v>
      </c>
      <c r="H1085" s="4">
        <f t="shared" si="67"/>
        <v>76.135000000000005</v>
      </c>
    </row>
    <row r="1086" spans="1:8" x14ac:dyDescent="0.35">
      <c r="A1086" s="5">
        <v>40938</v>
      </c>
      <c r="B1086" s="4">
        <f>VLOOKUP($A1086,'Implied Correlation'!D:E,2,0)</f>
        <v>74.489999999999995</v>
      </c>
      <c r="C1086" s="4" t="e">
        <f>VLOOKUP($A1086,'Implied Correlation'!G:H,2,0)</f>
        <v>#N/A</v>
      </c>
      <c r="D1086" s="4">
        <f>VLOOKUP($A1086,'Implied Correlation'!A:B,2,0)</f>
        <v>79.73</v>
      </c>
      <c r="E1086" s="4">
        <f t="shared" si="64"/>
        <v>74.489999999999995</v>
      </c>
      <c r="F1086" s="4">
        <f t="shared" si="65"/>
        <v>77.11</v>
      </c>
      <c r="G1086" s="4">
        <f t="shared" si="66"/>
        <v>79.73</v>
      </c>
      <c r="H1086" s="4">
        <f t="shared" si="67"/>
        <v>77.11</v>
      </c>
    </row>
    <row r="1087" spans="1:8" x14ac:dyDescent="0.35">
      <c r="A1087" s="5">
        <v>40939</v>
      </c>
      <c r="B1087" s="4">
        <f>VLOOKUP($A1087,'Implied Correlation'!D:E,2,0)</f>
        <v>75.53</v>
      </c>
      <c r="C1087" s="4" t="e">
        <f>VLOOKUP($A1087,'Implied Correlation'!G:H,2,0)</f>
        <v>#N/A</v>
      </c>
      <c r="D1087" s="4">
        <f>VLOOKUP($A1087,'Implied Correlation'!A:B,2,0)</f>
        <v>80.55</v>
      </c>
      <c r="E1087" s="4">
        <f t="shared" si="64"/>
        <v>75.53</v>
      </c>
      <c r="F1087" s="4">
        <f t="shared" si="65"/>
        <v>78.039999999999992</v>
      </c>
      <c r="G1087" s="4">
        <f t="shared" si="66"/>
        <v>80.55</v>
      </c>
      <c r="H1087" s="4">
        <f t="shared" si="67"/>
        <v>78.040000000000006</v>
      </c>
    </row>
    <row r="1088" spans="1:8" x14ac:dyDescent="0.35">
      <c r="A1088" s="5">
        <v>40940</v>
      </c>
      <c r="B1088" s="4">
        <f>VLOOKUP($A1088,'Implied Correlation'!D:E,2,0)</f>
        <v>74.790000000000006</v>
      </c>
      <c r="C1088" s="4" t="e">
        <f>VLOOKUP($A1088,'Implied Correlation'!G:H,2,0)</f>
        <v>#N/A</v>
      </c>
      <c r="D1088" s="4">
        <f>VLOOKUP($A1088,'Implied Correlation'!A:B,2,0)</f>
        <v>79.989999999999995</v>
      </c>
      <c r="E1088" s="4">
        <f t="shared" si="64"/>
        <v>74.790000000000006</v>
      </c>
      <c r="F1088" s="4">
        <f t="shared" si="65"/>
        <v>77.39</v>
      </c>
      <c r="G1088" s="4">
        <f t="shared" si="66"/>
        <v>79.989999999999995</v>
      </c>
      <c r="H1088" s="4">
        <f t="shared" si="67"/>
        <v>77.39</v>
      </c>
    </row>
    <row r="1089" spans="1:8" x14ac:dyDescent="0.35">
      <c r="A1089" s="5">
        <v>40941</v>
      </c>
      <c r="B1089" s="4">
        <f>VLOOKUP($A1089,'Implied Correlation'!D:E,2,0)</f>
        <v>72.33</v>
      </c>
      <c r="C1089" s="4" t="e">
        <f>VLOOKUP($A1089,'Implied Correlation'!G:H,2,0)</f>
        <v>#N/A</v>
      </c>
      <c r="D1089" s="4">
        <f>VLOOKUP($A1089,'Implied Correlation'!A:B,2,0)</f>
        <v>79.45</v>
      </c>
      <c r="E1089" s="4">
        <f t="shared" si="64"/>
        <v>72.33</v>
      </c>
      <c r="F1089" s="4">
        <f t="shared" si="65"/>
        <v>75.89</v>
      </c>
      <c r="G1089" s="4">
        <f t="shared" si="66"/>
        <v>79.45</v>
      </c>
      <c r="H1089" s="4">
        <f t="shared" si="67"/>
        <v>75.89</v>
      </c>
    </row>
    <row r="1090" spans="1:8" x14ac:dyDescent="0.35">
      <c r="A1090" s="5">
        <v>40942</v>
      </c>
      <c r="B1090" s="4">
        <f>VLOOKUP($A1090,'Implied Correlation'!D:E,2,0)</f>
        <v>70.88</v>
      </c>
      <c r="C1090" s="4" t="e">
        <f>VLOOKUP($A1090,'Implied Correlation'!G:H,2,0)</f>
        <v>#N/A</v>
      </c>
      <c r="D1090" s="4">
        <f>VLOOKUP($A1090,'Implied Correlation'!A:B,2,0)</f>
        <v>77.400000000000006</v>
      </c>
      <c r="E1090" s="4">
        <f t="shared" si="64"/>
        <v>70.88</v>
      </c>
      <c r="F1090" s="4">
        <f t="shared" si="65"/>
        <v>74.14</v>
      </c>
      <c r="G1090" s="4">
        <f t="shared" si="66"/>
        <v>77.400000000000006</v>
      </c>
      <c r="H1090" s="4">
        <f t="shared" si="67"/>
        <v>74.14</v>
      </c>
    </row>
    <row r="1091" spans="1:8" x14ac:dyDescent="0.35">
      <c r="A1091" s="5">
        <v>40945</v>
      </c>
      <c r="B1091" s="4">
        <f>VLOOKUP($A1091,'Implied Correlation'!D:E,2,0)</f>
        <v>71.14</v>
      </c>
      <c r="C1091" s="4" t="e">
        <f>VLOOKUP($A1091,'Implied Correlation'!G:H,2,0)</f>
        <v>#N/A</v>
      </c>
      <c r="D1091" s="4">
        <f>VLOOKUP($A1091,'Implied Correlation'!A:B,2,0)</f>
        <v>77.55</v>
      </c>
      <c r="E1091" s="4">
        <f t="shared" ref="E1091:E1154" si="68">IF(ISNA(B1091),IF(AND(ISNA(C1091),ISNA(D1091)),IF(ISNA(C1091),D1091,C1091),AVERAGE(C1091,D1091)),B1091)</f>
        <v>71.14</v>
      </c>
      <c r="F1091" s="4">
        <f t="shared" ref="F1091:F1154" si="69">IF(ISNA(C1091),IF(AND(ISNA(D1091),ISNA(B1091)),IF(ISNA(D1091),B1091,D1091),AVERAGE(D1091,B1091)),C1091)</f>
        <v>74.344999999999999</v>
      </c>
      <c r="G1091" s="4">
        <f t="shared" ref="G1091:G1154" si="70">IF(ISNA(D1091),IF(AND(ISNA(B1091),ISNA(C1091)),IF(ISNA(B1091),C1091,B1091),AVERAGE(B1091,C1091)),D1091)</f>
        <v>77.55</v>
      </c>
      <c r="H1091" s="4">
        <f t="shared" ref="H1091:H1154" si="71">AVERAGE(E1091:G1091)</f>
        <v>74.345000000000013</v>
      </c>
    </row>
    <row r="1092" spans="1:8" x14ac:dyDescent="0.35">
      <c r="A1092" s="5">
        <v>40946</v>
      </c>
      <c r="B1092" s="4">
        <f>VLOOKUP($A1092,'Implied Correlation'!D:E,2,0)</f>
        <v>71.73</v>
      </c>
      <c r="C1092" s="4" t="e">
        <f>VLOOKUP($A1092,'Implied Correlation'!G:H,2,0)</f>
        <v>#N/A</v>
      </c>
      <c r="D1092" s="4">
        <f>VLOOKUP($A1092,'Implied Correlation'!A:B,2,0)</f>
        <v>78</v>
      </c>
      <c r="E1092" s="4">
        <f t="shared" si="68"/>
        <v>71.73</v>
      </c>
      <c r="F1092" s="4">
        <f t="shared" si="69"/>
        <v>74.865000000000009</v>
      </c>
      <c r="G1092" s="4">
        <f t="shared" si="70"/>
        <v>78</v>
      </c>
      <c r="H1092" s="4">
        <f t="shared" si="71"/>
        <v>74.865000000000009</v>
      </c>
    </row>
    <row r="1093" spans="1:8" x14ac:dyDescent="0.35">
      <c r="A1093" s="5">
        <v>40947</v>
      </c>
      <c r="B1093" s="4">
        <f>VLOOKUP($A1093,'Implied Correlation'!D:E,2,0)</f>
        <v>73.08</v>
      </c>
      <c r="C1093" s="4" t="e">
        <f>VLOOKUP($A1093,'Implied Correlation'!G:H,2,0)</f>
        <v>#N/A</v>
      </c>
      <c r="D1093" s="4">
        <f>VLOOKUP($A1093,'Implied Correlation'!A:B,2,0)</f>
        <v>78.540000000000006</v>
      </c>
      <c r="E1093" s="4">
        <f t="shared" si="68"/>
        <v>73.08</v>
      </c>
      <c r="F1093" s="4">
        <f t="shared" si="69"/>
        <v>75.81</v>
      </c>
      <c r="G1093" s="4">
        <f t="shared" si="70"/>
        <v>78.540000000000006</v>
      </c>
      <c r="H1093" s="4">
        <f t="shared" si="71"/>
        <v>75.81</v>
      </c>
    </row>
    <row r="1094" spans="1:8" x14ac:dyDescent="0.35">
      <c r="A1094" s="5">
        <v>40948</v>
      </c>
      <c r="B1094" s="4">
        <f>VLOOKUP($A1094,'Implied Correlation'!D:E,2,0)</f>
        <v>73.849999999999994</v>
      </c>
      <c r="C1094" s="4" t="e">
        <f>VLOOKUP($A1094,'Implied Correlation'!G:H,2,0)</f>
        <v>#N/A</v>
      </c>
      <c r="D1094" s="4">
        <f>VLOOKUP($A1094,'Implied Correlation'!A:B,2,0)</f>
        <v>80.17</v>
      </c>
      <c r="E1094" s="4">
        <f t="shared" si="68"/>
        <v>73.849999999999994</v>
      </c>
      <c r="F1094" s="4">
        <f t="shared" si="69"/>
        <v>77.009999999999991</v>
      </c>
      <c r="G1094" s="4">
        <f t="shared" si="70"/>
        <v>80.17</v>
      </c>
      <c r="H1094" s="4">
        <f t="shared" si="71"/>
        <v>77.009999999999991</v>
      </c>
    </row>
    <row r="1095" spans="1:8" x14ac:dyDescent="0.35">
      <c r="A1095" s="5">
        <v>40949</v>
      </c>
      <c r="B1095" s="4">
        <f>VLOOKUP($A1095,'Implied Correlation'!D:E,2,0)</f>
        <v>73.150000000000006</v>
      </c>
      <c r="C1095" s="4" t="e">
        <f>VLOOKUP($A1095,'Implied Correlation'!G:H,2,0)</f>
        <v>#N/A</v>
      </c>
      <c r="D1095" s="4">
        <f>VLOOKUP($A1095,'Implied Correlation'!A:B,2,0)</f>
        <v>79.22</v>
      </c>
      <c r="E1095" s="4">
        <f t="shared" si="68"/>
        <v>73.150000000000006</v>
      </c>
      <c r="F1095" s="4">
        <f t="shared" si="69"/>
        <v>76.185000000000002</v>
      </c>
      <c r="G1095" s="4">
        <f t="shared" si="70"/>
        <v>79.22</v>
      </c>
      <c r="H1095" s="4">
        <f t="shared" si="71"/>
        <v>76.185000000000002</v>
      </c>
    </row>
    <row r="1096" spans="1:8" x14ac:dyDescent="0.35">
      <c r="A1096" s="5">
        <v>40952</v>
      </c>
      <c r="B1096" s="4">
        <f>VLOOKUP($A1096,'Implied Correlation'!D:E,2,0)</f>
        <v>71.510000000000005</v>
      </c>
      <c r="C1096" s="4" t="e">
        <f>VLOOKUP($A1096,'Implied Correlation'!G:H,2,0)</f>
        <v>#N/A</v>
      </c>
      <c r="D1096" s="4">
        <f>VLOOKUP($A1096,'Implied Correlation'!A:B,2,0)</f>
        <v>79.63</v>
      </c>
      <c r="E1096" s="4">
        <f t="shared" si="68"/>
        <v>71.510000000000005</v>
      </c>
      <c r="F1096" s="4">
        <f t="shared" si="69"/>
        <v>75.569999999999993</v>
      </c>
      <c r="G1096" s="4">
        <f t="shared" si="70"/>
        <v>79.63</v>
      </c>
      <c r="H1096" s="4">
        <f t="shared" si="71"/>
        <v>75.569999999999993</v>
      </c>
    </row>
    <row r="1097" spans="1:8" x14ac:dyDescent="0.35">
      <c r="A1097" s="5">
        <v>40953</v>
      </c>
      <c r="B1097" s="4">
        <f>VLOOKUP($A1097,'Implied Correlation'!D:E,2,0)</f>
        <v>72.17</v>
      </c>
      <c r="C1097" s="4" t="e">
        <f>VLOOKUP($A1097,'Implied Correlation'!G:H,2,0)</f>
        <v>#N/A</v>
      </c>
      <c r="D1097" s="4">
        <f>VLOOKUP($A1097,'Implied Correlation'!A:B,2,0)</f>
        <v>80.52</v>
      </c>
      <c r="E1097" s="4">
        <f t="shared" si="68"/>
        <v>72.17</v>
      </c>
      <c r="F1097" s="4">
        <f t="shared" si="69"/>
        <v>76.344999999999999</v>
      </c>
      <c r="G1097" s="4">
        <f t="shared" si="70"/>
        <v>80.52</v>
      </c>
      <c r="H1097" s="4">
        <f t="shared" si="71"/>
        <v>76.344999999999985</v>
      </c>
    </row>
    <row r="1098" spans="1:8" x14ac:dyDescent="0.35">
      <c r="A1098" s="5">
        <v>40954</v>
      </c>
      <c r="B1098" s="4">
        <f>VLOOKUP($A1098,'Implied Correlation'!D:E,2,0)</f>
        <v>73.33</v>
      </c>
      <c r="C1098" s="4" t="e">
        <f>VLOOKUP($A1098,'Implied Correlation'!G:H,2,0)</f>
        <v>#N/A</v>
      </c>
      <c r="D1098" s="4">
        <f>VLOOKUP($A1098,'Implied Correlation'!A:B,2,0)</f>
        <v>83.37</v>
      </c>
      <c r="E1098" s="4">
        <f t="shared" si="68"/>
        <v>73.33</v>
      </c>
      <c r="F1098" s="4">
        <f t="shared" si="69"/>
        <v>78.349999999999994</v>
      </c>
      <c r="G1098" s="4">
        <f t="shared" si="70"/>
        <v>83.37</v>
      </c>
      <c r="H1098" s="4">
        <f t="shared" si="71"/>
        <v>78.350000000000009</v>
      </c>
    </row>
    <row r="1099" spans="1:8" x14ac:dyDescent="0.35">
      <c r="A1099" s="5">
        <v>40955</v>
      </c>
      <c r="B1099" s="4">
        <f>VLOOKUP($A1099,'Implied Correlation'!D:E,2,0)</f>
        <v>70.12</v>
      </c>
      <c r="C1099" s="4" t="e">
        <f>VLOOKUP($A1099,'Implied Correlation'!G:H,2,0)</f>
        <v>#N/A</v>
      </c>
      <c r="D1099" s="4">
        <f>VLOOKUP($A1099,'Implied Correlation'!A:B,2,0)</f>
        <v>77.56</v>
      </c>
      <c r="E1099" s="4">
        <f t="shared" si="68"/>
        <v>70.12</v>
      </c>
      <c r="F1099" s="4">
        <f t="shared" si="69"/>
        <v>73.84</v>
      </c>
      <c r="G1099" s="4">
        <f t="shared" si="70"/>
        <v>77.56</v>
      </c>
      <c r="H1099" s="4">
        <f t="shared" si="71"/>
        <v>73.84</v>
      </c>
    </row>
    <row r="1100" spans="1:8" x14ac:dyDescent="0.35">
      <c r="A1100" s="5">
        <v>40956</v>
      </c>
      <c r="B1100" s="4">
        <f>VLOOKUP($A1100,'Implied Correlation'!D:E,2,0)</f>
        <v>71.349999999999994</v>
      </c>
      <c r="C1100" s="4" t="e">
        <f>VLOOKUP($A1100,'Implied Correlation'!G:H,2,0)</f>
        <v>#N/A</v>
      </c>
      <c r="D1100" s="4">
        <f>VLOOKUP($A1100,'Implied Correlation'!A:B,2,0)</f>
        <v>80.819999999999993</v>
      </c>
      <c r="E1100" s="4">
        <f t="shared" si="68"/>
        <v>71.349999999999994</v>
      </c>
      <c r="F1100" s="4">
        <f t="shared" si="69"/>
        <v>76.084999999999994</v>
      </c>
      <c r="G1100" s="4">
        <f t="shared" si="70"/>
        <v>80.819999999999993</v>
      </c>
      <c r="H1100" s="4">
        <f t="shared" si="71"/>
        <v>76.084999999999994</v>
      </c>
    </row>
    <row r="1101" spans="1:8" x14ac:dyDescent="0.35">
      <c r="A1101" s="5">
        <v>40960</v>
      </c>
      <c r="B1101" s="4">
        <f>VLOOKUP($A1101,'Implied Correlation'!D:E,2,0)</f>
        <v>71.959999999999994</v>
      </c>
      <c r="C1101" s="4" t="e">
        <f>VLOOKUP($A1101,'Implied Correlation'!G:H,2,0)</f>
        <v>#N/A</v>
      </c>
      <c r="D1101" s="4">
        <f>VLOOKUP($A1101,'Implied Correlation'!A:B,2,0)</f>
        <v>82.08</v>
      </c>
      <c r="E1101" s="4">
        <f t="shared" si="68"/>
        <v>71.959999999999994</v>
      </c>
      <c r="F1101" s="4">
        <f t="shared" si="69"/>
        <v>77.02</v>
      </c>
      <c r="G1101" s="4">
        <f t="shared" si="70"/>
        <v>82.08</v>
      </c>
      <c r="H1101" s="4">
        <f t="shared" si="71"/>
        <v>77.02</v>
      </c>
    </row>
    <row r="1102" spans="1:8" x14ac:dyDescent="0.35">
      <c r="A1102" s="5">
        <v>40961</v>
      </c>
      <c r="B1102" s="4">
        <f>VLOOKUP($A1102,'Implied Correlation'!D:E,2,0)</f>
        <v>72.739999999999995</v>
      </c>
      <c r="C1102" s="4" t="e">
        <f>VLOOKUP($A1102,'Implied Correlation'!G:H,2,0)</f>
        <v>#N/A</v>
      </c>
      <c r="D1102" s="4">
        <f>VLOOKUP($A1102,'Implied Correlation'!A:B,2,0)</f>
        <v>82.6</v>
      </c>
      <c r="E1102" s="4">
        <f t="shared" si="68"/>
        <v>72.739999999999995</v>
      </c>
      <c r="F1102" s="4">
        <f t="shared" si="69"/>
        <v>77.669999999999987</v>
      </c>
      <c r="G1102" s="4">
        <f t="shared" si="70"/>
        <v>82.6</v>
      </c>
      <c r="H1102" s="4">
        <f t="shared" si="71"/>
        <v>77.669999999999987</v>
      </c>
    </row>
    <row r="1103" spans="1:8" x14ac:dyDescent="0.35">
      <c r="A1103" s="5">
        <v>40962</v>
      </c>
      <c r="B1103" s="4">
        <f>VLOOKUP($A1103,'Implied Correlation'!D:E,2,0)</f>
        <v>70.73</v>
      </c>
      <c r="C1103" s="4" t="e">
        <f>VLOOKUP($A1103,'Implied Correlation'!G:H,2,0)</f>
        <v>#N/A</v>
      </c>
      <c r="D1103" s="4">
        <f>VLOOKUP($A1103,'Implied Correlation'!A:B,2,0)</f>
        <v>80.55</v>
      </c>
      <c r="E1103" s="4">
        <f t="shared" si="68"/>
        <v>70.73</v>
      </c>
      <c r="F1103" s="4">
        <f t="shared" si="69"/>
        <v>75.64</v>
      </c>
      <c r="G1103" s="4">
        <f t="shared" si="70"/>
        <v>80.55</v>
      </c>
      <c r="H1103" s="4">
        <f t="shared" si="71"/>
        <v>75.64</v>
      </c>
    </row>
    <row r="1104" spans="1:8" x14ac:dyDescent="0.35">
      <c r="A1104" s="5">
        <v>40963</v>
      </c>
      <c r="B1104" s="4">
        <f>VLOOKUP($A1104,'Implied Correlation'!D:E,2,0)</f>
        <v>71.39</v>
      </c>
      <c r="C1104" s="4" t="e">
        <f>VLOOKUP($A1104,'Implied Correlation'!G:H,2,0)</f>
        <v>#N/A</v>
      </c>
      <c r="D1104" s="4">
        <f>VLOOKUP($A1104,'Implied Correlation'!A:B,2,0)</f>
        <v>80.430000000000007</v>
      </c>
      <c r="E1104" s="4">
        <f t="shared" si="68"/>
        <v>71.39</v>
      </c>
      <c r="F1104" s="4">
        <f t="shared" si="69"/>
        <v>75.91</v>
      </c>
      <c r="G1104" s="4">
        <f t="shared" si="70"/>
        <v>80.430000000000007</v>
      </c>
      <c r="H1104" s="4">
        <f t="shared" si="71"/>
        <v>75.910000000000011</v>
      </c>
    </row>
    <row r="1105" spans="1:8" x14ac:dyDescent="0.35">
      <c r="A1105" s="5">
        <v>40966</v>
      </c>
      <c r="B1105" s="4">
        <f>VLOOKUP($A1105,'Implied Correlation'!D:E,2,0)</f>
        <v>72.260000000000005</v>
      </c>
      <c r="C1105" s="4" t="e">
        <f>VLOOKUP($A1105,'Implied Correlation'!G:H,2,0)</f>
        <v>#N/A</v>
      </c>
      <c r="D1105" s="4">
        <f>VLOOKUP($A1105,'Implied Correlation'!A:B,2,0)</f>
        <v>82.14</v>
      </c>
      <c r="E1105" s="4">
        <f t="shared" si="68"/>
        <v>72.260000000000005</v>
      </c>
      <c r="F1105" s="4">
        <f t="shared" si="69"/>
        <v>77.2</v>
      </c>
      <c r="G1105" s="4">
        <f t="shared" si="70"/>
        <v>82.14</v>
      </c>
      <c r="H1105" s="4">
        <f t="shared" si="71"/>
        <v>77.2</v>
      </c>
    </row>
    <row r="1106" spans="1:8" x14ac:dyDescent="0.35">
      <c r="A1106" s="5">
        <v>40967</v>
      </c>
      <c r="B1106" s="4">
        <f>VLOOKUP($A1106,'Implied Correlation'!D:E,2,0)</f>
        <v>72.03</v>
      </c>
      <c r="C1106" s="4" t="e">
        <f>VLOOKUP($A1106,'Implied Correlation'!G:H,2,0)</f>
        <v>#N/A</v>
      </c>
      <c r="D1106" s="4">
        <f>VLOOKUP($A1106,'Implied Correlation'!A:B,2,0)</f>
        <v>81.94</v>
      </c>
      <c r="E1106" s="4">
        <f t="shared" si="68"/>
        <v>72.03</v>
      </c>
      <c r="F1106" s="4">
        <f t="shared" si="69"/>
        <v>76.984999999999999</v>
      </c>
      <c r="G1106" s="4">
        <f t="shared" si="70"/>
        <v>81.94</v>
      </c>
      <c r="H1106" s="4">
        <f t="shared" si="71"/>
        <v>76.984999999999999</v>
      </c>
    </row>
    <row r="1107" spans="1:8" x14ac:dyDescent="0.35">
      <c r="A1107" s="5">
        <v>40968</v>
      </c>
      <c r="B1107" s="4">
        <f>VLOOKUP($A1107,'Implied Correlation'!D:E,2,0)</f>
        <v>72.77</v>
      </c>
      <c r="C1107" s="4" t="e">
        <f>VLOOKUP($A1107,'Implied Correlation'!G:H,2,0)</f>
        <v>#N/A</v>
      </c>
      <c r="D1107" s="4">
        <f>VLOOKUP($A1107,'Implied Correlation'!A:B,2,0)</f>
        <v>81.84</v>
      </c>
      <c r="E1107" s="4">
        <f t="shared" si="68"/>
        <v>72.77</v>
      </c>
      <c r="F1107" s="4">
        <f t="shared" si="69"/>
        <v>77.305000000000007</v>
      </c>
      <c r="G1107" s="4">
        <f t="shared" si="70"/>
        <v>81.84</v>
      </c>
      <c r="H1107" s="4">
        <f t="shared" si="71"/>
        <v>77.304999999999993</v>
      </c>
    </row>
    <row r="1108" spans="1:8" x14ac:dyDescent="0.35">
      <c r="A1108" s="5">
        <v>40969</v>
      </c>
      <c r="B1108" s="4">
        <f>VLOOKUP($A1108,'Implied Correlation'!D:E,2,0)</f>
        <v>69.56</v>
      </c>
      <c r="C1108" s="4" t="e">
        <f>VLOOKUP($A1108,'Implied Correlation'!G:H,2,0)</f>
        <v>#N/A</v>
      </c>
      <c r="D1108" s="4">
        <f>VLOOKUP($A1108,'Implied Correlation'!A:B,2,0)</f>
        <v>78.64</v>
      </c>
      <c r="E1108" s="4">
        <f t="shared" si="68"/>
        <v>69.56</v>
      </c>
      <c r="F1108" s="4">
        <f t="shared" si="69"/>
        <v>74.099999999999994</v>
      </c>
      <c r="G1108" s="4">
        <f t="shared" si="70"/>
        <v>78.64</v>
      </c>
      <c r="H1108" s="4">
        <f t="shared" si="71"/>
        <v>74.100000000000009</v>
      </c>
    </row>
    <row r="1109" spans="1:8" x14ac:dyDescent="0.35">
      <c r="A1109" s="5">
        <v>40970</v>
      </c>
      <c r="B1109" s="4">
        <f>VLOOKUP($A1109,'Implied Correlation'!D:E,2,0)</f>
        <v>70.67</v>
      </c>
      <c r="C1109" s="4" t="e">
        <f>VLOOKUP($A1109,'Implied Correlation'!G:H,2,0)</f>
        <v>#N/A</v>
      </c>
      <c r="D1109" s="4">
        <f>VLOOKUP($A1109,'Implied Correlation'!A:B,2,0)</f>
        <v>80.08</v>
      </c>
      <c r="E1109" s="4">
        <f t="shared" si="68"/>
        <v>70.67</v>
      </c>
      <c r="F1109" s="4">
        <f t="shared" si="69"/>
        <v>75.375</v>
      </c>
      <c r="G1109" s="4">
        <f t="shared" si="70"/>
        <v>80.08</v>
      </c>
      <c r="H1109" s="4">
        <f t="shared" si="71"/>
        <v>75.375</v>
      </c>
    </row>
    <row r="1110" spans="1:8" x14ac:dyDescent="0.35">
      <c r="A1110" s="5">
        <v>40973</v>
      </c>
      <c r="B1110" s="4">
        <f>VLOOKUP($A1110,'Implied Correlation'!D:E,2,0)</f>
        <v>71.33</v>
      </c>
      <c r="C1110" s="4" t="e">
        <f>VLOOKUP($A1110,'Implied Correlation'!G:H,2,0)</f>
        <v>#N/A</v>
      </c>
      <c r="D1110" s="4">
        <f>VLOOKUP($A1110,'Implied Correlation'!A:B,2,0)</f>
        <v>79.459999999999994</v>
      </c>
      <c r="E1110" s="4">
        <f t="shared" si="68"/>
        <v>71.33</v>
      </c>
      <c r="F1110" s="4">
        <f t="shared" si="69"/>
        <v>75.394999999999996</v>
      </c>
      <c r="G1110" s="4">
        <f t="shared" si="70"/>
        <v>79.459999999999994</v>
      </c>
      <c r="H1110" s="4">
        <f t="shared" si="71"/>
        <v>75.394999999999996</v>
      </c>
    </row>
    <row r="1111" spans="1:8" x14ac:dyDescent="0.35">
      <c r="A1111" s="5">
        <v>40974</v>
      </c>
      <c r="B1111" s="4">
        <f>VLOOKUP($A1111,'Implied Correlation'!D:E,2,0)</f>
        <v>73.61</v>
      </c>
      <c r="C1111" s="4" t="e">
        <f>VLOOKUP($A1111,'Implied Correlation'!G:H,2,0)</f>
        <v>#N/A</v>
      </c>
      <c r="D1111" s="4">
        <f>VLOOKUP($A1111,'Implied Correlation'!A:B,2,0)</f>
        <v>80.180000000000007</v>
      </c>
      <c r="E1111" s="4">
        <f t="shared" si="68"/>
        <v>73.61</v>
      </c>
      <c r="F1111" s="4">
        <f t="shared" si="69"/>
        <v>76.89500000000001</v>
      </c>
      <c r="G1111" s="4">
        <f t="shared" si="70"/>
        <v>80.180000000000007</v>
      </c>
      <c r="H1111" s="4">
        <f t="shared" si="71"/>
        <v>76.894999999999996</v>
      </c>
    </row>
    <row r="1112" spans="1:8" x14ac:dyDescent="0.35">
      <c r="A1112" s="5">
        <v>40975</v>
      </c>
      <c r="B1112" s="4">
        <f>VLOOKUP($A1112,'Implied Correlation'!D:E,2,0)</f>
        <v>72.17</v>
      </c>
      <c r="C1112" s="4" t="e">
        <f>VLOOKUP($A1112,'Implied Correlation'!G:H,2,0)</f>
        <v>#N/A</v>
      </c>
      <c r="D1112" s="4">
        <f>VLOOKUP($A1112,'Implied Correlation'!A:B,2,0)</f>
        <v>80.05</v>
      </c>
      <c r="E1112" s="4">
        <f t="shared" si="68"/>
        <v>72.17</v>
      </c>
      <c r="F1112" s="4">
        <f t="shared" si="69"/>
        <v>76.11</v>
      </c>
      <c r="G1112" s="4">
        <f t="shared" si="70"/>
        <v>80.05</v>
      </c>
      <c r="H1112" s="4">
        <f t="shared" si="71"/>
        <v>76.11</v>
      </c>
    </row>
    <row r="1113" spans="1:8" x14ac:dyDescent="0.35">
      <c r="A1113" s="5">
        <v>40976</v>
      </c>
      <c r="B1113" s="4">
        <f>VLOOKUP($A1113,'Implied Correlation'!D:E,2,0)</f>
        <v>70.09</v>
      </c>
      <c r="C1113" s="4" t="e">
        <f>VLOOKUP($A1113,'Implied Correlation'!G:H,2,0)</f>
        <v>#N/A</v>
      </c>
      <c r="D1113" s="4">
        <f>VLOOKUP($A1113,'Implied Correlation'!A:B,2,0)</f>
        <v>78.2</v>
      </c>
      <c r="E1113" s="4">
        <f t="shared" si="68"/>
        <v>70.09</v>
      </c>
      <c r="F1113" s="4">
        <f t="shared" si="69"/>
        <v>74.14500000000001</v>
      </c>
      <c r="G1113" s="4">
        <f t="shared" si="70"/>
        <v>78.2</v>
      </c>
      <c r="H1113" s="4">
        <f t="shared" si="71"/>
        <v>74.144999999999996</v>
      </c>
    </row>
    <row r="1114" spans="1:8" x14ac:dyDescent="0.35">
      <c r="A1114" s="5">
        <v>40977</v>
      </c>
      <c r="B1114" s="4">
        <f>VLOOKUP($A1114,'Implied Correlation'!D:E,2,0)</f>
        <v>68.989999999999995</v>
      </c>
      <c r="C1114" s="4" t="e">
        <f>VLOOKUP($A1114,'Implied Correlation'!G:H,2,0)</f>
        <v>#N/A</v>
      </c>
      <c r="D1114" s="4">
        <f>VLOOKUP($A1114,'Implied Correlation'!A:B,2,0)</f>
        <v>77.67</v>
      </c>
      <c r="E1114" s="4">
        <f t="shared" si="68"/>
        <v>68.989999999999995</v>
      </c>
      <c r="F1114" s="4">
        <f t="shared" si="69"/>
        <v>73.33</v>
      </c>
      <c r="G1114" s="4">
        <f t="shared" si="70"/>
        <v>77.67</v>
      </c>
      <c r="H1114" s="4">
        <f t="shared" si="71"/>
        <v>73.33</v>
      </c>
    </row>
    <row r="1115" spans="1:8" x14ac:dyDescent="0.35">
      <c r="A1115" s="5">
        <v>40980</v>
      </c>
      <c r="B1115" s="4">
        <f>VLOOKUP($A1115,'Implied Correlation'!D:E,2,0)</f>
        <v>68.680000000000007</v>
      </c>
      <c r="C1115" s="4" t="e">
        <f>VLOOKUP($A1115,'Implied Correlation'!G:H,2,0)</f>
        <v>#N/A</v>
      </c>
      <c r="D1115" s="4">
        <f>VLOOKUP($A1115,'Implied Correlation'!A:B,2,0)</f>
        <v>77.31</v>
      </c>
      <c r="E1115" s="4">
        <f t="shared" si="68"/>
        <v>68.680000000000007</v>
      </c>
      <c r="F1115" s="4">
        <f t="shared" si="69"/>
        <v>72.995000000000005</v>
      </c>
      <c r="G1115" s="4">
        <f t="shared" si="70"/>
        <v>77.31</v>
      </c>
      <c r="H1115" s="4">
        <f t="shared" si="71"/>
        <v>72.995000000000005</v>
      </c>
    </row>
    <row r="1116" spans="1:8" x14ac:dyDescent="0.35">
      <c r="A1116" s="5">
        <v>40981</v>
      </c>
      <c r="B1116" s="4">
        <f>VLOOKUP($A1116,'Implied Correlation'!D:E,2,0)</f>
        <v>66.650000000000006</v>
      </c>
      <c r="C1116" s="4" t="e">
        <f>VLOOKUP($A1116,'Implied Correlation'!G:H,2,0)</f>
        <v>#N/A</v>
      </c>
      <c r="D1116" s="4">
        <f>VLOOKUP($A1116,'Implied Correlation'!A:B,2,0)</f>
        <v>75.22</v>
      </c>
      <c r="E1116" s="4">
        <f t="shared" si="68"/>
        <v>66.650000000000006</v>
      </c>
      <c r="F1116" s="4">
        <f t="shared" si="69"/>
        <v>70.935000000000002</v>
      </c>
      <c r="G1116" s="4">
        <f t="shared" si="70"/>
        <v>75.22</v>
      </c>
      <c r="H1116" s="4">
        <f t="shared" si="71"/>
        <v>70.935000000000002</v>
      </c>
    </row>
    <row r="1117" spans="1:8" x14ac:dyDescent="0.35">
      <c r="A1117" s="5">
        <v>40982</v>
      </c>
      <c r="B1117" s="4">
        <f>VLOOKUP($A1117,'Implied Correlation'!D:E,2,0)</f>
        <v>67.56</v>
      </c>
      <c r="C1117" s="4" t="e">
        <f>VLOOKUP($A1117,'Implied Correlation'!G:H,2,0)</f>
        <v>#N/A</v>
      </c>
      <c r="D1117" s="4">
        <f>VLOOKUP($A1117,'Implied Correlation'!A:B,2,0)</f>
        <v>76.48</v>
      </c>
      <c r="E1117" s="4">
        <f t="shared" si="68"/>
        <v>67.56</v>
      </c>
      <c r="F1117" s="4">
        <f t="shared" si="69"/>
        <v>72.02000000000001</v>
      </c>
      <c r="G1117" s="4">
        <f t="shared" si="70"/>
        <v>76.48</v>
      </c>
      <c r="H1117" s="4">
        <f t="shared" si="71"/>
        <v>72.02</v>
      </c>
    </row>
    <row r="1118" spans="1:8" x14ac:dyDescent="0.35">
      <c r="A1118" s="5">
        <v>40983</v>
      </c>
      <c r="B1118" s="4">
        <f>VLOOKUP($A1118,'Implied Correlation'!D:E,2,0)</f>
        <v>67.31</v>
      </c>
      <c r="C1118" s="4" t="e">
        <f>VLOOKUP($A1118,'Implied Correlation'!G:H,2,0)</f>
        <v>#N/A</v>
      </c>
      <c r="D1118" s="4">
        <f>VLOOKUP($A1118,'Implied Correlation'!A:B,2,0)</f>
        <v>76.8</v>
      </c>
      <c r="E1118" s="4">
        <f t="shared" si="68"/>
        <v>67.31</v>
      </c>
      <c r="F1118" s="4">
        <f t="shared" si="69"/>
        <v>72.055000000000007</v>
      </c>
      <c r="G1118" s="4">
        <f t="shared" si="70"/>
        <v>76.8</v>
      </c>
      <c r="H1118" s="4">
        <f t="shared" si="71"/>
        <v>72.055000000000007</v>
      </c>
    </row>
    <row r="1119" spans="1:8" x14ac:dyDescent="0.35">
      <c r="A1119" s="5">
        <v>40984</v>
      </c>
      <c r="B1119" s="4">
        <f>VLOOKUP($A1119,'Implied Correlation'!D:E,2,0)</f>
        <v>68.34</v>
      </c>
      <c r="C1119" s="4" t="e">
        <f>VLOOKUP($A1119,'Implied Correlation'!G:H,2,0)</f>
        <v>#N/A</v>
      </c>
      <c r="D1119" s="4">
        <f>VLOOKUP($A1119,'Implied Correlation'!A:B,2,0)</f>
        <v>76.900000000000006</v>
      </c>
      <c r="E1119" s="4">
        <f t="shared" si="68"/>
        <v>68.34</v>
      </c>
      <c r="F1119" s="4">
        <f t="shared" si="69"/>
        <v>72.62</v>
      </c>
      <c r="G1119" s="4">
        <f t="shared" si="70"/>
        <v>76.900000000000006</v>
      </c>
      <c r="H1119" s="4">
        <f t="shared" si="71"/>
        <v>72.62</v>
      </c>
    </row>
    <row r="1120" spans="1:8" x14ac:dyDescent="0.35">
      <c r="A1120" s="5">
        <v>40987</v>
      </c>
      <c r="B1120" s="4">
        <f>VLOOKUP($A1120,'Implied Correlation'!D:E,2,0)</f>
        <v>66.91</v>
      </c>
      <c r="C1120" s="4" t="e">
        <f>VLOOKUP($A1120,'Implied Correlation'!G:H,2,0)</f>
        <v>#N/A</v>
      </c>
      <c r="D1120" s="4">
        <f>VLOOKUP($A1120,'Implied Correlation'!A:B,2,0)</f>
        <v>75.47</v>
      </c>
      <c r="E1120" s="4">
        <f t="shared" si="68"/>
        <v>66.91</v>
      </c>
      <c r="F1120" s="4">
        <f t="shared" si="69"/>
        <v>71.19</v>
      </c>
      <c r="G1120" s="4">
        <f t="shared" si="70"/>
        <v>75.47</v>
      </c>
      <c r="H1120" s="4">
        <f t="shared" si="71"/>
        <v>71.19</v>
      </c>
    </row>
    <row r="1121" spans="1:8" x14ac:dyDescent="0.35">
      <c r="A1121" s="5">
        <v>40988</v>
      </c>
      <c r="B1121" s="4">
        <f>VLOOKUP($A1121,'Implied Correlation'!D:E,2,0)</f>
        <v>66.2</v>
      </c>
      <c r="C1121" s="4" t="e">
        <f>VLOOKUP($A1121,'Implied Correlation'!G:H,2,0)</f>
        <v>#N/A</v>
      </c>
      <c r="D1121" s="4">
        <f>VLOOKUP($A1121,'Implied Correlation'!A:B,2,0)</f>
        <v>75.650000000000006</v>
      </c>
      <c r="E1121" s="4">
        <f t="shared" si="68"/>
        <v>66.2</v>
      </c>
      <c r="F1121" s="4">
        <f t="shared" si="69"/>
        <v>70.925000000000011</v>
      </c>
      <c r="G1121" s="4">
        <f t="shared" si="70"/>
        <v>75.650000000000006</v>
      </c>
      <c r="H1121" s="4">
        <f t="shared" si="71"/>
        <v>70.924999999999997</v>
      </c>
    </row>
    <row r="1122" spans="1:8" x14ac:dyDescent="0.35">
      <c r="A1122" s="5">
        <v>40989</v>
      </c>
      <c r="B1122" s="4">
        <f>VLOOKUP($A1122,'Implied Correlation'!D:E,2,0)</f>
        <v>65.36</v>
      </c>
      <c r="C1122" s="4" t="e">
        <f>VLOOKUP($A1122,'Implied Correlation'!G:H,2,0)</f>
        <v>#N/A</v>
      </c>
      <c r="D1122" s="4">
        <f>VLOOKUP($A1122,'Implied Correlation'!A:B,2,0)</f>
        <v>73.37</v>
      </c>
      <c r="E1122" s="4">
        <f t="shared" si="68"/>
        <v>65.36</v>
      </c>
      <c r="F1122" s="4">
        <f t="shared" si="69"/>
        <v>69.365000000000009</v>
      </c>
      <c r="G1122" s="4">
        <f t="shared" si="70"/>
        <v>73.37</v>
      </c>
      <c r="H1122" s="4">
        <f t="shared" si="71"/>
        <v>69.365000000000009</v>
      </c>
    </row>
    <row r="1123" spans="1:8" x14ac:dyDescent="0.35">
      <c r="A1123" s="5">
        <v>40990</v>
      </c>
      <c r="B1123" s="4">
        <f>VLOOKUP($A1123,'Implied Correlation'!D:E,2,0)</f>
        <v>64.06</v>
      </c>
      <c r="C1123" s="4" t="e">
        <f>VLOOKUP($A1123,'Implied Correlation'!G:H,2,0)</f>
        <v>#N/A</v>
      </c>
      <c r="D1123" s="4">
        <f>VLOOKUP($A1123,'Implied Correlation'!A:B,2,0)</f>
        <v>73.16</v>
      </c>
      <c r="E1123" s="4">
        <f t="shared" si="68"/>
        <v>64.06</v>
      </c>
      <c r="F1123" s="4">
        <f t="shared" si="69"/>
        <v>68.61</v>
      </c>
      <c r="G1123" s="4">
        <f t="shared" si="70"/>
        <v>73.16</v>
      </c>
      <c r="H1123" s="4">
        <f t="shared" si="71"/>
        <v>68.61</v>
      </c>
    </row>
    <row r="1124" spans="1:8" x14ac:dyDescent="0.35">
      <c r="A1124" s="5">
        <v>40991</v>
      </c>
      <c r="B1124" s="4">
        <f>VLOOKUP($A1124,'Implied Correlation'!D:E,2,0)</f>
        <v>62.36</v>
      </c>
      <c r="C1124" s="4" t="e">
        <f>VLOOKUP($A1124,'Implied Correlation'!G:H,2,0)</f>
        <v>#N/A</v>
      </c>
      <c r="D1124" s="4">
        <f>VLOOKUP($A1124,'Implied Correlation'!A:B,2,0)</f>
        <v>70.540000000000006</v>
      </c>
      <c r="E1124" s="4">
        <f t="shared" si="68"/>
        <v>62.36</v>
      </c>
      <c r="F1124" s="4">
        <f t="shared" si="69"/>
        <v>66.45</v>
      </c>
      <c r="G1124" s="4">
        <f t="shared" si="70"/>
        <v>70.540000000000006</v>
      </c>
      <c r="H1124" s="4">
        <f t="shared" si="71"/>
        <v>66.45</v>
      </c>
    </row>
    <row r="1125" spans="1:8" x14ac:dyDescent="0.35">
      <c r="A1125" s="5">
        <v>40994</v>
      </c>
      <c r="B1125" s="4">
        <f>VLOOKUP($A1125,'Implied Correlation'!D:E,2,0)</f>
        <v>58.26</v>
      </c>
      <c r="C1125" s="4" t="e">
        <f>VLOOKUP($A1125,'Implied Correlation'!G:H,2,0)</f>
        <v>#N/A</v>
      </c>
      <c r="D1125" s="4">
        <f>VLOOKUP($A1125,'Implied Correlation'!A:B,2,0)</f>
        <v>67.349999999999994</v>
      </c>
      <c r="E1125" s="4">
        <f t="shared" si="68"/>
        <v>58.26</v>
      </c>
      <c r="F1125" s="4">
        <f t="shared" si="69"/>
        <v>62.804999999999993</v>
      </c>
      <c r="G1125" s="4">
        <f t="shared" si="70"/>
        <v>67.349999999999994</v>
      </c>
      <c r="H1125" s="4">
        <f t="shared" si="71"/>
        <v>62.805</v>
      </c>
    </row>
    <row r="1126" spans="1:8" x14ac:dyDescent="0.35">
      <c r="A1126" s="5">
        <v>40995</v>
      </c>
      <c r="B1126" s="4">
        <f>VLOOKUP($A1126,'Implied Correlation'!D:E,2,0)</f>
        <v>62.34</v>
      </c>
      <c r="C1126" s="4" t="e">
        <f>VLOOKUP($A1126,'Implied Correlation'!G:H,2,0)</f>
        <v>#N/A</v>
      </c>
      <c r="D1126" s="4">
        <f>VLOOKUP($A1126,'Implied Correlation'!A:B,2,0)</f>
        <v>68.37</v>
      </c>
      <c r="E1126" s="4">
        <f t="shared" si="68"/>
        <v>62.34</v>
      </c>
      <c r="F1126" s="4">
        <f t="shared" si="69"/>
        <v>65.355000000000004</v>
      </c>
      <c r="G1126" s="4">
        <f t="shared" si="70"/>
        <v>68.37</v>
      </c>
      <c r="H1126" s="4">
        <f t="shared" si="71"/>
        <v>65.355000000000004</v>
      </c>
    </row>
    <row r="1127" spans="1:8" x14ac:dyDescent="0.35">
      <c r="A1127" s="5">
        <v>40996</v>
      </c>
      <c r="B1127" s="4">
        <f>VLOOKUP($A1127,'Implied Correlation'!D:E,2,0)</f>
        <v>60.97</v>
      </c>
      <c r="C1127" s="4" t="e">
        <f>VLOOKUP($A1127,'Implied Correlation'!G:H,2,0)</f>
        <v>#N/A</v>
      </c>
      <c r="D1127" s="4">
        <f>VLOOKUP($A1127,'Implied Correlation'!A:B,2,0)</f>
        <v>68.459999999999994</v>
      </c>
      <c r="E1127" s="4">
        <f t="shared" si="68"/>
        <v>60.97</v>
      </c>
      <c r="F1127" s="4">
        <f t="shared" si="69"/>
        <v>64.715000000000003</v>
      </c>
      <c r="G1127" s="4">
        <f t="shared" si="70"/>
        <v>68.459999999999994</v>
      </c>
      <c r="H1127" s="4">
        <f t="shared" si="71"/>
        <v>64.714999999999989</v>
      </c>
    </row>
    <row r="1128" spans="1:8" x14ac:dyDescent="0.35">
      <c r="A1128" s="5">
        <v>40997</v>
      </c>
      <c r="B1128" s="4">
        <f>VLOOKUP($A1128,'Implied Correlation'!D:E,2,0)</f>
        <v>61.15</v>
      </c>
      <c r="C1128" s="4" t="e">
        <f>VLOOKUP($A1128,'Implied Correlation'!G:H,2,0)</f>
        <v>#N/A</v>
      </c>
      <c r="D1128" s="4">
        <f>VLOOKUP($A1128,'Implied Correlation'!A:B,2,0)</f>
        <v>68.47</v>
      </c>
      <c r="E1128" s="4">
        <f t="shared" si="68"/>
        <v>61.15</v>
      </c>
      <c r="F1128" s="4">
        <f t="shared" si="69"/>
        <v>64.81</v>
      </c>
      <c r="G1128" s="4">
        <f t="shared" si="70"/>
        <v>68.47</v>
      </c>
      <c r="H1128" s="4">
        <f t="shared" si="71"/>
        <v>64.81</v>
      </c>
    </row>
    <row r="1129" spans="1:8" x14ac:dyDescent="0.35">
      <c r="A1129" s="5">
        <v>40998</v>
      </c>
      <c r="B1129" s="4">
        <f>VLOOKUP($A1129,'Implied Correlation'!D:E,2,0)</f>
        <v>61.09</v>
      </c>
      <c r="C1129" s="4" t="e">
        <f>VLOOKUP($A1129,'Implied Correlation'!G:H,2,0)</f>
        <v>#N/A</v>
      </c>
      <c r="D1129" s="4">
        <f>VLOOKUP($A1129,'Implied Correlation'!A:B,2,0)</f>
        <v>68.55</v>
      </c>
      <c r="E1129" s="4">
        <f t="shared" si="68"/>
        <v>61.09</v>
      </c>
      <c r="F1129" s="4">
        <f t="shared" si="69"/>
        <v>64.819999999999993</v>
      </c>
      <c r="G1129" s="4">
        <f t="shared" si="70"/>
        <v>68.55</v>
      </c>
      <c r="H1129" s="4">
        <f t="shared" si="71"/>
        <v>64.819999999999993</v>
      </c>
    </row>
    <row r="1130" spans="1:8" x14ac:dyDescent="0.35">
      <c r="A1130" s="5">
        <v>41001</v>
      </c>
      <c r="B1130" s="4">
        <f>VLOOKUP($A1130,'Implied Correlation'!D:E,2,0)</f>
        <v>62.32</v>
      </c>
      <c r="C1130" s="4" t="e">
        <f>VLOOKUP($A1130,'Implied Correlation'!G:H,2,0)</f>
        <v>#N/A</v>
      </c>
      <c r="D1130" s="4">
        <f>VLOOKUP($A1130,'Implied Correlation'!A:B,2,0)</f>
        <v>69.010000000000005</v>
      </c>
      <c r="E1130" s="4">
        <f t="shared" si="68"/>
        <v>62.32</v>
      </c>
      <c r="F1130" s="4">
        <f t="shared" si="69"/>
        <v>65.665000000000006</v>
      </c>
      <c r="G1130" s="4">
        <f t="shared" si="70"/>
        <v>69.010000000000005</v>
      </c>
      <c r="H1130" s="4">
        <f t="shared" si="71"/>
        <v>65.665000000000006</v>
      </c>
    </row>
    <row r="1131" spans="1:8" x14ac:dyDescent="0.35">
      <c r="A1131" s="5">
        <v>41002</v>
      </c>
      <c r="B1131" s="4">
        <f>VLOOKUP($A1131,'Implied Correlation'!D:E,2,0)</f>
        <v>61.39</v>
      </c>
      <c r="C1131" s="4" t="e">
        <f>VLOOKUP($A1131,'Implied Correlation'!G:H,2,0)</f>
        <v>#N/A</v>
      </c>
      <c r="D1131" s="4">
        <f>VLOOKUP($A1131,'Implied Correlation'!A:B,2,0)</f>
        <v>68.48</v>
      </c>
      <c r="E1131" s="4">
        <f t="shared" si="68"/>
        <v>61.39</v>
      </c>
      <c r="F1131" s="4">
        <f t="shared" si="69"/>
        <v>64.935000000000002</v>
      </c>
      <c r="G1131" s="4">
        <f t="shared" si="70"/>
        <v>68.48</v>
      </c>
      <c r="H1131" s="4">
        <f t="shared" si="71"/>
        <v>64.935000000000002</v>
      </c>
    </row>
    <row r="1132" spans="1:8" x14ac:dyDescent="0.35">
      <c r="A1132" s="5">
        <v>41003</v>
      </c>
      <c r="B1132" s="4">
        <f>VLOOKUP($A1132,'Implied Correlation'!D:E,2,0)</f>
        <v>63.36</v>
      </c>
      <c r="C1132" s="4" t="e">
        <f>VLOOKUP($A1132,'Implied Correlation'!G:H,2,0)</f>
        <v>#N/A</v>
      </c>
      <c r="D1132" s="4">
        <f>VLOOKUP($A1132,'Implied Correlation'!A:B,2,0)</f>
        <v>70.58</v>
      </c>
      <c r="E1132" s="4">
        <f t="shared" si="68"/>
        <v>63.36</v>
      </c>
      <c r="F1132" s="4">
        <f t="shared" si="69"/>
        <v>66.97</v>
      </c>
      <c r="G1132" s="4">
        <f t="shared" si="70"/>
        <v>70.58</v>
      </c>
      <c r="H1132" s="4">
        <f t="shared" si="71"/>
        <v>66.969999999999985</v>
      </c>
    </row>
    <row r="1133" spans="1:8" x14ac:dyDescent="0.35">
      <c r="A1133" s="5">
        <v>41004</v>
      </c>
      <c r="B1133" s="4">
        <f>VLOOKUP($A1133,'Implied Correlation'!D:E,2,0)</f>
        <v>64.349999999999994</v>
      </c>
      <c r="C1133" s="4" t="e">
        <f>VLOOKUP($A1133,'Implied Correlation'!G:H,2,0)</f>
        <v>#N/A</v>
      </c>
      <c r="D1133" s="4">
        <f>VLOOKUP($A1133,'Implied Correlation'!A:B,2,0)</f>
        <v>71.819999999999993</v>
      </c>
      <c r="E1133" s="4">
        <f t="shared" si="68"/>
        <v>64.349999999999994</v>
      </c>
      <c r="F1133" s="4">
        <f t="shared" si="69"/>
        <v>68.084999999999994</v>
      </c>
      <c r="G1133" s="4">
        <f t="shared" si="70"/>
        <v>71.819999999999993</v>
      </c>
      <c r="H1133" s="4">
        <f t="shared" si="71"/>
        <v>68.084999999999994</v>
      </c>
    </row>
    <row r="1134" spans="1:8" x14ac:dyDescent="0.35">
      <c r="A1134" s="5">
        <v>41008</v>
      </c>
      <c r="B1134" s="4">
        <f>VLOOKUP($A1134,'Implied Correlation'!D:E,2,0)</f>
        <v>66.64</v>
      </c>
      <c r="C1134" s="4" t="e">
        <f>VLOOKUP($A1134,'Implied Correlation'!G:H,2,0)</f>
        <v>#N/A</v>
      </c>
      <c r="D1134" s="4">
        <f>VLOOKUP($A1134,'Implied Correlation'!A:B,2,0)</f>
        <v>72.569999999999993</v>
      </c>
      <c r="E1134" s="4">
        <f t="shared" si="68"/>
        <v>66.64</v>
      </c>
      <c r="F1134" s="4">
        <f t="shared" si="69"/>
        <v>69.60499999999999</v>
      </c>
      <c r="G1134" s="4">
        <f t="shared" si="70"/>
        <v>72.569999999999993</v>
      </c>
      <c r="H1134" s="4">
        <f t="shared" si="71"/>
        <v>69.605000000000004</v>
      </c>
    </row>
    <row r="1135" spans="1:8" x14ac:dyDescent="0.35">
      <c r="A1135" s="5">
        <v>41009</v>
      </c>
      <c r="B1135" s="4">
        <f>VLOOKUP($A1135,'Implied Correlation'!D:E,2,0)</f>
        <v>68.14</v>
      </c>
      <c r="C1135" s="4" t="e">
        <f>VLOOKUP($A1135,'Implied Correlation'!G:H,2,0)</f>
        <v>#N/A</v>
      </c>
      <c r="D1135" s="4">
        <f>VLOOKUP($A1135,'Implied Correlation'!A:B,2,0)</f>
        <v>74.239999999999995</v>
      </c>
      <c r="E1135" s="4">
        <f t="shared" si="68"/>
        <v>68.14</v>
      </c>
      <c r="F1135" s="4">
        <f t="shared" si="69"/>
        <v>71.19</v>
      </c>
      <c r="G1135" s="4">
        <f t="shared" si="70"/>
        <v>74.239999999999995</v>
      </c>
      <c r="H1135" s="4">
        <f t="shared" si="71"/>
        <v>71.19</v>
      </c>
    </row>
    <row r="1136" spans="1:8" x14ac:dyDescent="0.35">
      <c r="A1136" s="5">
        <v>41010</v>
      </c>
      <c r="B1136" s="4">
        <f>VLOOKUP($A1136,'Implied Correlation'!D:E,2,0)</f>
        <v>68.540000000000006</v>
      </c>
      <c r="C1136" s="4" t="e">
        <f>VLOOKUP($A1136,'Implied Correlation'!G:H,2,0)</f>
        <v>#N/A</v>
      </c>
      <c r="D1136" s="4">
        <f>VLOOKUP($A1136,'Implied Correlation'!A:B,2,0)</f>
        <v>75.66</v>
      </c>
      <c r="E1136" s="4">
        <f t="shared" si="68"/>
        <v>68.540000000000006</v>
      </c>
      <c r="F1136" s="4">
        <f t="shared" si="69"/>
        <v>72.099999999999994</v>
      </c>
      <c r="G1136" s="4">
        <f t="shared" si="70"/>
        <v>75.66</v>
      </c>
      <c r="H1136" s="4">
        <f t="shared" si="71"/>
        <v>72.099999999999994</v>
      </c>
    </row>
    <row r="1137" spans="1:8" x14ac:dyDescent="0.35">
      <c r="A1137" s="5">
        <v>41011</v>
      </c>
      <c r="B1137" s="4">
        <f>VLOOKUP($A1137,'Implied Correlation'!D:E,2,0)</f>
        <v>62.07</v>
      </c>
      <c r="C1137" s="4" t="e">
        <f>VLOOKUP($A1137,'Implied Correlation'!G:H,2,0)</f>
        <v>#N/A</v>
      </c>
      <c r="D1137" s="4">
        <f>VLOOKUP($A1137,'Implied Correlation'!A:B,2,0)</f>
        <v>70.86</v>
      </c>
      <c r="E1137" s="4">
        <f t="shared" si="68"/>
        <v>62.07</v>
      </c>
      <c r="F1137" s="4">
        <f t="shared" si="69"/>
        <v>66.465000000000003</v>
      </c>
      <c r="G1137" s="4">
        <f t="shared" si="70"/>
        <v>70.86</v>
      </c>
      <c r="H1137" s="4">
        <f t="shared" si="71"/>
        <v>66.464999999999989</v>
      </c>
    </row>
    <row r="1138" spans="1:8" x14ac:dyDescent="0.35">
      <c r="A1138" s="5">
        <v>41012</v>
      </c>
      <c r="B1138" s="4">
        <f>VLOOKUP($A1138,'Implied Correlation'!D:E,2,0)</f>
        <v>66.17</v>
      </c>
      <c r="C1138" s="4" t="e">
        <f>VLOOKUP($A1138,'Implied Correlation'!G:H,2,0)</f>
        <v>#N/A</v>
      </c>
      <c r="D1138" s="4">
        <f>VLOOKUP($A1138,'Implied Correlation'!A:B,2,0)</f>
        <v>74.61</v>
      </c>
      <c r="E1138" s="4">
        <f t="shared" si="68"/>
        <v>66.17</v>
      </c>
      <c r="F1138" s="4">
        <f t="shared" si="69"/>
        <v>70.39</v>
      </c>
      <c r="G1138" s="4">
        <f t="shared" si="70"/>
        <v>74.61</v>
      </c>
      <c r="H1138" s="4">
        <f t="shared" si="71"/>
        <v>70.39</v>
      </c>
    </row>
    <row r="1139" spans="1:8" x14ac:dyDescent="0.35">
      <c r="A1139" s="5">
        <v>41015</v>
      </c>
      <c r="B1139" s="4">
        <f>VLOOKUP($A1139,'Implied Correlation'!D:E,2,0)</f>
        <v>67.38</v>
      </c>
      <c r="C1139" s="4" t="e">
        <f>VLOOKUP($A1139,'Implied Correlation'!G:H,2,0)</f>
        <v>#N/A</v>
      </c>
      <c r="D1139" s="4">
        <f>VLOOKUP($A1139,'Implied Correlation'!A:B,2,0)</f>
        <v>75.099999999999994</v>
      </c>
      <c r="E1139" s="4">
        <f t="shared" si="68"/>
        <v>67.38</v>
      </c>
      <c r="F1139" s="4">
        <f t="shared" si="69"/>
        <v>71.239999999999995</v>
      </c>
      <c r="G1139" s="4">
        <f t="shared" si="70"/>
        <v>75.099999999999994</v>
      </c>
      <c r="H1139" s="4">
        <f t="shared" si="71"/>
        <v>71.239999999999995</v>
      </c>
    </row>
    <row r="1140" spans="1:8" x14ac:dyDescent="0.35">
      <c r="A1140" s="5">
        <v>41016</v>
      </c>
      <c r="B1140" s="4">
        <f>VLOOKUP($A1140,'Implied Correlation'!D:E,2,0)</f>
        <v>64.41</v>
      </c>
      <c r="C1140" s="4" t="e">
        <f>VLOOKUP($A1140,'Implied Correlation'!G:H,2,0)</f>
        <v>#N/A</v>
      </c>
      <c r="D1140" s="4">
        <f>VLOOKUP($A1140,'Implied Correlation'!A:B,2,0)</f>
        <v>74.599999999999994</v>
      </c>
      <c r="E1140" s="4">
        <f t="shared" si="68"/>
        <v>64.41</v>
      </c>
      <c r="F1140" s="4">
        <f t="shared" si="69"/>
        <v>69.504999999999995</v>
      </c>
      <c r="G1140" s="4">
        <f t="shared" si="70"/>
        <v>74.599999999999994</v>
      </c>
      <c r="H1140" s="4">
        <f t="shared" si="71"/>
        <v>69.504999999999995</v>
      </c>
    </row>
    <row r="1141" spans="1:8" x14ac:dyDescent="0.35">
      <c r="A1141" s="5">
        <v>41017</v>
      </c>
      <c r="B1141" s="4">
        <f>VLOOKUP($A1141,'Implied Correlation'!D:E,2,0)</f>
        <v>65.42</v>
      </c>
      <c r="C1141" s="4" t="e">
        <f>VLOOKUP($A1141,'Implied Correlation'!G:H,2,0)</f>
        <v>#N/A</v>
      </c>
      <c r="D1141" s="4">
        <f>VLOOKUP($A1141,'Implied Correlation'!A:B,2,0)</f>
        <v>74.94</v>
      </c>
      <c r="E1141" s="4">
        <f t="shared" si="68"/>
        <v>65.42</v>
      </c>
      <c r="F1141" s="4">
        <f t="shared" si="69"/>
        <v>70.180000000000007</v>
      </c>
      <c r="G1141" s="4">
        <f t="shared" si="70"/>
        <v>74.94</v>
      </c>
      <c r="H1141" s="4">
        <f t="shared" si="71"/>
        <v>70.180000000000007</v>
      </c>
    </row>
    <row r="1142" spans="1:8" x14ac:dyDescent="0.35">
      <c r="A1142" s="5">
        <v>41018</v>
      </c>
      <c r="B1142" s="4">
        <f>VLOOKUP($A1142,'Implied Correlation'!D:E,2,0)</f>
        <v>66.16</v>
      </c>
      <c r="C1142" s="4" t="e">
        <f>VLOOKUP($A1142,'Implied Correlation'!G:H,2,0)</f>
        <v>#N/A</v>
      </c>
      <c r="D1142" s="4">
        <f>VLOOKUP($A1142,'Implied Correlation'!A:B,2,0)</f>
        <v>75.73</v>
      </c>
      <c r="E1142" s="4">
        <f t="shared" si="68"/>
        <v>66.16</v>
      </c>
      <c r="F1142" s="4">
        <f t="shared" si="69"/>
        <v>70.944999999999993</v>
      </c>
      <c r="G1142" s="4">
        <f t="shared" si="70"/>
        <v>75.73</v>
      </c>
      <c r="H1142" s="4">
        <f t="shared" si="71"/>
        <v>70.944999999999993</v>
      </c>
    </row>
    <row r="1143" spans="1:8" x14ac:dyDescent="0.35">
      <c r="A1143" s="5">
        <v>41019</v>
      </c>
      <c r="B1143" s="4">
        <f>VLOOKUP($A1143,'Implied Correlation'!D:E,2,0)</f>
        <v>66</v>
      </c>
      <c r="C1143" s="4" t="e">
        <f>VLOOKUP($A1143,'Implied Correlation'!G:H,2,0)</f>
        <v>#N/A</v>
      </c>
      <c r="D1143" s="4">
        <f>VLOOKUP($A1143,'Implied Correlation'!A:B,2,0)</f>
        <v>74.94</v>
      </c>
      <c r="E1143" s="4">
        <f t="shared" si="68"/>
        <v>66</v>
      </c>
      <c r="F1143" s="4">
        <f t="shared" si="69"/>
        <v>70.47</v>
      </c>
      <c r="G1143" s="4">
        <f t="shared" si="70"/>
        <v>74.94</v>
      </c>
      <c r="H1143" s="4">
        <f t="shared" si="71"/>
        <v>70.47</v>
      </c>
    </row>
    <row r="1144" spans="1:8" x14ac:dyDescent="0.35">
      <c r="A1144" s="5">
        <v>41022</v>
      </c>
      <c r="B1144" s="4">
        <f>VLOOKUP($A1144,'Implied Correlation'!D:E,2,0)</f>
        <v>69.650000000000006</v>
      </c>
      <c r="C1144" s="4" t="e">
        <f>VLOOKUP($A1144,'Implied Correlation'!G:H,2,0)</f>
        <v>#N/A</v>
      </c>
      <c r="D1144" s="4">
        <f>VLOOKUP($A1144,'Implied Correlation'!A:B,2,0)</f>
        <v>76.94</v>
      </c>
      <c r="E1144" s="4">
        <f t="shared" si="68"/>
        <v>69.650000000000006</v>
      </c>
      <c r="F1144" s="4">
        <f t="shared" si="69"/>
        <v>73.295000000000002</v>
      </c>
      <c r="G1144" s="4">
        <f t="shared" si="70"/>
        <v>76.94</v>
      </c>
      <c r="H1144" s="4">
        <f t="shared" si="71"/>
        <v>73.295000000000002</v>
      </c>
    </row>
    <row r="1145" spans="1:8" x14ac:dyDescent="0.35">
      <c r="A1145" s="5">
        <v>41023</v>
      </c>
      <c r="B1145" s="4">
        <f>VLOOKUP($A1145,'Implied Correlation'!D:E,2,0)</f>
        <v>67.64</v>
      </c>
      <c r="C1145" s="4" t="e">
        <f>VLOOKUP($A1145,'Implied Correlation'!G:H,2,0)</f>
        <v>#N/A</v>
      </c>
      <c r="D1145" s="4">
        <f>VLOOKUP($A1145,'Implied Correlation'!A:B,2,0)</f>
        <v>77.06</v>
      </c>
      <c r="E1145" s="4">
        <f t="shared" si="68"/>
        <v>67.64</v>
      </c>
      <c r="F1145" s="4">
        <f t="shared" si="69"/>
        <v>72.349999999999994</v>
      </c>
      <c r="G1145" s="4">
        <f t="shared" si="70"/>
        <v>77.06</v>
      </c>
      <c r="H1145" s="4">
        <f t="shared" si="71"/>
        <v>72.350000000000009</v>
      </c>
    </row>
    <row r="1146" spans="1:8" x14ac:dyDescent="0.35">
      <c r="A1146" s="5">
        <v>41024</v>
      </c>
      <c r="B1146" s="4">
        <f>VLOOKUP($A1146,'Implied Correlation'!D:E,2,0)</f>
        <v>63.91</v>
      </c>
      <c r="C1146" s="4" t="e">
        <f>VLOOKUP($A1146,'Implied Correlation'!G:H,2,0)</f>
        <v>#N/A</v>
      </c>
      <c r="D1146" s="4">
        <f>VLOOKUP($A1146,'Implied Correlation'!A:B,2,0)</f>
        <v>73.510000000000005</v>
      </c>
      <c r="E1146" s="4">
        <f t="shared" si="68"/>
        <v>63.91</v>
      </c>
      <c r="F1146" s="4">
        <f t="shared" si="69"/>
        <v>68.710000000000008</v>
      </c>
      <c r="G1146" s="4">
        <f t="shared" si="70"/>
        <v>73.510000000000005</v>
      </c>
      <c r="H1146" s="4">
        <f t="shared" si="71"/>
        <v>68.709999999999994</v>
      </c>
    </row>
    <row r="1147" spans="1:8" x14ac:dyDescent="0.35">
      <c r="A1147" s="5">
        <v>41025</v>
      </c>
      <c r="B1147" s="4">
        <f>VLOOKUP($A1147,'Implied Correlation'!D:E,2,0)</f>
        <v>62.89</v>
      </c>
      <c r="C1147" s="4" t="e">
        <f>VLOOKUP($A1147,'Implied Correlation'!G:H,2,0)</f>
        <v>#N/A</v>
      </c>
      <c r="D1147" s="4">
        <f>VLOOKUP($A1147,'Implied Correlation'!A:B,2,0)</f>
        <v>73.09</v>
      </c>
      <c r="E1147" s="4">
        <f t="shared" si="68"/>
        <v>62.89</v>
      </c>
      <c r="F1147" s="4">
        <f t="shared" si="69"/>
        <v>67.990000000000009</v>
      </c>
      <c r="G1147" s="4">
        <f t="shared" si="70"/>
        <v>73.09</v>
      </c>
      <c r="H1147" s="4">
        <f t="shared" si="71"/>
        <v>67.989999999999995</v>
      </c>
    </row>
    <row r="1148" spans="1:8" x14ac:dyDescent="0.35">
      <c r="A1148" s="5">
        <v>41026</v>
      </c>
      <c r="B1148" s="4">
        <f>VLOOKUP($A1148,'Implied Correlation'!D:E,2,0)</f>
        <v>63</v>
      </c>
      <c r="C1148" s="4" t="e">
        <f>VLOOKUP($A1148,'Implied Correlation'!G:H,2,0)</f>
        <v>#N/A</v>
      </c>
      <c r="D1148" s="4">
        <f>VLOOKUP($A1148,'Implied Correlation'!A:B,2,0)</f>
        <v>72.06</v>
      </c>
      <c r="E1148" s="4">
        <f t="shared" si="68"/>
        <v>63</v>
      </c>
      <c r="F1148" s="4">
        <f t="shared" si="69"/>
        <v>67.53</v>
      </c>
      <c r="G1148" s="4">
        <f t="shared" si="70"/>
        <v>72.06</v>
      </c>
      <c r="H1148" s="4">
        <f t="shared" si="71"/>
        <v>67.53</v>
      </c>
    </row>
    <row r="1149" spans="1:8" x14ac:dyDescent="0.35">
      <c r="A1149" s="5">
        <v>41029</v>
      </c>
      <c r="B1149" s="4">
        <f>VLOOKUP($A1149,'Implied Correlation'!D:E,2,0)</f>
        <v>63.94</v>
      </c>
      <c r="C1149" s="4" t="e">
        <f>VLOOKUP($A1149,'Implied Correlation'!G:H,2,0)</f>
        <v>#N/A</v>
      </c>
      <c r="D1149" s="4">
        <f>VLOOKUP($A1149,'Implied Correlation'!A:B,2,0)</f>
        <v>72.819999999999993</v>
      </c>
      <c r="E1149" s="4">
        <f t="shared" si="68"/>
        <v>63.94</v>
      </c>
      <c r="F1149" s="4">
        <f t="shared" si="69"/>
        <v>68.38</v>
      </c>
      <c r="G1149" s="4">
        <f t="shared" si="70"/>
        <v>72.819999999999993</v>
      </c>
      <c r="H1149" s="4">
        <f t="shared" si="71"/>
        <v>68.38</v>
      </c>
    </row>
    <row r="1150" spans="1:8" x14ac:dyDescent="0.35">
      <c r="A1150" s="5">
        <v>41030</v>
      </c>
      <c r="B1150" s="4">
        <f>VLOOKUP($A1150,'Implied Correlation'!D:E,2,0)</f>
        <v>64.17</v>
      </c>
      <c r="C1150" s="4" t="e">
        <f>VLOOKUP($A1150,'Implied Correlation'!G:H,2,0)</f>
        <v>#N/A</v>
      </c>
      <c r="D1150" s="4">
        <f>VLOOKUP($A1150,'Implied Correlation'!A:B,2,0)</f>
        <v>72.31</v>
      </c>
      <c r="E1150" s="4">
        <f t="shared" si="68"/>
        <v>64.17</v>
      </c>
      <c r="F1150" s="4">
        <f t="shared" si="69"/>
        <v>68.240000000000009</v>
      </c>
      <c r="G1150" s="4">
        <f t="shared" si="70"/>
        <v>72.31</v>
      </c>
      <c r="H1150" s="4">
        <f t="shared" si="71"/>
        <v>68.240000000000009</v>
      </c>
    </row>
    <row r="1151" spans="1:8" x14ac:dyDescent="0.35">
      <c r="A1151" s="5">
        <v>41031</v>
      </c>
      <c r="B1151" s="4">
        <f>VLOOKUP($A1151,'Implied Correlation'!D:E,2,0)</f>
        <v>64.36</v>
      </c>
      <c r="C1151" s="4" t="e">
        <f>VLOOKUP($A1151,'Implied Correlation'!G:H,2,0)</f>
        <v>#N/A</v>
      </c>
      <c r="D1151" s="4">
        <f>VLOOKUP($A1151,'Implied Correlation'!A:B,2,0)</f>
        <v>72.17</v>
      </c>
      <c r="E1151" s="4">
        <f t="shared" si="68"/>
        <v>64.36</v>
      </c>
      <c r="F1151" s="4">
        <f t="shared" si="69"/>
        <v>68.265000000000001</v>
      </c>
      <c r="G1151" s="4">
        <f t="shared" si="70"/>
        <v>72.17</v>
      </c>
      <c r="H1151" s="4">
        <f t="shared" si="71"/>
        <v>68.265000000000001</v>
      </c>
    </row>
    <row r="1152" spans="1:8" x14ac:dyDescent="0.35">
      <c r="A1152" s="5">
        <v>41032</v>
      </c>
      <c r="B1152" s="4">
        <f>VLOOKUP($A1152,'Implied Correlation'!D:E,2,0)</f>
        <v>65.19</v>
      </c>
      <c r="C1152" s="4" t="e">
        <f>VLOOKUP($A1152,'Implied Correlation'!G:H,2,0)</f>
        <v>#N/A</v>
      </c>
      <c r="D1152" s="4">
        <f>VLOOKUP($A1152,'Implied Correlation'!A:B,2,0)</f>
        <v>72.73</v>
      </c>
      <c r="E1152" s="4">
        <f t="shared" si="68"/>
        <v>65.19</v>
      </c>
      <c r="F1152" s="4">
        <f t="shared" si="69"/>
        <v>68.960000000000008</v>
      </c>
      <c r="G1152" s="4">
        <f t="shared" si="70"/>
        <v>72.73</v>
      </c>
      <c r="H1152" s="4">
        <f t="shared" si="71"/>
        <v>68.959999999999994</v>
      </c>
    </row>
    <row r="1153" spans="1:8" x14ac:dyDescent="0.35">
      <c r="A1153" s="5">
        <v>41033</v>
      </c>
      <c r="B1153" s="4">
        <f>VLOOKUP($A1153,'Implied Correlation'!D:E,2,0)</f>
        <v>68.05</v>
      </c>
      <c r="C1153" s="4" t="e">
        <f>VLOOKUP($A1153,'Implied Correlation'!G:H,2,0)</f>
        <v>#N/A</v>
      </c>
      <c r="D1153" s="4">
        <f>VLOOKUP($A1153,'Implied Correlation'!A:B,2,0)</f>
        <v>74.97</v>
      </c>
      <c r="E1153" s="4">
        <f t="shared" si="68"/>
        <v>68.05</v>
      </c>
      <c r="F1153" s="4">
        <f t="shared" si="69"/>
        <v>71.509999999999991</v>
      </c>
      <c r="G1153" s="4">
        <f t="shared" si="70"/>
        <v>74.97</v>
      </c>
      <c r="H1153" s="4">
        <f t="shared" si="71"/>
        <v>71.510000000000005</v>
      </c>
    </row>
    <row r="1154" spans="1:8" x14ac:dyDescent="0.35">
      <c r="A1154" s="5">
        <v>41036</v>
      </c>
      <c r="B1154" s="4">
        <f>VLOOKUP($A1154,'Implied Correlation'!D:E,2,0)</f>
        <v>66.7</v>
      </c>
      <c r="C1154" s="4" t="e">
        <f>VLOOKUP($A1154,'Implied Correlation'!G:H,2,0)</f>
        <v>#N/A</v>
      </c>
      <c r="D1154" s="4">
        <f>VLOOKUP($A1154,'Implied Correlation'!A:B,2,0)</f>
        <v>73.17</v>
      </c>
      <c r="E1154" s="4">
        <f t="shared" si="68"/>
        <v>66.7</v>
      </c>
      <c r="F1154" s="4">
        <f t="shared" si="69"/>
        <v>69.935000000000002</v>
      </c>
      <c r="G1154" s="4">
        <f t="shared" si="70"/>
        <v>73.17</v>
      </c>
      <c r="H1154" s="4">
        <f t="shared" si="71"/>
        <v>69.935000000000002</v>
      </c>
    </row>
    <row r="1155" spans="1:8" x14ac:dyDescent="0.35">
      <c r="A1155" s="5">
        <v>41037</v>
      </c>
      <c r="B1155" s="4">
        <f>VLOOKUP($A1155,'Implied Correlation'!D:E,2,0)</f>
        <v>66.37</v>
      </c>
      <c r="C1155" s="4" t="e">
        <f>VLOOKUP($A1155,'Implied Correlation'!G:H,2,0)</f>
        <v>#N/A</v>
      </c>
      <c r="D1155" s="4">
        <f>VLOOKUP($A1155,'Implied Correlation'!A:B,2,0)</f>
        <v>72.290000000000006</v>
      </c>
      <c r="E1155" s="4">
        <f t="shared" ref="E1155:E1218" si="72">IF(ISNA(B1155),IF(AND(ISNA(C1155),ISNA(D1155)),IF(ISNA(C1155),D1155,C1155),AVERAGE(C1155,D1155)),B1155)</f>
        <v>66.37</v>
      </c>
      <c r="F1155" s="4">
        <f t="shared" ref="F1155:F1218" si="73">IF(ISNA(C1155),IF(AND(ISNA(D1155),ISNA(B1155)),IF(ISNA(D1155),B1155,D1155),AVERAGE(D1155,B1155)),C1155)</f>
        <v>69.330000000000013</v>
      </c>
      <c r="G1155" s="4">
        <f t="shared" ref="G1155:G1218" si="74">IF(ISNA(D1155),IF(AND(ISNA(B1155),ISNA(C1155)),IF(ISNA(B1155),C1155,B1155),AVERAGE(B1155,C1155)),D1155)</f>
        <v>72.290000000000006</v>
      </c>
      <c r="H1155" s="4">
        <f t="shared" ref="H1155:H1218" si="75">AVERAGE(E1155:G1155)</f>
        <v>69.33</v>
      </c>
    </row>
    <row r="1156" spans="1:8" x14ac:dyDescent="0.35">
      <c r="A1156" s="5">
        <v>41038</v>
      </c>
      <c r="B1156" s="4">
        <f>VLOOKUP($A1156,'Implied Correlation'!D:E,2,0)</f>
        <v>67.09</v>
      </c>
      <c r="C1156" s="4" t="e">
        <f>VLOOKUP($A1156,'Implied Correlation'!G:H,2,0)</f>
        <v>#N/A</v>
      </c>
      <c r="D1156" s="4">
        <f>VLOOKUP($A1156,'Implied Correlation'!A:B,2,0)</f>
        <v>73.459999999999994</v>
      </c>
      <c r="E1156" s="4">
        <f t="shared" si="72"/>
        <v>67.09</v>
      </c>
      <c r="F1156" s="4">
        <f t="shared" si="73"/>
        <v>70.275000000000006</v>
      </c>
      <c r="G1156" s="4">
        <f t="shared" si="74"/>
        <v>73.459999999999994</v>
      </c>
      <c r="H1156" s="4">
        <f t="shared" si="75"/>
        <v>70.274999999999991</v>
      </c>
    </row>
    <row r="1157" spans="1:8" x14ac:dyDescent="0.35">
      <c r="A1157" s="5">
        <v>41039</v>
      </c>
      <c r="B1157" s="4">
        <f>VLOOKUP($A1157,'Implied Correlation'!D:E,2,0)</f>
        <v>66.02</v>
      </c>
      <c r="C1157" s="4" t="e">
        <f>VLOOKUP($A1157,'Implied Correlation'!G:H,2,0)</f>
        <v>#N/A</v>
      </c>
      <c r="D1157" s="4">
        <f>VLOOKUP($A1157,'Implied Correlation'!A:B,2,0)</f>
        <v>72.180000000000007</v>
      </c>
      <c r="E1157" s="4">
        <f t="shared" si="72"/>
        <v>66.02</v>
      </c>
      <c r="F1157" s="4">
        <f t="shared" si="73"/>
        <v>69.099999999999994</v>
      </c>
      <c r="G1157" s="4">
        <f t="shared" si="74"/>
        <v>72.180000000000007</v>
      </c>
      <c r="H1157" s="4">
        <f t="shared" si="75"/>
        <v>69.100000000000009</v>
      </c>
    </row>
    <row r="1158" spans="1:8" x14ac:dyDescent="0.35">
      <c r="A1158" s="5">
        <v>41040</v>
      </c>
      <c r="B1158" s="4">
        <f>VLOOKUP($A1158,'Implied Correlation'!D:E,2,0)</f>
        <v>68.98</v>
      </c>
      <c r="C1158" s="4" t="e">
        <f>VLOOKUP($A1158,'Implied Correlation'!G:H,2,0)</f>
        <v>#N/A</v>
      </c>
      <c r="D1158" s="4">
        <f>VLOOKUP($A1158,'Implied Correlation'!A:B,2,0)</f>
        <v>74.209999999999994</v>
      </c>
      <c r="E1158" s="4">
        <f t="shared" si="72"/>
        <v>68.98</v>
      </c>
      <c r="F1158" s="4">
        <f t="shared" si="73"/>
        <v>71.594999999999999</v>
      </c>
      <c r="G1158" s="4">
        <f t="shared" si="74"/>
        <v>74.209999999999994</v>
      </c>
      <c r="H1158" s="4">
        <f t="shared" si="75"/>
        <v>71.594999999999985</v>
      </c>
    </row>
    <row r="1159" spans="1:8" x14ac:dyDescent="0.35">
      <c r="A1159" s="5">
        <v>41043</v>
      </c>
      <c r="B1159" s="4">
        <f>VLOOKUP($A1159,'Implied Correlation'!D:E,2,0)</f>
        <v>70.17</v>
      </c>
      <c r="C1159" s="4" t="e">
        <f>VLOOKUP($A1159,'Implied Correlation'!G:H,2,0)</f>
        <v>#N/A</v>
      </c>
      <c r="D1159" s="4">
        <f>VLOOKUP($A1159,'Implied Correlation'!A:B,2,0)</f>
        <v>75.349999999999994</v>
      </c>
      <c r="E1159" s="4">
        <f t="shared" si="72"/>
        <v>70.17</v>
      </c>
      <c r="F1159" s="4">
        <f t="shared" si="73"/>
        <v>72.759999999999991</v>
      </c>
      <c r="G1159" s="4">
        <f t="shared" si="74"/>
        <v>75.349999999999994</v>
      </c>
      <c r="H1159" s="4">
        <f t="shared" si="75"/>
        <v>72.760000000000005</v>
      </c>
    </row>
    <row r="1160" spans="1:8" x14ac:dyDescent="0.35">
      <c r="A1160" s="5">
        <v>41044</v>
      </c>
      <c r="B1160" s="4">
        <f>VLOOKUP($A1160,'Implied Correlation'!D:E,2,0)</f>
        <v>70.05</v>
      </c>
      <c r="C1160" s="4" t="e">
        <f>VLOOKUP($A1160,'Implied Correlation'!G:H,2,0)</f>
        <v>#N/A</v>
      </c>
      <c r="D1160" s="4">
        <f>VLOOKUP($A1160,'Implied Correlation'!A:B,2,0)</f>
        <v>74.3</v>
      </c>
      <c r="E1160" s="4">
        <f t="shared" si="72"/>
        <v>70.05</v>
      </c>
      <c r="F1160" s="4">
        <f t="shared" si="73"/>
        <v>72.174999999999997</v>
      </c>
      <c r="G1160" s="4">
        <f t="shared" si="74"/>
        <v>74.3</v>
      </c>
      <c r="H1160" s="4">
        <f t="shared" si="75"/>
        <v>72.174999999999997</v>
      </c>
    </row>
    <row r="1161" spans="1:8" x14ac:dyDescent="0.35">
      <c r="A1161" s="5">
        <v>41045</v>
      </c>
      <c r="B1161" s="4">
        <f>VLOOKUP($A1161,'Implied Correlation'!D:E,2,0)</f>
        <v>69.599999999999994</v>
      </c>
      <c r="C1161" s="4" t="e">
        <f>VLOOKUP($A1161,'Implied Correlation'!G:H,2,0)</f>
        <v>#N/A</v>
      </c>
      <c r="D1161" s="4">
        <f>VLOOKUP($A1161,'Implied Correlation'!A:B,2,0)</f>
        <v>72.930000000000007</v>
      </c>
      <c r="E1161" s="4">
        <f t="shared" si="72"/>
        <v>69.599999999999994</v>
      </c>
      <c r="F1161" s="4">
        <f t="shared" si="73"/>
        <v>71.265000000000001</v>
      </c>
      <c r="G1161" s="4">
        <f t="shared" si="74"/>
        <v>72.930000000000007</v>
      </c>
      <c r="H1161" s="4">
        <f t="shared" si="75"/>
        <v>71.265000000000001</v>
      </c>
    </row>
    <row r="1162" spans="1:8" x14ac:dyDescent="0.35">
      <c r="A1162" s="5">
        <v>41046</v>
      </c>
      <c r="B1162" s="4">
        <f>VLOOKUP($A1162,'Implied Correlation'!D:E,2,0)</f>
        <v>70.739999999999995</v>
      </c>
      <c r="C1162" s="4" t="e">
        <f>VLOOKUP($A1162,'Implied Correlation'!G:H,2,0)</f>
        <v>#N/A</v>
      </c>
      <c r="D1162" s="4">
        <f>VLOOKUP($A1162,'Implied Correlation'!A:B,2,0)</f>
        <v>73.64</v>
      </c>
      <c r="E1162" s="4">
        <f t="shared" si="72"/>
        <v>70.739999999999995</v>
      </c>
      <c r="F1162" s="4">
        <f t="shared" si="73"/>
        <v>72.19</v>
      </c>
      <c r="G1162" s="4">
        <f t="shared" si="74"/>
        <v>73.64</v>
      </c>
      <c r="H1162" s="4">
        <f t="shared" si="75"/>
        <v>72.19</v>
      </c>
    </row>
    <row r="1163" spans="1:8" x14ac:dyDescent="0.35">
      <c r="A1163" s="5">
        <v>41047</v>
      </c>
      <c r="B1163" s="4">
        <f>VLOOKUP($A1163,'Implied Correlation'!D:E,2,0)</f>
        <v>72.56</v>
      </c>
      <c r="C1163" s="4" t="e">
        <f>VLOOKUP($A1163,'Implied Correlation'!G:H,2,0)</f>
        <v>#N/A</v>
      </c>
      <c r="D1163" s="4">
        <f>VLOOKUP($A1163,'Implied Correlation'!A:B,2,0)</f>
        <v>74.790000000000006</v>
      </c>
      <c r="E1163" s="4">
        <f t="shared" si="72"/>
        <v>72.56</v>
      </c>
      <c r="F1163" s="4">
        <f t="shared" si="73"/>
        <v>73.675000000000011</v>
      </c>
      <c r="G1163" s="4">
        <f t="shared" si="74"/>
        <v>74.790000000000006</v>
      </c>
      <c r="H1163" s="4">
        <f t="shared" si="75"/>
        <v>73.675000000000011</v>
      </c>
    </row>
    <row r="1164" spans="1:8" x14ac:dyDescent="0.35">
      <c r="A1164" s="5">
        <v>41050</v>
      </c>
      <c r="B1164" s="4">
        <f>VLOOKUP($A1164,'Implied Correlation'!D:E,2,0)</f>
        <v>70.13</v>
      </c>
      <c r="C1164" s="4" t="e">
        <f>VLOOKUP($A1164,'Implied Correlation'!G:H,2,0)</f>
        <v>#N/A</v>
      </c>
      <c r="D1164" s="4">
        <f>VLOOKUP($A1164,'Implied Correlation'!A:B,2,0)</f>
        <v>72.64</v>
      </c>
      <c r="E1164" s="4">
        <f t="shared" si="72"/>
        <v>70.13</v>
      </c>
      <c r="F1164" s="4">
        <f t="shared" si="73"/>
        <v>71.384999999999991</v>
      </c>
      <c r="G1164" s="4">
        <f t="shared" si="74"/>
        <v>72.64</v>
      </c>
      <c r="H1164" s="4">
        <f t="shared" si="75"/>
        <v>71.384999999999991</v>
      </c>
    </row>
    <row r="1165" spans="1:8" x14ac:dyDescent="0.35">
      <c r="A1165" s="5">
        <v>41051</v>
      </c>
      <c r="B1165" s="4">
        <f>VLOOKUP($A1165,'Implied Correlation'!D:E,2,0)</f>
        <v>71.75</v>
      </c>
      <c r="C1165" s="4" t="e">
        <f>VLOOKUP($A1165,'Implied Correlation'!G:H,2,0)</f>
        <v>#N/A</v>
      </c>
      <c r="D1165" s="4">
        <f>VLOOKUP($A1165,'Implied Correlation'!A:B,2,0)</f>
        <v>72.349999999999994</v>
      </c>
      <c r="E1165" s="4">
        <f t="shared" si="72"/>
        <v>71.75</v>
      </c>
      <c r="F1165" s="4">
        <f t="shared" si="73"/>
        <v>72.05</v>
      </c>
      <c r="G1165" s="4">
        <f t="shared" si="74"/>
        <v>72.349999999999994</v>
      </c>
      <c r="H1165" s="4">
        <f t="shared" si="75"/>
        <v>72.05</v>
      </c>
    </row>
    <row r="1166" spans="1:8" x14ac:dyDescent="0.35">
      <c r="A1166" s="5">
        <v>41052</v>
      </c>
      <c r="B1166" s="4">
        <f>VLOOKUP($A1166,'Implied Correlation'!D:E,2,0)</f>
        <v>69.989999999999995</v>
      </c>
      <c r="C1166" s="4" t="e">
        <f>VLOOKUP($A1166,'Implied Correlation'!G:H,2,0)</f>
        <v>#N/A</v>
      </c>
      <c r="D1166" s="4">
        <f>VLOOKUP($A1166,'Implied Correlation'!A:B,2,0)</f>
        <v>72.290000000000006</v>
      </c>
      <c r="E1166" s="4">
        <f t="shared" si="72"/>
        <v>69.989999999999995</v>
      </c>
      <c r="F1166" s="4">
        <f t="shared" si="73"/>
        <v>71.14</v>
      </c>
      <c r="G1166" s="4">
        <f t="shared" si="74"/>
        <v>72.290000000000006</v>
      </c>
      <c r="H1166" s="4">
        <f t="shared" si="75"/>
        <v>71.14</v>
      </c>
    </row>
    <row r="1167" spans="1:8" x14ac:dyDescent="0.35">
      <c r="A1167" s="5">
        <v>41053</v>
      </c>
      <c r="B1167" s="4">
        <f>VLOOKUP($A1167,'Implied Correlation'!D:E,2,0)</f>
        <v>66.91</v>
      </c>
      <c r="C1167" s="4" t="e">
        <f>VLOOKUP($A1167,'Implied Correlation'!G:H,2,0)</f>
        <v>#N/A</v>
      </c>
      <c r="D1167" s="4">
        <f>VLOOKUP($A1167,'Implied Correlation'!A:B,2,0)</f>
        <v>71.8</v>
      </c>
      <c r="E1167" s="4">
        <f t="shared" si="72"/>
        <v>66.91</v>
      </c>
      <c r="F1167" s="4">
        <f t="shared" si="73"/>
        <v>69.35499999999999</v>
      </c>
      <c r="G1167" s="4">
        <f t="shared" si="74"/>
        <v>71.8</v>
      </c>
      <c r="H1167" s="4">
        <f t="shared" si="75"/>
        <v>69.355000000000004</v>
      </c>
    </row>
    <row r="1168" spans="1:8" x14ac:dyDescent="0.35">
      <c r="A1168" s="5">
        <v>41054</v>
      </c>
      <c r="B1168" s="4">
        <f>VLOOKUP($A1168,'Implied Correlation'!D:E,2,0)</f>
        <v>68.52</v>
      </c>
      <c r="C1168" s="4" t="e">
        <f>VLOOKUP($A1168,'Implied Correlation'!G:H,2,0)</f>
        <v>#N/A</v>
      </c>
      <c r="D1168" s="4">
        <f>VLOOKUP($A1168,'Implied Correlation'!A:B,2,0)</f>
        <v>73.260000000000005</v>
      </c>
      <c r="E1168" s="4">
        <f t="shared" si="72"/>
        <v>68.52</v>
      </c>
      <c r="F1168" s="4">
        <f t="shared" si="73"/>
        <v>70.89</v>
      </c>
      <c r="G1168" s="4">
        <f t="shared" si="74"/>
        <v>73.260000000000005</v>
      </c>
      <c r="H1168" s="4">
        <f t="shared" si="75"/>
        <v>70.89</v>
      </c>
    </row>
    <row r="1169" spans="1:8" x14ac:dyDescent="0.35">
      <c r="A1169" s="5">
        <v>41058</v>
      </c>
      <c r="B1169" s="4">
        <f>VLOOKUP($A1169,'Implied Correlation'!D:E,2,0)</f>
        <v>66.599999999999994</v>
      </c>
      <c r="C1169" s="4" t="e">
        <f>VLOOKUP($A1169,'Implied Correlation'!G:H,2,0)</f>
        <v>#N/A</v>
      </c>
      <c r="D1169" s="4">
        <f>VLOOKUP($A1169,'Implied Correlation'!A:B,2,0)</f>
        <v>71.84</v>
      </c>
      <c r="E1169" s="4">
        <f t="shared" si="72"/>
        <v>66.599999999999994</v>
      </c>
      <c r="F1169" s="4">
        <f t="shared" si="73"/>
        <v>69.22</v>
      </c>
      <c r="G1169" s="4">
        <f t="shared" si="74"/>
        <v>71.84</v>
      </c>
      <c r="H1169" s="4">
        <f t="shared" si="75"/>
        <v>69.22</v>
      </c>
    </row>
    <row r="1170" spans="1:8" x14ac:dyDescent="0.35">
      <c r="A1170" s="5">
        <v>41059</v>
      </c>
      <c r="B1170" s="4">
        <f>VLOOKUP($A1170,'Implied Correlation'!D:E,2,0)</f>
        <v>71.25</v>
      </c>
      <c r="C1170" s="4" t="e">
        <f>VLOOKUP($A1170,'Implied Correlation'!G:H,2,0)</f>
        <v>#N/A</v>
      </c>
      <c r="D1170" s="4">
        <f>VLOOKUP($A1170,'Implied Correlation'!A:B,2,0)</f>
        <v>75.11</v>
      </c>
      <c r="E1170" s="4">
        <f t="shared" si="72"/>
        <v>71.25</v>
      </c>
      <c r="F1170" s="4">
        <f t="shared" si="73"/>
        <v>73.180000000000007</v>
      </c>
      <c r="G1170" s="4">
        <f t="shared" si="74"/>
        <v>75.11</v>
      </c>
      <c r="H1170" s="4">
        <f t="shared" si="75"/>
        <v>73.180000000000007</v>
      </c>
    </row>
    <row r="1171" spans="1:8" x14ac:dyDescent="0.35">
      <c r="A1171" s="5">
        <v>41060</v>
      </c>
      <c r="B1171" s="4">
        <f>VLOOKUP($A1171,'Implied Correlation'!D:E,2,0)</f>
        <v>70.790000000000006</v>
      </c>
      <c r="C1171" s="4" t="e">
        <f>VLOOKUP($A1171,'Implied Correlation'!G:H,2,0)</f>
        <v>#N/A</v>
      </c>
      <c r="D1171" s="4">
        <f>VLOOKUP($A1171,'Implied Correlation'!A:B,2,0)</f>
        <v>74.47</v>
      </c>
      <c r="E1171" s="4">
        <f t="shared" si="72"/>
        <v>70.790000000000006</v>
      </c>
      <c r="F1171" s="4">
        <f t="shared" si="73"/>
        <v>72.63</v>
      </c>
      <c r="G1171" s="4">
        <f t="shared" si="74"/>
        <v>74.47</v>
      </c>
      <c r="H1171" s="4">
        <f t="shared" si="75"/>
        <v>72.63000000000001</v>
      </c>
    </row>
    <row r="1172" spans="1:8" x14ac:dyDescent="0.35">
      <c r="A1172" s="5">
        <v>41061</v>
      </c>
      <c r="B1172" s="4">
        <f>VLOOKUP($A1172,'Implied Correlation'!D:E,2,0)</f>
        <v>73.319999999999993</v>
      </c>
      <c r="C1172" s="4" t="e">
        <f>VLOOKUP($A1172,'Implied Correlation'!G:H,2,0)</f>
        <v>#N/A</v>
      </c>
      <c r="D1172" s="4">
        <f>VLOOKUP($A1172,'Implied Correlation'!A:B,2,0)</f>
        <v>77.290000000000006</v>
      </c>
      <c r="E1172" s="4">
        <f t="shared" si="72"/>
        <v>73.319999999999993</v>
      </c>
      <c r="F1172" s="4">
        <f t="shared" si="73"/>
        <v>75.305000000000007</v>
      </c>
      <c r="G1172" s="4">
        <f t="shared" si="74"/>
        <v>77.290000000000006</v>
      </c>
      <c r="H1172" s="4">
        <f t="shared" si="75"/>
        <v>75.305000000000007</v>
      </c>
    </row>
    <row r="1173" spans="1:8" x14ac:dyDescent="0.35">
      <c r="A1173" s="5">
        <v>41064</v>
      </c>
      <c r="B1173" s="4">
        <f>VLOOKUP($A1173,'Implied Correlation'!D:E,2,0)</f>
        <v>72.67</v>
      </c>
      <c r="C1173" s="4" t="e">
        <f>VLOOKUP($A1173,'Implied Correlation'!G:H,2,0)</f>
        <v>#N/A</v>
      </c>
      <c r="D1173" s="4">
        <f>VLOOKUP($A1173,'Implied Correlation'!A:B,2,0)</f>
        <v>76.47</v>
      </c>
      <c r="E1173" s="4">
        <f t="shared" si="72"/>
        <v>72.67</v>
      </c>
      <c r="F1173" s="4">
        <f t="shared" si="73"/>
        <v>74.569999999999993</v>
      </c>
      <c r="G1173" s="4">
        <f t="shared" si="74"/>
        <v>76.47</v>
      </c>
      <c r="H1173" s="4">
        <f t="shared" si="75"/>
        <v>74.570000000000007</v>
      </c>
    </row>
    <row r="1174" spans="1:8" x14ac:dyDescent="0.35">
      <c r="A1174" s="5">
        <v>41065</v>
      </c>
      <c r="B1174" s="4">
        <f>VLOOKUP($A1174,'Implied Correlation'!D:E,2,0)</f>
        <v>71.28</v>
      </c>
      <c r="C1174" s="4" t="e">
        <f>VLOOKUP($A1174,'Implied Correlation'!G:H,2,0)</f>
        <v>#N/A</v>
      </c>
      <c r="D1174" s="4">
        <f>VLOOKUP($A1174,'Implied Correlation'!A:B,2,0)</f>
        <v>75.64</v>
      </c>
      <c r="E1174" s="4">
        <f t="shared" si="72"/>
        <v>71.28</v>
      </c>
      <c r="F1174" s="4">
        <f t="shared" si="73"/>
        <v>73.460000000000008</v>
      </c>
      <c r="G1174" s="4">
        <f t="shared" si="74"/>
        <v>75.64</v>
      </c>
      <c r="H1174" s="4">
        <f t="shared" si="75"/>
        <v>73.459999999999994</v>
      </c>
    </row>
    <row r="1175" spans="1:8" x14ac:dyDescent="0.35">
      <c r="A1175" s="5">
        <v>41066</v>
      </c>
      <c r="B1175" s="4">
        <f>VLOOKUP($A1175,'Implied Correlation'!D:E,2,0)</f>
        <v>69.260000000000005</v>
      </c>
      <c r="C1175" s="4" t="e">
        <f>VLOOKUP($A1175,'Implied Correlation'!G:H,2,0)</f>
        <v>#N/A</v>
      </c>
      <c r="D1175" s="4">
        <f>VLOOKUP($A1175,'Implied Correlation'!A:B,2,0)</f>
        <v>75.040000000000006</v>
      </c>
      <c r="E1175" s="4">
        <f t="shared" si="72"/>
        <v>69.260000000000005</v>
      </c>
      <c r="F1175" s="4">
        <f t="shared" si="73"/>
        <v>72.150000000000006</v>
      </c>
      <c r="G1175" s="4">
        <f t="shared" si="74"/>
        <v>75.040000000000006</v>
      </c>
      <c r="H1175" s="4">
        <f t="shared" si="75"/>
        <v>72.15000000000002</v>
      </c>
    </row>
    <row r="1176" spans="1:8" x14ac:dyDescent="0.35">
      <c r="A1176" s="5">
        <v>41067</v>
      </c>
      <c r="B1176" s="4">
        <f>VLOOKUP($A1176,'Implied Correlation'!D:E,2,0)</f>
        <v>71.05</v>
      </c>
      <c r="C1176" s="4" t="e">
        <f>VLOOKUP($A1176,'Implied Correlation'!G:H,2,0)</f>
        <v>#N/A</v>
      </c>
      <c r="D1176" s="4">
        <f>VLOOKUP($A1176,'Implied Correlation'!A:B,2,0)</f>
        <v>76.069999999999993</v>
      </c>
      <c r="E1176" s="4">
        <f t="shared" si="72"/>
        <v>71.05</v>
      </c>
      <c r="F1176" s="4">
        <f t="shared" si="73"/>
        <v>73.56</v>
      </c>
      <c r="G1176" s="4">
        <f t="shared" si="74"/>
        <v>76.069999999999993</v>
      </c>
      <c r="H1176" s="4">
        <f t="shared" si="75"/>
        <v>73.56</v>
      </c>
    </row>
    <row r="1177" spans="1:8" x14ac:dyDescent="0.35">
      <c r="A1177" s="5">
        <v>41068</v>
      </c>
      <c r="B1177" s="4">
        <f>VLOOKUP($A1177,'Implied Correlation'!D:E,2,0)</f>
        <v>68.45</v>
      </c>
      <c r="C1177" s="4" t="e">
        <f>VLOOKUP($A1177,'Implied Correlation'!G:H,2,0)</f>
        <v>#N/A</v>
      </c>
      <c r="D1177" s="4">
        <f>VLOOKUP($A1177,'Implied Correlation'!A:B,2,0)</f>
        <v>76.540000000000006</v>
      </c>
      <c r="E1177" s="4">
        <f t="shared" si="72"/>
        <v>68.45</v>
      </c>
      <c r="F1177" s="4">
        <f t="shared" si="73"/>
        <v>72.495000000000005</v>
      </c>
      <c r="G1177" s="4">
        <f t="shared" si="74"/>
        <v>76.540000000000006</v>
      </c>
      <c r="H1177" s="4">
        <f t="shared" si="75"/>
        <v>72.495000000000005</v>
      </c>
    </row>
    <row r="1178" spans="1:8" x14ac:dyDescent="0.35">
      <c r="A1178" s="5">
        <v>41071</v>
      </c>
      <c r="B1178" s="4">
        <f>VLOOKUP($A1178,'Implied Correlation'!D:E,2,0)</f>
        <v>74.25</v>
      </c>
      <c r="C1178" s="4" t="e">
        <f>VLOOKUP($A1178,'Implied Correlation'!G:H,2,0)</f>
        <v>#N/A</v>
      </c>
      <c r="D1178" s="4">
        <f>VLOOKUP($A1178,'Implied Correlation'!A:B,2,0)</f>
        <v>78.790000000000006</v>
      </c>
      <c r="E1178" s="4">
        <f t="shared" si="72"/>
        <v>74.25</v>
      </c>
      <c r="F1178" s="4">
        <f t="shared" si="73"/>
        <v>76.52000000000001</v>
      </c>
      <c r="G1178" s="4">
        <f t="shared" si="74"/>
        <v>78.790000000000006</v>
      </c>
      <c r="H1178" s="4">
        <f t="shared" si="75"/>
        <v>76.52</v>
      </c>
    </row>
    <row r="1179" spans="1:8" x14ac:dyDescent="0.35">
      <c r="A1179" s="5">
        <v>41072</v>
      </c>
      <c r="B1179" s="4">
        <f>VLOOKUP($A1179,'Implied Correlation'!D:E,2,0)</f>
        <v>71.86</v>
      </c>
      <c r="C1179" s="4" t="e">
        <f>VLOOKUP($A1179,'Implied Correlation'!G:H,2,0)</f>
        <v>#N/A</v>
      </c>
      <c r="D1179" s="4">
        <f>VLOOKUP($A1179,'Implied Correlation'!A:B,2,0)</f>
        <v>75.150000000000006</v>
      </c>
      <c r="E1179" s="4">
        <f t="shared" si="72"/>
        <v>71.86</v>
      </c>
      <c r="F1179" s="4">
        <f t="shared" si="73"/>
        <v>73.504999999999995</v>
      </c>
      <c r="G1179" s="4">
        <f t="shared" si="74"/>
        <v>75.150000000000006</v>
      </c>
      <c r="H1179" s="4">
        <f t="shared" si="75"/>
        <v>73.50500000000001</v>
      </c>
    </row>
    <row r="1180" spans="1:8" x14ac:dyDescent="0.35">
      <c r="A1180" s="5">
        <v>41073</v>
      </c>
      <c r="B1180" s="4">
        <f>VLOOKUP($A1180,'Implied Correlation'!D:E,2,0)</f>
        <v>74.97</v>
      </c>
      <c r="C1180" s="4" t="e">
        <f>VLOOKUP($A1180,'Implied Correlation'!G:H,2,0)</f>
        <v>#N/A</v>
      </c>
      <c r="D1180" s="4">
        <f>VLOOKUP($A1180,'Implied Correlation'!A:B,2,0)</f>
        <v>76.510000000000005</v>
      </c>
      <c r="E1180" s="4">
        <f t="shared" si="72"/>
        <v>74.97</v>
      </c>
      <c r="F1180" s="4">
        <f t="shared" si="73"/>
        <v>75.740000000000009</v>
      </c>
      <c r="G1180" s="4">
        <f t="shared" si="74"/>
        <v>76.510000000000005</v>
      </c>
      <c r="H1180" s="4">
        <f t="shared" si="75"/>
        <v>75.740000000000009</v>
      </c>
    </row>
    <row r="1181" spans="1:8" x14ac:dyDescent="0.35">
      <c r="A1181" s="5">
        <v>41074</v>
      </c>
      <c r="B1181" s="4">
        <f>VLOOKUP($A1181,'Implied Correlation'!D:E,2,0)</f>
        <v>70.069999999999993</v>
      </c>
      <c r="C1181" s="4" t="e">
        <f>VLOOKUP($A1181,'Implied Correlation'!G:H,2,0)</f>
        <v>#N/A</v>
      </c>
      <c r="D1181" s="4">
        <f>VLOOKUP($A1181,'Implied Correlation'!A:B,2,0)</f>
        <v>73.569999999999993</v>
      </c>
      <c r="E1181" s="4">
        <f t="shared" si="72"/>
        <v>70.069999999999993</v>
      </c>
      <c r="F1181" s="4">
        <f t="shared" si="73"/>
        <v>71.819999999999993</v>
      </c>
      <c r="G1181" s="4">
        <f t="shared" si="74"/>
        <v>73.569999999999993</v>
      </c>
      <c r="H1181" s="4">
        <f t="shared" si="75"/>
        <v>71.819999999999993</v>
      </c>
    </row>
    <row r="1182" spans="1:8" x14ac:dyDescent="0.35">
      <c r="A1182" s="5">
        <v>41075</v>
      </c>
      <c r="B1182" s="4">
        <f>VLOOKUP($A1182,'Implied Correlation'!D:E,2,0)</f>
        <v>70.319999999999993</v>
      </c>
      <c r="C1182" s="4" t="e">
        <f>VLOOKUP($A1182,'Implied Correlation'!G:H,2,0)</f>
        <v>#N/A</v>
      </c>
      <c r="D1182" s="4">
        <f>VLOOKUP($A1182,'Implied Correlation'!A:B,2,0)</f>
        <v>73.19</v>
      </c>
      <c r="E1182" s="4">
        <f t="shared" si="72"/>
        <v>70.319999999999993</v>
      </c>
      <c r="F1182" s="4">
        <f t="shared" si="73"/>
        <v>71.754999999999995</v>
      </c>
      <c r="G1182" s="4">
        <f t="shared" si="74"/>
        <v>73.19</v>
      </c>
      <c r="H1182" s="4">
        <f t="shared" si="75"/>
        <v>71.754999999999995</v>
      </c>
    </row>
    <row r="1183" spans="1:8" x14ac:dyDescent="0.35">
      <c r="A1183" s="5">
        <v>41078</v>
      </c>
      <c r="B1183" s="4">
        <f>VLOOKUP($A1183,'Implied Correlation'!D:E,2,0)</f>
        <v>67.31</v>
      </c>
      <c r="C1183" s="4" t="e">
        <f>VLOOKUP($A1183,'Implied Correlation'!G:H,2,0)</f>
        <v>#N/A</v>
      </c>
      <c r="D1183" s="4">
        <f>VLOOKUP($A1183,'Implied Correlation'!A:B,2,0)</f>
        <v>74.03</v>
      </c>
      <c r="E1183" s="4">
        <f t="shared" si="72"/>
        <v>67.31</v>
      </c>
      <c r="F1183" s="4">
        <f t="shared" si="73"/>
        <v>70.67</v>
      </c>
      <c r="G1183" s="4">
        <f t="shared" si="74"/>
        <v>74.03</v>
      </c>
      <c r="H1183" s="4">
        <f t="shared" si="75"/>
        <v>70.67</v>
      </c>
    </row>
    <row r="1184" spans="1:8" x14ac:dyDescent="0.35">
      <c r="A1184" s="5">
        <v>41079</v>
      </c>
      <c r="B1184" s="4">
        <f>VLOOKUP($A1184,'Implied Correlation'!D:E,2,0)</f>
        <v>69.569999999999993</v>
      </c>
      <c r="C1184" s="4" t="e">
        <f>VLOOKUP($A1184,'Implied Correlation'!G:H,2,0)</f>
        <v>#N/A</v>
      </c>
      <c r="D1184" s="4">
        <f>VLOOKUP($A1184,'Implied Correlation'!A:B,2,0)</f>
        <v>74.540000000000006</v>
      </c>
      <c r="E1184" s="4">
        <f t="shared" si="72"/>
        <v>69.569999999999993</v>
      </c>
      <c r="F1184" s="4">
        <f t="shared" si="73"/>
        <v>72.055000000000007</v>
      </c>
      <c r="G1184" s="4">
        <f t="shared" si="74"/>
        <v>74.540000000000006</v>
      </c>
      <c r="H1184" s="4">
        <f t="shared" si="75"/>
        <v>72.055000000000007</v>
      </c>
    </row>
    <row r="1185" spans="1:8" x14ac:dyDescent="0.35">
      <c r="A1185" s="5">
        <v>41080</v>
      </c>
      <c r="B1185" s="4">
        <f>VLOOKUP($A1185,'Implied Correlation'!D:E,2,0)</f>
        <v>67.58</v>
      </c>
      <c r="C1185" s="4" t="e">
        <f>VLOOKUP($A1185,'Implied Correlation'!G:H,2,0)</f>
        <v>#N/A</v>
      </c>
      <c r="D1185" s="4">
        <f>VLOOKUP($A1185,'Implied Correlation'!A:B,2,0)</f>
        <v>73.53</v>
      </c>
      <c r="E1185" s="4">
        <f t="shared" si="72"/>
        <v>67.58</v>
      </c>
      <c r="F1185" s="4">
        <f t="shared" si="73"/>
        <v>70.555000000000007</v>
      </c>
      <c r="G1185" s="4">
        <f t="shared" si="74"/>
        <v>73.53</v>
      </c>
      <c r="H1185" s="4">
        <f t="shared" si="75"/>
        <v>70.554999999999993</v>
      </c>
    </row>
    <row r="1186" spans="1:8" x14ac:dyDescent="0.35">
      <c r="A1186" s="5">
        <v>41081</v>
      </c>
      <c r="B1186" s="4">
        <f>VLOOKUP($A1186,'Implied Correlation'!D:E,2,0)</f>
        <v>72.33</v>
      </c>
      <c r="C1186" s="4" t="e">
        <f>VLOOKUP($A1186,'Implied Correlation'!G:H,2,0)</f>
        <v>#N/A</v>
      </c>
      <c r="D1186" s="4">
        <f>VLOOKUP($A1186,'Implied Correlation'!A:B,2,0)</f>
        <v>75.569999999999993</v>
      </c>
      <c r="E1186" s="4">
        <f t="shared" si="72"/>
        <v>72.33</v>
      </c>
      <c r="F1186" s="4">
        <f t="shared" si="73"/>
        <v>73.949999999999989</v>
      </c>
      <c r="G1186" s="4">
        <f t="shared" si="74"/>
        <v>75.569999999999993</v>
      </c>
      <c r="H1186" s="4">
        <f t="shared" si="75"/>
        <v>73.949999999999989</v>
      </c>
    </row>
    <row r="1187" spans="1:8" x14ac:dyDescent="0.35">
      <c r="A1187" s="5">
        <v>41082</v>
      </c>
      <c r="B1187" s="4">
        <f>VLOOKUP($A1187,'Implied Correlation'!D:E,2,0)</f>
        <v>69.180000000000007</v>
      </c>
      <c r="C1187" s="4" t="e">
        <f>VLOOKUP($A1187,'Implied Correlation'!G:H,2,0)</f>
        <v>#N/A</v>
      </c>
      <c r="D1187" s="4">
        <f>VLOOKUP($A1187,'Implied Correlation'!A:B,2,0)</f>
        <v>74.84</v>
      </c>
      <c r="E1187" s="4">
        <f t="shared" si="72"/>
        <v>69.180000000000007</v>
      </c>
      <c r="F1187" s="4">
        <f t="shared" si="73"/>
        <v>72.010000000000005</v>
      </c>
      <c r="G1187" s="4">
        <f t="shared" si="74"/>
        <v>74.84</v>
      </c>
      <c r="H1187" s="4">
        <f t="shared" si="75"/>
        <v>72.010000000000005</v>
      </c>
    </row>
    <row r="1188" spans="1:8" x14ac:dyDescent="0.35">
      <c r="A1188" s="5">
        <v>41085</v>
      </c>
      <c r="B1188" s="4">
        <f>VLOOKUP($A1188,'Implied Correlation'!D:E,2,0)</f>
        <v>71.59</v>
      </c>
      <c r="C1188" s="4" t="e">
        <f>VLOOKUP($A1188,'Implied Correlation'!G:H,2,0)</f>
        <v>#N/A</v>
      </c>
      <c r="D1188" s="4">
        <f>VLOOKUP($A1188,'Implied Correlation'!A:B,2,0)</f>
        <v>75.510000000000005</v>
      </c>
      <c r="E1188" s="4">
        <f t="shared" si="72"/>
        <v>71.59</v>
      </c>
      <c r="F1188" s="4">
        <f t="shared" si="73"/>
        <v>73.550000000000011</v>
      </c>
      <c r="G1188" s="4">
        <f t="shared" si="74"/>
        <v>75.510000000000005</v>
      </c>
      <c r="H1188" s="4">
        <f t="shared" si="75"/>
        <v>73.550000000000011</v>
      </c>
    </row>
    <row r="1189" spans="1:8" x14ac:dyDescent="0.35">
      <c r="A1189" s="5">
        <v>41086</v>
      </c>
      <c r="B1189" s="4">
        <f>VLOOKUP($A1189,'Implied Correlation'!D:E,2,0)</f>
        <v>68.75</v>
      </c>
      <c r="C1189" s="4" t="e">
        <f>VLOOKUP($A1189,'Implied Correlation'!G:H,2,0)</f>
        <v>#N/A</v>
      </c>
      <c r="D1189" s="4">
        <f>VLOOKUP($A1189,'Implied Correlation'!A:B,2,0)</f>
        <v>73.400000000000006</v>
      </c>
      <c r="E1189" s="4">
        <f t="shared" si="72"/>
        <v>68.75</v>
      </c>
      <c r="F1189" s="4">
        <f t="shared" si="73"/>
        <v>71.075000000000003</v>
      </c>
      <c r="G1189" s="4">
        <f t="shared" si="74"/>
        <v>73.400000000000006</v>
      </c>
      <c r="H1189" s="4">
        <f t="shared" si="75"/>
        <v>71.075000000000003</v>
      </c>
    </row>
    <row r="1190" spans="1:8" x14ac:dyDescent="0.35">
      <c r="A1190" s="5">
        <v>41087</v>
      </c>
      <c r="B1190" s="4">
        <f>VLOOKUP($A1190,'Implied Correlation'!D:E,2,0)</f>
        <v>68.64</v>
      </c>
      <c r="C1190" s="4" t="e">
        <f>VLOOKUP($A1190,'Implied Correlation'!G:H,2,0)</f>
        <v>#N/A</v>
      </c>
      <c r="D1190" s="4">
        <f>VLOOKUP($A1190,'Implied Correlation'!A:B,2,0)</f>
        <v>72.84</v>
      </c>
      <c r="E1190" s="4">
        <f t="shared" si="72"/>
        <v>68.64</v>
      </c>
      <c r="F1190" s="4">
        <f t="shared" si="73"/>
        <v>70.740000000000009</v>
      </c>
      <c r="G1190" s="4">
        <f t="shared" si="74"/>
        <v>72.84</v>
      </c>
      <c r="H1190" s="4">
        <f t="shared" si="75"/>
        <v>70.739999999999995</v>
      </c>
    </row>
    <row r="1191" spans="1:8" x14ac:dyDescent="0.35">
      <c r="A1191" s="5">
        <v>41088</v>
      </c>
      <c r="B1191" s="4">
        <f>VLOOKUP($A1191,'Implied Correlation'!D:E,2,0)</f>
        <v>68.37</v>
      </c>
      <c r="C1191" s="4" t="e">
        <f>VLOOKUP($A1191,'Implied Correlation'!G:H,2,0)</f>
        <v>#N/A</v>
      </c>
      <c r="D1191" s="4">
        <f>VLOOKUP($A1191,'Implied Correlation'!A:B,2,0)</f>
        <v>73.14</v>
      </c>
      <c r="E1191" s="4">
        <f t="shared" si="72"/>
        <v>68.37</v>
      </c>
      <c r="F1191" s="4">
        <f t="shared" si="73"/>
        <v>70.754999999999995</v>
      </c>
      <c r="G1191" s="4">
        <f t="shared" si="74"/>
        <v>73.14</v>
      </c>
      <c r="H1191" s="4">
        <f t="shared" si="75"/>
        <v>70.754999999999995</v>
      </c>
    </row>
    <row r="1192" spans="1:8" x14ac:dyDescent="0.35">
      <c r="A1192" s="5">
        <v>41089</v>
      </c>
      <c r="B1192" s="4">
        <f>VLOOKUP($A1192,'Implied Correlation'!D:E,2,0)</f>
        <v>64.05</v>
      </c>
      <c r="C1192" s="4" t="e">
        <f>VLOOKUP($A1192,'Implied Correlation'!G:H,2,0)</f>
        <v>#N/A</v>
      </c>
      <c r="D1192" s="4">
        <f>VLOOKUP($A1192,'Implied Correlation'!A:B,2,0)</f>
        <v>70.489999999999995</v>
      </c>
      <c r="E1192" s="4">
        <f t="shared" si="72"/>
        <v>64.05</v>
      </c>
      <c r="F1192" s="4">
        <f t="shared" si="73"/>
        <v>67.27</v>
      </c>
      <c r="G1192" s="4">
        <f t="shared" si="74"/>
        <v>70.489999999999995</v>
      </c>
      <c r="H1192" s="4">
        <f t="shared" si="75"/>
        <v>67.27</v>
      </c>
    </row>
    <row r="1193" spans="1:8" x14ac:dyDescent="0.35">
      <c r="A1193" s="5">
        <v>41092</v>
      </c>
      <c r="B1193" s="4">
        <f>VLOOKUP($A1193,'Implied Correlation'!D:E,2,0)</f>
        <v>64.680000000000007</v>
      </c>
      <c r="C1193" s="4" t="e">
        <f>VLOOKUP($A1193,'Implied Correlation'!G:H,2,0)</f>
        <v>#N/A</v>
      </c>
      <c r="D1193" s="4">
        <f>VLOOKUP($A1193,'Implied Correlation'!A:B,2,0)</f>
        <v>71.739999999999995</v>
      </c>
      <c r="E1193" s="4">
        <f t="shared" si="72"/>
        <v>64.680000000000007</v>
      </c>
      <c r="F1193" s="4">
        <f t="shared" si="73"/>
        <v>68.210000000000008</v>
      </c>
      <c r="G1193" s="4">
        <f t="shared" si="74"/>
        <v>71.739999999999995</v>
      </c>
      <c r="H1193" s="4">
        <f t="shared" si="75"/>
        <v>68.209999999999994</v>
      </c>
    </row>
    <row r="1194" spans="1:8" x14ac:dyDescent="0.35">
      <c r="A1194" s="5">
        <v>41093</v>
      </c>
      <c r="B1194" s="4">
        <f>VLOOKUP($A1194,'Implied Correlation'!D:E,2,0)</f>
        <v>63.51</v>
      </c>
      <c r="C1194" s="4" t="e">
        <f>VLOOKUP($A1194,'Implied Correlation'!G:H,2,0)</f>
        <v>#N/A</v>
      </c>
      <c r="D1194" s="4">
        <f>VLOOKUP($A1194,'Implied Correlation'!A:B,2,0)</f>
        <v>71.849999999999994</v>
      </c>
      <c r="E1194" s="4">
        <f t="shared" si="72"/>
        <v>63.51</v>
      </c>
      <c r="F1194" s="4">
        <f t="shared" si="73"/>
        <v>67.679999999999993</v>
      </c>
      <c r="G1194" s="4">
        <f t="shared" si="74"/>
        <v>71.849999999999994</v>
      </c>
      <c r="H1194" s="4">
        <f t="shared" si="75"/>
        <v>67.679999999999993</v>
      </c>
    </row>
    <row r="1195" spans="1:8" x14ac:dyDescent="0.35">
      <c r="A1195" s="5">
        <v>41095</v>
      </c>
      <c r="B1195" s="4">
        <f>VLOOKUP($A1195,'Implied Correlation'!D:E,2,0)</f>
        <v>67.61</v>
      </c>
      <c r="C1195" s="4" t="e">
        <f>VLOOKUP($A1195,'Implied Correlation'!G:H,2,0)</f>
        <v>#N/A</v>
      </c>
      <c r="D1195" s="4">
        <f>VLOOKUP($A1195,'Implied Correlation'!A:B,2,0)</f>
        <v>74.040000000000006</v>
      </c>
      <c r="E1195" s="4">
        <f t="shared" si="72"/>
        <v>67.61</v>
      </c>
      <c r="F1195" s="4">
        <f t="shared" si="73"/>
        <v>70.825000000000003</v>
      </c>
      <c r="G1195" s="4">
        <f t="shared" si="74"/>
        <v>74.040000000000006</v>
      </c>
      <c r="H1195" s="4">
        <f t="shared" si="75"/>
        <v>70.825000000000003</v>
      </c>
    </row>
    <row r="1196" spans="1:8" x14ac:dyDescent="0.35">
      <c r="A1196" s="5">
        <v>41096</v>
      </c>
      <c r="B1196" s="4">
        <f>VLOOKUP($A1196,'Implied Correlation'!D:E,2,0)</f>
        <v>66.010000000000005</v>
      </c>
      <c r="C1196" s="4" t="e">
        <f>VLOOKUP($A1196,'Implied Correlation'!G:H,2,0)</f>
        <v>#N/A</v>
      </c>
      <c r="D1196" s="4">
        <f>VLOOKUP($A1196,'Implied Correlation'!A:B,2,0)</f>
        <v>73.709999999999994</v>
      </c>
      <c r="E1196" s="4">
        <f t="shared" si="72"/>
        <v>66.010000000000005</v>
      </c>
      <c r="F1196" s="4">
        <f t="shared" si="73"/>
        <v>69.86</v>
      </c>
      <c r="G1196" s="4">
        <f t="shared" si="74"/>
        <v>73.709999999999994</v>
      </c>
      <c r="H1196" s="4">
        <f t="shared" si="75"/>
        <v>69.86</v>
      </c>
    </row>
    <row r="1197" spans="1:8" x14ac:dyDescent="0.35">
      <c r="A1197" s="5">
        <v>41099</v>
      </c>
      <c r="B1197" s="4">
        <f>VLOOKUP($A1197,'Implied Correlation'!D:E,2,0)</f>
        <v>66.61</v>
      </c>
      <c r="C1197" s="4" t="e">
        <f>VLOOKUP($A1197,'Implied Correlation'!G:H,2,0)</f>
        <v>#N/A</v>
      </c>
      <c r="D1197" s="4">
        <f>VLOOKUP($A1197,'Implied Correlation'!A:B,2,0)</f>
        <v>73.98</v>
      </c>
      <c r="E1197" s="4">
        <f t="shared" si="72"/>
        <v>66.61</v>
      </c>
      <c r="F1197" s="4">
        <f t="shared" si="73"/>
        <v>70.295000000000002</v>
      </c>
      <c r="G1197" s="4">
        <f t="shared" si="74"/>
        <v>73.98</v>
      </c>
      <c r="H1197" s="4">
        <f t="shared" si="75"/>
        <v>70.295000000000002</v>
      </c>
    </row>
    <row r="1198" spans="1:8" x14ac:dyDescent="0.35">
      <c r="A1198" s="5">
        <v>41100</v>
      </c>
      <c r="B1198" s="4">
        <f>VLOOKUP($A1198,'Implied Correlation'!D:E,2,0)</f>
        <v>68.099999999999994</v>
      </c>
      <c r="C1198" s="4" t="e">
        <f>VLOOKUP($A1198,'Implied Correlation'!G:H,2,0)</f>
        <v>#N/A</v>
      </c>
      <c r="D1198" s="4">
        <f>VLOOKUP($A1198,'Implied Correlation'!A:B,2,0)</f>
        <v>75.069999999999993</v>
      </c>
      <c r="E1198" s="4">
        <f t="shared" si="72"/>
        <v>68.099999999999994</v>
      </c>
      <c r="F1198" s="4">
        <f t="shared" si="73"/>
        <v>71.584999999999994</v>
      </c>
      <c r="G1198" s="4">
        <f t="shared" si="74"/>
        <v>75.069999999999993</v>
      </c>
      <c r="H1198" s="4">
        <f t="shared" si="75"/>
        <v>71.584999999999994</v>
      </c>
    </row>
    <row r="1199" spans="1:8" x14ac:dyDescent="0.35">
      <c r="A1199" s="5">
        <v>41101</v>
      </c>
      <c r="B1199" s="4">
        <f>VLOOKUP($A1199,'Implied Correlation'!D:E,2,0)</f>
        <v>66.34</v>
      </c>
      <c r="C1199" s="4" t="e">
        <f>VLOOKUP($A1199,'Implied Correlation'!G:H,2,0)</f>
        <v>#N/A</v>
      </c>
      <c r="D1199" s="4">
        <f>VLOOKUP($A1199,'Implied Correlation'!A:B,2,0)</f>
        <v>74.39</v>
      </c>
      <c r="E1199" s="4">
        <f t="shared" si="72"/>
        <v>66.34</v>
      </c>
      <c r="F1199" s="4">
        <f t="shared" si="73"/>
        <v>70.365000000000009</v>
      </c>
      <c r="G1199" s="4">
        <f t="shared" si="74"/>
        <v>74.39</v>
      </c>
      <c r="H1199" s="4">
        <f t="shared" si="75"/>
        <v>70.365000000000009</v>
      </c>
    </row>
    <row r="1200" spans="1:8" x14ac:dyDescent="0.35">
      <c r="A1200" s="5">
        <v>41102</v>
      </c>
      <c r="B1200" s="4">
        <f>VLOOKUP($A1200,'Implied Correlation'!D:E,2,0)</f>
        <v>67.510000000000005</v>
      </c>
      <c r="C1200" s="4" t="e">
        <f>VLOOKUP($A1200,'Implied Correlation'!G:H,2,0)</f>
        <v>#N/A</v>
      </c>
      <c r="D1200" s="4">
        <f>VLOOKUP($A1200,'Implied Correlation'!A:B,2,0)</f>
        <v>74.42</v>
      </c>
      <c r="E1200" s="4">
        <f t="shared" si="72"/>
        <v>67.510000000000005</v>
      </c>
      <c r="F1200" s="4">
        <f t="shared" si="73"/>
        <v>70.965000000000003</v>
      </c>
      <c r="G1200" s="4">
        <f t="shared" si="74"/>
        <v>74.42</v>
      </c>
      <c r="H1200" s="4">
        <f t="shared" si="75"/>
        <v>70.965000000000018</v>
      </c>
    </row>
    <row r="1201" spans="1:8" x14ac:dyDescent="0.35">
      <c r="A1201" s="5">
        <v>41103</v>
      </c>
      <c r="B1201" s="4">
        <f>VLOOKUP($A1201,'Implied Correlation'!D:E,2,0)</f>
        <v>65.400000000000006</v>
      </c>
      <c r="C1201" s="4" t="e">
        <f>VLOOKUP($A1201,'Implied Correlation'!G:H,2,0)</f>
        <v>#N/A</v>
      </c>
      <c r="D1201" s="4">
        <f>VLOOKUP($A1201,'Implied Correlation'!A:B,2,0)</f>
        <v>73.55</v>
      </c>
      <c r="E1201" s="4">
        <f t="shared" si="72"/>
        <v>65.400000000000006</v>
      </c>
      <c r="F1201" s="4">
        <f t="shared" si="73"/>
        <v>69.474999999999994</v>
      </c>
      <c r="G1201" s="4">
        <f t="shared" si="74"/>
        <v>73.55</v>
      </c>
      <c r="H1201" s="4">
        <f t="shared" si="75"/>
        <v>69.475000000000009</v>
      </c>
    </row>
    <row r="1202" spans="1:8" x14ac:dyDescent="0.35">
      <c r="A1202" s="5">
        <v>41106</v>
      </c>
      <c r="B1202" s="4">
        <f>VLOOKUP($A1202,'Implied Correlation'!D:E,2,0)</f>
        <v>66.13</v>
      </c>
      <c r="C1202" s="4" t="e">
        <f>VLOOKUP($A1202,'Implied Correlation'!G:H,2,0)</f>
        <v>#N/A</v>
      </c>
      <c r="D1202" s="4">
        <f>VLOOKUP($A1202,'Implied Correlation'!A:B,2,0)</f>
        <v>73.33</v>
      </c>
      <c r="E1202" s="4">
        <f t="shared" si="72"/>
        <v>66.13</v>
      </c>
      <c r="F1202" s="4">
        <f t="shared" si="73"/>
        <v>69.72999999999999</v>
      </c>
      <c r="G1202" s="4">
        <f t="shared" si="74"/>
        <v>73.33</v>
      </c>
      <c r="H1202" s="4">
        <f t="shared" si="75"/>
        <v>69.73</v>
      </c>
    </row>
    <row r="1203" spans="1:8" x14ac:dyDescent="0.35">
      <c r="A1203" s="5">
        <v>41107</v>
      </c>
      <c r="B1203" s="4">
        <f>VLOOKUP($A1203,'Implied Correlation'!D:E,2,0)</f>
        <v>63.97</v>
      </c>
      <c r="C1203" s="4" t="e">
        <f>VLOOKUP($A1203,'Implied Correlation'!G:H,2,0)</f>
        <v>#N/A</v>
      </c>
      <c r="D1203" s="4">
        <f>VLOOKUP($A1203,'Implied Correlation'!A:B,2,0)</f>
        <v>70.61</v>
      </c>
      <c r="E1203" s="4">
        <f t="shared" si="72"/>
        <v>63.97</v>
      </c>
      <c r="F1203" s="4">
        <f t="shared" si="73"/>
        <v>67.289999999999992</v>
      </c>
      <c r="G1203" s="4">
        <f t="shared" si="74"/>
        <v>70.61</v>
      </c>
      <c r="H1203" s="4">
        <f t="shared" si="75"/>
        <v>67.290000000000006</v>
      </c>
    </row>
    <row r="1204" spans="1:8" x14ac:dyDescent="0.35">
      <c r="A1204" s="5">
        <v>41108</v>
      </c>
      <c r="B1204" s="4">
        <f>VLOOKUP($A1204,'Implied Correlation'!D:E,2,0)</f>
        <v>65.959999999999994</v>
      </c>
      <c r="C1204" s="4" t="e">
        <f>VLOOKUP($A1204,'Implied Correlation'!G:H,2,0)</f>
        <v>#N/A</v>
      </c>
      <c r="D1204" s="4">
        <f>VLOOKUP($A1204,'Implied Correlation'!A:B,2,0)</f>
        <v>71.17</v>
      </c>
      <c r="E1204" s="4">
        <f t="shared" si="72"/>
        <v>65.959999999999994</v>
      </c>
      <c r="F1204" s="4">
        <f t="shared" si="73"/>
        <v>68.564999999999998</v>
      </c>
      <c r="G1204" s="4">
        <f t="shared" si="74"/>
        <v>71.17</v>
      </c>
      <c r="H1204" s="4">
        <f t="shared" si="75"/>
        <v>68.564999999999998</v>
      </c>
    </row>
    <row r="1205" spans="1:8" x14ac:dyDescent="0.35">
      <c r="A1205" s="5">
        <v>41109</v>
      </c>
      <c r="B1205" s="4">
        <f>VLOOKUP($A1205,'Implied Correlation'!D:E,2,0)</f>
        <v>64.39</v>
      </c>
      <c r="C1205" s="4" t="e">
        <f>VLOOKUP($A1205,'Implied Correlation'!G:H,2,0)</f>
        <v>#N/A</v>
      </c>
      <c r="D1205" s="4">
        <f>VLOOKUP($A1205,'Implied Correlation'!A:B,2,0)</f>
        <v>70.94</v>
      </c>
      <c r="E1205" s="4">
        <f t="shared" si="72"/>
        <v>64.39</v>
      </c>
      <c r="F1205" s="4">
        <f t="shared" si="73"/>
        <v>67.664999999999992</v>
      </c>
      <c r="G1205" s="4">
        <f t="shared" si="74"/>
        <v>70.94</v>
      </c>
      <c r="H1205" s="4">
        <f t="shared" si="75"/>
        <v>67.665000000000006</v>
      </c>
    </row>
    <row r="1206" spans="1:8" x14ac:dyDescent="0.35">
      <c r="A1206" s="5">
        <v>41110</v>
      </c>
      <c r="B1206" s="4">
        <f>VLOOKUP($A1206,'Implied Correlation'!D:E,2,0)</f>
        <v>67.400000000000006</v>
      </c>
      <c r="C1206" s="4" t="e">
        <f>VLOOKUP($A1206,'Implied Correlation'!G:H,2,0)</f>
        <v>#N/A</v>
      </c>
      <c r="D1206" s="4">
        <f>VLOOKUP($A1206,'Implied Correlation'!A:B,2,0)</f>
        <v>72.209999999999994</v>
      </c>
      <c r="E1206" s="4">
        <f t="shared" si="72"/>
        <v>67.400000000000006</v>
      </c>
      <c r="F1206" s="4">
        <f t="shared" si="73"/>
        <v>69.805000000000007</v>
      </c>
      <c r="G1206" s="4">
        <f t="shared" si="74"/>
        <v>72.209999999999994</v>
      </c>
      <c r="H1206" s="4">
        <f t="shared" si="75"/>
        <v>69.805000000000007</v>
      </c>
    </row>
    <row r="1207" spans="1:8" x14ac:dyDescent="0.35">
      <c r="A1207" s="5">
        <v>41113</v>
      </c>
      <c r="B1207" s="4">
        <f>VLOOKUP($A1207,'Implied Correlation'!D:E,2,0)</f>
        <v>70.03</v>
      </c>
      <c r="C1207" s="4" t="e">
        <f>VLOOKUP($A1207,'Implied Correlation'!G:H,2,0)</f>
        <v>#N/A</v>
      </c>
      <c r="D1207" s="4">
        <f>VLOOKUP($A1207,'Implied Correlation'!A:B,2,0)</f>
        <v>75</v>
      </c>
      <c r="E1207" s="4">
        <f t="shared" si="72"/>
        <v>70.03</v>
      </c>
      <c r="F1207" s="4">
        <f t="shared" si="73"/>
        <v>72.515000000000001</v>
      </c>
      <c r="G1207" s="4">
        <f t="shared" si="74"/>
        <v>75</v>
      </c>
      <c r="H1207" s="4">
        <f t="shared" si="75"/>
        <v>72.515000000000001</v>
      </c>
    </row>
    <row r="1208" spans="1:8" x14ac:dyDescent="0.35">
      <c r="A1208" s="5">
        <v>41114</v>
      </c>
      <c r="B1208" s="4">
        <f>VLOOKUP($A1208,'Implied Correlation'!D:E,2,0)</f>
        <v>72.209999999999994</v>
      </c>
      <c r="C1208" s="4" t="e">
        <f>VLOOKUP($A1208,'Implied Correlation'!G:H,2,0)</f>
        <v>#N/A</v>
      </c>
      <c r="D1208" s="4">
        <f>VLOOKUP($A1208,'Implied Correlation'!A:B,2,0)</f>
        <v>77.3</v>
      </c>
      <c r="E1208" s="4">
        <f t="shared" si="72"/>
        <v>72.209999999999994</v>
      </c>
      <c r="F1208" s="4">
        <f t="shared" si="73"/>
        <v>74.754999999999995</v>
      </c>
      <c r="G1208" s="4">
        <f t="shared" si="74"/>
        <v>77.3</v>
      </c>
      <c r="H1208" s="4">
        <f t="shared" si="75"/>
        <v>74.754999999999995</v>
      </c>
    </row>
    <row r="1209" spans="1:8" x14ac:dyDescent="0.35">
      <c r="A1209" s="5">
        <v>41115</v>
      </c>
      <c r="B1209" s="4">
        <f>VLOOKUP($A1209,'Implied Correlation'!D:E,2,0)</f>
        <v>70.599999999999994</v>
      </c>
      <c r="C1209" s="4" t="e">
        <f>VLOOKUP($A1209,'Implied Correlation'!G:H,2,0)</f>
        <v>#N/A</v>
      </c>
      <c r="D1209" s="4">
        <f>VLOOKUP($A1209,'Implied Correlation'!A:B,2,0)</f>
        <v>74.33</v>
      </c>
      <c r="E1209" s="4">
        <f t="shared" si="72"/>
        <v>70.599999999999994</v>
      </c>
      <c r="F1209" s="4">
        <f t="shared" si="73"/>
        <v>72.465000000000003</v>
      </c>
      <c r="G1209" s="4">
        <f t="shared" si="74"/>
        <v>74.33</v>
      </c>
      <c r="H1209" s="4">
        <f t="shared" si="75"/>
        <v>72.464999999999989</v>
      </c>
    </row>
    <row r="1210" spans="1:8" x14ac:dyDescent="0.35">
      <c r="A1210" s="5">
        <v>41116</v>
      </c>
      <c r="B1210" s="4">
        <f>VLOOKUP($A1210,'Implied Correlation'!D:E,2,0)</f>
        <v>64.55</v>
      </c>
      <c r="C1210" s="4" t="e">
        <f>VLOOKUP($A1210,'Implied Correlation'!G:H,2,0)</f>
        <v>#N/A</v>
      </c>
      <c r="D1210" s="4">
        <f>VLOOKUP($A1210,'Implied Correlation'!A:B,2,0)</f>
        <v>73.31</v>
      </c>
      <c r="E1210" s="4">
        <f t="shared" si="72"/>
        <v>64.55</v>
      </c>
      <c r="F1210" s="4">
        <f t="shared" si="73"/>
        <v>68.930000000000007</v>
      </c>
      <c r="G1210" s="4">
        <f t="shared" si="74"/>
        <v>73.31</v>
      </c>
      <c r="H1210" s="4">
        <f t="shared" si="75"/>
        <v>68.930000000000007</v>
      </c>
    </row>
    <row r="1211" spans="1:8" x14ac:dyDescent="0.35">
      <c r="A1211" s="5">
        <v>41117</v>
      </c>
      <c r="B1211" s="4">
        <f>VLOOKUP($A1211,'Implied Correlation'!D:E,2,0)</f>
        <v>66.849999999999994</v>
      </c>
      <c r="C1211" s="4" t="e">
        <f>VLOOKUP($A1211,'Implied Correlation'!G:H,2,0)</f>
        <v>#N/A</v>
      </c>
      <c r="D1211" s="4">
        <f>VLOOKUP($A1211,'Implied Correlation'!A:B,2,0)</f>
        <v>73.19</v>
      </c>
      <c r="E1211" s="4">
        <f t="shared" si="72"/>
        <v>66.849999999999994</v>
      </c>
      <c r="F1211" s="4">
        <f t="shared" si="73"/>
        <v>70.02</v>
      </c>
      <c r="G1211" s="4">
        <f t="shared" si="74"/>
        <v>73.19</v>
      </c>
      <c r="H1211" s="4">
        <f t="shared" si="75"/>
        <v>70.02</v>
      </c>
    </row>
    <row r="1212" spans="1:8" x14ac:dyDescent="0.35">
      <c r="A1212" s="5">
        <v>41120</v>
      </c>
      <c r="B1212" s="4">
        <f>VLOOKUP($A1212,'Implied Correlation'!D:E,2,0)</f>
        <v>69.209999999999994</v>
      </c>
      <c r="C1212" s="4" t="e">
        <f>VLOOKUP($A1212,'Implied Correlation'!G:H,2,0)</f>
        <v>#N/A</v>
      </c>
      <c r="D1212" s="4">
        <f>VLOOKUP($A1212,'Implied Correlation'!A:B,2,0)</f>
        <v>73.8</v>
      </c>
      <c r="E1212" s="4">
        <f t="shared" si="72"/>
        <v>69.209999999999994</v>
      </c>
      <c r="F1212" s="4">
        <f t="shared" si="73"/>
        <v>71.504999999999995</v>
      </c>
      <c r="G1212" s="4">
        <f t="shared" si="74"/>
        <v>73.8</v>
      </c>
      <c r="H1212" s="4">
        <f t="shared" si="75"/>
        <v>71.504999999999995</v>
      </c>
    </row>
    <row r="1213" spans="1:8" x14ac:dyDescent="0.35">
      <c r="A1213" s="5">
        <v>41121</v>
      </c>
      <c r="B1213" s="4">
        <f>VLOOKUP($A1213,'Implied Correlation'!D:E,2,0)</f>
        <v>70.760000000000005</v>
      </c>
      <c r="C1213" s="4" t="e">
        <f>VLOOKUP($A1213,'Implied Correlation'!G:H,2,0)</f>
        <v>#N/A</v>
      </c>
      <c r="D1213" s="4">
        <f>VLOOKUP($A1213,'Implied Correlation'!A:B,2,0)</f>
        <v>74.64</v>
      </c>
      <c r="E1213" s="4">
        <f t="shared" si="72"/>
        <v>70.760000000000005</v>
      </c>
      <c r="F1213" s="4">
        <f t="shared" si="73"/>
        <v>72.7</v>
      </c>
      <c r="G1213" s="4">
        <f t="shared" si="74"/>
        <v>74.64</v>
      </c>
      <c r="H1213" s="4">
        <f t="shared" si="75"/>
        <v>72.7</v>
      </c>
    </row>
    <row r="1214" spans="1:8" x14ac:dyDescent="0.35">
      <c r="A1214" s="5">
        <v>41122</v>
      </c>
      <c r="B1214" s="4">
        <f>VLOOKUP($A1214,'Implied Correlation'!D:E,2,0)</f>
        <v>69.650000000000006</v>
      </c>
      <c r="C1214" s="4" t="e">
        <f>VLOOKUP($A1214,'Implied Correlation'!G:H,2,0)</f>
        <v>#N/A</v>
      </c>
      <c r="D1214" s="4">
        <f>VLOOKUP($A1214,'Implied Correlation'!A:B,2,0)</f>
        <v>74.09</v>
      </c>
      <c r="E1214" s="4">
        <f t="shared" si="72"/>
        <v>69.650000000000006</v>
      </c>
      <c r="F1214" s="4">
        <f t="shared" si="73"/>
        <v>71.87</v>
      </c>
      <c r="G1214" s="4">
        <f t="shared" si="74"/>
        <v>74.09</v>
      </c>
      <c r="H1214" s="4">
        <f t="shared" si="75"/>
        <v>71.87</v>
      </c>
    </row>
    <row r="1215" spans="1:8" x14ac:dyDescent="0.35">
      <c r="A1215" s="5">
        <v>41123</v>
      </c>
      <c r="B1215" s="4">
        <f>VLOOKUP($A1215,'Implied Correlation'!D:E,2,0)</f>
        <v>66.17</v>
      </c>
      <c r="C1215" s="4" t="e">
        <f>VLOOKUP($A1215,'Implied Correlation'!G:H,2,0)</f>
        <v>#N/A</v>
      </c>
      <c r="D1215" s="4">
        <f>VLOOKUP($A1215,'Implied Correlation'!A:B,2,0)</f>
        <v>72.73</v>
      </c>
      <c r="E1215" s="4">
        <f t="shared" si="72"/>
        <v>66.17</v>
      </c>
      <c r="F1215" s="4">
        <f t="shared" si="73"/>
        <v>69.45</v>
      </c>
      <c r="G1215" s="4">
        <f t="shared" si="74"/>
        <v>72.73</v>
      </c>
      <c r="H1215" s="4">
        <f t="shared" si="75"/>
        <v>69.45</v>
      </c>
    </row>
    <row r="1216" spans="1:8" x14ac:dyDescent="0.35">
      <c r="A1216" s="5">
        <v>41124</v>
      </c>
      <c r="B1216" s="4">
        <f>VLOOKUP($A1216,'Implied Correlation'!D:E,2,0)</f>
        <v>64.319999999999993</v>
      </c>
      <c r="C1216" s="4" t="e">
        <f>VLOOKUP($A1216,'Implied Correlation'!G:H,2,0)</f>
        <v>#N/A</v>
      </c>
      <c r="D1216" s="4">
        <f>VLOOKUP($A1216,'Implied Correlation'!A:B,2,0)</f>
        <v>72.239999999999995</v>
      </c>
      <c r="E1216" s="4">
        <f t="shared" si="72"/>
        <v>64.319999999999993</v>
      </c>
      <c r="F1216" s="4">
        <f t="shared" si="73"/>
        <v>68.28</v>
      </c>
      <c r="G1216" s="4">
        <f t="shared" si="74"/>
        <v>72.239999999999995</v>
      </c>
      <c r="H1216" s="4">
        <f t="shared" si="75"/>
        <v>68.279999999999987</v>
      </c>
    </row>
    <row r="1217" spans="1:8" x14ac:dyDescent="0.35">
      <c r="A1217" s="5">
        <v>41127</v>
      </c>
      <c r="B1217" s="4">
        <f>VLOOKUP($A1217,'Implied Correlation'!D:E,2,0)</f>
        <v>65.12</v>
      </c>
      <c r="C1217" s="4" t="e">
        <f>VLOOKUP($A1217,'Implied Correlation'!G:H,2,0)</f>
        <v>#N/A</v>
      </c>
      <c r="D1217" s="4">
        <f>VLOOKUP($A1217,'Implied Correlation'!A:B,2,0)</f>
        <v>72.69</v>
      </c>
      <c r="E1217" s="4">
        <f t="shared" si="72"/>
        <v>65.12</v>
      </c>
      <c r="F1217" s="4">
        <f t="shared" si="73"/>
        <v>68.905000000000001</v>
      </c>
      <c r="G1217" s="4">
        <f t="shared" si="74"/>
        <v>72.69</v>
      </c>
      <c r="H1217" s="4">
        <f t="shared" si="75"/>
        <v>68.905000000000001</v>
      </c>
    </row>
    <row r="1218" spans="1:8" x14ac:dyDescent="0.35">
      <c r="A1218" s="5">
        <v>41128</v>
      </c>
      <c r="B1218" s="4">
        <f>VLOOKUP($A1218,'Implied Correlation'!D:E,2,0)</f>
        <v>65.239999999999995</v>
      </c>
      <c r="C1218" s="4" t="e">
        <f>VLOOKUP($A1218,'Implied Correlation'!G:H,2,0)</f>
        <v>#N/A</v>
      </c>
      <c r="D1218" s="4">
        <f>VLOOKUP($A1218,'Implied Correlation'!A:B,2,0)</f>
        <v>74.37</v>
      </c>
      <c r="E1218" s="4">
        <f t="shared" si="72"/>
        <v>65.239999999999995</v>
      </c>
      <c r="F1218" s="4">
        <f t="shared" si="73"/>
        <v>69.805000000000007</v>
      </c>
      <c r="G1218" s="4">
        <f t="shared" si="74"/>
        <v>74.37</v>
      </c>
      <c r="H1218" s="4">
        <f t="shared" si="75"/>
        <v>69.805000000000007</v>
      </c>
    </row>
    <row r="1219" spans="1:8" x14ac:dyDescent="0.35">
      <c r="A1219" s="5">
        <v>41129</v>
      </c>
      <c r="B1219" s="4">
        <f>VLOOKUP($A1219,'Implied Correlation'!D:E,2,0)</f>
        <v>64.06</v>
      </c>
      <c r="C1219" s="4" t="e">
        <f>VLOOKUP($A1219,'Implied Correlation'!G:H,2,0)</f>
        <v>#N/A</v>
      </c>
      <c r="D1219" s="4">
        <f>VLOOKUP($A1219,'Implied Correlation'!A:B,2,0)</f>
        <v>73.010000000000005</v>
      </c>
      <c r="E1219" s="4">
        <f t="shared" ref="E1219:E1282" si="76">IF(ISNA(B1219),IF(AND(ISNA(C1219),ISNA(D1219)),IF(ISNA(C1219),D1219,C1219),AVERAGE(C1219,D1219)),B1219)</f>
        <v>64.06</v>
      </c>
      <c r="F1219" s="4">
        <f t="shared" ref="F1219:F1282" si="77">IF(ISNA(C1219),IF(AND(ISNA(D1219),ISNA(B1219)),IF(ISNA(D1219),B1219,D1219),AVERAGE(D1219,B1219)),C1219)</f>
        <v>68.534999999999997</v>
      </c>
      <c r="G1219" s="4">
        <f t="shared" ref="G1219:G1282" si="78">IF(ISNA(D1219),IF(AND(ISNA(B1219),ISNA(C1219)),IF(ISNA(B1219),C1219,B1219),AVERAGE(B1219,C1219)),D1219)</f>
        <v>73.010000000000005</v>
      </c>
      <c r="H1219" s="4">
        <f t="shared" ref="H1219:H1282" si="79">AVERAGE(E1219:G1219)</f>
        <v>68.535000000000011</v>
      </c>
    </row>
    <row r="1220" spans="1:8" x14ac:dyDescent="0.35">
      <c r="A1220" s="5">
        <v>41130</v>
      </c>
      <c r="B1220" s="4">
        <f>VLOOKUP($A1220,'Implied Correlation'!D:E,2,0)</f>
        <v>63.14</v>
      </c>
      <c r="C1220" s="4" t="e">
        <f>VLOOKUP($A1220,'Implied Correlation'!G:H,2,0)</f>
        <v>#N/A</v>
      </c>
      <c r="D1220" s="4">
        <f>VLOOKUP($A1220,'Implied Correlation'!A:B,2,0)</f>
        <v>73.56</v>
      </c>
      <c r="E1220" s="4">
        <f t="shared" si="76"/>
        <v>63.14</v>
      </c>
      <c r="F1220" s="4">
        <f t="shared" si="77"/>
        <v>68.349999999999994</v>
      </c>
      <c r="G1220" s="4">
        <f t="shared" si="78"/>
        <v>73.56</v>
      </c>
      <c r="H1220" s="4">
        <f t="shared" si="79"/>
        <v>68.350000000000009</v>
      </c>
    </row>
    <row r="1221" spans="1:8" x14ac:dyDescent="0.35">
      <c r="A1221" s="5">
        <v>41131</v>
      </c>
      <c r="B1221" s="4">
        <f>VLOOKUP($A1221,'Implied Correlation'!D:E,2,0)</f>
        <v>64.14</v>
      </c>
      <c r="C1221" s="4" t="e">
        <f>VLOOKUP($A1221,'Implied Correlation'!G:H,2,0)</f>
        <v>#N/A</v>
      </c>
      <c r="D1221" s="4">
        <f>VLOOKUP($A1221,'Implied Correlation'!A:B,2,0)</f>
        <v>74.55</v>
      </c>
      <c r="E1221" s="4">
        <f t="shared" si="76"/>
        <v>64.14</v>
      </c>
      <c r="F1221" s="4">
        <f t="shared" si="77"/>
        <v>69.344999999999999</v>
      </c>
      <c r="G1221" s="4">
        <f t="shared" si="78"/>
        <v>74.55</v>
      </c>
      <c r="H1221" s="4">
        <f t="shared" si="79"/>
        <v>69.345000000000013</v>
      </c>
    </row>
    <row r="1222" spans="1:8" x14ac:dyDescent="0.35">
      <c r="A1222" s="5">
        <v>41134</v>
      </c>
      <c r="B1222" s="4">
        <f>VLOOKUP($A1222,'Implied Correlation'!D:E,2,0)</f>
        <v>61.69</v>
      </c>
      <c r="C1222" s="4" t="e">
        <f>VLOOKUP($A1222,'Implied Correlation'!G:H,2,0)</f>
        <v>#N/A</v>
      </c>
      <c r="D1222" s="4">
        <f>VLOOKUP($A1222,'Implied Correlation'!A:B,2,0)</f>
        <v>71.989999999999995</v>
      </c>
      <c r="E1222" s="4">
        <f t="shared" si="76"/>
        <v>61.69</v>
      </c>
      <c r="F1222" s="4">
        <f t="shared" si="77"/>
        <v>66.84</v>
      </c>
      <c r="G1222" s="4">
        <f t="shared" si="78"/>
        <v>71.989999999999995</v>
      </c>
      <c r="H1222" s="4">
        <f t="shared" si="79"/>
        <v>66.839999999999989</v>
      </c>
    </row>
    <row r="1223" spans="1:8" x14ac:dyDescent="0.35">
      <c r="A1223" s="5">
        <v>41135</v>
      </c>
      <c r="B1223" s="4">
        <f>VLOOKUP($A1223,'Implied Correlation'!D:E,2,0)</f>
        <v>63.12</v>
      </c>
      <c r="C1223" s="4" t="e">
        <f>VLOOKUP($A1223,'Implied Correlation'!G:H,2,0)</f>
        <v>#N/A</v>
      </c>
      <c r="D1223" s="4">
        <f>VLOOKUP($A1223,'Implied Correlation'!A:B,2,0)</f>
        <v>74.86</v>
      </c>
      <c r="E1223" s="4">
        <f t="shared" si="76"/>
        <v>63.12</v>
      </c>
      <c r="F1223" s="4">
        <f t="shared" si="77"/>
        <v>68.989999999999995</v>
      </c>
      <c r="G1223" s="4">
        <f t="shared" si="78"/>
        <v>74.86</v>
      </c>
      <c r="H1223" s="4">
        <f t="shared" si="79"/>
        <v>68.989999999999995</v>
      </c>
    </row>
    <row r="1224" spans="1:8" x14ac:dyDescent="0.35">
      <c r="A1224" s="5">
        <v>41136</v>
      </c>
      <c r="B1224" s="4">
        <f>VLOOKUP($A1224,'Implied Correlation'!D:E,2,0)</f>
        <v>65.180000000000007</v>
      </c>
      <c r="C1224" s="4" t="e">
        <f>VLOOKUP($A1224,'Implied Correlation'!G:H,2,0)</f>
        <v>#N/A</v>
      </c>
      <c r="D1224" s="4">
        <f>VLOOKUP($A1224,'Implied Correlation'!A:B,2,0)</f>
        <v>75.3</v>
      </c>
      <c r="E1224" s="4">
        <f t="shared" si="76"/>
        <v>65.180000000000007</v>
      </c>
      <c r="F1224" s="4">
        <f t="shared" si="77"/>
        <v>70.240000000000009</v>
      </c>
      <c r="G1224" s="4">
        <f t="shared" si="78"/>
        <v>75.3</v>
      </c>
      <c r="H1224" s="4">
        <f t="shared" si="79"/>
        <v>70.240000000000009</v>
      </c>
    </row>
    <row r="1225" spans="1:8" x14ac:dyDescent="0.35">
      <c r="A1225" s="5">
        <v>41137</v>
      </c>
      <c r="B1225" s="4">
        <f>VLOOKUP($A1225,'Implied Correlation'!D:E,2,0)</f>
        <v>61.98</v>
      </c>
      <c r="C1225" s="4" t="e">
        <f>VLOOKUP($A1225,'Implied Correlation'!G:H,2,0)</f>
        <v>#N/A</v>
      </c>
      <c r="D1225" s="4">
        <f>VLOOKUP($A1225,'Implied Correlation'!A:B,2,0)</f>
        <v>74.19</v>
      </c>
      <c r="E1225" s="4">
        <f t="shared" si="76"/>
        <v>61.98</v>
      </c>
      <c r="F1225" s="4">
        <f t="shared" si="77"/>
        <v>68.084999999999994</v>
      </c>
      <c r="G1225" s="4">
        <f t="shared" si="78"/>
        <v>74.19</v>
      </c>
      <c r="H1225" s="4">
        <f t="shared" si="79"/>
        <v>68.084999999999994</v>
      </c>
    </row>
    <row r="1226" spans="1:8" x14ac:dyDescent="0.35">
      <c r="A1226" s="5">
        <v>41138</v>
      </c>
      <c r="B1226" s="4">
        <f>VLOOKUP($A1226,'Implied Correlation'!D:E,2,0)</f>
        <v>60.33</v>
      </c>
      <c r="C1226" s="4" t="e">
        <f>VLOOKUP($A1226,'Implied Correlation'!G:H,2,0)</f>
        <v>#N/A</v>
      </c>
      <c r="D1226" s="4">
        <f>VLOOKUP($A1226,'Implied Correlation'!A:B,2,0)</f>
        <v>72.959999999999994</v>
      </c>
      <c r="E1226" s="4">
        <f t="shared" si="76"/>
        <v>60.33</v>
      </c>
      <c r="F1226" s="4">
        <f t="shared" si="77"/>
        <v>66.644999999999996</v>
      </c>
      <c r="G1226" s="4">
        <f t="shared" si="78"/>
        <v>72.959999999999994</v>
      </c>
      <c r="H1226" s="4">
        <f t="shared" si="79"/>
        <v>66.644999999999996</v>
      </c>
    </row>
    <row r="1227" spans="1:8" x14ac:dyDescent="0.35">
      <c r="A1227" s="5">
        <v>41141</v>
      </c>
      <c r="B1227" s="4">
        <f>VLOOKUP($A1227,'Implied Correlation'!D:E,2,0)</f>
        <v>60.44</v>
      </c>
      <c r="C1227" s="4" t="e">
        <f>VLOOKUP($A1227,'Implied Correlation'!G:H,2,0)</f>
        <v>#N/A</v>
      </c>
      <c r="D1227" s="4">
        <f>VLOOKUP($A1227,'Implied Correlation'!A:B,2,0)</f>
        <v>73.319999999999993</v>
      </c>
      <c r="E1227" s="4">
        <f t="shared" si="76"/>
        <v>60.44</v>
      </c>
      <c r="F1227" s="4">
        <f t="shared" si="77"/>
        <v>66.88</v>
      </c>
      <c r="G1227" s="4">
        <f t="shared" si="78"/>
        <v>73.319999999999993</v>
      </c>
      <c r="H1227" s="4">
        <f t="shared" si="79"/>
        <v>66.88</v>
      </c>
    </row>
    <row r="1228" spans="1:8" x14ac:dyDescent="0.35">
      <c r="A1228" s="5">
        <v>41142</v>
      </c>
      <c r="B1228" s="4">
        <f>VLOOKUP($A1228,'Implied Correlation'!D:E,2,0)</f>
        <v>61.29</v>
      </c>
      <c r="C1228" s="4" t="e">
        <f>VLOOKUP($A1228,'Implied Correlation'!G:H,2,0)</f>
        <v>#N/A</v>
      </c>
      <c r="D1228" s="4">
        <f>VLOOKUP($A1228,'Implied Correlation'!A:B,2,0)</f>
        <v>74.87</v>
      </c>
      <c r="E1228" s="4">
        <f t="shared" si="76"/>
        <v>61.29</v>
      </c>
      <c r="F1228" s="4">
        <f t="shared" si="77"/>
        <v>68.08</v>
      </c>
      <c r="G1228" s="4">
        <f t="shared" si="78"/>
        <v>74.87</v>
      </c>
      <c r="H1228" s="4">
        <f t="shared" si="79"/>
        <v>68.08</v>
      </c>
    </row>
    <row r="1229" spans="1:8" x14ac:dyDescent="0.35">
      <c r="A1229" s="5">
        <v>41143</v>
      </c>
      <c r="B1229" s="4">
        <f>VLOOKUP($A1229,'Implied Correlation'!D:E,2,0)</f>
        <v>60.1</v>
      </c>
      <c r="C1229" s="4" t="e">
        <f>VLOOKUP($A1229,'Implied Correlation'!G:H,2,0)</f>
        <v>#N/A</v>
      </c>
      <c r="D1229" s="4">
        <f>VLOOKUP($A1229,'Implied Correlation'!A:B,2,0)</f>
        <v>74.75</v>
      </c>
      <c r="E1229" s="4">
        <f t="shared" si="76"/>
        <v>60.1</v>
      </c>
      <c r="F1229" s="4">
        <f t="shared" si="77"/>
        <v>67.424999999999997</v>
      </c>
      <c r="G1229" s="4">
        <f t="shared" si="78"/>
        <v>74.75</v>
      </c>
      <c r="H1229" s="4">
        <f t="shared" si="79"/>
        <v>67.424999999999997</v>
      </c>
    </row>
    <row r="1230" spans="1:8" x14ac:dyDescent="0.35">
      <c r="A1230" s="5">
        <v>41144</v>
      </c>
      <c r="B1230" s="4">
        <f>VLOOKUP($A1230,'Implied Correlation'!D:E,2,0)</f>
        <v>62.2</v>
      </c>
      <c r="C1230" s="4" t="e">
        <f>VLOOKUP($A1230,'Implied Correlation'!G:H,2,0)</f>
        <v>#N/A</v>
      </c>
      <c r="D1230" s="4">
        <f>VLOOKUP($A1230,'Implied Correlation'!A:B,2,0)</f>
        <v>74.760000000000005</v>
      </c>
      <c r="E1230" s="4">
        <f t="shared" si="76"/>
        <v>62.2</v>
      </c>
      <c r="F1230" s="4">
        <f t="shared" si="77"/>
        <v>68.48</v>
      </c>
      <c r="G1230" s="4">
        <f t="shared" si="78"/>
        <v>74.760000000000005</v>
      </c>
      <c r="H1230" s="4">
        <f t="shared" si="79"/>
        <v>68.48</v>
      </c>
    </row>
    <row r="1231" spans="1:8" x14ac:dyDescent="0.35">
      <c r="A1231" s="5">
        <v>41145</v>
      </c>
      <c r="B1231" s="4">
        <f>VLOOKUP($A1231,'Implied Correlation'!D:E,2,0)</f>
        <v>58.71</v>
      </c>
      <c r="C1231" s="4" t="e">
        <f>VLOOKUP($A1231,'Implied Correlation'!G:H,2,0)</f>
        <v>#N/A</v>
      </c>
      <c r="D1231" s="4">
        <f>VLOOKUP($A1231,'Implied Correlation'!A:B,2,0)</f>
        <v>70.97</v>
      </c>
      <c r="E1231" s="4">
        <f t="shared" si="76"/>
        <v>58.71</v>
      </c>
      <c r="F1231" s="4">
        <f t="shared" si="77"/>
        <v>64.84</v>
      </c>
      <c r="G1231" s="4">
        <f t="shared" si="78"/>
        <v>70.97</v>
      </c>
      <c r="H1231" s="4">
        <f t="shared" si="79"/>
        <v>64.84</v>
      </c>
    </row>
    <row r="1232" spans="1:8" x14ac:dyDescent="0.35">
      <c r="A1232" s="5">
        <v>41148</v>
      </c>
      <c r="B1232" s="4">
        <f>VLOOKUP($A1232,'Implied Correlation'!D:E,2,0)</f>
        <v>61.72</v>
      </c>
      <c r="C1232" s="4" t="e">
        <f>VLOOKUP($A1232,'Implied Correlation'!G:H,2,0)</f>
        <v>#N/A</v>
      </c>
      <c r="D1232" s="4">
        <f>VLOOKUP($A1232,'Implied Correlation'!A:B,2,0)</f>
        <v>73.42</v>
      </c>
      <c r="E1232" s="4">
        <f t="shared" si="76"/>
        <v>61.72</v>
      </c>
      <c r="F1232" s="4">
        <f t="shared" si="77"/>
        <v>67.569999999999993</v>
      </c>
      <c r="G1232" s="4">
        <f t="shared" si="78"/>
        <v>73.42</v>
      </c>
      <c r="H1232" s="4">
        <f t="shared" si="79"/>
        <v>67.569999999999993</v>
      </c>
    </row>
    <row r="1233" spans="1:8" x14ac:dyDescent="0.35">
      <c r="A1233" s="5">
        <v>41149</v>
      </c>
      <c r="B1233" s="4">
        <f>VLOOKUP($A1233,'Implied Correlation'!D:E,2,0)</f>
        <v>60.91</v>
      </c>
      <c r="C1233" s="4" t="e">
        <f>VLOOKUP($A1233,'Implied Correlation'!G:H,2,0)</f>
        <v>#N/A</v>
      </c>
      <c r="D1233" s="4">
        <f>VLOOKUP($A1233,'Implied Correlation'!A:B,2,0)</f>
        <v>70.73</v>
      </c>
      <c r="E1233" s="4">
        <f t="shared" si="76"/>
        <v>60.91</v>
      </c>
      <c r="F1233" s="4">
        <f t="shared" si="77"/>
        <v>65.819999999999993</v>
      </c>
      <c r="G1233" s="4">
        <f t="shared" si="78"/>
        <v>70.73</v>
      </c>
      <c r="H1233" s="4">
        <f t="shared" si="79"/>
        <v>65.819999999999993</v>
      </c>
    </row>
    <row r="1234" spans="1:8" x14ac:dyDescent="0.35">
      <c r="A1234" s="5">
        <v>41150</v>
      </c>
      <c r="B1234" s="4">
        <f>VLOOKUP($A1234,'Implied Correlation'!D:E,2,0)</f>
        <v>63.26</v>
      </c>
      <c r="C1234" s="4" t="e">
        <f>VLOOKUP($A1234,'Implied Correlation'!G:H,2,0)</f>
        <v>#N/A</v>
      </c>
      <c r="D1234" s="4">
        <f>VLOOKUP($A1234,'Implied Correlation'!A:B,2,0)</f>
        <v>73.88</v>
      </c>
      <c r="E1234" s="4">
        <f t="shared" si="76"/>
        <v>63.26</v>
      </c>
      <c r="F1234" s="4">
        <f t="shared" si="77"/>
        <v>68.569999999999993</v>
      </c>
      <c r="G1234" s="4">
        <f t="shared" si="78"/>
        <v>73.88</v>
      </c>
      <c r="H1234" s="4">
        <f t="shared" si="79"/>
        <v>68.569999999999993</v>
      </c>
    </row>
    <row r="1235" spans="1:8" x14ac:dyDescent="0.35">
      <c r="A1235" s="5">
        <v>41151</v>
      </c>
      <c r="B1235" s="4">
        <f>VLOOKUP($A1235,'Implied Correlation'!D:E,2,0)</f>
        <v>62.41</v>
      </c>
      <c r="C1235" s="4" t="e">
        <f>VLOOKUP($A1235,'Implied Correlation'!G:H,2,0)</f>
        <v>#N/A</v>
      </c>
      <c r="D1235" s="4">
        <f>VLOOKUP($A1235,'Implied Correlation'!A:B,2,0)</f>
        <v>71.87</v>
      </c>
      <c r="E1235" s="4">
        <f t="shared" si="76"/>
        <v>62.41</v>
      </c>
      <c r="F1235" s="4">
        <f t="shared" si="77"/>
        <v>67.14</v>
      </c>
      <c r="G1235" s="4">
        <f t="shared" si="78"/>
        <v>71.87</v>
      </c>
      <c r="H1235" s="4">
        <f t="shared" si="79"/>
        <v>67.14</v>
      </c>
    </row>
    <row r="1236" spans="1:8" x14ac:dyDescent="0.35">
      <c r="A1236" s="5">
        <v>41152</v>
      </c>
      <c r="B1236" s="4">
        <f>VLOOKUP($A1236,'Implied Correlation'!D:E,2,0)</f>
        <v>60.9</v>
      </c>
      <c r="C1236" s="4" t="e">
        <f>VLOOKUP($A1236,'Implied Correlation'!G:H,2,0)</f>
        <v>#N/A</v>
      </c>
      <c r="D1236" s="4">
        <f>VLOOKUP($A1236,'Implied Correlation'!A:B,2,0)</f>
        <v>71.83</v>
      </c>
      <c r="E1236" s="4">
        <f t="shared" si="76"/>
        <v>60.9</v>
      </c>
      <c r="F1236" s="4">
        <f t="shared" si="77"/>
        <v>66.364999999999995</v>
      </c>
      <c r="G1236" s="4">
        <f t="shared" si="78"/>
        <v>71.83</v>
      </c>
      <c r="H1236" s="4">
        <f t="shared" si="79"/>
        <v>66.364999999999995</v>
      </c>
    </row>
    <row r="1237" spans="1:8" x14ac:dyDescent="0.35">
      <c r="A1237" s="5">
        <v>41156</v>
      </c>
      <c r="B1237" s="4">
        <f>VLOOKUP($A1237,'Implied Correlation'!D:E,2,0)</f>
        <v>58.24</v>
      </c>
      <c r="C1237" s="4" t="e">
        <f>VLOOKUP($A1237,'Implied Correlation'!G:H,2,0)</f>
        <v>#N/A</v>
      </c>
      <c r="D1237" s="4">
        <f>VLOOKUP($A1237,'Implied Correlation'!A:B,2,0)</f>
        <v>69.86</v>
      </c>
      <c r="E1237" s="4">
        <f t="shared" si="76"/>
        <v>58.24</v>
      </c>
      <c r="F1237" s="4">
        <f t="shared" si="77"/>
        <v>64.05</v>
      </c>
      <c r="G1237" s="4">
        <f t="shared" si="78"/>
        <v>69.86</v>
      </c>
      <c r="H1237" s="4">
        <f t="shared" si="79"/>
        <v>64.05</v>
      </c>
    </row>
    <row r="1238" spans="1:8" x14ac:dyDescent="0.35">
      <c r="A1238" s="5">
        <v>41157</v>
      </c>
      <c r="B1238" s="4">
        <f>VLOOKUP($A1238,'Implied Correlation'!D:E,2,0)</f>
        <v>58.36</v>
      </c>
      <c r="C1238" s="4" t="e">
        <f>VLOOKUP($A1238,'Implied Correlation'!G:H,2,0)</f>
        <v>#N/A</v>
      </c>
      <c r="D1238" s="4">
        <f>VLOOKUP($A1238,'Implied Correlation'!A:B,2,0)</f>
        <v>68.16</v>
      </c>
      <c r="E1238" s="4">
        <f t="shared" si="76"/>
        <v>58.36</v>
      </c>
      <c r="F1238" s="4">
        <f t="shared" si="77"/>
        <v>63.26</v>
      </c>
      <c r="G1238" s="4">
        <f t="shared" si="78"/>
        <v>68.16</v>
      </c>
      <c r="H1238" s="4">
        <f t="shared" si="79"/>
        <v>63.26</v>
      </c>
    </row>
    <row r="1239" spans="1:8" x14ac:dyDescent="0.35">
      <c r="A1239" s="5">
        <v>41158</v>
      </c>
      <c r="B1239" s="4">
        <f>VLOOKUP($A1239,'Implied Correlation'!D:E,2,0)</f>
        <v>54.07</v>
      </c>
      <c r="C1239" s="4" t="e">
        <f>VLOOKUP($A1239,'Implied Correlation'!G:H,2,0)</f>
        <v>#N/A</v>
      </c>
      <c r="D1239" s="4">
        <f>VLOOKUP($A1239,'Implied Correlation'!A:B,2,0)</f>
        <v>68.64</v>
      </c>
      <c r="E1239" s="4">
        <f t="shared" si="76"/>
        <v>54.07</v>
      </c>
      <c r="F1239" s="4">
        <f t="shared" si="77"/>
        <v>61.355000000000004</v>
      </c>
      <c r="G1239" s="4">
        <f t="shared" si="78"/>
        <v>68.64</v>
      </c>
      <c r="H1239" s="4">
        <f t="shared" si="79"/>
        <v>61.354999999999997</v>
      </c>
    </row>
    <row r="1240" spans="1:8" x14ac:dyDescent="0.35">
      <c r="A1240" s="5">
        <v>41159</v>
      </c>
      <c r="B1240" s="4">
        <f>VLOOKUP($A1240,'Implied Correlation'!D:E,2,0)</f>
        <v>52.37</v>
      </c>
      <c r="C1240" s="4" t="e">
        <f>VLOOKUP($A1240,'Implied Correlation'!G:H,2,0)</f>
        <v>#N/A</v>
      </c>
      <c r="D1240" s="4">
        <f>VLOOKUP($A1240,'Implied Correlation'!A:B,2,0)</f>
        <v>67.849999999999994</v>
      </c>
      <c r="E1240" s="4">
        <f t="shared" si="76"/>
        <v>52.37</v>
      </c>
      <c r="F1240" s="4">
        <f t="shared" si="77"/>
        <v>60.11</v>
      </c>
      <c r="G1240" s="4">
        <f t="shared" si="78"/>
        <v>67.849999999999994</v>
      </c>
      <c r="H1240" s="4">
        <f t="shared" si="79"/>
        <v>60.109999999999992</v>
      </c>
    </row>
    <row r="1241" spans="1:8" x14ac:dyDescent="0.35">
      <c r="A1241" s="5">
        <v>41162</v>
      </c>
      <c r="B1241" s="4">
        <f>VLOOKUP($A1241,'Implied Correlation'!D:E,2,0)</f>
        <v>56.82</v>
      </c>
      <c r="C1241" s="4" t="e">
        <f>VLOOKUP($A1241,'Implied Correlation'!G:H,2,0)</f>
        <v>#N/A</v>
      </c>
      <c r="D1241" s="4">
        <f>VLOOKUP($A1241,'Implied Correlation'!A:B,2,0)</f>
        <v>67.739999999999995</v>
      </c>
      <c r="E1241" s="4">
        <f t="shared" si="76"/>
        <v>56.82</v>
      </c>
      <c r="F1241" s="4">
        <f t="shared" si="77"/>
        <v>62.28</v>
      </c>
      <c r="G1241" s="4">
        <f t="shared" si="78"/>
        <v>67.739999999999995</v>
      </c>
      <c r="H1241" s="4">
        <f t="shared" si="79"/>
        <v>62.279999999999994</v>
      </c>
    </row>
    <row r="1242" spans="1:8" x14ac:dyDescent="0.35">
      <c r="A1242" s="5">
        <v>41163</v>
      </c>
      <c r="B1242" s="4">
        <f>VLOOKUP($A1242,'Implied Correlation'!D:E,2,0)</f>
        <v>57.11</v>
      </c>
      <c r="C1242" s="4" t="e">
        <f>VLOOKUP($A1242,'Implied Correlation'!G:H,2,0)</f>
        <v>#N/A</v>
      </c>
      <c r="D1242" s="4">
        <f>VLOOKUP($A1242,'Implied Correlation'!A:B,2,0)</f>
        <v>67.61</v>
      </c>
      <c r="E1242" s="4">
        <f t="shared" si="76"/>
        <v>57.11</v>
      </c>
      <c r="F1242" s="4">
        <f t="shared" si="77"/>
        <v>62.36</v>
      </c>
      <c r="G1242" s="4">
        <f t="shared" si="78"/>
        <v>67.61</v>
      </c>
      <c r="H1242" s="4">
        <f t="shared" si="79"/>
        <v>62.359999999999992</v>
      </c>
    </row>
    <row r="1243" spans="1:8" x14ac:dyDescent="0.35">
      <c r="A1243" s="5">
        <v>41164</v>
      </c>
      <c r="B1243" s="4">
        <f>VLOOKUP($A1243,'Implied Correlation'!D:E,2,0)</f>
        <v>54.13</v>
      </c>
      <c r="C1243" s="4" t="e">
        <f>VLOOKUP($A1243,'Implied Correlation'!G:H,2,0)</f>
        <v>#N/A</v>
      </c>
      <c r="D1243" s="4">
        <f>VLOOKUP($A1243,'Implied Correlation'!A:B,2,0)</f>
        <v>66.27</v>
      </c>
      <c r="E1243" s="4">
        <f t="shared" si="76"/>
        <v>54.13</v>
      </c>
      <c r="F1243" s="4">
        <f t="shared" si="77"/>
        <v>60.2</v>
      </c>
      <c r="G1243" s="4">
        <f t="shared" si="78"/>
        <v>66.27</v>
      </c>
      <c r="H1243" s="4">
        <f t="shared" si="79"/>
        <v>60.20000000000001</v>
      </c>
    </row>
    <row r="1244" spans="1:8" x14ac:dyDescent="0.35">
      <c r="A1244" s="5">
        <v>41165</v>
      </c>
      <c r="B1244" s="4">
        <f>VLOOKUP($A1244,'Implied Correlation'!D:E,2,0)</f>
        <v>50.97</v>
      </c>
      <c r="C1244" s="4" t="e">
        <f>VLOOKUP($A1244,'Implied Correlation'!G:H,2,0)</f>
        <v>#N/A</v>
      </c>
      <c r="D1244" s="4">
        <f>VLOOKUP($A1244,'Implied Correlation'!A:B,2,0)</f>
        <v>62.76</v>
      </c>
      <c r="E1244" s="4">
        <f t="shared" si="76"/>
        <v>50.97</v>
      </c>
      <c r="F1244" s="4">
        <f t="shared" si="77"/>
        <v>56.864999999999995</v>
      </c>
      <c r="G1244" s="4">
        <f t="shared" si="78"/>
        <v>62.76</v>
      </c>
      <c r="H1244" s="4">
        <f t="shared" si="79"/>
        <v>56.865000000000002</v>
      </c>
    </row>
    <row r="1245" spans="1:8" x14ac:dyDescent="0.35">
      <c r="A1245" s="5">
        <v>41166</v>
      </c>
      <c r="B1245" s="4">
        <f>VLOOKUP($A1245,'Implied Correlation'!D:E,2,0)</f>
        <v>53.16</v>
      </c>
      <c r="C1245" s="4" t="e">
        <f>VLOOKUP($A1245,'Implied Correlation'!G:H,2,0)</f>
        <v>#N/A</v>
      </c>
      <c r="D1245" s="4">
        <f>VLOOKUP($A1245,'Implied Correlation'!A:B,2,0)</f>
        <v>66.209999999999994</v>
      </c>
      <c r="E1245" s="4">
        <f t="shared" si="76"/>
        <v>53.16</v>
      </c>
      <c r="F1245" s="4">
        <f t="shared" si="77"/>
        <v>59.684999999999995</v>
      </c>
      <c r="G1245" s="4">
        <f t="shared" si="78"/>
        <v>66.209999999999994</v>
      </c>
      <c r="H1245" s="4">
        <f t="shared" si="79"/>
        <v>59.685000000000002</v>
      </c>
    </row>
    <row r="1246" spans="1:8" x14ac:dyDescent="0.35">
      <c r="A1246" s="5">
        <v>41169</v>
      </c>
      <c r="B1246" s="4">
        <f>VLOOKUP($A1246,'Implied Correlation'!D:E,2,0)</f>
        <v>52.94</v>
      </c>
      <c r="C1246" s="4" t="e">
        <f>VLOOKUP($A1246,'Implied Correlation'!G:H,2,0)</f>
        <v>#N/A</v>
      </c>
      <c r="D1246" s="4">
        <f>VLOOKUP($A1246,'Implied Correlation'!A:B,2,0)</f>
        <v>65.92</v>
      </c>
      <c r="E1246" s="4">
        <f t="shared" si="76"/>
        <v>52.94</v>
      </c>
      <c r="F1246" s="4">
        <f t="shared" si="77"/>
        <v>59.43</v>
      </c>
      <c r="G1246" s="4">
        <f t="shared" si="78"/>
        <v>65.92</v>
      </c>
      <c r="H1246" s="4">
        <f t="shared" si="79"/>
        <v>59.430000000000007</v>
      </c>
    </row>
    <row r="1247" spans="1:8" x14ac:dyDescent="0.35">
      <c r="A1247" s="5">
        <v>41170</v>
      </c>
      <c r="B1247" s="4">
        <f>VLOOKUP($A1247,'Implied Correlation'!D:E,2,0)</f>
        <v>50.06</v>
      </c>
      <c r="C1247" s="4" t="e">
        <f>VLOOKUP($A1247,'Implied Correlation'!G:H,2,0)</f>
        <v>#N/A</v>
      </c>
      <c r="D1247" s="4">
        <f>VLOOKUP($A1247,'Implied Correlation'!A:B,2,0)</f>
        <v>64.97</v>
      </c>
      <c r="E1247" s="4">
        <f t="shared" si="76"/>
        <v>50.06</v>
      </c>
      <c r="F1247" s="4">
        <f t="shared" si="77"/>
        <v>57.515000000000001</v>
      </c>
      <c r="G1247" s="4">
        <f t="shared" si="78"/>
        <v>64.97</v>
      </c>
      <c r="H1247" s="4">
        <f t="shared" si="79"/>
        <v>57.515000000000008</v>
      </c>
    </row>
    <row r="1248" spans="1:8" x14ac:dyDescent="0.35">
      <c r="A1248" s="5">
        <v>41171</v>
      </c>
      <c r="B1248" s="4">
        <f>VLOOKUP($A1248,'Implied Correlation'!D:E,2,0)</f>
        <v>49.29</v>
      </c>
      <c r="C1248" s="4" t="e">
        <f>VLOOKUP($A1248,'Implied Correlation'!G:H,2,0)</f>
        <v>#N/A</v>
      </c>
      <c r="D1248" s="4">
        <f>VLOOKUP($A1248,'Implied Correlation'!A:B,2,0)</f>
        <v>65.069999999999993</v>
      </c>
      <c r="E1248" s="4">
        <f t="shared" si="76"/>
        <v>49.29</v>
      </c>
      <c r="F1248" s="4">
        <f t="shared" si="77"/>
        <v>57.179999999999993</v>
      </c>
      <c r="G1248" s="4">
        <f t="shared" si="78"/>
        <v>65.069999999999993</v>
      </c>
      <c r="H1248" s="4">
        <f t="shared" si="79"/>
        <v>57.18</v>
      </c>
    </row>
    <row r="1249" spans="1:8" x14ac:dyDescent="0.35">
      <c r="A1249" s="5">
        <v>41172</v>
      </c>
      <c r="B1249" s="4">
        <f>VLOOKUP($A1249,'Implied Correlation'!D:E,2,0)</f>
        <v>48.78</v>
      </c>
      <c r="C1249" s="4" t="e">
        <f>VLOOKUP($A1249,'Implied Correlation'!G:H,2,0)</f>
        <v>#N/A</v>
      </c>
      <c r="D1249" s="4">
        <f>VLOOKUP($A1249,'Implied Correlation'!A:B,2,0)</f>
        <v>66.47</v>
      </c>
      <c r="E1249" s="4">
        <f t="shared" si="76"/>
        <v>48.78</v>
      </c>
      <c r="F1249" s="4">
        <f t="shared" si="77"/>
        <v>57.625</v>
      </c>
      <c r="G1249" s="4">
        <f t="shared" si="78"/>
        <v>66.47</v>
      </c>
      <c r="H1249" s="4">
        <f t="shared" si="79"/>
        <v>57.625</v>
      </c>
    </row>
    <row r="1250" spans="1:8" x14ac:dyDescent="0.35">
      <c r="A1250" s="5">
        <v>41173</v>
      </c>
      <c r="B1250" s="4">
        <f>VLOOKUP($A1250,'Implied Correlation'!D:E,2,0)</f>
        <v>50.85</v>
      </c>
      <c r="C1250" s="4" t="e">
        <f>VLOOKUP($A1250,'Implied Correlation'!G:H,2,0)</f>
        <v>#N/A</v>
      </c>
      <c r="D1250" s="4">
        <f>VLOOKUP($A1250,'Implied Correlation'!A:B,2,0)</f>
        <v>68.12</v>
      </c>
      <c r="E1250" s="4">
        <f t="shared" si="76"/>
        <v>50.85</v>
      </c>
      <c r="F1250" s="4">
        <f t="shared" si="77"/>
        <v>59.484999999999999</v>
      </c>
      <c r="G1250" s="4">
        <f t="shared" si="78"/>
        <v>68.12</v>
      </c>
      <c r="H1250" s="4">
        <f t="shared" si="79"/>
        <v>59.485000000000007</v>
      </c>
    </row>
    <row r="1251" spans="1:8" x14ac:dyDescent="0.35">
      <c r="A1251" s="5">
        <v>41176</v>
      </c>
      <c r="B1251" s="4">
        <f>VLOOKUP($A1251,'Implied Correlation'!D:E,2,0)</f>
        <v>48.48</v>
      </c>
      <c r="C1251" s="4" t="e">
        <f>VLOOKUP($A1251,'Implied Correlation'!G:H,2,0)</f>
        <v>#N/A</v>
      </c>
      <c r="D1251" s="4">
        <f>VLOOKUP($A1251,'Implied Correlation'!A:B,2,0)</f>
        <v>66.290000000000006</v>
      </c>
      <c r="E1251" s="4">
        <f t="shared" si="76"/>
        <v>48.48</v>
      </c>
      <c r="F1251" s="4">
        <f t="shared" si="77"/>
        <v>57.385000000000005</v>
      </c>
      <c r="G1251" s="4">
        <f t="shared" si="78"/>
        <v>66.290000000000006</v>
      </c>
      <c r="H1251" s="4">
        <f t="shared" si="79"/>
        <v>57.385000000000012</v>
      </c>
    </row>
    <row r="1252" spans="1:8" x14ac:dyDescent="0.35">
      <c r="A1252" s="5">
        <v>41177</v>
      </c>
      <c r="B1252" s="4">
        <f>VLOOKUP($A1252,'Implied Correlation'!D:E,2,0)</f>
        <v>52.15</v>
      </c>
      <c r="C1252" s="4" t="e">
        <f>VLOOKUP($A1252,'Implied Correlation'!G:H,2,0)</f>
        <v>#N/A</v>
      </c>
      <c r="D1252" s="4">
        <f>VLOOKUP($A1252,'Implied Correlation'!A:B,2,0)</f>
        <v>68.19</v>
      </c>
      <c r="E1252" s="4">
        <f t="shared" si="76"/>
        <v>52.15</v>
      </c>
      <c r="F1252" s="4">
        <f t="shared" si="77"/>
        <v>60.17</v>
      </c>
      <c r="G1252" s="4">
        <f t="shared" si="78"/>
        <v>68.19</v>
      </c>
      <c r="H1252" s="4">
        <f t="shared" si="79"/>
        <v>60.169999999999995</v>
      </c>
    </row>
    <row r="1253" spans="1:8" x14ac:dyDescent="0.35">
      <c r="A1253" s="5">
        <v>41178</v>
      </c>
      <c r="B1253" s="4">
        <f>VLOOKUP($A1253,'Implied Correlation'!D:E,2,0)</f>
        <v>54.87</v>
      </c>
      <c r="C1253" s="4" t="e">
        <f>VLOOKUP($A1253,'Implied Correlation'!G:H,2,0)</f>
        <v>#N/A</v>
      </c>
      <c r="D1253" s="4">
        <f>VLOOKUP($A1253,'Implied Correlation'!A:B,2,0)</f>
        <v>70.150000000000006</v>
      </c>
      <c r="E1253" s="4">
        <f t="shared" si="76"/>
        <v>54.87</v>
      </c>
      <c r="F1253" s="4">
        <f t="shared" si="77"/>
        <v>62.510000000000005</v>
      </c>
      <c r="G1253" s="4">
        <f t="shared" si="78"/>
        <v>70.150000000000006</v>
      </c>
      <c r="H1253" s="4">
        <f t="shared" si="79"/>
        <v>62.51</v>
      </c>
    </row>
    <row r="1254" spans="1:8" x14ac:dyDescent="0.35">
      <c r="A1254" s="5">
        <v>41179</v>
      </c>
      <c r="B1254" s="4">
        <f>VLOOKUP($A1254,'Implied Correlation'!D:E,2,0)</f>
        <v>47.09</v>
      </c>
      <c r="C1254" s="4" t="e">
        <f>VLOOKUP($A1254,'Implied Correlation'!G:H,2,0)</f>
        <v>#N/A</v>
      </c>
      <c r="D1254" s="4">
        <f>VLOOKUP($A1254,'Implied Correlation'!A:B,2,0)</f>
        <v>67.19</v>
      </c>
      <c r="E1254" s="4">
        <f t="shared" si="76"/>
        <v>47.09</v>
      </c>
      <c r="F1254" s="4">
        <f t="shared" si="77"/>
        <v>57.14</v>
      </c>
      <c r="G1254" s="4">
        <f t="shared" si="78"/>
        <v>67.19</v>
      </c>
      <c r="H1254" s="4">
        <f t="shared" si="79"/>
        <v>57.140000000000008</v>
      </c>
    </row>
    <row r="1255" spans="1:8" x14ac:dyDescent="0.35">
      <c r="A1255" s="5">
        <v>41180</v>
      </c>
      <c r="B1255" s="4">
        <f>VLOOKUP($A1255,'Implied Correlation'!D:E,2,0)</f>
        <v>48.83</v>
      </c>
      <c r="C1255" s="4" t="e">
        <f>VLOOKUP($A1255,'Implied Correlation'!G:H,2,0)</f>
        <v>#N/A</v>
      </c>
      <c r="D1255" s="4">
        <f>VLOOKUP($A1255,'Implied Correlation'!A:B,2,0)</f>
        <v>67.38</v>
      </c>
      <c r="E1255" s="4">
        <f t="shared" si="76"/>
        <v>48.83</v>
      </c>
      <c r="F1255" s="4">
        <f t="shared" si="77"/>
        <v>58.104999999999997</v>
      </c>
      <c r="G1255" s="4">
        <f t="shared" si="78"/>
        <v>67.38</v>
      </c>
      <c r="H1255" s="4">
        <f t="shared" si="79"/>
        <v>58.104999999999997</v>
      </c>
    </row>
    <row r="1256" spans="1:8" x14ac:dyDescent="0.35">
      <c r="A1256" s="5">
        <v>41183</v>
      </c>
      <c r="B1256" s="4">
        <f>VLOOKUP($A1256,'Implied Correlation'!D:E,2,0)</f>
        <v>50.04</v>
      </c>
      <c r="C1256" s="4" t="e">
        <f>VLOOKUP($A1256,'Implied Correlation'!G:H,2,0)</f>
        <v>#N/A</v>
      </c>
      <c r="D1256" s="4">
        <f>VLOOKUP($A1256,'Implied Correlation'!A:B,2,0)</f>
        <v>67.69</v>
      </c>
      <c r="E1256" s="4">
        <f t="shared" si="76"/>
        <v>50.04</v>
      </c>
      <c r="F1256" s="4">
        <f t="shared" si="77"/>
        <v>58.864999999999995</v>
      </c>
      <c r="G1256" s="4">
        <f t="shared" si="78"/>
        <v>67.69</v>
      </c>
      <c r="H1256" s="4">
        <f t="shared" si="79"/>
        <v>58.865000000000002</v>
      </c>
    </row>
    <row r="1257" spans="1:8" x14ac:dyDescent="0.35">
      <c r="A1257" s="5">
        <v>41184</v>
      </c>
      <c r="B1257" s="4">
        <f>VLOOKUP($A1257,'Implied Correlation'!D:E,2,0)</f>
        <v>49.15</v>
      </c>
      <c r="C1257" s="4" t="e">
        <f>VLOOKUP($A1257,'Implied Correlation'!G:H,2,0)</f>
        <v>#N/A</v>
      </c>
      <c r="D1257" s="4">
        <f>VLOOKUP($A1257,'Implied Correlation'!A:B,2,0)</f>
        <v>67.36</v>
      </c>
      <c r="E1257" s="4">
        <f t="shared" si="76"/>
        <v>49.15</v>
      </c>
      <c r="F1257" s="4">
        <f t="shared" si="77"/>
        <v>58.254999999999995</v>
      </c>
      <c r="G1257" s="4">
        <f t="shared" si="78"/>
        <v>67.36</v>
      </c>
      <c r="H1257" s="4">
        <f t="shared" si="79"/>
        <v>58.254999999999995</v>
      </c>
    </row>
    <row r="1258" spans="1:8" x14ac:dyDescent="0.35">
      <c r="A1258" s="5">
        <v>41185</v>
      </c>
      <c r="B1258" s="4">
        <f>VLOOKUP($A1258,'Implied Correlation'!D:E,2,0)</f>
        <v>47.64</v>
      </c>
      <c r="C1258" s="4" t="e">
        <f>VLOOKUP($A1258,'Implied Correlation'!G:H,2,0)</f>
        <v>#N/A</v>
      </c>
      <c r="D1258" s="4">
        <f>VLOOKUP($A1258,'Implied Correlation'!A:B,2,0)</f>
        <v>66.760000000000005</v>
      </c>
      <c r="E1258" s="4">
        <f t="shared" si="76"/>
        <v>47.64</v>
      </c>
      <c r="F1258" s="4">
        <f t="shared" si="77"/>
        <v>57.2</v>
      </c>
      <c r="G1258" s="4">
        <f t="shared" si="78"/>
        <v>66.760000000000005</v>
      </c>
      <c r="H1258" s="4">
        <f t="shared" si="79"/>
        <v>57.20000000000001</v>
      </c>
    </row>
    <row r="1259" spans="1:8" x14ac:dyDescent="0.35">
      <c r="A1259" s="5">
        <v>41186</v>
      </c>
      <c r="B1259" s="4">
        <f>VLOOKUP($A1259,'Implied Correlation'!D:E,2,0)</f>
        <v>45.78</v>
      </c>
      <c r="C1259" s="4" t="e">
        <f>VLOOKUP($A1259,'Implied Correlation'!G:H,2,0)</f>
        <v>#N/A</v>
      </c>
      <c r="D1259" s="4">
        <f>VLOOKUP($A1259,'Implied Correlation'!A:B,2,0)</f>
        <v>66.02</v>
      </c>
      <c r="E1259" s="4">
        <f t="shared" si="76"/>
        <v>45.78</v>
      </c>
      <c r="F1259" s="4">
        <f t="shared" si="77"/>
        <v>55.9</v>
      </c>
      <c r="G1259" s="4">
        <f t="shared" si="78"/>
        <v>66.02</v>
      </c>
      <c r="H1259" s="4">
        <f t="shared" si="79"/>
        <v>55.9</v>
      </c>
    </row>
    <row r="1260" spans="1:8" x14ac:dyDescent="0.35">
      <c r="A1260" s="5">
        <v>41187</v>
      </c>
      <c r="B1260" s="4">
        <f>VLOOKUP($A1260,'Implied Correlation'!D:E,2,0)</f>
        <v>45.42</v>
      </c>
      <c r="C1260" s="4" t="e">
        <f>VLOOKUP($A1260,'Implied Correlation'!G:H,2,0)</f>
        <v>#N/A</v>
      </c>
      <c r="D1260" s="4">
        <f>VLOOKUP($A1260,'Implied Correlation'!A:B,2,0)</f>
        <v>64.25</v>
      </c>
      <c r="E1260" s="4">
        <f t="shared" si="76"/>
        <v>45.42</v>
      </c>
      <c r="F1260" s="4">
        <f t="shared" si="77"/>
        <v>54.835000000000001</v>
      </c>
      <c r="G1260" s="4">
        <f t="shared" si="78"/>
        <v>64.25</v>
      </c>
      <c r="H1260" s="4">
        <f t="shared" si="79"/>
        <v>54.835000000000001</v>
      </c>
    </row>
    <row r="1261" spans="1:8" x14ac:dyDescent="0.35">
      <c r="A1261" s="5">
        <v>41190</v>
      </c>
      <c r="B1261" s="4">
        <f>VLOOKUP($A1261,'Implied Correlation'!D:E,2,0)</f>
        <v>46.09</v>
      </c>
      <c r="C1261" s="4" t="e">
        <f>VLOOKUP($A1261,'Implied Correlation'!G:H,2,0)</f>
        <v>#N/A</v>
      </c>
      <c r="D1261" s="4">
        <f>VLOOKUP($A1261,'Implied Correlation'!A:B,2,0)</f>
        <v>64.83</v>
      </c>
      <c r="E1261" s="4">
        <f t="shared" si="76"/>
        <v>46.09</v>
      </c>
      <c r="F1261" s="4">
        <f t="shared" si="77"/>
        <v>55.46</v>
      </c>
      <c r="G1261" s="4">
        <f t="shared" si="78"/>
        <v>64.83</v>
      </c>
      <c r="H1261" s="4">
        <f t="shared" si="79"/>
        <v>55.46</v>
      </c>
    </row>
    <row r="1262" spans="1:8" x14ac:dyDescent="0.35">
      <c r="A1262" s="5">
        <v>41191</v>
      </c>
      <c r="B1262" s="4">
        <f>VLOOKUP($A1262,'Implied Correlation'!D:E,2,0)</f>
        <v>50.72</v>
      </c>
      <c r="C1262" s="4" t="e">
        <f>VLOOKUP($A1262,'Implied Correlation'!G:H,2,0)</f>
        <v>#N/A</v>
      </c>
      <c r="D1262" s="4">
        <f>VLOOKUP($A1262,'Implied Correlation'!A:B,2,0)</f>
        <v>65.88</v>
      </c>
      <c r="E1262" s="4">
        <f t="shared" si="76"/>
        <v>50.72</v>
      </c>
      <c r="F1262" s="4">
        <f t="shared" si="77"/>
        <v>58.3</v>
      </c>
      <c r="G1262" s="4">
        <f t="shared" si="78"/>
        <v>65.88</v>
      </c>
      <c r="H1262" s="4">
        <f t="shared" si="79"/>
        <v>58.29999999999999</v>
      </c>
    </row>
    <row r="1263" spans="1:8" x14ac:dyDescent="0.35">
      <c r="A1263" s="5">
        <v>41192</v>
      </c>
      <c r="B1263" s="4">
        <f>VLOOKUP($A1263,'Implied Correlation'!D:E,2,0)</f>
        <v>49.58</v>
      </c>
      <c r="C1263" s="4" t="e">
        <f>VLOOKUP($A1263,'Implied Correlation'!G:H,2,0)</f>
        <v>#N/A</v>
      </c>
      <c r="D1263" s="4">
        <f>VLOOKUP($A1263,'Implied Correlation'!A:B,2,0)</f>
        <v>65.16</v>
      </c>
      <c r="E1263" s="4">
        <f t="shared" si="76"/>
        <v>49.58</v>
      </c>
      <c r="F1263" s="4">
        <f t="shared" si="77"/>
        <v>57.37</v>
      </c>
      <c r="G1263" s="4">
        <f t="shared" si="78"/>
        <v>65.16</v>
      </c>
      <c r="H1263" s="4">
        <f t="shared" si="79"/>
        <v>57.37</v>
      </c>
    </row>
    <row r="1264" spans="1:8" x14ac:dyDescent="0.35">
      <c r="A1264" s="5">
        <v>41193</v>
      </c>
      <c r="B1264" s="4">
        <f>VLOOKUP($A1264,'Implied Correlation'!D:E,2,0)</f>
        <v>47.42</v>
      </c>
      <c r="C1264" s="4" t="e">
        <f>VLOOKUP($A1264,'Implied Correlation'!G:H,2,0)</f>
        <v>#N/A</v>
      </c>
      <c r="D1264" s="4">
        <f>VLOOKUP($A1264,'Implied Correlation'!A:B,2,0)</f>
        <v>63.1</v>
      </c>
      <c r="E1264" s="4">
        <f t="shared" si="76"/>
        <v>47.42</v>
      </c>
      <c r="F1264" s="4">
        <f t="shared" si="77"/>
        <v>55.260000000000005</v>
      </c>
      <c r="G1264" s="4">
        <f t="shared" si="78"/>
        <v>63.1</v>
      </c>
      <c r="H1264" s="4">
        <f t="shared" si="79"/>
        <v>55.26</v>
      </c>
    </row>
    <row r="1265" spans="1:8" x14ac:dyDescent="0.35">
      <c r="A1265" s="5">
        <v>41194</v>
      </c>
      <c r="B1265" s="4">
        <f>VLOOKUP($A1265,'Implied Correlation'!D:E,2,0)</f>
        <v>49.26</v>
      </c>
      <c r="C1265" s="4" t="e">
        <f>VLOOKUP($A1265,'Implied Correlation'!G:H,2,0)</f>
        <v>#N/A</v>
      </c>
      <c r="D1265" s="4">
        <f>VLOOKUP($A1265,'Implied Correlation'!A:B,2,0)</f>
        <v>63.23</v>
      </c>
      <c r="E1265" s="4">
        <f t="shared" si="76"/>
        <v>49.26</v>
      </c>
      <c r="F1265" s="4">
        <f t="shared" si="77"/>
        <v>56.244999999999997</v>
      </c>
      <c r="G1265" s="4">
        <f t="shared" si="78"/>
        <v>63.23</v>
      </c>
      <c r="H1265" s="4">
        <f t="shared" si="79"/>
        <v>56.244999999999997</v>
      </c>
    </row>
    <row r="1266" spans="1:8" x14ac:dyDescent="0.35">
      <c r="A1266" s="5">
        <v>41197</v>
      </c>
      <c r="B1266" s="4">
        <f>VLOOKUP($A1266,'Implied Correlation'!D:E,2,0)</f>
        <v>46.18</v>
      </c>
      <c r="C1266" s="4" t="e">
        <f>VLOOKUP($A1266,'Implied Correlation'!G:H,2,0)</f>
        <v>#N/A</v>
      </c>
      <c r="D1266" s="4">
        <f>VLOOKUP($A1266,'Implied Correlation'!A:B,2,0)</f>
        <v>61.68</v>
      </c>
      <c r="E1266" s="4">
        <f t="shared" si="76"/>
        <v>46.18</v>
      </c>
      <c r="F1266" s="4">
        <f t="shared" si="77"/>
        <v>53.93</v>
      </c>
      <c r="G1266" s="4">
        <f t="shared" si="78"/>
        <v>61.68</v>
      </c>
      <c r="H1266" s="4">
        <f t="shared" si="79"/>
        <v>53.93</v>
      </c>
    </row>
    <row r="1267" spans="1:8" x14ac:dyDescent="0.35">
      <c r="A1267" s="5">
        <v>41198</v>
      </c>
      <c r="B1267" s="4">
        <f>VLOOKUP($A1267,'Implied Correlation'!D:E,2,0)</f>
        <v>46.95</v>
      </c>
      <c r="C1267" s="4" t="e">
        <f>VLOOKUP($A1267,'Implied Correlation'!G:H,2,0)</f>
        <v>#N/A</v>
      </c>
      <c r="D1267" s="4">
        <f>VLOOKUP($A1267,'Implied Correlation'!A:B,2,0)</f>
        <v>61.39</v>
      </c>
      <c r="E1267" s="4">
        <f t="shared" si="76"/>
        <v>46.95</v>
      </c>
      <c r="F1267" s="4">
        <f t="shared" si="77"/>
        <v>54.17</v>
      </c>
      <c r="G1267" s="4">
        <f t="shared" si="78"/>
        <v>61.39</v>
      </c>
      <c r="H1267" s="4">
        <f t="shared" si="79"/>
        <v>54.169999999999995</v>
      </c>
    </row>
    <row r="1268" spans="1:8" x14ac:dyDescent="0.35">
      <c r="A1268" s="5">
        <v>41199</v>
      </c>
      <c r="B1268" s="4">
        <f>VLOOKUP($A1268,'Implied Correlation'!D:E,2,0)</f>
        <v>45.23</v>
      </c>
      <c r="C1268" s="4" t="e">
        <f>VLOOKUP($A1268,'Implied Correlation'!G:H,2,0)</f>
        <v>#N/A</v>
      </c>
      <c r="D1268" s="4">
        <f>VLOOKUP($A1268,'Implied Correlation'!A:B,2,0)</f>
        <v>61.21</v>
      </c>
      <c r="E1268" s="4">
        <f t="shared" si="76"/>
        <v>45.23</v>
      </c>
      <c r="F1268" s="4">
        <f t="shared" si="77"/>
        <v>53.22</v>
      </c>
      <c r="G1268" s="4">
        <f t="shared" si="78"/>
        <v>61.21</v>
      </c>
      <c r="H1268" s="4">
        <f t="shared" si="79"/>
        <v>53.22</v>
      </c>
    </row>
    <row r="1269" spans="1:8" x14ac:dyDescent="0.35">
      <c r="A1269" s="5">
        <v>41200</v>
      </c>
      <c r="B1269" s="4">
        <f>VLOOKUP($A1269,'Implied Correlation'!D:E,2,0)</f>
        <v>43.75</v>
      </c>
      <c r="C1269" s="4" t="e">
        <f>VLOOKUP($A1269,'Implied Correlation'!G:H,2,0)</f>
        <v>#N/A</v>
      </c>
      <c r="D1269" s="4">
        <f>VLOOKUP($A1269,'Implied Correlation'!A:B,2,0)</f>
        <v>61.91</v>
      </c>
      <c r="E1269" s="4">
        <f t="shared" si="76"/>
        <v>43.75</v>
      </c>
      <c r="F1269" s="4">
        <f t="shared" si="77"/>
        <v>52.83</v>
      </c>
      <c r="G1269" s="4">
        <f t="shared" si="78"/>
        <v>61.91</v>
      </c>
      <c r="H1269" s="4">
        <f t="shared" si="79"/>
        <v>52.830000000000005</v>
      </c>
    </row>
    <row r="1270" spans="1:8" x14ac:dyDescent="0.35">
      <c r="A1270" s="5">
        <v>41201</v>
      </c>
      <c r="B1270" s="4">
        <f>VLOOKUP($A1270,'Implied Correlation'!D:E,2,0)</f>
        <v>49.31</v>
      </c>
      <c r="C1270" s="4" t="e">
        <f>VLOOKUP($A1270,'Implied Correlation'!G:H,2,0)</f>
        <v>#N/A</v>
      </c>
      <c r="D1270" s="4">
        <f>VLOOKUP($A1270,'Implied Correlation'!A:B,2,0)</f>
        <v>65.2</v>
      </c>
      <c r="E1270" s="4">
        <f t="shared" si="76"/>
        <v>49.31</v>
      </c>
      <c r="F1270" s="4">
        <f t="shared" si="77"/>
        <v>57.255000000000003</v>
      </c>
      <c r="G1270" s="4">
        <f t="shared" si="78"/>
        <v>65.2</v>
      </c>
      <c r="H1270" s="4">
        <f t="shared" si="79"/>
        <v>57.254999999999995</v>
      </c>
    </row>
    <row r="1271" spans="1:8" x14ac:dyDescent="0.35">
      <c r="A1271" s="5">
        <v>41204</v>
      </c>
      <c r="B1271" s="4">
        <f>VLOOKUP($A1271,'Implied Correlation'!D:E,2,0)</f>
        <v>47.2</v>
      </c>
      <c r="C1271" s="4" t="e">
        <f>VLOOKUP($A1271,'Implied Correlation'!G:H,2,0)</f>
        <v>#N/A</v>
      </c>
      <c r="D1271" s="4">
        <f>VLOOKUP($A1271,'Implied Correlation'!A:B,2,0)</f>
        <v>64.239999999999995</v>
      </c>
      <c r="E1271" s="4">
        <f t="shared" si="76"/>
        <v>47.2</v>
      </c>
      <c r="F1271" s="4">
        <f t="shared" si="77"/>
        <v>55.72</v>
      </c>
      <c r="G1271" s="4">
        <f t="shared" si="78"/>
        <v>64.239999999999995</v>
      </c>
      <c r="H1271" s="4">
        <f t="shared" si="79"/>
        <v>55.72</v>
      </c>
    </row>
    <row r="1272" spans="1:8" x14ac:dyDescent="0.35">
      <c r="A1272" s="5">
        <v>41205</v>
      </c>
      <c r="B1272" s="4">
        <f>VLOOKUP($A1272,'Implied Correlation'!D:E,2,0)</f>
        <v>55.2</v>
      </c>
      <c r="C1272" s="4" t="e">
        <f>VLOOKUP($A1272,'Implied Correlation'!G:H,2,0)</f>
        <v>#N/A</v>
      </c>
      <c r="D1272" s="4">
        <f>VLOOKUP($A1272,'Implied Correlation'!A:B,2,0)</f>
        <v>67.010000000000005</v>
      </c>
      <c r="E1272" s="4">
        <f t="shared" si="76"/>
        <v>55.2</v>
      </c>
      <c r="F1272" s="4">
        <f t="shared" si="77"/>
        <v>61.105000000000004</v>
      </c>
      <c r="G1272" s="4">
        <f t="shared" si="78"/>
        <v>67.010000000000005</v>
      </c>
      <c r="H1272" s="4">
        <f t="shared" si="79"/>
        <v>61.104999999999997</v>
      </c>
    </row>
    <row r="1273" spans="1:8" x14ac:dyDescent="0.35">
      <c r="A1273" s="5">
        <v>41206</v>
      </c>
      <c r="B1273" s="4">
        <f>VLOOKUP($A1273,'Implied Correlation'!D:E,2,0)</f>
        <v>54.54</v>
      </c>
      <c r="C1273" s="4" t="e">
        <f>VLOOKUP($A1273,'Implied Correlation'!G:H,2,0)</f>
        <v>#N/A</v>
      </c>
      <c r="D1273" s="4">
        <f>VLOOKUP($A1273,'Implied Correlation'!A:B,2,0)</f>
        <v>67.760000000000005</v>
      </c>
      <c r="E1273" s="4">
        <f t="shared" si="76"/>
        <v>54.54</v>
      </c>
      <c r="F1273" s="4">
        <f t="shared" si="77"/>
        <v>61.150000000000006</v>
      </c>
      <c r="G1273" s="4">
        <f t="shared" si="78"/>
        <v>67.760000000000005</v>
      </c>
      <c r="H1273" s="4">
        <f t="shared" si="79"/>
        <v>61.15</v>
      </c>
    </row>
    <row r="1274" spans="1:8" x14ac:dyDescent="0.35">
      <c r="A1274" s="5">
        <v>41207</v>
      </c>
      <c r="B1274" s="4">
        <f>VLOOKUP($A1274,'Implied Correlation'!D:E,2,0)</f>
        <v>52.78</v>
      </c>
      <c r="C1274" s="4" t="e">
        <f>VLOOKUP($A1274,'Implied Correlation'!G:H,2,0)</f>
        <v>#N/A</v>
      </c>
      <c r="D1274" s="4">
        <f>VLOOKUP($A1274,'Implied Correlation'!A:B,2,0)</f>
        <v>65.39</v>
      </c>
      <c r="E1274" s="4">
        <f t="shared" si="76"/>
        <v>52.78</v>
      </c>
      <c r="F1274" s="4">
        <f t="shared" si="77"/>
        <v>59.085000000000001</v>
      </c>
      <c r="G1274" s="4">
        <f t="shared" si="78"/>
        <v>65.39</v>
      </c>
      <c r="H1274" s="4">
        <f t="shared" si="79"/>
        <v>59.085000000000001</v>
      </c>
    </row>
    <row r="1275" spans="1:8" x14ac:dyDescent="0.35">
      <c r="A1275" s="5">
        <v>41208</v>
      </c>
      <c r="B1275" s="4">
        <f>VLOOKUP($A1275,'Implied Correlation'!D:E,2,0)</f>
        <v>52.28</v>
      </c>
      <c r="C1275" s="4" t="e">
        <f>VLOOKUP($A1275,'Implied Correlation'!G:H,2,0)</f>
        <v>#N/A</v>
      </c>
      <c r="D1275" s="4">
        <f>VLOOKUP($A1275,'Implied Correlation'!A:B,2,0)</f>
        <v>65.66</v>
      </c>
      <c r="E1275" s="4">
        <f t="shared" si="76"/>
        <v>52.28</v>
      </c>
      <c r="F1275" s="4">
        <f t="shared" si="77"/>
        <v>58.97</v>
      </c>
      <c r="G1275" s="4">
        <f t="shared" si="78"/>
        <v>65.66</v>
      </c>
      <c r="H1275" s="4">
        <f t="shared" si="79"/>
        <v>58.97</v>
      </c>
    </row>
    <row r="1276" spans="1:8" x14ac:dyDescent="0.35">
      <c r="A1276" s="5">
        <v>41213</v>
      </c>
      <c r="B1276" s="4">
        <f>VLOOKUP($A1276,'Implied Correlation'!D:E,2,0)</f>
        <v>56.83</v>
      </c>
      <c r="C1276" s="4" t="e">
        <f>VLOOKUP($A1276,'Implied Correlation'!G:H,2,0)</f>
        <v>#N/A</v>
      </c>
      <c r="D1276" s="4">
        <f>VLOOKUP($A1276,'Implied Correlation'!A:B,2,0)</f>
        <v>67.22</v>
      </c>
      <c r="E1276" s="4">
        <f t="shared" si="76"/>
        <v>56.83</v>
      </c>
      <c r="F1276" s="4">
        <f t="shared" si="77"/>
        <v>62.024999999999999</v>
      </c>
      <c r="G1276" s="4">
        <f t="shared" si="78"/>
        <v>67.22</v>
      </c>
      <c r="H1276" s="4">
        <f t="shared" si="79"/>
        <v>62.024999999999999</v>
      </c>
    </row>
    <row r="1277" spans="1:8" x14ac:dyDescent="0.35">
      <c r="A1277" s="5">
        <v>41214</v>
      </c>
      <c r="B1277" s="4">
        <f>VLOOKUP($A1277,'Implied Correlation'!D:E,2,0)</f>
        <v>48.99</v>
      </c>
      <c r="C1277" s="4" t="e">
        <f>VLOOKUP($A1277,'Implied Correlation'!G:H,2,0)</f>
        <v>#N/A</v>
      </c>
      <c r="D1277" s="4">
        <f>VLOOKUP($A1277,'Implied Correlation'!A:B,2,0)</f>
        <v>62.95</v>
      </c>
      <c r="E1277" s="4">
        <f t="shared" si="76"/>
        <v>48.99</v>
      </c>
      <c r="F1277" s="4">
        <f t="shared" si="77"/>
        <v>55.97</v>
      </c>
      <c r="G1277" s="4">
        <f t="shared" si="78"/>
        <v>62.95</v>
      </c>
      <c r="H1277" s="4">
        <f t="shared" si="79"/>
        <v>55.970000000000006</v>
      </c>
    </row>
    <row r="1278" spans="1:8" x14ac:dyDescent="0.35">
      <c r="A1278" s="5">
        <v>41215</v>
      </c>
      <c r="B1278" s="4">
        <f>VLOOKUP($A1278,'Implied Correlation'!D:E,2,0)</f>
        <v>53.05</v>
      </c>
      <c r="C1278" s="4" t="e">
        <f>VLOOKUP($A1278,'Implied Correlation'!G:H,2,0)</f>
        <v>#N/A</v>
      </c>
      <c r="D1278" s="4">
        <f>VLOOKUP($A1278,'Implied Correlation'!A:B,2,0)</f>
        <v>63.85</v>
      </c>
      <c r="E1278" s="4">
        <f t="shared" si="76"/>
        <v>53.05</v>
      </c>
      <c r="F1278" s="4">
        <f t="shared" si="77"/>
        <v>58.45</v>
      </c>
      <c r="G1278" s="4">
        <f t="shared" si="78"/>
        <v>63.85</v>
      </c>
      <c r="H1278" s="4">
        <f t="shared" si="79"/>
        <v>58.449999999999996</v>
      </c>
    </row>
    <row r="1279" spans="1:8" x14ac:dyDescent="0.35">
      <c r="A1279" s="5">
        <v>41218</v>
      </c>
      <c r="B1279" s="4">
        <f>VLOOKUP($A1279,'Implied Correlation'!D:E,2,0)</f>
        <v>55.69</v>
      </c>
      <c r="C1279" s="4" t="e">
        <f>VLOOKUP($A1279,'Implied Correlation'!G:H,2,0)</f>
        <v>#N/A</v>
      </c>
      <c r="D1279" s="4">
        <f>VLOOKUP($A1279,'Implied Correlation'!A:B,2,0)</f>
        <v>64.72</v>
      </c>
      <c r="E1279" s="4">
        <f t="shared" si="76"/>
        <v>55.69</v>
      </c>
      <c r="F1279" s="4">
        <f t="shared" si="77"/>
        <v>60.204999999999998</v>
      </c>
      <c r="G1279" s="4">
        <f t="shared" si="78"/>
        <v>64.72</v>
      </c>
      <c r="H1279" s="4">
        <f t="shared" si="79"/>
        <v>60.205000000000005</v>
      </c>
    </row>
    <row r="1280" spans="1:8" x14ac:dyDescent="0.35">
      <c r="A1280" s="5">
        <v>41219</v>
      </c>
      <c r="B1280" s="4">
        <f>VLOOKUP($A1280,'Implied Correlation'!D:E,2,0)</f>
        <v>51.6</v>
      </c>
      <c r="C1280" s="4" t="e">
        <f>VLOOKUP($A1280,'Implied Correlation'!G:H,2,0)</f>
        <v>#N/A</v>
      </c>
      <c r="D1280" s="4">
        <f>VLOOKUP($A1280,'Implied Correlation'!A:B,2,0)</f>
        <v>63.09</v>
      </c>
      <c r="E1280" s="4">
        <f t="shared" si="76"/>
        <v>51.6</v>
      </c>
      <c r="F1280" s="4">
        <f t="shared" si="77"/>
        <v>57.344999999999999</v>
      </c>
      <c r="G1280" s="4">
        <f t="shared" si="78"/>
        <v>63.09</v>
      </c>
      <c r="H1280" s="4">
        <f t="shared" si="79"/>
        <v>57.344999999999999</v>
      </c>
    </row>
    <row r="1281" spans="1:8" x14ac:dyDescent="0.35">
      <c r="A1281" s="5">
        <v>41220</v>
      </c>
      <c r="B1281" s="4">
        <f>VLOOKUP($A1281,'Implied Correlation'!D:E,2,0)</f>
        <v>58.23</v>
      </c>
      <c r="C1281" s="4" t="e">
        <f>VLOOKUP($A1281,'Implied Correlation'!G:H,2,0)</f>
        <v>#N/A</v>
      </c>
      <c r="D1281" s="4">
        <f>VLOOKUP($A1281,'Implied Correlation'!A:B,2,0)</f>
        <v>66.599999999999994</v>
      </c>
      <c r="E1281" s="4">
        <f t="shared" si="76"/>
        <v>58.23</v>
      </c>
      <c r="F1281" s="4">
        <f t="shared" si="77"/>
        <v>62.414999999999992</v>
      </c>
      <c r="G1281" s="4">
        <f t="shared" si="78"/>
        <v>66.599999999999994</v>
      </c>
      <c r="H1281" s="4">
        <f t="shared" si="79"/>
        <v>62.414999999999992</v>
      </c>
    </row>
    <row r="1282" spans="1:8" x14ac:dyDescent="0.35">
      <c r="A1282" s="5">
        <v>41221</v>
      </c>
      <c r="B1282" s="4">
        <f>VLOOKUP($A1282,'Implied Correlation'!D:E,2,0)</f>
        <v>53.57</v>
      </c>
      <c r="C1282" s="4" t="e">
        <f>VLOOKUP($A1282,'Implied Correlation'!G:H,2,0)</f>
        <v>#N/A</v>
      </c>
      <c r="D1282" s="4">
        <f>VLOOKUP($A1282,'Implied Correlation'!A:B,2,0)</f>
        <v>66.319999999999993</v>
      </c>
      <c r="E1282" s="4">
        <f t="shared" si="76"/>
        <v>53.57</v>
      </c>
      <c r="F1282" s="4">
        <f t="shared" si="77"/>
        <v>59.944999999999993</v>
      </c>
      <c r="G1282" s="4">
        <f t="shared" si="78"/>
        <v>66.319999999999993</v>
      </c>
      <c r="H1282" s="4">
        <f t="shared" si="79"/>
        <v>59.944999999999993</v>
      </c>
    </row>
    <row r="1283" spans="1:8" x14ac:dyDescent="0.35">
      <c r="A1283" s="5">
        <v>41222</v>
      </c>
      <c r="B1283" s="4">
        <f>VLOOKUP($A1283,'Implied Correlation'!D:E,2,0)</f>
        <v>56.7</v>
      </c>
      <c r="C1283" s="4" t="e">
        <f>VLOOKUP($A1283,'Implied Correlation'!G:H,2,0)</f>
        <v>#N/A</v>
      </c>
      <c r="D1283" s="4">
        <f>VLOOKUP($A1283,'Implied Correlation'!A:B,2,0)</f>
        <v>67.12</v>
      </c>
      <c r="E1283" s="4">
        <f t="shared" ref="E1283:E1346" si="80">IF(ISNA(B1283),IF(AND(ISNA(C1283),ISNA(D1283)),IF(ISNA(C1283),D1283,C1283),AVERAGE(C1283,D1283)),B1283)</f>
        <v>56.7</v>
      </c>
      <c r="F1283" s="4">
        <f t="shared" ref="F1283:F1346" si="81">IF(ISNA(C1283),IF(AND(ISNA(D1283),ISNA(B1283)),IF(ISNA(D1283),B1283,D1283),AVERAGE(D1283,B1283)),C1283)</f>
        <v>61.910000000000004</v>
      </c>
      <c r="G1283" s="4">
        <f t="shared" ref="G1283:G1346" si="82">IF(ISNA(D1283),IF(AND(ISNA(B1283),ISNA(C1283)),IF(ISNA(B1283),C1283,B1283),AVERAGE(B1283,C1283)),D1283)</f>
        <v>67.12</v>
      </c>
      <c r="H1283" s="4">
        <f t="shared" ref="H1283:H1346" si="83">AVERAGE(E1283:G1283)</f>
        <v>61.910000000000004</v>
      </c>
    </row>
    <row r="1284" spans="1:8" x14ac:dyDescent="0.35">
      <c r="A1284" s="5">
        <v>41225</v>
      </c>
      <c r="B1284" s="4">
        <f>VLOOKUP($A1284,'Implied Correlation'!D:E,2,0)</f>
        <v>51.41</v>
      </c>
      <c r="C1284" s="4" t="e">
        <f>VLOOKUP($A1284,'Implied Correlation'!G:H,2,0)</f>
        <v>#N/A</v>
      </c>
      <c r="D1284" s="4">
        <f>VLOOKUP($A1284,'Implied Correlation'!A:B,2,0)</f>
        <v>65.16</v>
      </c>
      <c r="E1284" s="4">
        <f t="shared" si="80"/>
        <v>51.41</v>
      </c>
      <c r="F1284" s="4">
        <f t="shared" si="81"/>
        <v>58.284999999999997</v>
      </c>
      <c r="G1284" s="4">
        <f t="shared" si="82"/>
        <v>65.16</v>
      </c>
      <c r="H1284" s="4">
        <f t="shared" si="83"/>
        <v>58.284999999999997</v>
      </c>
    </row>
    <row r="1285" spans="1:8" x14ac:dyDescent="0.35">
      <c r="A1285" s="5">
        <v>41226</v>
      </c>
      <c r="B1285" s="4">
        <f>VLOOKUP($A1285,'Implied Correlation'!D:E,2,0)</f>
        <v>51.61</v>
      </c>
      <c r="C1285" s="4" t="e">
        <f>VLOOKUP($A1285,'Implied Correlation'!G:H,2,0)</f>
        <v>#N/A</v>
      </c>
      <c r="D1285" s="4">
        <f>VLOOKUP($A1285,'Implied Correlation'!A:B,2,0)</f>
        <v>65.760000000000005</v>
      </c>
      <c r="E1285" s="4">
        <f t="shared" si="80"/>
        <v>51.61</v>
      </c>
      <c r="F1285" s="4">
        <f t="shared" si="81"/>
        <v>58.685000000000002</v>
      </c>
      <c r="G1285" s="4">
        <f t="shared" si="82"/>
        <v>65.760000000000005</v>
      </c>
      <c r="H1285" s="4">
        <f t="shared" si="83"/>
        <v>58.685000000000002</v>
      </c>
    </row>
    <row r="1286" spans="1:8" x14ac:dyDescent="0.35">
      <c r="A1286" s="5">
        <v>41227</v>
      </c>
      <c r="B1286" s="4">
        <f>VLOOKUP($A1286,'Implied Correlation'!D:E,2,0)</f>
        <v>56.2</v>
      </c>
      <c r="C1286" s="4" t="e">
        <f>VLOOKUP($A1286,'Implied Correlation'!G:H,2,0)</f>
        <v>#N/A</v>
      </c>
      <c r="D1286" s="4">
        <f>VLOOKUP($A1286,'Implied Correlation'!A:B,2,0)</f>
        <v>67.19</v>
      </c>
      <c r="E1286" s="4">
        <f t="shared" si="80"/>
        <v>56.2</v>
      </c>
      <c r="F1286" s="4">
        <f t="shared" si="81"/>
        <v>61.695</v>
      </c>
      <c r="G1286" s="4">
        <f t="shared" si="82"/>
        <v>67.19</v>
      </c>
      <c r="H1286" s="4">
        <f t="shared" si="83"/>
        <v>61.695</v>
      </c>
    </row>
    <row r="1287" spans="1:8" x14ac:dyDescent="0.35">
      <c r="A1287" s="5">
        <v>41228</v>
      </c>
      <c r="B1287" s="4">
        <f>VLOOKUP($A1287,'Implied Correlation'!D:E,2,0)</f>
        <v>55.3</v>
      </c>
      <c r="C1287" s="4" t="e">
        <f>VLOOKUP($A1287,'Implied Correlation'!G:H,2,0)</f>
        <v>#N/A</v>
      </c>
      <c r="D1287" s="4">
        <f>VLOOKUP($A1287,'Implied Correlation'!A:B,2,0)</f>
        <v>66.53</v>
      </c>
      <c r="E1287" s="4">
        <f t="shared" si="80"/>
        <v>55.3</v>
      </c>
      <c r="F1287" s="4">
        <f t="shared" si="81"/>
        <v>60.914999999999999</v>
      </c>
      <c r="G1287" s="4">
        <f t="shared" si="82"/>
        <v>66.53</v>
      </c>
      <c r="H1287" s="4">
        <f t="shared" si="83"/>
        <v>60.914999999999999</v>
      </c>
    </row>
    <row r="1288" spans="1:8" x14ac:dyDescent="0.35">
      <c r="A1288" s="5">
        <v>41229</v>
      </c>
      <c r="B1288" s="4">
        <f>VLOOKUP($A1288,'Implied Correlation'!D:E,2,0)</f>
        <v>47.1</v>
      </c>
      <c r="C1288" s="4" t="e">
        <f>VLOOKUP($A1288,'Implied Correlation'!G:H,2,0)</f>
        <v>#N/A</v>
      </c>
      <c r="D1288" s="4">
        <f>VLOOKUP($A1288,'Implied Correlation'!A:B,2,0)</f>
        <v>63.48</v>
      </c>
      <c r="E1288" s="4">
        <f t="shared" si="80"/>
        <v>47.1</v>
      </c>
      <c r="F1288" s="4">
        <f t="shared" si="81"/>
        <v>55.29</v>
      </c>
      <c r="G1288" s="4">
        <f t="shared" si="82"/>
        <v>63.48</v>
      </c>
      <c r="H1288" s="4">
        <f t="shared" si="83"/>
        <v>55.29</v>
      </c>
    </row>
    <row r="1289" spans="1:8" x14ac:dyDescent="0.35">
      <c r="A1289" s="5">
        <v>41232</v>
      </c>
      <c r="B1289" s="4">
        <f>VLOOKUP($A1289,'Implied Correlation'!D:E,2,0)</f>
        <v>47.1</v>
      </c>
      <c r="C1289" s="4" t="e">
        <f>VLOOKUP($A1289,'Implied Correlation'!G:H,2,0)</f>
        <v>#N/A</v>
      </c>
      <c r="D1289" s="4">
        <f>VLOOKUP($A1289,'Implied Correlation'!A:B,2,0)</f>
        <v>61.89</v>
      </c>
      <c r="E1289" s="4">
        <f t="shared" si="80"/>
        <v>47.1</v>
      </c>
      <c r="F1289" s="4">
        <f t="shared" si="81"/>
        <v>54.495000000000005</v>
      </c>
      <c r="G1289" s="4">
        <f t="shared" si="82"/>
        <v>61.89</v>
      </c>
      <c r="H1289" s="4">
        <f t="shared" si="83"/>
        <v>54.495000000000005</v>
      </c>
    </row>
    <row r="1290" spans="1:8" x14ac:dyDescent="0.35">
      <c r="A1290" s="5">
        <v>41233</v>
      </c>
      <c r="B1290" s="4">
        <f>VLOOKUP($A1290,'Implied Correlation'!D:E,2,0)</f>
        <v>47.1</v>
      </c>
      <c r="C1290" s="4">
        <f>VLOOKUP($A1290,'Implied Correlation'!G:H,2,0)</f>
        <v>64.650000000000006</v>
      </c>
      <c r="D1290" s="4">
        <f>VLOOKUP($A1290,'Implied Correlation'!A:B,2,0)</f>
        <v>61.54</v>
      </c>
      <c r="E1290" s="4">
        <f t="shared" si="80"/>
        <v>47.1</v>
      </c>
      <c r="F1290" s="4">
        <f t="shared" si="81"/>
        <v>64.650000000000006</v>
      </c>
      <c r="G1290" s="4">
        <f t="shared" si="82"/>
        <v>61.54</v>
      </c>
      <c r="H1290" s="4">
        <f t="shared" si="83"/>
        <v>57.763333333333328</v>
      </c>
    </row>
    <row r="1291" spans="1:8" x14ac:dyDescent="0.35">
      <c r="A1291" s="5">
        <v>41234</v>
      </c>
      <c r="B1291" s="4" t="e">
        <f>VLOOKUP($A1291,'Implied Correlation'!D:E,2,0)</f>
        <v>#N/A</v>
      </c>
      <c r="C1291" s="4">
        <f>VLOOKUP($A1291,'Implied Correlation'!G:H,2,0)</f>
        <v>65.52</v>
      </c>
      <c r="D1291" s="4">
        <f>VLOOKUP($A1291,'Implied Correlation'!A:B,2,0)</f>
        <v>63.02</v>
      </c>
      <c r="E1291" s="4">
        <f t="shared" si="80"/>
        <v>64.27</v>
      </c>
      <c r="F1291" s="4">
        <f t="shared" si="81"/>
        <v>65.52</v>
      </c>
      <c r="G1291" s="4">
        <f t="shared" si="82"/>
        <v>63.02</v>
      </c>
      <c r="H1291" s="4">
        <f t="shared" si="83"/>
        <v>64.27</v>
      </c>
    </row>
    <row r="1292" spans="1:8" x14ac:dyDescent="0.35">
      <c r="A1292" s="5">
        <v>41236</v>
      </c>
      <c r="B1292" s="4" t="e">
        <f>VLOOKUP($A1292,'Implied Correlation'!D:E,2,0)</f>
        <v>#N/A</v>
      </c>
      <c r="C1292" s="4">
        <f>VLOOKUP($A1292,'Implied Correlation'!G:H,2,0)</f>
        <v>64.78</v>
      </c>
      <c r="D1292" s="4">
        <f>VLOOKUP($A1292,'Implied Correlation'!A:B,2,0)</f>
        <v>62.03</v>
      </c>
      <c r="E1292" s="4">
        <f t="shared" si="80"/>
        <v>63.405000000000001</v>
      </c>
      <c r="F1292" s="4">
        <f t="shared" si="81"/>
        <v>64.78</v>
      </c>
      <c r="G1292" s="4">
        <f t="shared" si="82"/>
        <v>62.03</v>
      </c>
      <c r="H1292" s="4">
        <f t="shared" si="83"/>
        <v>63.405000000000001</v>
      </c>
    </row>
    <row r="1293" spans="1:8" x14ac:dyDescent="0.35">
      <c r="A1293" s="5">
        <v>41239</v>
      </c>
      <c r="B1293" s="4" t="e">
        <f>VLOOKUP($A1293,'Implied Correlation'!D:E,2,0)</f>
        <v>#N/A</v>
      </c>
      <c r="C1293" s="4">
        <f>VLOOKUP($A1293,'Implied Correlation'!G:H,2,0)</f>
        <v>65.25</v>
      </c>
      <c r="D1293" s="4">
        <f>VLOOKUP($A1293,'Implied Correlation'!A:B,2,0)</f>
        <v>62.47</v>
      </c>
      <c r="E1293" s="4">
        <f t="shared" si="80"/>
        <v>63.86</v>
      </c>
      <c r="F1293" s="4">
        <f t="shared" si="81"/>
        <v>65.25</v>
      </c>
      <c r="G1293" s="4">
        <f t="shared" si="82"/>
        <v>62.47</v>
      </c>
      <c r="H1293" s="4">
        <f t="shared" si="83"/>
        <v>63.860000000000007</v>
      </c>
    </row>
    <row r="1294" spans="1:8" x14ac:dyDescent="0.35">
      <c r="A1294" s="5">
        <v>41240</v>
      </c>
      <c r="B1294" s="4" t="e">
        <f>VLOOKUP($A1294,'Implied Correlation'!D:E,2,0)</f>
        <v>#N/A</v>
      </c>
      <c r="C1294" s="4">
        <f>VLOOKUP($A1294,'Implied Correlation'!G:H,2,0)</f>
        <v>66.41</v>
      </c>
      <c r="D1294" s="4">
        <f>VLOOKUP($A1294,'Implied Correlation'!A:B,2,0)</f>
        <v>63.81</v>
      </c>
      <c r="E1294" s="4">
        <f t="shared" si="80"/>
        <v>65.11</v>
      </c>
      <c r="F1294" s="4">
        <f t="shared" si="81"/>
        <v>66.41</v>
      </c>
      <c r="G1294" s="4">
        <f t="shared" si="82"/>
        <v>63.81</v>
      </c>
      <c r="H1294" s="4">
        <f t="shared" si="83"/>
        <v>65.11</v>
      </c>
    </row>
    <row r="1295" spans="1:8" x14ac:dyDescent="0.35">
      <c r="A1295" s="5">
        <v>41241</v>
      </c>
      <c r="B1295" s="4" t="e">
        <f>VLOOKUP($A1295,'Implied Correlation'!D:E,2,0)</f>
        <v>#N/A</v>
      </c>
      <c r="C1295" s="4">
        <f>VLOOKUP($A1295,'Implied Correlation'!G:H,2,0)</f>
        <v>65.16</v>
      </c>
      <c r="D1295" s="4">
        <f>VLOOKUP($A1295,'Implied Correlation'!A:B,2,0)</f>
        <v>62.58</v>
      </c>
      <c r="E1295" s="4">
        <f t="shared" si="80"/>
        <v>63.87</v>
      </c>
      <c r="F1295" s="4">
        <f t="shared" si="81"/>
        <v>65.16</v>
      </c>
      <c r="G1295" s="4">
        <f t="shared" si="82"/>
        <v>62.58</v>
      </c>
      <c r="H1295" s="4">
        <f t="shared" si="83"/>
        <v>63.870000000000005</v>
      </c>
    </row>
    <row r="1296" spans="1:8" x14ac:dyDescent="0.35">
      <c r="A1296" s="5">
        <v>41242</v>
      </c>
      <c r="B1296" s="4" t="e">
        <f>VLOOKUP($A1296,'Implied Correlation'!D:E,2,0)</f>
        <v>#N/A</v>
      </c>
      <c r="C1296" s="4">
        <f>VLOOKUP($A1296,'Implied Correlation'!G:H,2,0)</f>
        <v>65.13</v>
      </c>
      <c r="D1296" s="4">
        <f>VLOOKUP($A1296,'Implied Correlation'!A:B,2,0)</f>
        <v>61.71</v>
      </c>
      <c r="E1296" s="4">
        <f t="shared" si="80"/>
        <v>63.42</v>
      </c>
      <c r="F1296" s="4">
        <f t="shared" si="81"/>
        <v>65.13</v>
      </c>
      <c r="G1296" s="4">
        <f t="shared" si="82"/>
        <v>61.71</v>
      </c>
      <c r="H1296" s="4">
        <f t="shared" si="83"/>
        <v>63.420000000000009</v>
      </c>
    </row>
    <row r="1297" spans="1:8" x14ac:dyDescent="0.35">
      <c r="A1297" s="5">
        <v>41243</v>
      </c>
      <c r="B1297" s="4" t="e">
        <f>VLOOKUP($A1297,'Implied Correlation'!D:E,2,0)</f>
        <v>#N/A</v>
      </c>
      <c r="C1297" s="4">
        <f>VLOOKUP($A1297,'Implied Correlation'!G:H,2,0)</f>
        <v>65.95</v>
      </c>
      <c r="D1297" s="4">
        <f>VLOOKUP($A1297,'Implied Correlation'!A:B,2,0)</f>
        <v>62.64</v>
      </c>
      <c r="E1297" s="4">
        <f t="shared" si="80"/>
        <v>64.295000000000002</v>
      </c>
      <c r="F1297" s="4">
        <f t="shared" si="81"/>
        <v>65.95</v>
      </c>
      <c r="G1297" s="4">
        <f t="shared" si="82"/>
        <v>62.64</v>
      </c>
      <c r="H1297" s="4">
        <f t="shared" si="83"/>
        <v>64.295000000000002</v>
      </c>
    </row>
    <row r="1298" spans="1:8" x14ac:dyDescent="0.35">
      <c r="A1298" s="5">
        <v>41246</v>
      </c>
      <c r="B1298" s="4" t="e">
        <f>VLOOKUP($A1298,'Implied Correlation'!D:E,2,0)</f>
        <v>#N/A</v>
      </c>
      <c r="C1298" s="4">
        <f>VLOOKUP($A1298,'Implied Correlation'!G:H,2,0)</f>
        <v>67.239999999999995</v>
      </c>
      <c r="D1298" s="4">
        <f>VLOOKUP($A1298,'Implied Correlation'!A:B,2,0)</f>
        <v>64.16</v>
      </c>
      <c r="E1298" s="4">
        <f t="shared" si="80"/>
        <v>65.699999999999989</v>
      </c>
      <c r="F1298" s="4">
        <f t="shared" si="81"/>
        <v>67.239999999999995</v>
      </c>
      <c r="G1298" s="4">
        <f t="shared" si="82"/>
        <v>64.16</v>
      </c>
      <c r="H1298" s="4">
        <f t="shared" si="83"/>
        <v>65.7</v>
      </c>
    </row>
    <row r="1299" spans="1:8" x14ac:dyDescent="0.35">
      <c r="A1299" s="5">
        <v>41247</v>
      </c>
      <c r="B1299" s="4" t="e">
        <f>VLOOKUP($A1299,'Implied Correlation'!D:E,2,0)</f>
        <v>#N/A</v>
      </c>
      <c r="C1299" s="4">
        <f>VLOOKUP($A1299,'Implied Correlation'!G:H,2,0)</f>
        <v>67.66</v>
      </c>
      <c r="D1299" s="4">
        <f>VLOOKUP($A1299,'Implied Correlation'!A:B,2,0)</f>
        <v>65.12</v>
      </c>
      <c r="E1299" s="4">
        <f t="shared" si="80"/>
        <v>66.39</v>
      </c>
      <c r="F1299" s="4">
        <f t="shared" si="81"/>
        <v>67.66</v>
      </c>
      <c r="G1299" s="4">
        <f t="shared" si="82"/>
        <v>65.12</v>
      </c>
      <c r="H1299" s="4">
        <f t="shared" si="83"/>
        <v>66.39</v>
      </c>
    </row>
    <row r="1300" spans="1:8" x14ac:dyDescent="0.35">
      <c r="A1300" s="5">
        <v>41248</v>
      </c>
      <c r="B1300" s="4" t="e">
        <f>VLOOKUP($A1300,'Implied Correlation'!D:E,2,0)</f>
        <v>#N/A</v>
      </c>
      <c r="C1300" s="4">
        <f>VLOOKUP($A1300,'Implied Correlation'!G:H,2,0)</f>
        <v>67.790000000000006</v>
      </c>
      <c r="D1300" s="4">
        <f>VLOOKUP($A1300,'Implied Correlation'!A:B,2,0)</f>
        <v>63.83</v>
      </c>
      <c r="E1300" s="4">
        <f t="shared" si="80"/>
        <v>65.81</v>
      </c>
      <c r="F1300" s="4">
        <f t="shared" si="81"/>
        <v>67.790000000000006</v>
      </c>
      <c r="G1300" s="4">
        <f t="shared" si="82"/>
        <v>63.83</v>
      </c>
      <c r="H1300" s="4">
        <f t="shared" si="83"/>
        <v>65.81</v>
      </c>
    </row>
    <row r="1301" spans="1:8" x14ac:dyDescent="0.35">
      <c r="A1301" s="5">
        <v>41249</v>
      </c>
      <c r="B1301" s="4" t="e">
        <f>VLOOKUP($A1301,'Implied Correlation'!D:E,2,0)</f>
        <v>#N/A</v>
      </c>
      <c r="C1301" s="4">
        <f>VLOOKUP($A1301,'Implied Correlation'!G:H,2,0)</f>
        <v>67.63</v>
      </c>
      <c r="D1301" s="4">
        <f>VLOOKUP($A1301,'Implied Correlation'!A:B,2,0)</f>
        <v>63.83</v>
      </c>
      <c r="E1301" s="4">
        <f t="shared" si="80"/>
        <v>65.72999999999999</v>
      </c>
      <c r="F1301" s="4">
        <f t="shared" si="81"/>
        <v>67.63</v>
      </c>
      <c r="G1301" s="4">
        <f t="shared" si="82"/>
        <v>63.83</v>
      </c>
      <c r="H1301" s="4">
        <f t="shared" si="83"/>
        <v>65.73</v>
      </c>
    </row>
    <row r="1302" spans="1:8" x14ac:dyDescent="0.35">
      <c r="A1302" s="5">
        <v>41250</v>
      </c>
      <c r="B1302" s="4" t="e">
        <f>VLOOKUP($A1302,'Implied Correlation'!D:E,2,0)</f>
        <v>#N/A</v>
      </c>
      <c r="C1302" s="4">
        <f>VLOOKUP($A1302,'Implied Correlation'!G:H,2,0)</f>
        <v>67.23</v>
      </c>
      <c r="D1302" s="4">
        <f>VLOOKUP($A1302,'Implied Correlation'!A:B,2,0)</f>
        <v>63.33</v>
      </c>
      <c r="E1302" s="4">
        <f t="shared" si="80"/>
        <v>65.28</v>
      </c>
      <c r="F1302" s="4">
        <f t="shared" si="81"/>
        <v>67.23</v>
      </c>
      <c r="G1302" s="4">
        <f t="shared" si="82"/>
        <v>63.33</v>
      </c>
      <c r="H1302" s="4">
        <f t="shared" si="83"/>
        <v>65.279999999999987</v>
      </c>
    </row>
    <row r="1303" spans="1:8" x14ac:dyDescent="0.35">
      <c r="A1303" s="5">
        <v>41253</v>
      </c>
      <c r="B1303" s="4" t="e">
        <f>VLOOKUP($A1303,'Implied Correlation'!D:E,2,0)</f>
        <v>#N/A</v>
      </c>
      <c r="C1303" s="4">
        <f>VLOOKUP($A1303,'Implied Correlation'!G:H,2,0)</f>
        <v>66.02</v>
      </c>
      <c r="D1303" s="4">
        <f>VLOOKUP($A1303,'Implied Correlation'!A:B,2,0)</f>
        <v>62.3</v>
      </c>
      <c r="E1303" s="4">
        <f t="shared" si="80"/>
        <v>64.16</v>
      </c>
      <c r="F1303" s="4">
        <f t="shared" si="81"/>
        <v>66.02</v>
      </c>
      <c r="G1303" s="4">
        <f t="shared" si="82"/>
        <v>62.3</v>
      </c>
      <c r="H1303" s="4">
        <f t="shared" si="83"/>
        <v>64.160000000000011</v>
      </c>
    </row>
    <row r="1304" spans="1:8" x14ac:dyDescent="0.35">
      <c r="A1304" s="5">
        <v>41254</v>
      </c>
      <c r="B1304" s="4" t="e">
        <f>VLOOKUP($A1304,'Implied Correlation'!D:E,2,0)</f>
        <v>#N/A</v>
      </c>
      <c r="C1304" s="4">
        <f>VLOOKUP($A1304,'Implied Correlation'!G:H,2,0)</f>
        <v>67.72</v>
      </c>
      <c r="D1304" s="4">
        <f>VLOOKUP($A1304,'Implied Correlation'!A:B,2,0)</f>
        <v>63.81</v>
      </c>
      <c r="E1304" s="4">
        <f t="shared" si="80"/>
        <v>65.765000000000001</v>
      </c>
      <c r="F1304" s="4">
        <f t="shared" si="81"/>
        <v>67.72</v>
      </c>
      <c r="G1304" s="4">
        <f t="shared" si="82"/>
        <v>63.81</v>
      </c>
      <c r="H1304" s="4">
        <f t="shared" si="83"/>
        <v>65.765000000000001</v>
      </c>
    </row>
    <row r="1305" spans="1:8" x14ac:dyDescent="0.35">
      <c r="A1305" s="5">
        <v>41255</v>
      </c>
      <c r="B1305" s="4" t="e">
        <f>VLOOKUP($A1305,'Implied Correlation'!D:E,2,0)</f>
        <v>#N/A</v>
      </c>
      <c r="C1305" s="4">
        <f>VLOOKUP($A1305,'Implied Correlation'!G:H,2,0)</f>
        <v>70.08</v>
      </c>
      <c r="D1305" s="4">
        <f>VLOOKUP($A1305,'Implied Correlation'!A:B,2,0)</f>
        <v>65.87</v>
      </c>
      <c r="E1305" s="4">
        <f t="shared" si="80"/>
        <v>67.974999999999994</v>
      </c>
      <c r="F1305" s="4">
        <f t="shared" si="81"/>
        <v>70.08</v>
      </c>
      <c r="G1305" s="4">
        <f t="shared" si="82"/>
        <v>65.87</v>
      </c>
      <c r="H1305" s="4">
        <f t="shared" si="83"/>
        <v>67.975000000000009</v>
      </c>
    </row>
    <row r="1306" spans="1:8" x14ac:dyDescent="0.35">
      <c r="A1306" s="5">
        <v>41256</v>
      </c>
      <c r="B1306" s="4" t="e">
        <f>VLOOKUP($A1306,'Implied Correlation'!D:E,2,0)</f>
        <v>#N/A</v>
      </c>
      <c r="C1306" s="4">
        <f>VLOOKUP($A1306,'Implied Correlation'!G:H,2,0)</f>
        <v>71.34</v>
      </c>
      <c r="D1306" s="4">
        <f>VLOOKUP($A1306,'Implied Correlation'!A:B,2,0)</f>
        <v>65.92</v>
      </c>
      <c r="E1306" s="4">
        <f t="shared" si="80"/>
        <v>68.63</v>
      </c>
      <c r="F1306" s="4">
        <f t="shared" si="81"/>
        <v>71.34</v>
      </c>
      <c r="G1306" s="4">
        <f t="shared" si="82"/>
        <v>65.92</v>
      </c>
      <c r="H1306" s="4">
        <f t="shared" si="83"/>
        <v>68.63</v>
      </c>
    </row>
    <row r="1307" spans="1:8" x14ac:dyDescent="0.35">
      <c r="A1307" s="5">
        <v>41257</v>
      </c>
      <c r="B1307" s="4" t="e">
        <f>VLOOKUP($A1307,'Implied Correlation'!D:E,2,0)</f>
        <v>#N/A</v>
      </c>
      <c r="C1307" s="4">
        <f>VLOOKUP($A1307,'Implied Correlation'!G:H,2,0)</f>
        <v>71.489999999999995</v>
      </c>
      <c r="D1307" s="4">
        <f>VLOOKUP($A1307,'Implied Correlation'!A:B,2,0)</f>
        <v>65.78</v>
      </c>
      <c r="E1307" s="4">
        <f t="shared" si="80"/>
        <v>68.634999999999991</v>
      </c>
      <c r="F1307" s="4">
        <f t="shared" si="81"/>
        <v>71.489999999999995</v>
      </c>
      <c r="G1307" s="4">
        <f t="shared" si="82"/>
        <v>65.78</v>
      </c>
      <c r="H1307" s="4">
        <f t="shared" si="83"/>
        <v>68.635000000000005</v>
      </c>
    </row>
    <row r="1308" spans="1:8" x14ac:dyDescent="0.35">
      <c r="A1308" s="5">
        <v>41260</v>
      </c>
      <c r="B1308" s="4" t="e">
        <f>VLOOKUP($A1308,'Implied Correlation'!D:E,2,0)</f>
        <v>#N/A</v>
      </c>
      <c r="C1308" s="4">
        <f>VLOOKUP($A1308,'Implied Correlation'!G:H,2,0)</f>
        <v>71.06</v>
      </c>
      <c r="D1308" s="4">
        <f>VLOOKUP($A1308,'Implied Correlation'!A:B,2,0)</f>
        <v>64.86</v>
      </c>
      <c r="E1308" s="4">
        <f t="shared" si="80"/>
        <v>67.960000000000008</v>
      </c>
      <c r="F1308" s="4">
        <f t="shared" si="81"/>
        <v>71.06</v>
      </c>
      <c r="G1308" s="4">
        <f t="shared" si="82"/>
        <v>64.86</v>
      </c>
      <c r="H1308" s="4">
        <f t="shared" si="83"/>
        <v>67.959999999999994</v>
      </c>
    </row>
    <row r="1309" spans="1:8" x14ac:dyDescent="0.35">
      <c r="A1309" s="5">
        <v>41261</v>
      </c>
      <c r="B1309" s="4" t="e">
        <f>VLOOKUP($A1309,'Implied Correlation'!D:E,2,0)</f>
        <v>#N/A</v>
      </c>
      <c r="C1309" s="4">
        <f>VLOOKUP($A1309,'Implied Correlation'!G:H,2,0)</f>
        <v>69.48</v>
      </c>
      <c r="D1309" s="4">
        <f>VLOOKUP($A1309,'Implied Correlation'!A:B,2,0)</f>
        <v>62.99</v>
      </c>
      <c r="E1309" s="4">
        <f t="shared" si="80"/>
        <v>66.234999999999999</v>
      </c>
      <c r="F1309" s="4">
        <f t="shared" si="81"/>
        <v>69.48</v>
      </c>
      <c r="G1309" s="4">
        <f t="shared" si="82"/>
        <v>62.99</v>
      </c>
      <c r="H1309" s="4">
        <f t="shared" si="83"/>
        <v>66.234999999999999</v>
      </c>
    </row>
    <row r="1310" spans="1:8" x14ac:dyDescent="0.35">
      <c r="A1310" s="5">
        <v>41262</v>
      </c>
      <c r="B1310" s="4" t="e">
        <f>VLOOKUP($A1310,'Implied Correlation'!D:E,2,0)</f>
        <v>#N/A</v>
      </c>
      <c r="C1310" s="4">
        <f>VLOOKUP($A1310,'Implied Correlation'!G:H,2,0)</f>
        <v>72.36</v>
      </c>
      <c r="D1310" s="4">
        <f>VLOOKUP($A1310,'Implied Correlation'!A:B,2,0)</f>
        <v>65.8</v>
      </c>
      <c r="E1310" s="4">
        <f t="shared" si="80"/>
        <v>69.08</v>
      </c>
      <c r="F1310" s="4">
        <f t="shared" si="81"/>
        <v>72.36</v>
      </c>
      <c r="G1310" s="4">
        <f t="shared" si="82"/>
        <v>65.8</v>
      </c>
      <c r="H1310" s="4">
        <f t="shared" si="83"/>
        <v>69.08</v>
      </c>
    </row>
    <row r="1311" spans="1:8" x14ac:dyDescent="0.35">
      <c r="A1311" s="5">
        <v>41263</v>
      </c>
      <c r="B1311" s="4" t="e">
        <f>VLOOKUP($A1311,'Implied Correlation'!D:E,2,0)</f>
        <v>#N/A</v>
      </c>
      <c r="C1311" s="4">
        <f>VLOOKUP($A1311,'Implied Correlation'!G:H,2,0)</f>
        <v>71.8</v>
      </c>
      <c r="D1311" s="4">
        <f>VLOOKUP($A1311,'Implied Correlation'!A:B,2,0)</f>
        <v>64.58</v>
      </c>
      <c r="E1311" s="4">
        <f t="shared" si="80"/>
        <v>68.19</v>
      </c>
      <c r="F1311" s="4">
        <f t="shared" si="81"/>
        <v>71.8</v>
      </c>
      <c r="G1311" s="4">
        <f t="shared" si="82"/>
        <v>64.58</v>
      </c>
      <c r="H1311" s="4">
        <f t="shared" si="83"/>
        <v>68.19</v>
      </c>
    </row>
    <row r="1312" spans="1:8" x14ac:dyDescent="0.35">
      <c r="A1312" s="5">
        <v>41264</v>
      </c>
      <c r="B1312" s="4" t="e">
        <f>VLOOKUP($A1312,'Implied Correlation'!D:E,2,0)</f>
        <v>#N/A</v>
      </c>
      <c r="C1312" s="4">
        <f>VLOOKUP($A1312,'Implied Correlation'!G:H,2,0)</f>
        <v>72.540000000000006</v>
      </c>
      <c r="D1312" s="4">
        <f>VLOOKUP($A1312,'Implied Correlation'!A:B,2,0)</f>
        <v>65.59</v>
      </c>
      <c r="E1312" s="4">
        <f t="shared" si="80"/>
        <v>69.064999999999998</v>
      </c>
      <c r="F1312" s="4">
        <f t="shared" si="81"/>
        <v>72.540000000000006</v>
      </c>
      <c r="G1312" s="4">
        <f t="shared" si="82"/>
        <v>65.59</v>
      </c>
      <c r="H1312" s="4">
        <f t="shared" si="83"/>
        <v>69.065000000000012</v>
      </c>
    </row>
    <row r="1313" spans="1:8" x14ac:dyDescent="0.35">
      <c r="A1313" s="5">
        <v>41267</v>
      </c>
      <c r="B1313" s="4" t="e">
        <f>VLOOKUP($A1313,'Implied Correlation'!D:E,2,0)</f>
        <v>#N/A</v>
      </c>
      <c r="C1313" s="4">
        <f>VLOOKUP($A1313,'Implied Correlation'!G:H,2,0)</f>
        <v>73.22</v>
      </c>
      <c r="D1313" s="4">
        <f>VLOOKUP($A1313,'Implied Correlation'!A:B,2,0)</f>
        <v>67.56</v>
      </c>
      <c r="E1313" s="4">
        <f t="shared" si="80"/>
        <v>70.39</v>
      </c>
      <c r="F1313" s="4">
        <f t="shared" si="81"/>
        <v>73.22</v>
      </c>
      <c r="G1313" s="4">
        <f t="shared" si="82"/>
        <v>67.56</v>
      </c>
      <c r="H1313" s="4">
        <f t="shared" si="83"/>
        <v>70.39</v>
      </c>
    </row>
    <row r="1314" spans="1:8" x14ac:dyDescent="0.35">
      <c r="A1314" s="5">
        <v>41269</v>
      </c>
      <c r="B1314" s="4" t="e">
        <f>VLOOKUP($A1314,'Implied Correlation'!D:E,2,0)</f>
        <v>#N/A</v>
      </c>
      <c r="C1314" s="4">
        <f>VLOOKUP($A1314,'Implied Correlation'!G:H,2,0)</f>
        <v>73.849999999999994</v>
      </c>
      <c r="D1314" s="4">
        <f>VLOOKUP($A1314,'Implied Correlation'!A:B,2,0)</f>
        <v>68.739999999999995</v>
      </c>
      <c r="E1314" s="4">
        <f t="shared" si="80"/>
        <v>71.294999999999987</v>
      </c>
      <c r="F1314" s="4">
        <f t="shared" si="81"/>
        <v>73.849999999999994</v>
      </c>
      <c r="G1314" s="4">
        <f t="shared" si="82"/>
        <v>68.739999999999995</v>
      </c>
      <c r="H1314" s="4">
        <f t="shared" si="83"/>
        <v>71.295000000000002</v>
      </c>
    </row>
    <row r="1315" spans="1:8" x14ac:dyDescent="0.35">
      <c r="A1315" s="5">
        <v>41270</v>
      </c>
      <c r="B1315" s="4" t="e">
        <f>VLOOKUP($A1315,'Implied Correlation'!D:E,2,0)</f>
        <v>#N/A</v>
      </c>
      <c r="C1315" s="4">
        <f>VLOOKUP($A1315,'Implied Correlation'!G:H,2,0)</f>
        <v>73.209999999999994</v>
      </c>
      <c r="D1315" s="4">
        <f>VLOOKUP($A1315,'Implied Correlation'!A:B,2,0)</f>
        <v>68.150000000000006</v>
      </c>
      <c r="E1315" s="4">
        <f t="shared" si="80"/>
        <v>70.680000000000007</v>
      </c>
      <c r="F1315" s="4">
        <f t="shared" si="81"/>
        <v>73.209999999999994</v>
      </c>
      <c r="G1315" s="4">
        <f t="shared" si="82"/>
        <v>68.150000000000006</v>
      </c>
      <c r="H1315" s="4">
        <f t="shared" si="83"/>
        <v>70.679999999999993</v>
      </c>
    </row>
    <row r="1316" spans="1:8" x14ac:dyDescent="0.35">
      <c r="A1316" s="5">
        <v>41271</v>
      </c>
      <c r="B1316" s="4" t="e">
        <f>VLOOKUP($A1316,'Implied Correlation'!D:E,2,0)</f>
        <v>#N/A</v>
      </c>
      <c r="C1316" s="4">
        <f>VLOOKUP($A1316,'Implied Correlation'!G:H,2,0)</f>
        <v>74.790000000000006</v>
      </c>
      <c r="D1316" s="4">
        <f>VLOOKUP($A1316,'Implied Correlation'!A:B,2,0)</f>
        <v>71.38</v>
      </c>
      <c r="E1316" s="4">
        <f t="shared" si="80"/>
        <v>73.085000000000008</v>
      </c>
      <c r="F1316" s="4">
        <f t="shared" si="81"/>
        <v>74.790000000000006</v>
      </c>
      <c r="G1316" s="4">
        <f t="shared" si="82"/>
        <v>71.38</v>
      </c>
      <c r="H1316" s="4">
        <f t="shared" si="83"/>
        <v>73.084999999999994</v>
      </c>
    </row>
    <row r="1317" spans="1:8" x14ac:dyDescent="0.35">
      <c r="A1317" s="5">
        <v>41274</v>
      </c>
      <c r="B1317" s="4" t="e">
        <f>VLOOKUP($A1317,'Implied Correlation'!D:E,2,0)</f>
        <v>#N/A</v>
      </c>
      <c r="C1317" s="4">
        <f>VLOOKUP($A1317,'Implied Correlation'!G:H,2,0)</f>
        <v>68.16</v>
      </c>
      <c r="D1317" s="4">
        <f>VLOOKUP($A1317,'Implied Correlation'!A:B,2,0)</f>
        <v>60.84</v>
      </c>
      <c r="E1317" s="4">
        <f t="shared" si="80"/>
        <v>64.5</v>
      </c>
      <c r="F1317" s="4">
        <f t="shared" si="81"/>
        <v>68.16</v>
      </c>
      <c r="G1317" s="4">
        <f t="shared" si="82"/>
        <v>60.84</v>
      </c>
      <c r="H1317" s="4">
        <f t="shared" si="83"/>
        <v>64.5</v>
      </c>
    </row>
    <row r="1318" spans="1:8" x14ac:dyDescent="0.35">
      <c r="A1318" s="5">
        <v>41276</v>
      </c>
      <c r="B1318" s="4" t="e">
        <f>VLOOKUP($A1318,'Implied Correlation'!D:E,2,0)</f>
        <v>#N/A</v>
      </c>
      <c r="C1318" s="4">
        <f>VLOOKUP($A1318,'Implied Correlation'!G:H,2,0)</f>
        <v>67.569999999999993</v>
      </c>
      <c r="D1318" s="4">
        <f>VLOOKUP($A1318,'Implied Correlation'!A:B,2,0)</f>
        <v>59.76</v>
      </c>
      <c r="E1318" s="4">
        <f t="shared" si="80"/>
        <v>63.664999999999992</v>
      </c>
      <c r="F1318" s="4">
        <f t="shared" si="81"/>
        <v>67.569999999999993</v>
      </c>
      <c r="G1318" s="4">
        <f t="shared" si="82"/>
        <v>59.76</v>
      </c>
      <c r="H1318" s="4">
        <f t="shared" si="83"/>
        <v>63.664999999999992</v>
      </c>
    </row>
    <row r="1319" spans="1:8" x14ac:dyDescent="0.35">
      <c r="A1319" s="5">
        <v>41277</v>
      </c>
      <c r="B1319" s="4" t="e">
        <f>VLOOKUP($A1319,'Implied Correlation'!D:E,2,0)</f>
        <v>#N/A</v>
      </c>
      <c r="C1319" s="4">
        <f>VLOOKUP($A1319,'Implied Correlation'!G:H,2,0)</f>
        <v>68.44</v>
      </c>
      <c r="D1319" s="4">
        <f>VLOOKUP($A1319,'Implied Correlation'!A:B,2,0)</f>
        <v>61.61</v>
      </c>
      <c r="E1319" s="4">
        <f t="shared" si="80"/>
        <v>65.025000000000006</v>
      </c>
      <c r="F1319" s="4">
        <f t="shared" si="81"/>
        <v>68.44</v>
      </c>
      <c r="G1319" s="4">
        <f t="shared" si="82"/>
        <v>61.61</v>
      </c>
      <c r="H1319" s="4">
        <f t="shared" si="83"/>
        <v>65.024999999999991</v>
      </c>
    </row>
    <row r="1320" spans="1:8" x14ac:dyDescent="0.35">
      <c r="A1320" s="5">
        <v>41278</v>
      </c>
      <c r="B1320" s="4" t="e">
        <f>VLOOKUP($A1320,'Implied Correlation'!D:E,2,0)</f>
        <v>#N/A</v>
      </c>
      <c r="C1320" s="4">
        <f>VLOOKUP($A1320,'Implied Correlation'!G:H,2,0)</f>
        <v>68.709999999999994</v>
      </c>
      <c r="D1320" s="4">
        <f>VLOOKUP($A1320,'Implied Correlation'!A:B,2,0)</f>
        <v>61.39</v>
      </c>
      <c r="E1320" s="4">
        <f t="shared" si="80"/>
        <v>65.05</v>
      </c>
      <c r="F1320" s="4">
        <f t="shared" si="81"/>
        <v>68.709999999999994</v>
      </c>
      <c r="G1320" s="4">
        <f t="shared" si="82"/>
        <v>61.39</v>
      </c>
      <c r="H1320" s="4">
        <f t="shared" si="83"/>
        <v>65.05</v>
      </c>
    </row>
    <row r="1321" spans="1:8" x14ac:dyDescent="0.35">
      <c r="A1321" s="5">
        <v>41281</v>
      </c>
      <c r="B1321" s="4" t="e">
        <f>VLOOKUP($A1321,'Implied Correlation'!D:E,2,0)</f>
        <v>#N/A</v>
      </c>
      <c r="C1321" s="4">
        <f>VLOOKUP($A1321,'Implied Correlation'!G:H,2,0)</f>
        <v>69.75</v>
      </c>
      <c r="D1321" s="4">
        <f>VLOOKUP($A1321,'Implied Correlation'!A:B,2,0)</f>
        <v>62.01</v>
      </c>
      <c r="E1321" s="4">
        <f t="shared" si="80"/>
        <v>65.88</v>
      </c>
      <c r="F1321" s="4">
        <f t="shared" si="81"/>
        <v>69.75</v>
      </c>
      <c r="G1321" s="4">
        <f t="shared" si="82"/>
        <v>62.01</v>
      </c>
      <c r="H1321" s="4">
        <f t="shared" si="83"/>
        <v>65.88</v>
      </c>
    </row>
    <row r="1322" spans="1:8" x14ac:dyDescent="0.35">
      <c r="A1322" s="5">
        <v>41282</v>
      </c>
      <c r="B1322" s="4" t="e">
        <f>VLOOKUP($A1322,'Implied Correlation'!D:E,2,0)</f>
        <v>#N/A</v>
      </c>
      <c r="C1322" s="4">
        <f>VLOOKUP($A1322,'Implied Correlation'!G:H,2,0)</f>
        <v>70.599999999999994</v>
      </c>
      <c r="D1322" s="4">
        <f>VLOOKUP($A1322,'Implied Correlation'!A:B,2,0)</f>
        <v>62.87</v>
      </c>
      <c r="E1322" s="4">
        <f t="shared" si="80"/>
        <v>66.734999999999999</v>
      </c>
      <c r="F1322" s="4">
        <f t="shared" si="81"/>
        <v>70.599999999999994</v>
      </c>
      <c r="G1322" s="4">
        <f t="shared" si="82"/>
        <v>62.87</v>
      </c>
      <c r="H1322" s="4">
        <f t="shared" si="83"/>
        <v>66.734999999999999</v>
      </c>
    </row>
    <row r="1323" spans="1:8" x14ac:dyDescent="0.35">
      <c r="A1323" s="5">
        <v>41283</v>
      </c>
      <c r="B1323" s="4" t="e">
        <f>VLOOKUP($A1323,'Implied Correlation'!D:E,2,0)</f>
        <v>#N/A</v>
      </c>
      <c r="C1323" s="4">
        <f>VLOOKUP($A1323,'Implied Correlation'!G:H,2,0)</f>
        <v>71.010000000000005</v>
      </c>
      <c r="D1323" s="4">
        <f>VLOOKUP($A1323,'Implied Correlation'!A:B,2,0)</f>
        <v>63.61</v>
      </c>
      <c r="E1323" s="4">
        <f t="shared" si="80"/>
        <v>67.31</v>
      </c>
      <c r="F1323" s="4">
        <f t="shared" si="81"/>
        <v>71.010000000000005</v>
      </c>
      <c r="G1323" s="4">
        <f t="shared" si="82"/>
        <v>63.61</v>
      </c>
      <c r="H1323" s="4">
        <f t="shared" si="83"/>
        <v>67.31</v>
      </c>
    </row>
    <row r="1324" spans="1:8" x14ac:dyDescent="0.35">
      <c r="A1324" s="5">
        <v>41284</v>
      </c>
      <c r="B1324" s="4" t="e">
        <f>VLOOKUP($A1324,'Implied Correlation'!D:E,2,0)</f>
        <v>#N/A</v>
      </c>
      <c r="C1324" s="4">
        <f>VLOOKUP($A1324,'Implied Correlation'!G:H,2,0)</f>
        <v>67.959999999999994</v>
      </c>
      <c r="D1324" s="4">
        <f>VLOOKUP($A1324,'Implied Correlation'!A:B,2,0)</f>
        <v>61.07</v>
      </c>
      <c r="E1324" s="4">
        <f t="shared" si="80"/>
        <v>64.515000000000001</v>
      </c>
      <c r="F1324" s="4">
        <f t="shared" si="81"/>
        <v>67.959999999999994</v>
      </c>
      <c r="G1324" s="4">
        <f t="shared" si="82"/>
        <v>61.07</v>
      </c>
      <c r="H1324" s="4">
        <f t="shared" si="83"/>
        <v>64.515000000000001</v>
      </c>
    </row>
    <row r="1325" spans="1:8" x14ac:dyDescent="0.35">
      <c r="A1325" s="5">
        <v>41285</v>
      </c>
      <c r="B1325" s="4" t="e">
        <f>VLOOKUP($A1325,'Implied Correlation'!D:E,2,0)</f>
        <v>#N/A</v>
      </c>
      <c r="C1325" s="4">
        <f>VLOOKUP($A1325,'Implied Correlation'!G:H,2,0)</f>
        <v>68.86</v>
      </c>
      <c r="D1325" s="4">
        <f>VLOOKUP($A1325,'Implied Correlation'!A:B,2,0)</f>
        <v>61.41</v>
      </c>
      <c r="E1325" s="4">
        <f t="shared" si="80"/>
        <v>65.134999999999991</v>
      </c>
      <c r="F1325" s="4">
        <f t="shared" si="81"/>
        <v>68.86</v>
      </c>
      <c r="G1325" s="4">
        <f t="shared" si="82"/>
        <v>61.41</v>
      </c>
      <c r="H1325" s="4">
        <f t="shared" si="83"/>
        <v>65.135000000000005</v>
      </c>
    </row>
    <row r="1326" spans="1:8" x14ac:dyDescent="0.35">
      <c r="A1326" s="5">
        <v>41288</v>
      </c>
      <c r="B1326" s="4" t="e">
        <f>VLOOKUP($A1326,'Implied Correlation'!D:E,2,0)</f>
        <v>#N/A</v>
      </c>
      <c r="C1326" s="4">
        <f>VLOOKUP($A1326,'Implied Correlation'!G:H,2,0)</f>
        <v>69.38</v>
      </c>
      <c r="D1326" s="4">
        <f>VLOOKUP($A1326,'Implied Correlation'!A:B,2,0)</f>
        <v>62.16</v>
      </c>
      <c r="E1326" s="4">
        <f t="shared" si="80"/>
        <v>65.77</v>
      </c>
      <c r="F1326" s="4">
        <f t="shared" si="81"/>
        <v>69.38</v>
      </c>
      <c r="G1326" s="4">
        <f t="shared" si="82"/>
        <v>62.16</v>
      </c>
      <c r="H1326" s="4">
        <f t="shared" si="83"/>
        <v>65.77</v>
      </c>
    </row>
    <row r="1327" spans="1:8" x14ac:dyDescent="0.35">
      <c r="A1327" s="5">
        <v>41289</v>
      </c>
      <c r="B1327" s="4" t="e">
        <f>VLOOKUP($A1327,'Implied Correlation'!D:E,2,0)</f>
        <v>#N/A</v>
      </c>
      <c r="C1327" s="4">
        <f>VLOOKUP($A1327,'Implied Correlation'!G:H,2,0)</f>
        <v>70.11</v>
      </c>
      <c r="D1327" s="4">
        <f>VLOOKUP($A1327,'Implied Correlation'!A:B,2,0)</f>
        <v>63.01</v>
      </c>
      <c r="E1327" s="4">
        <f t="shared" si="80"/>
        <v>66.56</v>
      </c>
      <c r="F1327" s="4">
        <f t="shared" si="81"/>
        <v>70.11</v>
      </c>
      <c r="G1327" s="4">
        <f t="shared" si="82"/>
        <v>63.01</v>
      </c>
      <c r="H1327" s="4">
        <f t="shared" si="83"/>
        <v>66.56</v>
      </c>
    </row>
    <row r="1328" spans="1:8" x14ac:dyDescent="0.35">
      <c r="A1328" s="5">
        <v>41290</v>
      </c>
      <c r="B1328" s="4" t="e">
        <f>VLOOKUP($A1328,'Implied Correlation'!D:E,2,0)</f>
        <v>#N/A</v>
      </c>
      <c r="C1328" s="4">
        <f>VLOOKUP($A1328,'Implied Correlation'!G:H,2,0)</f>
        <v>69.78</v>
      </c>
      <c r="D1328" s="4">
        <f>VLOOKUP($A1328,'Implied Correlation'!A:B,2,0)</f>
        <v>63.08</v>
      </c>
      <c r="E1328" s="4">
        <f t="shared" si="80"/>
        <v>66.430000000000007</v>
      </c>
      <c r="F1328" s="4">
        <f t="shared" si="81"/>
        <v>69.78</v>
      </c>
      <c r="G1328" s="4">
        <f t="shared" si="82"/>
        <v>63.08</v>
      </c>
      <c r="H1328" s="4">
        <f t="shared" si="83"/>
        <v>66.430000000000007</v>
      </c>
    </row>
    <row r="1329" spans="1:8" x14ac:dyDescent="0.35">
      <c r="A1329" s="5">
        <v>41291</v>
      </c>
      <c r="B1329" s="4" t="e">
        <f>VLOOKUP($A1329,'Implied Correlation'!D:E,2,0)</f>
        <v>#N/A</v>
      </c>
      <c r="C1329" s="4">
        <f>VLOOKUP($A1329,'Implied Correlation'!G:H,2,0)</f>
        <v>70.47</v>
      </c>
      <c r="D1329" s="4">
        <f>VLOOKUP($A1329,'Implied Correlation'!A:B,2,0)</f>
        <v>62.63</v>
      </c>
      <c r="E1329" s="4">
        <f t="shared" si="80"/>
        <v>66.55</v>
      </c>
      <c r="F1329" s="4">
        <f t="shared" si="81"/>
        <v>70.47</v>
      </c>
      <c r="G1329" s="4">
        <f t="shared" si="82"/>
        <v>62.63</v>
      </c>
      <c r="H1329" s="4">
        <f t="shared" si="83"/>
        <v>66.55</v>
      </c>
    </row>
    <row r="1330" spans="1:8" x14ac:dyDescent="0.35">
      <c r="A1330" s="5">
        <v>41292</v>
      </c>
      <c r="B1330" s="4" t="e">
        <f>VLOOKUP($A1330,'Implied Correlation'!D:E,2,0)</f>
        <v>#N/A</v>
      </c>
      <c r="C1330" s="4">
        <f>VLOOKUP($A1330,'Implied Correlation'!G:H,2,0)</f>
        <v>70.87</v>
      </c>
      <c r="D1330" s="4">
        <f>VLOOKUP($A1330,'Implied Correlation'!A:B,2,0)</f>
        <v>62.49</v>
      </c>
      <c r="E1330" s="4">
        <f t="shared" si="80"/>
        <v>66.680000000000007</v>
      </c>
      <c r="F1330" s="4">
        <f t="shared" si="81"/>
        <v>70.87</v>
      </c>
      <c r="G1330" s="4">
        <f t="shared" si="82"/>
        <v>62.49</v>
      </c>
      <c r="H1330" s="4">
        <f t="shared" si="83"/>
        <v>66.680000000000007</v>
      </c>
    </row>
    <row r="1331" spans="1:8" x14ac:dyDescent="0.35">
      <c r="A1331" s="5">
        <v>41296</v>
      </c>
      <c r="B1331" s="4" t="e">
        <f>VLOOKUP($A1331,'Implied Correlation'!D:E,2,0)</f>
        <v>#N/A</v>
      </c>
      <c r="C1331" s="4">
        <f>VLOOKUP($A1331,'Implied Correlation'!G:H,2,0)</f>
        <v>67.39</v>
      </c>
      <c r="D1331" s="4">
        <f>VLOOKUP($A1331,'Implied Correlation'!A:B,2,0)</f>
        <v>60.84</v>
      </c>
      <c r="E1331" s="4">
        <f t="shared" si="80"/>
        <v>64.115000000000009</v>
      </c>
      <c r="F1331" s="4">
        <f t="shared" si="81"/>
        <v>67.39</v>
      </c>
      <c r="G1331" s="4">
        <f t="shared" si="82"/>
        <v>60.84</v>
      </c>
      <c r="H1331" s="4">
        <f t="shared" si="83"/>
        <v>64.114999999999995</v>
      </c>
    </row>
    <row r="1332" spans="1:8" x14ac:dyDescent="0.35">
      <c r="A1332" s="5">
        <v>41297</v>
      </c>
      <c r="B1332" s="4" t="e">
        <f>VLOOKUP($A1332,'Implied Correlation'!D:E,2,0)</f>
        <v>#N/A</v>
      </c>
      <c r="C1332" s="4">
        <f>VLOOKUP($A1332,'Implied Correlation'!G:H,2,0)</f>
        <v>65.069999999999993</v>
      </c>
      <c r="D1332" s="4">
        <f>VLOOKUP($A1332,'Implied Correlation'!A:B,2,0)</f>
        <v>60.44</v>
      </c>
      <c r="E1332" s="4">
        <f t="shared" si="80"/>
        <v>62.754999999999995</v>
      </c>
      <c r="F1332" s="4">
        <f t="shared" si="81"/>
        <v>65.069999999999993</v>
      </c>
      <c r="G1332" s="4">
        <f t="shared" si="82"/>
        <v>60.44</v>
      </c>
      <c r="H1332" s="4">
        <f t="shared" si="83"/>
        <v>62.754999999999995</v>
      </c>
    </row>
    <row r="1333" spans="1:8" x14ac:dyDescent="0.35">
      <c r="A1333" s="5">
        <v>41298</v>
      </c>
      <c r="B1333" s="4" t="e">
        <f>VLOOKUP($A1333,'Implied Correlation'!D:E,2,0)</f>
        <v>#N/A</v>
      </c>
      <c r="C1333" s="4">
        <f>VLOOKUP($A1333,'Implied Correlation'!G:H,2,0)</f>
        <v>67.13</v>
      </c>
      <c r="D1333" s="4">
        <f>VLOOKUP($A1333,'Implied Correlation'!A:B,2,0)</f>
        <v>61.6</v>
      </c>
      <c r="E1333" s="4">
        <f t="shared" si="80"/>
        <v>64.364999999999995</v>
      </c>
      <c r="F1333" s="4">
        <f t="shared" si="81"/>
        <v>67.13</v>
      </c>
      <c r="G1333" s="4">
        <f t="shared" si="82"/>
        <v>61.6</v>
      </c>
      <c r="H1333" s="4">
        <f t="shared" si="83"/>
        <v>64.364999999999995</v>
      </c>
    </row>
    <row r="1334" spans="1:8" x14ac:dyDescent="0.35">
      <c r="A1334" s="5">
        <v>41299</v>
      </c>
      <c r="B1334" s="4" t="e">
        <f>VLOOKUP($A1334,'Implied Correlation'!D:E,2,0)</f>
        <v>#N/A</v>
      </c>
      <c r="C1334" s="4">
        <f>VLOOKUP($A1334,'Implied Correlation'!G:H,2,0)</f>
        <v>68.48</v>
      </c>
      <c r="D1334" s="4">
        <f>VLOOKUP($A1334,'Implied Correlation'!A:B,2,0)</f>
        <v>61.41</v>
      </c>
      <c r="E1334" s="4">
        <f t="shared" si="80"/>
        <v>64.944999999999993</v>
      </c>
      <c r="F1334" s="4">
        <f t="shared" si="81"/>
        <v>68.48</v>
      </c>
      <c r="G1334" s="4">
        <f t="shared" si="82"/>
        <v>61.41</v>
      </c>
      <c r="H1334" s="4">
        <f t="shared" si="83"/>
        <v>64.945000000000007</v>
      </c>
    </row>
    <row r="1335" spans="1:8" x14ac:dyDescent="0.35">
      <c r="A1335" s="5">
        <v>41302</v>
      </c>
      <c r="B1335" s="4" t="e">
        <f>VLOOKUP($A1335,'Implied Correlation'!D:E,2,0)</f>
        <v>#N/A</v>
      </c>
      <c r="C1335" s="4">
        <f>VLOOKUP($A1335,'Implied Correlation'!G:H,2,0)</f>
        <v>66.69</v>
      </c>
      <c r="D1335" s="4">
        <f>VLOOKUP($A1335,'Implied Correlation'!A:B,2,0)</f>
        <v>60.84</v>
      </c>
      <c r="E1335" s="4">
        <f t="shared" si="80"/>
        <v>63.765000000000001</v>
      </c>
      <c r="F1335" s="4">
        <f t="shared" si="81"/>
        <v>66.69</v>
      </c>
      <c r="G1335" s="4">
        <f t="shared" si="82"/>
        <v>60.84</v>
      </c>
      <c r="H1335" s="4">
        <f t="shared" si="83"/>
        <v>63.764999999999993</v>
      </c>
    </row>
    <row r="1336" spans="1:8" x14ac:dyDescent="0.35">
      <c r="A1336" s="5">
        <v>41303</v>
      </c>
      <c r="B1336" s="4" t="e">
        <f>VLOOKUP($A1336,'Implied Correlation'!D:E,2,0)</f>
        <v>#N/A</v>
      </c>
      <c r="C1336" s="4">
        <f>VLOOKUP($A1336,'Implied Correlation'!G:H,2,0)</f>
        <v>65.84</v>
      </c>
      <c r="D1336" s="4">
        <f>VLOOKUP($A1336,'Implied Correlation'!A:B,2,0)</f>
        <v>59.54</v>
      </c>
      <c r="E1336" s="4">
        <f t="shared" si="80"/>
        <v>62.69</v>
      </c>
      <c r="F1336" s="4">
        <f t="shared" si="81"/>
        <v>65.84</v>
      </c>
      <c r="G1336" s="4">
        <f t="shared" si="82"/>
        <v>59.54</v>
      </c>
      <c r="H1336" s="4">
        <f t="shared" si="83"/>
        <v>62.69</v>
      </c>
    </row>
    <row r="1337" spans="1:8" x14ac:dyDescent="0.35">
      <c r="A1337" s="5">
        <v>41304</v>
      </c>
      <c r="B1337" s="4" t="e">
        <f>VLOOKUP($A1337,'Implied Correlation'!D:E,2,0)</f>
        <v>#N/A</v>
      </c>
      <c r="C1337" s="4">
        <f>VLOOKUP($A1337,'Implied Correlation'!G:H,2,0)</f>
        <v>66.36</v>
      </c>
      <c r="D1337" s="4">
        <f>VLOOKUP($A1337,'Implied Correlation'!A:B,2,0)</f>
        <v>61.42</v>
      </c>
      <c r="E1337" s="4">
        <f t="shared" si="80"/>
        <v>63.89</v>
      </c>
      <c r="F1337" s="4">
        <f t="shared" si="81"/>
        <v>66.36</v>
      </c>
      <c r="G1337" s="4">
        <f t="shared" si="82"/>
        <v>61.42</v>
      </c>
      <c r="H1337" s="4">
        <f t="shared" si="83"/>
        <v>63.890000000000008</v>
      </c>
    </row>
    <row r="1338" spans="1:8" x14ac:dyDescent="0.35">
      <c r="A1338" s="5">
        <v>41305</v>
      </c>
      <c r="B1338" s="4" t="e">
        <f>VLOOKUP($A1338,'Implied Correlation'!D:E,2,0)</f>
        <v>#N/A</v>
      </c>
      <c r="C1338" s="4">
        <f>VLOOKUP($A1338,'Implied Correlation'!G:H,2,0)</f>
        <v>67.540000000000006</v>
      </c>
      <c r="D1338" s="4">
        <f>VLOOKUP($A1338,'Implied Correlation'!A:B,2,0)</f>
        <v>62.87</v>
      </c>
      <c r="E1338" s="4">
        <f t="shared" si="80"/>
        <v>65.204999999999998</v>
      </c>
      <c r="F1338" s="4">
        <f t="shared" si="81"/>
        <v>67.540000000000006</v>
      </c>
      <c r="G1338" s="4">
        <f t="shared" si="82"/>
        <v>62.87</v>
      </c>
      <c r="H1338" s="4">
        <f t="shared" si="83"/>
        <v>65.204999999999998</v>
      </c>
    </row>
    <row r="1339" spans="1:8" x14ac:dyDescent="0.35">
      <c r="A1339" s="5">
        <v>41306</v>
      </c>
      <c r="B1339" s="4" t="e">
        <f>VLOOKUP($A1339,'Implied Correlation'!D:E,2,0)</f>
        <v>#N/A</v>
      </c>
      <c r="C1339" s="4">
        <f>VLOOKUP($A1339,'Implied Correlation'!G:H,2,0)</f>
        <v>66.84</v>
      </c>
      <c r="D1339" s="4">
        <f>VLOOKUP($A1339,'Implied Correlation'!A:B,2,0)</f>
        <v>60.42</v>
      </c>
      <c r="E1339" s="4">
        <f t="shared" si="80"/>
        <v>63.63</v>
      </c>
      <c r="F1339" s="4">
        <f t="shared" si="81"/>
        <v>66.84</v>
      </c>
      <c r="G1339" s="4">
        <f t="shared" si="82"/>
        <v>60.42</v>
      </c>
      <c r="H1339" s="4">
        <f t="shared" si="83"/>
        <v>63.629999999999995</v>
      </c>
    </row>
    <row r="1340" spans="1:8" x14ac:dyDescent="0.35">
      <c r="A1340" s="5">
        <v>41309</v>
      </c>
      <c r="B1340" s="4" t="e">
        <f>VLOOKUP($A1340,'Implied Correlation'!D:E,2,0)</f>
        <v>#N/A</v>
      </c>
      <c r="C1340" s="4">
        <f>VLOOKUP($A1340,'Implied Correlation'!G:H,2,0)</f>
        <v>67.59</v>
      </c>
      <c r="D1340" s="4">
        <f>VLOOKUP($A1340,'Implied Correlation'!A:B,2,0)</f>
        <v>62.57</v>
      </c>
      <c r="E1340" s="4">
        <f t="shared" si="80"/>
        <v>65.08</v>
      </c>
      <c r="F1340" s="4">
        <f t="shared" si="81"/>
        <v>67.59</v>
      </c>
      <c r="G1340" s="4">
        <f t="shared" si="82"/>
        <v>62.57</v>
      </c>
      <c r="H1340" s="4">
        <f t="shared" si="83"/>
        <v>65.08</v>
      </c>
    </row>
    <row r="1341" spans="1:8" x14ac:dyDescent="0.35">
      <c r="A1341" s="5">
        <v>41310</v>
      </c>
      <c r="B1341" s="4" t="e">
        <f>VLOOKUP($A1341,'Implied Correlation'!D:E,2,0)</f>
        <v>#N/A</v>
      </c>
      <c r="C1341" s="4">
        <f>VLOOKUP($A1341,'Implied Correlation'!G:H,2,0)</f>
        <v>67.66</v>
      </c>
      <c r="D1341" s="4">
        <f>VLOOKUP($A1341,'Implied Correlation'!A:B,2,0)</f>
        <v>61.12</v>
      </c>
      <c r="E1341" s="4">
        <f t="shared" si="80"/>
        <v>64.39</v>
      </c>
      <c r="F1341" s="4">
        <f t="shared" si="81"/>
        <v>67.66</v>
      </c>
      <c r="G1341" s="4">
        <f t="shared" si="82"/>
        <v>61.12</v>
      </c>
      <c r="H1341" s="4">
        <f t="shared" si="83"/>
        <v>64.39</v>
      </c>
    </row>
    <row r="1342" spans="1:8" x14ac:dyDescent="0.35">
      <c r="A1342" s="5">
        <v>41311</v>
      </c>
      <c r="B1342" s="4" t="e">
        <f>VLOOKUP($A1342,'Implied Correlation'!D:E,2,0)</f>
        <v>#N/A</v>
      </c>
      <c r="C1342" s="4">
        <f>VLOOKUP($A1342,'Implied Correlation'!G:H,2,0)</f>
        <v>66.59</v>
      </c>
      <c r="D1342" s="4">
        <f>VLOOKUP($A1342,'Implied Correlation'!A:B,2,0)</f>
        <v>60.24</v>
      </c>
      <c r="E1342" s="4">
        <f t="shared" si="80"/>
        <v>63.415000000000006</v>
      </c>
      <c r="F1342" s="4">
        <f t="shared" si="81"/>
        <v>66.59</v>
      </c>
      <c r="G1342" s="4">
        <f t="shared" si="82"/>
        <v>60.24</v>
      </c>
      <c r="H1342" s="4">
        <f t="shared" si="83"/>
        <v>63.414999999999999</v>
      </c>
    </row>
    <row r="1343" spans="1:8" x14ac:dyDescent="0.35">
      <c r="A1343" s="5">
        <v>41312</v>
      </c>
      <c r="B1343" s="4" t="e">
        <f>VLOOKUP($A1343,'Implied Correlation'!D:E,2,0)</f>
        <v>#N/A</v>
      </c>
      <c r="C1343" s="4">
        <f>VLOOKUP($A1343,'Implied Correlation'!G:H,2,0)</f>
        <v>66.11</v>
      </c>
      <c r="D1343" s="4">
        <f>VLOOKUP($A1343,'Implied Correlation'!A:B,2,0)</f>
        <v>58.88</v>
      </c>
      <c r="E1343" s="4">
        <f t="shared" si="80"/>
        <v>62.495000000000005</v>
      </c>
      <c r="F1343" s="4">
        <f t="shared" si="81"/>
        <v>66.11</v>
      </c>
      <c r="G1343" s="4">
        <f t="shared" si="82"/>
        <v>58.88</v>
      </c>
      <c r="H1343" s="4">
        <f t="shared" si="83"/>
        <v>62.495000000000005</v>
      </c>
    </row>
    <row r="1344" spans="1:8" x14ac:dyDescent="0.35">
      <c r="A1344" s="5">
        <v>41313</v>
      </c>
      <c r="B1344" s="4" t="e">
        <f>VLOOKUP($A1344,'Implied Correlation'!D:E,2,0)</f>
        <v>#N/A</v>
      </c>
      <c r="C1344" s="4">
        <f>VLOOKUP($A1344,'Implied Correlation'!G:H,2,0)</f>
        <v>65.180000000000007</v>
      </c>
      <c r="D1344" s="4">
        <f>VLOOKUP($A1344,'Implied Correlation'!A:B,2,0)</f>
        <v>57.61</v>
      </c>
      <c r="E1344" s="4">
        <f t="shared" si="80"/>
        <v>61.395000000000003</v>
      </c>
      <c r="F1344" s="4">
        <f t="shared" si="81"/>
        <v>65.180000000000007</v>
      </c>
      <c r="G1344" s="4">
        <f t="shared" si="82"/>
        <v>57.61</v>
      </c>
      <c r="H1344" s="4">
        <f t="shared" si="83"/>
        <v>61.395000000000003</v>
      </c>
    </row>
    <row r="1345" spans="1:8" x14ac:dyDescent="0.35">
      <c r="A1345" s="5">
        <v>41316</v>
      </c>
      <c r="B1345" s="4" t="e">
        <f>VLOOKUP($A1345,'Implied Correlation'!D:E,2,0)</f>
        <v>#N/A</v>
      </c>
      <c r="C1345" s="4">
        <f>VLOOKUP($A1345,'Implied Correlation'!G:H,2,0)</f>
        <v>64.260000000000005</v>
      </c>
      <c r="D1345" s="4">
        <f>VLOOKUP($A1345,'Implied Correlation'!A:B,2,0)</f>
        <v>57.03</v>
      </c>
      <c r="E1345" s="4">
        <f t="shared" si="80"/>
        <v>60.645000000000003</v>
      </c>
      <c r="F1345" s="4">
        <f t="shared" si="81"/>
        <v>64.260000000000005</v>
      </c>
      <c r="G1345" s="4">
        <f t="shared" si="82"/>
        <v>57.03</v>
      </c>
      <c r="H1345" s="4">
        <f t="shared" si="83"/>
        <v>60.645000000000003</v>
      </c>
    </row>
    <row r="1346" spans="1:8" x14ac:dyDescent="0.35">
      <c r="A1346" s="5">
        <v>41317</v>
      </c>
      <c r="B1346" s="4" t="e">
        <f>VLOOKUP($A1346,'Implied Correlation'!D:E,2,0)</f>
        <v>#N/A</v>
      </c>
      <c r="C1346" s="4">
        <f>VLOOKUP($A1346,'Implied Correlation'!G:H,2,0)</f>
        <v>66.040000000000006</v>
      </c>
      <c r="D1346" s="4">
        <f>VLOOKUP($A1346,'Implied Correlation'!A:B,2,0)</f>
        <v>57.54</v>
      </c>
      <c r="E1346" s="4">
        <f t="shared" si="80"/>
        <v>61.790000000000006</v>
      </c>
      <c r="F1346" s="4">
        <f t="shared" si="81"/>
        <v>66.040000000000006</v>
      </c>
      <c r="G1346" s="4">
        <f t="shared" si="82"/>
        <v>57.54</v>
      </c>
      <c r="H1346" s="4">
        <f t="shared" si="83"/>
        <v>61.79</v>
      </c>
    </row>
    <row r="1347" spans="1:8" x14ac:dyDescent="0.35">
      <c r="A1347" s="5">
        <v>41318</v>
      </c>
      <c r="B1347" s="4" t="e">
        <f>VLOOKUP($A1347,'Implied Correlation'!D:E,2,0)</f>
        <v>#N/A</v>
      </c>
      <c r="C1347" s="4">
        <f>VLOOKUP($A1347,'Implied Correlation'!G:H,2,0)</f>
        <v>65.59</v>
      </c>
      <c r="D1347" s="4">
        <f>VLOOKUP($A1347,'Implied Correlation'!A:B,2,0)</f>
        <v>58.61</v>
      </c>
      <c r="E1347" s="4">
        <f t="shared" ref="E1347:E1410" si="84">IF(ISNA(B1347),IF(AND(ISNA(C1347),ISNA(D1347)),IF(ISNA(C1347),D1347,C1347),AVERAGE(C1347,D1347)),B1347)</f>
        <v>62.1</v>
      </c>
      <c r="F1347" s="4">
        <f t="shared" ref="F1347:F1410" si="85">IF(ISNA(C1347),IF(AND(ISNA(D1347),ISNA(B1347)),IF(ISNA(D1347),B1347,D1347),AVERAGE(D1347,B1347)),C1347)</f>
        <v>65.59</v>
      </c>
      <c r="G1347" s="4">
        <f t="shared" ref="G1347:G1410" si="86">IF(ISNA(D1347),IF(AND(ISNA(B1347),ISNA(C1347)),IF(ISNA(B1347),C1347,B1347),AVERAGE(B1347,C1347)),D1347)</f>
        <v>58.61</v>
      </c>
      <c r="H1347" s="4">
        <f t="shared" ref="H1347:H1410" si="87">AVERAGE(E1347:G1347)</f>
        <v>62.1</v>
      </c>
    </row>
    <row r="1348" spans="1:8" x14ac:dyDescent="0.35">
      <c r="A1348" s="5">
        <v>41319</v>
      </c>
      <c r="B1348" s="4" t="e">
        <f>VLOOKUP($A1348,'Implied Correlation'!D:E,2,0)</f>
        <v>#N/A</v>
      </c>
      <c r="C1348" s="4">
        <f>VLOOKUP($A1348,'Implied Correlation'!G:H,2,0)</f>
        <v>65.78</v>
      </c>
      <c r="D1348" s="4">
        <f>VLOOKUP($A1348,'Implied Correlation'!A:B,2,0)</f>
        <v>57.78</v>
      </c>
      <c r="E1348" s="4">
        <f t="shared" si="84"/>
        <v>61.78</v>
      </c>
      <c r="F1348" s="4">
        <f t="shared" si="85"/>
        <v>65.78</v>
      </c>
      <c r="G1348" s="4">
        <f t="shared" si="86"/>
        <v>57.78</v>
      </c>
      <c r="H1348" s="4">
        <f t="shared" si="87"/>
        <v>61.78</v>
      </c>
    </row>
    <row r="1349" spans="1:8" x14ac:dyDescent="0.35">
      <c r="A1349" s="5">
        <v>41320</v>
      </c>
      <c r="B1349" s="4" t="e">
        <f>VLOOKUP($A1349,'Implied Correlation'!D:E,2,0)</f>
        <v>#N/A</v>
      </c>
      <c r="C1349" s="4">
        <f>VLOOKUP($A1349,'Implied Correlation'!G:H,2,0)</f>
        <v>67.03</v>
      </c>
      <c r="D1349" s="4">
        <f>VLOOKUP($A1349,'Implied Correlation'!A:B,2,0)</f>
        <v>57.77</v>
      </c>
      <c r="E1349" s="4">
        <f t="shared" si="84"/>
        <v>62.400000000000006</v>
      </c>
      <c r="F1349" s="4">
        <f t="shared" si="85"/>
        <v>67.03</v>
      </c>
      <c r="G1349" s="4">
        <f t="shared" si="86"/>
        <v>57.77</v>
      </c>
      <c r="H1349" s="4">
        <f t="shared" si="87"/>
        <v>62.400000000000006</v>
      </c>
    </row>
    <row r="1350" spans="1:8" x14ac:dyDescent="0.35">
      <c r="A1350" s="5">
        <v>41324</v>
      </c>
      <c r="B1350" s="4" t="e">
        <f>VLOOKUP($A1350,'Implied Correlation'!D:E,2,0)</f>
        <v>#N/A</v>
      </c>
      <c r="C1350" s="4">
        <f>VLOOKUP($A1350,'Implied Correlation'!G:H,2,0)</f>
        <v>66.03</v>
      </c>
      <c r="D1350" s="4">
        <f>VLOOKUP($A1350,'Implied Correlation'!A:B,2,0)</f>
        <v>57.46</v>
      </c>
      <c r="E1350" s="4">
        <f t="shared" si="84"/>
        <v>61.745000000000005</v>
      </c>
      <c r="F1350" s="4">
        <f t="shared" si="85"/>
        <v>66.03</v>
      </c>
      <c r="G1350" s="4">
        <f t="shared" si="86"/>
        <v>57.46</v>
      </c>
      <c r="H1350" s="4">
        <f t="shared" si="87"/>
        <v>61.745000000000005</v>
      </c>
    </row>
    <row r="1351" spans="1:8" x14ac:dyDescent="0.35">
      <c r="A1351" s="5">
        <v>41325</v>
      </c>
      <c r="B1351" s="4" t="e">
        <f>VLOOKUP($A1351,'Implied Correlation'!D:E,2,0)</f>
        <v>#N/A</v>
      </c>
      <c r="C1351" s="4">
        <f>VLOOKUP($A1351,'Implied Correlation'!G:H,2,0)</f>
        <v>69.47</v>
      </c>
      <c r="D1351" s="4">
        <f>VLOOKUP($A1351,'Implied Correlation'!A:B,2,0)</f>
        <v>60.73</v>
      </c>
      <c r="E1351" s="4">
        <f t="shared" si="84"/>
        <v>65.099999999999994</v>
      </c>
      <c r="F1351" s="4">
        <f t="shared" si="85"/>
        <v>69.47</v>
      </c>
      <c r="G1351" s="4">
        <f t="shared" si="86"/>
        <v>60.73</v>
      </c>
      <c r="H1351" s="4">
        <f t="shared" si="87"/>
        <v>65.099999999999994</v>
      </c>
    </row>
    <row r="1352" spans="1:8" x14ac:dyDescent="0.35">
      <c r="A1352" s="5">
        <v>41326</v>
      </c>
      <c r="B1352" s="4" t="e">
        <f>VLOOKUP($A1352,'Implied Correlation'!D:E,2,0)</f>
        <v>#N/A</v>
      </c>
      <c r="C1352" s="4">
        <f>VLOOKUP($A1352,'Implied Correlation'!G:H,2,0)</f>
        <v>67.42</v>
      </c>
      <c r="D1352" s="4">
        <f>VLOOKUP($A1352,'Implied Correlation'!A:B,2,0)</f>
        <v>60.07</v>
      </c>
      <c r="E1352" s="4">
        <f t="shared" si="84"/>
        <v>63.745000000000005</v>
      </c>
      <c r="F1352" s="4">
        <f t="shared" si="85"/>
        <v>67.42</v>
      </c>
      <c r="G1352" s="4">
        <f t="shared" si="86"/>
        <v>60.07</v>
      </c>
      <c r="H1352" s="4">
        <f t="shared" si="87"/>
        <v>63.745000000000005</v>
      </c>
    </row>
    <row r="1353" spans="1:8" x14ac:dyDescent="0.35">
      <c r="A1353" s="5">
        <v>41327</v>
      </c>
      <c r="B1353" s="4" t="e">
        <f>VLOOKUP($A1353,'Implied Correlation'!D:E,2,0)</f>
        <v>#N/A</v>
      </c>
      <c r="C1353" s="4">
        <f>VLOOKUP($A1353,'Implied Correlation'!G:H,2,0)</f>
        <v>67.08</v>
      </c>
      <c r="D1353" s="4">
        <f>VLOOKUP($A1353,'Implied Correlation'!A:B,2,0)</f>
        <v>58.24</v>
      </c>
      <c r="E1353" s="4">
        <f t="shared" si="84"/>
        <v>62.66</v>
      </c>
      <c r="F1353" s="4">
        <f t="shared" si="85"/>
        <v>67.08</v>
      </c>
      <c r="G1353" s="4">
        <f t="shared" si="86"/>
        <v>58.24</v>
      </c>
      <c r="H1353" s="4">
        <f t="shared" si="87"/>
        <v>62.660000000000004</v>
      </c>
    </row>
    <row r="1354" spans="1:8" x14ac:dyDescent="0.35">
      <c r="A1354" s="5">
        <v>41330</v>
      </c>
      <c r="B1354" s="4" t="e">
        <f>VLOOKUP($A1354,'Implied Correlation'!D:E,2,0)</f>
        <v>#N/A</v>
      </c>
      <c r="C1354" s="4">
        <f>VLOOKUP($A1354,'Implied Correlation'!G:H,2,0)</f>
        <v>70.17</v>
      </c>
      <c r="D1354" s="4">
        <f>VLOOKUP($A1354,'Implied Correlation'!A:B,2,0)</f>
        <v>63.86</v>
      </c>
      <c r="E1354" s="4">
        <f t="shared" si="84"/>
        <v>67.015000000000001</v>
      </c>
      <c r="F1354" s="4">
        <f t="shared" si="85"/>
        <v>70.17</v>
      </c>
      <c r="G1354" s="4">
        <f t="shared" si="86"/>
        <v>63.86</v>
      </c>
      <c r="H1354" s="4">
        <f t="shared" si="87"/>
        <v>67.015000000000001</v>
      </c>
    </row>
    <row r="1355" spans="1:8" x14ac:dyDescent="0.35">
      <c r="A1355" s="5">
        <v>41331</v>
      </c>
      <c r="B1355" s="4" t="e">
        <f>VLOOKUP($A1355,'Implied Correlation'!D:E,2,0)</f>
        <v>#N/A</v>
      </c>
      <c r="C1355" s="4">
        <f>VLOOKUP($A1355,'Implied Correlation'!G:H,2,0)</f>
        <v>69.28</v>
      </c>
      <c r="D1355" s="4">
        <f>VLOOKUP($A1355,'Implied Correlation'!A:B,2,0)</f>
        <v>60.98</v>
      </c>
      <c r="E1355" s="4">
        <f t="shared" si="84"/>
        <v>65.13</v>
      </c>
      <c r="F1355" s="4">
        <f t="shared" si="85"/>
        <v>69.28</v>
      </c>
      <c r="G1355" s="4">
        <f t="shared" si="86"/>
        <v>60.98</v>
      </c>
      <c r="H1355" s="4">
        <f t="shared" si="87"/>
        <v>65.13</v>
      </c>
    </row>
    <row r="1356" spans="1:8" x14ac:dyDescent="0.35">
      <c r="A1356" s="5">
        <v>41332</v>
      </c>
      <c r="B1356" s="4" t="e">
        <f>VLOOKUP($A1356,'Implied Correlation'!D:E,2,0)</f>
        <v>#N/A</v>
      </c>
      <c r="C1356" s="4">
        <f>VLOOKUP($A1356,'Implied Correlation'!G:H,2,0)</f>
        <v>66.069999999999993</v>
      </c>
      <c r="D1356" s="4">
        <f>VLOOKUP($A1356,'Implied Correlation'!A:B,2,0)</f>
        <v>59.23</v>
      </c>
      <c r="E1356" s="4">
        <f t="shared" si="84"/>
        <v>62.649999999999991</v>
      </c>
      <c r="F1356" s="4">
        <f t="shared" si="85"/>
        <v>66.069999999999993</v>
      </c>
      <c r="G1356" s="4">
        <f t="shared" si="86"/>
        <v>59.23</v>
      </c>
      <c r="H1356" s="4">
        <f t="shared" si="87"/>
        <v>62.649999999999984</v>
      </c>
    </row>
    <row r="1357" spans="1:8" x14ac:dyDescent="0.35">
      <c r="A1357" s="5">
        <v>41333</v>
      </c>
      <c r="B1357" s="4" t="e">
        <f>VLOOKUP($A1357,'Implied Correlation'!D:E,2,0)</f>
        <v>#N/A</v>
      </c>
      <c r="C1357" s="4">
        <f>VLOOKUP($A1357,'Implied Correlation'!G:H,2,0)</f>
        <v>67.23</v>
      </c>
      <c r="D1357" s="4">
        <f>VLOOKUP($A1357,'Implied Correlation'!A:B,2,0)</f>
        <v>60.02</v>
      </c>
      <c r="E1357" s="4">
        <f t="shared" si="84"/>
        <v>63.625</v>
      </c>
      <c r="F1357" s="4">
        <f t="shared" si="85"/>
        <v>67.23</v>
      </c>
      <c r="G1357" s="4">
        <f t="shared" si="86"/>
        <v>60.02</v>
      </c>
      <c r="H1357" s="4">
        <f t="shared" si="87"/>
        <v>63.625000000000007</v>
      </c>
    </row>
    <row r="1358" spans="1:8" x14ac:dyDescent="0.35">
      <c r="A1358" s="5">
        <v>41334</v>
      </c>
      <c r="B1358" s="4" t="e">
        <f>VLOOKUP($A1358,'Implied Correlation'!D:E,2,0)</f>
        <v>#N/A</v>
      </c>
      <c r="C1358" s="4">
        <f>VLOOKUP($A1358,'Implied Correlation'!G:H,2,0)</f>
        <v>66.040000000000006</v>
      </c>
      <c r="D1358" s="4">
        <f>VLOOKUP($A1358,'Implied Correlation'!A:B,2,0)</f>
        <v>59.94</v>
      </c>
      <c r="E1358" s="4">
        <f t="shared" si="84"/>
        <v>62.99</v>
      </c>
      <c r="F1358" s="4">
        <f t="shared" si="85"/>
        <v>66.040000000000006</v>
      </c>
      <c r="G1358" s="4">
        <f t="shared" si="86"/>
        <v>59.94</v>
      </c>
      <c r="H1358" s="4">
        <f t="shared" si="87"/>
        <v>62.99</v>
      </c>
    </row>
    <row r="1359" spans="1:8" x14ac:dyDescent="0.35">
      <c r="A1359" s="5">
        <v>41337</v>
      </c>
      <c r="B1359" s="4" t="e">
        <f>VLOOKUP($A1359,'Implied Correlation'!D:E,2,0)</f>
        <v>#N/A</v>
      </c>
      <c r="C1359" s="4">
        <f>VLOOKUP($A1359,'Implied Correlation'!G:H,2,0)</f>
        <v>63.27</v>
      </c>
      <c r="D1359" s="4">
        <f>VLOOKUP($A1359,'Implied Correlation'!A:B,2,0)</f>
        <v>55.98</v>
      </c>
      <c r="E1359" s="4">
        <f t="shared" si="84"/>
        <v>59.625</v>
      </c>
      <c r="F1359" s="4">
        <f t="shared" si="85"/>
        <v>63.27</v>
      </c>
      <c r="G1359" s="4">
        <f t="shared" si="86"/>
        <v>55.98</v>
      </c>
      <c r="H1359" s="4">
        <f t="shared" si="87"/>
        <v>59.625</v>
      </c>
    </row>
    <row r="1360" spans="1:8" x14ac:dyDescent="0.35">
      <c r="A1360" s="5">
        <v>41338</v>
      </c>
      <c r="B1360" s="4" t="e">
        <f>VLOOKUP($A1360,'Implied Correlation'!D:E,2,0)</f>
        <v>#N/A</v>
      </c>
      <c r="C1360" s="4">
        <f>VLOOKUP($A1360,'Implied Correlation'!G:H,2,0)</f>
        <v>63.46</v>
      </c>
      <c r="D1360" s="4">
        <f>VLOOKUP($A1360,'Implied Correlation'!A:B,2,0)</f>
        <v>55.44</v>
      </c>
      <c r="E1360" s="4">
        <f t="shared" si="84"/>
        <v>59.45</v>
      </c>
      <c r="F1360" s="4">
        <f t="shared" si="85"/>
        <v>63.46</v>
      </c>
      <c r="G1360" s="4">
        <f t="shared" si="86"/>
        <v>55.44</v>
      </c>
      <c r="H1360" s="4">
        <f t="shared" si="87"/>
        <v>59.449999999999996</v>
      </c>
    </row>
    <row r="1361" spans="1:8" x14ac:dyDescent="0.35">
      <c r="A1361" s="5">
        <v>41339</v>
      </c>
      <c r="B1361" s="4" t="e">
        <f>VLOOKUP($A1361,'Implied Correlation'!D:E,2,0)</f>
        <v>#N/A</v>
      </c>
      <c r="C1361" s="4">
        <f>VLOOKUP($A1361,'Implied Correlation'!G:H,2,0)</f>
        <v>63.19</v>
      </c>
      <c r="D1361" s="4">
        <f>VLOOKUP($A1361,'Implied Correlation'!A:B,2,0)</f>
        <v>56.03</v>
      </c>
      <c r="E1361" s="4">
        <f t="shared" si="84"/>
        <v>59.61</v>
      </c>
      <c r="F1361" s="4">
        <f t="shared" si="85"/>
        <v>63.19</v>
      </c>
      <c r="G1361" s="4">
        <f t="shared" si="86"/>
        <v>56.03</v>
      </c>
      <c r="H1361" s="4">
        <f t="shared" si="87"/>
        <v>59.609999999999992</v>
      </c>
    </row>
    <row r="1362" spans="1:8" x14ac:dyDescent="0.35">
      <c r="A1362" s="5">
        <v>41340</v>
      </c>
      <c r="B1362" s="4" t="e">
        <f>VLOOKUP($A1362,'Implied Correlation'!D:E,2,0)</f>
        <v>#N/A</v>
      </c>
      <c r="C1362" s="4">
        <f>VLOOKUP($A1362,'Implied Correlation'!G:H,2,0)</f>
        <v>62.97</v>
      </c>
      <c r="D1362" s="4">
        <f>VLOOKUP($A1362,'Implied Correlation'!A:B,2,0)</f>
        <v>55.11</v>
      </c>
      <c r="E1362" s="4">
        <f t="shared" si="84"/>
        <v>59.04</v>
      </c>
      <c r="F1362" s="4">
        <f t="shared" si="85"/>
        <v>62.97</v>
      </c>
      <c r="G1362" s="4">
        <f t="shared" si="86"/>
        <v>55.11</v>
      </c>
      <c r="H1362" s="4">
        <f t="shared" si="87"/>
        <v>59.04</v>
      </c>
    </row>
    <row r="1363" spans="1:8" x14ac:dyDescent="0.35">
      <c r="A1363" s="5">
        <v>41341</v>
      </c>
      <c r="B1363" s="4" t="e">
        <f>VLOOKUP($A1363,'Implied Correlation'!D:E,2,0)</f>
        <v>#N/A</v>
      </c>
      <c r="C1363" s="4">
        <f>VLOOKUP($A1363,'Implied Correlation'!G:H,2,0)</f>
        <v>62.19</v>
      </c>
      <c r="D1363" s="4">
        <f>VLOOKUP($A1363,'Implied Correlation'!A:B,2,0)</f>
        <v>55.44</v>
      </c>
      <c r="E1363" s="4">
        <f t="shared" si="84"/>
        <v>58.814999999999998</v>
      </c>
      <c r="F1363" s="4">
        <f t="shared" si="85"/>
        <v>62.19</v>
      </c>
      <c r="G1363" s="4">
        <f t="shared" si="86"/>
        <v>55.44</v>
      </c>
      <c r="H1363" s="4">
        <f t="shared" si="87"/>
        <v>58.814999999999998</v>
      </c>
    </row>
    <row r="1364" spans="1:8" x14ac:dyDescent="0.35">
      <c r="A1364" s="5">
        <v>41344</v>
      </c>
      <c r="B1364" s="4" t="e">
        <f>VLOOKUP($A1364,'Implied Correlation'!D:E,2,0)</f>
        <v>#N/A</v>
      </c>
      <c r="C1364" s="4">
        <f>VLOOKUP($A1364,'Implied Correlation'!G:H,2,0)</f>
        <v>62.71</v>
      </c>
      <c r="D1364" s="4">
        <f>VLOOKUP($A1364,'Implied Correlation'!A:B,2,0)</f>
        <v>54.62</v>
      </c>
      <c r="E1364" s="4">
        <f t="shared" si="84"/>
        <v>58.664999999999999</v>
      </c>
      <c r="F1364" s="4">
        <f t="shared" si="85"/>
        <v>62.71</v>
      </c>
      <c r="G1364" s="4">
        <f t="shared" si="86"/>
        <v>54.62</v>
      </c>
      <c r="H1364" s="4">
        <f t="shared" si="87"/>
        <v>58.664999999999999</v>
      </c>
    </row>
    <row r="1365" spans="1:8" x14ac:dyDescent="0.35">
      <c r="A1365" s="5">
        <v>41345</v>
      </c>
      <c r="B1365" s="4" t="e">
        <f>VLOOKUP($A1365,'Implied Correlation'!D:E,2,0)</f>
        <v>#N/A</v>
      </c>
      <c r="C1365" s="4">
        <f>VLOOKUP($A1365,'Implied Correlation'!G:H,2,0)</f>
        <v>61.46</v>
      </c>
      <c r="D1365" s="4">
        <f>VLOOKUP($A1365,'Implied Correlation'!A:B,2,0)</f>
        <v>55.75</v>
      </c>
      <c r="E1365" s="4">
        <f t="shared" si="84"/>
        <v>58.605000000000004</v>
      </c>
      <c r="F1365" s="4">
        <f t="shared" si="85"/>
        <v>61.46</v>
      </c>
      <c r="G1365" s="4">
        <f t="shared" si="86"/>
        <v>55.75</v>
      </c>
      <c r="H1365" s="4">
        <f t="shared" si="87"/>
        <v>58.604999999999997</v>
      </c>
    </row>
    <row r="1366" spans="1:8" x14ac:dyDescent="0.35">
      <c r="A1366" s="5">
        <v>41346</v>
      </c>
      <c r="B1366" s="4" t="e">
        <f>VLOOKUP($A1366,'Implied Correlation'!D:E,2,0)</f>
        <v>#N/A</v>
      </c>
      <c r="C1366" s="4">
        <f>VLOOKUP($A1366,'Implied Correlation'!G:H,2,0)</f>
        <v>60.26</v>
      </c>
      <c r="D1366" s="4">
        <f>VLOOKUP($A1366,'Implied Correlation'!A:B,2,0)</f>
        <v>54.96</v>
      </c>
      <c r="E1366" s="4">
        <f t="shared" si="84"/>
        <v>57.61</v>
      </c>
      <c r="F1366" s="4">
        <f t="shared" si="85"/>
        <v>60.26</v>
      </c>
      <c r="G1366" s="4">
        <f t="shared" si="86"/>
        <v>54.96</v>
      </c>
      <c r="H1366" s="4">
        <f t="shared" si="87"/>
        <v>57.610000000000007</v>
      </c>
    </row>
    <row r="1367" spans="1:8" x14ac:dyDescent="0.35">
      <c r="A1367" s="5">
        <v>41347</v>
      </c>
      <c r="B1367" s="4" t="e">
        <f>VLOOKUP($A1367,'Implied Correlation'!D:E,2,0)</f>
        <v>#N/A</v>
      </c>
      <c r="C1367" s="4">
        <f>VLOOKUP($A1367,'Implied Correlation'!G:H,2,0)</f>
        <v>59.68</v>
      </c>
      <c r="D1367" s="4">
        <f>VLOOKUP($A1367,'Implied Correlation'!A:B,2,0)</f>
        <v>53.63</v>
      </c>
      <c r="E1367" s="4">
        <f t="shared" si="84"/>
        <v>56.655000000000001</v>
      </c>
      <c r="F1367" s="4">
        <f t="shared" si="85"/>
        <v>59.68</v>
      </c>
      <c r="G1367" s="4">
        <f t="shared" si="86"/>
        <v>53.63</v>
      </c>
      <c r="H1367" s="4">
        <f t="shared" si="87"/>
        <v>56.655000000000001</v>
      </c>
    </row>
    <row r="1368" spans="1:8" x14ac:dyDescent="0.35">
      <c r="A1368" s="5">
        <v>41348</v>
      </c>
      <c r="B1368" s="4" t="e">
        <f>VLOOKUP($A1368,'Implied Correlation'!D:E,2,0)</f>
        <v>#N/A</v>
      </c>
      <c r="C1368" s="4">
        <f>VLOOKUP($A1368,'Implied Correlation'!G:H,2,0)</f>
        <v>60.7</v>
      </c>
      <c r="D1368" s="4">
        <f>VLOOKUP($A1368,'Implied Correlation'!A:B,2,0)</f>
        <v>55.49</v>
      </c>
      <c r="E1368" s="4">
        <f t="shared" si="84"/>
        <v>58.094999999999999</v>
      </c>
      <c r="F1368" s="4">
        <f t="shared" si="85"/>
        <v>60.7</v>
      </c>
      <c r="G1368" s="4">
        <f t="shared" si="86"/>
        <v>55.49</v>
      </c>
      <c r="H1368" s="4">
        <f t="shared" si="87"/>
        <v>58.094999999999999</v>
      </c>
    </row>
    <row r="1369" spans="1:8" x14ac:dyDescent="0.35">
      <c r="A1369" s="5">
        <v>41351</v>
      </c>
      <c r="B1369" s="4" t="e">
        <f>VLOOKUP($A1369,'Implied Correlation'!D:E,2,0)</f>
        <v>#N/A</v>
      </c>
      <c r="C1369" s="4">
        <f>VLOOKUP($A1369,'Implied Correlation'!G:H,2,0)</f>
        <v>62.17</v>
      </c>
      <c r="D1369" s="4">
        <f>VLOOKUP($A1369,'Implied Correlation'!A:B,2,0)</f>
        <v>58.04</v>
      </c>
      <c r="E1369" s="4">
        <f t="shared" si="84"/>
        <v>60.105000000000004</v>
      </c>
      <c r="F1369" s="4">
        <f t="shared" si="85"/>
        <v>62.17</v>
      </c>
      <c r="G1369" s="4">
        <f t="shared" si="86"/>
        <v>58.04</v>
      </c>
      <c r="H1369" s="4">
        <f t="shared" si="87"/>
        <v>60.104999999999997</v>
      </c>
    </row>
    <row r="1370" spans="1:8" x14ac:dyDescent="0.35">
      <c r="A1370" s="5">
        <v>41352</v>
      </c>
      <c r="B1370" s="4" t="e">
        <f>VLOOKUP($A1370,'Implied Correlation'!D:E,2,0)</f>
        <v>#N/A</v>
      </c>
      <c r="C1370" s="4">
        <f>VLOOKUP($A1370,'Implied Correlation'!G:H,2,0)</f>
        <v>62.25</v>
      </c>
      <c r="D1370" s="4">
        <f>VLOOKUP($A1370,'Implied Correlation'!A:B,2,0)</f>
        <v>57.16</v>
      </c>
      <c r="E1370" s="4">
        <f t="shared" si="84"/>
        <v>59.704999999999998</v>
      </c>
      <c r="F1370" s="4">
        <f t="shared" si="85"/>
        <v>62.25</v>
      </c>
      <c r="G1370" s="4">
        <f t="shared" si="86"/>
        <v>57.16</v>
      </c>
      <c r="H1370" s="4">
        <f t="shared" si="87"/>
        <v>59.705000000000005</v>
      </c>
    </row>
    <row r="1371" spans="1:8" x14ac:dyDescent="0.35">
      <c r="A1371" s="5">
        <v>41353</v>
      </c>
      <c r="B1371" s="4" t="e">
        <f>VLOOKUP($A1371,'Implied Correlation'!D:E,2,0)</f>
        <v>#N/A</v>
      </c>
      <c r="C1371" s="4">
        <f>VLOOKUP($A1371,'Implied Correlation'!G:H,2,0)</f>
        <v>60.32</v>
      </c>
      <c r="D1371" s="4">
        <f>VLOOKUP($A1371,'Implied Correlation'!A:B,2,0)</f>
        <v>55.16</v>
      </c>
      <c r="E1371" s="4">
        <f t="shared" si="84"/>
        <v>57.739999999999995</v>
      </c>
      <c r="F1371" s="4">
        <f t="shared" si="85"/>
        <v>60.32</v>
      </c>
      <c r="G1371" s="4">
        <f t="shared" si="86"/>
        <v>55.16</v>
      </c>
      <c r="H1371" s="4">
        <f t="shared" si="87"/>
        <v>57.74</v>
      </c>
    </row>
    <row r="1372" spans="1:8" x14ac:dyDescent="0.35">
      <c r="A1372" s="5">
        <v>41354</v>
      </c>
      <c r="B1372" s="4" t="e">
        <f>VLOOKUP($A1372,'Implied Correlation'!D:E,2,0)</f>
        <v>#N/A</v>
      </c>
      <c r="C1372" s="4">
        <f>VLOOKUP($A1372,'Implied Correlation'!G:H,2,0)</f>
        <v>61.46</v>
      </c>
      <c r="D1372" s="4">
        <f>VLOOKUP($A1372,'Implied Correlation'!A:B,2,0)</f>
        <v>55.7</v>
      </c>
      <c r="E1372" s="4">
        <f t="shared" si="84"/>
        <v>58.58</v>
      </c>
      <c r="F1372" s="4">
        <f t="shared" si="85"/>
        <v>61.46</v>
      </c>
      <c r="G1372" s="4">
        <f t="shared" si="86"/>
        <v>55.7</v>
      </c>
      <c r="H1372" s="4">
        <f t="shared" si="87"/>
        <v>58.580000000000005</v>
      </c>
    </row>
    <row r="1373" spans="1:8" x14ac:dyDescent="0.35">
      <c r="A1373" s="5">
        <v>41355</v>
      </c>
      <c r="B1373" s="4" t="e">
        <f>VLOOKUP($A1373,'Implied Correlation'!D:E,2,0)</f>
        <v>#N/A</v>
      </c>
      <c r="C1373" s="4">
        <f>VLOOKUP($A1373,'Implied Correlation'!G:H,2,0)</f>
        <v>61.42</v>
      </c>
      <c r="D1373" s="4">
        <f>VLOOKUP($A1373,'Implied Correlation'!A:B,2,0)</f>
        <v>55.18</v>
      </c>
      <c r="E1373" s="4">
        <f t="shared" si="84"/>
        <v>58.3</v>
      </c>
      <c r="F1373" s="4">
        <f t="shared" si="85"/>
        <v>61.42</v>
      </c>
      <c r="G1373" s="4">
        <f t="shared" si="86"/>
        <v>55.18</v>
      </c>
      <c r="H1373" s="4">
        <f t="shared" si="87"/>
        <v>58.300000000000004</v>
      </c>
    </row>
    <row r="1374" spans="1:8" x14ac:dyDescent="0.35">
      <c r="A1374" s="5">
        <v>41358</v>
      </c>
      <c r="B1374" s="4" t="e">
        <f>VLOOKUP($A1374,'Implied Correlation'!D:E,2,0)</f>
        <v>#N/A</v>
      </c>
      <c r="C1374" s="4">
        <f>VLOOKUP($A1374,'Implied Correlation'!G:H,2,0)</f>
        <v>61.39</v>
      </c>
      <c r="D1374" s="4">
        <f>VLOOKUP($A1374,'Implied Correlation'!A:B,2,0)</f>
        <v>54.82</v>
      </c>
      <c r="E1374" s="4">
        <f t="shared" si="84"/>
        <v>58.105000000000004</v>
      </c>
      <c r="F1374" s="4">
        <f t="shared" si="85"/>
        <v>61.39</v>
      </c>
      <c r="G1374" s="4">
        <f t="shared" si="86"/>
        <v>54.82</v>
      </c>
      <c r="H1374" s="4">
        <f t="shared" si="87"/>
        <v>58.104999999999997</v>
      </c>
    </row>
    <row r="1375" spans="1:8" x14ac:dyDescent="0.35">
      <c r="A1375" s="5">
        <v>41359</v>
      </c>
      <c r="B1375" s="4" t="e">
        <f>VLOOKUP($A1375,'Implied Correlation'!D:E,2,0)</f>
        <v>#N/A</v>
      </c>
      <c r="C1375" s="4">
        <f>VLOOKUP($A1375,'Implied Correlation'!G:H,2,0)</f>
        <v>60.37</v>
      </c>
      <c r="D1375" s="4">
        <f>VLOOKUP($A1375,'Implied Correlation'!A:B,2,0)</f>
        <v>54.84</v>
      </c>
      <c r="E1375" s="4">
        <f t="shared" si="84"/>
        <v>57.605000000000004</v>
      </c>
      <c r="F1375" s="4">
        <f t="shared" si="85"/>
        <v>60.37</v>
      </c>
      <c r="G1375" s="4">
        <f t="shared" si="86"/>
        <v>54.84</v>
      </c>
      <c r="H1375" s="4">
        <f t="shared" si="87"/>
        <v>57.604999999999997</v>
      </c>
    </row>
    <row r="1376" spans="1:8" x14ac:dyDescent="0.35">
      <c r="A1376" s="5">
        <v>41360</v>
      </c>
      <c r="B1376" s="4" t="e">
        <f>VLOOKUP($A1376,'Implied Correlation'!D:E,2,0)</f>
        <v>#N/A</v>
      </c>
      <c r="C1376" s="4">
        <f>VLOOKUP($A1376,'Implied Correlation'!G:H,2,0)</f>
        <v>62.05</v>
      </c>
      <c r="D1376" s="4">
        <f>VLOOKUP($A1376,'Implied Correlation'!A:B,2,0)</f>
        <v>55.71</v>
      </c>
      <c r="E1376" s="4">
        <f t="shared" si="84"/>
        <v>58.879999999999995</v>
      </c>
      <c r="F1376" s="4">
        <f t="shared" si="85"/>
        <v>62.05</v>
      </c>
      <c r="G1376" s="4">
        <f t="shared" si="86"/>
        <v>55.71</v>
      </c>
      <c r="H1376" s="4">
        <f t="shared" si="87"/>
        <v>58.879999999999995</v>
      </c>
    </row>
    <row r="1377" spans="1:8" x14ac:dyDescent="0.35">
      <c r="A1377" s="5">
        <v>41361</v>
      </c>
      <c r="B1377" s="4" t="e">
        <f>VLOOKUP($A1377,'Implied Correlation'!D:E,2,0)</f>
        <v>#N/A</v>
      </c>
      <c r="C1377" s="4">
        <f>VLOOKUP($A1377,'Implied Correlation'!G:H,2,0)</f>
        <v>62.38</v>
      </c>
      <c r="D1377" s="4">
        <f>VLOOKUP($A1377,'Implied Correlation'!A:B,2,0)</f>
        <v>55.79</v>
      </c>
      <c r="E1377" s="4">
        <f t="shared" si="84"/>
        <v>59.085000000000001</v>
      </c>
      <c r="F1377" s="4">
        <f t="shared" si="85"/>
        <v>62.38</v>
      </c>
      <c r="G1377" s="4">
        <f t="shared" si="86"/>
        <v>55.79</v>
      </c>
      <c r="H1377" s="4">
        <f t="shared" si="87"/>
        <v>59.085000000000001</v>
      </c>
    </row>
    <row r="1378" spans="1:8" x14ac:dyDescent="0.35">
      <c r="A1378" s="5">
        <v>41365</v>
      </c>
      <c r="B1378" s="4" t="e">
        <f>VLOOKUP($A1378,'Implied Correlation'!D:E,2,0)</f>
        <v>#N/A</v>
      </c>
      <c r="C1378" s="4">
        <f>VLOOKUP($A1378,'Implied Correlation'!G:H,2,0)</f>
        <v>63.91</v>
      </c>
      <c r="D1378" s="4">
        <f>VLOOKUP($A1378,'Implied Correlation'!A:B,2,0)</f>
        <v>57.56</v>
      </c>
      <c r="E1378" s="4">
        <f t="shared" si="84"/>
        <v>60.734999999999999</v>
      </c>
      <c r="F1378" s="4">
        <f t="shared" si="85"/>
        <v>63.91</v>
      </c>
      <c r="G1378" s="4">
        <f t="shared" si="86"/>
        <v>57.56</v>
      </c>
      <c r="H1378" s="4">
        <f t="shared" si="87"/>
        <v>60.734999999999992</v>
      </c>
    </row>
    <row r="1379" spans="1:8" x14ac:dyDescent="0.35">
      <c r="A1379" s="5">
        <v>41366</v>
      </c>
      <c r="B1379" s="4" t="e">
        <f>VLOOKUP($A1379,'Implied Correlation'!D:E,2,0)</f>
        <v>#N/A</v>
      </c>
      <c r="C1379" s="4">
        <f>VLOOKUP($A1379,'Implied Correlation'!G:H,2,0)</f>
        <v>63.85</v>
      </c>
      <c r="D1379" s="4">
        <f>VLOOKUP($A1379,'Implied Correlation'!A:B,2,0)</f>
        <v>55.93</v>
      </c>
      <c r="E1379" s="4">
        <f t="shared" si="84"/>
        <v>59.89</v>
      </c>
      <c r="F1379" s="4">
        <f t="shared" si="85"/>
        <v>63.85</v>
      </c>
      <c r="G1379" s="4">
        <f t="shared" si="86"/>
        <v>55.93</v>
      </c>
      <c r="H1379" s="4">
        <f t="shared" si="87"/>
        <v>59.890000000000008</v>
      </c>
    </row>
    <row r="1380" spans="1:8" x14ac:dyDescent="0.35">
      <c r="A1380" s="5">
        <v>41367</v>
      </c>
      <c r="B1380" s="4" t="e">
        <f>VLOOKUP($A1380,'Implied Correlation'!D:E,2,0)</f>
        <v>#N/A</v>
      </c>
      <c r="C1380" s="4">
        <f>VLOOKUP($A1380,'Implied Correlation'!G:H,2,0)</f>
        <v>62.9</v>
      </c>
      <c r="D1380" s="4">
        <f>VLOOKUP($A1380,'Implied Correlation'!A:B,2,0)</f>
        <v>57.61</v>
      </c>
      <c r="E1380" s="4">
        <f t="shared" si="84"/>
        <v>60.254999999999995</v>
      </c>
      <c r="F1380" s="4">
        <f t="shared" si="85"/>
        <v>62.9</v>
      </c>
      <c r="G1380" s="4">
        <f t="shared" si="86"/>
        <v>57.61</v>
      </c>
      <c r="H1380" s="4">
        <f t="shared" si="87"/>
        <v>60.254999999999995</v>
      </c>
    </row>
    <row r="1381" spans="1:8" x14ac:dyDescent="0.35">
      <c r="A1381" s="5">
        <v>41368</v>
      </c>
      <c r="B1381" s="4" t="e">
        <f>VLOOKUP($A1381,'Implied Correlation'!D:E,2,0)</f>
        <v>#N/A</v>
      </c>
      <c r="C1381" s="4">
        <f>VLOOKUP($A1381,'Implied Correlation'!G:H,2,0)</f>
        <v>62.98</v>
      </c>
      <c r="D1381" s="4">
        <f>VLOOKUP($A1381,'Implied Correlation'!A:B,2,0)</f>
        <v>56.08</v>
      </c>
      <c r="E1381" s="4">
        <f t="shared" si="84"/>
        <v>59.53</v>
      </c>
      <c r="F1381" s="4">
        <f t="shared" si="85"/>
        <v>62.98</v>
      </c>
      <c r="G1381" s="4">
        <f t="shared" si="86"/>
        <v>56.08</v>
      </c>
      <c r="H1381" s="4">
        <f t="shared" si="87"/>
        <v>59.529999999999994</v>
      </c>
    </row>
    <row r="1382" spans="1:8" x14ac:dyDescent="0.35">
      <c r="A1382" s="5">
        <v>41369</v>
      </c>
      <c r="B1382" s="4" t="e">
        <f>VLOOKUP($A1382,'Implied Correlation'!D:E,2,0)</f>
        <v>#N/A</v>
      </c>
      <c r="C1382" s="4">
        <f>VLOOKUP($A1382,'Implied Correlation'!G:H,2,0)</f>
        <v>63.39</v>
      </c>
      <c r="D1382" s="4">
        <f>VLOOKUP($A1382,'Implied Correlation'!A:B,2,0)</f>
        <v>55.49</v>
      </c>
      <c r="E1382" s="4">
        <f t="shared" si="84"/>
        <v>59.44</v>
      </c>
      <c r="F1382" s="4">
        <f t="shared" si="85"/>
        <v>63.39</v>
      </c>
      <c r="G1382" s="4">
        <f t="shared" si="86"/>
        <v>55.49</v>
      </c>
      <c r="H1382" s="4">
        <f t="shared" si="87"/>
        <v>59.44</v>
      </c>
    </row>
    <row r="1383" spans="1:8" x14ac:dyDescent="0.35">
      <c r="A1383" s="5">
        <v>41372</v>
      </c>
      <c r="B1383" s="4" t="e">
        <f>VLOOKUP($A1383,'Implied Correlation'!D:E,2,0)</f>
        <v>#N/A</v>
      </c>
      <c r="C1383" s="4">
        <f>VLOOKUP($A1383,'Implied Correlation'!G:H,2,0)</f>
        <v>61.66</v>
      </c>
      <c r="D1383" s="4">
        <f>VLOOKUP($A1383,'Implied Correlation'!A:B,2,0)</f>
        <v>52.76</v>
      </c>
      <c r="E1383" s="4">
        <f t="shared" si="84"/>
        <v>57.209999999999994</v>
      </c>
      <c r="F1383" s="4">
        <f t="shared" si="85"/>
        <v>61.66</v>
      </c>
      <c r="G1383" s="4">
        <f t="shared" si="86"/>
        <v>52.76</v>
      </c>
      <c r="H1383" s="4">
        <f t="shared" si="87"/>
        <v>57.21</v>
      </c>
    </row>
    <row r="1384" spans="1:8" x14ac:dyDescent="0.35">
      <c r="A1384" s="5">
        <v>41373</v>
      </c>
      <c r="B1384" s="4" t="e">
        <f>VLOOKUP($A1384,'Implied Correlation'!D:E,2,0)</f>
        <v>#N/A</v>
      </c>
      <c r="C1384" s="4">
        <f>VLOOKUP($A1384,'Implied Correlation'!G:H,2,0)</f>
        <v>61.08</v>
      </c>
      <c r="D1384" s="4">
        <f>VLOOKUP($A1384,'Implied Correlation'!A:B,2,0)</f>
        <v>52.97</v>
      </c>
      <c r="E1384" s="4">
        <f t="shared" si="84"/>
        <v>57.024999999999999</v>
      </c>
      <c r="F1384" s="4">
        <f t="shared" si="85"/>
        <v>61.08</v>
      </c>
      <c r="G1384" s="4">
        <f t="shared" si="86"/>
        <v>52.97</v>
      </c>
      <c r="H1384" s="4">
        <f t="shared" si="87"/>
        <v>57.024999999999999</v>
      </c>
    </row>
    <row r="1385" spans="1:8" x14ac:dyDescent="0.35">
      <c r="A1385" s="5">
        <v>41374</v>
      </c>
      <c r="B1385" s="4" t="e">
        <f>VLOOKUP($A1385,'Implied Correlation'!D:E,2,0)</f>
        <v>#N/A</v>
      </c>
      <c r="C1385" s="4">
        <f>VLOOKUP($A1385,'Implied Correlation'!G:H,2,0)</f>
        <v>59.94</v>
      </c>
      <c r="D1385" s="4">
        <f>VLOOKUP($A1385,'Implied Correlation'!A:B,2,0)</f>
        <v>51.27</v>
      </c>
      <c r="E1385" s="4">
        <f t="shared" si="84"/>
        <v>55.605000000000004</v>
      </c>
      <c r="F1385" s="4">
        <f t="shared" si="85"/>
        <v>59.94</v>
      </c>
      <c r="G1385" s="4">
        <f t="shared" si="86"/>
        <v>51.27</v>
      </c>
      <c r="H1385" s="4">
        <f t="shared" si="87"/>
        <v>55.604999999999997</v>
      </c>
    </row>
    <row r="1386" spans="1:8" x14ac:dyDescent="0.35">
      <c r="A1386" s="5">
        <v>41375</v>
      </c>
      <c r="B1386" s="4" t="e">
        <f>VLOOKUP($A1386,'Implied Correlation'!D:E,2,0)</f>
        <v>#N/A</v>
      </c>
      <c r="C1386" s="4">
        <f>VLOOKUP($A1386,'Implied Correlation'!G:H,2,0)</f>
        <v>59.73</v>
      </c>
      <c r="D1386" s="4">
        <f>VLOOKUP($A1386,'Implied Correlation'!A:B,2,0)</f>
        <v>50.97</v>
      </c>
      <c r="E1386" s="4">
        <f t="shared" si="84"/>
        <v>55.349999999999994</v>
      </c>
      <c r="F1386" s="4">
        <f t="shared" si="85"/>
        <v>59.73</v>
      </c>
      <c r="G1386" s="4">
        <f t="shared" si="86"/>
        <v>50.97</v>
      </c>
      <c r="H1386" s="4">
        <f t="shared" si="87"/>
        <v>55.349999999999994</v>
      </c>
    </row>
    <row r="1387" spans="1:8" x14ac:dyDescent="0.35">
      <c r="A1387" s="5">
        <v>41376</v>
      </c>
      <c r="B1387" s="4" t="e">
        <f>VLOOKUP($A1387,'Implied Correlation'!D:E,2,0)</f>
        <v>#N/A</v>
      </c>
      <c r="C1387" s="4">
        <f>VLOOKUP($A1387,'Implied Correlation'!G:H,2,0)</f>
        <v>59.53</v>
      </c>
      <c r="D1387" s="4">
        <f>VLOOKUP($A1387,'Implied Correlation'!A:B,2,0)</f>
        <v>51.59</v>
      </c>
      <c r="E1387" s="4">
        <f t="shared" si="84"/>
        <v>55.56</v>
      </c>
      <c r="F1387" s="4">
        <f t="shared" si="85"/>
        <v>59.53</v>
      </c>
      <c r="G1387" s="4">
        <f t="shared" si="86"/>
        <v>51.59</v>
      </c>
      <c r="H1387" s="4">
        <f t="shared" si="87"/>
        <v>55.56</v>
      </c>
    </row>
    <row r="1388" spans="1:8" x14ac:dyDescent="0.35">
      <c r="A1388" s="5">
        <v>41379</v>
      </c>
      <c r="B1388" s="4" t="e">
        <f>VLOOKUP($A1388,'Implied Correlation'!D:E,2,0)</f>
        <v>#N/A</v>
      </c>
      <c r="C1388" s="4">
        <f>VLOOKUP($A1388,'Implied Correlation'!G:H,2,0)</f>
        <v>63.95</v>
      </c>
      <c r="D1388" s="4">
        <f>VLOOKUP($A1388,'Implied Correlation'!A:B,2,0)</f>
        <v>58.06</v>
      </c>
      <c r="E1388" s="4">
        <f t="shared" si="84"/>
        <v>61.005000000000003</v>
      </c>
      <c r="F1388" s="4">
        <f t="shared" si="85"/>
        <v>63.95</v>
      </c>
      <c r="G1388" s="4">
        <f t="shared" si="86"/>
        <v>58.06</v>
      </c>
      <c r="H1388" s="4">
        <f t="shared" si="87"/>
        <v>61.005000000000003</v>
      </c>
    </row>
    <row r="1389" spans="1:8" x14ac:dyDescent="0.35">
      <c r="A1389" s="5">
        <v>41380</v>
      </c>
      <c r="B1389" s="4" t="e">
        <f>VLOOKUP($A1389,'Implied Correlation'!D:E,2,0)</f>
        <v>#N/A</v>
      </c>
      <c r="C1389" s="4">
        <f>VLOOKUP($A1389,'Implied Correlation'!G:H,2,0)</f>
        <v>60.24</v>
      </c>
      <c r="D1389" s="4">
        <f>VLOOKUP($A1389,'Implied Correlation'!A:B,2,0)</f>
        <v>52.83</v>
      </c>
      <c r="E1389" s="4">
        <f t="shared" si="84"/>
        <v>56.534999999999997</v>
      </c>
      <c r="F1389" s="4">
        <f t="shared" si="85"/>
        <v>60.24</v>
      </c>
      <c r="G1389" s="4">
        <f t="shared" si="86"/>
        <v>52.83</v>
      </c>
      <c r="H1389" s="4">
        <f t="shared" si="87"/>
        <v>56.535000000000004</v>
      </c>
    </row>
    <row r="1390" spans="1:8" x14ac:dyDescent="0.35">
      <c r="A1390" s="5">
        <v>41381</v>
      </c>
      <c r="B1390" s="4" t="e">
        <f>VLOOKUP($A1390,'Implied Correlation'!D:E,2,0)</f>
        <v>#N/A</v>
      </c>
      <c r="C1390" s="4">
        <f>VLOOKUP($A1390,'Implied Correlation'!G:H,2,0)</f>
        <v>63.78</v>
      </c>
      <c r="D1390" s="4">
        <f>VLOOKUP($A1390,'Implied Correlation'!A:B,2,0)</f>
        <v>56.05</v>
      </c>
      <c r="E1390" s="4">
        <f t="shared" si="84"/>
        <v>59.914999999999999</v>
      </c>
      <c r="F1390" s="4">
        <f t="shared" si="85"/>
        <v>63.78</v>
      </c>
      <c r="G1390" s="4">
        <f t="shared" si="86"/>
        <v>56.05</v>
      </c>
      <c r="H1390" s="4">
        <f t="shared" si="87"/>
        <v>59.914999999999999</v>
      </c>
    </row>
    <row r="1391" spans="1:8" x14ac:dyDescent="0.35">
      <c r="A1391" s="5">
        <v>41382</v>
      </c>
      <c r="B1391" s="4" t="e">
        <f>VLOOKUP($A1391,'Implied Correlation'!D:E,2,0)</f>
        <v>#N/A</v>
      </c>
      <c r="C1391" s="4">
        <f>VLOOKUP($A1391,'Implied Correlation'!G:H,2,0)</f>
        <v>66.040000000000006</v>
      </c>
      <c r="D1391" s="4">
        <f>VLOOKUP($A1391,'Implied Correlation'!A:B,2,0)</f>
        <v>58.28</v>
      </c>
      <c r="E1391" s="4">
        <f t="shared" si="84"/>
        <v>62.160000000000004</v>
      </c>
      <c r="F1391" s="4">
        <f t="shared" si="85"/>
        <v>66.040000000000006</v>
      </c>
      <c r="G1391" s="4">
        <f t="shared" si="86"/>
        <v>58.28</v>
      </c>
      <c r="H1391" s="4">
        <f t="shared" si="87"/>
        <v>62.160000000000004</v>
      </c>
    </row>
    <row r="1392" spans="1:8" x14ac:dyDescent="0.35">
      <c r="A1392" s="5">
        <v>41383</v>
      </c>
      <c r="B1392" s="4" t="e">
        <f>VLOOKUP($A1392,'Implied Correlation'!D:E,2,0)</f>
        <v>#N/A</v>
      </c>
      <c r="C1392" s="4">
        <f>VLOOKUP($A1392,'Implied Correlation'!G:H,2,0)</f>
        <v>63.75</v>
      </c>
      <c r="D1392" s="4">
        <f>VLOOKUP($A1392,'Implied Correlation'!A:B,2,0)</f>
        <v>56.01</v>
      </c>
      <c r="E1392" s="4">
        <f t="shared" si="84"/>
        <v>59.879999999999995</v>
      </c>
      <c r="F1392" s="4">
        <f t="shared" si="85"/>
        <v>63.75</v>
      </c>
      <c r="G1392" s="4">
        <f t="shared" si="86"/>
        <v>56.01</v>
      </c>
      <c r="H1392" s="4">
        <f t="shared" si="87"/>
        <v>59.879999999999995</v>
      </c>
    </row>
    <row r="1393" spans="1:8" x14ac:dyDescent="0.35">
      <c r="A1393" s="5">
        <v>41386</v>
      </c>
      <c r="B1393" s="4" t="e">
        <f>VLOOKUP($A1393,'Implied Correlation'!D:E,2,0)</f>
        <v>#N/A</v>
      </c>
      <c r="C1393" s="4">
        <f>VLOOKUP($A1393,'Implied Correlation'!G:H,2,0)</f>
        <v>62.69</v>
      </c>
      <c r="D1393" s="4">
        <f>VLOOKUP($A1393,'Implied Correlation'!A:B,2,0)</f>
        <v>55.11</v>
      </c>
      <c r="E1393" s="4">
        <f t="shared" si="84"/>
        <v>58.9</v>
      </c>
      <c r="F1393" s="4">
        <f t="shared" si="85"/>
        <v>62.69</v>
      </c>
      <c r="G1393" s="4">
        <f t="shared" si="86"/>
        <v>55.11</v>
      </c>
      <c r="H1393" s="4">
        <f t="shared" si="87"/>
        <v>58.9</v>
      </c>
    </row>
    <row r="1394" spans="1:8" x14ac:dyDescent="0.35">
      <c r="A1394" s="5">
        <v>41387</v>
      </c>
      <c r="B1394" s="4" t="e">
        <f>VLOOKUP($A1394,'Implied Correlation'!D:E,2,0)</f>
        <v>#N/A</v>
      </c>
      <c r="C1394" s="4">
        <f>VLOOKUP($A1394,'Implied Correlation'!G:H,2,0)</f>
        <v>59.18</v>
      </c>
      <c r="D1394" s="4">
        <f>VLOOKUP($A1394,'Implied Correlation'!A:B,2,0)</f>
        <v>51.06</v>
      </c>
      <c r="E1394" s="4">
        <f t="shared" si="84"/>
        <v>55.120000000000005</v>
      </c>
      <c r="F1394" s="4">
        <f t="shared" si="85"/>
        <v>59.18</v>
      </c>
      <c r="G1394" s="4">
        <f t="shared" si="86"/>
        <v>51.06</v>
      </c>
      <c r="H1394" s="4">
        <f t="shared" si="87"/>
        <v>55.120000000000005</v>
      </c>
    </row>
    <row r="1395" spans="1:8" x14ac:dyDescent="0.35">
      <c r="A1395" s="5">
        <v>41388</v>
      </c>
      <c r="B1395" s="4" t="e">
        <f>VLOOKUP($A1395,'Implied Correlation'!D:E,2,0)</f>
        <v>#N/A</v>
      </c>
      <c r="C1395" s="4">
        <f>VLOOKUP($A1395,'Implied Correlation'!G:H,2,0)</f>
        <v>59.85</v>
      </c>
      <c r="D1395" s="4">
        <f>VLOOKUP($A1395,'Implied Correlation'!A:B,2,0)</f>
        <v>51.83</v>
      </c>
      <c r="E1395" s="4">
        <f t="shared" si="84"/>
        <v>55.84</v>
      </c>
      <c r="F1395" s="4">
        <f t="shared" si="85"/>
        <v>59.85</v>
      </c>
      <c r="G1395" s="4">
        <f t="shared" si="86"/>
        <v>51.83</v>
      </c>
      <c r="H1395" s="4">
        <f t="shared" si="87"/>
        <v>55.839999999999996</v>
      </c>
    </row>
    <row r="1396" spans="1:8" x14ac:dyDescent="0.35">
      <c r="A1396" s="5">
        <v>41389</v>
      </c>
      <c r="B1396" s="4" t="e">
        <f>VLOOKUP($A1396,'Implied Correlation'!D:E,2,0)</f>
        <v>#N/A</v>
      </c>
      <c r="C1396" s="4">
        <f>VLOOKUP($A1396,'Implied Correlation'!G:H,2,0)</f>
        <v>58.64</v>
      </c>
      <c r="D1396" s="4">
        <f>VLOOKUP($A1396,'Implied Correlation'!A:B,2,0)</f>
        <v>51.65</v>
      </c>
      <c r="E1396" s="4">
        <f t="shared" si="84"/>
        <v>55.144999999999996</v>
      </c>
      <c r="F1396" s="4">
        <f t="shared" si="85"/>
        <v>58.64</v>
      </c>
      <c r="G1396" s="4">
        <f t="shared" si="86"/>
        <v>51.65</v>
      </c>
      <c r="H1396" s="4">
        <f t="shared" si="87"/>
        <v>55.145000000000003</v>
      </c>
    </row>
    <row r="1397" spans="1:8" x14ac:dyDescent="0.35">
      <c r="A1397" s="5">
        <v>41390</v>
      </c>
      <c r="B1397" s="4" t="e">
        <f>VLOOKUP($A1397,'Implied Correlation'!D:E,2,0)</f>
        <v>#N/A</v>
      </c>
      <c r="C1397" s="4">
        <f>VLOOKUP($A1397,'Implied Correlation'!G:H,2,0)</f>
        <v>59.68</v>
      </c>
      <c r="D1397" s="4">
        <f>VLOOKUP($A1397,'Implied Correlation'!A:B,2,0)</f>
        <v>52.79</v>
      </c>
      <c r="E1397" s="4">
        <f t="shared" si="84"/>
        <v>56.234999999999999</v>
      </c>
      <c r="F1397" s="4">
        <f t="shared" si="85"/>
        <v>59.68</v>
      </c>
      <c r="G1397" s="4">
        <f t="shared" si="86"/>
        <v>52.79</v>
      </c>
      <c r="H1397" s="4">
        <f t="shared" si="87"/>
        <v>56.234999999999992</v>
      </c>
    </row>
    <row r="1398" spans="1:8" x14ac:dyDescent="0.35">
      <c r="A1398" s="5">
        <v>41393</v>
      </c>
      <c r="B1398" s="4" t="e">
        <f>VLOOKUP($A1398,'Implied Correlation'!D:E,2,0)</f>
        <v>#N/A</v>
      </c>
      <c r="C1398" s="4">
        <f>VLOOKUP($A1398,'Implied Correlation'!G:H,2,0)</f>
        <v>58.92</v>
      </c>
      <c r="D1398" s="4">
        <f>VLOOKUP($A1398,'Implied Correlation'!A:B,2,0)</f>
        <v>51.92</v>
      </c>
      <c r="E1398" s="4">
        <f t="shared" si="84"/>
        <v>55.42</v>
      </c>
      <c r="F1398" s="4">
        <f t="shared" si="85"/>
        <v>58.92</v>
      </c>
      <c r="G1398" s="4">
        <f t="shared" si="86"/>
        <v>51.92</v>
      </c>
      <c r="H1398" s="4">
        <f t="shared" si="87"/>
        <v>55.419999999999995</v>
      </c>
    </row>
    <row r="1399" spans="1:8" x14ac:dyDescent="0.35">
      <c r="A1399" s="5">
        <v>41394</v>
      </c>
      <c r="B1399" s="4" t="e">
        <f>VLOOKUP($A1399,'Implied Correlation'!D:E,2,0)</f>
        <v>#N/A</v>
      </c>
      <c r="C1399" s="4">
        <f>VLOOKUP($A1399,'Implied Correlation'!G:H,2,0)</f>
        <v>56.86</v>
      </c>
      <c r="D1399" s="4">
        <f>VLOOKUP($A1399,'Implied Correlation'!A:B,2,0)</f>
        <v>51.52</v>
      </c>
      <c r="E1399" s="4">
        <f t="shared" si="84"/>
        <v>54.19</v>
      </c>
      <c r="F1399" s="4">
        <f t="shared" si="85"/>
        <v>56.86</v>
      </c>
      <c r="G1399" s="4">
        <f t="shared" si="86"/>
        <v>51.52</v>
      </c>
      <c r="H1399" s="4">
        <f t="shared" si="87"/>
        <v>54.19</v>
      </c>
    </row>
    <row r="1400" spans="1:8" x14ac:dyDescent="0.35">
      <c r="A1400" s="5">
        <v>41395</v>
      </c>
      <c r="B1400" s="4" t="e">
        <f>VLOOKUP($A1400,'Implied Correlation'!D:E,2,0)</f>
        <v>#N/A</v>
      </c>
      <c r="C1400" s="4">
        <f>VLOOKUP($A1400,'Implied Correlation'!G:H,2,0)</f>
        <v>58.91</v>
      </c>
      <c r="D1400" s="4">
        <f>VLOOKUP($A1400,'Implied Correlation'!A:B,2,0)</f>
        <v>54.14</v>
      </c>
      <c r="E1400" s="4">
        <f t="shared" si="84"/>
        <v>56.524999999999999</v>
      </c>
      <c r="F1400" s="4">
        <f t="shared" si="85"/>
        <v>58.91</v>
      </c>
      <c r="G1400" s="4">
        <f t="shared" si="86"/>
        <v>54.14</v>
      </c>
      <c r="H1400" s="4">
        <f t="shared" si="87"/>
        <v>56.524999999999999</v>
      </c>
    </row>
    <row r="1401" spans="1:8" x14ac:dyDescent="0.35">
      <c r="A1401" s="5">
        <v>41396</v>
      </c>
      <c r="B1401" s="4" t="e">
        <f>VLOOKUP($A1401,'Implied Correlation'!D:E,2,0)</f>
        <v>#N/A</v>
      </c>
      <c r="C1401" s="4">
        <f>VLOOKUP($A1401,'Implied Correlation'!G:H,2,0)</f>
        <v>58.5</v>
      </c>
      <c r="D1401" s="4">
        <f>VLOOKUP($A1401,'Implied Correlation'!A:B,2,0)</f>
        <v>52.75</v>
      </c>
      <c r="E1401" s="4">
        <f t="shared" si="84"/>
        <v>55.625</v>
      </c>
      <c r="F1401" s="4">
        <f t="shared" si="85"/>
        <v>58.5</v>
      </c>
      <c r="G1401" s="4">
        <f t="shared" si="86"/>
        <v>52.75</v>
      </c>
      <c r="H1401" s="4">
        <f t="shared" si="87"/>
        <v>55.625</v>
      </c>
    </row>
    <row r="1402" spans="1:8" x14ac:dyDescent="0.35">
      <c r="A1402" s="5">
        <v>41397</v>
      </c>
      <c r="B1402" s="4" t="e">
        <f>VLOOKUP($A1402,'Implied Correlation'!D:E,2,0)</f>
        <v>#N/A</v>
      </c>
      <c r="C1402" s="4">
        <f>VLOOKUP($A1402,'Implied Correlation'!G:H,2,0)</f>
        <v>58.33</v>
      </c>
      <c r="D1402" s="4">
        <f>VLOOKUP($A1402,'Implied Correlation'!A:B,2,0)</f>
        <v>52.04</v>
      </c>
      <c r="E1402" s="4">
        <f t="shared" si="84"/>
        <v>55.185000000000002</v>
      </c>
      <c r="F1402" s="4">
        <f t="shared" si="85"/>
        <v>58.33</v>
      </c>
      <c r="G1402" s="4">
        <f t="shared" si="86"/>
        <v>52.04</v>
      </c>
      <c r="H1402" s="4">
        <f t="shared" si="87"/>
        <v>55.185000000000002</v>
      </c>
    </row>
    <row r="1403" spans="1:8" x14ac:dyDescent="0.35">
      <c r="A1403" s="5">
        <v>41400</v>
      </c>
      <c r="B1403" s="4" t="e">
        <f>VLOOKUP($A1403,'Implied Correlation'!D:E,2,0)</f>
        <v>#N/A</v>
      </c>
      <c r="C1403" s="4">
        <f>VLOOKUP($A1403,'Implied Correlation'!G:H,2,0)</f>
        <v>58.92</v>
      </c>
      <c r="D1403" s="4">
        <f>VLOOKUP($A1403,'Implied Correlation'!A:B,2,0)</f>
        <v>51.5</v>
      </c>
      <c r="E1403" s="4">
        <f t="shared" si="84"/>
        <v>55.21</v>
      </c>
      <c r="F1403" s="4">
        <f t="shared" si="85"/>
        <v>58.92</v>
      </c>
      <c r="G1403" s="4">
        <f t="shared" si="86"/>
        <v>51.5</v>
      </c>
      <c r="H1403" s="4">
        <f t="shared" si="87"/>
        <v>55.21</v>
      </c>
    </row>
    <row r="1404" spans="1:8" x14ac:dyDescent="0.35">
      <c r="A1404" s="5">
        <v>41401</v>
      </c>
      <c r="B1404" s="4" t="e">
        <f>VLOOKUP($A1404,'Implied Correlation'!D:E,2,0)</f>
        <v>#N/A</v>
      </c>
      <c r="C1404" s="4">
        <f>VLOOKUP($A1404,'Implied Correlation'!G:H,2,0)</f>
        <v>59.45</v>
      </c>
      <c r="D1404" s="4">
        <f>VLOOKUP($A1404,'Implied Correlation'!A:B,2,0)</f>
        <v>51.8</v>
      </c>
      <c r="E1404" s="4">
        <f t="shared" si="84"/>
        <v>55.625</v>
      </c>
      <c r="F1404" s="4">
        <f t="shared" si="85"/>
        <v>59.45</v>
      </c>
      <c r="G1404" s="4">
        <f t="shared" si="86"/>
        <v>51.8</v>
      </c>
      <c r="H1404" s="4">
        <f t="shared" si="87"/>
        <v>55.625</v>
      </c>
    </row>
    <row r="1405" spans="1:8" x14ac:dyDescent="0.35">
      <c r="A1405" s="5">
        <v>41402</v>
      </c>
      <c r="B1405" s="4" t="e">
        <f>VLOOKUP($A1405,'Implied Correlation'!D:E,2,0)</f>
        <v>#N/A</v>
      </c>
      <c r="C1405" s="4">
        <f>VLOOKUP($A1405,'Implied Correlation'!G:H,2,0)</f>
        <v>58.66</v>
      </c>
      <c r="D1405" s="4">
        <f>VLOOKUP($A1405,'Implied Correlation'!A:B,2,0)</f>
        <v>52.51</v>
      </c>
      <c r="E1405" s="4">
        <f t="shared" si="84"/>
        <v>55.584999999999994</v>
      </c>
      <c r="F1405" s="4">
        <f t="shared" si="85"/>
        <v>58.66</v>
      </c>
      <c r="G1405" s="4">
        <f t="shared" si="86"/>
        <v>52.51</v>
      </c>
      <c r="H1405" s="4">
        <f t="shared" si="87"/>
        <v>55.585000000000001</v>
      </c>
    </row>
    <row r="1406" spans="1:8" x14ac:dyDescent="0.35">
      <c r="A1406" s="5">
        <v>41403</v>
      </c>
      <c r="B1406" s="4" t="e">
        <f>VLOOKUP($A1406,'Implied Correlation'!D:E,2,0)</f>
        <v>#N/A</v>
      </c>
      <c r="C1406" s="4">
        <f>VLOOKUP($A1406,'Implied Correlation'!G:H,2,0)</f>
        <v>61.74</v>
      </c>
      <c r="D1406" s="4">
        <f>VLOOKUP($A1406,'Implied Correlation'!A:B,2,0)</f>
        <v>55.34</v>
      </c>
      <c r="E1406" s="4">
        <f t="shared" si="84"/>
        <v>58.540000000000006</v>
      </c>
      <c r="F1406" s="4">
        <f t="shared" si="85"/>
        <v>61.74</v>
      </c>
      <c r="G1406" s="4">
        <f t="shared" si="86"/>
        <v>55.34</v>
      </c>
      <c r="H1406" s="4">
        <f t="shared" si="87"/>
        <v>58.54</v>
      </c>
    </row>
    <row r="1407" spans="1:8" x14ac:dyDescent="0.35">
      <c r="A1407" s="5">
        <v>41404</v>
      </c>
      <c r="B1407" s="4" t="e">
        <f>VLOOKUP($A1407,'Implied Correlation'!D:E,2,0)</f>
        <v>#N/A</v>
      </c>
      <c r="C1407" s="4">
        <f>VLOOKUP($A1407,'Implied Correlation'!G:H,2,0)</f>
        <v>61.08</v>
      </c>
      <c r="D1407" s="4">
        <f>VLOOKUP($A1407,'Implied Correlation'!A:B,2,0)</f>
        <v>56.71</v>
      </c>
      <c r="E1407" s="4">
        <f t="shared" si="84"/>
        <v>58.894999999999996</v>
      </c>
      <c r="F1407" s="4">
        <f t="shared" si="85"/>
        <v>61.08</v>
      </c>
      <c r="G1407" s="4">
        <f t="shared" si="86"/>
        <v>56.71</v>
      </c>
      <c r="H1407" s="4">
        <f t="shared" si="87"/>
        <v>58.895000000000003</v>
      </c>
    </row>
    <row r="1408" spans="1:8" x14ac:dyDescent="0.35">
      <c r="A1408" s="5">
        <v>41407</v>
      </c>
      <c r="B1408" s="4" t="e">
        <f>VLOOKUP($A1408,'Implied Correlation'!D:E,2,0)</f>
        <v>#N/A</v>
      </c>
      <c r="C1408" s="4">
        <f>VLOOKUP($A1408,'Implied Correlation'!G:H,2,0)</f>
        <v>62.24</v>
      </c>
      <c r="D1408" s="4">
        <f>VLOOKUP($A1408,'Implied Correlation'!A:B,2,0)</f>
        <v>56.09</v>
      </c>
      <c r="E1408" s="4">
        <f t="shared" si="84"/>
        <v>59.165000000000006</v>
      </c>
      <c r="F1408" s="4">
        <f t="shared" si="85"/>
        <v>62.24</v>
      </c>
      <c r="G1408" s="4">
        <f t="shared" si="86"/>
        <v>56.09</v>
      </c>
      <c r="H1408" s="4">
        <f t="shared" si="87"/>
        <v>59.164999999999999</v>
      </c>
    </row>
    <row r="1409" spans="1:8" x14ac:dyDescent="0.35">
      <c r="A1409" s="5">
        <v>41408</v>
      </c>
      <c r="B1409" s="4" t="e">
        <f>VLOOKUP($A1409,'Implied Correlation'!D:E,2,0)</f>
        <v>#N/A</v>
      </c>
      <c r="C1409" s="4">
        <f>VLOOKUP($A1409,'Implied Correlation'!G:H,2,0)</f>
        <v>62.51</v>
      </c>
      <c r="D1409" s="4">
        <f>VLOOKUP($A1409,'Implied Correlation'!A:B,2,0)</f>
        <v>56.46</v>
      </c>
      <c r="E1409" s="4">
        <f t="shared" si="84"/>
        <v>59.484999999999999</v>
      </c>
      <c r="F1409" s="4">
        <f t="shared" si="85"/>
        <v>62.51</v>
      </c>
      <c r="G1409" s="4">
        <f t="shared" si="86"/>
        <v>56.46</v>
      </c>
      <c r="H1409" s="4">
        <f t="shared" si="87"/>
        <v>59.485000000000007</v>
      </c>
    </row>
    <row r="1410" spans="1:8" x14ac:dyDescent="0.35">
      <c r="A1410" s="5">
        <v>41409</v>
      </c>
      <c r="B1410" s="4" t="e">
        <f>VLOOKUP($A1410,'Implied Correlation'!D:E,2,0)</f>
        <v>#N/A</v>
      </c>
      <c r="C1410" s="4">
        <f>VLOOKUP($A1410,'Implied Correlation'!G:H,2,0)</f>
        <v>62.93</v>
      </c>
      <c r="D1410" s="4">
        <f>VLOOKUP($A1410,'Implied Correlation'!A:B,2,0)</f>
        <v>56.75</v>
      </c>
      <c r="E1410" s="4">
        <f t="shared" si="84"/>
        <v>59.84</v>
      </c>
      <c r="F1410" s="4">
        <f t="shared" si="85"/>
        <v>62.93</v>
      </c>
      <c r="G1410" s="4">
        <f t="shared" si="86"/>
        <v>56.75</v>
      </c>
      <c r="H1410" s="4">
        <f t="shared" si="87"/>
        <v>59.84</v>
      </c>
    </row>
    <row r="1411" spans="1:8" x14ac:dyDescent="0.35">
      <c r="A1411" s="5">
        <v>41410</v>
      </c>
      <c r="B1411" s="4" t="e">
        <f>VLOOKUP($A1411,'Implied Correlation'!D:E,2,0)</f>
        <v>#N/A</v>
      </c>
      <c r="C1411" s="4">
        <f>VLOOKUP($A1411,'Implied Correlation'!G:H,2,0)</f>
        <v>62.37</v>
      </c>
      <c r="D1411" s="4">
        <f>VLOOKUP($A1411,'Implied Correlation'!A:B,2,0)</f>
        <v>57.21</v>
      </c>
      <c r="E1411" s="4">
        <f t="shared" ref="E1411:E1474" si="88">IF(ISNA(B1411),IF(AND(ISNA(C1411),ISNA(D1411)),IF(ISNA(C1411),D1411,C1411),AVERAGE(C1411,D1411)),B1411)</f>
        <v>59.79</v>
      </c>
      <c r="F1411" s="4">
        <f t="shared" ref="F1411:F1474" si="89">IF(ISNA(C1411),IF(AND(ISNA(D1411),ISNA(B1411)),IF(ISNA(D1411),B1411,D1411),AVERAGE(D1411,B1411)),C1411)</f>
        <v>62.37</v>
      </c>
      <c r="G1411" s="4">
        <f t="shared" ref="G1411:G1474" si="90">IF(ISNA(D1411),IF(AND(ISNA(B1411),ISNA(C1411)),IF(ISNA(B1411),C1411,B1411),AVERAGE(B1411,C1411)),D1411)</f>
        <v>57.21</v>
      </c>
      <c r="H1411" s="4">
        <f t="shared" ref="H1411:H1474" si="91">AVERAGE(E1411:G1411)</f>
        <v>59.79</v>
      </c>
    </row>
    <row r="1412" spans="1:8" x14ac:dyDescent="0.35">
      <c r="A1412" s="5">
        <v>41411</v>
      </c>
      <c r="B1412" s="4" t="e">
        <f>VLOOKUP($A1412,'Implied Correlation'!D:E,2,0)</f>
        <v>#N/A</v>
      </c>
      <c r="C1412" s="4">
        <f>VLOOKUP($A1412,'Implied Correlation'!G:H,2,0)</f>
        <v>62.48</v>
      </c>
      <c r="D1412" s="4">
        <f>VLOOKUP($A1412,'Implied Correlation'!A:B,2,0)</f>
        <v>56.74</v>
      </c>
      <c r="E1412" s="4">
        <f t="shared" si="88"/>
        <v>59.61</v>
      </c>
      <c r="F1412" s="4">
        <f t="shared" si="89"/>
        <v>62.48</v>
      </c>
      <c r="G1412" s="4">
        <f t="shared" si="90"/>
        <v>56.74</v>
      </c>
      <c r="H1412" s="4">
        <f t="shared" si="91"/>
        <v>59.610000000000007</v>
      </c>
    </row>
    <row r="1413" spans="1:8" x14ac:dyDescent="0.35">
      <c r="A1413" s="5">
        <v>41414</v>
      </c>
      <c r="B1413" s="4" t="e">
        <f>VLOOKUP($A1413,'Implied Correlation'!D:E,2,0)</f>
        <v>#N/A</v>
      </c>
      <c r="C1413" s="4">
        <f>VLOOKUP($A1413,'Implied Correlation'!G:H,2,0)</f>
        <v>61.56</v>
      </c>
      <c r="D1413" s="4">
        <f>VLOOKUP($A1413,'Implied Correlation'!A:B,2,0)</f>
        <v>55.93</v>
      </c>
      <c r="E1413" s="4">
        <f t="shared" si="88"/>
        <v>58.745000000000005</v>
      </c>
      <c r="F1413" s="4">
        <f t="shared" si="89"/>
        <v>61.56</v>
      </c>
      <c r="G1413" s="4">
        <f t="shared" si="90"/>
        <v>55.93</v>
      </c>
      <c r="H1413" s="4">
        <f t="shared" si="91"/>
        <v>58.745000000000005</v>
      </c>
    </row>
    <row r="1414" spans="1:8" x14ac:dyDescent="0.35">
      <c r="A1414" s="5">
        <v>41415</v>
      </c>
      <c r="B1414" s="4" t="e">
        <f>VLOOKUP($A1414,'Implied Correlation'!D:E,2,0)</f>
        <v>#N/A</v>
      </c>
      <c r="C1414" s="4">
        <f>VLOOKUP($A1414,'Implied Correlation'!G:H,2,0)</f>
        <v>62.32</v>
      </c>
      <c r="D1414" s="4">
        <f>VLOOKUP($A1414,'Implied Correlation'!A:B,2,0)</f>
        <v>56.7</v>
      </c>
      <c r="E1414" s="4">
        <f t="shared" si="88"/>
        <v>59.510000000000005</v>
      </c>
      <c r="F1414" s="4">
        <f t="shared" si="89"/>
        <v>62.32</v>
      </c>
      <c r="G1414" s="4">
        <f t="shared" si="90"/>
        <v>56.7</v>
      </c>
      <c r="H1414" s="4">
        <f t="shared" si="91"/>
        <v>59.510000000000012</v>
      </c>
    </row>
    <row r="1415" spans="1:8" x14ac:dyDescent="0.35">
      <c r="A1415" s="5">
        <v>41416</v>
      </c>
      <c r="B1415" s="4" t="e">
        <f>VLOOKUP($A1415,'Implied Correlation'!D:E,2,0)</f>
        <v>#N/A</v>
      </c>
      <c r="C1415" s="4">
        <f>VLOOKUP($A1415,'Implied Correlation'!G:H,2,0)</f>
        <v>61.23</v>
      </c>
      <c r="D1415" s="4">
        <f>VLOOKUP($A1415,'Implied Correlation'!A:B,2,0)</f>
        <v>54.88</v>
      </c>
      <c r="E1415" s="4">
        <f t="shared" si="88"/>
        <v>58.055</v>
      </c>
      <c r="F1415" s="4">
        <f t="shared" si="89"/>
        <v>61.23</v>
      </c>
      <c r="G1415" s="4">
        <f t="shared" si="90"/>
        <v>54.88</v>
      </c>
      <c r="H1415" s="4">
        <f t="shared" si="91"/>
        <v>58.055</v>
      </c>
    </row>
    <row r="1416" spans="1:8" x14ac:dyDescent="0.35">
      <c r="A1416" s="5">
        <v>41417</v>
      </c>
      <c r="B1416" s="4" t="e">
        <f>VLOOKUP($A1416,'Implied Correlation'!D:E,2,0)</f>
        <v>#N/A</v>
      </c>
      <c r="C1416" s="4">
        <f>VLOOKUP($A1416,'Implied Correlation'!G:H,2,0)</f>
        <v>61.08</v>
      </c>
      <c r="D1416" s="4">
        <f>VLOOKUP($A1416,'Implied Correlation'!A:B,2,0)</f>
        <v>55.21</v>
      </c>
      <c r="E1416" s="4">
        <f t="shared" si="88"/>
        <v>58.144999999999996</v>
      </c>
      <c r="F1416" s="4">
        <f t="shared" si="89"/>
        <v>61.08</v>
      </c>
      <c r="G1416" s="4">
        <f t="shared" si="90"/>
        <v>55.21</v>
      </c>
      <c r="H1416" s="4">
        <f t="shared" si="91"/>
        <v>58.145000000000003</v>
      </c>
    </row>
    <row r="1417" spans="1:8" x14ac:dyDescent="0.35">
      <c r="A1417" s="5">
        <v>41418</v>
      </c>
      <c r="B1417" s="4" t="e">
        <f>VLOOKUP($A1417,'Implied Correlation'!D:E,2,0)</f>
        <v>#N/A</v>
      </c>
      <c r="C1417" s="4">
        <f>VLOOKUP($A1417,'Implied Correlation'!G:H,2,0)</f>
        <v>60.13</v>
      </c>
      <c r="D1417" s="4">
        <f>VLOOKUP($A1417,'Implied Correlation'!A:B,2,0)</f>
        <v>53.74</v>
      </c>
      <c r="E1417" s="4">
        <f t="shared" si="88"/>
        <v>56.935000000000002</v>
      </c>
      <c r="F1417" s="4">
        <f t="shared" si="89"/>
        <v>60.13</v>
      </c>
      <c r="G1417" s="4">
        <f t="shared" si="90"/>
        <v>53.74</v>
      </c>
      <c r="H1417" s="4">
        <f t="shared" si="91"/>
        <v>56.935000000000002</v>
      </c>
    </row>
    <row r="1418" spans="1:8" x14ac:dyDescent="0.35">
      <c r="A1418" s="5">
        <v>41422</v>
      </c>
      <c r="B1418" s="4" t="e">
        <f>VLOOKUP($A1418,'Implied Correlation'!D:E,2,0)</f>
        <v>#N/A</v>
      </c>
      <c r="C1418" s="4">
        <f>VLOOKUP($A1418,'Implied Correlation'!G:H,2,0)</f>
        <v>59.14</v>
      </c>
      <c r="D1418" s="4">
        <f>VLOOKUP($A1418,'Implied Correlation'!A:B,2,0)</f>
        <v>53.85</v>
      </c>
      <c r="E1418" s="4">
        <f t="shared" si="88"/>
        <v>56.495000000000005</v>
      </c>
      <c r="F1418" s="4">
        <f t="shared" si="89"/>
        <v>59.14</v>
      </c>
      <c r="G1418" s="4">
        <f t="shared" si="90"/>
        <v>53.85</v>
      </c>
      <c r="H1418" s="4">
        <f t="shared" si="91"/>
        <v>56.495000000000005</v>
      </c>
    </row>
    <row r="1419" spans="1:8" x14ac:dyDescent="0.35">
      <c r="A1419" s="5">
        <v>41423</v>
      </c>
      <c r="B1419" s="4" t="e">
        <f>VLOOKUP($A1419,'Implied Correlation'!D:E,2,0)</f>
        <v>#N/A</v>
      </c>
      <c r="C1419" s="4">
        <f>VLOOKUP($A1419,'Implied Correlation'!G:H,2,0)</f>
        <v>59.55</v>
      </c>
      <c r="D1419" s="4">
        <f>VLOOKUP($A1419,'Implied Correlation'!A:B,2,0)</f>
        <v>53.41</v>
      </c>
      <c r="E1419" s="4">
        <f t="shared" si="88"/>
        <v>56.48</v>
      </c>
      <c r="F1419" s="4">
        <f t="shared" si="89"/>
        <v>59.55</v>
      </c>
      <c r="G1419" s="4">
        <f t="shared" si="90"/>
        <v>53.41</v>
      </c>
      <c r="H1419" s="4">
        <f t="shared" si="91"/>
        <v>56.48</v>
      </c>
    </row>
    <row r="1420" spans="1:8" x14ac:dyDescent="0.35">
      <c r="A1420" s="5">
        <v>41424</v>
      </c>
      <c r="B1420" s="4" t="e">
        <f>VLOOKUP($A1420,'Implied Correlation'!D:E,2,0)</f>
        <v>#N/A</v>
      </c>
      <c r="C1420" s="4">
        <f>VLOOKUP($A1420,'Implied Correlation'!G:H,2,0)</f>
        <v>58.34</v>
      </c>
      <c r="D1420" s="4">
        <f>VLOOKUP($A1420,'Implied Correlation'!A:B,2,0)</f>
        <v>52.88</v>
      </c>
      <c r="E1420" s="4">
        <f t="shared" si="88"/>
        <v>55.61</v>
      </c>
      <c r="F1420" s="4">
        <f t="shared" si="89"/>
        <v>58.34</v>
      </c>
      <c r="G1420" s="4">
        <f t="shared" si="90"/>
        <v>52.88</v>
      </c>
      <c r="H1420" s="4">
        <f t="shared" si="91"/>
        <v>55.610000000000007</v>
      </c>
    </row>
    <row r="1421" spans="1:8" x14ac:dyDescent="0.35">
      <c r="A1421" s="5">
        <v>41425</v>
      </c>
      <c r="B1421" s="4" t="e">
        <f>VLOOKUP($A1421,'Implied Correlation'!D:E,2,0)</f>
        <v>#N/A</v>
      </c>
      <c r="C1421" s="4">
        <f>VLOOKUP($A1421,'Implied Correlation'!G:H,2,0)</f>
        <v>59.14</v>
      </c>
      <c r="D1421" s="4">
        <f>VLOOKUP($A1421,'Implied Correlation'!A:B,2,0)</f>
        <v>55.15</v>
      </c>
      <c r="E1421" s="4">
        <f t="shared" si="88"/>
        <v>57.144999999999996</v>
      </c>
      <c r="F1421" s="4">
        <f t="shared" si="89"/>
        <v>59.14</v>
      </c>
      <c r="G1421" s="4">
        <f t="shared" si="90"/>
        <v>55.15</v>
      </c>
      <c r="H1421" s="4">
        <f t="shared" si="91"/>
        <v>57.145000000000003</v>
      </c>
    </row>
    <row r="1422" spans="1:8" x14ac:dyDescent="0.35">
      <c r="A1422" s="5">
        <v>41428</v>
      </c>
      <c r="B1422" s="4" t="e">
        <f>VLOOKUP($A1422,'Implied Correlation'!D:E,2,0)</f>
        <v>#N/A</v>
      </c>
      <c r="C1422" s="4">
        <f>VLOOKUP($A1422,'Implied Correlation'!G:H,2,0)</f>
        <v>59.89</v>
      </c>
      <c r="D1422" s="4">
        <f>VLOOKUP($A1422,'Implied Correlation'!A:B,2,0)</f>
        <v>55.02</v>
      </c>
      <c r="E1422" s="4">
        <f t="shared" si="88"/>
        <v>57.454999999999998</v>
      </c>
      <c r="F1422" s="4">
        <f t="shared" si="89"/>
        <v>59.89</v>
      </c>
      <c r="G1422" s="4">
        <f t="shared" si="90"/>
        <v>55.02</v>
      </c>
      <c r="H1422" s="4">
        <f t="shared" si="91"/>
        <v>57.455000000000005</v>
      </c>
    </row>
    <row r="1423" spans="1:8" x14ac:dyDescent="0.35">
      <c r="A1423" s="5">
        <v>41429</v>
      </c>
      <c r="B1423" s="4" t="e">
        <f>VLOOKUP($A1423,'Implied Correlation'!D:E,2,0)</f>
        <v>#N/A</v>
      </c>
      <c r="C1423" s="4">
        <f>VLOOKUP($A1423,'Implied Correlation'!G:H,2,0)</f>
        <v>59.6</v>
      </c>
      <c r="D1423" s="4">
        <f>VLOOKUP($A1423,'Implied Correlation'!A:B,2,0)</f>
        <v>54.44</v>
      </c>
      <c r="E1423" s="4">
        <f t="shared" si="88"/>
        <v>57.019999999999996</v>
      </c>
      <c r="F1423" s="4">
        <f t="shared" si="89"/>
        <v>59.6</v>
      </c>
      <c r="G1423" s="4">
        <f t="shared" si="90"/>
        <v>54.44</v>
      </c>
      <c r="H1423" s="4">
        <f t="shared" si="91"/>
        <v>57.02</v>
      </c>
    </row>
    <row r="1424" spans="1:8" x14ac:dyDescent="0.35">
      <c r="A1424" s="5">
        <v>41430</v>
      </c>
      <c r="B1424" s="4" t="e">
        <f>VLOOKUP($A1424,'Implied Correlation'!D:E,2,0)</f>
        <v>#N/A</v>
      </c>
      <c r="C1424" s="4">
        <f>VLOOKUP($A1424,'Implied Correlation'!G:H,2,0)</f>
        <v>59.7</v>
      </c>
      <c r="D1424" s="4">
        <f>VLOOKUP($A1424,'Implied Correlation'!A:B,2,0)</f>
        <v>55.07</v>
      </c>
      <c r="E1424" s="4">
        <f t="shared" si="88"/>
        <v>57.385000000000005</v>
      </c>
      <c r="F1424" s="4">
        <f t="shared" si="89"/>
        <v>59.7</v>
      </c>
      <c r="G1424" s="4">
        <f t="shared" si="90"/>
        <v>55.07</v>
      </c>
      <c r="H1424" s="4">
        <f t="shared" si="91"/>
        <v>57.384999999999998</v>
      </c>
    </row>
    <row r="1425" spans="1:8" x14ac:dyDescent="0.35">
      <c r="A1425" s="5">
        <v>41431</v>
      </c>
      <c r="B1425" s="4" t="e">
        <f>VLOOKUP($A1425,'Implied Correlation'!D:E,2,0)</f>
        <v>#N/A</v>
      </c>
      <c r="C1425" s="4">
        <f>VLOOKUP($A1425,'Implied Correlation'!G:H,2,0)</f>
        <v>58.81</v>
      </c>
      <c r="D1425" s="4">
        <f>VLOOKUP($A1425,'Implied Correlation'!A:B,2,0)</f>
        <v>52.65</v>
      </c>
      <c r="E1425" s="4">
        <f t="shared" si="88"/>
        <v>55.730000000000004</v>
      </c>
      <c r="F1425" s="4">
        <f t="shared" si="89"/>
        <v>58.81</v>
      </c>
      <c r="G1425" s="4">
        <f t="shared" si="90"/>
        <v>52.65</v>
      </c>
      <c r="H1425" s="4">
        <f t="shared" si="91"/>
        <v>55.73</v>
      </c>
    </row>
    <row r="1426" spans="1:8" x14ac:dyDescent="0.35">
      <c r="A1426" s="5">
        <v>41432</v>
      </c>
      <c r="B1426" s="4" t="e">
        <f>VLOOKUP($A1426,'Implied Correlation'!D:E,2,0)</f>
        <v>#N/A</v>
      </c>
      <c r="C1426" s="4">
        <f>VLOOKUP($A1426,'Implied Correlation'!G:H,2,0)</f>
        <v>58.84</v>
      </c>
      <c r="D1426" s="4">
        <f>VLOOKUP($A1426,'Implied Correlation'!A:B,2,0)</f>
        <v>52.67</v>
      </c>
      <c r="E1426" s="4">
        <f t="shared" si="88"/>
        <v>55.755000000000003</v>
      </c>
      <c r="F1426" s="4">
        <f t="shared" si="89"/>
        <v>58.84</v>
      </c>
      <c r="G1426" s="4">
        <f t="shared" si="90"/>
        <v>52.67</v>
      </c>
      <c r="H1426" s="4">
        <f t="shared" si="91"/>
        <v>55.754999999999995</v>
      </c>
    </row>
    <row r="1427" spans="1:8" x14ac:dyDescent="0.35">
      <c r="A1427" s="5">
        <v>41435</v>
      </c>
      <c r="B1427" s="4" t="e">
        <f>VLOOKUP($A1427,'Implied Correlation'!D:E,2,0)</f>
        <v>#N/A</v>
      </c>
      <c r="C1427" s="4">
        <f>VLOOKUP($A1427,'Implied Correlation'!G:H,2,0)</f>
        <v>58.84</v>
      </c>
      <c r="D1427" s="4">
        <f>VLOOKUP($A1427,'Implied Correlation'!A:B,2,0)</f>
        <v>52.55</v>
      </c>
      <c r="E1427" s="4">
        <f t="shared" si="88"/>
        <v>55.695</v>
      </c>
      <c r="F1427" s="4">
        <f t="shared" si="89"/>
        <v>58.84</v>
      </c>
      <c r="G1427" s="4">
        <f t="shared" si="90"/>
        <v>52.55</v>
      </c>
      <c r="H1427" s="4">
        <f t="shared" si="91"/>
        <v>55.694999999999993</v>
      </c>
    </row>
    <row r="1428" spans="1:8" x14ac:dyDescent="0.35">
      <c r="A1428" s="5">
        <v>41436</v>
      </c>
      <c r="B1428" s="4" t="e">
        <f>VLOOKUP($A1428,'Implied Correlation'!D:E,2,0)</f>
        <v>#N/A</v>
      </c>
      <c r="C1428" s="4">
        <f>VLOOKUP($A1428,'Implied Correlation'!G:H,2,0)</f>
        <v>60.96</v>
      </c>
      <c r="D1428" s="4">
        <f>VLOOKUP($A1428,'Implied Correlation'!A:B,2,0)</f>
        <v>56.2</v>
      </c>
      <c r="E1428" s="4">
        <f t="shared" si="88"/>
        <v>58.58</v>
      </c>
      <c r="F1428" s="4">
        <f t="shared" si="89"/>
        <v>60.96</v>
      </c>
      <c r="G1428" s="4">
        <f t="shared" si="90"/>
        <v>56.2</v>
      </c>
      <c r="H1428" s="4">
        <f t="shared" si="91"/>
        <v>58.580000000000005</v>
      </c>
    </row>
    <row r="1429" spans="1:8" x14ac:dyDescent="0.35">
      <c r="A1429" s="5">
        <v>41437</v>
      </c>
      <c r="B1429" s="4" t="e">
        <f>VLOOKUP($A1429,'Implied Correlation'!D:E,2,0)</f>
        <v>#N/A</v>
      </c>
      <c r="C1429" s="4">
        <f>VLOOKUP($A1429,'Implied Correlation'!G:H,2,0)</f>
        <v>62.96</v>
      </c>
      <c r="D1429" s="4">
        <f>VLOOKUP($A1429,'Implied Correlation'!A:B,2,0)</f>
        <v>59.3</v>
      </c>
      <c r="E1429" s="4">
        <f t="shared" si="88"/>
        <v>61.129999999999995</v>
      </c>
      <c r="F1429" s="4">
        <f t="shared" si="89"/>
        <v>62.96</v>
      </c>
      <c r="G1429" s="4">
        <f t="shared" si="90"/>
        <v>59.3</v>
      </c>
      <c r="H1429" s="4">
        <f t="shared" si="91"/>
        <v>61.129999999999995</v>
      </c>
    </row>
    <row r="1430" spans="1:8" x14ac:dyDescent="0.35">
      <c r="A1430" s="5">
        <v>41438</v>
      </c>
      <c r="B1430" s="4" t="e">
        <f>VLOOKUP($A1430,'Implied Correlation'!D:E,2,0)</f>
        <v>#N/A</v>
      </c>
      <c r="C1430" s="4">
        <f>VLOOKUP($A1430,'Implied Correlation'!G:H,2,0)</f>
        <v>60.91</v>
      </c>
      <c r="D1430" s="4">
        <f>VLOOKUP($A1430,'Implied Correlation'!A:B,2,0)</f>
        <v>54.97</v>
      </c>
      <c r="E1430" s="4">
        <f t="shared" si="88"/>
        <v>57.94</v>
      </c>
      <c r="F1430" s="4">
        <f t="shared" si="89"/>
        <v>60.91</v>
      </c>
      <c r="G1430" s="4">
        <f t="shared" si="90"/>
        <v>54.97</v>
      </c>
      <c r="H1430" s="4">
        <f t="shared" si="91"/>
        <v>57.94</v>
      </c>
    </row>
    <row r="1431" spans="1:8" x14ac:dyDescent="0.35">
      <c r="A1431" s="5">
        <v>41439</v>
      </c>
      <c r="B1431" s="4" t="e">
        <f>VLOOKUP($A1431,'Implied Correlation'!D:E,2,0)</f>
        <v>#N/A</v>
      </c>
      <c r="C1431" s="4">
        <f>VLOOKUP($A1431,'Implied Correlation'!G:H,2,0)</f>
        <v>60.84</v>
      </c>
      <c r="D1431" s="4">
        <f>VLOOKUP($A1431,'Implied Correlation'!A:B,2,0)</f>
        <v>56.6</v>
      </c>
      <c r="E1431" s="4">
        <f t="shared" si="88"/>
        <v>58.72</v>
      </c>
      <c r="F1431" s="4">
        <f t="shared" si="89"/>
        <v>60.84</v>
      </c>
      <c r="G1431" s="4">
        <f t="shared" si="90"/>
        <v>56.6</v>
      </c>
      <c r="H1431" s="4">
        <f t="shared" si="91"/>
        <v>58.72</v>
      </c>
    </row>
    <row r="1432" spans="1:8" x14ac:dyDescent="0.35">
      <c r="A1432" s="5">
        <v>41442</v>
      </c>
      <c r="B1432" s="4" t="e">
        <f>VLOOKUP($A1432,'Implied Correlation'!D:E,2,0)</f>
        <v>#N/A</v>
      </c>
      <c r="C1432" s="4">
        <f>VLOOKUP($A1432,'Implied Correlation'!G:H,2,0)</f>
        <v>59.84</v>
      </c>
      <c r="D1432" s="4">
        <f>VLOOKUP($A1432,'Implied Correlation'!A:B,2,0)</f>
        <v>55.78</v>
      </c>
      <c r="E1432" s="4">
        <f t="shared" si="88"/>
        <v>57.81</v>
      </c>
      <c r="F1432" s="4">
        <f t="shared" si="89"/>
        <v>59.84</v>
      </c>
      <c r="G1432" s="4">
        <f t="shared" si="90"/>
        <v>55.78</v>
      </c>
      <c r="H1432" s="4">
        <f t="shared" si="91"/>
        <v>57.81</v>
      </c>
    </row>
    <row r="1433" spans="1:8" x14ac:dyDescent="0.35">
      <c r="A1433" s="5">
        <v>41443</v>
      </c>
      <c r="B1433" s="4" t="e">
        <f>VLOOKUP($A1433,'Implied Correlation'!D:E,2,0)</f>
        <v>#N/A</v>
      </c>
      <c r="C1433" s="4">
        <f>VLOOKUP($A1433,'Implied Correlation'!G:H,2,0)</f>
        <v>59.12</v>
      </c>
      <c r="D1433" s="4">
        <f>VLOOKUP($A1433,'Implied Correlation'!A:B,2,0)</f>
        <v>56.22</v>
      </c>
      <c r="E1433" s="4">
        <f t="shared" si="88"/>
        <v>57.67</v>
      </c>
      <c r="F1433" s="4">
        <f t="shared" si="89"/>
        <v>59.12</v>
      </c>
      <c r="G1433" s="4">
        <f t="shared" si="90"/>
        <v>56.22</v>
      </c>
      <c r="H1433" s="4">
        <f t="shared" si="91"/>
        <v>57.669999999999995</v>
      </c>
    </row>
    <row r="1434" spans="1:8" x14ac:dyDescent="0.35">
      <c r="A1434" s="5">
        <v>41444</v>
      </c>
      <c r="B1434" s="4" t="e">
        <f>VLOOKUP($A1434,'Implied Correlation'!D:E,2,0)</f>
        <v>#N/A</v>
      </c>
      <c r="C1434" s="4">
        <f>VLOOKUP($A1434,'Implied Correlation'!G:H,2,0)</f>
        <v>58.5</v>
      </c>
      <c r="D1434" s="4">
        <f>VLOOKUP($A1434,'Implied Correlation'!A:B,2,0)</f>
        <v>55.94</v>
      </c>
      <c r="E1434" s="4">
        <f t="shared" si="88"/>
        <v>57.22</v>
      </c>
      <c r="F1434" s="4">
        <f t="shared" si="89"/>
        <v>58.5</v>
      </c>
      <c r="G1434" s="4">
        <f t="shared" si="90"/>
        <v>55.94</v>
      </c>
      <c r="H1434" s="4">
        <f t="shared" si="91"/>
        <v>57.22</v>
      </c>
    </row>
    <row r="1435" spans="1:8" x14ac:dyDescent="0.35">
      <c r="A1435" s="5">
        <v>41445</v>
      </c>
      <c r="B1435" s="4" t="e">
        <f>VLOOKUP($A1435,'Implied Correlation'!D:E,2,0)</f>
        <v>#N/A</v>
      </c>
      <c r="C1435" s="4">
        <f>VLOOKUP($A1435,'Implied Correlation'!G:H,2,0)</f>
        <v>60.36</v>
      </c>
      <c r="D1435" s="4">
        <f>VLOOKUP($A1435,'Implied Correlation'!A:B,2,0)</f>
        <v>59.15</v>
      </c>
      <c r="E1435" s="4">
        <f t="shared" si="88"/>
        <v>59.754999999999995</v>
      </c>
      <c r="F1435" s="4">
        <f t="shared" si="89"/>
        <v>60.36</v>
      </c>
      <c r="G1435" s="4">
        <f t="shared" si="90"/>
        <v>59.15</v>
      </c>
      <c r="H1435" s="4">
        <f t="shared" si="91"/>
        <v>59.754999999999995</v>
      </c>
    </row>
    <row r="1436" spans="1:8" x14ac:dyDescent="0.35">
      <c r="A1436" s="5">
        <v>41446</v>
      </c>
      <c r="B1436" s="4" t="e">
        <f>VLOOKUP($A1436,'Implied Correlation'!D:E,2,0)</f>
        <v>#N/A</v>
      </c>
      <c r="C1436" s="4">
        <f>VLOOKUP($A1436,'Implied Correlation'!G:H,2,0)</f>
        <v>59.13</v>
      </c>
      <c r="D1436" s="4">
        <f>VLOOKUP($A1436,'Implied Correlation'!A:B,2,0)</f>
        <v>57.62</v>
      </c>
      <c r="E1436" s="4">
        <f t="shared" si="88"/>
        <v>58.375</v>
      </c>
      <c r="F1436" s="4">
        <f t="shared" si="89"/>
        <v>59.13</v>
      </c>
      <c r="G1436" s="4">
        <f t="shared" si="90"/>
        <v>57.62</v>
      </c>
      <c r="H1436" s="4">
        <f t="shared" si="91"/>
        <v>58.375</v>
      </c>
    </row>
    <row r="1437" spans="1:8" x14ac:dyDescent="0.35">
      <c r="A1437" s="5">
        <v>41449</v>
      </c>
      <c r="B1437" s="4" t="e">
        <f>VLOOKUP($A1437,'Implied Correlation'!D:E,2,0)</f>
        <v>#N/A</v>
      </c>
      <c r="C1437" s="4">
        <f>VLOOKUP($A1437,'Implied Correlation'!G:H,2,0)</f>
        <v>61.42</v>
      </c>
      <c r="D1437" s="4">
        <f>VLOOKUP($A1437,'Implied Correlation'!A:B,2,0)</f>
        <v>61.32</v>
      </c>
      <c r="E1437" s="4">
        <f t="shared" si="88"/>
        <v>61.370000000000005</v>
      </c>
      <c r="F1437" s="4">
        <f t="shared" si="89"/>
        <v>61.42</v>
      </c>
      <c r="G1437" s="4">
        <f t="shared" si="90"/>
        <v>61.32</v>
      </c>
      <c r="H1437" s="4">
        <f t="shared" si="91"/>
        <v>61.370000000000005</v>
      </c>
    </row>
    <row r="1438" spans="1:8" x14ac:dyDescent="0.35">
      <c r="A1438" s="5">
        <v>41450</v>
      </c>
      <c r="B1438" s="4" t="e">
        <f>VLOOKUP($A1438,'Implied Correlation'!D:E,2,0)</f>
        <v>#N/A</v>
      </c>
      <c r="C1438" s="4">
        <f>VLOOKUP($A1438,'Implied Correlation'!G:H,2,0)</f>
        <v>60.69</v>
      </c>
      <c r="D1438" s="4">
        <f>VLOOKUP($A1438,'Implied Correlation'!A:B,2,0)</f>
        <v>60.36</v>
      </c>
      <c r="E1438" s="4">
        <f t="shared" si="88"/>
        <v>60.524999999999999</v>
      </c>
      <c r="F1438" s="4">
        <f t="shared" si="89"/>
        <v>60.69</v>
      </c>
      <c r="G1438" s="4">
        <f t="shared" si="90"/>
        <v>60.36</v>
      </c>
      <c r="H1438" s="4">
        <f t="shared" si="91"/>
        <v>60.524999999999999</v>
      </c>
    </row>
    <row r="1439" spans="1:8" x14ac:dyDescent="0.35">
      <c r="A1439" s="5">
        <v>41451</v>
      </c>
      <c r="B1439" s="4" t="e">
        <f>VLOOKUP($A1439,'Implied Correlation'!D:E,2,0)</f>
        <v>#N/A</v>
      </c>
      <c r="C1439" s="4">
        <f>VLOOKUP($A1439,'Implied Correlation'!G:H,2,0)</f>
        <v>59.82</v>
      </c>
      <c r="D1439" s="4">
        <f>VLOOKUP($A1439,'Implied Correlation'!A:B,2,0)</f>
        <v>59.2</v>
      </c>
      <c r="E1439" s="4">
        <f t="shared" si="88"/>
        <v>59.510000000000005</v>
      </c>
      <c r="F1439" s="4">
        <f t="shared" si="89"/>
        <v>59.82</v>
      </c>
      <c r="G1439" s="4">
        <f t="shared" si="90"/>
        <v>59.2</v>
      </c>
      <c r="H1439" s="4">
        <f t="shared" si="91"/>
        <v>59.510000000000012</v>
      </c>
    </row>
    <row r="1440" spans="1:8" x14ac:dyDescent="0.35">
      <c r="A1440" s="5">
        <v>41452</v>
      </c>
      <c r="B1440" s="4" t="e">
        <f>VLOOKUP($A1440,'Implied Correlation'!D:E,2,0)</f>
        <v>#N/A</v>
      </c>
      <c r="C1440" s="4">
        <f>VLOOKUP($A1440,'Implied Correlation'!G:H,2,0)</f>
        <v>59.76</v>
      </c>
      <c r="D1440" s="4">
        <f>VLOOKUP($A1440,'Implied Correlation'!A:B,2,0)</f>
        <v>59.32</v>
      </c>
      <c r="E1440" s="4">
        <f t="shared" si="88"/>
        <v>59.54</v>
      </c>
      <c r="F1440" s="4">
        <f t="shared" si="89"/>
        <v>59.76</v>
      </c>
      <c r="G1440" s="4">
        <f t="shared" si="90"/>
        <v>59.32</v>
      </c>
      <c r="H1440" s="4">
        <f t="shared" si="91"/>
        <v>59.54</v>
      </c>
    </row>
    <row r="1441" spans="1:8" x14ac:dyDescent="0.35">
      <c r="A1441" s="5">
        <v>41453</v>
      </c>
      <c r="B1441" s="4" t="e">
        <f>VLOOKUP($A1441,'Implied Correlation'!D:E,2,0)</f>
        <v>#N/A</v>
      </c>
      <c r="C1441" s="4">
        <f>VLOOKUP($A1441,'Implied Correlation'!G:H,2,0)</f>
        <v>59</v>
      </c>
      <c r="D1441" s="4">
        <f>VLOOKUP($A1441,'Implied Correlation'!A:B,2,0)</f>
        <v>58.05</v>
      </c>
      <c r="E1441" s="4">
        <f t="shared" si="88"/>
        <v>58.524999999999999</v>
      </c>
      <c r="F1441" s="4">
        <f t="shared" si="89"/>
        <v>59</v>
      </c>
      <c r="G1441" s="4">
        <f t="shared" si="90"/>
        <v>58.05</v>
      </c>
      <c r="H1441" s="4">
        <f t="shared" si="91"/>
        <v>58.524999999999999</v>
      </c>
    </row>
    <row r="1442" spans="1:8" x14ac:dyDescent="0.35">
      <c r="A1442" s="5">
        <v>41456</v>
      </c>
      <c r="B1442" s="4" t="e">
        <f>VLOOKUP($A1442,'Implied Correlation'!D:E,2,0)</f>
        <v>#N/A</v>
      </c>
      <c r="C1442" s="4">
        <f>VLOOKUP($A1442,'Implied Correlation'!G:H,2,0)</f>
        <v>59</v>
      </c>
      <c r="D1442" s="4">
        <f>VLOOKUP($A1442,'Implied Correlation'!A:B,2,0)</f>
        <v>58.05</v>
      </c>
      <c r="E1442" s="4">
        <f t="shared" si="88"/>
        <v>58.524999999999999</v>
      </c>
      <c r="F1442" s="4">
        <f t="shared" si="89"/>
        <v>59</v>
      </c>
      <c r="G1442" s="4">
        <f t="shared" si="90"/>
        <v>58.05</v>
      </c>
      <c r="H1442" s="4">
        <f t="shared" si="91"/>
        <v>58.524999999999999</v>
      </c>
    </row>
    <row r="1443" spans="1:8" x14ac:dyDescent="0.35">
      <c r="A1443" s="5">
        <v>41457</v>
      </c>
      <c r="B1443" s="4" t="e">
        <f>VLOOKUP($A1443,'Implied Correlation'!D:E,2,0)</f>
        <v>#N/A</v>
      </c>
      <c r="C1443" s="4">
        <f>VLOOKUP($A1443,'Implied Correlation'!G:H,2,0)</f>
        <v>58.35</v>
      </c>
      <c r="D1443" s="4">
        <f>VLOOKUP($A1443,'Implied Correlation'!A:B,2,0)</f>
        <v>56.01</v>
      </c>
      <c r="E1443" s="4">
        <f t="shared" si="88"/>
        <v>57.18</v>
      </c>
      <c r="F1443" s="4">
        <f t="shared" si="89"/>
        <v>58.35</v>
      </c>
      <c r="G1443" s="4">
        <f t="shared" si="90"/>
        <v>56.01</v>
      </c>
      <c r="H1443" s="4">
        <f t="shared" si="91"/>
        <v>57.18</v>
      </c>
    </row>
    <row r="1444" spans="1:8" x14ac:dyDescent="0.35">
      <c r="A1444" s="5">
        <v>41458</v>
      </c>
      <c r="B1444" s="4" t="e">
        <f>VLOOKUP($A1444,'Implied Correlation'!D:E,2,0)</f>
        <v>#N/A</v>
      </c>
      <c r="C1444" s="4">
        <f>VLOOKUP($A1444,'Implied Correlation'!G:H,2,0)</f>
        <v>58.16</v>
      </c>
      <c r="D1444" s="4">
        <f>VLOOKUP($A1444,'Implied Correlation'!A:B,2,0)</f>
        <v>56.35</v>
      </c>
      <c r="E1444" s="4">
        <f t="shared" si="88"/>
        <v>57.254999999999995</v>
      </c>
      <c r="F1444" s="4">
        <f t="shared" si="89"/>
        <v>58.16</v>
      </c>
      <c r="G1444" s="4">
        <f t="shared" si="90"/>
        <v>56.35</v>
      </c>
      <c r="H1444" s="4">
        <f t="shared" si="91"/>
        <v>57.254999999999995</v>
      </c>
    </row>
    <row r="1445" spans="1:8" x14ac:dyDescent="0.35">
      <c r="A1445" s="5">
        <v>41460</v>
      </c>
      <c r="B1445" s="4" t="e">
        <f>VLOOKUP($A1445,'Implied Correlation'!D:E,2,0)</f>
        <v>#N/A</v>
      </c>
      <c r="C1445" s="4">
        <f>VLOOKUP($A1445,'Implied Correlation'!G:H,2,0)</f>
        <v>55.67</v>
      </c>
      <c r="D1445" s="4">
        <f>VLOOKUP($A1445,'Implied Correlation'!A:B,2,0)</f>
        <v>52.73</v>
      </c>
      <c r="E1445" s="4">
        <f t="shared" si="88"/>
        <v>54.2</v>
      </c>
      <c r="F1445" s="4">
        <f t="shared" si="89"/>
        <v>55.67</v>
      </c>
      <c r="G1445" s="4">
        <f t="shared" si="90"/>
        <v>52.73</v>
      </c>
      <c r="H1445" s="4">
        <f t="shared" si="91"/>
        <v>54.199999999999996</v>
      </c>
    </row>
    <row r="1446" spans="1:8" x14ac:dyDescent="0.35">
      <c r="A1446" s="5">
        <v>41463</v>
      </c>
      <c r="B1446" s="4" t="e">
        <f>VLOOKUP($A1446,'Implied Correlation'!D:E,2,0)</f>
        <v>#N/A</v>
      </c>
      <c r="C1446" s="4">
        <f>VLOOKUP($A1446,'Implied Correlation'!G:H,2,0)</f>
        <v>56.59</v>
      </c>
      <c r="D1446" s="4">
        <f>VLOOKUP($A1446,'Implied Correlation'!A:B,2,0)</f>
        <v>51.86</v>
      </c>
      <c r="E1446" s="4">
        <f t="shared" si="88"/>
        <v>54.225000000000001</v>
      </c>
      <c r="F1446" s="4">
        <f t="shared" si="89"/>
        <v>56.59</v>
      </c>
      <c r="G1446" s="4">
        <f t="shared" si="90"/>
        <v>51.86</v>
      </c>
      <c r="H1446" s="4">
        <f t="shared" si="91"/>
        <v>54.225000000000001</v>
      </c>
    </row>
    <row r="1447" spans="1:8" x14ac:dyDescent="0.35">
      <c r="A1447" s="5">
        <v>41464</v>
      </c>
      <c r="B1447" s="4" t="e">
        <f>VLOOKUP($A1447,'Implied Correlation'!D:E,2,0)</f>
        <v>#N/A</v>
      </c>
      <c r="C1447" s="4">
        <f>VLOOKUP($A1447,'Implied Correlation'!G:H,2,0)</f>
        <v>55.58</v>
      </c>
      <c r="D1447" s="4">
        <f>VLOOKUP($A1447,'Implied Correlation'!A:B,2,0)</f>
        <v>50.85</v>
      </c>
      <c r="E1447" s="4">
        <f t="shared" si="88"/>
        <v>53.215000000000003</v>
      </c>
      <c r="F1447" s="4">
        <f t="shared" si="89"/>
        <v>55.58</v>
      </c>
      <c r="G1447" s="4">
        <f t="shared" si="90"/>
        <v>50.85</v>
      </c>
      <c r="H1447" s="4">
        <f t="shared" si="91"/>
        <v>53.215000000000003</v>
      </c>
    </row>
    <row r="1448" spans="1:8" x14ac:dyDescent="0.35">
      <c r="A1448" s="5">
        <v>41465</v>
      </c>
      <c r="B1448" s="4" t="e">
        <f>VLOOKUP($A1448,'Implied Correlation'!D:E,2,0)</f>
        <v>#N/A</v>
      </c>
      <c r="C1448" s="4">
        <f>VLOOKUP($A1448,'Implied Correlation'!G:H,2,0)</f>
        <v>55.59</v>
      </c>
      <c r="D1448" s="4">
        <f>VLOOKUP($A1448,'Implied Correlation'!A:B,2,0)</f>
        <v>50.35</v>
      </c>
      <c r="E1448" s="4">
        <f t="shared" si="88"/>
        <v>52.97</v>
      </c>
      <c r="F1448" s="4">
        <f t="shared" si="89"/>
        <v>55.59</v>
      </c>
      <c r="G1448" s="4">
        <f t="shared" si="90"/>
        <v>50.35</v>
      </c>
      <c r="H1448" s="4">
        <f t="shared" si="91"/>
        <v>52.97</v>
      </c>
    </row>
    <row r="1449" spans="1:8" x14ac:dyDescent="0.35">
      <c r="A1449" s="5">
        <v>41466</v>
      </c>
      <c r="B1449" s="4" t="e">
        <f>VLOOKUP($A1449,'Implied Correlation'!D:E,2,0)</f>
        <v>#N/A</v>
      </c>
      <c r="C1449" s="4">
        <f>VLOOKUP($A1449,'Implied Correlation'!G:H,2,0)</f>
        <v>57.13</v>
      </c>
      <c r="D1449" s="4">
        <f>VLOOKUP($A1449,'Implied Correlation'!A:B,2,0)</f>
        <v>52.51</v>
      </c>
      <c r="E1449" s="4">
        <f t="shared" si="88"/>
        <v>54.82</v>
      </c>
      <c r="F1449" s="4">
        <f t="shared" si="89"/>
        <v>57.13</v>
      </c>
      <c r="G1449" s="4">
        <f t="shared" si="90"/>
        <v>52.51</v>
      </c>
      <c r="H1449" s="4">
        <f t="shared" si="91"/>
        <v>54.82</v>
      </c>
    </row>
    <row r="1450" spans="1:8" x14ac:dyDescent="0.35">
      <c r="A1450" s="5">
        <v>41467</v>
      </c>
      <c r="B1450" s="4" t="e">
        <f>VLOOKUP($A1450,'Implied Correlation'!D:E,2,0)</f>
        <v>#N/A</v>
      </c>
      <c r="C1450" s="4">
        <f>VLOOKUP($A1450,'Implied Correlation'!G:H,2,0)</f>
        <v>57.77</v>
      </c>
      <c r="D1450" s="4">
        <f>VLOOKUP($A1450,'Implied Correlation'!A:B,2,0)</f>
        <v>52.76</v>
      </c>
      <c r="E1450" s="4">
        <f t="shared" si="88"/>
        <v>55.265000000000001</v>
      </c>
      <c r="F1450" s="4">
        <f t="shared" si="89"/>
        <v>57.77</v>
      </c>
      <c r="G1450" s="4">
        <f t="shared" si="90"/>
        <v>52.76</v>
      </c>
      <c r="H1450" s="4">
        <f t="shared" si="91"/>
        <v>55.264999999999993</v>
      </c>
    </row>
    <row r="1451" spans="1:8" x14ac:dyDescent="0.35">
      <c r="A1451" s="5">
        <v>41470</v>
      </c>
      <c r="B1451" s="4" t="e">
        <f>VLOOKUP($A1451,'Implied Correlation'!D:E,2,0)</f>
        <v>#N/A</v>
      </c>
      <c r="C1451" s="4">
        <f>VLOOKUP($A1451,'Implied Correlation'!G:H,2,0)</f>
        <v>58.33</v>
      </c>
      <c r="D1451" s="4">
        <f>VLOOKUP($A1451,'Implied Correlation'!A:B,2,0)</f>
        <v>52.58</v>
      </c>
      <c r="E1451" s="4">
        <f t="shared" si="88"/>
        <v>55.454999999999998</v>
      </c>
      <c r="F1451" s="4">
        <f t="shared" si="89"/>
        <v>58.33</v>
      </c>
      <c r="G1451" s="4">
        <f t="shared" si="90"/>
        <v>52.58</v>
      </c>
      <c r="H1451" s="4">
        <f t="shared" si="91"/>
        <v>55.455000000000005</v>
      </c>
    </row>
    <row r="1452" spans="1:8" x14ac:dyDescent="0.35">
      <c r="A1452" s="5">
        <v>41471</v>
      </c>
      <c r="B1452" s="4" t="e">
        <f>VLOOKUP($A1452,'Implied Correlation'!D:E,2,0)</f>
        <v>#N/A</v>
      </c>
      <c r="C1452" s="4">
        <f>VLOOKUP($A1452,'Implied Correlation'!G:H,2,0)</f>
        <v>59.44</v>
      </c>
      <c r="D1452" s="4">
        <f>VLOOKUP($A1452,'Implied Correlation'!A:B,2,0)</f>
        <v>54.17</v>
      </c>
      <c r="E1452" s="4">
        <f t="shared" si="88"/>
        <v>56.805</v>
      </c>
      <c r="F1452" s="4">
        <f t="shared" si="89"/>
        <v>59.44</v>
      </c>
      <c r="G1452" s="4">
        <f t="shared" si="90"/>
        <v>54.17</v>
      </c>
      <c r="H1452" s="4">
        <f t="shared" si="91"/>
        <v>56.805000000000007</v>
      </c>
    </row>
    <row r="1453" spans="1:8" x14ac:dyDescent="0.35">
      <c r="A1453" s="5">
        <v>41472</v>
      </c>
      <c r="B1453" s="4" t="e">
        <f>VLOOKUP($A1453,'Implied Correlation'!D:E,2,0)</f>
        <v>#N/A</v>
      </c>
      <c r="C1453" s="4">
        <f>VLOOKUP($A1453,'Implied Correlation'!G:H,2,0)</f>
        <v>58.04</v>
      </c>
      <c r="D1453" s="4">
        <f>VLOOKUP($A1453,'Implied Correlation'!A:B,2,0)</f>
        <v>52.89</v>
      </c>
      <c r="E1453" s="4">
        <f t="shared" si="88"/>
        <v>55.465000000000003</v>
      </c>
      <c r="F1453" s="4">
        <f t="shared" si="89"/>
        <v>58.04</v>
      </c>
      <c r="G1453" s="4">
        <f t="shared" si="90"/>
        <v>52.89</v>
      </c>
      <c r="H1453" s="4">
        <f t="shared" si="91"/>
        <v>55.464999999999996</v>
      </c>
    </row>
    <row r="1454" spans="1:8" x14ac:dyDescent="0.35">
      <c r="A1454" s="5">
        <v>41473</v>
      </c>
      <c r="B1454" s="4" t="e">
        <f>VLOOKUP($A1454,'Implied Correlation'!D:E,2,0)</f>
        <v>#N/A</v>
      </c>
      <c r="C1454" s="4">
        <f>VLOOKUP($A1454,'Implied Correlation'!G:H,2,0)</f>
        <v>58.53</v>
      </c>
      <c r="D1454" s="4">
        <f>VLOOKUP($A1454,'Implied Correlation'!A:B,2,0)</f>
        <v>53.34</v>
      </c>
      <c r="E1454" s="4">
        <f t="shared" si="88"/>
        <v>55.935000000000002</v>
      </c>
      <c r="F1454" s="4">
        <f t="shared" si="89"/>
        <v>58.53</v>
      </c>
      <c r="G1454" s="4">
        <f t="shared" si="90"/>
        <v>53.34</v>
      </c>
      <c r="H1454" s="4">
        <f t="shared" si="91"/>
        <v>55.935000000000002</v>
      </c>
    </row>
    <row r="1455" spans="1:8" x14ac:dyDescent="0.35">
      <c r="A1455" s="5">
        <v>41474</v>
      </c>
      <c r="B1455" s="4" t="e">
        <f>VLOOKUP($A1455,'Implied Correlation'!D:E,2,0)</f>
        <v>#N/A</v>
      </c>
      <c r="C1455" s="4">
        <f>VLOOKUP($A1455,'Implied Correlation'!G:H,2,0)</f>
        <v>58.97</v>
      </c>
      <c r="D1455" s="4">
        <f>VLOOKUP($A1455,'Implied Correlation'!A:B,2,0)</f>
        <v>51.36</v>
      </c>
      <c r="E1455" s="4">
        <f t="shared" si="88"/>
        <v>55.164999999999999</v>
      </c>
      <c r="F1455" s="4">
        <f t="shared" si="89"/>
        <v>58.97</v>
      </c>
      <c r="G1455" s="4">
        <f t="shared" si="90"/>
        <v>51.36</v>
      </c>
      <c r="H1455" s="4">
        <f t="shared" si="91"/>
        <v>55.164999999999999</v>
      </c>
    </row>
    <row r="1456" spans="1:8" x14ac:dyDescent="0.35">
      <c r="A1456" s="5">
        <v>41477</v>
      </c>
      <c r="B1456" s="4" t="e">
        <f>VLOOKUP($A1456,'Implied Correlation'!D:E,2,0)</f>
        <v>#N/A</v>
      </c>
      <c r="C1456" s="4">
        <f>VLOOKUP($A1456,'Implied Correlation'!G:H,2,0)</f>
        <v>58.03</v>
      </c>
      <c r="D1456" s="4">
        <f>VLOOKUP($A1456,'Implied Correlation'!A:B,2,0)</f>
        <v>49.97</v>
      </c>
      <c r="E1456" s="4">
        <f t="shared" si="88"/>
        <v>54</v>
      </c>
      <c r="F1456" s="4">
        <f t="shared" si="89"/>
        <v>58.03</v>
      </c>
      <c r="G1456" s="4">
        <f t="shared" si="90"/>
        <v>49.97</v>
      </c>
      <c r="H1456" s="4">
        <f t="shared" si="91"/>
        <v>54</v>
      </c>
    </row>
    <row r="1457" spans="1:8" x14ac:dyDescent="0.35">
      <c r="A1457" s="5">
        <v>41478</v>
      </c>
      <c r="B1457" s="4" t="e">
        <f>VLOOKUP($A1457,'Implied Correlation'!D:E,2,0)</f>
        <v>#N/A</v>
      </c>
      <c r="C1457" s="4">
        <f>VLOOKUP($A1457,'Implied Correlation'!G:H,2,0)</f>
        <v>58.51</v>
      </c>
      <c r="D1457" s="4">
        <f>VLOOKUP($A1457,'Implied Correlation'!A:B,2,0)</f>
        <v>51</v>
      </c>
      <c r="E1457" s="4">
        <f t="shared" si="88"/>
        <v>54.754999999999995</v>
      </c>
      <c r="F1457" s="4">
        <f t="shared" si="89"/>
        <v>58.51</v>
      </c>
      <c r="G1457" s="4">
        <f t="shared" si="90"/>
        <v>51</v>
      </c>
      <c r="H1457" s="4">
        <f t="shared" si="91"/>
        <v>54.754999999999995</v>
      </c>
    </row>
    <row r="1458" spans="1:8" x14ac:dyDescent="0.35">
      <c r="A1458" s="5">
        <v>41479</v>
      </c>
      <c r="B1458" s="4" t="e">
        <f>VLOOKUP($A1458,'Implied Correlation'!D:E,2,0)</f>
        <v>#N/A</v>
      </c>
      <c r="C1458" s="4">
        <f>VLOOKUP($A1458,'Implied Correlation'!G:H,2,0)</f>
        <v>58.77</v>
      </c>
      <c r="D1458" s="4">
        <f>VLOOKUP($A1458,'Implied Correlation'!A:B,2,0)</f>
        <v>52.48</v>
      </c>
      <c r="E1458" s="4">
        <f t="shared" si="88"/>
        <v>55.625</v>
      </c>
      <c r="F1458" s="4">
        <f t="shared" si="89"/>
        <v>58.77</v>
      </c>
      <c r="G1458" s="4">
        <f t="shared" si="90"/>
        <v>52.48</v>
      </c>
      <c r="H1458" s="4">
        <f t="shared" si="91"/>
        <v>55.625</v>
      </c>
    </row>
    <row r="1459" spans="1:8" x14ac:dyDescent="0.35">
      <c r="A1459" s="5">
        <v>41480</v>
      </c>
      <c r="B1459" s="4" t="e">
        <f>VLOOKUP($A1459,'Implied Correlation'!D:E,2,0)</f>
        <v>#N/A</v>
      </c>
      <c r="C1459" s="4">
        <f>VLOOKUP($A1459,'Implied Correlation'!G:H,2,0)</f>
        <v>58.2</v>
      </c>
      <c r="D1459" s="4">
        <f>VLOOKUP($A1459,'Implied Correlation'!A:B,2,0)</f>
        <v>51.77</v>
      </c>
      <c r="E1459" s="4">
        <f t="shared" si="88"/>
        <v>54.984999999999999</v>
      </c>
      <c r="F1459" s="4">
        <f t="shared" si="89"/>
        <v>58.2</v>
      </c>
      <c r="G1459" s="4">
        <f t="shared" si="90"/>
        <v>51.77</v>
      </c>
      <c r="H1459" s="4">
        <f t="shared" si="91"/>
        <v>54.985000000000007</v>
      </c>
    </row>
    <row r="1460" spans="1:8" x14ac:dyDescent="0.35">
      <c r="A1460" s="5">
        <v>41481</v>
      </c>
      <c r="B1460" s="4" t="e">
        <f>VLOOKUP($A1460,'Implied Correlation'!D:E,2,0)</f>
        <v>#N/A</v>
      </c>
      <c r="C1460" s="4">
        <f>VLOOKUP($A1460,'Implied Correlation'!G:H,2,0)</f>
        <v>57.13</v>
      </c>
      <c r="D1460" s="4">
        <f>VLOOKUP($A1460,'Implied Correlation'!A:B,2,0)</f>
        <v>49.95</v>
      </c>
      <c r="E1460" s="4">
        <f t="shared" si="88"/>
        <v>53.540000000000006</v>
      </c>
      <c r="F1460" s="4">
        <f t="shared" si="89"/>
        <v>57.13</v>
      </c>
      <c r="G1460" s="4">
        <f t="shared" si="90"/>
        <v>49.95</v>
      </c>
      <c r="H1460" s="4">
        <f t="shared" si="91"/>
        <v>53.54</v>
      </c>
    </row>
    <row r="1461" spans="1:8" x14ac:dyDescent="0.35">
      <c r="A1461" s="5">
        <v>41484</v>
      </c>
      <c r="B1461" s="4" t="e">
        <f>VLOOKUP($A1461,'Implied Correlation'!D:E,2,0)</f>
        <v>#N/A</v>
      </c>
      <c r="C1461" s="4">
        <f>VLOOKUP($A1461,'Implied Correlation'!G:H,2,0)</f>
        <v>56.93</v>
      </c>
      <c r="D1461" s="4">
        <f>VLOOKUP($A1461,'Implied Correlation'!A:B,2,0)</f>
        <v>50.14</v>
      </c>
      <c r="E1461" s="4">
        <f t="shared" si="88"/>
        <v>53.534999999999997</v>
      </c>
      <c r="F1461" s="4">
        <f t="shared" si="89"/>
        <v>56.93</v>
      </c>
      <c r="G1461" s="4">
        <f t="shared" si="90"/>
        <v>50.14</v>
      </c>
      <c r="H1461" s="4">
        <f t="shared" si="91"/>
        <v>53.535000000000004</v>
      </c>
    </row>
    <row r="1462" spans="1:8" x14ac:dyDescent="0.35">
      <c r="A1462" s="5">
        <v>41485</v>
      </c>
      <c r="B1462" s="4" t="e">
        <f>VLOOKUP($A1462,'Implied Correlation'!D:E,2,0)</f>
        <v>#N/A</v>
      </c>
      <c r="C1462" s="4">
        <f>VLOOKUP($A1462,'Implied Correlation'!G:H,2,0)</f>
        <v>56.08</v>
      </c>
      <c r="D1462" s="4">
        <f>VLOOKUP($A1462,'Implied Correlation'!A:B,2,0)</f>
        <v>48.59</v>
      </c>
      <c r="E1462" s="4">
        <f t="shared" si="88"/>
        <v>52.335000000000001</v>
      </c>
      <c r="F1462" s="4">
        <f t="shared" si="89"/>
        <v>56.08</v>
      </c>
      <c r="G1462" s="4">
        <f t="shared" si="90"/>
        <v>48.59</v>
      </c>
      <c r="H1462" s="4">
        <f t="shared" si="91"/>
        <v>52.335000000000001</v>
      </c>
    </row>
    <row r="1463" spans="1:8" x14ac:dyDescent="0.35">
      <c r="A1463" s="5">
        <v>41486</v>
      </c>
      <c r="B1463" s="4" t="e">
        <f>VLOOKUP($A1463,'Implied Correlation'!D:E,2,0)</f>
        <v>#N/A</v>
      </c>
      <c r="C1463" s="4">
        <f>VLOOKUP($A1463,'Implied Correlation'!G:H,2,0)</f>
        <v>55.31</v>
      </c>
      <c r="D1463" s="4">
        <f>VLOOKUP($A1463,'Implied Correlation'!A:B,2,0)</f>
        <v>48.69</v>
      </c>
      <c r="E1463" s="4">
        <f t="shared" si="88"/>
        <v>52</v>
      </c>
      <c r="F1463" s="4">
        <f t="shared" si="89"/>
        <v>55.31</v>
      </c>
      <c r="G1463" s="4">
        <f t="shared" si="90"/>
        <v>48.69</v>
      </c>
      <c r="H1463" s="4">
        <f t="shared" si="91"/>
        <v>52</v>
      </c>
    </row>
    <row r="1464" spans="1:8" x14ac:dyDescent="0.35">
      <c r="A1464" s="5">
        <v>41487</v>
      </c>
      <c r="B1464" s="4" t="e">
        <f>VLOOKUP($A1464,'Implied Correlation'!D:E,2,0)</f>
        <v>#N/A</v>
      </c>
      <c r="C1464" s="4">
        <f>VLOOKUP($A1464,'Implied Correlation'!G:H,2,0)</f>
        <v>55.08</v>
      </c>
      <c r="D1464" s="4">
        <f>VLOOKUP($A1464,'Implied Correlation'!A:B,2,0)</f>
        <v>47.27</v>
      </c>
      <c r="E1464" s="4">
        <f t="shared" si="88"/>
        <v>51.174999999999997</v>
      </c>
      <c r="F1464" s="4">
        <f t="shared" si="89"/>
        <v>55.08</v>
      </c>
      <c r="G1464" s="4">
        <f t="shared" si="90"/>
        <v>47.27</v>
      </c>
      <c r="H1464" s="4">
        <f t="shared" si="91"/>
        <v>51.175000000000004</v>
      </c>
    </row>
    <row r="1465" spans="1:8" x14ac:dyDescent="0.35">
      <c r="A1465" s="5">
        <v>41488</v>
      </c>
      <c r="B1465" s="4" t="e">
        <f>VLOOKUP($A1465,'Implied Correlation'!D:E,2,0)</f>
        <v>#N/A</v>
      </c>
      <c r="C1465" s="4">
        <f>VLOOKUP($A1465,'Implied Correlation'!G:H,2,0)</f>
        <v>54.57</v>
      </c>
      <c r="D1465" s="4">
        <f>VLOOKUP($A1465,'Implied Correlation'!A:B,2,0)</f>
        <v>46.79</v>
      </c>
      <c r="E1465" s="4">
        <f t="shared" si="88"/>
        <v>50.68</v>
      </c>
      <c r="F1465" s="4">
        <f t="shared" si="89"/>
        <v>54.57</v>
      </c>
      <c r="G1465" s="4">
        <f t="shared" si="90"/>
        <v>46.79</v>
      </c>
      <c r="H1465" s="4">
        <f t="shared" si="91"/>
        <v>50.68</v>
      </c>
    </row>
    <row r="1466" spans="1:8" x14ac:dyDescent="0.35">
      <c r="A1466" s="5">
        <v>41491</v>
      </c>
      <c r="B1466" s="4" t="e">
        <f>VLOOKUP($A1466,'Implied Correlation'!D:E,2,0)</f>
        <v>#N/A</v>
      </c>
      <c r="C1466" s="4">
        <f>VLOOKUP($A1466,'Implied Correlation'!G:H,2,0)</f>
        <v>55.01</v>
      </c>
      <c r="D1466" s="4">
        <f>VLOOKUP($A1466,'Implied Correlation'!A:B,2,0)</f>
        <v>45.86</v>
      </c>
      <c r="E1466" s="4">
        <f t="shared" si="88"/>
        <v>50.435000000000002</v>
      </c>
      <c r="F1466" s="4">
        <f t="shared" si="89"/>
        <v>55.01</v>
      </c>
      <c r="G1466" s="4">
        <f t="shared" si="90"/>
        <v>45.86</v>
      </c>
      <c r="H1466" s="4">
        <f t="shared" si="91"/>
        <v>50.435000000000002</v>
      </c>
    </row>
    <row r="1467" spans="1:8" x14ac:dyDescent="0.35">
      <c r="A1467" s="5">
        <v>41492</v>
      </c>
      <c r="B1467" s="4" t="e">
        <f>VLOOKUP($A1467,'Implied Correlation'!D:E,2,0)</f>
        <v>#N/A</v>
      </c>
      <c r="C1467" s="4">
        <f>VLOOKUP($A1467,'Implied Correlation'!G:H,2,0)</f>
        <v>56.28</v>
      </c>
      <c r="D1467" s="4">
        <f>VLOOKUP($A1467,'Implied Correlation'!A:B,2,0)</f>
        <v>48.24</v>
      </c>
      <c r="E1467" s="4">
        <f t="shared" si="88"/>
        <v>52.260000000000005</v>
      </c>
      <c r="F1467" s="4">
        <f t="shared" si="89"/>
        <v>56.28</v>
      </c>
      <c r="G1467" s="4">
        <f t="shared" si="90"/>
        <v>48.24</v>
      </c>
      <c r="H1467" s="4">
        <f t="shared" si="91"/>
        <v>52.26</v>
      </c>
    </row>
    <row r="1468" spans="1:8" x14ac:dyDescent="0.35">
      <c r="A1468" s="5">
        <v>41493</v>
      </c>
      <c r="B1468" s="4" t="e">
        <f>VLOOKUP($A1468,'Implied Correlation'!D:E,2,0)</f>
        <v>#N/A</v>
      </c>
      <c r="C1468" s="4">
        <f>VLOOKUP($A1468,'Implied Correlation'!G:H,2,0)</f>
        <v>56.22</v>
      </c>
      <c r="D1468" s="4">
        <f>VLOOKUP($A1468,'Implied Correlation'!A:B,2,0)</f>
        <v>48.41</v>
      </c>
      <c r="E1468" s="4">
        <f t="shared" si="88"/>
        <v>52.314999999999998</v>
      </c>
      <c r="F1468" s="4">
        <f t="shared" si="89"/>
        <v>56.22</v>
      </c>
      <c r="G1468" s="4">
        <f t="shared" si="90"/>
        <v>48.41</v>
      </c>
      <c r="H1468" s="4">
        <f t="shared" si="91"/>
        <v>52.314999999999998</v>
      </c>
    </row>
    <row r="1469" spans="1:8" x14ac:dyDescent="0.35">
      <c r="A1469" s="5">
        <v>41494</v>
      </c>
      <c r="B1469" s="4" t="e">
        <f>VLOOKUP($A1469,'Implied Correlation'!D:E,2,0)</f>
        <v>#N/A</v>
      </c>
      <c r="C1469" s="4">
        <f>VLOOKUP($A1469,'Implied Correlation'!G:H,2,0)</f>
        <v>55.42</v>
      </c>
      <c r="D1469" s="4">
        <f>VLOOKUP($A1469,'Implied Correlation'!A:B,2,0)</f>
        <v>48.26</v>
      </c>
      <c r="E1469" s="4">
        <f t="shared" si="88"/>
        <v>51.84</v>
      </c>
      <c r="F1469" s="4">
        <f t="shared" si="89"/>
        <v>55.42</v>
      </c>
      <c r="G1469" s="4">
        <f t="shared" si="90"/>
        <v>48.26</v>
      </c>
      <c r="H1469" s="4">
        <f t="shared" si="91"/>
        <v>51.84</v>
      </c>
    </row>
    <row r="1470" spans="1:8" x14ac:dyDescent="0.35">
      <c r="A1470" s="5">
        <v>41495</v>
      </c>
      <c r="B1470" s="4" t="e">
        <f>VLOOKUP($A1470,'Implied Correlation'!D:E,2,0)</f>
        <v>#N/A</v>
      </c>
      <c r="C1470" s="4">
        <f>VLOOKUP($A1470,'Implied Correlation'!G:H,2,0)</f>
        <v>56.02</v>
      </c>
      <c r="D1470" s="4">
        <f>VLOOKUP($A1470,'Implied Correlation'!A:B,2,0)</f>
        <v>50.98</v>
      </c>
      <c r="E1470" s="4">
        <f t="shared" si="88"/>
        <v>53.5</v>
      </c>
      <c r="F1470" s="4">
        <f t="shared" si="89"/>
        <v>56.02</v>
      </c>
      <c r="G1470" s="4">
        <f t="shared" si="90"/>
        <v>50.98</v>
      </c>
      <c r="H1470" s="4">
        <f t="shared" si="91"/>
        <v>53.5</v>
      </c>
    </row>
    <row r="1471" spans="1:8" x14ac:dyDescent="0.35">
      <c r="A1471" s="5">
        <v>41498</v>
      </c>
      <c r="B1471" s="4" t="e">
        <f>VLOOKUP($A1471,'Implied Correlation'!D:E,2,0)</f>
        <v>#N/A</v>
      </c>
      <c r="C1471" s="4">
        <f>VLOOKUP($A1471,'Implied Correlation'!G:H,2,0)</f>
        <v>57.43</v>
      </c>
      <c r="D1471" s="4">
        <f>VLOOKUP($A1471,'Implied Correlation'!A:B,2,0)</f>
        <v>49.23</v>
      </c>
      <c r="E1471" s="4">
        <f t="shared" si="88"/>
        <v>53.33</v>
      </c>
      <c r="F1471" s="4">
        <f t="shared" si="89"/>
        <v>57.43</v>
      </c>
      <c r="G1471" s="4">
        <f t="shared" si="90"/>
        <v>49.23</v>
      </c>
      <c r="H1471" s="4">
        <f t="shared" si="91"/>
        <v>53.329999999999991</v>
      </c>
    </row>
    <row r="1472" spans="1:8" x14ac:dyDescent="0.35">
      <c r="A1472" s="5">
        <v>41499</v>
      </c>
      <c r="B1472" s="4" t="e">
        <f>VLOOKUP($A1472,'Implied Correlation'!D:E,2,0)</f>
        <v>#N/A</v>
      </c>
      <c r="C1472" s="4">
        <f>VLOOKUP($A1472,'Implied Correlation'!G:H,2,0)</f>
        <v>55.65</v>
      </c>
      <c r="D1472" s="4">
        <f>VLOOKUP($A1472,'Implied Correlation'!A:B,2,0)</f>
        <v>48</v>
      </c>
      <c r="E1472" s="4">
        <f t="shared" si="88"/>
        <v>51.825000000000003</v>
      </c>
      <c r="F1472" s="4">
        <f t="shared" si="89"/>
        <v>55.65</v>
      </c>
      <c r="G1472" s="4">
        <f t="shared" si="90"/>
        <v>48</v>
      </c>
      <c r="H1472" s="4">
        <f t="shared" si="91"/>
        <v>51.824999999999996</v>
      </c>
    </row>
    <row r="1473" spans="1:8" x14ac:dyDescent="0.35">
      <c r="A1473" s="5">
        <v>41500</v>
      </c>
      <c r="B1473" s="4" t="e">
        <f>VLOOKUP($A1473,'Implied Correlation'!D:E,2,0)</f>
        <v>#N/A</v>
      </c>
      <c r="C1473" s="4">
        <f>VLOOKUP($A1473,'Implied Correlation'!G:H,2,0)</f>
        <v>56.51</v>
      </c>
      <c r="D1473" s="4">
        <f>VLOOKUP($A1473,'Implied Correlation'!A:B,2,0)</f>
        <v>49.18</v>
      </c>
      <c r="E1473" s="4">
        <f t="shared" si="88"/>
        <v>52.844999999999999</v>
      </c>
      <c r="F1473" s="4">
        <f t="shared" si="89"/>
        <v>56.51</v>
      </c>
      <c r="G1473" s="4">
        <f t="shared" si="90"/>
        <v>49.18</v>
      </c>
      <c r="H1473" s="4">
        <f t="shared" si="91"/>
        <v>52.844999999999999</v>
      </c>
    </row>
    <row r="1474" spans="1:8" x14ac:dyDescent="0.35">
      <c r="A1474" s="5">
        <v>41501</v>
      </c>
      <c r="B1474" s="4" t="e">
        <f>VLOOKUP($A1474,'Implied Correlation'!D:E,2,0)</f>
        <v>#N/A</v>
      </c>
      <c r="C1474" s="4">
        <f>VLOOKUP($A1474,'Implied Correlation'!G:H,2,0)</f>
        <v>56.98</v>
      </c>
      <c r="D1474" s="4">
        <f>VLOOKUP($A1474,'Implied Correlation'!A:B,2,0)</f>
        <v>52.06</v>
      </c>
      <c r="E1474" s="4">
        <f t="shared" si="88"/>
        <v>54.519999999999996</v>
      </c>
      <c r="F1474" s="4">
        <f t="shared" si="89"/>
        <v>56.98</v>
      </c>
      <c r="G1474" s="4">
        <f t="shared" si="90"/>
        <v>52.06</v>
      </c>
      <c r="H1474" s="4">
        <f t="shared" si="91"/>
        <v>54.52</v>
      </c>
    </row>
    <row r="1475" spans="1:8" x14ac:dyDescent="0.35">
      <c r="A1475" s="5">
        <v>41502</v>
      </c>
      <c r="B1475" s="4" t="e">
        <f>VLOOKUP($A1475,'Implied Correlation'!D:E,2,0)</f>
        <v>#N/A</v>
      </c>
      <c r="C1475" s="4">
        <f>VLOOKUP($A1475,'Implied Correlation'!G:H,2,0)</f>
        <v>56.93</v>
      </c>
      <c r="D1475" s="4">
        <f>VLOOKUP($A1475,'Implied Correlation'!A:B,2,0)</f>
        <v>50.44</v>
      </c>
      <c r="E1475" s="4">
        <f t="shared" ref="E1475:E1538" si="92">IF(ISNA(B1475),IF(AND(ISNA(C1475),ISNA(D1475)),IF(ISNA(C1475),D1475,C1475),AVERAGE(C1475,D1475)),B1475)</f>
        <v>53.685000000000002</v>
      </c>
      <c r="F1475" s="4">
        <f t="shared" ref="F1475:F1538" si="93">IF(ISNA(C1475),IF(AND(ISNA(D1475),ISNA(B1475)),IF(ISNA(D1475),B1475,D1475),AVERAGE(D1475,B1475)),C1475)</f>
        <v>56.93</v>
      </c>
      <c r="G1475" s="4">
        <f t="shared" ref="G1475:G1538" si="94">IF(ISNA(D1475),IF(AND(ISNA(B1475),ISNA(C1475)),IF(ISNA(B1475),C1475,B1475),AVERAGE(B1475,C1475)),D1475)</f>
        <v>50.44</v>
      </c>
      <c r="H1475" s="4">
        <f t="shared" ref="H1475:H1538" si="95">AVERAGE(E1475:G1475)</f>
        <v>53.685000000000002</v>
      </c>
    </row>
    <row r="1476" spans="1:8" x14ac:dyDescent="0.35">
      <c r="A1476" s="5">
        <v>41505</v>
      </c>
      <c r="B1476" s="4" t="e">
        <f>VLOOKUP($A1476,'Implied Correlation'!D:E,2,0)</f>
        <v>#N/A</v>
      </c>
      <c r="C1476" s="4">
        <f>VLOOKUP($A1476,'Implied Correlation'!G:H,2,0)</f>
        <v>57.71</v>
      </c>
      <c r="D1476" s="4">
        <f>VLOOKUP($A1476,'Implied Correlation'!A:B,2,0)</f>
        <v>52.16</v>
      </c>
      <c r="E1476" s="4">
        <f t="shared" si="92"/>
        <v>54.935000000000002</v>
      </c>
      <c r="F1476" s="4">
        <f t="shared" si="93"/>
        <v>57.71</v>
      </c>
      <c r="G1476" s="4">
        <f t="shared" si="94"/>
        <v>52.16</v>
      </c>
      <c r="H1476" s="4">
        <f t="shared" si="95"/>
        <v>54.935000000000002</v>
      </c>
    </row>
    <row r="1477" spans="1:8" x14ac:dyDescent="0.35">
      <c r="A1477" s="5">
        <v>41506</v>
      </c>
      <c r="B1477" s="4" t="e">
        <f>VLOOKUP($A1477,'Implied Correlation'!D:E,2,0)</f>
        <v>#N/A</v>
      </c>
      <c r="C1477" s="4">
        <f>VLOOKUP($A1477,'Implied Correlation'!G:H,2,0)</f>
        <v>57.57</v>
      </c>
      <c r="D1477" s="4">
        <f>VLOOKUP($A1477,'Implied Correlation'!A:B,2,0)</f>
        <v>51.98</v>
      </c>
      <c r="E1477" s="4">
        <f t="shared" si="92"/>
        <v>54.774999999999999</v>
      </c>
      <c r="F1477" s="4">
        <f t="shared" si="93"/>
        <v>57.57</v>
      </c>
      <c r="G1477" s="4">
        <f t="shared" si="94"/>
        <v>51.98</v>
      </c>
      <c r="H1477" s="4">
        <f t="shared" si="95"/>
        <v>54.774999999999999</v>
      </c>
    </row>
    <row r="1478" spans="1:8" x14ac:dyDescent="0.35">
      <c r="A1478" s="5">
        <v>41507</v>
      </c>
      <c r="B1478" s="4" t="e">
        <f>VLOOKUP($A1478,'Implied Correlation'!D:E,2,0)</f>
        <v>#N/A</v>
      </c>
      <c r="C1478" s="4">
        <f>VLOOKUP($A1478,'Implied Correlation'!G:H,2,0)</f>
        <v>57.52</v>
      </c>
      <c r="D1478" s="4">
        <f>VLOOKUP($A1478,'Implied Correlation'!A:B,2,0)</f>
        <v>53.87</v>
      </c>
      <c r="E1478" s="4">
        <f t="shared" si="92"/>
        <v>55.695</v>
      </c>
      <c r="F1478" s="4">
        <f t="shared" si="93"/>
        <v>57.52</v>
      </c>
      <c r="G1478" s="4">
        <f t="shared" si="94"/>
        <v>53.87</v>
      </c>
      <c r="H1478" s="4">
        <f t="shared" si="95"/>
        <v>55.695</v>
      </c>
    </row>
    <row r="1479" spans="1:8" x14ac:dyDescent="0.35">
      <c r="A1479" s="5">
        <v>41508</v>
      </c>
      <c r="B1479" s="4" t="e">
        <f>VLOOKUP($A1479,'Implied Correlation'!D:E,2,0)</f>
        <v>#N/A</v>
      </c>
      <c r="C1479" s="4">
        <f>VLOOKUP($A1479,'Implied Correlation'!G:H,2,0)</f>
        <v>55.29</v>
      </c>
      <c r="D1479" s="4">
        <f>VLOOKUP($A1479,'Implied Correlation'!A:B,2,0)</f>
        <v>49.9</v>
      </c>
      <c r="E1479" s="4">
        <f t="shared" si="92"/>
        <v>52.594999999999999</v>
      </c>
      <c r="F1479" s="4">
        <f t="shared" si="93"/>
        <v>55.29</v>
      </c>
      <c r="G1479" s="4">
        <f t="shared" si="94"/>
        <v>49.9</v>
      </c>
      <c r="H1479" s="4">
        <f t="shared" si="95"/>
        <v>52.594999999999999</v>
      </c>
    </row>
    <row r="1480" spans="1:8" x14ac:dyDescent="0.35">
      <c r="A1480" s="5">
        <v>41509</v>
      </c>
      <c r="B1480" s="4" t="e">
        <f>VLOOKUP($A1480,'Implied Correlation'!D:E,2,0)</f>
        <v>#N/A</v>
      </c>
      <c r="C1480" s="4">
        <f>VLOOKUP($A1480,'Implied Correlation'!G:H,2,0)</f>
        <v>55.55</v>
      </c>
      <c r="D1480" s="4">
        <f>VLOOKUP($A1480,'Implied Correlation'!A:B,2,0)</f>
        <v>48.72</v>
      </c>
      <c r="E1480" s="4">
        <f t="shared" si="92"/>
        <v>52.134999999999998</v>
      </c>
      <c r="F1480" s="4">
        <f t="shared" si="93"/>
        <v>55.55</v>
      </c>
      <c r="G1480" s="4">
        <f t="shared" si="94"/>
        <v>48.72</v>
      </c>
      <c r="H1480" s="4">
        <f t="shared" si="95"/>
        <v>52.134999999999998</v>
      </c>
    </row>
    <row r="1481" spans="1:8" x14ac:dyDescent="0.35">
      <c r="A1481" s="5">
        <v>41512</v>
      </c>
      <c r="B1481" s="4" t="e">
        <f>VLOOKUP($A1481,'Implied Correlation'!D:E,2,0)</f>
        <v>#N/A</v>
      </c>
      <c r="C1481" s="4">
        <f>VLOOKUP($A1481,'Implied Correlation'!G:H,2,0)</f>
        <v>56.67</v>
      </c>
      <c r="D1481" s="4">
        <f>VLOOKUP($A1481,'Implied Correlation'!A:B,2,0)</f>
        <v>51.04</v>
      </c>
      <c r="E1481" s="4">
        <f t="shared" si="92"/>
        <v>53.855000000000004</v>
      </c>
      <c r="F1481" s="4">
        <f t="shared" si="93"/>
        <v>56.67</v>
      </c>
      <c r="G1481" s="4">
        <f t="shared" si="94"/>
        <v>51.04</v>
      </c>
      <c r="H1481" s="4">
        <f t="shared" si="95"/>
        <v>53.854999999999997</v>
      </c>
    </row>
    <row r="1482" spans="1:8" x14ac:dyDescent="0.35">
      <c r="A1482" s="5">
        <v>41513</v>
      </c>
      <c r="B1482" s="4" t="e">
        <f>VLOOKUP($A1482,'Implied Correlation'!D:E,2,0)</f>
        <v>#N/A</v>
      </c>
      <c r="C1482" s="4">
        <f>VLOOKUP($A1482,'Implied Correlation'!G:H,2,0)</f>
        <v>58.87</v>
      </c>
      <c r="D1482" s="4">
        <f>VLOOKUP($A1482,'Implied Correlation'!A:B,2,0)</f>
        <v>54.53</v>
      </c>
      <c r="E1482" s="4">
        <f t="shared" si="92"/>
        <v>56.7</v>
      </c>
      <c r="F1482" s="4">
        <f t="shared" si="93"/>
        <v>58.87</v>
      </c>
      <c r="G1482" s="4">
        <f t="shared" si="94"/>
        <v>54.53</v>
      </c>
      <c r="H1482" s="4">
        <f t="shared" si="95"/>
        <v>56.699999999999996</v>
      </c>
    </row>
    <row r="1483" spans="1:8" x14ac:dyDescent="0.35">
      <c r="A1483" s="5">
        <v>41514</v>
      </c>
      <c r="B1483" s="4" t="e">
        <f>VLOOKUP($A1483,'Implied Correlation'!D:E,2,0)</f>
        <v>#N/A</v>
      </c>
      <c r="C1483" s="4">
        <f>VLOOKUP($A1483,'Implied Correlation'!G:H,2,0)</f>
        <v>60.5</v>
      </c>
      <c r="D1483" s="4">
        <f>VLOOKUP($A1483,'Implied Correlation'!A:B,2,0)</f>
        <v>54.66</v>
      </c>
      <c r="E1483" s="4">
        <f t="shared" si="92"/>
        <v>57.58</v>
      </c>
      <c r="F1483" s="4">
        <f t="shared" si="93"/>
        <v>60.5</v>
      </c>
      <c r="G1483" s="4">
        <f t="shared" si="94"/>
        <v>54.66</v>
      </c>
      <c r="H1483" s="4">
        <f t="shared" si="95"/>
        <v>57.580000000000005</v>
      </c>
    </row>
    <row r="1484" spans="1:8" x14ac:dyDescent="0.35">
      <c r="A1484" s="5">
        <v>41515</v>
      </c>
      <c r="B1484" s="4" t="e">
        <f>VLOOKUP($A1484,'Implied Correlation'!D:E,2,0)</f>
        <v>#N/A</v>
      </c>
      <c r="C1484" s="4">
        <f>VLOOKUP($A1484,'Implied Correlation'!G:H,2,0)</f>
        <v>61.48</v>
      </c>
      <c r="D1484" s="4">
        <f>VLOOKUP($A1484,'Implied Correlation'!A:B,2,0)</f>
        <v>55.38</v>
      </c>
      <c r="E1484" s="4">
        <f t="shared" si="92"/>
        <v>58.43</v>
      </c>
      <c r="F1484" s="4">
        <f t="shared" si="93"/>
        <v>61.48</v>
      </c>
      <c r="G1484" s="4">
        <f t="shared" si="94"/>
        <v>55.38</v>
      </c>
      <c r="H1484" s="4">
        <f t="shared" si="95"/>
        <v>58.43</v>
      </c>
    </row>
    <row r="1485" spans="1:8" x14ac:dyDescent="0.35">
      <c r="A1485" s="5">
        <v>41516</v>
      </c>
      <c r="B1485" s="4" t="e">
        <f>VLOOKUP($A1485,'Implied Correlation'!D:E,2,0)</f>
        <v>#N/A</v>
      </c>
      <c r="C1485" s="4">
        <f>VLOOKUP($A1485,'Implied Correlation'!G:H,2,0)</f>
        <v>59.63</v>
      </c>
      <c r="D1485" s="4">
        <f>VLOOKUP($A1485,'Implied Correlation'!A:B,2,0)</f>
        <v>54.59</v>
      </c>
      <c r="E1485" s="4">
        <f t="shared" si="92"/>
        <v>57.11</v>
      </c>
      <c r="F1485" s="4">
        <f t="shared" si="93"/>
        <v>59.63</v>
      </c>
      <c r="G1485" s="4">
        <f t="shared" si="94"/>
        <v>54.59</v>
      </c>
      <c r="H1485" s="4">
        <f t="shared" si="95"/>
        <v>57.110000000000007</v>
      </c>
    </row>
    <row r="1486" spans="1:8" x14ac:dyDescent="0.35">
      <c r="A1486" s="5">
        <v>41520</v>
      </c>
      <c r="B1486" s="4" t="e">
        <f>VLOOKUP($A1486,'Implied Correlation'!D:E,2,0)</f>
        <v>#N/A</v>
      </c>
      <c r="C1486" s="4">
        <f>VLOOKUP($A1486,'Implied Correlation'!G:H,2,0)</f>
        <v>58.65</v>
      </c>
      <c r="D1486" s="4">
        <f>VLOOKUP($A1486,'Implied Correlation'!A:B,2,0)</f>
        <v>53.18</v>
      </c>
      <c r="E1486" s="4">
        <f t="shared" si="92"/>
        <v>55.914999999999999</v>
      </c>
      <c r="F1486" s="4">
        <f t="shared" si="93"/>
        <v>58.65</v>
      </c>
      <c r="G1486" s="4">
        <f t="shared" si="94"/>
        <v>53.18</v>
      </c>
      <c r="H1486" s="4">
        <f t="shared" si="95"/>
        <v>55.914999999999999</v>
      </c>
    </row>
    <row r="1487" spans="1:8" x14ac:dyDescent="0.35">
      <c r="A1487" s="5">
        <v>41521</v>
      </c>
      <c r="B1487" s="4" t="e">
        <f>VLOOKUP($A1487,'Implied Correlation'!D:E,2,0)</f>
        <v>#N/A</v>
      </c>
      <c r="C1487" s="4">
        <f>VLOOKUP($A1487,'Implied Correlation'!G:H,2,0)</f>
        <v>58.15</v>
      </c>
      <c r="D1487" s="4">
        <f>VLOOKUP($A1487,'Implied Correlation'!A:B,2,0)</f>
        <v>51.62</v>
      </c>
      <c r="E1487" s="4">
        <f t="shared" si="92"/>
        <v>54.884999999999998</v>
      </c>
      <c r="F1487" s="4">
        <f t="shared" si="93"/>
        <v>58.15</v>
      </c>
      <c r="G1487" s="4">
        <f t="shared" si="94"/>
        <v>51.62</v>
      </c>
      <c r="H1487" s="4">
        <f t="shared" si="95"/>
        <v>54.884999999999998</v>
      </c>
    </row>
    <row r="1488" spans="1:8" x14ac:dyDescent="0.35">
      <c r="A1488" s="5">
        <v>41522</v>
      </c>
      <c r="B1488" s="4" t="e">
        <f>VLOOKUP($A1488,'Implied Correlation'!D:E,2,0)</f>
        <v>#N/A</v>
      </c>
      <c r="C1488" s="4">
        <f>VLOOKUP($A1488,'Implied Correlation'!G:H,2,0)</f>
        <v>58.7</v>
      </c>
      <c r="D1488" s="4">
        <f>VLOOKUP($A1488,'Implied Correlation'!A:B,2,0)</f>
        <v>50.2</v>
      </c>
      <c r="E1488" s="4">
        <f t="shared" si="92"/>
        <v>54.45</v>
      </c>
      <c r="F1488" s="4">
        <f t="shared" si="93"/>
        <v>58.7</v>
      </c>
      <c r="G1488" s="4">
        <f t="shared" si="94"/>
        <v>50.2</v>
      </c>
      <c r="H1488" s="4">
        <f t="shared" si="95"/>
        <v>54.45000000000001</v>
      </c>
    </row>
    <row r="1489" spans="1:8" x14ac:dyDescent="0.35">
      <c r="A1489" s="5">
        <v>41523</v>
      </c>
      <c r="B1489" s="4" t="e">
        <f>VLOOKUP($A1489,'Implied Correlation'!D:E,2,0)</f>
        <v>#N/A</v>
      </c>
      <c r="C1489" s="4">
        <f>VLOOKUP($A1489,'Implied Correlation'!G:H,2,0)</f>
        <v>57.47</v>
      </c>
      <c r="D1489" s="4">
        <f>VLOOKUP($A1489,'Implied Correlation'!A:B,2,0)</f>
        <v>50.48</v>
      </c>
      <c r="E1489" s="4">
        <f t="shared" si="92"/>
        <v>53.974999999999994</v>
      </c>
      <c r="F1489" s="4">
        <f t="shared" si="93"/>
        <v>57.47</v>
      </c>
      <c r="G1489" s="4">
        <f t="shared" si="94"/>
        <v>50.48</v>
      </c>
      <c r="H1489" s="4">
        <f t="shared" si="95"/>
        <v>53.974999999999994</v>
      </c>
    </row>
    <row r="1490" spans="1:8" x14ac:dyDescent="0.35">
      <c r="A1490" s="5">
        <v>41526</v>
      </c>
      <c r="B1490" s="4" t="e">
        <f>VLOOKUP($A1490,'Implied Correlation'!D:E,2,0)</f>
        <v>#N/A</v>
      </c>
      <c r="C1490" s="4">
        <f>VLOOKUP($A1490,'Implied Correlation'!G:H,2,0)</f>
        <v>56.43</v>
      </c>
      <c r="D1490" s="4">
        <f>VLOOKUP($A1490,'Implied Correlation'!A:B,2,0)</f>
        <v>49.29</v>
      </c>
      <c r="E1490" s="4">
        <f t="shared" si="92"/>
        <v>52.86</v>
      </c>
      <c r="F1490" s="4">
        <f t="shared" si="93"/>
        <v>56.43</v>
      </c>
      <c r="G1490" s="4">
        <f t="shared" si="94"/>
        <v>49.29</v>
      </c>
      <c r="H1490" s="4">
        <f t="shared" si="95"/>
        <v>52.859999999999992</v>
      </c>
    </row>
    <row r="1491" spans="1:8" x14ac:dyDescent="0.35">
      <c r="A1491" s="5">
        <v>41527</v>
      </c>
      <c r="B1491" s="4" t="e">
        <f>VLOOKUP($A1491,'Implied Correlation'!D:E,2,0)</f>
        <v>#N/A</v>
      </c>
      <c r="C1491" s="4">
        <f>VLOOKUP($A1491,'Implied Correlation'!G:H,2,0)</f>
        <v>54.94</v>
      </c>
      <c r="D1491" s="4">
        <f>VLOOKUP($A1491,'Implied Correlation'!A:B,2,0)</f>
        <v>46.02</v>
      </c>
      <c r="E1491" s="4">
        <f t="shared" si="92"/>
        <v>50.480000000000004</v>
      </c>
      <c r="F1491" s="4">
        <f t="shared" si="93"/>
        <v>54.94</v>
      </c>
      <c r="G1491" s="4">
        <f t="shared" si="94"/>
        <v>46.02</v>
      </c>
      <c r="H1491" s="4">
        <f t="shared" si="95"/>
        <v>50.48</v>
      </c>
    </row>
    <row r="1492" spans="1:8" x14ac:dyDescent="0.35">
      <c r="A1492" s="5">
        <v>41528</v>
      </c>
      <c r="B1492" s="4" t="e">
        <f>VLOOKUP($A1492,'Implied Correlation'!D:E,2,0)</f>
        <v>#N/A</v>
      </c>
      <c r="C1492" s="4">
        <f>VLOOKUP($A1492,'Implied Correlation'!G:H,2,0)</f>
        <v>53.85</v>
      </c>
      <c r="D1492" s="4">
        <f>VLOOKUP($A1492,'Implied Correlation'!A:B,2,0)</f>
        <v>43.66</v>
      </c>
      <c r="E1492" s="4">
        <f t="shared" si="92"/>
        <v>48.754999999999995</v>
      </c>
      <c r="F1492" s="4">
        <f t="shared" si="93"/>
        <v>53.85</v>
      </c>
      <c r="G1492" s="4">
        <f t="shared" si="94"/>
        <v>43.66</v>
      </c>
      <c r="H1492" s="4">
        <f t="shared" si="95"/>
        <v>48.754999999999995</v>
      </c>
    </row>
    <row r="1493" spans="1:8" x14ac:dyDescent="0.35">
      <c r="A1493" s="5">
        <v>41529</v>
      </c>
      <c r="B1493" s="4" t="e">
        <f>VLOOKUP($A1493,'Implied Correlation'!D:E,2,0)</f>
        <v>#N/A</v>
      </c>
      <c r="C1493" s="4">
        <f>VLOOKUP($A1493,'Implied Correlation'!G:H,2,0)</f>
        <v>54.21</v>
      </c>
      <c r="D1493" s="4">
        <f>VLOOKUP($A1493,'Implied Correlation'!A:B,2,0)</f>
        <v>46.56</v>
      </c>
      <c r="E1493" s="4">
        <f t="shared" si="92"/>
        <v>50.385000000000005</v>
      </c>
      <c r="F1493" s="4">
        <f t="shared" si="93"/>
        <v>54.21</v>
      </c>
      <c r="G1493" s="4">
        <f t="shared" si="94"/>
        <v>46.56</v>
      </c>
      <c r="H1493" s="4">
        <f t="shared" si="95"/>
        <v>50.384999999999998</v>
      </c>
    </row>
    <row r="1494" spans="1:8" x14ac:dyDescent="0.35">
      <c r="A1494" s="5">
        <v>41530</v>
      </c>
      <c r="B1494" s="4" t="e">
        <f>VLOOKUP($A1494,'Implied Correlation'!D:E,2,0)</f>
        <v>#N/A</v>
      </c>
      <c r="C1494" s="4">
        <f>VLOOKUP($A1494,'Implied Correlation'!G:H,2,0)</f>
        <v>53.68</v>
      </c>
      <c r="D1494" s="4">
        <f>VLOOKUP($A1494,'Implied Correlation'!A:B,2,0)</f>
        <v>46.12</v>
      </c>
      <c r="E1494" s="4">
        <f t="shared" si="92"/>
        <v>49.9</v>
      </c>
      <c r="F1494" s="4">
        <f t="shared" si="93"/>
        <v>53.68</v>
      </c>
      <c r="G1494" s="4">
        <f t="shared" si="94"/>
        <v>46.12</v>
      </c>
      <c r="H1494" s="4">
        <f t="shared" si="95"/>
        <v>49.9</v>
      </c>
    </row>
    <row r="1495" spans="1:8" x14ac:dyDescent="0.35">
      <c r="A1495" s="5">
        <v>41533</v>
      </c>
      <c r="B1495" s="4" t="e">
        <f>VLOOKUP($A1495,'Implied Correlation'!D:E,2,0)</f>
        <v>#N/A</v>
      </c>
      <c r="C1495" s="4">
        <f>VLOOKUP($A1495,'Implied Correlation'!G:H,2,0)</f>
        <v>53.08</v>
      </c>
      <c r="D1495" s="4">
        <f>VLOOKUP($A1495,'Implied Correlation'!A:B,2,0)</f>
        <v>46.81</v>
      </c>
      <c r="E1495" s="4">
        <f t="shared" si="92"/>
        <v>49.945</v>
      </c>
      <c r="F1495" s="4">
        <f t="shared" si="93"/>
        <v>53.08</v>
      </c>
      <c r="G1495" s="4">
        <f t="shared" si="94"/>
        <v>46.81</v>
      </c>
      <c r="H1495" s="4">
        <f t="shared" si="95"/>
        <v>49.945</v>
      </c>
    </row>
    <row r="1496" spans="1:8" x14ac:dyDescent="0.35">
      <c r="A1496" s="5">
        <v>41534</v>
      </c>
      <c r="B1496" s="4" t="e">
        <f>VLOOKUP($A1496,'Implied Correlation'!D:E,2,0)</f>
        <v>#N/A</v>
      </c>
      <c r="C1496" s="4">
        <f>VLOOKUP($A1496,'Implied Correlation'!G:H,2,0)</f>
        <v>53.48</v>
      </c>
      <c r="D1496" s="4">
        <f>VLOOKUP($A1496,'Implied Correlation'!A:B,2,0)</f>
        <v>47.69</v>
      </c>
      <c r="E1496" s="4">
        <f t="shared" si="92"/>
        <v>50.584999999999994</v>
      </c>
      <c r="F1496" s="4">
        <f t="shared" si="93"/>
        <v>53.48</v>
      </c>
      <c r="G1496" s="4">
        <f t="shared" si="94"/>
        <v>47.69</v>
      </c>
      <c r="H1496" s="4">
        <f t="shared" si="95"/>
        <v>50.585000000000001</v>
      </c>
    </row>
    <row r="1497" spans="1:8" x14ac:dyDescent="0.35">
      <c r="A1497" s="5">
        <v>41535</v>
      </c>
      <c r="B1497" s="4" t="e">
        <f>VLOOKUP($A1497,'Implied Correlation'!D:E,2,0)</f>
        <v>#N/A</v>
      </c>
      <c r="C1497" s="4">
        <f>VLOOKUP($A1497,'Implied Correlation'!G:H,2,0)</f>
        <v>53.16</v>
      </c>
      <c r="D1497" s="4">
        <f>VLOOKUP($A1497,'Implied Correlation'!A:B,2,0)</f>
        <v>46.16</v>
      </c>
      <c r="E1497" s="4">
        <f t="shared" si="92"/>
        <v>49.66</v>
      </c>
      <c r="F1497" s="4">
        <f t="shared" si="93"/>
        <v>53.16</v>
      </c>
      <c r="G1497" s="4">
        <f t="shared" si="94"/>
        <v>46.16</v>
      </c>
      <c r="H1497" s="4">
        <f t="shared" si="95"/>
        <v>49.66</v>
      </c>
    </row>
    <row r="1498" spans="1:8" x14ac:dyDescent="0.35">
      <c r="A1498" s="5">
        <v>41536</v>
      </c>
      <c r="B1498" s="4" t="e">
        <f>VLOOKUP($A1498,'Implied Correlation'!D:E,2,0)</f>
        <v>#N/A</v>
      </c>
      <c r="C1498" s="4">
        <f>VLOOKUP($A1498,'Implied Correlation'!G:H,2,0)</f>
        <v>54.14</v>
      </c>
      <c r="D1498" s="4">
        <f>VLOOKUP($A1498,'Implied Correlation'!A:B,2,0)</f>
        <v>46.29</v>
      </c>
      <c r="E1498" s="4">
        <f t="shared" si="92"/>
        <v>50.215000000000003</v>
      </c>
      <c r="F1498" s="4">
        <f t="shared" si="93"/>
        <v>54.14</v>
      </c>
      <c r="G1498" s="4">
        <f t="shared" si="94"/>
        <v>46.29</v>
      </c>
      <c r="H1498" s="4">
        <f t="shared" si="95"/>
        <v>50.215000000000003</v>
      </c>
    </row>
    <row r="1499" spans="1:8" x14ac:dyDescent="0.35">
      <c r="A1499" s="5">
        <v>41537</v>
      </c>
      <c r="B1499" s="4" t="e">
        <f>VLOOKUP($A1499,'Implied Correlation'!D:E,2,0)</f>
        <v>#N/A</v>
      </c>
      <c r="C1499" s="4">
        <f>VLOOKUP($A1499,'Implied Correlation'!G:H,2,0)</f>
        <v>55.66</v>
      </c>
      <c r="D1499" s="4">
        <f>VLOOKUP($A1499,'Implied Correlation'!A:B,2,0)</f>
        <v>47.23</v>
      </c>
      <c r="E1499" s="4">
        <f t="shared" si="92"/>
        <v>51.444999999999993</v>
      </c>
      <c r="F1499" s="4">
        <f t="shared" si="93"/>
        <v>55.66</v>
      </c>
      <c r="G1499" s="4">
        <f t="shared" si="94"/>
        <v>47.23</v>
      </c>
      <c r="H1499" s="4">
        <f t="shared" si="95"/>
        <v>51.444999999999993</v>
      </c>
    </row>
    <row r="1500" spans="1:8" x14ac:dyDescent="0.35">
      <c r="A1500" s="5">
        <v>41540</v>
      </c>
      <c r="B1500" s="4" t="e">
        <f>VLOOKUP($A1500,'Implied Correlation'!D:E,2,0)</f>
        <v>#N/A</v>
      </c>
      <c r="C1500" s="4">
        <f>VLOOKUP($A1500,'Implied Correlation'!G:H,2,0)</f>
        <v>55.73</v>
      </c>
      <c r="D1500" s="4">
        <f>VLOOKUP($A1500,'Implied Correlation'!A:B,2,0)</f>
        <v>50.3</v>
      </c>
      <c r="E1500" s="4">
        <f t="shared" si="92"/>
        <v>53.015000000000001</v>
      </c>
      <c r="F1500" s="4">
        <f t="shared" si="93"/>
        <v>55.73</v>
      </c>
      <c r="G1500" s="4">
        <f t="shared" si="94"/>
        <v>50.3</v>
      </c>
      <c r="H1500" s="4">
        <f t="shared" si="95"/>
        <v>53.015000000000008</v>
      </c>
    </row>
    <row r="1501" spans="1:8" x14ac:dyDescent="0.35">
      <c r="A1501" s="5">
        <v>41541</v>
      </c>
      <c r="B1501" s="4" t="e">
        <f>VLOOKUP($A1501,'Implied Correlation'!D:E,2,0)</f>
        <v>#N/A</v>
      </c>
      <c r="C1501" s="4">
        <f>VLOOKUP($A1501,'Implied Correlation'!G:H,2,0)</f>
        <v>55.85</v>
      </c>
      <c r="D1501" s="4">
        <f>VLOOKUP($A1501,'Implied Correlation'!A:B,2,0)</f>
        <v>48.29</v>
      </c>
      <c r="E1501" s="4">
        <f t="shared" si="92"/>
        <v>52.07</v>
      </c>
      <c r="F1501" s="4">
        <f t="shared" si="93"/>
        <v>55.85</v>
      </c>
      <c r="G1501" s="4">
        <f t="shared" si="94"/>
        <v>48.29</v>
      </c>
      <c r="H1501" s="4">
        <f t="shared" si="95"/>
        <v>52.07</v>
      </c>
    </row>
    <row r="1502" spans="1:8" x14ac:dyDescent="0.35">
      <c r="A1502" s="5">
        <v>41542</v>
      </c>
      <c r="B1502" s="4" t="e">
        <f>VLOOKUP($A1502,'Implied Correlation'!D:E,2,0)</f>
        <v>#N/A</v>
      </c>
      <c r="C1502" s="4">
        <f>VLOOKUP($A1502,'Implied Correlation'!G:H,2,0)</f>
        <v>55.03</v>
      </c>
      <c r="D1502" s="4">
        <f>VLOOKUP($A1502,'Implied Correlation'!A:B,2,0)</f>
        <v>47.35</v>
      </c>
      <c r="E1502" s="4">
        <f t="shared" si="92"/>
        <v>51.19</v>
      </c>
      <c r="F1502" s="4">
        <f t="shared" si="93"/>
        <v>55.03</v>
      </c>
      <c r="G1502" s="4">
        <f t="shared" si="94"/>
        <v>47.35</v>
      </c>
      <c r="H1502" s="4">
        <f t="shared" si="95"/>
        <v>51.19</v>
      </c>
    </row>
    <row r="1503" spans="1:8" x14ac:dyDescent="0.35">
      <c r="A1503" s="5">
        <v>41543</v>
      </c>
      <c r="B1503" s="4" t="e">
        <f>VLOOKUP($A1503,'Implied Correlation'!D:E,2,0)</f>
        <v>#N/A</v>
      </c>
      <c r="C1503" s="4">
        <f>VLOOKUP($A1503,'Implied Correlation'!G:H,2,0)</f>
        <v>54.26</v>
      </c>
      <c r="D1503" s="4">
        <f>VLOOKUP($A1503,'Implied Correlation'!A:B,2,0)</f>
        <v>44.88</v>
      </c>
      <c r="E1503" s="4">
        <f t="shared" si="92"/>
        <v>49.57</v>
      </c>
      <c r="F1503" s="4">
        <f t="shared" si="93"/>
        <v>54.26</v>
      </c>
      <c r="G1503" s="4">
        <f t="shared" si="94"/>
        <v>44.88</v>
      </c>
      <c r="H1503" s="4">
        <f t="shared" si="95"/>
        <v>49.57</v>
      </c>
    </row>
    <row r="1504" spans="1:8" x14ac:dyDescent="0.35">
      <c r="A1504" s="5">
        <v>41544</v>
      </c>
      <c r="B1504" s="4" t="e">
        <f>VLOOKUP($A1504,'Implied Correlation'!D:E,2,0)</f>
        <v>#N/A</v>
      </c>
      <c r="C1504" s="4">
        <f>VLOOKUP($A1504,'Implied Correlation'!G:H,2,0)</f>
        <v>54.82</v>
      </c>
      <c r="D1504" s="4">
        <f>VLOOKUP($A1504,'Implied Correlation'!A:B,2,0)</f>
        <v>47.41</v>
      </c>
      <c r="E1504" s="4">
        <f t="shared" si="92"/>
        <v>51.114999999999995</v>
      </c>
      <c r="F1504" s="4">
        <f t="shared" si="93"/>
        <v>54.82</v>
      </c>
      <c r="G1504" s="4">
        <f t="shared" si="94"/>
        <v>47.41</v>
      </c>
      <c r="H1504" s="4">
        <f t="shared" si="95"/>
        <v>51.115000000000002</v>
      </c>
    </row>
    <row r="1505" spans="1:8" x14ac:dyDescent="0.35">
      <c r="A1505" s="5">
        <v>41547</v>
      </c>
      <c r="B1505" s="4" t="e">
        <f>VLOOKUP($A1505,'Implied Correlation'!D:E,2,0)</f>
        <v>#N/A</v>
      </c>
      <c r="C1505" s="4">
        <f>VLOOKUP($A1505,'Implied Correlation'!G:H,2,0)</f>
        <v>55.72</v>
      </c>
      <c r="D1505" s="4">
        <f>VLOOKUP($A1505,'Implied Correlation'!A:B,2,0)</f>
        <v>49.14</v>
      </c>
      <c r="E1505" s="4">
        <f t="shared" si="92"/>
        <v>52.43</v>
      </c>
      <c r="F1505" s="4">
        <f t="shared" si="93"/>
        <v>55.72</v>
      </c>
      <c r="G1505" s="4">
        <f t="shared" si="94"/>
        <v>49.14</v>
      </c>
      <c r="H1505" s="4">
        <f t="shared" si="95"/>
        <v>52.430000000000007</v>
      </c>
    </row>
    <row r="1506" spans="1:8" x14ac:dyDescent="0.35">
      <c r="A1506" s="5">
        <v>41548</v>
      </c>
      <c r="B1506" s="4" t="e">
        <f>VLOOKUP($A1506,'Implied Correlation'!D:E,2,0)</f>
        <v>#N/A</v>
      </c>
      <c r="C1506" s="4">
        <f>VLOOKUP($A1506,'Implied Correlation'!G:H,2,0)</f>
        <v>54.45</v>
      </c>
      <c r="D1506" s="4">
        <f>VLOOKUP($A1506,'Implied Correlation'!A:B,2,0)</f>
        <v>46.51</v>
      </c>
      <c r="E1506" s="4">
        <f t="shared" si="92"/>
        <v>50.480000000000004</v>
      </c>
      <c r="F1506" s="4">
        <f t="shared" si="93"/>
        <v>54.45</v>
      </c>
      <c r="G1506" s="4">
        <f t="shared" si="94"/>
        <v>46.51</v>
      </c>
      <c r="H1506" s="4">
        <f t="shared" si="95"/>
        <v>50.48</v>
      </c>
    </row>
    <row r="1507" spans="1:8" x14ac:dyDescent="0.35">
      <c r="A1507" s="5">
        <v>41549</v>
      </c>
      <c r="B1507" s="4" t="e">
        <f>VLOOKUP($A1507,'Implied Correlation'!D:E,2,0)</f>
        <v>#N/A</v>
      </c>
      <c r="C1507" s="4">
        <f>VLOOKUP($A1507,'Implied Correlation'!G:H,2,0)</f>
        <v>54.43</v>
      </c>
      <c r="D1507" s="4">
        <f>VLOOKUP($A1507,'Implied Correlation'!A:B,2,0)</f>
        <v>48.71</v>
      </c>
      <c r="E1507" s="4">
        <f t="shared" si="92"/>
        <v>51.57</v>
      </c>
      <c r="F1507" s="4">
        <f t="shared" si="93"/>
        <v>54.43</v>
      </c>
      <c r="G1507" s="4">
        <f t="shared" si="94"/>
        <v>48.71</v>
      </c>
      <c r="H1507" s="4">
        <f t="shared" si="95"/>
        <v>51.57</v>
      </c>
    </row>
    <row r="1508" spans="1:8" x14ac:dyDescent="0.35">
      <c r="A1508" s="5">
        <v>41550</v>
      </c>
      <c r="B1508" s="4" t="e">
        <f>VLOOKUP($A1508,'Implied Correlation'!D:E,2,0)</f>
        <v>#N/A</v>
      </c>
      <c r="C1508" s="4">
        <f>VLOOKUP($A1508,'Implied Correlation'!G:H,2,0)</f>
        <v>56.08</v>
      </c>
      <c r="D1508" s="4">
        <f>VLOOKUP($A1508,'Implied Correlation'!A:B,2,0)</f>
        <v>51.99</v>
      </c>
      <c r="E1508" s="4">
        <f t="shared" si="92"/>
        <v>54.034999999999997</v>
      </c>
      <c r="F1508" s="4">
        <f t="shared" si="93"/>
        <v>56.08</v>
      </c>
      <c r="G1508" s="4">
        <f t="shared" si="94"/>
        <v>51.99</v>
      </c>
      <c r="H1508" s="4">
        <f t="shared" si="95"/>
        <v>54.034999999999997</v>
      </c>
    </row>
    <row r="1509" spans="1:8" x14ac:dyDescent="0.35">
      <c r="A1509" s="5">
        <v>41551</v>
      </c>
      <c r="B1509" s="4" t="e">
        <f>VLOOKUP($A1509,'Implied Correlation'!D:E,2,0)</f>
        <v>#N/A</v>
      </c>
      <c r="C1509" s="4">
        <f>VLOOKUP($A1509,'Implied Correlation'!G:H,2,0)</f>
        <v>54.98</v>
      </c>
      <c r="D1509" s="4">
        <f>VLOOKUP($A1509,'Implied Correlation'!A:B,2,0)</f>
        <v>49.73</v>
      </c>
      <c r="E1509" s="4">
        <f t="shared" si="92"/>
        <v>52.354999999999997</v>
      </c>
      <c r="F1509" s="4">
        <f t="shared" si="93"/>
        <v>54.98</v>
      </c>
      <c r="G1509" s="4">
        <f t="shared" si="94"/>
        <v>49.73</v>
      </c>
      <c r="H1509" s="4">
        <f t="shared" si="95"/>
        <v>52.354999999999997</v>
      </c>
    </row>
    <row r="1510" spans="1:8" x14ac:dyDescent="0.35">
      <c r="A1510" s="5">
        <v>41554</v>
      </c>
      <c r="B1510" s="4" t="e">
        <f>VLOOKUP($A1510,'Implied Correlation'!D:E,2,0)</f>
        <v>#N/A</v>
      </c>
      <c r="C1510" s="4">
        <f>VLOOKUP($A1510,'Implied Correlation'!G:H,2,0)</f>
        <v>58.02</v>
      </c>
      <c r="D1510" s="4">
        <f>VLOOKUP($A1510,'Implied Correlation'!A:B,2,0)</f>
        <v>57.88</v>
      </c>
      <c r="E1510" s="4">
        <f t="shared" si="92"/>
        <v>57.95</v>
      </c>
      <c r="F1510" s="4">
        <f t="shared" si="93"/>
        <v>58.02</v>
      </c>
      <c r="G1510" s="4">
        <f t="shared" si="94"/>
        <v>57.88</v>
      </c>
      <c r="H1510" s="4">
        <f t="shared" si="95"/>
        <v>57.949999999999996</v>
      </c>
    </row>
    <row r="1511" spans="1:8" x14ac:dyDescent="0.35">
      <c r="A1511" s="5">
        <v>41555</v>
      </c>
      <c r="B1511" s="4" t="e">
        <f>VLOOKUP($A1511,'Implied Correlation'!D:E,2,0)</f>
        <v>#N/A</v>
      </c>
      <c r="C1511" s="4">
        <f>VLOOKUP($A1511,'Implied Correlation'!G:H,2,0)</f>
        <v>58.68</v>
      </c>
      <c r="D1511" s="4">
        <f>VLOOKUP($A1511,'Implied Correlation'!A:B,2,0)</f>
        <v>58.87</v>
      </c>
      <c r="E1511" s="4">
        <f t="shared" si="92"/>
        <v>58.774999999999999</v>
      </c>
      <c r="F1511" s="4">
        <f t="shared" si="93"/>
        <v>58.68</v>
      </c>
      <c r="G1511" s="4">
        <f t="shared" si="94"/>
        <v>58.87</v>
      </c>
      <c r="H1511" s="4">
        <f t="shared" si="95"/>
        <v>58.774999999999999</v>
      </c>
    </row>
    <row r="1512" spans="1:8" x14ac:dyDescent="0.35">
      <c r="A1512" s="5">
        <v>41556</v>
      </c>
      <c r="B1512" s="4" t="e">
        <f>VLOOKUP($A1512,'Implied Correlation'!D:E,2,0)</f>
        <v>#N/A</v>
      </c>
      <c r="C1512" s="4">
        <f>VLOOKUP($A1512,'Implied Correlation'!G:H,2,0)</f>
        <v>57.68</v>
      </c>
      <c r="D1512" s="4">
        <f>VLOOKUP($A1512,'Implied Correlation'!A:B,2,0)</f>
        <v>55.02</v>
      </c>
      <c r="E1512" s="4">
        <f t="shared" si="92"/>
        <v>56.35</v>
      </c>
      <c r="F1512" s="4">
        <f t="shared" si="93"/>
        <v>57.68</v>
      </c>
      <c r="G1512" s="4">
        <f t="shared" si="94"/>
        <v>55.02</v>
      </c>
      <c r="H1512" s="4">
        <f t="shared" si="95"/>
        <v>56.35</v>
      </c>
    </row>
    <row r="1513" spans="1:8" x14ac:dyDescent="0.35">
      <c r="A1513" s="5">
        <v>41557</v>
      </c>
      <c r="B1513" s="4" t="e">
        <f>VLOOKUP($A1513,'Implied Correlation'!D:E,2,0)</f>
        <v>#N/A</v>
      </c>
      <c r="C1513" s="4">
        <f>VLOOKUP($A1513,'Implied Correlation'!G:H,2,0)</f>
        <v>55.21</v>
      </c>
      <c r="D1513" s="4">
        <f>VLOOKUP($A1513,'Implied Correlation'!A:B,2,0)</f>
        <v>46.68</v>
      </c>
      <c r="E1513" s="4">
        <f t="shared" si="92"/>
        <v>50.945</v>
      </c>
      <c r="F1513" s="4">
        <f t="shared" si="93"/>
        <v>55.21</v>
      </c>
      <c r="G1513" s="4">
        <f t="shared" si="94"/>
        <v>46.68</v>
      </c>
      <c r="H1513" s="4">
        <f t="shared" si="95"/>
        <v>50.945</v>
      </c>
    </row>
    <row r="1514" spans="1:8" x14ac:dyDescent="0.35">
      <c r="A1514" s="5">
        <v>41558</v>
      </c>
      <c r="B1514" s="4" t="e">
        <f>VLOOKUP($A1514,'Implied Correlation'!D:E,2,0)</f>
        <v>#N/A</v>
      </c>
      <c r="C1514" s="4">
        <f>VLOOKUP($A1514,'Implied Correlation'!G:H,2,0)</f>
        <v>53.27</v>
      </c>
      <c r="D1514" s="4">
        <f>VLOOKUP($A1514,'Implied Correlation'!A:B,2,0)</f>
        <v>44.24</v>
      </c>
      <c r="E1514" s="4">
        <f t="shared" si="92"/>
        <v>48.755000000000003</v>
      </c>
      <c r="F1514" s="4">
        <f t="shared" si="93"/>
        <v>53.27</v>
      </c>
      <c r="G1514" s="4">
        <f t="shared" si="94"/>
        <v>44.24</v>
      </c>
      <c r="H1514" s="4">
        <f t="shared" si="95"/>
        <v>48.755000000000003</v>
      </c>
    </row>
    <row r="1515" spans="1:8" x14ac:dyDescent="0.35">
      <c r="A1515" s="5">
        <v>41561</v>
      </c>
      <c r="B1515" s="4" t="e">
        <f>VLOOKUP($A1515,'Implied Correlation'!D:E,2,0)</f>
        <v>#N/A</v>
      </c>
      <c r="C1515" s="4">
        <f>VLOOKUP($A1515,'Implied Correlation'!G:H,2,0)</f>
        <v>53.26</v>
      </c>
      <c r="D1515" s="4">
        <f>VLOOKUP($A1515,'Implied Correlation'!A:B,2,0)</f>
        <v>44.89</v>
      </c>
      <c r="E1515" s="4">
        <f t="shared" si="92"/>
        <v>49.075000000000003</v>
      </c>
      <c r="F1515" s="4">
        <f t="shared" si="93"/>
        <v>53.26</v>
      </c>
      <c r="G1515" s="4">
        <f t="shared" si="94"/>
        <v>44.89</v>
      </c>
      <c r="H1515" s="4">
        <f t="shared" si="95"/>
        <v>49.07500000000001</v>
      </c>
    </row>
    <row r="1516" spans="1:8" x14ac:dyDescent="0.35">
      <c r="A1516" s="5">
        <v>41562</v>
      </c>
      <c r="B1516" s="4" t="e">
        <f>VLOOKUP($A1516,'Implied Correlation'!D:E,2,0)</f>
        <v>#N/A</v>
      </c>
      <c r="C1516" s="4">
        <f>VLOOKUP($A1516,'Implied Correlation'!G:H,2,0)</f>
        <v>56.41</v>
      </c>
      <c r="D1516" s="4">
        <f>VLOOKUP($A1516,'Implied Correlation'!A:B,2,0)</f>
        <v>52.28</v>
      </c>
      <c r="E1516" s="4">
        <f t="shared" si="92"/>
        <v>54.344999999999999</v>
      </c>
      <c r="F1516" s="4">
        <f t="shared" si="93"/>
        <v>56.41</v>
      </c>
      <c r="G1516" s="4">
        <f t="shared" si="94"/>
        <v>52.28</v>
      </c>
      <c r="H1516" s="4">
        <f t="shared" si="95"/>
        <v>54.344999999999999</v>
      </c>
    </row>
    <row r="1517" spans="1:8" x14ac:dyDescent="0.35">
      <c r="A1517" s="5">
        <v>41563</v>
      </c>
      <c r="B1517" s="4" t="e">
        <f>VLOOKUP($A1517,'Implied Correlation'!D:E,2,0)</f>
        <v>#N/A</v>
      </c>
      <c r="C1517" s="4">
        <f>VLOOKUP($A1517,'Implied Correlation'!G:H,2,0)</f>
        <v>53.63</v>
      </c>
      <c r="D1517" s="4">
        <f>VLOOKUP($A1517,'Implied Correlation'!A:B,2,0)</f>
        <v>42.1</v>
      </c>
      <c r="E1517" s="4">
        <f t="shared" si="92"/>
        <v>47.865000000000002</v>
      </c>
      <c r="F1517" s="4">
        <f t="shared" si="93"/>
        <v>53.63</v>
      </c>
      <c r="G1517" s="4">
        <f t="shared" si="94"/>
        <v>42.1</v>
      </c>
      <c r="H1517" s="4">
        <f t="shared" si="95"/>
        <v>47.865000000000002</v>
      </c>
    </row>
    <row r="1518" spans="1:8" x14ac:dyDescent="0.35">
      <c r="A1518" s="5">
        <v>41564</v>
      </c>
      <c r="B1518" s="4" t="e">
        <f>VLOOKUP($A1518,'Implied Correlation'!D:E,2,0)</f>
        <v>#N/A</v>
      </c>
      <c r="C1518" s="4">
        <f>VLOOKUP($A1518,'Implied Correlation'!G:H,2,0)</f>
        <v>53.12</v>
      </c>
      <c r="D1518" s="4">
        <f>VLOOKUP($A1518,'Implied Correlation'!A:B,2,0)</f>
        <v>38.369999999999997</v>
      </c>
      <c r="E1518" s="4">
        <f t="shared" si="92"/>
        <v>45.744999999999997</v>
      </c>
      <c r="F1518" s="4">
        <f t="shared" si="93"/>
        <v>53.12</v>
      </c>
      <c r="G1518" s="4">
        <f t="shared" si="94"/>
        <v>38.369999999999997</v>
      </c>
      <c r="H1518" s="4">
        <f t="shared" si="95"/>
        <v>45.744999999999997</v>
      </c>
    </row>
    <row r="1519" spans="1:8" x14ac:dyDescent="0.35">
      <c r="A1519" s="5">
        <v>41565</v>
      </c>
      <c r="B1519" s="4" t="e">
        <f>VLOOKUP($A1519,'Implied Correlation'!D:E,2,0)</f>
        <v>#N/A</v>
      </c>
      <c r="C1519" s="4">
        <f>VLOOKUP($A1519,'Implied Correlation'!G:H,2,0)</f>
        <v>54</v>
      </c>
      <c r="D1519" s="4">
        <f>VLOOKUP($A1519,'Implied Correlation'!A:B,2,0)</f>
        <v>36.07</v>
      </c>
      <c r="E1519" s="4">
        <f t="shared" si="92"/>
        <v>45.034999999999997</v>
      </c>
      <c r="F1519" s="4">
        <f t="shared" si="93"/>
        <v>54</v>
      </c>
      <c r="G1519" s="4">
        <f t="shared" si="94"/>
        <v>36.07</v>
      </c>
      <c r="H1519" s="4">
        <f t="shared" si="95"/>
        <v>45.034999999999997</v>
      </c>
    </row>
    <row r="1520" spans="1:8" x14ac:dyDescent="0.35">
      <c r="A1520" s="5">
        <v>41568</v>
      </c>
      <c r="B1520" s="4" t="e">
        <f>VLOOKUP($A1520,'Implied Correlation'!D:E,2,0)</f>
        <v>#N/A</v>
      </c>
      <c r="C1520" s="4">
        <f>VLOOKUP($A1520,'Implied Correlation'!G:H,2,0)</f>
        <v>52.42</v>
      </c>
      <c r="D1520" s="4">
        <f>VLOOKUP($A1520,'Implied Correlation'!A:B,2,0)</f>
        <v>36.340000000000003</v>
      </c>
      <c r="E1520" s="4">
        <f t="shared" si="92"/>
        <v>44.38</v>
      </c>
      <c r="F1520" s="4">
        <f t="shared" si="93"/>
        <v>52.42</v>
      </c>
      <c r="G1520" s="4">
        <f t="shared" si="94"/>
        <v>36.340000000000003</v>
      </c>
      <c r="H1520" s="4">
        <f t="shared" si="95"/>
        <v>44.38</v>
      </c>
    </row>
    <row r="1521" spans="1:8" x14ac:dyDescent="0.35">
      <c r="A1521" s="5">
        <v>41569</v>
      </c>
      <c r="B1521" s="4" t="e">
        <f>VLOOKUP($A1521,'Implied Correlation'!D:E,2,0)</f>
        <v>#N/A</v>
      </c>
      <c r="C1521" s="4">
        <f>VLOOKUP($A1521,'Implied Correlation'!G:H,2,0)</f>
        <v>53.86</v>
      </c>
      <c r="D1521" s="4">
        <f>VLOOKUP($A1521,'Implied Correlation'!A:B,2,0)</f>
        <v>39.14</v>
      </c>
      <c r="E1521" s="4">
        <f t="shared" si="92"/>
        <v>46.5</v>
      </c>
      <c r="F1521" s="4">
        <f t="shared" si="93"/>
        <v>53.86</v>
      </c>
      <c r="G1521" s="4">
        <f t="shared" si="94"/>
        <v>39.14</v>
      </c>
      <c r="H1521" s="4">
        <f t="shared" si="95"/>
        <v>46.5</v>
      </c>
    </row>
    <row r="1522" spans="1:8" x14ac:dyDescent="0.35">
      <c r="A1522" s="5">
        <v>41570</v>
      </c>
      <c r="B1522" s="4" t="e">
        <f>VLOOKUP($A1522,'Implied Correlation'!D:E,2,0)</f>
        <v>#N/A</v>
      </c>
      <c r="C1522" s="4">
        <f>VLOOKUP($A1522,'Implied Correlation'!G:H,2,0)</f>
        <v>53.44</v>
      </c>
      <c r="D1522" s="4">
        <f>VLOOKUP($A1522,'Implied Correlation'!A:B,2,0)</f>
        <v>36.97</v>
      </c>
      <c r="E1522" s="4">
        <f t="shared" si="92"/>
        <v>45.204999999999998</v>
      </c>
      <c r="F1522" s="4">
        <f t="shared" si="93"/>
        <v>53.44</v>
      </c>
      <c r="G1522" s="4">
        <f t="shared" si="94"/>
        <v>36.97</v>
      </c>
      <c r="H1522" s="4">
        <f t="shared" si="95"/>
        <v>45.205000000000005</v>
      </c>
    </row>
    <row r="1523" spans="1:8" x14ac:dyDescent="0.35">
      <c r="A1523" s="5">
        <v>41571</v>
      </c>
      <c r="B1523" s="4" t="e">
        <f>VLOOKUP($A1523,'Implied Correlation'!D:E,2,0)</f>
        <v>#N/A</v>
      </c>
      <c r="C1523" s="4">
        <f>VLOOKUP($A1523,'Implied Correlation'!G:H,2,0)</f>
        <v>53.61</v>
      </c>
      <c r="D1523" s="4">
        <f>VLOOKUP($A1523,'Implied Correlation'!A:B,2,0)</f>
        <v>36.71</v>
      </c>
      <c r="E1523" s="4">
        <f t="shared" si="92"/>
        <v>45.16</v>
      </c>
      <c r="F1523" s="4">
        <f t="shared" si="93"/>
        <v>53.61</v>
      </c>
      <c r="G1523" s="4">
        <f t="shared" si="94"/>
        <v>36.71</v>
      </c>
      <c r="H1523" s="4">
        <f t="shared" si="95"/>
        <v>45.16</v>
      </c>
    </row>
    <row r="1524" spans="1:8" x14ac:dyDescent="0.35">
      <c r="A1524" s="5">
        <v>41572</v>
      </c>
      <c r="B1524" s="4" t="e">
        <f>VLOOKUP($A1524,'Implied Correlation'!D:E,2,0)</f>
        <v>#N/A</v>
      </c>
      <c r="C1524" s="4">
        <f>VLOOKUP($A1524,'Implied Correlation'!G:H,2,0)</f>
        <v>53.72</v>
      </c>
      <c r="D1524" s="4">
        <f>VLOOKUP($A1524,'Implied Correlation'!A:B,2,0)</f>
        <v>37.21</v>
      </c>
      <c r="E1524" s="4">
        <f t="shared" si="92"/>
        <v>45.465000000000003</v>
      </c>
      <c r="F1524" s="4">
        <f t="shared" si="93"/>
        <v>53.72</v>
      </c>
      <c r="G1524" s="4">
        <f t="shared" si="94"/>
        <v>37.21</v>
      </c>
      <c r="H1524" s="4">
        <f t="shared" si="95"/>
        <v>45.465000000000003</v>
      </c>
    </row>
    <row r="1525" spans="1:8" x14ac:dyDescent="0.35">
      <c r="A1525" s="5">
        <v>41575</v>
      </c>
      <c r="B1525" s="4" t="e">
        <f>VLOOKUP($A1525,'Implied Correlation'!D:E,2,0)</f>
        <v>#N/A</v>
      </c>
      <c r="C1525" s="4">
        <f>VLOOKUP($A1525,'Implied Correlation'!G:H,2,0)</f>
        <v>54.62</v>
      </c>
      <c r="D1525" s="4">
        <f>VLOOKUP($A1525,'Implied Correlation'!A:B,2,0)</f>
        <v>37.590000000000003</v>
      </c>
      <c r="E1525" s="4">
        <f t="shared" si="92"/>
        <v>46.105000000000004</v>
      </c>
      <c r="F1525" s="4">
        <f t="shared" si="93"/>
        <v>54.62</v>
      </c>
      <c r="G1525" s="4">
        <f t="shared" si="94"/>
        <v>37.590000000000003</v>
      </c>
      <c r="H1525" s="4">
        <f t="shared" si="95"/>
        <v>46.104999999999997</v>
      </c>
    </row>
    <row r="1526" spans="1:8" x14ac:dyDescent="0.35">
      <c r="A1526" s="5">
        <v>41576</v>
      </c>
      <c r="B1526" s="4" t="e">
        <f>VLOOKUP($A1526,'Implied Correlation'!D:E,2,0)</f>
        <v>#N/A</v>
      </c>
      <c r="C1526" s="4">
        <f>VLOOKUP($A1526,'Implied Correlation'!G:H,2,0)</f>
        <v>55.64</v>
      </c>
      <c r="D1526" s="4">
        <f>VLOOKUP($A1526,'Implied Correlation'!A:B,2,0)</f>
        <v>40.299999999999997</v>
      </c>
      <c r="E1526" s="4">
        <f t="shared" si="92"/>
        <v>47.97</v>
      </c>
      <c r="F1526" s="4">
        <f t="shared" si="93"/>
        <v>55.64</v>
      </c>
      <c r="G1526" s="4">
        <f t="shared" si="94"/>
        <v>40.299999999999997</v>
      </c>
      <c r="H1526" s="4">
        <f t="shared" si="95"/>
        <v>47.97</v>
      </c>
    </row>
    <row r="1527" spans="1:8" x14ac:dyDescent="0.35">
      <c r="A1527" s="5">
        <v>41577</v>
      </c>
      <c r="B1527" s="4" t="e">
        <f>VLOOKUP($A1527,'Implied Correlation'!D:E,2,0)</f>
        <v>#N/A</v>
      </c>
      <c r="C1527" s="4">
        <f>VLOOKUP($A1527,'Implied Correlation'!G:H,2,0)</f>
        <v>55.34</v>
      </c>
      <c r="D1527" s="4">
        <f>VLOOKUP($A1527,'Implied Correlation'!A:B,2,0)</f>
        <v>40.700000000000003</v>
      </c>
      <c r="E1527" s="4">
        <f t="shared" si="92"/>
        <v>48.02</v>
      </c>
      <c r="F1527" s="4">
        <f t="shared" si="93"/>
        <v>55.34</v>
      </c>
      <c r="G1527" s="4">
        <f t="shared" si="94"/>
        <v>40.700000000000003</v>
      </c>
      <c r="H1527" s="4">
        <f t="shared" si="95"/>
        <v>48.02</v>
      </c>
    </row>
    <row r="1528" spans="1:8" x14ac:dyDescent="0.35">
      <c r="A1528" s="5">
        <v>41578</v>
      </c>
      <c r="B1528" s="4" t="e">
        <f>VLOOKUP($A1528,'Implied Correlation'!D:E,2,0)</f>
        <v>#N/A</v>
      </c>
      <c r="C1528" s="4">
        <f>VLOOKUP($A1528,'Implied Correlation'!G:H,2,0)</f>
        <v>55.27</v>
      </c>
      <c r="D1528" s="4">
        <f>VLOOKUP($A1528,'Implied Correlation'!A:B,2,0)</f>
        <v>41.55</v>
      </c>
      <c r="E1528" s="4">
        <f t="shared" si="92"/>
        <v>48.41</v>
      </c>
      <c r="F1528" s="4">
        <f t="shared" si="93"/>
        <v>55.27</v>
      </c>
      <c r="G1528" s="4">
        <f t="shared" si="94"/>
        <v>41.55</v>
      </c>
      <c r="H1528" s="4">
        <f t="shared" si="95"/>
        <v>48.410000000000004</v>
      </c>
    </row>
    <row r="1529" spans="1:8" x14ac:dyDescent="0.35">
      <c r="A1529" s="5">
        <v>41579</v>
      </c>
      <c r="B1529" s="4" t="e">
        <f>VLOOKUP($A1529,'Implied Correlation'!D:E,2,0)</f>
        <v>#N/A</v>
      </c>
      <c r="C1529" s="4">
        <f>VLOOKUP($A1529,'Implied Correlation'!G:H,2,0)</f>
        <v>56.39</v>
      </c>
      <c r="D1529" s="4">
        <f>VLOOKUP($A1529,'Implied Correlation'!A:B,2,0)</f>
        <v>40.29</v>
      </c>
      <c r="E1529" s="4">
        <f t="shared" si="92"/>
        <v>48.34</v>
      </c>
      <c r="F1529" s="4">
        <f t="shared" si="93"/>
        <v>56.39</v>
      </c>
      <c r="G1529" s="4">
        <f t="shared" si="94"/>
        <v>40.29</v>
      </c>
      <c r="H1529" s="4">
        <f t="shared" si="95"/>
        <v>48.34</v>
      </c>
    </row>
    <row r="1530" spans="1:8" x14ac:dyDescent="0.35">
      <c r="A1530" s="5">
        <v>41582</v>
      </c>
      <c r="B1530" s="4" t="e">
        <f>VLOOKUP($A1530,'Implied Correlation'!D:E,2,0)</f>
        <v>#N/A</v>
      </c>
      <c r="C1530" s="4">
        <f>VLOOKUP($A1530,'Implied Correlation'!G:H,2,0)</f>
        <v>55.67</v>
      </c>
      <c r="D1530" s="4">
        <f>VLOOKUP($A1530,'Implied Correlation'!A:B,2,0)</f>
        <v>38.35</v>
      </c>
      <c r="E1530" s="4">
        <f t="shared" si="92"/>
        <v>47.010000000000005</v>
      </c>
      <c r="F1530" s="4">
        <f t="shared" si="93"/>
        <v>55.67</v>
      </c>
      <c r="G1530" s="4">
        <f t="shared" si="94"/>
        <v>38.35</v>
      </c>
      <c r="H1530" s="4">
        <f t="shared" si="95"/>
        <v>47.01</v>
      </c>
    </row>
    <row r="1531" spans="1:8" x14ac:dyDescent="0.35">
      <c r="A1531" s="5">
        <v>41583</v>
      </c>
      <c r="B1531" s="4" t="e">
        <f>VLOOKUP($A1531,'Implied Correlation'!D:E,2,0)</f>
        <v>#N/A</v>
      </c>
      <c r="C1531" s="4">
        <f>VLOOKUP($A1531,'Implied Correlation'!G:H,2,0)</f>
        <v>56.84</v>
      </c>
      <c r="D1531" s="4">
        <f>VLOOKUP($A1531,'Implied Correlation'!A:B,2,0)</f>
        <v>39.39</v>
      </c>
      <c r="E1531" s="4">
        <f t="shared" si="92"/>
        <v>48.115000000000002</v>
      </c>
      <c r="F1531" s="4">
        <f t="shared" si="93"/>
        <v>56.84</v>
      </c>
      <c r="G1531" s="4">
        <f t="shared" si="94"/>
        <v>39.39</v>
      </c>
      <c r="H1531" s="4">
        <f t="shared" si="95"/>
        <v>48.115000000000009</v>
      </c>
    </row>
    <row r="1532" spans="1:8" x14ac:dyDescent="0.35">
      <c r="A1532" s="5">
        <v>41584</v>
      </c>
      <c r="B1532" s="4" t="e">
        <f>VLOOKUP($A1532,'Implied Correlation'!D:E,2,0)</f>
        <v>#N/A</v>
      </c>
      <c r="C1532" s="4">
        <f>VLOOKUP($A1532,'Implied Correlation'!G:H,2,0)</f>
        <v>56.3</v>
      </c>
      <c r="D1532" s="4">
        <f>VLOOKUP($A1532,'Implied Correlation'!A:B,2,0)</f>
        <v>36.9</v>
      </c>
      <c r="E1532" s="4">
        <f t="shared" si="92"/>
        <v>46.599999999999994</v>
      </c>
      <c r="F1532" s="4">
        <f t="shared" si="93"/>
        <v>56.3</v>
      </c>
      <c r="G1532" s="4">
        <f t="shared" si="94"/>
        <v>36.9</v>
      </c>
      <c r="H1532" s="4">
        <f t="shared" si="95"/>
        <v>46.599999999999994</v>
      </c>
    </row>
    <row r="1533" spans="1:8" x14ac:dyDescent="0.35">
      <c r="A1533" s="5">
        <v>41585</v>
      </c>
      <c r="B1533" s="4" t="e">
        <f>VLOOKUP($A1533,'Implied Correlation'!D:E,2,0)</f>
        <v>#N/A</v>
      </c>
      <c r="C1533" s="4">
        <f>VLOOKUP($A1533,'Implied Correlation'!G:H,2,0)</f>
        <v>58.13</v>
      </c>
      <c r="D1533" s="4">
        <f>VLOOKUP($A1533,'Implied Correlation'!A:B,2,0)</f>
        <v>40.9</v>
      </c>
      <c r="E1533" s="4">
        <f t="shared" si="92"/>
        <v>49.515000000000001</v>
      </c>
      <c r="F1533" s="4">
        <f t="shared" si="93"/>
        <v>58.13</v>
      </c>
      <c r="G1533" s="4">
        <f t="shared" si="94"/>
        <v>40.9</v>
      </c>
      <c r="H1533" s="4">
        <f t="shared" si="95"/>
        <v>49.515000000000008</v>
      </c>
    </row>
    <row r="1534" spans="1:8" x14ac:dyDescent="0.35">
      <c r="A1534" s="5">
        <v>41586</v>
      </c>
      <c r="B1534" s="4" t="e">
        <f>VLOOKUP($A1534,'Implied Correlation'!D:E,2,0)</f>
        <v>#N/A</v>
      </c>
      <c r="C1534" s="4">
        <f>VLOOKUP($A1534,'Implied Correlation'!G:H,2,0)</f>
        <v>57.4</v>
      </c>
      <c r="D1534" s="4">
        <f>VLOOKUP($A1534,'Implied Correlation'!A:B,2,0)</f>
        <v>39.53</v>
      </c>
      <c r="E1534" s="4">
        <f t="shared" si="92"/>
        <v>48.465000000000003</v>
      </c>
      <c r="F1534" s="4">
        <f t="shared" si="93"/>
        <v>57.4</v>
      </c>
      <c r="G1534" s="4">
        <f t="shared" si="94"/>
        <v>39.53</v>
      </c>
      <c r="H1534" s="4">
        <f t="shared" si="95"/>
        <v>48.465000000000003</v>
      </c>
    </row>
    <row r="1535" spans="1:8" x14ac:dyDescent="0.35">
      <c r="A1535" s="5">
        <v>41589</v>
      </c>
      <c r="B1535" s="4" t="e">
        <f>VLOOKUP($A1535,'Implied Correlation'!D:E,2,0)</f>
        <v>#N/A</v>
      </c>
      <c r="C1535" s="4">
        <f>VLOOKUP($A1535,'Implied Correlation'!G:H,2,0)</f>
        <v>56.98</v>
      </c>
      <c r="D1535" s="4">
        <f>VLOOKUP($A1535,'Implied Correlation'!A:B,2,0)</f>
        <v>37.81</v>
      </c>
      <c r="E1535" s="4">
        <f t="shared" si="92"/>
        <v>47.394999999999996</v>
      </c>
      <c r="F1535" s="4">
        <f t="shared" si="93"/>
        <v>56.98</v>
      </c>
      <c r="G1535" s="4">
        <f t="shared" si="94"/>
        <v>37.81</v>
      </c>
      <c r="H1535" s="4">
        <f t="shared" si="95"/>
        <v>47.395000000000003</v>
      </c>
    </row>
    <row r="1536" spans="1:8" x14ac:dyDescent="0.35">
      <c r="A1536" s="5">
        <v>41590</v>
      </c>
      <c r="B1536" s="4" t="e">
        <f>VLOOKUP($A1536,'Implied Correlation'!D:E,2,0)</f>
        <v>#N/A</v>
      </c>
      <c r="C1536" s="4">
        <f>VLOOKUP($A1536,'Implied Correlation'!G:H,2,0)</f>
        <v>58.72</v>
      </c>
      <c r="D1536" s="4">
        <f>VLOOKUP($A1536,'Implied Correlation'!A:B,2,0)</f>
        <v>39</v>
      </c>
      <c r="E1536" s="4">
        <f t="shared" si="92"/>
        <v>48.86</v>
      </c>
      <c r="F1536" s="4">
        <f t="shared" si="93"/>
        <v>58.72</v>
      </c>
      <c r="G1536" s="4">
        <f t="shared" si="94"/>
        <v>39</v>
      </c>
      <c r="H1536" s="4">
        <f t="shared" si="95"/>
        <v>48.859999999999992</v>
      </c>
    </row>
    <row r="1537" spans="1:8" x14ac:dyDescent="0.35">
      <c r="A1537" s="5">
        <v>41591</v>
      </c>
      <c r="B1537" s="4" t="e">
        <f>VLOOKUP($A1537,'Implied Correlation'!D:E,2,0)</f>
        <v>#N/A</v>
      </c>
      <c r="C1537" s="4">
        <f>VLOOKUP($A1537,'Implied Correlation'!G:H,2,0)</f>
        <v>57.7</v>
      </c>
      <c r="D1537" s="4">
        <f>VLOOKUP($A1537,'Implied Correlation'!A:B,2,0)</f>
        <v>35.97</v>
      </c>
      <c r="E1537" s="4">
        <f t="shared" si="92"/>
        <v>46.835000000000001</v>
      </c>
      <c r="F1537" s="4">
        <f t="shared" si="93"/>
        <v>57.7</v>
      </c>
      <c r="G1537" s="4">
        <f t="shared" si="94"/>
        <v>35.97</v>
      </c>
      <c r="H1537" s="4">
        <f t="shared" si="95"/>
        <v>46.835000000000001</v>
      </c>
    </row>
    <row r="1538" spans="1:8" x14ac:dyDescent="0.35">
      <c r="A1538" s="5">
        <v>41592</v>
      </c>
      <c r="B1538" s="4" t="e">
        <f>VLOOKUP($A1538,'Implied Correlation'!D:E,2,0)</f>
        <v>#N/A</v>
      </c>
      <c r="C1538" s="4">
        <f>VLOOKUP($A1538,'Implied Correlation'!G:H,2,0)</f>
        <v>56.75</v>
      </c>
      <c r="D1538" s="4">
        <f>VLOOKUP($A1538,'Implied Correlation'!A:B,2,0)</f>
        <v>34.15</v>
      </c>
      <c r="E1538" s="4">
        <f t="shared" si="92"/>
        <v>45.45</v>
      </c>
      <c r="F1538" s="4">
        <f t="shared" si="93"/>
        <v>56.75</v>
      </c>
      <c r="G1538" s="4">
        <f t="shared" si="94"/>
        <v>34.15</v>
      </c>
      <c r="H1538" s="4">
        <f t="shared" si="95"/>
        <v>45.449999999999996</v>
      </c>
    </row>
    <row r="1539" spans="1:8" x14ac:dyDescent="0.35">
      <c r="A1539" s="5">
        <v>41593</v>
      </c>
      <c r="B1539" s="4" t="e">
        <f>VLOOKUP($A1539,'Implied Correlation'!D:E,2,0)</f>
        <v>#N/A</v>
      </c>
      <c r="C1539" s="4">
        <f>VLOOKUP($A1539,'Implied Correlation'!G:H,2,0)</f>
        <v>57.23</v>
      </c>
      <c r="D1539" s="4">
        <f>VLOOKUP($A1539,'Implied Correlation'!A:B,2,0)</f>
        <v>33.409999999999997</v>
      </c>
      <c r="E1539" s="4">
        <f t="shared" ref="E1539:E1602" si="96">IF(ISNA(B1539),IF(AND(ISNA(C1539),ISNA(D1539)),IF(ISNA(C1539),D1539,C1539),AVERAGE(C1539,D1539)),B1539)</f>
        <v>45.319999999999993</v>
      </c>
      <c r="F1539" s="4">
        <f t="shared" ref="F1539:F1602" si="97">IF(ISNA(C1539),IF(AND(ISNA(D1539),ISNA(B1539)),IF(ISNA(D1539),B1539,D1539),AVERAGE(D1539,B1539)),C1539)</f>
        <v>57.23</v>
      </c>
      <c r="G1539" s="4">
        <f t="shared" ref="G1539:G1602" si="98">IF(ISNA(D1539),IF(AND(ISNA(B1539),ISNA(C1539)),IF(ISNA(B1539),C1539,B1539),AVERAGE(B1539,C1539)),D1539)</f>
        <v>33.409999999999997</v>
      </c>
      <c r="H1539" s="4">
        <f t="shared" ref="H1539:H1602" si="99">AVERAGE(E1539:G1539)</f>
        <v>45.319999999999993</v>
      </c>
    </row>
    <row r="1540" spans="1:8" x14ac:dyDescent="0.35">
      <c r="A1540" s="5">
        <v>41596</v>
      </c>
      <c r="B1540" s="4" t="e">
        <f>VLOOKUP($A1540,'Implied Correlation'!D:E,2,0)</f>
        <v>#N/A</v>
      </c>
      <c r="C1540" s="4">
        <f>VLOOKUP($A1540,'Implied Correlation'!G:H,2,0)</f>
        <v>58.23</v>
      </c>
      <c r="D1540" s="4" t="e">
        <f>VLOOKUP($A1540,'Implied Correlation'!A:B,2,0)</f>
        <v>#N/A</v>
      </c>
      <c r="E1540" s="4" t="e">
        <f t="shared" si="96"/>
        <v>#N/A</v>
      </c>
      <c r="F1540" s="4">
        <f t="shared" si="97"/>
        <v>58.23</v>
      </c>
      <c r="G1540" s="4" t="e">
        <f t="shared" si="98"/>
        <v>#N/A</v>
      </c>
      <c r="H1540" s="4" t="e">
        <f t="shared" si="99"/>
        <v>#N/A</v>
      </c>
    </row>
    <row r="1541" spans="1:8" x14ac:dyDescent="0.35">
      <c r="A1541" s="5">
        <v>41597</v>
      </c>
      <c r="B1541" s="4" t="e">
        <f>VLOOKUP($A1541,'Implied Correlation'!D:E,2,0)</f>
        <v>#N/A</v>
      </c>
      <c r="C1541" s="4">
        <f>VLOOKUP($A1541,'Implied Correlation'!G:H,2,0)</f>
        <v>59.44</v>
      </c>
      <c r="D1541" s="4" t="e">
        <f>VLOOKUP($A1541,'Implied Correlation'!A:B,2,0)</f>
        <v>#N/A</v>
      </c>
      <c r="E1541" s="4" t="e">
        <f t="shared" si="96"/>
        <v>#N/A</v>
      </c>
      <c r="F1541" s="4">
        <f t="shared" si="97"/>
        <v>59.44</v>
      </c>
      <c r="G1541" s="4" t="e">
        <f t="shared" si="98"/>
        <v>#N/A</v>
      </c>
      <c r="H1541" s="4" t="e">
        <f t="shared" si="99"/>
        <v>#N/A</v>
      </c>
    </row>
    <row r="1542" spans="1:8" x14ac:dyDescent="0.35">
      <c r="A1542" s="5">
        <v>41598</v>
      </c>
      <c r="B1542" s="4">
        <f>VLOOKUP($A1542,'Implied Correlation'!D:E,2,0)</f>
        <v>73.36</v>
      </c>
      <c r="C1542" s="4">
        <f>VLOOKUP($A1542,'Implied Correlation'!G:H,2,0)</f>
        <v>58.55</v>
      </c>
      <c r="D1542" s="4" t="e">
        <f>VLOOKUP($A1542,'Implied Correlation'!A:B,2,0)</f>
        <v>#N/A</v>
      </c>
      <c r="E1542" s="4">
        <f t="shared" si="96"/>
        <v>73.36</v>
      </c>
      <c r="F1542" s="4">
        <f t="shared" si="97"/>
        <v>58.55</v>
      </c>
      <c r="G1542" s="4">
        <f t="shared" si="98"/>
        <v>65.954999999999998</v>
      </c>
      <c r="H1542" s="4">
        <f t="shared" si="99"/>
        <v>65.954999999999998</v>
      </c>
    </row>
    <row r="1543" spans="1:8" x14ac:dyDescent="0.35">
      <c r="A1543" s="5">
        <v>41599</v>
      </c>
      <c r="B1543" s="4">
        <f>VLOOKUP($A1543,'Implied Correlation'!D:E,2,0)</f>
        <v>63.92</v>
      </c>
      <c r="C1543" s="4">
        <f>VLOOKUP($A1543,'Implied Correlation'!G:H,2,0)</f>
        <v>56.44</v>
      </c>
      <c r="D1543" s="4" t="e">
        <f>VLOOKUP($A1543,'Implied Correlation'!A:B,2,0)</f>
        <v>#N/A</v>
      </c>
      <c r="E1543" s="4">
        <f t="shared" si="96"/>
        <v>63.92</v>
      </c>
      <c r="F1543" s="4">
        <f t="shared" si="97"/>
        <v>56.44</v>
      </c>
      <c r="G1543" s="4">
        <f t="shared" si="98"/>
        <v>60.18</v>
      </c>
      <c r="H1543" s="4">
        <f t="shared" si="99"/>
        <v>60.18</v>
      </c>
    </row>
    <row r="1544" spans="1:8" x14ac:dyDescent="0.35">
      <c r="A1544" s="5">
        <v>41600</v>
      </c>
      <c r="B1544" s="4">
        <f>VLOOKUP($A1544,'Implied Correlation'!D:E,2,0)</f>
        <v>63.89</v>
      </c>
      <c r="C1544" s="4">
        <f>VLOOKUP($A1544,'Implied Correlation'!G:H,2,0)</f>
        <v>54.45</v>
      </c>
      <c r="D1544" s="4" t="e">
        <f>VLOOKUP($A1544,'Implied Correlation'!A:B,2,0)</f>
        <v>#N/A</v>
      </c>
      <c r="E1544" s="4">
        <f t="shared" si="96"/>
        <v>63.89</v>
      </c>
      <c r="F1544" s="4">
        <f t="shared" si="97"/>
        <v>54.45</v>
      </c>
      <c r="G1544" s="4">
        <f t="shared" si="98"/>
        <v>59.17</v>
      </c>
      <c r="H1544" s="4">
        <f t="shared" si="99"/>
        <v>59.169999999999995</v>
      </c>
    </row>
    <row r="1545" spans="1:8" x14ac:dyDescent="0.35">
      <c r="A1545" s="5">
        <v>41603</v>
      </c>
      <c r="B1545" s="4">
        <f>VLOOKUP($A1545,'Implied Correlation'!D:E,2,0)</f>
        <v>64.14</v>
      </c>
      <c r="C1545" s="4">
        <f>VLOOKUP($A1545,'Implied Correlation'!G:H,2,0)</f>
        <v>55.28</v>
      </c>
      <c r="D1545" s="4" t="e">
        <f>VLOOKUP($A1545,'Implied Correlation'!A:B,2,0)</f>
        <v>#N/A</v>
      </c>
      <c r="E1545" s="4">
        <f t="shared" si="96"/>
        <v>64.14</v>
      </c>
      <c r="F1545" s="4">
        <f t="shared" si="97"/>
        <v>55.28</v>
      </c>
      <c r="G1545" s="4">
        <f t="shared" si="98"/>
        <v>59.71</v>
      </c>
      <c r="H1545" s="4">
        <f t="shared" si="99"/>
        <v>59.71</v>
      </c>
    </row>
    <row r="1546" spans="1:8" x14ac:dyDescent="0.35">
      <c r="A1546" s="5">
        <v>41604</v>
      </c>
      <c r="B1546" s="4">
        <f>VLOOKUP($A1546,'Implied Correlation'!D:E,2,0)</f>
        <v>64.72</v>
      </c>
      <c r="C1546" s="4">
        <f>VLOOKUP($A1546,'Implied Correlation'!G:H,2,0)</f>
        <v>55.04</v>
      </c>
      <c r="D1546" s="4" t="e">
        <f>VLOOKUP($A1546,'Implied Correlation'!A:B,2,0)</f>
        <v>#N/A</v>
      </c>
      <c r="E1546" s="4">
        <f t="shared" si="96"/>
        <v>64.72</v>
      </c>
      <c r="F1546" s="4">
        <f t="shared" si="97"/>
        <v>55.04</v>
      </c>
      <c r="G1546" s="4">
        <f t="shared" si="98"/>
        <v>59.879999999999995</v>
      </c>
      <c r="H1546" s="4">
        <f t="shared" si="99"/>
        <v>59.879999999999995</v>
      </c>
    </row>
    <row r="1547" spans="1:8" x14ac:dyDescent="0.35">
      <c r="A1547" s="5">
        <v>41605</v>
      </c>
      <c r="B1547" s="4">
        <f>VLOOKUP($A1547,'Implied Correlation'!D:E,2,0)</f>
        <v>64.34</v>
      </c>
      <c r="C1547" s="4">
        <f>VLOOKUP($A1547,'Implied Correlation'!G:H,2,0)</f>
        <v>54</v>
      </c>
      <c r="D1547" s="4" t="e">
        <f>VLOOKUP($A1547,'Implied Correlation'!A:B,2,0)</f>
        <v>#N/A</v>
      </c>
      <c r="E1547" s="4">
        <f t="shared" si="96"/>
        <v>64.34</v>
      </c>
      <c r="F1547" s="4">
        <f t="shared" si="97"/>
        <v>54</v>
      </c>
      <c r="G1547" s="4">
        <f t="shared" si="98"/>
        <v>59.17</v>
      </c>
      <c r="H1547" s="4">
        <f t="shared" si="99"/>
        <v>59.169999999999995</v>
      </c>
    </row>
    <row r="1548" spans="1:8" x14ac:dyDescent="0.35">
      <c r="A1548" s="5">
        <v>41607</v>
      </c>
      <c r="B1548" s="4">
        <f>VLOOKUP($A1548,'Implied Correlation'!D:E,2,0)</f>
        <v>64.180000000000007</v>
      </c>
      <c r="C1548" s="4">
        <f>VLOOKUP($A1548,'Implied Correlation'!G:H,2,0)</f>
        <v>54.28</v>
      </c>
      <c r="D1548" s="4" t="e">
        <f>VLOOKUP($A1548,'Implied Correlation'!A:B,2,0)</f>
        <v>#N/A</v>
      </c>
      <c r="E1548" s="4">
        <f t="shared" si="96"/>
        <v>64.180000000000007</v>
      </c>
      <c r="F1548" s="4">
        <f t="shared" si="97"/>
        <v>54.28</v>
      </c>
      <c r="G1548" s="4">
        <f t="shared" si="98"/>
        <v>59.230000000000004</v>
      </c>
      <c r="H1548" s="4">
        <f t="shared" si="99"/>
        <v>59.23</v>
      </c>
    </row>
    <row r="1549" spans="1:8" x14ac:dyDescent="0.35">
      <c r="A1549" s="5">
        <v>41610</v>
      </c>
      <c r="B1549" s="4">
        <f>VLOOKUP($A1549,'Implied Correlation'!D:E,2,0)</f>
        <v>63.73</v>
      </c>
      <c r="C1549" s="4">
        <f>VLOOKUP($A1549,'Implied Correlation'!G:H,2,0)</f>
        <v>54.57</v>
      </c>
      <c r="D1549" s="4" t="e">
        <f>VLOOKUP($A1549,'Implied Correlation'!A:B,2,0)</f>
        <v>#N/A</v>
      </c>
      <c r="E1549" s="4">
        <f t="shared" si="96"/>
        <v>63.73</v>
      </c>
      <c r="F1549" s="4">
        <f t="shared" si="97"/>
        <v>54.57</v>
      </c>
      <c r="G1549" s="4">
        <f t="shared" si="98"/>
        <v>59.15</v>
      </c>
      <c r="H1549" s="4">
        <f t="shared" si="99"/>
        <v>59.15</v>
      </c>
    </row>
    <row r="1550" spans="1:8" x14ac:dyDescent="0.35">
      <c r="A1550" s="5">
        <v>41611</v>
      </c>
      <c r="B1550" s="4">
        <f>VLOOKUP($A1550,'Implied Correlation'!D:E,2,0)</f>
        <v>64.44</v>
      </c>
      <c r="C1550" s="4">
        <f>VLOOKUP($A1550,'Implied Correlation'!G:H,2,0)</f>
        <v>54.7</v>
      </c>
      <c r="D1550" s="4" t="e">
        <f>VLOOKUP($A1550,'Implied Correlation'!A:B,2,0)</f>
        <v>#N/A</v>
      </c>
      <c r="E1550" s="4">
        <f t="shared" si="96"/>
        <v>64.44</v>
      </c>
      <c r="F1550" s="4">
        <f t="shared" si="97"/>
        <v>54.7</v>
      </c>
      <c r="G1550" s="4">
        <f t="shared" si="98"/>
        <v>59.57</v>
      </c>
      <c r="H1550" s="4">
        <f t="shared" si="99"/>
        <v>59.57</v>
      </c>
    </row>
    <row r="1551" spans="1:8" x14ac:dyDescent="0.35">
      <c r="A1551" s="5">
        <v>41612</v>
      </c>
      <c r="B1551" s="4">
        <f>VLOOKUP($A1551,'Implied Correlation'!D:E,2,0)</f>
        <v>64.02</v>
      </c>
      <c r="C1551" s="4">
        <f>VLOOKUP($A1551,'Implied Correlation'!G:H,2,0)</f>
        <v>54.39</v>
      </c>
      <c r="D1551" s="4" t="e">
        <f>VLOOKUP($A1551,'Implied Correlation'!A:B,2,0)</f>
        <v>#N/A</v>
      </c>
      <c r="E1551" s="4">
        <f t="shared" si="96"/>
        <v>64.02</v>
      </c>
      <c r="F1551" s="4">
        <f t="shared" si="97"/>
        <v>54.39</v>
      </c>
      <c r="G1551" s="4">
        <f t="shared" si="98"/>
        <v>59.204999999999998</v>
      </c>
      <c r="H1551" s="4">
        <f t="shared" si="99"/>
        <v>59.205000000000005</v>
      </c>
    </row>
    <row r="1552" spans="1:8" x14ac:dyDescent="0.35">
      <c r="A1552" s="5">
        <v>41613</v>
      </c>
      <c r="B1552" s="4">
        <f>VLOOKUP($A1552,'Implied Correlation'!D:E,2,0)</f>
        <v>62.05</v>
      </c>
      <c r="C1552" s="4">
        <f>VLOOKUP($A1552,'Implied Correlation'!G:H,2,0)</f>
        <v>52.71</v>
      </c>
      <c r="D1552" s="4" t="e">
        <f>VLOOKUP($A1552,'Implied Correlation'!A:B,2,0)</f>
        <v>#N/A</v>
      </c>
      <c r="E1552" s="4">
        <f t="shared" si="96"/>
        <v>62.05</v>
      </c>
      <c r="F1552" s="4">
        <f t="shared" si="97"/>
        <v>52.71</v>
      </c>
      <c r="G1552" s="4">
        <f t="shared" si="98"/>
        <v>57.379999999999995</v>
      </c>
      <c r="H1552" s="4">
        <f t="shared" si="99"/>
        <v>57.379999999999995</v>
      </c>
    </row>
    <row r="1553" spans="1:8" x14ac:dyDescent="0.35">
      <c r="A1553" s="5">
        <v>41614</v>
      </c>
      <c r="B1553" s="4">
        <f>VLOOKUP($A1553,'Implied Correlation'!D:E,2,0)</f>
        <v>60.32</v>
      </c>
      <c r="C1553" s="4">
        <f>VLOOKUP($A1553,'Implied Correlation'!G:H,2,0)</f>
        <v>50.08</v>
      </c>
      <c r="D1553" s="4" t="e">
        <f>VLOOKUP($A1553,'Implied Correlation'!A:B,2,0)</f>
        <v>#N/A</v>
      </c>
      <c r="E1553" s="4">
        <f t="shared" si="96"/>
        <v>60.32</v>
      </c>
      <c r="F1553" s="4">
        <f t="shared" si="97"/>
        <v>50.08</v>
      </c>
      <c r="G1553" s="4">
        <f t="shared" si="98"/>
        <v>55.2</v>
      </c>
      <c r="H1553" s="4">
        <f t="shared" si="99"/>
        <v>55.20000000000001</v>
      </c>
    </row>
    <row r="1554" spans="1:8" x14ac:dyDescent="0.35">
      <c r="A1554" s="5">
        <v>41617</v>
      </c>
      <c r="B1554" s="4">
        <f>VLOOKUP($A1554,'Implied Correlation'!D:E,2,0)</f>
        <v>60.41</v>
      </c>
      <c r="C1554" s="4">
        <f>VLOOKUP($A1554,'Implied Correlation'!G:H,2,0)</f>
        <v>50.55</v>
      </c>
      <c r="D1554" s="4" t="e">
        <f>VLOOKUP($A1554,'Implied Correlation'!A:B,2,0)</f>
        <v>#N/A</v>
      </c>
      <c r="E1554" s="4">
        <f t="shared" si="96"/>
        <v>60.41</v>
      </c>
      <c r="F1554" s="4">
        <f t="shared" si="97"/>
        <v>50.55</v>
      </c>
      <c r="G1554" s="4">
        <f t="shared" si="98"/>
        <v>55.48</v>
      </c>
      <c r="H1554" s="4">
        <f t="shared" si="99"/>
        <v>55.48</v>
      </c>
    </row>
    <row r="1555" spans="1:8" x14ac:dyDescent="0.35">
      <c r="A1555" s="5">
        <v>41618</v>
      </c>
      <c r="B1555" s="4">
        <f>VLOOKUP($A1555,'Implied Correlation'!D:E,2,0)</f>
        <v>60.82</v>
      </c>
      <c r="C1555" s="4">
        <f>VLOOKUP($A1555,'Implied Correlation'!G:H,2,0)</f>
        <v>51.21</v>
      </c>
      <c r="D1555" s="4" t="e">
        <f>VLOOKUP($A1555,'Implied Correlation'!A:B,2,0)</f>
        <v>#N/A</v>
      </c>
      <c r="E1555" s="4">
        <f t="shared" si="96"/>
        <v>60.82</v>
      </c>
      <c r="F1555" s="4">
        <f t="shared" si="97"/>
        <v>51.21</v>
      </c>
      <c r="G1555" s="4">
        <f t="shared" si="98"/>
        <v>56.015000000000001</v>
      </c>
      <c r="H1555" s="4">
        <f t="shared" si="99"/>
        <v>56.015000000000008</v>
      </c>
    </row>
    <row r="1556" spans="1:8" x14ac:dyDescent="0.35">
      <c r="A1556" s="5">
        <v>41619</v>
      </c>
      <c r="B1556" s="4">
        <f>VLOOKUP($A1556,'Implied Correlation'!D:E,2,0)</f>
        <v>60.13</v>
      </c>
      <c r="C1556" s="4">
        <f>VLOOKUP($A1556,'Implied Correlation'!G:H,2,0)</f>
        <v>52.58</v>
      </c>
      <c r="D1556" s="4" t="e">
        <f>VLOOKUP($A1556,'Implied Correlation'!A:B,2,0)</f>
        <v>#N/A</v>
      </c>
      <c r="E1556" s="4">
        <f t="shared" si="96"/>
        <v>60.13</v>
      </c>
      <c r="F1556" s="4">
        <f t="shared" si="97"/>
        <v>52.58</v>
      </c>
      <c r="G1556" s="4">
        <f t="shared" si="98"/>
        <v>56.355000000000004</v>
      </c>
      <c r="H1556" s="4">
        <f t="shared" si="99"/>
        <v>56.354999999999997</v>
      </c>
    </row>
    <row r="1557" spans="1:8" x14ac:dyDescent="0.35">
      <c r="A1557" s="5">
        <v>41620</v>
      </c>
      <c r="B1557" s="4">
        <f>VLOOKUP($A1557,'Implied Correlation'!D:E,2,0)</f>
        <v>59.68</v>
      </c>
      <c r="C1557" s="4">
        <f>VLOOKUP($A1557,'Implied Correlation'!G:H,2,0)</f>
        <v>51.74</v>
      </c>
      <c r="D1557" s="4" t="e">
        <f>VLOOKUP($A1557,'Implied Correlation'!A:B,2,0)</f>
        <v>#N/A</v>
      </c>
      <c r="E1557" s="4">
        <f t="shared" si="96"/>
        <v>59.68</v>
      </c>
      <c r="F1557" s="4">
        <f t="shared" si="97"/>
        <v>51.74</v>
      </c>
      <c r="G1557" s="4">
        <f t="shared" si="98"/>
        <v>55.71</v>
      </c>
      <c r="H1557" s="4">
        <f t="shared" si="99"/>
        <v>55.71</v>
      </c>
    </row>
    <row r="1558" spans="1:8" x14ac:dyDescent="0.35">
      <c r="A1558" s="5">
        <v>41621</v>
      </c>
      <c r="B1558" s="4">
        <f>VLOOKUP($A1558,'Implied Correlation'!D:E,2,0)</f>
        <v>60.51</v>
      </c>
      <c r="C1558" s="4">
        <f>VLOOKUP($A1558,'Implied Correlation'!G:H,2,0)</f>
        <v>53.35</v>
      </c>
      <c r="D1558" s="4" t="e">
        <f>VLOOKUP($A1558,'Implied Correlation'!A:B,2,0)</f>
        <v>#N/A</v>
      </c>
      <c r="E1558" s="4">
        <f t="shared" si="96"/>
        <v>60.51</v>
      </c>
      <c r="F1558" s="4">
        <f t="shared" si="97"/>
        <v>53.35</v>
      </c>
      <c r="G1558" s="4">
        <f t="shared" si="98"/>
        <v>56.93</v>
      </c>
      <c r="H1558" s="4">
        <f t="shared" si="99"/>
        <v>56.93</v>
      </c>
    </row>
    <row r="1559" spans="1:8" x14ac:dyDescent="0.35">
      <c r="A1559" s="5">
        <v>41624</v>
      </c>
      <c r="B1559" s="4">
        <f>VLOOKUP($A1559,'Implied Correlation'!D:E,2,0)</f>
        <v>61.09</v>
      </c>
      <c r="C1559" s="4">
        <f>VLOOKUP($A1559,'Implied Correlation'!G:H,2,0)</f>
        <v>53.71</v>
      </c>
      <c r="D1559" s="4" t="e">
        <f>VLOOKUP($A1559,'Implied Correlation'!A:B,2,0)</f>
        <v>#N/A</v>
      </c>
      <c r="E1559" s="4">
        <f t="shared" si="96"/>
        <v>61.09</v>
      </c>
      <c r="F1559" s="4">
        <f t="shared" si="97"/>
        <v>53.71</v>
      </c>
      <c r="G1559" s="4">
        <f t="shared" si="98"/>
        <v>57.400000000000006</v>
      </c>
      <c r="H1559" s="4">
        <f t="shared" si="99"/>
        <v>57.400000000000006</v>
      </c>
    </row>
    <row r="1560" spans="1:8" x14ac:dyDescent="0.35">
      <c r="A1560" s="5">
        <v>41625</v>
      </c>
      <c r="B1560" s="4">
        <f>VLOOKUP($A1560,'Implied Correlation'!D:E,2,0)</f>
        <v>59.67</v>
      </c>
      <c r="C1560" s="4">
        <f>VLOOKUP($A1560,'Implied Correlation'!G:H,2,0)</f>
        <v>54.31</v>
      </c>
      <c r="D1560" s="4" t="e">
        <f>VLOOKUP($A1560,'Implied Correlation'!A:B,2,0)</f>
        <v>#N/A</v>
      </c>
      <c r="E1560" s="4">
        <f t="shared" si="96"/>
        <v>59.67</v>
      </c>
      <c r="F1560" s="4">
        <f t="shared" si="97"/>
        <v>54.31</v>
      </c>
      <c r="G1560" s="4">
        <f t="shared" si="98"/>
        <v>56.99</v>
      </c>
      <c r="H1560" s="4">
        <f t="shared" si="99"/>
        <v>56.99</v>
      </c>
    </row>
    <row r="1561" spans="1:8" x14ac:dyDescent="0.35">
      <c r="A1561" s="5">
        <v>41626</v>
      </c>
      <c r="B1561" s="4">
        <f>VLOOKUP($A1561,'Implied Correlation'!D:E,2,0)</f>
        <v>58.74</v>
      </c>
      <c r="C1561" s="4">
        <f>VLOOKUP($A1561,'Implied Correlation'!G:H,2,0)</f>
        <v>51.06</v>
      </c>
      <c r="D1561" s="4" t="e">
        <f>VLOOKUP($A1561,'Implied Correlation'!A:B,2,0)</f>
        <v>#N/A</v>
      </c>
      <c r="E1561" s="4">
        <f t="shared" si="96"/>
        <v>58.74</v>
      </c>
      <c r="F1561" s="4">
        <f t="shared" si="97"/>
        <v>51.06</v>
      </c>
      <c r="G1561" s="4">
        <f t="shared" si="98"/>
        <v>54.900000000000006</v>
      </c>
      <c r="H1561" s="4">
        <f t="shared" si="99"/>
        <v>54.900000000000006</v>
      </c>
    </row>
    <row r="1562" spans="1:8" x14ac:dyDescent="0.35">
      <c r="A1562" s="5">
        <v>41627</v>
      </c>
      <c r="B1562" s="4">
        <f>VLOOKUP($A1562,'Implied Correlation'!D:E,2,0)</f>
        <v>60.12</v>
      </c>
      <c r="C1562" s="4">
        <f>VLOOKUP($A1562,'Implied Correlation'!G:H,2,0)</f>
        <v>52.48</v>
      </c>
      <c r="D1562" s="4" t="e">
        <f>VLOOKUP($A1562,'Implied Correlation'!A:B,2,0)</f>
        <v>#N/A</v>
      </c>
      <c r="E1562" s="4">
        <f t="shared" si="96"/>
        <v>60.12</v>
      </c>
      <c r="F1562" s="4">
        <f t="shared" si="97"/>
        <v>52.48</v>
      </c>
      <c r="G1562" s="4">
        <f t="shared" si="98"/>
        <v>56.3</v>
      </c>
      <c r="H1562" s="4">
        <f t="shared" si="99"/>
        <v>56.29999999999999</v>
      </c>
    </row>
    <row r="1563" spans="1:8" x14ac:dyDescent="0.35">
      <c r="A1563" s="5">
        <v>41628</v>
      </c>
      <c r="B1563" s="4">
        <f>VLOOKUP($A1563,'Implied Correlation'!D:E,2,0)</f>
        <v>57.62</v>
      </c>
      <c r="C1563" s="4">
        <f>VLOOKUP($A1563,'Implied Correlation'!G:H,2,0)</f>
        <v>51.42</v>
      </c>
      <c r="D1563" s="4" t="e">
        <f>VLOOKUP($A1563,'Implied Correlation'!A:B,2,0)</f>
        <v>#N/A</v>
      </c>
      <c r="E1563" s="4">
        <f t="shared" si="96"/>
        <v>57.62</v>
      </c>
      <c r="F1563" s="4">
        <f t="shared" si="97"/>
        <v>51.42</v>
      </c>
      <c r="G1563" s="4">
        <f t="shared" si="98"/>
        <v>54.519999999999996</v>
      </c>
      <c r="H1563" s="4">
        <f t="shared" si="99"/>
        <v>54.52</v>
      </c>
    </row>
    <row r="1564" spans="1:8" x14ac:dyDescent="0.35">
      <c r="A1564" s="5">
        <v>41631</v>
      </c>
      <c r="B1564" s="4">
        <f>VLOOKUP($A1564,'Implied Correlation'!D:E,2,0)</f>
        <v>58.06</v>
      </c>
      <c r="C1564" s="4">
        <f>VLOOKUP($A1564,'Implied Correlation'!G:H,2,0)</f>
        <v>50.53</v>
      </c>
      <c r="D1564" s="4" t="e">
        <f>VLOOKUP($A1564,'Implied Correlation'!A:B,2,0)</f>
        <v>#N/A</v>
      </c>
      <c r="E1564" s="4">
        <f t="shared" si="96"/>
        <v>58.06</v>
      </c>
      <c r="F1564" s="4">
        <f t="shared" si="97"/>
        <v>50.53</v>
      </c>
      <c r="G1564" s="4">
        <f t="shared" si="98"/>
        <v>54.295000000000002</v>
      </c>
      <c r="H1564" s="4">
        <f t="shared" si="99"/>
        <v>54.294999999999995</v>
      </c>
    </row>
    <row r="1565" spans="1:8" x14ac:dyDescent="0.35">
      <c r="A1565" s="5">
        <v>41632</v>
      </c>
      <c r="B1565" s="4">
        <f>VLOOKUP($A1565,'Implied Correlation'!D:E,2,0)</f>
        <v>57.82</v>
      </c>
      <c r="C1565" s="4">
        <f>VLOOKUP($A1565,'Implied Correlation'!G:H,2,0)</f>
        <v>50.29</v>
      </c>
      <c r="D1565" s="4" t="e">
        <f>VLOOKUP($A1565,'Implied Correlation'!A:B,2,0)</f>
        <v>#N/A</v>
      </c>
      <c r="E1565" s="4">
        <f t="shared" si="96"/>
        <v>57.82</v>
      </c>
      <c r="F1565" s="4">
        <f t="shared" si="97"/>
        <v>50.29</v>
      </c>
      <c r="G1565" s="4">
        <f t="shared" si="98"/>
        <v>54.055</v>
      </c>
      <c r="H1565" s="4">
        <f t="shared" si="99"/>
        <v>54.055</v>
      </c>
    </row>
    <row r="1566" spans="1:8" x14ac:dyDescent="0.35">
      <c r="A1566" s="5">
        <v>41634</v>
      </c>
      <c r="B1566" s="4">
        <f>VLOOKUP($A1566,'Implied Correlation'!D:E,2,0)</f>
        <v>58.07</v>
      </c>
      <c r="C1566" s="4">
        <f>VLOOKUP($A1566,'Implied Correlation'!G:H,2,0)</f>
        <v>50.15</v>
      </c>
      <c r="D1566" s="4" t="e">
        <f>VLOOKUP($A1566,'Implied Correlation'!A:B,2,0)</f>
        <v>#N/A</v>
      </c>
      <c r="E1566" s="4">
        <f t="shared" si="96"/>
        <v>58.07</v>
      </c>
      <c r="F1566" s="4">
        <f t="shared" si="97"/>
        <v>50.15</v>
      </c>
      <c r="G1566" s="4">
        <f t="shared" si="98"/>
        <v>54.11</v>
      </c>
      <c r="H1566" s="4">
        <f t="shared" si="99"/>
        <v>54.109999999999992</v>
      </c>
    </row>
    <row r="1567" spans="1:8" x14ac:dyDescent="0.35">
      <c r="A1567" s="5">
        <v>41635</v>
      </c>
      <c r="B1567" s="4">
        <f>VLOOKUP($A1567,'Implied Correlation'!D:E,2,0)</f>
        <v>57.31</v>
      </c>
      <c r="C1567" s="4">
        <f>VLOOKUP($A1567,'Implied Correlation'!G:H,2,0)</f>
        <v>49.24</v>
      </c>
      <c r="D1567" s="4" t="e">
        <f>VLOOKUP($A1567,'Implied Correlation'!A:B,2,0)</f>
        <v>#N/A</v>
      </c>
      <c r="E1567" s="4">
        <f t="shared" si="96"/>
        <v>57.31</v>
      </c>
      <c r="F1567" s="4">
        <f t="shared" si="97"/>
        <v>49.24</v>
      </c>
      <c r="G1567" s="4">
        <f t="shared" si="98"/>
        <v>53.275000000000006</v>
      </c>
      <c r="H1567" s="4">
        <f t="shared" si="99"/>
        <v>53.275000000000006</v>
      </c>
    </row>
    <row r="1568" spans="1:8" x14ac:dyDescent="0.35">
      <c r="A1568" s="5">
        <v>41638</v>
      </c>
      <c r="B1568" s="4">
        <f>VLOOKUP($A1568,'Implied Correlation'!D:E,2,0)</f>
        <v>58.03</v>
      </c>
      <c r="C1568" s="4">
        <f>VLOOKUP($A1568,'Implied Correlation'!G:H,2,0)</f>
        <v>50.63</v>
      </c>
      <c r="D1568" s="4" t="e">
        <f>VLOOKUP($A1568,'Implied Correlation'!A:B,2,0)</f>
        <v>#N/A</v>
      </c>
      <c r="E1568" s="4">
        <f t="shared" si="96"/>
        <v>58.03</v>
      </c>
      <c r="F1568" s="4">
        <f t="shared" si="97"/>
        <v>50.63</v>
      </c>
      <c r="G1568" s="4">
        <f t="shared" si="98"/>
        <v>54.33</v>
      </c>
      <c r="H1568" s="4">
        <f t="shared" si="99"/>
        <v>54.330000000000005</v>
      </c>
    </row>
    <row r="1569" spans="1:8" x14ac:dyDescent="0.35">
      <c r="A1569" s="5">
        <v>41639</v>
      </c>
      <c r="B1569" s="4">
        <f>VLOOKUP($A1569,'Implied Correlation'!D:E,2,0)</f>
        <v>57.35</v>
      </c>
      <c r="C1569" s="4">
        <f>VLOOKUP($A1569,'Implied Correlation'!G:H,2,0)</f>
        <v>49.79</v>
      </c>
      <c r="D1569" s="4" t="e">
        <f>VLOOKUP($A1569,'Implied Correlation'!A:B,2,0)</f>
        <v>#N/A</v>
      </c>
      <c r="E1569" s="4">
        <f t="shared" si="96"/>
        <v>57.35</v>
      </c>
      <c r="F1569" s="4">
        <f t="shared" si="97"/>
        <v>49.79</v>
      </c>
      <c r="G1569" s="4">
        <f t="shared" si="98"/>
        <v>53.57</v>
      </c>
      <c r="H1569" s="4">
        <f t="shared" si="99"/>
        <v>53.57</v>
      </c>
    </row>
    <row r="1570" spans="1:8" x14ac:dyDescent="0.35">
      <c r="A1570" s="5">
        <v>41641</v>
      </c>
      <c r="B1570" s="4">
        <f>VLOOKUP($A1570,'Implied Correlation'!D:E,2,0)</f>
        <v>57.62</v>
      </c>
      <c r="C1570" s="4">
        <f>VLOOKUP($A1570,'Implied Correlation'!G:H,2,0)</f>
        <v>50.95</v>
      </c>
      <c r="D1570" s="4" t="e">
        <f>VLOOKUP($A1570,'Implied Correlation'!A:B,2,0)</f>
        <v>#N/A</v>
      </c>
      <c r="E1570" s="4">
        <f t="shared" si="96"/>
        <v>57.62</v>
      </c>
      <c r="F1570" s="4">
        <f t="shared" si="97"/>
        <v>50.95</v>
      </c>
      <c r="G1570" s="4">
        <f t="shared" si="98"/>
        <v>54.284999999999997</v>
      </c>
      <c r="H1570" s="4">
        <f t="shared" si="99"/>
        <v>54.284999999999997</v>
      </c>
    </row>
    <row r="1571" spans="1:8" x14ac:dyDescent="0.35">
      <c r="A1571" s="5">
        <v>41642</v>
      </c>
      <c r="B1571" s="4">
        <f>VLOOKUP($A1571,'Implied Correlation'!D:E,2,0)</f>
        <v>58.82</v>
      </c>
      <c r="C1571" s="4">
        <f>VLOOKUP($A1571,'Implied Correlation'!G:H,2,0)</f>
        <v>51.67</v>
      </c>
      <c r="D1571" s="4" t="e">
        <f>VLOOKUP($A1571,'Implied Correlation'!A:B,2,0)</f>
        <v>#N/A</v>
      </c>
      <c r="E1571" s="4">
        <f t="shared" si="96"/>
        <v>58.82</v>
      </c>
      <c r="F1571" s="4">
        <f t="shared" si="97"/>
        <v>51.67</v>
      </c>
      <c r="G1571" s="4">
        <f t="shared" si="98"/>
        <v>55.245000000000005</v>
      </c>
      <c r="H1571" s="4">
        <f t="shared" si="99"/>
        <v>55.245000000000005</v>
      </c>
    </row>
    <row r="1572" spans="1:8" x14ac:dyDescent="0.35">
      <c r="A1572" s="5">
        <v>41645</v>
      </c>
      <c r="B1572" s="4">
        <f>VLOOKUP($A1572,'Implied Correlation'!D:E,2,0)</f>
        <v>57.29</v>
      </c>
      <c r="C1572" s="4">
        <f>VLOOKUP($A1572,'Implied Correlation'!G:H,2,0)</f>
        <v>50.51</v>
      </c>
      <c r="D1572" s="4" t="e">
        <f>VLOOKUP($A1572,'Implied Correlation'!A:B,2,0)</f>
        <v>#N/A</v>
      </c>
      <c r="E1572" s="4">
        <f t="shared" si="96"/>
        <v>57.29</v>
      </c>
      <c r="F1572" s="4">
        <f t="shared" si="97"/>
        <v>50.51</v>
      </c>
      <c r="G1572" s="4">
        <f t="shared" si="98"/>
        <v>53.9</v>
      </c>
      <c r="H1572" s="4">
        <f t="shared" si="99"/>
        <v>53.9</v>
      </c>
    </row>
    <row r="1573" spans="1:8" x14ac:dyDescent="0.35">
      <c r="A1573" s="5">
        <v>41646</v>
      </c>
      <c r="B1573" s="4">
        <f>VLOOKUP($A1573,'Implied Correlation'!D:E,2,0)</f>
        <v>56.13</v>
      </c>
      <c r="C1573" s="4">
        <f>VLOOKUP($A1573,'Implied Correlation'!G:H,2,0)</f>
        <v>49.93</v>
      </c>
      <c r="D1573" s="4" t="e">
        <f>VLOOKUP($A1573,'Implied Correlation'!A:B,2,0)</f>
        <v>#N/A</v>
      </c>
      <c r="E1573" s="4">
        <f t="shared" si="96"/>
        <v>56.13</v>
      </c>
      <c r="F1573" s="4">
        <f t="shared" si="97"/>
        <v>49.93</v>
      </c>
      <c r="G1573" s="4">
        <f t="shared" si="98"/>
        <v>53.03</v>
      </c>
      <c r="H1573" s="4">
        <f t="shared" si="99"/>
        <v>53.03</v>
      </c>
    </row>
    <row r="1574" spans="1:8" x14ac:dyDescent="0.35">
      <c r="A1574" s="5">
        <v>41647</v>
      </c>
      <c r="B1574" s="4">
        <f>VLOOKUP($A1574,'Implied Correlation'!D:E,2,0)</f>
        <v>56.34</v>
      </c>
      <c r="C1574" s="4">
        <f>VLOOKUP($A1574,'Implied Correlation'!G:H,2,0)</f>
        <v>49.94</v>
      </c>
      <c r="D1574" s="4" t="e">
        <f>VLOOKUP($A1574,'Implied Correlation'!A:B,2,0)</f>
        <v>#N/A</v>
      </c>
      <c r="E1574" s="4">
        <f t="shared" si="96"/>
        <v>56.34</v>
      </c>
      <c r="F1574" s="4">
        <f t="shared" si="97"/>
        <v>49.94</v>
      </c>
      <c r="G1574" s="4">
        <f t="shared" si="98"/>
        <v>53.14</v>
      </c>
      <c r="H1574" s="4">
        <f t="shared" si="99"/>
        <v>53.140000000000008</v>
      </c>
    </row>
    <row r="1575" spans="1:8" x14ac:dyDescent="0.35">
      <c r="A1575" s="5">
        <v>41648</v>
      </c>
      <c r="B1575" s="4">
        <f>VLOOKUP($A1575,'Implied Correlation'!D:E,2,0)</f>
        <v>56.21</v>
      </c>
      <c r="C1575" s="4">
        <f>VLOOKUP($A1575,'Implied Correlation'!G:H,2,0)</f>
        <v>50.22</v>
      </c>
      <c r="D1575" s="4" t="e">
        <f>VLOOKUP($A1575,'Implied Correlation'!A:B,2,0)</f>
        <v>#N/A</v>
      </c>
      <c r="E1575" s="4">
        <f t="shared" si="96"/>
        <v>56.21</v>
      </c>
      <c r="F1575" s="4">
        <f t="shared" si="97"/>
        <v>50.22</v>
      </c>
      <c r="G1575" s="4">
        <f t="shared" si="98"/>
        <v>53.215000000000003</v>
      </c>
      <c r="H1575" s="4">
        <f t="shared" si="99"/>
        <v>53.215000000000003</v>
      </c>
    </row>
    <row r="1576" spans="1:8" x14ac:dyDescent="0.35">
      <c r="A1576" s="5">
        <v>41649</v>
      </c>
      <c r="B1576" s="4">
        <f>VLOOKUP($A1576,'Implied Correlation'!D:E,2,0)</f>
        <v>54.83</v>
      </c>
      <c r="C1576" s="4">
        <f>VLOOKUP($A1576,'Implied Correlation'!G:H,2,0)</f>
        <v>48.82</v>
      </c>
      <c r="D1576" s="4" t="e">
        <f>VLOOKUP($A1576,'Implied Correlation'!A:B,2,0)</f>
        <v>#N/A</v>
      </c>
      <c r="E1576" s="4">
        <f t="shared" si="96"/>
        <v>54.83</v>
      </c>
      <c r="F1576" s="4">
        <f t="shared" si="97"/>
        <v>48.82</v>
      </c>
      <c r="G1576" s="4">
        <f t="shared" si="98"/>
        <v>51.825000000000003</v>
      </c>
      <c r="H1576" s="4">
        <f t="shared" si="99"/>
        <v>51.82500000000001</v>
      </c>
    </row>
    <row r="1577" spans="1:8" x14ac:dyDescent="0.35">
      <c r="A1577" s="5">
        <v>41652</v>
      </c>
      <c r="B1577" s="4">
        <f>VLOOKUP($A1577,'Implied Correlation'!D:E,2,0)</f>
        <v>56.93</v>
      </c>
      <c r="C1577" s="4">
        <f>VLOOKUP($A1577,'Implied Correlation'!G:H,2,0)</f>
        <v>51.25</v>
      </c>
      <c r="D1577" s="4" t="e">
        <f>VLOOKUP($A1577,'Implied Correlation'!A:B,2,0)</f>
        <v>#N/A</v>
      </c>
      <c r="E1577" s="4">
        <f t="shared" si="96"/>
        <v>56.93</v>
      </c>
      <c r="F1577" s="4">
        <f t="shared" si="97"/>
        <v>51.25</v>
      </c>
      <c r="G1577" s="4">
        <f t="shared" si="98"/>
        <v>54.09</v>
      </c>
      <c r="H1577" s="4">
        <f t="shared" si="99"/>
        <v>54.09</v>
      </c>
    </row>
    <row r="1578" spans="1:8" x14ac:dyDescent="0.35">
      <c r="A1578" s="5">
        <v>41653</v>
      </c>
      <c r="B1578" s="4">
        <f>VLOOKUP($A1578,'Implied Correlation'!D:E,2,0)</f>
        <v>55</v>
      </c>
      <c r="C1578" s="4">
        <f>VLOOKUP($A1578,'Implied Correlation'!G:H,2,0)</f>
        <v>49.58</v>
      </c>
      <c r="D1578" s="4" t="e">
        <f>VLOOKUP($A1578,'Implied Correlation'!A:B,2,0)</f>
        <v>#N/A</v>
      </c>
      <c r="E1578" s="4">
        <f t="shared" si="96"/>
        <v>55</v>
      </c>
      <c r="F1578" s="4">
        <f t="shared" si="97"/>
        <v>49.58</v>
      </c>
      <c r="G1578" s="4">
        <f t="shared" si="98"/>
        <v>52.29</v>
      </c>
      <c r="H1578" s="4">
        <f t="shared" si="99"/>
        <v>52.29</v>
      </c>
    </row>
    <row r="1579" spans="1:8" x14ac:dyDescent="0.35">
      <c r="A1579" s="5">
        <v>41654</v>
      </c>
      <c r="B1579" s="4">
        <f>VLOOKUP($A1579,'Implied Correlation'!D:E,2,0)</f>
        <v>56.34</v>
      </c>
      <c r="C1579" s="4">
        <f>VLOOKUP($A1579,'Implied Correlation'!G:H,2,0)</f>
        <v>50.66</v>
      </c>
      <c r="D1579" s="4" t="e">
        <f>VLOOKUP($A1579,'Implied Correlation'!A:B,2,0)</f>
        <v>#N/A</v>
      </c>
      <c r="E1579" s="4">
        <f t="shared" si="96"/>
        <v>56.34</v>
      </c>
      <c r="F1579" s="4">
        <f t="shared" si="97"/>
        <v>50.66</v>
      </c>
      <c r="G1579" s="4">
        <f t="shared" si="98"/>
        <v>53.5</v>
      </c>
      <c r="H1579" s="4">
        <f t="shared" si="99"/>
        <v>53.5</v>
      </c>
    </row>
    <row r="1580" spans="1:8" x14ac:dyDescent="0.35">
      <c r="A1580" s="5">
        <v>41655</v>
      </c>
      <c r="B1580" s="4">
        <f>VLOOKUP($A1580,'Implied Correlation'!D:E,2,0)</f>
        <v>57.01</v>
      </c>
      <c r="C1580" s="4">
        <f>VLOOKUP($A1580,'Implied Correlation'!G:H,2,0)</f>
        <v>52.09</v>
      </c>
      <c r="D1580" s="4" t="e">
        <f>VLOOKUP($A1580,'Implied Correlation'!A:B,2,0)</f>
        <v>#N/A</v>
      </c>
      <c r="E1580" s="4">
        <f t="shared" si="96"/>
        <v>57.01</v>
      </c>
      <c r="F1580" s="4">
        <f t="shared" si="97"/>
        <v>52.09</v>
      </c>
      <c r="G1580" s="4">
        <f t="shared" si="98"/>
        <v>54.55</v>
      </c>
      <c r="H1580" s="4">
        <f t="shared" si="99"/>
        <v>54.54999999999999</v>
      </c>
    </row>
    <row r="1581" spans="1:8" x14ac:dyDescent="0.35">
      <c r="A1581" s="5">
        <v>41656</v>
      </c>
      <c r="B1581" s="4">
        <f>VLOOKUP($A1581,'Implied Correlation'!D:E,2,0)</f>
        <v>58.06</v>
      </c>
      <c r="C1581" s="4">
        <f>VLOOKUP($A1581,'Implied Correlation'!G:H,2,0)</f>
        <v>51.56</v>
      </c>
      <c r="D1581" s="4" t="e">
        <f>VLOOKUP($A1581,'Implied Correlation'!A:B,2,0)</f>
        <v>#N/A</v>
      </c>
      <c r="E1581" s="4">
        <f t="shared" si="96"/>
        <v>58.06</v>
      </c>
      <c r="F1581" s="4">
        <f t="shared" si="97"/>
        <v>51.56</v>
      </c>
      <c r="G1581" s="4">
        <f t="shared" si="98"/>
        <v>54.81</v>
      </c>
      <c r="H1581" s="4">
        <f t="shared" si="99"/>
        <v>54.81</v>
      </c>
    </row>
    <row r="1582" spans="1:8" x14ac:dyDescent="0.35">
      <c r="A1582" s="5">
        <v>41660</v>
      </c>
      <c r="B1582" s="4">
        <f>VLOOKUP($A1582,'Implied Correlation'!D:E,2,0)</f>
        <v>57.41</v>
      </c>
      <c r="C1582" s="4">
        <f>VLOOKUP($A1582,'Implied Correlation'!G:H,2,0)</f>
        <v>50.04</v>
      </c>
      <c r="D1582" s="4" t="e">
        <f>VLOOKUP($A1582,'Implied Correlation'!A:B,2,0)</f>
        <v>#N/A</v>
      </c>
      <c r="E1582" s="4">
        <f t="shared" si="96"/>
        <v>57.41</v>
      </c>
      <c r="F1582" s="4">
        <f t="shared" si="97"/>
        <v>50.04</v>
      </c>
      <c r="G1582" s="4">
        <f t="shared" si="98"/>
        <v>53.724999999999994</v>
      </c>
      <c r="H1582" s="4">
        <f t="shared" si="99"/>
        <v>53.724999999999994</v>
      </c>
    </row>
    <row r="1583" spans="1:8" x14ac:dyDescent="0.35">
      <c r="A1583" s="5">
        <v>41661</v>
      </c>
      <c r="B1583" s="4">
        <f>VLOOKUP($A1583,'Implied Correlation'!D:E,2,0)</f>
        <v>58.16</v>
      </c>
      <c r="C1583" s="4">
        <f>VLOOKUP($A1583,'Implied Correlation'!G:H,2,0)</f>
        <v>52.27</v>
      </c>
      <c r="D1583" s="4" t="e">
        <f>VLOOKUP($A1583,'Implied Correlation'!A:B,2,0)</f>
        <v>#N/A</v>
      </c>
      <c r="E1583" s="4">
        <f t="shared" si="96"/>
        <v>58.16</v>
      </c>
      <c r="F1583" s="4">
        <f t="shared" si="97"/>
        <v>52.27</v>
      </c>
      <c r="G1583" s="4">
        <f t="shared" si="98"/>
        <v>55.215000000000003</v>
      </c>
      <c r="H1583" s="4">
        <f t="shared" si="99"/>
        <v>55.215000000000003</v>
      </c>
    </row>
    <row r="1584" spans="1:8" x14ac:dyDescent="0.35">
      <c r="A1584" s="5">
        <v>41662</v>
      </c>
      <c r="B1584" s="4">
        <f>VLOOKUP($A1584,'Implied Correlation'!D:E,2,0)</f>
        <v>58.57</v>
      </c>
      <c r="C1584" s="4">
        <f>VLOOKUP($A1584,'Implied Correlation'!G:H,2,0)</f>
        <v>52.19</v>
      </c>
      <c r="D1584" s="4" t="e">
        <f>VLOOKUP($A1584,'Implied Correlation'!A:B,2,0)</f>
        <v>#N/A</v>
      </c>
      <c r="E1584" s="4">
        <f t="shared" si="96"/>
        <v>58.57</v>
      </c>
      <c r="F1584" s="4">
        <f t="shared" si="97"/>
        <v>52.19</v>
      </c>
      <c r="G1584" s="4">
        <f t="shared" si="98"/>
        <v>55.379999999999995</v>
      </c>
      <c r="H1584" s="4">
        <f t="shared" si="99"/>
        <v>55.379999999999995</v>
      </c>
    </row>
    <row r="1585" spans="1:8" x14ac:dyDescent="0.35">
      <c r="A1585" s="5">
        <v>41663</v>
      </c>
      <c r="B1585" s="4">
        <f>VLOOKUP($A1585,'Implied Correlation'!D:E,2,0)</f>
        <v>60.7</v>
      </c>
      <c r="C1585" s="4">
        <f>VLOOKUP($A1585,'Implied Correlation'!G:H,2,0)</f>
        <v>57.37</v>
      </c>
      <c r="D1585" s="4" t="e">
        <f>VLOOKUP($A1585,'Implied Correlation'!A:B,2,0)</f>
        <v>#N/A</v>
      </c>
      <c r="E1585" s="4">
        <f t="shared" si="96"/>
        <v>60.7</v>
      </c>
      <c r="F1585" s="4">
        <f t="shared" si="97"/>
        <v>57.37</v>
      </c>
      <c r="G1585" s="4">
        <f t="shared" si="98"/>
        <v>59.034999999999997</v>
      </c>
      <c r="H1585" s="4">
        <f t="shared" si="99"/>
        <v>59.034999999999997</v>
      </c>
    </row>
    <row r="1586" spans="1:8" x14ac:dyDescent="0.35">
      <c r="A1586" s="5">
        <v>41666</v>
      </c>
      <c r="B1586" s="4">
        <f>VLOOKUP($A1586,'Implied Correlation'!D:E,2,0)</f>
        <v>61.93</v>
      </c>
      <c r="C1586" s="4">
        <f>VLOOKUP($A1586,'Implied Correlation'!G:H,2,0)</f>
        <v>58.51</v>
      </c>
      <c r="D1586" s="4" t="e">
        <f>VLOOKUP($A1586,'Implied Correlation'!A:B,2,0)</f>
        <v>#N/A</v>
      </c>
      <c r="E1586" s="4">
        <f t="shared" si="96"/>
        <v>61.93</v>
      </c>
      <c r="F1586" s="4">
        <f t="shared" si="97"/>
        <v>58.51</v>
      </c>
      <c r="G1586" s="4">
        <f t="shared" si="98"/>
        <v>60.22</v>
      </c>
      <c r="H1586" s="4">
        <f t="shared" si="99"/>
        <v>60.22</v>
      </c>
    </row>
    <row r="1587" spans="1:8" x14ac:dyDescent="0.35">
      <c r="A1587" s="5">
        <v>41667</v>
      </c>
      <c r="B1587" s="4">
        <f>VLOOKUP($A1587,'Implied Correlation'!D:E,2,0)</f>
        <v>60.69</v>
      </c>
      <c r="C1587" s="4">
        <f>VLOOKUP($A1587,'Implied Correlation'!G:H,2,0)</f>
        <v>55.88</v>
      </c>
      <c r="D1587" s="4" t="e">
        <f>VLOOKUP($A1587,'Implied Correlation'!A:B,2,0)</f>
        <v>#N/A</v>
      </c>
      <c r="E1587" s="4">
        <f t="shared" si="96"/>
        <v>60.69</v>
      </c>
      <c r="F1587" s="4">
        <f t="shared" si="97"/>
        <v>55.88</v>
      </c>
      <c r="G1587" s="4">
        <f t="shared" si="98"/>
        <v>58.284999999999997</v>
      </c>
      <c r="H1587" s="4">
        <f t="shared" si="99"/>
        <v>58.284999999999997</v>
      </c>
    </row>
    <row r="1588" spans="1:8" x14ac:dyDescent="0.35">
      <c r="A1588" s="5">
        <v>41668</v>
      </c>
      <c r="B1588" s="4">
        <f>VLOOKUP($A1588,'Implied Correlation'!D:E,2,0)</f>
        <v>60.58</v>
      </c>
      <c r="C1588" s="4">
        <f>VLOOKUP($A1588,'Implied Correlation'!G:H,2,0)</f>
        <v>57.08</v>
      </c>
      <c r="D1588" s="4" t="e">
        <f>VLOOKUP($A1588,'Implied Correlation'!A:B,2,0)</f>
        <v>#N/A</v>
      </c>
      <c r="E1588" s="4">
        <f t="shared" si="96"/>
        <v>60.58</v>
      </c>
      <c r="F1588" s="4">
        <f t="shared" si="97"/>
        <v>57.08</v>
      </c>
      <c r="G1588" s="4">
        <f t="shared" si="98"/>
        <v>58.83</v>
      </c>
      <c r="H1588" s="4">
        <f t="shared" si="99"/>
        <v>58.830000000000005</v>
      </c>
    </row>
    <row r="1589" spans="1:8" x14ac:dyDescent="0.35">
      <c r="A1589" s="5">
        <v>41669</v>
      </c>
      <c r="B1589" s="4">
        <f>VLOOKUP($A1589,'Implied Correlation'!D:E,2,0)</f>
        <v>60.29</v>
      </c>
      <c r="C1589" s="4">
        <f>VLOOKUP($A1589,'Implied Correlation'!G:H,2,0)</f>
        <v>57.72</v>
      </c>
      <c r="D1589" s="4" t="e">
        <f>VLOOKUP($A1589,'Implied Correlation'!A:B,2,0)</f>
        <v>#N/A</v>
      </c>
      <c r="E1589" s="4">
        <f t="shared" si="96"/>
        <v>60.29</v>
      </c>
      <c r="F1589" s="4">
        <f t="shared" si="97"/>
        <v>57.72</v>
      </c>
      <c r="G1589" s="4">
        <f t="shared" si="98"/>
        <v>59.004999999999995</v>
      </c>
      <c r="H1589" s="4">
        <f t="shared" si="99"/>
        <v>59.004999999999995</v>
      </c>
    </row>
    <row r="1590" spans="1:8" x14ac:dyDescent="0.35">
      <c r="A1590" s="5">
        <v>41670</v>
      </c>
      <c r="B1590" s="4">
        <f>VLOOKUP($A1590,'Implied Correlation'!D:E,2,0)</f>
        <v>63.44</v>
      </c>
      <c r="C1590" s="4">
        <f>VLOOKUP($A1590,'Implied Correlation'!G:H,2,0)</f>
        <v>59.35</v>
      </c>
      <c r="D1590" s="4" t="e">
        <f>VLOOKUP($A1590,'Implied Correlation'!A:B,2,0)</f>
        <v>#N/A</v>
      </c>
      <c r="E1590" s="4">
        <f t="shared" si="96"/>
        <v>63.44</v>
      </c>
      <c r="F1590" s="4">
        <f t="shared" si="97"/>
        <v>59.35</v>
      </c>
      <c r="G1590" s="4">
        <f t="shared" si="98"/>
        <v>61.394999999999996</v>
      </c>
      <c r="H1590" s="4">
        <f t="shared" si="99"/>
        <v>61.395000000000003</v>
      </c>
    </row>
    <row r="1591" spans="1:8" x14ac:dyDescent="0.35">
      <c r="A1591" s="5">
        <v>41673</v>
      </c>
      <c r="B1591" s="4">
        <f>VLOOKUP($A1591,'Implied Correlation'!D:E,2,0)</f>
        <v>65.930000000000007</v>
      </c>
      <c r="C1591" s="4">
        <f>VLOOKUP($A1591,'Implied Correlation'!G:H,2,0)</f>
        <v>62.18</v>
      </c>
      <c r="D1591" s="4" t="e">
        <f>VLOOKUP($A1591,'Implied Correlation'!A:B,2,0)</f>
        <v>#N/A</v>
      </c>
      <c r="E1591" s="4">
        <f t="shared" si="96"/>
        <v>65.930000000000007</v>
      </c>
      <c r="F1591" s="4">
        <f t="shared" si="97"/>
        <v>62.18</v>
      </c>
      <c r="G1591" s="4">
        <f t="shared" si="98"/>
        <v>64.055000000000007</v>
      </c>
      <c r="H1591" s="4">
        <f t="shared" si="99"/>
        <v>64.055000000000007</v>
      </c>
    </row>
    <row r="1592" spans="1:8" x14ac:dyDescent="0.35">
      <c r="A1592" s="5">
        <v>41674</v>
      </c>
      <c r="B1592" s="4">
        <f>VLOOKUP($A1592,'Implied Correlation'!D:E,2,0)</f>
        <v>63.42</v>
      </c>
      <c r="C1592" s="4">
        <f>VLOOKUP($A1592,'Implied Correlation'!G:H,2,0)</f>
        <v>60.16</v>
      </c>
      <c r="D1592" s="4" t="e">
        <f>VLOOKUP($A1592,'Implied Correlation'!A:B,2,0)</f>
        <v>#N/A</v>
      </c>
      <c r="E1592" s="4">
        <f t="shared" si="96"/>
        <v>63.42</v>
      </c>
      <c r="F1592" s="4">
        <f t="shared" si="97"/>
        <v>60.16</v>
      </c>
      <c r="G1592" s="4">
        <f t="shared" si="98"/>
        <v>61.79</v>
      </c>
      <c r="H1592" s="4">
        <f t="shared" si="99"/>
        <v>61.79</v>
      </c>
    </row>
    <row r="1593" spans="1:8" x14ac:dyDescent="0.35">
      <c r="A1593" s="5">
        <v>41675</v>
      </c>
      <c r="B1593" s="4">
        <f>VLOOKUP($A1593,'Implied Correlation'!D:E,2,0)</f>
        <v>62.73</v>
      </c>
      <c r="C1593" s="4">
        <f>VLOOKUP($A1593,'Implied Correlation'!G:H,2,0)</f>
        <v>60.7</v>
      </c>
      <c r="D1593" s="4" t="e">
        <f>VLOOKUP($A1593,'Implied Correlation'!A:B,2,0)</f>
        <v>#N/A</v>
      </c>
      <c r="E1593" s="4">
        <f t="shared" si="96"/>
        <v>62.73</v>
      </c>
      <c r="F1593" s="4">
        <f t="shared" si="97"/>
        <v>60.7</v>
      </c>
      <c r="G1593" s="4">
        <f t="shared" si="98"/>
        <v>61.715000000000003</v>
      </c>
      <c r="H1593" s="4">
        <f t="shared" si="99"/>
        <v>61.715000000000003</v>
      </c>
    </row>
    <row r="1594" spans="1:8" x14ac:dyDescent="0.35">
      <c r="A1594" s="5">
        <v>41676</v>
      </c>
      <c r="B1594" s="4">
        <f>VLOOKUP($A1594,'Implied Correlation'!D:E,2,0)</f>
        <v>60.24</v>
      </c>
      <c r="C1594" s="4">
        <f>VLOOKUP($A1594,'Implied Correlation'!G:H,2,0)</f>
        <v>55.33</v>
      </c>
      <c r="D1594" s="4" t="e">
        <f>VLOOKUP($A1594,'Implied Correlation'!A:B,2,0)</f>
        <v>#N/A</v>
      </c>
      <c r="E1594" s="4">
        <f t="shared" si="96"/>
        <v>60.24</v>
      </c>
      <c r="F1594" s="4">
        <f t="shared" si="97"/>
        <v>55.33</v>
      </c>
      <c r="G1594" s="4">
        <f t="shared" si="98"/>
        <v>57.784999999999997</v>
      </c>
      <c r="H1594" s="4">
        <f t="shared" si="99"/>
        <v>57.784999999999997</v>
      </c>
    </row>
    <row r="1595" spans="1:8" x14ac:dyDescent="0.35">
      <c r="A1595" s="5">
        <v>41677</v>
      </c>
      <c r="B1595" s="4">
        <f>VLOOKUP($A1595,'Implied Correlation'!D:E,2,0)</f>
        <v>58.03</v>
      </c>
      <c r="C1595" s="4">
        <f>VLOOKUP($A1595,'Implied Correlation'!G:H,2,0)</f>
        <v>52.78</v>
      </c>
      <c r="D1595" s="4" t="e">
        <f>VLOOKUP($A1595,'Implied Correlation'!A:B,2,0)</f>
        <v>#N/A</v>
      </c>
      <c r="E1595" s="4">
        <f t="shared" si="96"/>
        <v>58.03</v>
      </c>
      <c r="F1595" s="4">
        <f t="shared" si="97"/>
        <v>52.78</v>
      </c>
      <c r="G1595" s="4">
        <f t="shared" si="98"/>
        <v>55.405000000000001</v>
      </c>
      <c r="H1595" s="4">
        <f t="shared" si="99"/>
        <v>55.405000000000001</v>
      </c>
    </row>
    <row r="1596" spans="1:8" x14ac:dyDescent="0.35">
      <c r="A1596" s="5">
        <v>41680</v>
      </c>
      <c r="B1596" s="4">
        <f>VLOOKUP($A1596,'Implied Correlation'!D:E,2,0)</f>
        <v>57.96</v>
      </c>
      <c r="C1596" s="4">
        <f>VLOOKUP($A1596,'Implied Correlation'!G:H,2,0)</f>
        <v>52.37</v>
      </c>
      <c r="D1596" s="4" t="e">
        <f>VLOOKUP($A1596,'Implied Correlation'!A:B,2,0)</f>
        <v>#N/A</v>
      </c>
      <c r="E1596" s="4">
        <f t="shared" si="96"/>
        <v>57.96</v>
      </c>
      <c r="F1596" s="4">
        <f t="shared" si="97"/>
        <v>52.37</v>
      </c>
      <c r="G1596" s="4">
        <f t="shared" si="98"/>
        <v>55.164999999999999</v>
      </c>
      <c r="H1596" s="4">
        <f t="shared" si="99"/>
        <v>55.164999999999999</v>
      </c>
    </row>
    <row r="1597" spans="1:8" x14ac:dyDescent="0.35">
      <c r="A1597" s="5">
        <v>41681</v>
      </c>
      <c r="B1597" s="4">
        <f>VLOOKUP($A1597,'Implied Correlation'!D:E,2,0)</f>
        <v>56.59</v>
      </c>
      <c r="C1597" s="4">
        <f>VLOOKUP($A1597,'Implied Correlation'!G:H,2,0)</f>
        <v>51.26</v>
      </c>
      <c r="D1597" s="4" t="e">
        <f>VLOOKUP($A1597,'Implied Correlation'!A:B,2,0)</f>
        <v>#N/A</v>
      </c>
      <c r="E1597" s="4">
        <f t="shared" si="96"/>
        <v>56.59</v>
      </c>
      <c r="F1597" s="4">
        <f t="shared" si="97"/>
        <v>51.26</v>
      </c>
      <c r="G1597" s="4">
        <f t="shared" si="98"/>
        <v>53.924999999999997</v>
      </c>
      <c r="H1597" s="4">
        <f t="shared" si="99"/>
        <v>53.92499999999999</v>
      </c>
    </row>
    <row r="1598" spans="1:8" x14ac:dyDescent="0.35">
      <c r="A1598" s="5">
        <v>41682</v>
      </c>
      <c r="B1598" s="4">
        <f>VLOOKUP($A1598,'Implied Correlation'!D:E,2,0)</f>
        <v>57.05</v>
      </c>
      <c r="C1598" s="4">
        <f>VLOOKUP($A1598,'Implied Correlation'!G:H,2,0)</f>
        <v>51.44</v>
      </c>
      <c r="D1598" s="4" t="e">
        <f>VLOOKUP($A1598,'Implied Correlation'!A:B,2,0)</f>
        <v>#N/A</v>
      </c>
      <c r="E1598" s="4">
        <f t="shared" si="96"/>
        <v>57.05</v>
      </c>
      <c r="F1598" s="4">
        <f t="shared" si="97"/>
        <v>51.44</v>
      </c>
      <c r="G1598" s="4">
        <f t="shared" si="98"/>
        <v>54.244999999999997</v>
      </c>
      <c r="H1598" s="4">
        <f t="shared" si="99"/>
        <v>54.244999999999997</v>
      </c>
    </row>
    <row r="1599" spans="1:8" x14ac:dyDescent="0.35">
      <c r="A1599" s="5">
        <v>41683</v>
      </c>
      <c r="B1599" s="4">
        <f>VLOOKUP($A1599,'Implied Correlation'!D:E,2,0)</f>
        <v>57.46</v>
      </c>
      <c r="C1599" s="4">
        <f>VLOOKUP($A1599,'Implied Correlation'!G:H,2,0)</f>
        <v>51.63</v>
      </c>
      <c r="D1599" s="4" t="e">
        <f>VLOOKUP($A1599,'Implied Correlation'!A:B,2,0)</f>
        <v>#N/A</v>
      </c>
      <c r="E1599" s="4">
        <f t="shared" si="96"/>
        <v>57.46</v>
      </c>
      <c r="F1599" s="4">
        <f t="shared" si="97"/>
        <v>51.63</v>
      </c>
      <c r="G1599" s="4">
        <f t="shared" si="98"/>
        <v>54.545000000000002</v>
      </c>
      <c r="H1599" s="4">
        <f t="shared" si="99"/>
        <v>54.544999999999995</v>
      </c>
    </row>
    <row r="1600" spans="1:8" x14ac:dyDescent="0.35">
      <c r="A1600" s="5">
        <v>41684</v>
      </c>
      <c r="B1600" s="4">
        <f>VLOOKUP($A1600,'Implied Correlation'!D:E,2,0)</f>
        <v>57.2</v>
      </c>
      <c r="C1600" s="4">
        <f>VLOOKUP($A1600,'Implied Correlation'!G:H,2,0)</f>
        <v>50.8</v>
      </c>
      <c r="D1600" s="4" t="e">
        <f>VLOOKUP($A1600,'Implied Correlation'!A:B,2,0)</f>
        <v>#N/A</v>
      </c>
      <c r="E1600" s="4">
        <f t="shared" si="96"/>
        <v>57.2</v>
      </c>
      <c r="F1600" s="4">
        <f t="shared" si="97"/>
        <v>50.8</v>
      </c>
      <c r="G1600" s="4">
        <f t="shared" si="98"/>
        <v>54</v>
      </c>
      <c r="H1600" s="4">
        <f t="shared" si="99"/>
        <v>54</v>
      </c>
    </row>
    <row r="1601" spans="1:8" x14ac:dyDescent="0.35">
      <c r="A1601" s="5">
        <v>41688</v>
      </c>
      <c r="B1601" s="4">
        <f>VLOOKUP($A1601,'Implied Correlation'!D:E,2,0)</f>
        <v>57.52</v>
      </c>
      <c r="C1601" s="4">
        <f>VLOOKUP($A1601,'Implied Correlation'!G:H,2,0)</f>
        <v>51.03</v>
      </c>
      <c r="D1601" s="4" t="e">
        <f>VLOOKUP($A1601,'Implied Correlation'!A:B,2,0)</f>
        <v>#N/A</v>
      </c>
      <c r="E1601" s="4">
        <f t="shared" si="96"/>
        <v>57.52</v>
      </c>
      <c r="F1601" s="4">
        <f t="shared" si="97"/>
        <v>51.03</v>
      </c>
      <c r="G1601" s="4">
        <f t="shared" si="98"/>
        <v>54.275000000000006</v>
      </c>
      <c r="H1601" s="4">
        <f t="shared" si="99"/>
        <v>54.275000000000006</v>
      </c>
    </row>
    <row r="1602" spans="1:8" x14ac:dyDescent="0.35">
      <c r="A1602" s="5">
        <v>41689</v>
      </c>
      <c r="B1602" s="4">
        <f>VLOOKUP($A1602,'Implied Correlation'!D:E,2,0)</f>
        <v>60.26</v>
      </c>
      <c r="C1602" s="4">
        <f>VLOOKUP($A1602,'Implied Correlation'!G:H,2,0)</f>
        <v>54.23</v>
      </c>
      <c r="D1602" s="4" t="e">
        <f>VLOOKUP($A1602,'Implied Correlation'!A:B,2,0)</f>
        <v>#N/A</v>
      </c>
      <c r="E1602" s="4">
        <f t="shared" si="96"/>
        <v>60.26</v>
      </c>
      <c r="F1602" s="4">
        <f t="shared" si="97"/>
        <v>54.23</v>
      </c>
      <c r="G1602" s="4">
        <f t="shared" si="98"/>
        <v>57.244999999999997</v>
      </c>
      <c r="H1602" s="4">
        <f t="shared" si="99"/>
        <v>57.244999999999997</v>
      </c>
    </row>
    <row r="1603" spans="1:8" x14ac:dyDescent="0.35">
      <c r="A1603" s="5">
        <v>41690</v>
      </c>
      <c r="B1603" s="4">
        <f>VLOOKUP($A1603,'Implied Correlation'!D:E,2,0)</f>
        <v>58.2</v>
      </c>
      <c r="C1603" s="4">
        <f>VLOOKUP($A1603,'Implied Correlation'!G:H,2,0)</f>
        <v>53.28</v>
      </c>
      <c r="D1603" s="4" t="e">
        <f>VLOOKUP($A1603,'Implied Correlation'!A:B,2,0)</f>
        <v>#N/A</v>
      </c>
      <c r="E1603" s="4">
        <f t="shared" ref="E1603:E1666" si="100">IF(ISNA(B1603),IF(AND(ISNA(C1603),ISNA(D1603)),IF(ISNA(C1603),D1603,C1603),AVERAGE(C1603,D1603)),B1603)</f>
        <v>58.2</v>
      </c>
      <c r="F1603" s="4">
        <f t="shared" ref="F1603:F1666" si="101">IF(ISNA(C1603),IF(AND(ISNA(D1603),ISNA(B1603)),IF(ISNA(D1603),B1603,D1603),AVERAGE(D1603,B1603)),C1603)</f>
        <v>53.28</v>
      </c>
      <c r="G1603" s="4">
        <f t="shared" ref="G1603:G1666" si="102">IF(ISNA(D1603),IF(AND(ISNA(B1603),ISNA(C1603)),IF(ISNA(B1603),C1603,B1603),AVERAGE(B1603,C1603)),D1603)</f>
        <v>55.74</v>
      </c>
      <c r="H1603" s="4">
        <f t="shared" ref="H1603:H1666" si="103">AVERAGE(E1603:G1603)</f>
        <v>55.74</v>
      </c>
    </row>
    <row r="1604" spans="1:8" x14ac:dyDescent="0.35">
      <c r="A1604" s="5">
        <v>41691</v>
      </c>
      <c r="B1604" s="4">
        <f>VLOOKUP($A1604,'Implied Correlation'!D:E,2,0)</f>
        <v>57.19</v>
      </c>
      <c r="C1604" s="4">
        <f>VLOOKUP($A1604,'Implied Correlation'!G:H,2,0)</f>
        <v>51.61</v>
      </c>
      <c r="D1604" s="4" t="e">
        <f>VLOOKUP($A1604,'Implied Correlation'!A:B,2,0)</f>
        <v>#N/A</v>
      </c>
      <c r="E1604" s="4">
        <f t="shared" si="100"/>
        <v>57.19</v>
      </c>
      <c r="F1604" s="4">
        <f t="shared" si="101"/>
        <v>51.61</v>
      </c>
      <c r="G1604" s="4">
        <f t="shared" si="102"/>
        <v>54.4</v>
      </c>
      <c r="H1604" s="4">
        <f t="shared" si="103"/>
        <v>54.4</v>
      </c>
    </row>
    <row r="1605" spans="1:8" x14ac:dyDescent="0.35">
      <c r="A1605" s="5">
        <v>41694</v>
      </c>
      <c r="B1605" s="4">
        <f>VLOOKUP($A1605,'Implied Correlation'!D:E,2,0)</f>
        <v>58.36</v>
      </c>
      <c r="C1605" s="4">
        <f>VLOOKUP($A1605,'Implied Correlation'!G:H,2,0)</f>
        <v>52.43</v>
      </c>
      <c r="D1605" s="4" t="e">
        <f>VLOOKUP($A1605,'Implied Correlation'!A:B,2,0)</f>
        <v>#N/A</v>
      </c>
      <c r="E1605" s="4">
        <f t="shared" si="100"/>
        <v>58.36</v>
      </c>
      <c r="F1605" s="4">
        <f t="shared" si="101"/>
        <v>52.43</v>
      </c>
      <c r="G1605" s="4">
        <f t="shared" si="102"/>
        <v>55.394999999999996</v>
      </c>
      <c r="H1605" s="4">
        <f t="shared" si="103"/>
        <v>55.395000000000003</v>
      </c>
    </row>
    <row r="1606" spans="1:8" x14ac:dyDescent="0.35">
      <c r="A1606" s="5">
        <v>41695</v>
      </c>
      <c r="B1606" s="4">
        <f>VLOOKUP($A1606,'Implied Correlation'!D:E,2,0)</f>
        <v>57.26</v>
      </c>
      <c r="C1606" s="4">
        <f>VLOOKUP($A1606,'Implied Correlation'!G:H,2,0)</f>
        <v>52.03</v>
      </c>
      <c r="D1606" s="4" t="e">
        <f>VLOOKUP($A1606,'Implied Correlation'!A:B,2,0)</f>
        <v>#N/A</v>
      </c>
      <c r="E1606" s="4">
        <f t="shared" si="100"/>
        <v>57.26</v>
      </c>
      <c r="F1606" s="4">
        <f t="shared" si="101"/>
        <v>52.03</v>
      </c>
      <c r="G1606" s="4">
        <f t="shared" si="102"/>
        <v>54.644999999999996</v>
      </c>
      <c r="H1606" s="4">
        <f t="shared" si="103"/>
        <v>54.645000000000003</v>
      </c>
    </row>
    <row r="1607" spans="1:8" x14ac:dyDescent="0.35">
      <c r="A1607" s="5">
        <v>41696</v>
      </c>
      <c r="B1607" s="4">
        <f>VLOOKUP($A1607,'Implied Correlation'!D:E,2,0)</f>
        <v>58.24</v>
      </c>
      <c r="C1607" s="4">
        <f>VLOOKUP($A1607,'Implied Correlation'!G:H,2,0)</f>
        <v>54.04</v>
      </c>
      <c r="D1607" s="4" t="e">
        <f>VLOOKUP($A1607,'Implied Correlation'!A:B,2,0)</f>
        <v>#N/A</v>
      </c>
      <c r="E1607" s="4">
        <f t="shared" si="100"/>
        <v>58.24</v>
      </c>
      <c r="F1607" s="4">
        <f t="shared" si="101"/>
        <v>54.04</v>
      </c>
      <c r="G1607" s="4">
        <f t="shared" si="102"/>
        <v>56.14</v>
      </c>
      <c r="H1607" s="4">
        <f t="shared" si="103"/>
        <v>56.140000000000008</v>
      </c>
    </row>
    <row r="1608" spans="1:8" x14ac:dyDescent="0.35">
      <c r="A1608" s="5">
        <v>41697</v>
      </c>
      <c r="B1608" s="4">
        <f>VLOOKUP($A1608,'Implied Correlation'!D:E,2,0)</f>
        <v>59.17</v>
      </c>
      <c r="C1608" s="4">
        <f>VLOOKUP($A1608,'Implied Correlation'!G:H,2,0)</f>
        <v>52.93</v>
      </c>
      <c r="D1608" s="4" t="e">
        <f>VLOOKUP($A1608,'Implied Correlation'!A:B,2,0)</f>
        <v>#N/A</v>
      </c>
      <c r="E1608" s="4">
        <f t="shared" si="100"/>
        <v>59.17</v>
      </c>
      <c r="F1608" s="4">
        <f t="shared" si="101"/>
        <v>52.93</v>
      </c>
      <c r="G1608" s="4">
        <f t="shared" si="102"/>
        <v>56.05</v>
      </c>
      <c r="H1608" s="4">
        <f t="shared" si="103"/>
        <v>56.04999999999999</v>
      </c>
    </row>
    <row r="1609" spans="1:8" x14ac:dyDescent="0.35">
      <c r="A1609" s="5">
        <v>41698</v>
      </c>
      <c r="B1609" s="4">
        <f>VLOOKUP($A1609,'Implied Correlation'!D:E,2,0)</f>
        <v>59.96</v>
      </c>
      <c r="C1609" s="4">
        <f>VLOOKUP($A1609,'Implied Correlation'!G:H,2,0)</f>
        <v>54.4</v>
      </c>
      <c r="D1609" s="4" t="e">
        <f>VLOOKUP($A1609,'Implied Correlation'!A:B,2,0)</f>
        <v>#N/A</v>
      </c>
      <c r="E1609" s="4">
        <f t="shared" si="100"/>
        <v>59.96</v>
      </c>
      <c r="F1609" s="4">
        <f t="shared" si="101"/>
        <v>54.4</v>
      </c>
      <c r="G1609" s="4">
        <f t="shared" si="102"/>
        <v>57.18</v>
      </c>
      <c r="H1609" s="4">
        <f t="shared" si="103"/>
        <v>57.18</v>
      </c>
    </row>
    <row r="1610" spans="1:8" x14ac:dyDescent="0.35">
      <c r="A1610" s="5">
        <v>41701</v>
      </c>
      <c r="B1610" s="4">
        <f>VLOOKUP($A1610,'Implied Correlation'!D:E,2,0)</f>
        <v>60.45</v>
      </c>
      <c r="C1610" s="4">
        <f>VLOOKUP($A1610,'Implied Correlation'!G:H,2,0)</f>
        <v>56.02</v>
      </c>
      <c r="D1610" s="4" t="e">
        <f>VLOOKUP($A1610,'Implied Correlation'!A:B,2,0)</f>
        <v>#N/A</v>
      </c>
      <c r="E1610" s="4">
        <f t="shared" si="100"/>
        <v>60.45</v>
      </c>
      <c r="F1610" s="4">
        <f t="shared" si="101"/>
        <v>56.02</v>
      </c>
      <c r="G1610" s="4">
        <f t="shared" si="102"/>
        <v>58.234999999999999</v>
      </c>
      <c r="H1610" s="4">
        <f t="shared" si="103"/>
        <v>58.234999999999992</v>
      </c>
    </row>
    <row r="1611" spans="1:8" x14ac:dyDescent="0.35">
      <c r="A1611" s="5">
        <v>41702</v>
      </c>
      <c r="B1611" s="4">
        <f>VLOOKUP($A1611,'Implied Correlation'!D:E,2,0)</f>
        <v>57.91</v>
      </c>
      <c r="C1611" s="4">
        <f>VLOOKUP($A1611,'Implied Correlation'!G:H,2,0)</f>
        <v>53.28</v>
      </c>
      <c r="D1611" s="4" t="e">
        <f>VLOOKUP($A1611,'Implied Correlation'!A:B,2,0)</f>
        <v>#N/A</v>
      </c>
      <c r="E1611" s="4">
        <f t="shared" si="100"/>
        <v>57.91</v>
      </c>
      <c r="F1611" s="4">
        <f t="shared" si="101"/>
        <v>53.28</v>
      </c>
      <c r="G1611" s="4">
        <f t="shared" si="102"/>
        <v>55.594999999999999</v>
      </c>
      <c r="H1611" s="4">
        <f t="shared" si="103"/>
        <v>55.594999999999999</v>
      </c>
    </row>
    <row r="1612" spans="1:8" x14ac:dyDescent="0.35">
      <c r="A1612" s="5">
        <v>41703</v>
      </c>
      <c r="B1612" s="4">
        <f>VLOOKUP($A1612,'Implied Correlation'!D:E,2,0)</f>
        <v>58.51</v>
      </c>
      <c r="C1612" s="4">
        <f>VLOOKUP($A1612,'Implied Correlation'!G:H,2,0)</f>
        <v>53.35</v>
      </c>
      <c r="D1612" s="4" t="e">
        <f>VLOOKUP($A1612,'Implied Correlation'!A:B,2,0)</f>
        <v>#N/A</v>
      </c>
      <c r="E1612" s="4">
        <f t="shared" si="100"/>
        <v>58.51</v>
      </c>
      <c r="F1612" s="4">
        <f t="shared" si="101"/>
        <v>53.35</v>
      </c>
      <c r="G1612" s="4">
        <f t="shared" si="102"/>
        <v>55.93</v>
      </c>
      <c r="H1612" s="4">
        <f t="shared" si="103"/>
        <v>55.93</v>
      </c>
    </row>
    <row r="1613" spans="1:8" x14ac:dyDescent="0.35">
      <c r="A1613" s="5">
        <v>41704</v>
      </c>
      <c r="B1613" s="4">
        <f>VLOOKUP($A1613,'Implied Correlation'!D:E,2,0)</f>
        <v>60.09</v>
      </c>
      <c r="C1613" s="4">
        <f>VLOOKUP($A1613,'Implied Correlation'!G:H,2,0)</f>
        <v>54.42</v>
      </c>
      <c r="D1613" s="4" t="e">
        <f>VLOOKUP($A1613,'Implied Correlation'!A:B,2,0)</f>
        <v>#N/A</v>
      </c>
      <c r="E1613" s="4">
        <f t="shared" si="100"/>
        <v>60.09</v>
      </c>
      <c r="F1613" s="4">
        <f t="shared" si="101"/>
        <v>54.42</v>
      </c>
      <c r="G1613" s="4">
        <f t="shared" si="102"/>
        <v>57.255000000000003</v>
      </c>
      <c r="H1613" s="4">
        <f t="shared" si="103"/>
        <v>57.255000000000003</v>
      </c>
    </row>
    <row r="1614" spans="1:8" x14ac:dyDescent="0.35">
      <c r="A1614" s="5">
        <v>41705</v>
      </c>
      <c r="B1614" s="4">
        <f>VLOOKUP($A1614,'Implied Correlation'!D:E,2,0)</f>
        <v>59.42</v>
      </c>
      <c r="C1614" s="4">
        <f>VLOOKUP($A1614,'Implied Correlation'!G:H,2,0)</f>
        <v>54.14</v>
      </c>
      <c r="D1614" s="4" t="e">
        <f>VLOOKUP($A1614,'Implied Correlation'!A:B,2,0)</f>
        <v>#N/A</v>
      </c>
      <c r="E1614" s="4">
        <f t="shared" si="100"/>
        <v>59.42</v>
      </c>
      <c r="F1614" s="4">
        <f t="shared" si="101"/>
        <v>54.14</v>
      </c>
      <c r="G1614" s="4">
        <f t="shared" si="102"/>
        <v>56.78</v>
      </c>
      <c r="H1614" s="4">
        <f t="shared" si="103"/>
        <v>56.78</v>
      </c>
    </row>
    <row r="1615" spans="1:8" x14ac:dyDescent="0.35">
      <c r="A1615" s="5">
        <v>41708</v>
      </c>
      <c r="B1615" s="4">
        <f>VLOOKUP($A1615,'Implied Correlation'!D:E,2,0)</f>
        <v>59.6</v>
      </c>
      <c r="C1615" s="4">
        <f>VLOOKUP($A1615,'Implied Correlation'!G:H,2,0)</f>
        <v>54.26</v>
      </c>
      <c r="D1615" s="4" t="e">
        <f>VLOOKUP($A1615,'Implied Correlation'!A:B,2,0)</f>
        <v>#N/A</v>
      </c>
      <c r="E1615" s="4">
        <f t="shared" si="100"/>
        <v>59.6</v>
      </c>
      <c r="F1615" s="4">
        <f t="shared" si="101"/>
        <v>54.26</v>
      </c>
      <c r="G1615" s="4">
        <f t="shared" si="102"/>
        <v>56.93</v>
      </c>
      <c r="H1615" s="4">
        <f t="shared" si="103"/>
        <v>56.93</v>
      </c>
    </row>
    <row r="1616" spans="1:8" x14ac:dyDescent="0.35">
      <c r="A1616" s="5">
        <v>41709</v>
      </c>
      <c r="B1616" s="4">
        <f>VLOOKUP($A1616,'Implied Correlation'!D:E,2,0)</f>
        <v>61.05</v>
      </c>
      <c r="C1616" s="4">
        <f>VLOOKUP($A1616,'Implied Correlation'!G:H,2,0)</f>
        <v>55.51</v>
      </c>
      <c r="D1616" s="4" t="e">
        <f>VLOOKUP($A1616,'Implied Correlation'!A:B,2,0)</f>
        <v>#N/A</v>
      </c>
      <c r="E1616" s="4">
        <f t="shared" si="100"/>
        <v>61.05</v>
      </c>
      <c r="F1616" s="4">
        <f t="shared" si="101"/>
        <v>55.51</v>
      </c>
      <c r="G1616" s="4">
        <f t="shared" si="102"/>
        <v>58.28</v>
      </c>
      <c r="H1616" s="4">
        <f t="shared" si="103"/>
        <v>58.28</v>
      </c>
    </row>
    <row r="1617" spans="1:8" x14ac:dyDescent="0.35">
      <c r="A1617" s="5">
        <v>41710</v>
      </c>
      <c r="B1617" s="4">
        <f>VLOOKUP($A1617,'Implied Correlation'!D:E,2,0)</f>
        <v>60.57</v>
      </c>
      <c r="C1617" s="4">
        <f>VLOOKUP($A1617,'Implied Correlation'!G:H,2,0)</f>
        <v>54.82</v>
      </c>
      <c r="D1617" s="4" t="e">
        <f>VLOOKUP($A1617,'Implied Correlation'!A:B,2,0)</f>
        <v>#N/A</v>
      </c>
      <c r="E1617" s="4">
        <f t="shared" si="100"/>
        <v>60.57</v>
      </c>
      <c r="F1617" s="4">
        <f t="shared" si="101"/>
        <v>54.82</v>
      </c>
      <c r="G1617" s="4">
        <f t="shared" si="102"/>
        <v>57.695</v>
      </c>
      <c r="H1617" s="4">
        <f t="shared" si="103"/>
        <v>57.695</v>
      </c>
    </row>
    <row r="1618" spans="1:8" x14ac:dyDescent="0.35">
      <c r="A1618" s="5">
        <v>41711</v>
      </c>
      <c r="B1618" s="4">
        <f>VLOOKUP($A1618,'Implied Correlation'!D:E,2,0)</f>
        <v>60.84</v>
      </c>
      <c r="C1618" s="4">
        <f>VLOOKUP($A1618,'Implied Correlation'!G:H,2,0)</f>
        <v>56.96</v>
      </c>
      <c r="D1618" s="4" t="e">
        <f>VLOOKUP($A1618,'Implied Correlation'!A:B,2,0)</f>
        <v>#N/A</v>
      </c>
      <c r="E1618" s="4">
        <f t="shared" si="100"/>
        <v>60.84</v>
      </c>
      <c r="F1618" s="4">
        <f t="shared" si="101"/>
        <v>56.96</v>
      </c>
      <c r="G1618" s="4">
        <f t="shared" si="102"/>
        <v>58.900000000000006</v>
      </c>
      <c r="H1618" s="4">
        <f t="shared" si="103"/>
        <v>58.900000000000006</v>
      </c>
    </row>
    <row r="1619" spans="1:8" x14ac:dyDescent="0.35">
      <c r="A1619" s="5">
        <v>41712</v>
      </c>
      <c r="B1619" s="4">
        <f>VLOOKUP($A1619,'Implied Correlation'!D:E,2,0)</f>
        <v>62.81</v>
      </c>
      <c r="C1619" s="4">
        <f>VLOOKUP($A1619,'Implied Correlation'!G:H,2,0)</f>
        <v>59.02</v>
      </c>
      <c r="D1619" s="4" t="e">
        <f>VLOOKUP($A1619,'Implied Correlation'!A:B,2,0)</f>
        <v>#N/A</v>
      </c>
      <c r="E1619" s="4">
        <f t="shared" si="100"/>
        <v>62.81</v>
      </c>
      <c r="F1619" s="4">
        <f t="shared" si="101"/>
        <v>59.02</v>
      </c>
      <c r="G1619" s="4">
        <f t="shared" si="102"/>
        <v>60.915000000000006</v>
      </c>
      <c r="H1619" s="4">
        <f t="shared" si="103"/>
        <v>60.914999999999999</v>
      </c>
    </row>
    <row r="1620" spans="1:8" x14ac:dyDescent="0.35">
      <c r="A1620" s="5">
        <v>41715</v>
      </c>
      <c r="B1620" s="4">
        <f>VLOOKUP($A1620,'Implied Correlation'!D:E,2,0)</f>
        <v>60.3</v>
      </c>
      <c r="C1620" s="4">
        <f>VLOOKUP($A1620,'Implied Correlation'!G:H,2,0)</f>
        <v>55.29</v>
      </c>
      <c r="D1620" s="4" t="e">
        <f>VLOOKUP($A1620,'Implied Correlation'!A:B,2,0)</f>
        <v>#N/A</v>
      </c>
      <c r="E1620" s="4">
        <f t="shared" si="100"/>
        <v>60.3</v>
      </c>
      <c r="F1620" s="4">
        <f t="shared" si="101"/>
        <v>55.29</v>
      </c>
      <c r="G1620" s="4">
        <f t="shared" si="102"/>
        <v>57.795000000000002</v>
      </c>
      <c r="H1620" s="4">
        <f t="shared" si="103"/>
        <v>57.794999999999995</v>
      </c>
    </row>
    <row r="1621" spans="1:8" x14ac:dyDescent="0.35">
      <c r="A1621" s="5">
        <v>41716</v>
      </c>
      <c r="B1621" s="4">
        <f>VLOOKUP($A1621,'Implied Correlation'!D:E,2,0)</f>
        <v>58.66</v>
      </c>
      <c r="C1621" s="4">
        <f>VLOOKUP($A1621,'Implied Correlation'!G:H,2,0)</f>
        <v>53.67</v>
      </c>
      <c r="D1621" s="4" t="e">
        <f>VLOOKUP($A1621,'Implied Correlation'!A:B,2,0)</f>
        <v>#N/A</v>
      </c>
      <c r="E1621" s="4">
        <f t="shared" si="100"/>
        <v>58.66</v>
      </c>
      <c r="F1621" s="4">
        <f t="shared" si="101"/>
        <v>53.67</v>
      </c>
      <c r="G1621" s="4">
        <f t="shared" si="102"/>
        <v>56.164999999999999</v>
      </c>
      <c r="H1621" s="4">
        <f t="shared" si="103"/>
        <v>56.164999999999999</v>
      </c>
    </row>
    <row r="1622" spans="1:8" x14ac:dyDescent="0.35">
      <c r="A1622" s="5">
        <v>41717</v>
      </c>
      <c r="B1622" s="4">
        <f>VLOOKUP($A1622,'Implied Correlation'!D:E,2,0)</f>
        <v>58.56</v>
      </c>
      <c r="C1622" s="4">
        <f>VLOOKUP($A1622,'Implied Correlation'!G:H,2,0)</f>
        <v>53.8</v>
      </c>
      <c r="D1622" s="4" t="e">
        <f>VLOOKUP($A1622,'Implied Correlation'!A:B,2,0)</f>
        <v>#N/A</v>
      </c>
      <c r="E1622" s="4">
        <f t="shared" si="100"/>
        <v>58.56</v>
      </c>
      <c r="F1622" s="4">
        <f t="shared" si="101"/>
        <v>53.8</v>
      </c>
      <c r="G1622" s="4">
        <f t="shared" si="102"/>
        <v>56.18</v>
      </c>
      <c r="H1622" s="4">
        <f t="shared" si="103"/>
        <v>56.18</v>
      </c>
    </row>
    <row r="1623" spans="1:8" x14ac:dyDescent="0.35">
      <c r="A1623" s="5">
        <v>41718</v>
      </c>
      <c r="B1623" s="4">
        <f>VLOOKUP($A1623,'Implied Correlation'!D:E,2,0)</f>
        <v>57.88</v>
      </c>
      <c r="C1623" s="4">
        <f>VLOOKUP($A1623,'Implied Correlation'!G:H,2,0)</f>
        <v>52.42</v>
      </c>
      <c r="D1623" s="4" t="e">
        <f>VLOOKUP($A1623,'Implied Correlation'!A:B,2,0)</f>
        <v>#N/A</v>
      </c>
      <c r="E1623" s="4">
        <f t="shared" si="100"/>
        <v>57.88</v>
      </c>
      <c r="F1623" s="4">
        <f t="shared" si="101"/>
        <v>52.42</v>
      </c>
      <c r="G1623" s="4">
        <f t="shared" si="102"/>
        <v>55.150000000000006</v>
      </c>
      <c r="H1623" s="4">
        <f t="shared" si="103"/>
        <v>55.150000000000006</v>
      </c>
    </row>
    <row r="1624" spans="1:8" x14ac:dyDescent="0.35">
      <c r="A1624" s="5">
        <v>41719</v>
      </c>
      <c r="B1624" s="4">
        <f>VLOOKUP($A1624,'Implied Correlation'!D:E,2,0)</f>
        <v>58.73</v>
      </c>
      <c r="C1624" s="4">
        <f>VLOOKUP($A1624,'Implied Correlation'!G:H,2,0)</f>
        <v>54.34</v>
      </c>
      <c r="D1624" s="4" t="e">
        <f>VLOOKUP($A1624,'Implied Correlation'!A:B,2,0)</f>
        <v>#N/A</v>
      </c>
      <c r="E1624" s="4">
        <f t="shared" si="100"/>
        <v>58.73</v>
      </c>
      <c r="F1624" s="4">
        <f t="shared" si="101"/>
        <v>54.34</v>
      </c>
      <c r="G1624" s="4">
        <f t="shared" si="102"/>
        <v>56.534999999999997</v>
      </c>
      <c r="H1624" s="4">
        <f t="shared" si="103"/>
        <v>56.534999999999997</v>
      </c>
    </row>
    <row r="1625" spans="1:8" x14ac:dyDescent="0.35">
      <c r="A1625" s="5">
        <v>41722</v>
      </c>
      <c r="B1625" s="4">
        <f>VLOOKUP($A1625,'Implied Correlation'!D:E,2,0)</f>
        <v>59.78</v>
      </c>
      <c r="C1625" s="4">
        <f>VLOOKUP($A1625,'Implied Correlation'!G:H,2,0)</f>
        <v>55.52</v>
      </c>
      <c r="D1625" s="4" t="e">
        <f>VLOOKUP($A1625,'Implied Correlation'!A:B,2,0)</f>
        <v>#N/A</v>
      </c>
      <c r="E1625" s="4">
        <f t="shared" si="100"/>
        <v>59.78</v>
      </c>
      <c r="F1625" s="4">
        <f t="shared" si="101"/>
        <v>55.52</v>
      </c>
      <c r="G1625" s="4">
        <f t="shared" si="102"/>
        <v>57.650000000000006</v>
      </c>
      <c r="H1625" s="4">
        <f t="shared" si="103"/>
        <v>57.650000000000006</v>
      </c>
    </row>
    <row r="1626" spans="1:8" x14ac:dyDescent="0.35">
      <c r="A1626" s="5">
        <v>41723</v>
      </c>
      <c r="B1626" s="4">
        <f>VLOOKUP($A1626,'Implied Correlation'!D:E,2,0)</f>
        <v>59.22</v>
      </c>
      <c r="C1626" s="4">
        <f>VLOOKUP($A1626,'Implied Correlation'!G:H,2,0)</f>
        <v>54.15</v>
      </c>
      <c r="D1626" s="4" t="e">
        <f>VLOOKUP($A1626,'Implied Correlation'!A:B,2,0)</f>
        <v>#N/A</v>
      </c>
      <c r="E1626" s="4">
        <f t="shared" si="100"/>
        <v>59.22</v>
      </c>
      <c r="F1626" s="4">
        <f t="shared" si="101"/>
        <v>54.15</v>
      </c>
      <c r="G1626" s="4">
        <f t="shared" si="102"/>
        <v>56.685000000000002</v>
      </c>
      <c r="H1626" s="4">
        <f t="shared" si="103"/>
        <v>56.685000000000002</v>
      </c>
    </row>
    <row r="1627" spans="1:8" x14ac:dyDescent="0.35">
      <c r="A1627" s="5">
        <v>41724</v>
      </c>
      <c r="B1627" s="4">
        <f>VLOOKUP($A1627,'Implied Correlation'!D:E,2,0)</f>
        <v>61.51</v>
      </c>
      <c r="C1627" s="4">
        <f>VLOOKUP($A1627,'Implied Correlation'!G:H,2,0)</f>
        <v>57.17</v>
      </c>
      <c r="D1627" s="4" t="e">
        <f>VLOOKUP($A1627,'Implied Correlation'!A:B,2,0)</f>
        <v>#N/A</v>
      </c>
      <c r="E1627" s="4">
        <f t="shared" si="100"/>
        <v>61.51</v>
      </c>
      <c r="F1627" s="4">
        <f t="shared" si="101"/>
        <v>57.17</v>
      </c>
      <c r="G1627" s="4">
        <f t="shared" si="102"/>
        <v>59.34</v>
      </c>
      <c r="H1627" s="4">
        <f t="shared" si="103"/>
        <v>59.34</v>
      </c>
    </row>
    <row r="1628" spans="1:8" x14ac:dyDescent="0.35">
      <c r="A1628" s="5">
        <v>41725</v>
      </c>
      <c r="B1628" s="4">
        <f>VLOOKUP($A1628,'Implied Correlation'!D:E,2,0)</f>
        <v>60.89</v>
      </c>
      <c r="C1628" s="4">
        <f>VLOOKUP($A1628,'Implied Correlation'!G:H,2,0)</f>
        <v>55.84</v>
      </c>
      <c r="D1628" s="4" t="e">
        <f>VLOOKUP($A1628,'Implied Correlation'!A:B,2,0)</f>
        <v>#N/A</v>
      </c>
      <c r="E1628" s="4">
        <f t="shared" si="100"/>
        <v>60.89</v>
      </c>
      <c r="F1628" s="4">
        <f t="shared" si="101"/>
        <v>55.84</v>
      </c>
      <c r="G1628" s="4">
        <f t="shared" si="102"/>
        <v>58.365000000000002</v>
      </c>
      <c r="H1628" s="4">
        <f t="shared" si="103"/>
        <v>58.365000000000002</v>
      </c>
    </row>
    <row r="1629" spans="1:8" x14ac:dyDescent="0.35">
      <c r="A1629" s="5">
        <v>41726</v>
      </c>
      <c r="B1629" s="4">
        <f>VLOOKUP($A1629,'Implied Correlation'!D:E,2,0)</f>
        <v>60.06</v>
      </c>
      <c r="C1629" s="4">
        <f>VLOOKUP($A1629,'Implied Correlation'!G:H,2,0)</f>
        <v>54.76</v>
      </c>
      <c r="D1629" s="4" t="e">
        <f>VLOOKUP($A1629,'Implied Correlation'!A:B,2,0)</f>
        <v>#N/A</v>
      </c>
      <c r="E1629" s="4">
        <f t="shared" si="100"/>
        <v>60.06</v>
      </c>
      <c r="F1629" s="4">
        <f t="shared" si="101"/>
        <v>54.76</v>
      </c>
      <c r="G1629" s="4">
        <f t="shared" si="102"/>
        <v>57.41</v>
      </c>
      <c r="H1629" s="4">
        <f t="shared" si="103"/>
        <v>57.41</v>
      </c>
    </row>
    <row r="1630" spans="1:8" x14ac:dyDescent="0.35">
      <c r="A1630" s="5">
        <v>41729</v>
      </c>
      <c r="B1630" s="4">
        <f>VLOOKUP($A1630,'Implied Correlation'!D:E,2,0)</f>
        <v>58.66</v>
      </c>
      <c r="C1630" s="4">
        <f>VLOOKUP($A1630,'Implied Correlation'!G:H,2,0)</f>
        <v>54.04</v>
      </c>
      <c r="D1630" s="4" t="e">
        <f>VLOOKUP($A1630,'Implied Correlation'!A:B,2,0)</f>
        <v>#N/A</v>
      </c>
      <c r="E1630" s="4">
        <f t="shared" si="100"/>
        <v>58.66</v>
      </c>
      <c r="F1630" s="4">
        <f t="shared" si="101"/>
        <v>54.04</v>
      </c>
      <c r="G1630" s="4">
        <f t="shared" si="102"/>
        <v>56.349999999999994</v>
      </c>
      <c r="H1630" s="4">
        <f t="shared" si="103"/>
        <v>56.349999999999994</v>
      </c>
    </row>
    <row r="1631" spans="1:8" x14ac:dyDescent="0.35">
      <c r="A1631" s="5">
        <v>41730</v>
      </c>
      <c r="B1631" s="4">
        <f>VLOOKUP($A1631,'Implied Correlation'!D:E,2,0)</f>
        <v>58.74</v>
      </c>
      <c r="C1631" s="4">
        <f>VLOOKUP($A1631,'Implied Correlation'!G:H,2,0)</f>
        <v>52.4</v>
      </c>
      <c r="D1631" s="4" t="e">
        <f>VLOOKUP($A1631,'Implied Correlation'!A:B,2,0)</f>
        <v>#N/A</v>
      </c>
      <c r="E1631" s="4">
        <f t="shared" si="100"/>
        <v>58.74</v>
      </c>
      <c r="F1631" s="4">
        <f t="shared" si="101"/>
        <v>52.4</v>
      </c>
      <c r="G1631" s="4">
        <f t="shared" si="102"/>
        <v>55.57</v>
      </c>
      <c r="H1631" s="4">
        <f t="shared" si="103"/>
        <v>55.57</v>
      </c>
    </row>
    <row r="1632" spans="1:8" x14ac:dyDescent="0.35">
      <c r="A1632" s="5">
        <v>41731</v>
      </c>
      <c r="B1632" s="4">
        <f>VLOOKUP($A1632,'Implied Correlation'!D:E,2,0)</f>
        <v>57.72</v>
      </c>
      <c r="C1632" s="4">
        <f>VLOOKUP($A1632,'Implied Correlation'!G:H,2,0)</f>
        <v>52.99</v>
      </c>
      <c r="D1632" s="4" t="e">
        <f>VLOOKUP($A1632,'Implied Correlation'!A:B,2,0)</f>
        <v>#N/A</v>
      </c>
      <c r="E1632" s="4">
        <f t="shared" si="100"/>
        <v>57.72</v>
      </c>
      <c r="F1632" s="4">
        <f t="shared" si="101"/>
        <v>52.99</v>
      </c>
      <c r="G1632" s="4">
        <f t="shared" si="102"/>
        <v>55.355000000000004</v>
      </c>
      <c r="H1632" s="4">
        <f t="shared" si="103"/>
        <v>55.354999999999997</v>
      </c>
    </row>
    <row r="1633" spans="1:8" x14ac:dyDescent="0.35">
      <c r="A1633" s="5">
        <v>41732</v>
      </c>
      <c r="B1633" s="4">
        <f>VLOOKUP($A1633,'Implied Correlation'!D:E,2,0)</f>
        <v>57.72</v>
      </c>
      <c r="C1633" s="4">
        <f>VLOOKUP($A1633,'Implied Correlation'!G:H,2,0)</f>
        <v>51.92</v>
      </c>
      <c r="D1633" s="4" t="e">
        <f>VLOOKUP($A1633,'Implied Correlation'!A:B,2,0)</f>
        <v>#N/A</v>
      </c>
      <c r="E1633" s="4">
        <f t="shared" si="100"/>
        <v>57.72</v>
      </c>
      <c r="F1633" s="4">
        <f t="shared" si="101"/>
        <v>51.92</v>
      </c>
      <c r="G1633" s="4">
        <f t="shared" si="102"/>
        <v>54.82</v>
      </c>
      <c r="H1633" s="4">
        <f t="shared" si="103"/>
        <v>54.82</v>
      </c>
    </row>
    <row r="1634" spans="1:8" x14ac:dyDescent="0.35">
      <c r="A1634" s="5">
        <v>41733</v>
      </c>
      <c r="B1634" s="4">
        <f>VLOOKUP($A1634,'Implied Correlation'!D:E,2,0)</f>
        <v>59.27</v>
      </c>
      <c r="C1634" s="4">
        <f>VLOOKUP($A1634,'Implied Correlation'!G:H,2,0)</f>
        <v>53.48</v>
      </c>
      <c r="D1634" s="4" t="e">
        <f>VLOOKUP($A1634,'Implied Correlation'!A:B,2,0)</f>
        <v>#N/A</v>
      </c>
      <c r="E1634" s="4">
        <f t="shared" si="100"/>
        <v>59.27</v>
      </c>
      <c r="F1634" s="4">
        <f t="shared" si="101"/>
        <v>53.48</v>
      </c>
      <c r="G1634" s="4">
        <f t="shared" si="102"/>
        <v>56.375</v>
      </c>
      <c r="H1634" s="4">
        <f t="shared" si="103"/>
        <v>56.375</v>
      </c>
    </row>
    <row r="1635" spans="1:8" x14ac:dyDescent="0.35">
      <c r="A1635" s="5">
        <v>41736</v>
      </c>
      <c r="B1635" s="4">
        <f>VLOOKUP($A1635,'Implied Correlation'!D:E,2,0)</f>
        <v>60.25</v>
      </c>
      <c r="C1635" s="4">
        <f>VLOOKUP($A1635,'Implied Correlation'!G:H,2,0)</f>
        <v>55.91</v>
      </c>
      <c r="D1635" s="4" t="e">
        <f>VLOOKUP($A1635,'Implied Correlation'!A:B,2,0)</f>
        <v>#N/A</v>
      </c>
      <c r="E1635" s="4">
        <f t="shared" si="100"/>
        <v>60.25</v>
      </c>
      <c r="F1635" s="4">
        <f t="shared" si="101"/>
        <v>55.91</v>
      </c>
      <c r="G1635" s="4">
        <f t="shared" si="102"/>
        <v>58.08</v>
      </c>
      <c r="H1635" s="4">
        <f t="shared" si="103"/>
        <v>58.080000000000005</v>
      </c>
    </row>
    <row r="1636" spans="1:8" x14ac:dyDescent="0.35">
      <c r="A1636" s="5">
        <v>41737</v>
      </c>
      <c r="B1636" s="4">
        <f>VLOOKUP($A1636,'Implied Correlation'!D:E,2,0)</f>
        <v>60.92</v>
      </c>
      <c r="C1636" s="4">
        <f>VLOOKUP($A1636,'Implied Correlation'!G:H,2,0)</f>
        <v>56.01</v>
      </c>
      <c r="D1636" s="4" t="e">
        <f>VLOOKUP($A1636,'Implied Correlation'!A:B,2,0)</f>
        <v>#N/A</v>
      </c>
      <c r="E1636" s="4">
        <f t="shared" si="100"/>
        <v>60.92</v>
      </c>
      <c r="F1636" s="4">
        <f t="shared" si="101"/>
        <v>56.01</v>
      </c>
      <c r="G1636" s="4">
        <f t="shared" si="102"/>
        <v>58.465000000000003</v>
      </c>
      <c r="H1636" s="4">
        <f t="shared" si="103"/>
        <v>58.465000000000003</v>
      </c>
    </row>
    <row r="1637" spans="1:8" x14ac:dyDescent="0.35">
      <c r="A1637" s="5">
        <v>41738</v>
      </c>
      <c r="B1637" s="4">
        <f>VLOOKUP($A1637,'Implied Correlation'!D:E,2,0)</f>
        <v>57.95</v>
      </c>
      <c r="C1637" s="4">
        <f>VLOOKUP($A1637,'Implied Correlation'!G:H,2,0)</f>
        <v>52.42</v>
      </c>
      <c r="D1637" s="4" t="e">
        <f>VLOOKUP($A1637,'Implied Correlation'!A:B,2,0)</f>
        <v>#N/A</v>
      </c>
      <c r="E1637" s="4">
        <f t="shared" si="100"/>
        <v>57.95</v>
      </c>
      <c r="F1637" s="4">
        <f t="shared" si="101"/>
        <v>52.42</v>
      </c>
      <c r="G1637" s="4">
        <f t="shared" si="102"/>
        <v>55.185000000000002</v>
      </c>
      <c r="H1637" s="4">
        <f t="shared" si="103"/>
        <v>55.185000000000002</v>
      </c>
    </row>
    <row r="1638" spans="1:8" x14ac:dyDescent="0.35">
      <c r="A1638" s="5">
        <v>41739</v>
      </c>
      <c r="B1638" s="4">
        <f>VLOOKUP($A1638,'Implied Correlation'!D:E,2,0)</f>
        <v>60.52</v>
      </c>
      <c r="C1638" s="4">
        <f>VLOOKUP($A1638,'Implied Correlation'!G:H,2,0)</f>
        <v>55.97</v>
      </c>
      <c r="D1638" s="4" t="e">
        <f>VLOOKUP($A1638,'Implied Correlation'!A:B,2,0)</f>
        <v>#N/A</v>
      </c>
      <c r="E1638" s="4">
        <f t="shared" si="100"/>
        <v>60.52</v>
      </c>
      <c r="F1638" s="4">
        <f t="shared" si="101"/>
        <v>55.97</v>
      </c>
      <c r="G1638" s="4">
        <f t="shared" si="102"/>
        <v>58.245000000000005</v>
      </c>
      <c r="H1638" s="4">
        <f t="shared" si="103"/>
        <v>58.245000000000005</v>
      </c>
    </row>
    <row r="1639" spans="1:8" x14ac:dyDescent="0.35">
      <c r="A1639" s="5">
        <v>41740</v>
      </c>
      <c r="B1639" s="4">
        <f>VLOOKUP($A1639,'Implied Correlation'!D:E,2,0)</f>
        <v>61.92</v>
      </c>
      <c r="C1639" s="4">
        <f>VLOOKUP($A1639,'Implied Correlation'!G:H,2,0)</f>
        <v>58.06</v>
      </c>
      <c r="D1639" s="4" t="e">
        <f>VLOOKUP($A1639,'Implied Correlation'!A:B,2,0)</f>
        <v>#N/A</v>
      </c>
      <c r="E1639" s="4">
        <f t="shared" si="100"/>
        <v>61.92</v>
      </c>
      <c r="F1639" s="4">
        <f t="shared" si="101"/>
        <v>58.06</v>
      </c>
      <c r="G1639" s="4">
        <f t="shared" si="102"/>
        <v>59.99</v>
      </c>
      <c r="H1639" s="4">
        <f t="shared" si="103"/>
        <v>59.99</v>
      </c>
    </row>
    <row r="1640" spans="1:8" x14ac:dyDescent="0.35">
      <c r="A1640" s="5">
        <v>41743</v>
      </c>
      <c r="B1640" s="4">
        <f>VLOOKUP($A1640,'Implied Correlation'!D:E,2,0)</f>
        <v>61.54</v>
      </c>
      <c r="C1640" s="4">
        <f>VLOOKUP($A1640,'Implied Correlation'!G:H,2,0)</f>
        <v>57.81</v>
      </c>
      <c r="D1640" s="4" t="e">
        <f>VLOOKUP($A1640,'Implied Correlation'!A:B,2,0)</f>
        <v>#N/A</v>
      </c>
      <c r="E1640" s="4">
        <f t="shared" si="100"/>
        <v>61.54</v>
      </c>
      <c r="F1640" s="4">
        <f t="shared" si="101"/>
        <v>57.81</v>
      </c>
      <c r="G1640" s="4">
        <f t="shared" si="102"/>
        <v>59.674999999999997</v>
      </c>
      <c r="H1640" s="4">
        <f t="shared" si="103"/>
        <v>59.67499999999999</v>
      </c>
    </row>
    <row r="1641" spans="1:8" x14ac:dyDescent="0.35">
      <c r="A1641" s="5">
        <v>41744</v>
      </c>
      <c r="B1641" s="4">
        <f>VLOOKUP($A1641,'Implied Correlation'!D:E,2,0)</f>
        <v>60.91</v>
      </c>
      <c r="C1641" s="4">
        <f>VLOOKUP($A1641,'Implied Correlation'!G:H,2,0)</f>
        <v>56.19</v>
      </c>
      <c r="D1641" s="4" t="e">
        <f>VLOOKUP($A1641,'Implied Correlation'!A:B,2,0)</f>
        <v>#N/A</v>
      </c>
      <c r="E1641" s="4">
        <f t="shared" si="100"/>
        <v>60.91</v>
      </c>
      <c r="F1641" s="4">
        <f t="shared" si="101"/>
        <v>56.19</v>
      </c>
      <c r="G1641" s="4">
        <f t="shared" si="102"/>
        <v>58.55</v>
      </c>
      <c r="H1641" s="4">
        <f t="shared" si="103"/>
        <v>58.54999999999999</v>
      </c>
    </row>
    <row r="1642" spans="1:8" x14ac:dyDescent="0.35">
      <c r="A1642" s="5">
        <v>41745</v>
      </c>
      <c r="B1642" s="4">
        <f>VLOOKUP($A1642,'Implied Correlation'!D:E,2,0)</f>
        <v>60.24</v>
      </c>
      <c r="C1642" s="4">
        <f>VLOOKUP($A1642,'Implied Correlation'!G:H,2,0)</f>
        <v>55.26</v>
      </c>
      <c r="D1642" s="4" t="e">
        <f>VLOOKUP($A1642,'Implied Correlation'!A:B,2,0)</f>
        <v>#N/A</v>
      </c>
      <c r="E1642" s="4">
        <f t="shared" si="100"/>
        <v>60.24</v>
      </c>
      <c r="F1642" s="4">
        <f t="shared" si="101"/>
        <v>55.26</v>
      </c>
      <c r="G1642" s="4">
        <f t="shared" si="102"/>
        <v>57.75</v>
      </c>
      <c r="H1642" s="4">
        <f t="shared" si="103"/>
        <v>57.75</v>
      </c>
    </row>
    <row r="1643" spans="1:8" x14ac:dyDescent="0.35">
      <c r="A1643" s="5">
        <v>41746</v>
      </c>
      <c r="B1643" s="4">
        <f>VLOOKUP($A1643,'Implied Correlation'!D:E,2,0)</f>
        <v>61.12</v>
      </c>
      <c r="C1643" s="4">
        <f>VLOOKUP($A1643,'Implied Correlation'!G:H,2,0)</f>
        <v>56.46</v>
      </c>
      <c r="D1643" s="4" t="e">
        <f>VLOOKUP($A1643,'Implied Correlation'!A:B,2,0)</f>
        <v>#N/A</v>
      </c>
      <c r="E1643" s="4">
        <f t="shared" si="100"/>
        <v>61.12</v>
      </c>
      <c r="F1643" s="4">
        <f t="shared" si="101"/>
        <v>56.46</v>
      </c>
      <c r="G1643" s="4">
        <f t="shared" si="102"/>
        <v>58.79</v>
      </c>
      <c r="H1643" s="4">
        <f t="shared" si="103"/>
        <v>58.79</v>
      </c>
    </row>
    <row r="1644" spans="1:8" x14ac:dyDescent="0.35">
      <c r="A1644" s="5">
        <v>41750</v>
      </c>
      <c r="B1644" s="4">
        <f>VLOOKUP($A1644,'Implied Correlation'!D:E,2,0)</f>
        <v>61.41</v>
      </c>
      <c r="C1644" s="4">
        <f>VLOOKUP($A1644,'Implied Correlation'!G:H,2,0)</f>
        <v>57.1</v>
      </c>
      <c r="D1644" s="4" t="e">
        <f>VLOOKUP($A1644,'Implied Correlation'!A:B,2,0)</f>
        <v>#N/A</v>
      </c>
      <c r="E1644" s="4">
        <f t="shared" si="100"/>
        <v>61.41</v>
      </c>
      <c r="F1644" s="4">
        <f t="shared" si="101"/>
        <v>57.1</v>
      </c>
      <c r="G1644" s="4">
        <f t="shared" si="102"/>
        <v>59.254999999999995</v>
      </c>
      <c r="H1644" s="4">
        <f t="shared" si="103"/>
        <v>59.254999999999995</v>
      </c>
    </row>
    <row r="1645" spans="1:8" x14ac:dyDescent="0.35">
      <c r="A1645" s="5">
        <v>41751</v>
      </c>
      <c r="B1645" s="4">
        <f>VLOOKUP($A1645,'Implied Correlation'!D:E,2,0)</f>
        <v>60.63</v>
      </c>
      <c r="C1645" s="4">
        <f>VLOOKUP($A1645,'Implied Correlation'!G:H,2,0)</f>
        <v>56.4</v>
      </c>
      <c r="D1645" s="4" t="e">
        <f>VLOOKUP($A1645,'Implied Correlation'!A:B,2,0)</f>
        <v>#N/A</v>
      </c>
      <c r="E1645" s="4">
        <f t="shared" si="100"/>
        <v>60.63</v>
      </c>
      <c r="F1645" s="4">
        <f t="shared" si="101"/>
        <v>56.4</v>
      </c>
      <c r="G1645" s="4">
        <f t="shared" si="102"/>
        <v>58.515000000000001</v>
      </c>
      <c r="H1645" s="4">
        <f t="shared" si="103"/>
        <v>58.515000000000008</v>
      </c>
    </row>
    <row r="1646" spans="1:8" x14ac:dyDescent="0.35">
      <c r="A1646" s="5">
        <v>41752</v>
      </c>
      <c r="B1646" s="4">
        <f>VLOOKUP($A1646,'Implied Correlation'!D:E,2,0)</f>
        <v>60.59</v>
      </c>
      <c r="C1646" s="4">
        <f>VLOOKUP($A1646,'Implied Correlation'!G:H,2,0)</f>
        <v>56.59</v>
      </c>
      <c r="D1646" s="4" t="e">
        <f>VLOOKUP($A1646,'Implied Correlation'!A:B,2,0)</f>
        <v>#N/A</v>
      </c>
      <c r="E1646" s="4">
        <f t="shared" si="100"/>
        <v>60.59</v>
      </c>
      <c r="F1646" s="4">
        <f t="shared" si="101"/>
        <v>56.59</v>
      </c>
      <c r="G1646" s="4">
        <f t="shared" si="102"/>
        <v>58.59</v>
      </c>
      <c r="H1646" s="4">
        <f t="shared" si="103"/>
        <v>58.59</v>
      </c>
    </row>
    <row r="1647" spans="1:8" x14ac:dyDescent="0.35">
      <c r="A1647" s="5">
        <v>41753</v>
      </c>
      <c r="B1647" s="4">
        <f>VLOOKUP($A1647,'Implied Correlation'!D:E,2,0)</f>
        <v>61.91</v>
      </c>
      <c r="C1647" s="4">
        <f>VLOOKUP($A1647,'Implied Correlation'!G:H,2,0)</f>
        <v>57.22</v>
      </c>
      <c r="D1647" s="4" t="e">
        <f>VLOOKUP($A1647,'Implied Correlation'!A:B,2,0)</f>
        <v>#N/A</v>
      </c>
      <c r="E1647" s="4">
        <f t="shared" si="100"/>
        <v>61.91</v>
      </c>
      <c r="F1647" s="4">
        <f t="shared" si="101"/>
        <v>57.22</v>
      </c>
      <c r="G1647" s="4">
        <f t="shared" si="102"/>
        <v>59.564999999999998</v>
      </c>
      <c r="H1647" s="4">
        <f t="shared" si="103"/>
        <v>59.564999999999998</v>
      </c>
    </row>
    <row r="1648" spans="1:8" x14ac:dyDescent="0.35">
      <c r="A1648" s="5">
        <v>41754</v>
      </c>
      <c r="B1648" s="4">
        <f>VLOOKUP($A1648,'Implied Correlation'!D:E,2,0)</f>
        <v>61.7</v>
      </c>
      <c r="C1648" s="4">
        <f>VLOOKUP($A1648,'Implied Correlation'!G:H,2,0)</f>
        <v>58.39</v>
      </c>
      <c r="D1648" s="4" t="e">
        <f>VLOOKUP($A1648,'Implied Correlation'!A:B,2,0)</f>
        <v>#N/A</v>
      </c>
      <c r="E1648" s="4">
        <f t="shared" si="100"/>
        <v>61.7</v>
      </c>
      <c r="F1648" s="4">
        <f t="shared" si="101"/>
        <v>58.39</v>
      </c>
      <c r="G1648" s="4">
        <f t="shared" si="102"/>
        <v>60.045000000000002</v>
      </c>
      <c r="H1648" s="4">
        <f t="shared" si="103"/>
        <v>60.044999999999995</v>
      </c>
    </row>
    <row r="1649" spans="1:8" x14ac:dyDescent="0.35">
      <c r="A1649" s="5">
        <v>41757</v>
      </c>
      <c r="B1649" s="4">
        <f>VLOOKUP($A1649,'Implied Correlation'!D:E,2,0)</f>
        <v>59.08</v>
      </c>
      <c r="C1649" s="4">
        <f>VLOOKUP($A1649,'Implied Correlation'!G:H,2,0)</f>
        <v>55.87</v>
      </c>
      <c r="D1649" s="4" t="e">
        <f>VLOOKUP($A1649,'Implied Correlation'!A:B,2,0)</f>
        <v>#N/A</v>
      </c>
      <c r="E1649" s="4">
        <f t="shared" si="100"/>
        <v>59.08</v>
      </c>
      <c r="F1649" s="4">
        <f t="shared" si="101"/>
        <v>55.87</v>
      </c>
      <c r="G1649" s="4">
        <f t="shared" si="102"/>
        <v>57.474999999999994</v>
      </c>
      <c r="H1649" s="4">
        <f t="shared" si="103"/>
        <v>57.474999999999994</v>
      </c>
    </row>
    <row r="1650" spans="1:8" x14ac:dyDescent="0.35">
      <c r="A1650" s="5">
        <v>41758</v>
      </c>
      <c r="B1650" s="4">
        <f>VLOOKUP($A1650,'Implied Correlation'!D:E,2,0)</f>
        <v>59.15</v>
      </c>
      <c r="C1650" s="4">
        <f>VLOOKUP($A1650,'Implied Correlation'!G:H,2,0)</f>
        <v>55.3</v>
      </c>
      <c r="D1650" s="4" t="e">
        <f>VLOOKUP($A1650,'Implied Correlation'!A:B,2,0)</f>
        <v>#N/A</v>
      </c>
      <c r="E1650" s="4">
        <f t="shared" si="100"/>
        <v>59.15</v>
      </c>
      <c r="F1650" s="4">
        <f t="shared" si="101"/>
        <v>55.3</v>
      </c>
      <c r="G1650" s="4">
        <f t="shared" si="102"/>
        <v>57.224999999999994</v>
      </c>
      <c r="H1650" s="4">
        <f t="shared" si="103"/>
        <v>57.224999999999994</v>
      </c>
    </row>
    <row r="1651" spans="1:8" x14ac:dyDescent="0.35">
      <c r="A1651" s="5">
        <v>41759</v>
      </c>
      <c r="B1651" s="4">
        <f>VLOOKUP($A1651,'Implied Correlation'!D:E,2,0)</f>
        <v>58.78</v>
      </c>
      <c r="C1651" s="4">
        <f>VLOOKUP($A1651,'Implied Correlation'!G:H,2,0)</f>
        <v>54.77</v>
      </c>
      <c r="D1651" s="4" t="e">
        <f>VLOOKUP($A1651,'Implied Correlation'!A:B,2,0)</f>
        <v>#N/A</v>
      </c>
      <c r="E1651" s="4">
        <f t="shared" si="100"/>
        <v>58.78</v>
      </c>
      <c r="F1651" s="4">
        <f t="shared" si="101"/>
        <v>54.77</v>
      </c>
      <c r="G1651" s="4">
        <f t="shared" si="102"/>
        <v>56.775000000000006</v>
      </c>
      <c r="H1651" s="4">
        <f t="shared" si="103"/>
        <v>56.775000000000006</v>
      </c>
    </row>
    <row r="1652" spans="1:8" x14ac:dyDescent="0.35">
      <c r="A1652" s="5">
        <v>41760</v>
      </c>
      <c r="B1652" s="4">
        <f>VLOOKUP($A1652,'Implied Correlation'!D:E,2,0)</f>
        <v>59.09</v>
      </c>
      <c r="C1652" s="4">
        <f>VLOOKUP($A1652,'Implied Correlation'!G:H,2,0)</f>
        <v>55.51</v>
      </c>
      <c r="D1652" s="4" t="e">
        <f>VLOOKUP($A1652,'Implied Correlation'!A:B,2,0)</f>
        <v>#N/A</v>
      </c>
      <c r="E1652" s="4">
        <f t="shared" si="100"/>
        <v>59.09</v>
      </c>
      <c r="F1652" s="4">
        <f t="shared" si="101"/>
        <v>55.51</v>
      </c>
      <c r="G1652" s="4">
        <f t="shared" si="102"/>
        <v>57.3</v>
      </c>
      <c r="H1652" s="4">
        <f t="shared" si="103"/>
        <v>57.29999999999999</v>
      </c>
    </row>
    <row r="1653" spans="1:8" x14ac:dyDescent="0.35">
      <c r="A1653" s="5">
        <v>41761</v>
      </c>
      <c r="B1653" s="4">
        <f>VLOOKUP($A1653,'Implied Correlation'!D:E,2,0)</f>
        <v>59.94</v>
      </c>
      <c r="C1653" s="4">
        <f>VLOOKUP($A1653,'Implied Correlation'!G:H,2,0)</f>
        <v>57.13</v>
      </c>
      <c r="D1653" s="4" t="e">
        <f>VLOOKUP($A1653,'Implied Correlation'!A:B,2,0)</f>
        <v>#N/A</v>
      </c>
      <c r="E1653" s="4">
        <f t="shared" si="100"/>
        <v>59.94</v>
      </c>
      <c r="F1653" s="4">
        <f t="shared" si="101"/>
        <v>57.13</v>
      </c>
      <c r="G1653" s="4">
        <f t="shared" si="102"/>
        <v>58.534999999999997</v>
      </c>
      <c r="H1653" s="4">
        <f t="shared" si="103"/>
        <v>58.534999999999997</v>
      </c>
    </row>
    <row r="1654" spans="1:8" x14ac:dyDescent="0.35">
      <c r="A1654" s="5">
        <v>41764</v>
      </c>
      <c r="B1654" s="4">
        <f>VLOOKUP($A1654,'Implied Correlation'!D:E,2,0)</f>
        <v>60.49</v>
      </c>
      <c r="C1654" s="4">
        <f>VLOOKUP($A1654,'Implied Correlation'!G:H,2,0)</f>
        <v>57.44</v>
      </c>
      <c r="D1654" s="4" t="e">
        <f>VLOOKUP($A1654,'Implied Correlation'!A:B,2,0)</f>
        <v>#N/A</v>
      </c>
      <c r="E1654" s="4">
        <f t="shared" si="100"/>
        <v>60.49</v>
      </c>
      <c r="F1654" s="4">
        <f t="shared" si="101"/>
        <v>57.44</v>
      </c>
      <c r="G1654" s="4">
        <f t="shared" si="102"/>
        <v>58.965000000000003</v>
      </c>
      <c r="H1654" s="4">
        <f t="shared" si="103"/>
        <v>58.965000000000003</v>
      </c>
    </row>
    <row r="1655" spans="1:8" x14ac:dyDescent="0.35">
      <c r="A1655" s="5">
        <v>41765</v>
      </c>
      <c r="B1655" s="4">
        <f>VLOOKUP($A1655,'Implied Correlation'!D:E,2,0)</f>
        <v>60.49</v>
      </c>
      <c r="C1655" s="4">
        <f>VLOOKUP($A1655,'Implied Correlation'!G:H,2,0)</f>
        <v>57.62</v>
      </c>
      <c r="D1655" s="4" t="e">
        <f>VLOOKUP($A1655,'Implied Correlation'!A:B,2,0)</f>
        <v>#N/A</v>
      </c>
      <c r="E1655" s="4">
        <f t="shared" si="100"/>
        <v>60.49</v>
      </c>
      <c r="F1655" s="4">
        <f t="shared" si="101"/>
        <v>57.62</v>
      </c>
      <c r="G1655" s="4">
        <f t="shared" si="102"/>
        <v>59.055</v>
      </c>
      <c r="H1655" s="4">
        <f t="shared" si="103"/>
        <v>59.055</v>
      </c>
    </row>
    <row r="1656" spans="1:8" x14ac:dyDescent="0.35">
      <c r="A1656" s="5">
        <v>41766</v>
      </c>
      <c r="B1656" s="4">
        <f>VLOOKUP($A1656,'Implied Correlation'!D:E,2,0)</f>
        <v>59.5</v>
      </c>
      <c r="C1656" s="4">
        <f>VLOOKUP($A1656,'Implied Correlation'!G:H,2,0)</f>
        <v>56.46</v>
      </c>
      <c r="D1656" s="4" t="e">
        <f>VLOOKUP($A1656,'Implied Correlation'!A:B,2,0)</f>
        <v>#N/A</v>
      </c>
      <c r="E1656" s="4">
        <f t="shared" si="100"/>
        <v>59.5</v>
      </c>
      <c r="F1656" s="4">
        <f t="shared" si="101"/>
        <v>56.46</v>
      </c>
      <c r="G1656" s="4">
        <f t="shared" si="102"/>
        <v>57.980000000000004</v>
      </c>
      <c r="H1656" s="4">
        <f t="shared" si="103"/>
        <v>57.98</v>
      </c>
    </row>
    <row r="1657" spans="1:8" x14ac:dyDescent="0.35">
      <c r="A1657" s="5">
        <v>41767</v>
      </c>
      <c r="B1657" s="4">
        <f>VLOOKUP($A1657,'Implied Correlation'!D:E,2,0)</f>
        <v>60.22</v>
      </c>
      <c r="C1657" s="4">
        <f>VLOOKUP($A1657,'Implied Correlation'!G:H,2,0)</f>
        <v>56.88</v>
      </c>
      <c r="D1657" s="4" t="e">
        <f>VLOOKUP($A1657,'Implied Correlation'!A:B,2,0)</f>
        <v>#N/A</v>
      </c>
      <c r="E1657" s="4">
        <f t="shared" si="100"/>
        <v>60.22</v>
      </c>
      <c r="F1657" s="4">
        <f t="shared" si="101"/>
        <v>56.88</v>
      </c>
      <c r="G1657" s="4">
        <f t="shared" si="102"/>
        <v>58.55</v>
      </c>
      <c r="H1657" s="4">
        <f t="shared" si="103"/>
        <v>58.54999999999999</v>
      </c>
    </row>
    <row r="1658" spans="1:8" x14ac:dyDescent="0.35">
      <c r="A1658" s="5">
        <v>41768</v>
      </c>
      <c r="B1658" s="4">
        <f>VLOOKUP($A1658,'Implied Correlation'!D:E,2,0)</f>
        <v>59.67</v>
      </c>
      <c r="C1658" s="4">
        <f>VLOOKUP($A1658,'Implied Correlation'!G:H,2,0)</f>
        <v>56.53</v>
      </c>
      <c r="D1658" s="4" t="e">
        <f>VLOOKUP($A1658,'Implied Correlation'!A:B,2,0)</f>
        <v>#N/A</v>
      </c>
      <c r="E1658" s="4">
        <f t="shared" si="100"/>
        <v>59.67</v>
      </c>
      <c r="F1658" s="4">
        <f t="shared" si="101"/>
        <v>56.53</v>
      </c>
      <c r="G1658" s="4">
        <f t="shared" si="102"/>
        <v>58.1</v>
      </c>
      <c r="H1658" s="4">
        <f t="shared" si="103"/>
        <v>58.1</v>
      </c>
    </row>
    <row r="1659" spans="1:8" x14ac:dyDescent="0.35">
      <c r="A1659" s="5">
        <v>41771</v>
      </c>
      <c r="B1659" s="4">
        <f>VLOOKUP($A1659,'Implied Correlation'!D:E,2,0)</f>
        <v>59.53</v>
      </c>
      <c r="C1659" s="4">
        <f>VLOOKUP($A1659,'Implied Correlation'!G:H,2,0)</f>
        <v>54.84</v>
      </c>
      <c r="D1659" s="4" t="e">
        <f>VLOOKUP($A1659,'Implied Correlation'!A:B,2,0)</f>
        <v>#N/A</v>
      </c>
      <c r="E1659" s="4">
        <f t="shared" si="100"/>
        <v>59.53</v>
      </c>
      <c r="F1659" s="4">
        <f t="shared" si="101"/>
        <v>54.84</v>
      </c>
      <c r="G1659" s="4">
        <f t="shared" si="102"/>
        <v>57.185000000000002</v>
      </c>
      <c r="H1659" s="4">
        <f t="shared" si="103"/>
        <v>57.185000000000002</v>
      </c>
    </row>
    <row r="1660" spans="1:8" x14ac:dyDescent="0.35">
      <c r="A1660" s="5">
        <v>41772</v>
      </c>
      <c r="B1660" s="4">
        <f>VLOOKUP($A1660,'Implied Correlation'!D:E,2,0)</f>
        <v>59.15</v>
      </c>
      <c r="C1660" s="4">
        <f>VLOOKUP($A1660,'Implied Correlation'!G:H,2,0)</f>
        <v>55.25</v>
      </c>
      <c r="D1660" s="4" t="e">
        <f>VLOOKUP($A1660,'Implied Correlation'!A:B,2,0)</f>
        <v>#N/A</v>
      </c>
      <c r="E1660" s="4">
        <f t="shared" si="100"/>
        <v>59.15</v>
      </c>
      <c r="F1660" s="4">
        <f t="shared" si="101"/>
        <v>55.25</v>
      </c>
      <c r="G1660" s="4">
        <f t="shared" si="102"/>
        <v>57.2</v>
      </c>
      <c r="H1660" s="4">
        <f t="shared" si="103"/>
        <v>57.20000000000001</v>
      </c>
    </row>
    <row r="1661" spans="1:8" x14ac:dyDescent="0.35">
      <c r="A1661" s="5">
        <v>41773</v>
      </c>
      <c r="B1661" s="4">
        <f>VLOOKUP($A1661,'Implied Correlation'!D:E,2,0)</f>
        <v>60.37</v>
      </c>
      <c r="C1661" s="4">
        <f>VLOOKUP($A1661,'Implied Correlation'!G:H,2,0)</f>
        <v>56.55</v>
      </c>
      <c r="D1661" s="4" t="e">
        <f>VLOOKUP($A1661,'Implied Correlation'!A:B,2,0)</f>
        <v>#N/A</v>
      </c>
      <c r="E1661" s="4">
        <f t="shared" si="100"/>
        <v>60.37</v>
      </c>
      <c r="F1661" s="4">
        <f t="shared" si="101"/>
        <v>56.55</v>
      </c>
      <c r="G1661" s="4">
        <f t="shared" si="102"/>
        <v>58.459999999999994</v>
      </c>
      <c r="H1661" s="4">
        <f t="shared" si="103"/>
        <v>58.46</v>
      </c>
    </row>
    <row r="1662" spans="1:8" x14ac:dyDescent="0.35">
      <c r="A1662" s="5">
        <v>41774</v>
      </c>
      <c r="B1662" s="4">
        <f>VLOOKUP($A1662,'Implied Correlation'!D:E,2,0)</f>
        <v>60.61</v>
      </c>
      <c r="C1662" s="4">
        <f>VLOOKUP($A1662,'Implied Correlation'!G:H,2,0)</f>
        <v>58.51</v>
      </c>
      <c r="D1662" s="4" t="e">
        <f>VLOOKUP($A1662,'Implied Correlation'!A:B,2,0)</f>
        <v>#N/A</v>
      </c>
      <c r="E1662" s="4">
        <f t="shared" si="100"/>
        <v>60.61</v>
      </c>
      <c r="F1662" s="4">
        <f t="shared" si="101"/>
        <v>58.51</v>
      </c>
      <c r="G1662" s="4">
        <f t="shared" si="102"/>
        <v>59.56</v>
      </c>
      <c r="H1662" s="4">
        <f t="shared" si="103"/>
        <v>59.56</v>
      </c>
    </row>
    <row r="1663" spans="1:8" x14ac:dyDescent="0.35">
      <c r="A1663" s="5">
        <v>41775</v>
      </c>
      <c r="B1663" s="4">
        <f>VLOOKUP($A1663,'Implied Correlation'!D:E,2,0)</f>
        <v>59.32</v>
      </c>
      <c r="C1663" s="4">
        <f>VLOOKUP($A1663,'Implied Correlation'!G:H,2,0)</f>
        <v>55.62</v>
      </c>
      <c r="D1663" s="4" t="e">
        <f>VLOOKUP($A1663,'Implied Correlation'!A:B,2,0)</f>
        <v>#N/A</v>
      </c>
      <c r="E1663" s="4">
        <f t="shared" si="100"/>
        <v>59.32</v>
      </c>
      <c r="F1663" s="4">
        <f t="shared" si="101"/>
        <v>55.62</v>
      </c>
      <c r="G1663" s="4">
        <f t="shared" si="102"/>
        <v>57.47</v>
      </c>
      <c r="H1663" s="4">
        <f t="shared" si="103"/>
        <v>57.47</v>
      </c>
    </row>
    <row r="1664" spans="1:8" x14ac:dyDescent="0.35">
      <c r="A1664" s="5">
        <v>41778</v>
      </c>
      <c r="B1664" s="4">
        <f>VLOOKUP($A1664,'Implied Correlation'!D:E,2,0)</f>
        <v>59.32</v>
      </c>
      <c r="C1664" s="4">
        <f>VLOOKUP($A1664,'Implied Correlation'!G:H,2,0)</f>
        <v>56.19</v>
      </c>
      <c r="D1664" s="4" t="e">
        <f>VLOOKUP($A1664,'Implied Correlation'!A:B,2,0)</f>
        <v>#N/A</v>
      </c>
      <c r="E1664" s="4">
        <f t="shared" si="100"/>
        <v>59.32</v>
      </c>
      <c r="F1664" s="4">
        <f t="shared" si="101"/>
        <v>56.19</v>
      </c>
      <c r="G1664" s="4">
        <f t="shared" si="102"/>
        <v>57.754999999999995</v>
      </c>
      <c r="H1664" s="4">
        <f t="shared" si="103"/>
        <v>57.754999999999995</v>
      </c>
    </row>
    <row r="1665" spans="1:8" x14ac:dyDescent="0.35">
      <c r="A1665" s="5">
        <v>41779</v>
      </c>
      <c r="B1665" s="4">
        <f>VLOOKUP($A1665,'Implied Correlation'!D:E,2,0)</f>
        <v>59.99</v>
      </c>
      <c r="C1665" s="4">
        <f>VLOOKUP($A1665,'Implied Correlation'!G:H,2,0)</f>
        <v>57.41</v>
      </c>
      <c r="D1665" s="4" t="e">
        <f>VLOOKUP($A1665,'Implied Correlation'!A:B,2,0)</f>
        <v>#N/A</v>
      </c>
      <c r="E1665" s="4">
        <f t="shared" si="100"/>
        <v>59.99</v>
      </c>
      <c r="F1665" s="4">
        <f t="shared" si="101"/>
        <v>57.41</v>
      </c>
      <c r="G1665" s="4">
        <f t="shared" si="102"/>
        <v>58.7</v>
      </c>
      <c r="H1665" s="4">
        <f t="shared" si="103"/>
        <v>58.70000000000001</v>
      </c>
    </row>
    <row r="1666" spans="1:8" x14ac:dyDescent="0.35">
      <c r="A1666" s="5">
        <v>41780</v>
      </c>
      <c r="B1666" s="4">
        <f>VLOOKUP($A1666,'Implied Correlation'!D:E,2,0)</f>
        <v>58.67</v>
      </c>
      <c r="C1666" s="4">
        <f>VLOOKUP($A1666,'Implied Correlation'!G:H,2,0)</f>
        <v>55.63</v>
      </c>
      <c r="D1666" s="4" t="e">
        <f>VLOOKUP($A1666,'Implied Correlation'!A:B,2,0)</f>
        <v>#N/A</v>
      </c>
      <c r="E1666" s="4">
        <f t="shared" si="100"/>
        <v>58.67</v>
      </c>
      <c r="F1666" s="4">
        <f t="shared" si="101"/>
        <v>55.63</v>
      </c>
      <c r="G1666" s="4">
        <f t="shared" si="102"/>
        <v>57.150000000000006</v>
      </c>
      <c r="H1666" s="4">
        <f t="shared" si="103"/>
        <v>57.150000000000006</v>
      </c>
    </row>
    <row r="1667" spans="1:8" x14ac:dyDescent="0.35">
      <c r="A1667" s="5">
        <v>41781</v>
      </c>
      <c r="B1667" s="4">
        <f>VLOOKUP($A1667,'Implied Correlation'!D:E,2,0)</f>
        <v>60.38</v>
      </c>
      <c r="C1667" s="4">
        <f>VLOOKUP($A1667,'Implied Correlation'!G:H,2,0)</f>
        <v>57.1</v>
      </c>
      <c r="D1667" s="4" t="e">
        <f>VLOOKUP($A1667,'Implied Correlation'!A:B,2,0)</f>
        <v>#N/A</v>
      </c>
      <c r="E1667" s="4">
        <f t="shared" ref="E1667:E1730" si="104">IF(ISNA(B1667),IF(AND(ISNA(C1667),ISNA(D1667)),IF(ISNA(C1667),D1667,C1667),AVERAGE(C1667,D1667)),B1667)</f>
        <v>60.38</v>
      </c>
      <c r="F1667" s="4">
        <f t="shared" ref="F1667:F1730" si="105">IF(ISNA(C1667),IF(AND(ISNA(D1667),ISNA(B1667)),IF(ISNA(D1667),B1667,D1667),AVERAGE(D1667,B1667)),C1667)</f>
        <v>57.1</v>
      </c>
      <c r="G1667" s="4">
        <f t="shared" ref="G1667:G1730" si="106">IF(ISNA(D1667),IF(AND(ISNA(B1667),ISNA(C1667)),IF(ISNA(B1667),C1667,B1667),AVERAGE(B1667,C1667)),D1667)</f>
        <v>58.74</v>
      </c>
      <c r="H1667" s="4">
        <f t="shared" ref="H1667:H1730" si="107">AVERAGE(E1667:G1667)</f>
        <v>58.74</v>
      </c>
    </row>
    <row r="1668" spans="1:8" x14ac:dyDescent="0.35">
      <c r="A1668" s="5">
        <v>41782</v>
      </c>
      <c r="B1668" s="4">
        <f>VLOOKUP($A1668,'Implied Correlation'!D:E,2,0)</f>
        <v>60.18</v>
      </c>
      <c r="C1668" s="4">
        <f>VLOOKUP($A1668,'Implied Correlation'!G:H,2,0)</f>
        <v>56.57</v>
      </c>
      <c r="D1668" s="4" t="e">
        <f>VLOOKUP($A1668,'Implied Correlation'!A:B,2,0)</f>
        <v>#N/A</v>
      </c>
      <c r="E1668" s="4">
        <f t="shared" si="104"/>
        <v>60.18</v>
      </c>
      <c r="F1668" s="4">
        <f t="shared" si="105"/>
        <v>56.57</v>
      </c>
      <c r="G1668" s="4">
        <f t="shared" si="106"/>
        <v>58.375</v>
      </c>
      <c r="H1668" s="4">
        <f t="shared" si="107"/>
        <v>58.375</v>
      </c>
    </row>
    <row r="1669" spans="1:8" x14ac:dyDescent="0.35">
      <c r="A1669" s="5">
        <v>41786</v>
      </c>
      <c r="B1669" s="4">
        <f>VLOOKUP($A1669,'Implied Correlation'!D:E,2,0)</f>
        <v>59.83</v>
      </c>
      <c r="C1669" s="4">
        <f>VLOOKUP($A1669,'Implied Correlation'!G:H,2,0)</f>
        <v>55.51</v>
      </c>
      <c r="D1669" s="4" t="e">
        <f>VLOOKUP($A1669,'Implied Correlation'!A:B,2,0)</f>
        <v>#N/A</v>
      </c>
      <c r="E1669" s="4">
        <f t="shared" si="104"/>
        <v>59.83</v>
      </c>
      <c r="F1669" s="4">
        <f t="shared" si="105"/>
        <v>55.51</v>
      </c>
      <c r="G1669" s="4">
        <f t="shared" si="106"/>
        <v>57.67</v>
      </c>
      <c r="H1669" s="4">
        <f t="shared" si="107"/>
        <v>57.669999999999995</v>
      </c>
    </row>
    <row r="1670" spans="1:8" x14ac:dyDescent="0.35">
      <c r="A1670" s="5">
        <v>41787</v>
      </c>
      <c r="B1670" s="4">
        <f>VLOOKUP($A1670,'Implied Correlation'!D:E,2,0)</f>
        <v>60.83</v>
      </c>
      <c r="C1670" s="4">
        <f>VLOOKUP($A1670,'Implied Correlation'!G:H,2,0)</f>
        <v>55.17</v>
      </c>
      <c r="D1670" s="4" t="e">
        <f>VLOOKUP($A1670,'Implied Correlation'!A:B,2,0)</f>
        <v>#N/A</v>
      </c>
      <c r="E1670" s="4">
        <f t="shared" si="104"/>
        <v>60.83</v>
      </c>
      <c r="F1670" s="4">
        <f t="shared" si="105"/>
        <v>55.17</v>
      </c>
      <c r="G1670" s="4">
        <f t="shared" si="106"/>
        <v>58</v>
      </c>
      <c r="H1670" s="4">
        <f t="shared" si="107"/>
        <v>58</v>
      </c>
    </row>
    <row r="1671" spans="1:8" x14ac:dyDescent="0.35">
      <c r="A1671" s="5">
        <v>41788</v>
      </c>
      <c r="B1671" s="4">
        <f>VLOOKUP($A1671,'Implied Correlation'!D:E,2,0)</f>
        <v>60.77</v>
      </c>
      <c r="C1671" s="4">
        <f>VLOOKUP($A1671,'Implied Correlation'!G:H,2,0)</f>
        <v>54.4</v>
      </c>
      <c r="D1671" s="4" t="e">
        <f>VLOOKUP($A1671,'Implied Correlation'!A:B,2,0)</f>
        <v>#N/A</v>
      </c>
      <c r="E1671" s="4">
        <f t="shared" si="104"/>
        <v>60.77</v>
      </c>
      <c r="F1671" s="4">
        <f t="shared" si="105"/>
        <v>54.4</v>
      </c>
      <c r="G1671" s="4">
        <f t="shared" si="106"/>
        <v>57.585000000000001</v>
      </c>
      <c r="H1671" s="4">
        <f t="shared" si="107"/>
        <v>57.585000000000001</v>
      </c>
    </row>
    <row r="1672" spans="1:8" x14ac:dyDescent="0.35">
      <c r="A1672" s="5">
        <v>41789</v>
      </c>
      <c r="B1672" s="4">
        <f>VLOOKUP($A1672,'Implied Correlation'!D:E,2,0)</f>
        <v>60.62</v>
      </c>
      <c r="C1672" s="4">
        <f>VLOOKUP($A1672,'Implied Correlation'!G:H,2,0)</f>
        <v>55.24</v>
      </c>
      <c r="D1672" s="4" t="e">
        <f>VLOOKUP($A1672,'Implied Correlation'!A:B,2,0)</f>
        <v>#N/A</v>
      </c>
      <c r="E1672" s="4">
        <f t="shared" si="104"/>
        <v>60.62</v>
      </c>
      <c r="F1672" s="4">
        <f t="shared" si="105"/>
        <v>55.24</v>
      </c>
      <c r="G1672" s="4">
        <f t="shared" si="106"/>
        <v>57.93</v>
      </c>
      <c r="H1672" s="4">
        <f t="shared" si="107"/>
        <v>57.93</v>
      </c>
    </row>
    <row r="1673" spans="1:8" x14ac:dyDescent="0.35">
      <c r="A1673" s="5">
        <v>41792</v>
      </c>
      <c r="B1673" s="4">
        <f>VLOOKUP($A1673,'Implied Correlation'!D:E,2,0)</f>
        <v>62.25</v>
      </c>
      <c r="C1673" s="4">
        <f>VLOOKUP($A1673,'Implied Correlation'!G:H,2,0)</f>
        <v>55.49</v>
      </c>
      <c r="D1673" s="4" t="e">
        <f>VLOOKUP($A1673,'Implied Correlation'!A:B,2,0)</f>
        <v>#N/A</v>
      </c>
      <c r="E1673" s="4">
        <f t="shared" si="104"/>
        <v>62.25</v>
      </c>
      <c r="F1673" s="4">
        <f t="shared" si="105"/>
        <v>55.49</v>
      </c>
      <c r="G1673" s="4">
        <f t="shared" si="106"/>
        <v>58.870000000000005</v>
      </c>
      <c r="H1673" s="4">
        <f t="shared" si="107"/>
        <v>58.870000000000005</v>
      </c>
    </row>
    <row r="1674" spans="1:8" x14ac:dyDescent="0.35">
      <c r="A1674" s="5">
        <v>41793</v>
      </c>
      <c r="B1674" s="4">
        <f>VLOOKUP($A1674,'Implied Correlation'!D:E,2,0)</f>
        <v>60.27</v>
      </c>
      <c r="C1674" s="4">
        <f>VLOOKUP($A1674,'Implied Correlation'!G:H,2,0)</f>
        <v>54.63</v>
      </c>
      <c r="D1674" s="4" t="e">
        <f>VLOOKUP($A1674,'Implied Correlation'!A:B,2,0)</f>
        <v>#N/A</v>
      </c>
      <c r="E1674" s="4">
        <f t="shared" si="104"/>
        <v>60.27</v>
      </c>
      <c r="F1674" s="4">
        <f t="shared" si="105"/>
        <v>54.63</v>
      </c>
      <c r="G1674" s="4">
        <f t="shared" si="106"/>
        <v>57.45</v>
      </c>
      <c r="H1674" s="4">
        <f t="shared" si="107"/>
        <v>57.45000000000001</v>
      </c>
    </row>
    <row r="1675" spans="1:8" x14ac:dyDescent="0.35">
      <c r="A1675" s="5">
        <v>41794</v>
      </c>
      <c r="B1675" s="4">
        <f>VLOOKUP($A1675,'Implied Correlation'!D:E,2,0)</f>
        <v>60.06</v>
      </c>
      <c r="C1675" s="4">
        <f>VLOOKUP($A1675,'Implied Correlation'!G:H,2,0)</f>
        <v>52.91</v>
      </c>
      <c r="D1675" s="4" t="e">
        <f>VLOOKUP($A1675,'Implied Correlation'!A:B,2,0)</f>
        <v>#N/A</v>
      </c>
      <c r="E1675" s="4">
        <f t="shared" si="104"/>
        <v>60.06</v>
      </c>
      <c r="F1675" s="4">
        <f t="shared" si="105"/>
        <v>52.91</v>
      </c>
      <c r="G1675" s="4">
        <f t="shared" si="106"/>
        <v>56.484999999999999</v>
      </c>
      <c r="H1675" s="4">
        <f t="shared" si="107"/>
        <v>56.484999999999992</v>
      </c>
    </row>
    <row r="1676" spans="1:8" x14ac:dyDescent="0.35">
      <c r="A1676" s="5">
        <v>41795</v>
      </c>
      <c r="B1676" s="4">
        <f>VLOOKUP($A1676,'Implied Correlation'!D:E,2,0)</f>
        <v>59.14</v>
      </c>
      <c r="C1676" s="4">
        <f>VLOOKUP($A1676,'Implied Correlation'!G:H,2,0)</f>
        <v>51.27</v>
      </c>
      <c r="D1676" s="4" t="e">
        <f>VLOOKUP($A1676,'Implied Correlation'!A:B,2,0)</f>
        <v>#N/A</v>
      </c>
      <c r="E1676" s="4">
        <f t="shared" si="104"/>
        <v>59.14</v>
      </c>
      <c r="F1676" s="4">
        <f t="shared" si="105"/>
        <v>51.27</v>
      </c>
      <c r="G1676" s="4">
        <f t="shared" si="106"/>
        <v>55.204999999999998</v>
      </c>
      <c r="H1676" s="4">
        <f t="shared" si="107"/>
        <v>55.205000000000005</v>
      </c>
    </row>
    <row r="1677" spans="1:8" x14ac:dyDescent="0.35">
      <c r="A1677" s="5">
        <v>41796</v>
      </c>
      <c r="B1677" s="4">
        <f>VLOOKUP($A1677,'Implied Correlation'!D:E,2,0)</f>
        <v>56.49</v>
      </c>
      <c r="C1677" s="4">
        <f>VLOOKUP($A1677,'Implied Correlation'!G:H,2,0)</f>
        <v>48.25</v>
      </c>
      <c r="D1677" s="4" t="e">
        <f>VLOOKUP($A1677,'Implied Correlation'!A:B,2,0)</f>
        <v>#N/A</v>
      </c>
      <c r="E1677" s="4">
        <f t="shared" si="104"/>
        <v>56.49</v>
      </c>
      <c r="F1677" s="4">
        <f t="shared" si="105"/>
        <v>48.25</v>
      </c>
      <c r="G1677" s="4">
        <f t="shared" si="106"/>
        <v>52.370000000000005</v>
      </c>
      <c r="H1677" s="4">
        <f t="shared" si="107"/>
        <v>52.370000000000005</v>
      </c>
    </row>
    <row r="1678" spans="1:8" x14ac:dyDescent="0.35">
      <c r="A1678" s="5">
        <v>41799</v>
      </c>
      <c r="B1678" s="4">
        <f>VLOOKUP($A1678,'Implied Correlation'!D:E,2,0)</f>
        <v>57.32</v>
      </c>
      <c r="C1678" s="4">
        <f>VLOOKUP($A1678,'Implied Correlation'!G:H,2,0)</f>
        <v>52.21</v>
      </c>
      <c r="D1678" s="4" t="e">
        <f>VLOOKUP($A1678,'Implied Correlation'!A:B,2,0)</f>
        <v>#N/A</v>
      </c>
      <c r="E1678" s="4">
        <f t="shared" si="104"/>
        <v>57.32</v>
      </c>
      <c r="F1678" s="4">
        <f t="shared" si="105"/>
        <v>52.21</v>
      </c>
      <c r="G1678" s="4">
        <f t="shared" si="106"/>
        <v>54.765000000000001</v>
      </c>
      <c r="H1678" s="4">
        <f t="shared" si="107"/>
        <v>54.765000000000008</v>
      </c>
    </row>
    <row r="1679" spans="1:8" x14ac:dyDescent="0.35">
      <c r="A1679" s="5">
        <v>41800</v>
      </c>
      <c r="B1679" s="4">
        <f>VLOOKUP($A1679,'Implied Correlation'!D:E,2,0)</f>
        <v>59.26</v>
      </c>
      <c r="C1679" s="4">
        <f>VLOOKUP($A1679,'Implied Correlation'!G:H,2,0)</f>
        <v>50.1</v>
      </c>
      <c r="D1679" s="4" t="e">
        <f>VLOOKUP($A1679,'Implied Correlation'!A:B,2,0)</f>
        <v>#N/A</v>
      </c>
      <c r="E1679" s="4">
        <f t="shared" si="104"/>
        <v>59.26</v>
      </c>
      <c r="F1679" s="4">
        <f t="shared" si="105"/>
        <v>50.1</v>
      </c>
      <c r="G1679" s="4">
        <f t="shared" si="106"/>
        <v>54.68</v>
      </c>
      <c r="H1679" s="4">
        <f t="shared" si="107"/>
        <v>54.68</v>
      </c>
    </row>
    <row r="1680" spans="1:8" x14ac:dyDescent="0.35">
      <c r="A1680" s="5">
        <v>41801</v>
      </c>
      <c r="B1680" s="4">
        <f>VLOOKUP($A1680,'Implied Correlation'!D:E,2,0)</f>
        <v>59.92</v>
      </c>
      <c r="C1680" s="4">
        <f>VLOOKUP($A1680,'Implied Correlation'!G:H,2,0)</f>
        <v>51.41</v>
      </c>
      <c r="D1680" s="4" t="e">
        <f>VLOOKUP($A1680,'Implied Correlation'!A:B,2,0)</f>
        <v>#N/A</v>
      </c>
      <c r="E1680" s="4">
        <f t="shared" si="104"/>
        <v>59.92</v>
      </c>
      <c r="F1680" s="4">
        <f t="shared" si="105"/>
        <v>51.41</v>
      </c>
      <c r="G1680" s="4">
        <f t="shared" si="106"/>
        <v>55.664999999999999</v>
      </c>
      <c r="H1680" s="4">
        <f t="shared" si="107"/>
        <v>55.664999999999999</v>
      </c>
    </row>
    <row r="1681" spans="1:8" x14ac:dyDescent="0.35">
      <c r="A1681" s="5">
        <v>41802</v>
      </c>
      <c r="B1681" s="4">
        <f>VLOOKUP($A1681,'Implied Correlation'!D:E,2,0)</f>
        <v>62.43</v>
      </c>
      <c r="C1681" s="4">
        <f>VLOOKUP($A1681,'Implied Correlation'!G:H,2,0)</f>
        <v>54.18</v>
      </c>
      <c r="D1681" s="4" t="e">
        <f>VLOOKUP($A1681,'Implied Correlation'!A:B,2,0)</f>
        <v>#N/A</v>
      </c>
      <c r="E1681" s="4">
        <f t="shared" si="104"/>
        <v>62.43</v>
      </c>
      <c r="F1681" s="4">
        <f t="shared" si="105"/>
        <v>54.18</v>
      </c>
      <c r="G1681" s="4">
        <f t="shared" si="106"/>
        <v>58.305</v>
      </c>
      <c r="H1681" s="4">
        <f t="shared" si="107"/>
        <v>58.305</v>
      </c>
    </row>
    <row r="1682" spans="1:8" x14ac:dyDescent="0.35">
      <c r="A1682" s="5">
        <v>41803</v>
      </c>
      <c r="B1682" s="4">
        <f>VLOOKUP($A1682,'Implied Correlation'!D:E,2,0)</f>
        <v>61.99</v>
      </c>
      <c r="C1682" s="4">
        <f>VLOOKUP($A1682,'Implied Correlation'!G:H,2,0)</f>
        <v>52.94</v>
      </c>
      <c r="D1682" s="4" t="e">
        <f>VLOOKUP($A1682,'Implied Correlation'!A:B,2,0)</f>
        <v>#N/A</v>
      </c>
      <c r="E1682" s="4">
        <f t="shared" si="104"/>
        <v>61.99</v>
      </c>
      <c r="F1682" s="4">
        <f t="shared" si="105"/>
        <v>52.94</v>
      </c>
      <c r="G1682" s="4">
        <f t="shared" si="106"/>
        <v>57.465000000000003</v>
      </c>
      <c r="H1682" s="4">
        <f t="shared" si="107"/>
        <v>57.465000000000003</v>
      </c>
    </row>
    <row r="1683" spans="1:8" x14ac:dyDescent="0.35">
      <c r="A1683" s="5">
        <v>41806</v>
      </c>
      <c r="B1683" s="4">
        <f>VLOOKUP($A1683,'Implied Correlation'!D:E,2,0)</f>
        <v>62.86</v>
      </c>
      <c r="C1683" s="4">
        <f>VLOOKUP($A1683,'Implied Correlation'!G:H,2,0)</f>
        <v>53.23</v>
      </c>
      <c r="D1683" s="4" t="e">
        <f>VLOOKUP($A1683,'Implied Correlation'!A:B,2,0)</f>
        <v>#N/A</v>
      </c>
      <c r="E1683" s="4">
        <f t="shared" si="104"/>
        <v>62.86</v>
      </c>
      <c r="F1683" s="4">
        <f t="shared" si="105"/>
        <v>53.23</v>
      </c>
      <c r="G1683" s="4">
        <f t="shared" si="106"/>
        <v>58.045000000000002</v>
      </c>
      <c r="H1683" s="4">
        <f t="shared" si="107"/>
        <v>58.044999999999995</v>
      </c>
    </row>
    <row r="1684" spans="1:8" x14ac:dyDescent="0.35">
      <c r="A1684" s="5">
        <v>41807</v>
      </c>
      <c r="B1684" s="4">
        <f>VLOOKUP($A1684,'Implied Correlation'!D:E,2,0)</f>
        <v>62.46</v>
      </c>
      <c r="C1684" s="4">
        <f>VLOOKUP($A1684,'Implied Correlation'!G:H,2,0)</f>
        <v>51.69</v>
      </c>
      <c r="D1684" s="4" t="e">
        <f>VLOOKUP($A1684,'Implied Correlation'!A:B,2,0)</f>
        <v>#N/A</v>
      </c>
      <c r="E1684" s="4">
        <f t="shared" si="104"/>
        <v>62.46</v>
      </c>
      <c r="F1684" s="4">
        <f t="shared" si="105"/>
        <v>51.69</v>
      </c>
      <c r="G1684" s="4">
        <f t="shared" si="106"/>
        <v>57.075000000000003</v>
      </c>
      <c r="H1684" s="4">
        <f t="shared" si="107"/>
        <v>57.07500000000001</v>
      </c>
    </row>
    <row r="1685" spans="1:8" x14ac:dyDescent="0.35">
      <c r="A1685" s="5">
        <v>41808</v>
      </c>
      <c r="B1685" s="4">
        <f>VLOOKUP($A1685,'Implied Correlation'!D:E,2,0)</f>
        <v>60.7</v>
      </c>
      <c r="C1685" s="4">
        <f>VLOOKUP($A1685,'Implied Correlation'!G:H,2,0)</f>
        <v>48.07</v>
      </c>
      <c r="D1685" s="4" t="e">
        <f>VLOOKUP($A1685,'Implied Correlation'!A:B,2,0)</f>
        <v>#N/A</v>
      </c>
      <c r="E1685" s="4">
        <f t="shared" si="104"/>
        <v>60.7</v>
      </c>
      <c r="F1685" s="4">
        <f t="shared" si="105"/>
        <v>48.07</v>
      </c>
      <c r="G1685" s="4">
        <f t="shared" si="106"/>
        <v>54.385000000000005</v>
      </c>
      <c r="H1685" s="4">
        <f t="shared" si="107"/>
        <v>54.385000000000012</v>
      </c>
    </row>
    <row r="1686" spans="1:8" x14ac:dyDescent="0.35">
      <c r="A1686" s="5">
        <v>41809</v>
      </c>
      <c r="B1686" s="4">
        <f>VLOOKUP($A1686,'Implied Correlation'!D:E,2,0)</f>
        <v>59.3</v>
      </c>
      <c r="C1686" s="4">
        <f>VLOOKUP($A1686,'Implied Correlation'!G:H,2,0)</f>
        <v>46.43</v>
      </c>
      <c r="D1686" s="4" t="e">
        <f>VLOOKUP($A1686,'Implied Correlation'!A:B,2,0)</f>
        <v>#N/A</v>
      </c>
      <c r="E1686" s="4">
        <f t="shared" si="104"/>
        <v>59.3</v>
      </c>
      <c r="F1686" s="4">
        <f t="shared" si="105"/>
        <v>46.43</v>
      </c>
      <c r="G1686" s="4">
        <f t="shared" si="106"/>
        <v>52.864999999999995</v>
      </c>
      <c r="H1686" s="4">
        <f t="shared" si="107"/>
        <v>52.864999999999988</v>
      </c>
    </row>
    <row r="1687" spans="1:8" x14ac:dyDescent="0.35">
      <c r="A1687" s="5">
        <v>41810</v>
      </c>
      <c r="B1687" s="4">
        <f>VLOOKUP($A1687,'Implied Correlation'!D:E,2,0)</f>
        <v>60.4</v>
      </c>
      <c r="C1687" s="4">
        <f>VLOOKUP($A1687,'Implied Correlation'!G:H,2,0)</f>
        <v>48.39</v>
      </c>
      <c r="D1687" s="4" t="e">
        <f>VLOOKUP($A1687,'Implied Correlation'!A:B,2,0)</f>
        <v>#N/A</v>
      </c>
      <c r="E1687" s="4">
        <f t="shared" si="104"/>
        <v>60.4</v>
      </c>
      <c r="F1687" s="4">
        <f t="shared" si="105"/>
        <v>48.39</v>
      </c>
      <c r="G1687" s="4">
        <f t="shared" si="106"/>
        <v>54.394999999999996</v>
      </c>
      <c r="H1687" s="4">
        <f t="shared" si="107"/>
        <v>54.395000000000003</v>
      </c>
    </row>
    <row r="1688" spans="1:8" x14ac:dyDescent="0.35">
      <c r="A1688" s="5">
        <v>41813</v>
      </c>
      <c r="B1688" s="4">
        <f>VLOOKUP($A1688,'Implied Correlation'!D:E,2,0)</f>
        <v>62.2</v>
      </c>
      <c r="C1688" s="4">
        <f>VLOOKUP($A1688,'Implied Correlation'!G:H,2,0)</f>
        <v>50.09</v>
      </c>
      <c r="D1688" s="4" t="e">
        <f>VLOOKUP($A1688,'Implied Correlation'!A:B,2,0)</f>
        <v>#N/A</v>
      </c>
      <c r="E1688" s="4">
        <f t="shared" si="104"/>
        <v>62.2</v>
      </c>
      <c r="F1688" s="4">
        <f t="shared" si="105"/>
        <v>50.09</v>
      </c>
      <c r="G1688" s="4">
        <f t="shared" si="106"/>
        <v>56.145000000000003</v>
      </c>
      <c r="H1688" s="4">
        <f t="shared" si="107"/>
        <v>56.145000000000003</v>
      </c>
    </row>
    <row r="1689" spans="1:8" x14ac:dyDescent="0.35">
      <c r="A1689" s="5">
        <v>41814</v>
      </c>
      <c r="B1689" s="4">
        <f>VLOOKUP($A1689,'Implied Correlation'!D:E,2,0)</f>
        <v>64.87</v>
      </c>
      <c r="C1689" s="4">
        <f>VLOOKUP($A1689,'Implied Correlation'!G:H,2,0)</f>
        <v>51.96</v>
      </c>
      <c r="D1689" s="4" t="e">
        <f>VLOOKUP($A1689,'Implied Correlation'!A:B,2,0)</f>
        <v>#N/A</v>
      </c>
      <c r="E1689" s="4">
        <f t="shared" si="104"/>
        <v>64.87</v>
      </c>
      <c r="F1689" s="4">
        <f t="shared" si="105"/>
        <v>51.96</v>
      </c>
      <c r="G1689" s="4">
        <f t="shared" si="106"/>
        <v>58.415000000000006</v>
      </c>
      <c r="H1689" s="4">
        <f t="shared" si="107"/>
        <v>58.414999999999999</v>
      </c>
    </row>
    <row r="1690" spans="1:8" x14ac:dyDescent="0.35">
      <c r="A1690" s="5">
        <v>41815</v>
      </c>
      <c r="B1690" s="4">
        <f>VLOOKUP($A1690,'Implied Correlation'!D:E,2,0)</f>
        <v>63.5</v>
      </c>
      <c r="C1690" s="4">
        <f>VLOOKUP($A1690,'Implied Correlation'!G:H,2,0)</f>
        <v>50.6</v>
      </c>
      <c r="D1690" s="4" t="e">
        <f>VLOOKUP($A1690,'Implied Correlation'!A:B,2,0)</f>
        <v>#N/A</v>
      </c>
      <c r="E1690" s="4">
        <f t="shared" si="104"/>
        <v>63.5</v>
      </c>
      <c r="F1690" s="4">
        <f t="shared" si="105"/>
        <v>50.6</v>
      </c>
      <c r="G1690" s="4">
        <f t="shared" si="106"/>
        <v>57.05</v>
      </c>
      <c r="H1690" s="4">
        <f t="shared" si="107"/>
        <v>57.04999999999999</v>
      </c>
    </row>
    <row r="1691" spans="1:8" x14ac:dyDescent="0.35">
      <c r="A1691" s="5">
        <v>41816</v>
      </c>
      <c r="B1691" s="4">
        <f>VLOOKUP($A1691,'Implied Correlation'!D:E,2,0)</f>
        <v>64.31</v>
      </c>
      <c r="C1691" s="4">
        <f>VLOOKUP($A1691,'Implied Correlation'!G:H,2,0)</f>
        <v>50.35</v>
      </c>
      <c r="D1691" s="4" t="e">
        <f>VLOOKUP($A1691,'Implied Correlation'!A:B,2,0)</f>
        <v>#N/A</v>
      </c>
      <c r="E1691" s="4">
        <f t="shared" si="104"/>
        <v>64.31</v>
      </c>
      <c r="F1691" s="4">
        <f t="shared" si="105"/>
        <v>50.35</v>
      </c>
      <c r="G1691" s="4">
        <f t="shared" si="106"/>
        <v>57.33</v>
      </c>
      <c r="H1691" s="4">
        <f t="shared" si="107"/>
        <v>57.330000000000005</v>
      </c>
    </row>
    <row r="1692" spans="1:8" x14ac:dyDescent="0.35">
      <c r="A1692" s="5">
        <v>41817</v>
      </c>
      <c r="B1692" s="4">
        <f>VLOOKUP($A1692,'Implied Correlation'!D:E,2,0)</f>
        <v>62.51</v>
      </c>
      <c r="C1692" s="4">
        <f>VLOOKUP($A1692,'Implied Correlation'!G:H,2,0)</f>
        <v>49.83</v>
      </c>
      <c r="D1692" s="4" t="e">
        <f>VLOOKUP($A1692,'Implied Correlation'!A:B,2,0)</f>
        <v>#N/A</v>
      </c>
      <c r="E1692" s="4">
        <f t="shared" si="104"/>
        <v>62.51</v>
      </c>
      <c r="F1692" s="4">
        <f t="shared" si="105"/>
        <v>49.83</v>
      </c>
      <c r="G1692" s="4">
        <f t="shared" si="106"/>
        <v>56.17</v>
      </c>
      <c r="H1692" s="4">
        <f t="shared" si="107"/>
        <v>56.169999999999995</v>
      </c>
    </row>
    <row r="1693" spans="1:8" x14ac:dyDescent="0.35">
      <c r="A1693" s="5">
        <v>41820</v>
      </c>
      <c r="B1693" s="4">
        <f>VLOOKUP($A1693,'Implied Correlation'!D:E,2,0)</f>
        <v>63</v>
      </c>
      <c r="C1693" s="4">
        <f>VLOOKUP($A1693,'Implied Correlation'!G:H,2,0)</f>
        <v>48.79</v>
      </c>
      <c r="D1693" s="4" t="e">
        <f>VLOOKUP($A1693,'Implied Correlation'!A:B,2,0)</f>
        <v>#N/A</v>
      </c>
      <c r="E1693" s="4">
        <f t="shared" si="104"/>
        <v>63</v>
      </c>
      <c r="F1693" s="4">
        <f t="shared" si="105"/>
        <v>48.79</v>
      </c>
      <c r="G1693" s="4">
        <f t="shared" si="106"/>
        <v>55.894999999999996</v>
      </c>
      <c r="H1693" s="4">
        <f t="shared" si="107"/>
        <v>55.895000000000003</v>
      </c>
    </row>
    <row r="1694" spans="1:8" x14ac:dyDescent="0.35">
      <c r="A1694" s="5">
        <v>41821</v>
      </c>
      <c r="B1694" s="4">
        <f>VLOOKUP($A1694,'Implied Correlation'!D:E,2,0)</f>
        <v>63.43</v>
      </c>
      <c r="C1694" s="4">
        <f>VLOOKUP($A1694,'Implied Correlation'!G:H,2,0)</f>
        <v>49.32</v>
      </c>
      <c r="D1694" s="4" t="e">
        <f>VLOOKUP($A1694,'Implied Correlation'!A:B,2,0)</f>
        <v>#N/A</v>
      </c>
      <c r="E1694" s="4">
        <f t="shared" si="104"/>
        <v>63.43</v>
      </c>
      <c r="F1694" s="4">
        <f t="shared" si="105"/>
        <v>49.32</v>
      </c>
      <c r="G1694" s="4">
        <f t="shared" si="106"/>
        <v>56.375</v>
      </c>
      <c r="H1694" s="4">
        <f t="shared" si="107"/>
        <v>56.375</v>
      </c>
    </row>
    <row r="1695" spans="1:8" x14ac:dyDescent="0.35">
      <c r="A1695" s="5">
        <v>41822</v>
      </c>
      <c r="B1695" s="4">
        <f>VLOOKUP($A1695,'Implied Correlation'!D:E,2,0)</f>
        <v>60.24</v>
      </c>
      <c r="C1695" s="4">
        <f>VLOOKUP($A1695,'Implied Correlation'!G:H,2,0)</f>
        <v>46.58</v>
      </c>
      <c r="D1695" s="4" t="e">
        <f>VLOOKUP($A1695,'Implied Correlation'!A:B,2,0)</f>
        <v>#N/A</v>
      </c>
      <c r="E1695" s="4">
        <f t="shared" si="104"/>
        <v>60.24</v>
      </c>
      <c r="F1695" s="4">
        <f t="shared" si="105"/>
        <v>46.58</v>
      </c>
      <c r="G1695" s="4">
        <f t="shared" si="106"/>
        <v>53.41</v>
      </c>
      <c r="H1695" s="4">
        <f t="shared" si="107"/>
        <v>53.41</v>
      </c>
    </row>
    <row r="1696" spans="1:8" x14ac:dyDescent="0.35">
      <c r="A1696" s="5">
        <v>41823</v>
      </c>
      <c r="B1696" s="4">
        <f>VLOOKUP($A1696,'Implied Correlation'!D:E,2,0)</f>
        <v>60.38</v>
      </c>
      <c r="C1696" s="4">
        <f>VLOOKUP($A1696,'Implied Correlation'!G:H,2,0)</f>
        <v>45.87</v>
      </c>
      <c r="D1696" s="4" t="e">
        <f>VLOOKUP($A1696,'Implied Correlation'!A:B,2,0)</f>
        <v>#N/A</v>
      </c>
      <c r="E1696" s="4">
        <f t="shared" si="104"/>
        <v>60.38</v>
      </c>
      <c r="F1696" s="4">
        <f t="shared" si="105"/>
        <v>45.87</v>
      </c>
      <c r="G1696" s="4">
        <f t="shared" si="106"/>
        <v>53.125</v>
      </c>
      <c r="H1696" s="4">
        <f t="shared" si="107"/>
        <v>53.125</v>
      </c>
    </row>
    <row r="1697" spans="1:8" x14ac:dyDescent="0.35">
      <c r="A1697" s="5">
        <v>41827</v>
      </c>
      <c r="B1697" s="4">
        <f>VLOOKUP($A1697,'Implied Correlation'!D:E,2,0)</f>
        <v>63.01</v>
      </c>
      <c r="C1697" s="4">
        <f>VLOOKUP($A1697,'Implied Correlation'!G:H,2,0)</f>
        <v>48.72</v>
      </c>
      <c r="D1697" s="4" t="e">
        <f>VLOOKUP($A1697,'Implied Correlation'!A:B,2,0)</f>
        <v>#N/A</v>
      </c>
      <c r="E1697" s="4">
        <f t="shared" si="104"/>
        <v>63.01</v>
      </c>
      <c r="F1697" s="4">
        <f t="shared" si="105"/>
        <v>48.72</v>
      </c>
      <c r="G1697" s="4">
        <f t="shared" si="106"/>
        <v>55.864999999999995</v>
      </c>
      <c r="H1697" s="4">
        <f t="shared" si="107"/>
        <v>55.864999999999988</v>
      </c>
    </row>
    <row r="1698" spans="1:8" x14ac:dyDescent="0.35">
      <c r="A1698" s="5">
        <v>41828</v>
      </c>
      <c r="B1698" s="4">
        <f>VLOOKUP($A1698,'Implied Correlation'!D:E,2,0)</f>
        <v>63.19</v>
      </c>
      <c r="C1698" s="4">
        <f>VLOOKUP($A1698,'Implied Correlation'!G:H,2,0)</f>
        <v>49.83</v>
      </c>
      <c r="D1698" s="4" t="e">
        <f>VLOOKUP($A1698,'Implied Correlation'!A:B,2,0)</f>
        <v>#N/A</v>
      </c>
      <c r="E1698" s="4">
        <f t="shared" si="104"/>
        <v>63.19</v>
      </c>
      <c r="F1698" s="4">
        <f t="shared" si="105"/>
        <v>49.83</v>
      </c>
      <c r="G1698" s="4">
        <f t="shared" si="106"/>
        <v>56.51</v>
      </c>
      <c r="H1698" s="4">
        <f t="shared" si="107"/>
        <v>56.51</v>
      </c>
    </row>
    <row r="1699" spans="1:8" x14ac:dyDescent="0.35">
      <c r="A1699" s="5">
        <v>41829</v>
      </c>
      <c r="B1699" s="4">
        <f>VLOOKUP($A1699,'Implied Correlation'!D:E,2,0)</f>
        <v>61.86</v>
      </c>
      <c r="C1699" s="4">
        <f>VLOOKUP($A1699,'Implied Correlation'!G:H,2,0)</f>
        <v>48.98</v>
      </c>
      <c r="D1699" s="4" t="e">
        <f>VLOOKUP($A1699,'Implied Correlation'!A:B,2,0)</f>
        <v>#N/A</v>
      </c>
      <c r="E1699" s="4">
        <f t="shared" si="104"/>
        <v>61.86</v>
      </c>
      <c r="F1699" s="4">
        <f t="shared" si="105"/>
        <v>48.98</v>
      </c>
      <c r="G1699" s="4">
        <f t="shared" si="106"/>
        <v>55.42</v>
      </c>
      <c r="H1699" s="4">
        <f t="shared" si="107"/>
        <v>55.419999999999995</v>
      </c>
    </row>
    <row r="1700" spans="1:8" x14ac:dyDescent="0.35">
      <c r="A1700" s="5">
        <v>41830</v>
      </c>
      <c r="B1700" s="4">
        <f>VLOOKUP($A1700,'Implied Correlation'!D:E,2,0)</f>
        <v>62.82</v>
      </c>
      <c r="C1700" s="4">
        <f>VLOOKUP($A1700,'Implied Correlation'!G:H,2,0)</f>
        <v>51.57</v>
      </c>
      <c r="D1700" s="4" t="e">
        <f>VLOOKUP($A1700,'Implied Correlation'!A:B,2,0)</f>
        <v>#N/A</v>
      </c>
      <c r="E1700" s="4">
        <f t="shared" si="104"/>
        <v>62.82</v>
      </c>
      <c r="F1700" s="4">
        <f t="shared" si="105"/>
        <v>51.57</v>
      </c>
      <c r="G1700" s="4">
        <f t="shared" si="106"/>
        <v>57.195</v>
      </c>
      <c r="H1700" s="4">
        <f t="shared" si="107"/>
        <v>57.195</v>
      </c>
    </row>
    <row r="1701" spans="1:8" x14ac:dyDescent="0.35">
      <c r="A1701" s="5">
        <v>41831</v>
      </c>
      <c r="B1701" s="4">
        <f>VLOOKUP($A1701,'Implied Correlation'!D:E,2,0)</f>
        <v>62.92</v>
      </c>
      <c r="C1701" s="4">
        <f>VLOOKUP($A1701,'Implied Correlation'!G:H,2,0)</f>
        <v>50.38</v>
      </c>
      <c r="D1701" s="4" t="e">
        <f>VLOOKUP($A1701,'Implied Correlation'!A:B,2,0)</f>
        <v>#N/A</v>
      </c>
      <c r="E1701" s="4">
        <f t="shared" si="104"/>
        <v>62.92</v>
      </c>
      <c r="F1701" s="4">
        <f t="shared" si="105"/>
        <v>50.38</v>
      </c>
      <c r="G1701" s="4">
        <f t="shared" si="106"/>
        <v>56.650000000000006</v>
      </c>
      <c r="H1701" s="4">
        <f t="shared" si="107"/>
        <v>56.650000000000006</v>
      </c>
    </row>
    <row r="1702" spans="1:8" x14ac:dyDescent="0.35">
      <c r="A1702" s="5">
        <v>41834</v>
      </c>
      <c r="B1702" s="4">
        <f>VLOOKUP($A1702,'Implied Correlation'!D:E,2,0)</f>
        <v>62.4</v>
      </c>
      <c r="C1702" s="4">
        <f>VLOOKUP($A1702,'Implied Correlation'!G:H,2,0)</f>
        <v>48.75</v>
      </c>
      <c r="D1702" s="4" t="e">
        <f>VLOOKUP($A1702,'Implied Correlation'!A:B,2,0)</f>
        <v>#N/A</v>
      </c>
      <c r="E1702" s="4">
        <f t="shared" si="104"/>
        <v>62.4</v>
      </c>
      <c r="F1702" s="4">
        <f t="shared" si="105"/>
        <v>48.75</v>
      </c>
      <c r="G1702" s="4">
        <f t="shared" si="106"/>
        <v>55.575000000000003</v>
      </c>
      <c r="H1702" s="4">
        <f t="shared" si="107"/>
        <v>55.57500000000001</v>
      </c>
    </row>
    <row r="1703" spans="1:8" x14ac:dyDescent="0.35">
      <c r="A1703" s="5">
        <v>41835</v>
      </c>
      <c r="B1703" s="4">
        <f>VLOOKUP($A1703,'Implied Correlation'!D:E,2,0)</f>
        <v>63.37</v>
      </c>
      <c r="C1703" s="4">
        <f>VLOOKUP($A1703,'Implied Correlation'!G:H,2,0)</f>
        <v>50.74</v>
      </c>
      <c r="D1703" s="4" t="e">
        <f>VLOOKUP($A1703,'Implied Correlation'!A:B,2,0)</f>
        <v>#N/A</v>
      </c>
      <c r="E1703" s="4">
        <f t="shared" si="104"/>
        <v>63.37</v>
      </c>
      <c r="F1703" s="4">
        <f t="shared" si="105"/>
        <v>50.74</v>
      </c>
      <c r="G1703" s="4">
        <f t="shared" si="106"/>
        <v>57.055</v>
      </c>
      <c r="H1703" s="4">
        <f t="shared" si="107"/>
        <v>57.055</v>
      </c>
    </row>
    <row r="1704" spans="1:8" x14ac:dyDescent="0.35">
      <c r="A1704" s="5">
        <v>41836</v>
      </c>
      <c r="B1704" s="4">
        <f>VLOOKUP($A1704,'Implied Correlation'!D:E,2,0)</f>
        <v>62.16</v>
      </c>
      <c r="C1704" s="4">
        <f>VLOOKUP($A1704,'Implied Correlation'!G:H,2,0)</f>
        <v>47.36</v>
      </c>
      <c r="D1704" s="4" t="e">
        <f>VLOOKUP($A1704,'Implied Correlation'!A:B,2,0)</f>
        <v>#N/A</v>
      </c>
      <c r="E1704" s="4">
        <f t="shared" si="104"/>
        <v>62.16</v>
      </c>
      <c r="F1704" s="4">
        <f t="shared" si="105"/>
        <v>47.36</v>
      </c>
      <c r="G1704" s="4">
        <f t="shared" si="106"/>
        <v>54.76</v>
      </c>
      <c r="H1704" s="4">
        <f t="shared" si="107"/>
        <v>54.76</v>
      </c>
    </row>
    <row r="1705" spans="1:8" x14ac:dyDescent="0.35">
      <c r="A1705" s="5">
        <v>41837</v>
      </c>
      <c r="B1705" s="4">
        <f>VLOOKUP($A1705,'Implied Correlation'!D:E,2,0)</f>
        <v>64.16</v>
      </c>
      <c r="C1705" s="4">
        <f>VLOOKUP($A1705,'Implied Correlation'!G:H,2,0)</f>
        <v>54.16</v>
      </c>
      <c r="D1705" s="4" t="e">
        <f>VLOOKUP($A1705,'Implied Correlation'!A:B,2,0)</f>
        <v>#N/A</v>
      </c>
      <c r="E1705" s="4">
        <f t="shared" si="104"/>
        <v>64.16</v>
      </c>
      <c r="F1705" s="4">
        <f t="shared" si="105"/>
        <v>54.16</v>
      </c>
      <c r="G1705" s="4">
        <f t="shared" si="106"/>
        <v>59.16</v>
      </c>
      <c r="H1705" s="4">
        <f t="shared" si="107"/>
        <v>59.16</v>
      </c>
    </row>
    <row r="1706" spans="1:8" x14ac:dyDescent="0.35">
      <c r="A1706" s="5">
        <v>41838</v>
      </c>
      <c r="B1706" s="4">
        <f>VLOOKUP($A1706,'Implied Correlation'!D:E,2,0)</f>
        <v>61.88</v>
      </c>
      <c r="C1706" s="4">
        <f>VLOOKUP($A1706,'Implied Correlation'!G:H,2,0)</f>
        <v>49.9</v>
      </c>
      <c r="D1706" s="4" t="e">
        <f>VLOOKUP($A1706,'Implied Correlation'!A:B,2,0)</f>
        <v>#N/A</v>
      </c>
      <c r="E1706" s="4">
        <f t="shared" si="104"/>
        <v>61.88</v>
      </c>
      <c r="F1706" s="4">
        <f t="shared" si="105"/>
        <v>49.9</v>
      </c>
      <c r="G1706" s="4">
        <f t="shared" si="106"/>
        <v>55.89</v>
      </c>
      <c r="H1706" s="4">
        <f t="shared" si="107"/>
        <v>55.890000000000008</v>
      </c>
    </row>
    <row r="1707" spans="1:8" x14ac:dyDescent="0.35">
      <c r="A1707" s="5">
        <v>41841</v>
      </c>
      <c r="B1707" s="4">
        <f>VLOOKUP($A1707,'Implied Correlation'!D:E,2,0)</f>
        <v>62.51</v>
      </c>
      <c r="C1707" s="4">
        <f>VLOOKUP($A1707,'Implied Correlation'!G:H,2,0)</f>
        <v>52.12</v>
      </c>
      <c r="D1707" s="4" t="e">
        <f>VLOOKUP($A1707,'Implied Correlation'!A:B,2,0)</f>
        <v>#N/A</v>
      </c>
      <c r="E1707" s="4">
        <f t="shared" si="104"/>
        <v>62.51</v>
      </c>
      <c r="F1707" s="4">
        <f t="shared" si="105"/>
        <v>52.12</v>
      </c>
      <c r="G1707" s="4">
        <f t="shared" si="106"/>
        <v>57.314999999999998</v>
      </c>
      <c r="H1707" s="4">
        <f t="shared" si="107"/>
        <v>57.314999999999998</v>
      </c>
    </row>
    <row r="1708" spans="1:8" x14ac:dyDescent="0.35">
      <c r="A1708" s="5">
        <v>41842</v>
      </c>
      <c r="B1708" s="4">
        <f>VLOOKUP($A1708,'Implied Correlation'!D:E,2,0)</f>
        <v>62.59</v>
      </c>
      <c r="C1708" s="4">
        <f>VLOOKUP($A1708,'Implied Correlation'!G:H,2,0)</f>
        <v>52.59</v>
      </c>
      <c r="D1708" s="4" t="e">
        <f>VLOOKUP($A1708,'Implied Correlation'!A:B,2,0)</f>
        <v>#N/A</v>
      </c>
      <c r="E1708" s="4">
        <f t="shared" si="104"/>
        <v>62.59</v>
      </c>
      <c r="F1708" s="4">
        <f t="shared" si="105"/>
        <v>52.59</v>
      </c>
      <c r="G1708" s="4">
        <f t="shared" si="106"/>
        <v>57.59</v>
      </c>
      <c r="H1708" s="4">
        <f t="shared" si="107"/>
        <v>57.59</v>
      </c>
    </row>
    <row r="1709" spans="1:8" x14ac:dyDescent="0.35">
      <c r="A1709" s="5">
        <v>41843</v>
      </c>
      <c r="B1709" s="4">
        <f>VLOOKUP($A1709,'Implied Correlation'!D:E,2,0)</f>
        <v>64.459999999999994</v>
      </c>
      <c r="C1709" s="4">
        <f>VLOOKUP($A1709,'Implied Correlation'!G:H,2,0)</f>
        <v>53.44</v>
      </c>
      <c r="D1709" s="4" t="e">
        <f>VLOOKUP($A1709,'Implied Correlation'!A:B,2,0)</f>
        <v>#N/A</v>
      </c>
      <c r="E1709" s="4">
        <f t="shared" si="104"/>
        <v>64.459999999999994</v>
      </c>
      <c r="F1709" s="4">
        <f t="shared" si="105"/>
        <v>53.44</v>
      </c>
      <c r="G1709" s="4">
        <f t="shared" si="106"/>
        <v>58.949999999999996</v>
      </c>
      <c r="H1709" s="4">
        <f t="shared" si="107"/>
        <v>58.949999999999996</v>
      </c>
    </row>
    <row r="1710" spans="1:8" x14ac:dyDescent="0.35">
      <c r="A1710" s="5">
        <v>41844</v>
      </c>
      <c r="B1710" s="4">
        <f>VLOOKUP($A1710,'Implied Correlation'!D:E,2,0)</f>
        <v>63.92</v>
      </c>
      <c r="C1710" s="4">
        <f>VLOOKUP($A1710,'Implied Correlation'!G:H,2,0)</f>
        <v>54.29</v>
      </c>
      <c r="D1710" s="4" t="e">
        <f>VLOOKUP($A1710,'Implied Correlation'!A:B,2,0)</f>
        <v>#N/A</v>
      </c>
      <c r="E1710" s="4">
        <f t="shared" si="104"/>
        <v>63.92</v>
      </c>
      <c r="F1710" s="4">
        <f t="shared" si="105"/>
        <v>54.29</v>
      </c>
      <c r="G1710" s="4">
        <f t="shared" si="106"/>
        <v>59.105000000000004</v>
      </c>
      <c r="H1710" s="4">
        <f t="shared" si="107"/>
        <v>59.104999999999997</v>
      </c>
    </row>
    <row r="1711" spans="1:8" x14ac:dyDescent="0.35">
      <c r="A1711" s="5">
        <v>41845</v>
      </c>
      <c r="B1711" s="4">
        <f>VLOOKUP($A1711,'Implied Correlation'!D:E,2,0)</f>
        <v>65.09</v>
      </c>
      <c r="C1711" s="4">
        <f>VLOOKUP($A1711,'Implied Correlation'!G:H,2,0)</f>
        <v>55.74</v>
      </c>
      <c r="D1711" s="4" t="e">
        <f>VLOOKUP($A1711,'Implied Correlation'!A:B,2,0)</f>
        <v>#N/A</v>
      </c>
      <c r="E1711" s="4">
        <f t="shared" si="104"/>
        <v>65.09</v>
      </c>
      <c r="F1711" s="4">
        <f t="shared" si="105"/>
        <v>55.74</v>
      </c>
      <c r="G1711" s="4">
        <f t="shared" si="106"/>
        <v>60.415000000000006</v>
      </c>
      <c r="H1711" s="4">
        <f t="shared" si="107"/>
        <v>60.414999999999999</v>
      </c>
    </row>
    <row r="1712" spans="1:8" x14ac:dyDescent="0.35">
      <c r="A1712" s="5">
        <v>41848</v>
      </c>
      <c r="B1712" s="4">
        <f>VLOOKUP($A1712,'Implied Correlation'!D:E,2,0)</f>
        <v>63.94</v>
      </c>
      <c r="C1712" s="4">
        <f>VLOOKUP($A1712,'Implied Correlation'!G:H,2,0)</f>
        <v>55.04</v>
      </c>
      <c r="D1712" s="4" t="e">
        <f>VLOOKUP($A1712,'Implied Correlation'!A:B,2,0)</f>
        <v>#N/A</v>
      </c>
      <c r="E1712" s="4">
        <f t="shared" si="104"/>
        <v>63.94</v>
      </c>
      <c r="F1712" s="4">
        <f t="shared" si="105"/>
        <v>55.04</v>
      </c>
      <c r="G1712" s="4">
        <f t="shared" si="106"/>
        <v>59.489999999999995</v>
      </c>
      <c r="H1712" s="4">
        <f t="shared" si="107"/>
        <v>59.489999999999988</v>
      </c>
    </row>
    <row r="1713" spans="1:8" x14ac:dyDescent="0.35">
      <c r="A1713" s="5">
        <v>41849</v>
      </c>
      <c r="B1713" s="4">
        <f>VLOOKUP($A1713,'Implied Correlation'!D:E,2,0)</f>
        <v>64.08</v>
      </c>
      <c r="C1713" s="4">
        <f>VLOOKUP($A1713,'Implied Correlation'!G:H,2,0)</f>
        <v>56.7</v>
      </c>
      <c r="D1713" s="4" t="e">
        <f>VLOOKUP($A1713,'Implied Correlation'!A:B,2,0)</f>
        <v>#N/A</v>
      </c>
      <c r="E1713" s="4">
        <f t="shared" si="104"/>
        <v>64.08</v>
      </c>
      <c r="F1713" s="4">
        <f t="shared" si="105"/>
        <v>56.7</v>
      </c>
      <c r="G1713" s="4">
        <f t="shared" si="106"/>
        <v>60.39</v>
      </c>
      <c r="H1713" s="4">
        <f t="shared" si="107"/>
        <v>60.390000000000008</v>
      </c>
    </row>
    <row r="1714" spans="1:8" x14ac:dyDescent="0.35">
      <c r="A1714" s="5">
        <v>41850</v>
      </c>
      <c r="B1714" s="4">
        <f>VLOOKUP($A1714,'Implied Correlation'!D:E,2,0)</f>
        <v>62.57</v>
      </c>
      <c r="C1714" s="4">
        <f>VLOOKUP($A1714,'Implied Correlation'!G:H,2,0)</f>
        <v>54.96</v>
      </c>
      <c r="D1714" s="4" t="e">
        <f>VLOOKUP($A1714,'Implied Correlation'!A:B,2,0)</f>
        <v>#N/A</v>
      </c>
      <c r="E1714" s="4">
        <f t="shared" si="104"/>
        <v>62.57</v>
      </c>
      <c r="F1714" s="4">
        <f t="shared" si="105"/>
        <v>54.96</v>
      </c>
      <c r="G1714" s="4">
        <f t="shared" si="106"/>
        <v>58.765000000000001</v>
      </c>
      <c r="H1714" s="4">
        <f t="shared" si="107"/>
        <v>58.765000000000008</v>
      </c>
    </row>
    <row r="1715" spans="1:8" x14ac:dyDescent="0.35">
      <c r="A1715" s="5">
        <v>41851</v>
      </c>
      <c r="B1715" s="4">
        <f>VLOOKUP($A1715,'Implied Correlation'!D:E,2,0)</f>
        <v>65.930000000000007</v>
      </c>
      <c r="C1715" s="4">
        <f>VLOOKUP($A1715,'Implied Correlation'!G:H,2,0)</f>
        <v>60.9</v>
      </c>
      <c r="D1715" s="4" t="e">
        <f>VLOOKUP($A1715,'Implied Correlation'!A:B,2,0)</f>
        <v>#N/A</v>
      </c>
      <c r="E1715" s="4">
        <f t="shared" si="104"/>
        <v>65.930000000000007</v>
      </c>
      <c r="F1715" s="4">
        <f t="shared" si="105"/>
        <v>60.9</v>
      </c>
      <c r="G1715" s="4">
        <f t="shared" si="106"/>
        <v>63.415000000000006</v>
      </c>
      <c r="H1715" s="4">
        <f t="shared" si="107"/>
        <v>63.414999999999999</v>
      </c>
    </row>
    <row r="1716" spans="1:8" x14ac:dyDescent="0.35">
      <c r="A1716" s="5">
        <v>41852</v>
      </c>
      <c r="B1716" s="4">
        <f>VLOOKUP($A1716,'Implied Correlation'!D:E,2,0)</f>
        <v>66.8</v>
      </c>
      <c r="C1716" s="4">
        <f>VLOOKUP($A1716,'Implied Correlation'!G:H,2,0)</f>
        <v>60.34</v>
      </c>
      <c r="D1716" s="4" t="e">
        <f>VLOOKUP($A1716,'Implied Correlation'!A:B,2,0)</f>
        <v>#N/A</v>
      </c>
      <c r="E1716" s="4">
        <f t="shared" si="104"/>
        <v>66.8</v>
      </c>
      <c r="F1716" s="4">
        <f t="shared" si="105"/>
        <v>60.34</v>
      </c>
      <c r="G1716" s="4">
        <f t="shared" si="106"/>
        <v>63.57</v>
      </c>
      <c r="H1716" s="4">
        <f t="shared" si="107"/>
        <v>63.57</v>
      </c>
    </row>
    <row r="1717" spans="1:8" x14ac:dyDescent="0.35">
      <c r="A1717" s="5">
        <v>41855</v>
      </c>
      <c r="B1717" s="4">
        <f>VLOOKUP($A1717,'Implied Correlation'!D:E,2,0)</f>
        <v>63.85</v>
      </c>
      <c r="C1717" s="4">
        <f>VLOOKUP($A1717,'Implied Correlation'!G:H,2,0)</f>
        <v>56.5</v>
      </c>
      <c r="D1717" s="4" t="e">
        <f>VLOOKUP($A1717,'Implied Correlation'!A:B,2,0)</f>
        <v>#N/A</v>
      </c>
      <c r="E1717" s="4">
        <f t="shared" si="104"/>
        <v>63.85</v>
      </c>
      <c r="F1717" s="4">
        <f t="shared" si="105"/>
        <v>56.5</v>
      </c>
      <c r="G1717" s="4">
        <f t="shared" si="106"/>
        <v>60.174999999999997</v>
      </c>
      <c r="H1717" s="4">
        <f t="shared" si="107"/>
        <v>60.17499999999999</v>
      </c>
    </row>
    <row r="1718" spans="1:8" x14ac:dyDescent="0.35">
      <c r="A1718" s="5">
        <v>41856</v>
      </c>
      <c r="B1718" s="4">
        <f>VLOOKUP($A1718,'Implied Correlation'!D:E,2,0)</f>
        <v>65.900000000000006</v>
      </c>
      <c r="C1718" s="4">
        <f>VLOOKUP($A1718,'Implied Correlation'!G:H,2,0)</f>
        <v>60.52</v>
      </c>
      <c r="D1718" s="4" t="e">
        <f>VLOOKUP($A1718,'Implied Correlation'!A:B,2,0)</f>
        <v>#N/A</v>
      </c>
      <c r="E1718" s="4">
        <f t="shared" si="104"/>
        <v>65.900000000000006</v>
      </c>
      <c r="F1718" s="4">
        <f t="shared" si="105"/>
        <v>60.52</v>
      </c>
      <c r="G1718" s="4">
        <f t="shared" si="106"/>
        <v>63.210000000000008</v>
      </c>
      <c r="H1718" s="4">
        <f t="shared" si="107"/>
        <v>63.210000000000008</v>
      </c>
    </row>
    <row r="1719" spans="1:8" x14ac:dyDescent="0.35">
      <c r="A1719" s="5">
        <v>41857</v>
      </c>
      <c r="B1719" s="4">
        <f>VLOOKUP($A1719,'Implied Correlation'!D:E,2,0)</f>
        <v>65.400000000000006</v>
      </c>
      <c r="C1719" s="4">
        <f>VLOOKUP($A1719,'Implied Correlation'!G:H,2,0)</f>
        <v>59.34</v>
      </c>
      <c r="D1719" s="4" t="e">
        <f>VLOOKUP($A1719,'Implied Correlation'!A:B,2,0)</f>
        <v>#N/A</v>
      </c>
      <c r="E1719" s="4">
        <f t="shared" si="104"/>
        <v>65.400000000000006</v>
      </c>
      <c r="F1719" s="4">
        <f t="shared" si="105"/>
        <v>59.34</v>
      </c>
      <c r="G1719" s="4">
        <f t="shared" si="106"/>
        <v>62.370000000000005</v>
      </c>
      <c r="H1719" s="4">
        <f t="shared" si="107"/>
        <v>62.370000000000005</v>
      </c>
    </row>
    <row r="1720" spans="1:8" x14ac:dyDescent="0.35">
      <c r="A1720" s="5">
        <v>41858</v>
      </c>
      <c r="B1720" s="4">
        <f>VLOOKUP($A1720,'Implied Correlation'!D:E,2,0)</f>
        <v>65.23</v>
      </c>
      <c r="C1720" s="4">
        <f>VLOOKUP($A1720,'Implied Correlation'!G:H,2,0)</f>
        <v>59.67</v>
      </c>
      <c r="D1720" s="4" t="e">
        <f>VLOOKUP($A1720,'Implied Correlation'!A:B,2,0)</f>
        <v>#N/A</v>
      </c>
      <c r="E1720" s="4">
        <f t="shared" si="104"/>
        <v>65.23</v>
      </c>
      <c r="F1720" s="4">
        <f t="shared" si="105"/>
        <v>59.67</v>
      </c>
      <c r="G1720" s="4">
        <f t="shared" si="106"/>
        <v>62.45</v>
      </c>
      <c r="H1720" s="4">
        <f t="shared" si="107"/>
        <v>62.45000000000001</v>
      </c>
    </row>
    <row r="1721" spans="1:8" x14ac:dyDescent="0.35">
      <c r="A1721" s="5">
        <v>41859</v>
      </c>
      <c r="B1721" s="4">
        <f>VLOOKUP($A1721,'Implied Correlation'!D:E,2,0)</f>
        <v>62.29</v>
      </c>
      <c r="C1721" s="4">
        <f>VLOOKUP($A1721,'Implied Correlation'!G:H,2,0)</f>
        <v>57.69</v>
      </c>
      <c r="D1721" s="4" t="e">
        <f>VLOOKUP($A1721,'Implied Correlation'!A:B,2,0)</f>
        <v>#N/A</v>
      </c>
      <c r="E1721" s="4">
        <f t="shared" si="104"/>
        <v>62.29</v>
      </c>
      <c r="F1721" s="4">
        <f t="shared" si="105"/>
        <v>57.69</v>
      </c>
      <c r="G1721" s="4">
        <f t="shared" si="106"/>
        <v>59.989999999999995</v>
      </c>
      <c r="H1721" s="4">
        <f t="shared" si="107"/>
        <v>59.989999999999988</v>
      </c>
    </row>
    <row r="1722" spans="1:8" x14ac:dyDescent="0.35">
      <c r="A1722" s="5">
        <v>41862</v>
      </c>
      <c r="B1722" s="4">
        <f>VLOOKUP($A1722,'Implied Correlation'!D:E,2,0)</f>
        <v>61.58</v>
      </c>
      <c r="C1722" s="4">
        <f>VLOOKUP($A1722,'Implied Correlation'!G:H,2,0)</f>
        <v>55.39</v>
      </c>
      <c r="D1722" s="4" t="e">
        <f>VLOOKUP($A1722,'Implied Correlation'!A:B,2,0)</f>
        <v>#N/A</v>
      </c>
      <c r="E1722" s="4">
        <f t="shared" si="104"/>
        <v>61.58</v>
      </c>
      <c r="F1722" s="4">
        <f t="shared" si="105"/>
        <v>55.39</v>
      </c>
      <c r="G1722" s="4">
        <f t="shared" si="106"/>
        <v>58.484999999999999</v>
      </c>
      <c r="H1722" s="4">
        <f t="shared" si="107"/>
        <v>58.484999999999992</v>
      </c>
    </row>
    <row r="1723" spans="1:8" x14ac:dyDescent="0.35">
      <c r="A1723" s="5">
        <v>41863</v>
      </c>
      <c r="B1723" s="4">
        <f>VLOOKUP($A1723,'Implied Correlation'!D:E,2,0)</f>
        <v>62.18</v>
      </c>
      <c r="C1723" s="4">
        <f>VLOOKUP($A1723,'Implied Correlation'!G:H,2,0)</f>
        <v>55.2</v>
      </c>
      <c r="D1723" s="4" t="e">
        <f>VLOOKUP($A1723,'Implied Correlation'!A:B,2,0)</f>
        <v>#N/A</v>
      </c>
      <c r="E1723" s="4">
        <f t="shared" si="104"/>
        <v>62.18</v>
      </c>
      <c r="F1723" s="4">
        <f t="shared" si="105"/>
        <v>55.2</v>
      </c>
      <c r="G1723" s="4">
        <f t="shared" si="106"/>
        <v>58.69</v>
      </c>
      <c r="H1723" s="4">
        <f t="shared" si="107"/>
        <v>58.69</v>
      </c>
    </row>
    <row r="1724" spans="1:8" x14ac:dyDescent="0.35">
      <c r="A1724" s="5">
        <v>41864</v>
      </c>
      <c r="B1724" s="4">
        <f>VLOOKUP($A1724,'Implied Correlation'!D:E,2,0)</f>
        <v>61.57</v>
      </c>
      <c r="C1724" s="4">
        <f>VLOOKUP($A1724,'Implied Correlation'!G:H,2,0)</f>
        <v>51.26</v>
      </c>
      <c r="D1724" s="4" t="e">
        <f>VLOOKUP($A1724,'Implied Correlation'!A:B,2,0)</f>
        <v>#N/A</v>
      </c>
      <c r="E1724" s="4">
        <f t="shared" si="104"/>
        <v>61.57</v>
      </c>
      <c r="F1724" s="4">
        <f t="shared" si="105"/>
        <v>51.26</v>
      </c>
      <c r="G1724" s="4">
        <f t="shared" si="106"/>
        <v>56.414999999999999</v>
      </c>
      <c r="H1724" s="4">
        <f t="shared" si="107"/>
        <v>56.414999999999999</v>
      </c>
    </row>
    <row r="1725" spans="1:8" x14ac:dyDescent="0.35">
      <c r="A1725" s="5">
        <v>41865</v>
      </c>
      <c r="B1725" s="4">
        <f>VLOOKUP($A1725,'Implied Correlation'!D:E,2,0)</f>
        <v>60.95</v>
      </c>
      <c r="C1725" s="4">
        <f>VLOOKUP($A1725,'Implied Correlation'!G:H,2,0)</f>
        <v>50.2</v>
      </c>
      <c r="D1725" s="4" t="e">
        <f>VLOOKUP($A1725,'Implied Correlation'!A:B,2,0)</f>
        <v>#N/A</v>
      </c>
      <c r="E1725" s="4">
        <f t="shared" si="104"/>
        <v>60.95</v>
      </c>
      <c r="F1725" s="4">
        <f t="shared" si="105"/>
        <v>50.2</v>
      </c>
      <c r="G1725" s="4">
        <f t="shared" si="106"/>
        <v>55.575000000000003</v>
      </c>
      <c r="H1725" s="4">
        <f t="shared" si="107"/>
        <v>55.57500000000001</v>
      </c>
    </row>
    <row r="1726" spans="1:8" x14ac:dyDescent="0.35">
      <c r="A1726" s="5">
        <v>41866</v>
      </c>
      <c r="B1726" s="4">
        <f>VLOOKUP($A1726,'Implied Correlation'!D:E,2,0)</f>
        <v>60.8</v>
      </c>
      <c r="C1726" s="4">
        <f>VLOOKUP($A1726,'Implied Correlation'!G:H,2,0)</f>
        <v>50.65</v>
      </c>
      <c r="D1726" s="4" t="e">
        <f>VLOOKUP($A1726,'Implied Correlation'!A:B,2,0)</f>
        <v>#N/A</v>
      </c>
      <c r="E1726" s="4">
        <f t="shared" si="104"/>
        <v>60.8</v>
      </c>
      <c r="F1726" s="4">
        <f t="shared" si="105"/>
        <v>50.65</v>
      </c>
      <c r="G1726" s="4">
        <f t="shared" si="106"/>
        <v>55.724999999999994</v>
      </c>
      <c r="H1726" s="4">
        <f t="shared" si="107"/>
        <v>55.724999999999994</v>
      </c>
    </row>
    <row r="1727" spans="1:8" x14ac:dyDescent="0.35">
      <c r="A1727" s="5">
        <v>41869</v>
      </c>
      <c r="B1727" s="4">
        <f>VLOOKUP($A1727,'Implied Correlation'!D:E,2,0)</f>
        <v>59.94</v>
      </c>
      <c r="C1727" s="4">
        <f>VLOOKUP($A1727,'Implied Correlation'!G:H,2,0)</f>
        <v>48.96</v>
      </c>
      <c r="D1727" s="4" t="e">
        <f>VLOOKUP($A1727,'Implied Correlation'!A:B,2,0)</f>
        <v>#N/A</v>
      </c>
      <c r="E1727" s="4">
        <f t="shared" si="104"/>
        <v>59.94</v>
      </c>
      <c r="F1727" s="4">
        <f t="shared" si="105"/>
        <v>48.96</v>
      </c>
      <c r="G1727" s="4">
        <f t="shared" si="106"/>
        <v>54.45</v>
      </c>
      <c r="H1727" s="4">
        <f t="shared" si="107"/>
        <v>54.45000000000001</v>
      </c>
    </row>
    <row r="1728" spans="1:8" x14ac:dyDescent="0.35">
      <c r="A1728" s="5">
        <v>41870</v>
      </c>
      <c r="B1728" s="4">
        <f>VLOOKUP($A1728,'Implied Correlation'!D:E,2,0)</f>
        <v>59.22</v>
      </c>
      <c r="C1728" s="4">
        <f>VLOOKUP($A1728,'Implied Correlation'!G:H,2,0)</f>
        <v>49.35</v>
      </c>
      <c r="D1728" s="4" t="e">
        <f>VLOOKUP($A1728,'Implied Correlation'!A:B,2,0)</f>
        <v>#N/A</v>
      </c>
      <c r="E1728" s="4">
        <f t="shared" si="104"/>
        <v>59.22</v>
      </c>
      <c r="F1728" s="4">
        <f t="shared" si="105"/>
        <v>49.35</v>
      </c>
      <c r="G1728" s="4">
        <f t="shared" si="106"/>
        <v>54.284999999999997</v>
      </c>
      <c r="H1728" s="4">
        <f t="shared" si="107"/>
        <v>54.284999999999997</v>
      </c>
    </row>
    <row r="1729" spans="1:8" x14ac:dyDescent="0.35">
      <c r="A1729" s="5">
        <v>41871</v>
      </c>
      <c r="B1729" s="4">
        <f>VLOOKUP($A1729,'Implied Correlation'!D:E,2,0)</f>
        <v>59.77</v>
      </c>
      <c r="C1729" s="4">
        <f>VLOOKUP($A1729,'Implied Correlation'!G:H,2,0)</f>
        <v>49.28</v>
      </c>
      <c r="D1729" s="4" t="e">
        <f>VLOOKUP($A1729,'Implied Correlation'!A:B,2,0)</f>
        <v>#N/A</v>
      </c>
      <c r="E1729" s="4">
        <f t="shared" si="104"/>
        <v>59.77</v>
      </c>
      <c r="F1729" s="4">
        <f t="shared" si="105"/>
        <v>49.28</v>
      </c>
      <c r="G1729" s="4">
        <f t="shared" si="106"/>
        <v>54.525000000000006</v>
      </c>
      <c r="H1729" s="4">
        <f t="shared" si="107"/>
        <v>54.525000000000006</v>
      </c>
    </row>
    <row r="1730" spans="1:8" x14ac:dyDescent="0.35">
      <c r="A1730" s="5">
        <v>41872</v>
      </c>
      <c r="B1730" s="4">
        <f>VLOOKUP($A1730,'Implied Correlation'!D:E,2,0)</f>
        <v>60.1</v>
      </c>
      <c r="C1730" s="4">
        <f>VLOOKUP($A1730,'Implied Correlation'!G:H,2,0)</f>
        <v>49.58</v>
      </c>
      <c r="D1730" s="4" t="e">
        <f>VLOOKUP($A1730,'Implied Correlation'!A:B,2,0)</f>
        <v>#N/A</v>
      </c>
      <c r="E1730" s="4">
        <f t="shared" si="104"/>
        <v>60.1</v>
      </c>
      <c r="F1730" s="4">
        <f t="shared" si="105"/>
        <v>49.58</v>
      </c>
      <c r="G1730" s="4">
        <f t="shared" si="106"/>
        <v>54.84</v>
      </c>
      <c r="H1730" s="4">
        <f t="shared" si="107"/>
        <v>54.84</v>
      </c>
    </row>
    <row r="1731" spans="1:8" x14ac:dyDescent="0.35">
      <c r="A1731" s="5">
        <v>41873</v>
      </c>
      <c r="B1731" s="4">
        <f>VLOOKUP($A1731,'Implied Correlation'!D:E,2,0)</f>
        <v>56.33</v>
      </c>
      <c r="C1731" s="4">
        <f>VLOOKUP($A1731,'Implied Correlation'!G:H,2,0)</f>
        <v>44.85</v>
      </c>
      <c r="D1731" s="4" t="e">
        <f>VLOOKUP($A1731,'Implied Correlation'!A:B,2,0)</f>
        <v>#N/A</v>
      </c>
      <c r="E1731" s="4">
        <f t="shared" ref="E1731:E1794" si="108">IF(ISNA(B1731),IF(AND(ISNA(C1731),ISNA(D1731)),IF(ISNA(C1731),D1731,C1731),AVERAGE(C1731,D1731)),B1731)</f>
        <v>56.33</v>
      </c>
      <c r="F1731" s="4">
        <f t="shared" ref="F1731:F1794" si="109">IF(ISNA(C1731),IF(AND(ISNA(D1731),ISNA(B1731)),IF(ISNA(D1731),B1731,D1731),AVERAGE(D1731,B1731)),C1731)</f>
        <v>44.85</v>
      </c>
      <c r="G1731" s="4">
        <f t="shared" ref="G1731:G1794" si="110">IF(ISNA(D1731),IF(AND(ISNA(B1731),ISNA(C1731)),IF(ISNA(B1731),C1731,B1731),AVERAGE(B1731,C1731)),D1731)</f>
        <v>50.59</v>
      </c>
      <c r="H1731" s="4">
        <f t="shared" ref="H1731:H1794" si="111">AVERAGE(E1731:G1731)</f>
        <v>50.59</v>
      </c>
    </row>
    <row r="1732" spans="1:8" x14ac:dyDescent="0.35">
      <c r="A1732" s="5">
        <v>41876</v>
      </c>
      <c r="B1732" s="4">
        <f>VLOOKUP($A1732,'Implied Correlation'!D:E,2,0)</f>
        <v>59.88</v>
      </c>
      <c r="C1732" s="4">
        <f>VLOOKUP($A1732,'Implied Correlation'!G:H,2,0)</f>
        <v>48.78</v>
      </c>
      <c r="D1732" s="4" t="e">
        <f>VLOOKUP($A1732,'Implied Correlation'!A:B,2,0)</f>
        <v>#N/A</v>
      </c>
      <c r="E1732" s="4">
        <f t="shared" si="108"/>
        <v>59.88</v>
      </c>
      <c r="F1732" s="4">
        <f t="shared" si="109"/>
        <v>48.78</v>
      </c>
      <c r="G1732" s="4">
        <f t="shared" si="110"/>
        <v>54.33</v>
      </c>
      <c r="H1732" s="4">
        <f t="shared" si="111"/>
        <v>54.330000000000005</v>
      </c>
    </row>
    <row r="1733" spans="1:8" x14ac:dyDescent="0.35">
      <c r="A1733" s="5">
        <v>41877</v>
      </c>
      <c r="B1733" s="4">
        <f>VLOOKUP($A1733,'Implied Correlation'!D:E,2,0)</f>
        <v>60.9</v>
      </c>
      <c r="C1733" s="4">
        <f>VLOOKUP($A1733,'Implied Correlation'!G:H,2,0)</f>
        <v>49.81</v>
      </c>
      <c r="D1733" s="4" t="e">
        <f>VLOOKUP($A1733,'Implied Correlation'!A:B,2,0)</f>
        <v>#N/A</v>
      </c>
      <c r="E1733" s="4">
        <f t="shared" si="108"/>
        <v>60.9</v>
      </c>
      <c r="F1733" s="4">
        <f t="shared" si="109"/>
        <v>49.81</v>
      </c>
      <c r="G1733" s="4">
        <f t="shared" si="110"/>
        <v>55.355000000000004</v>
      </c>
      <c r="H1733" s="4">
        <f t="shared" si="111"/>
        <v>55.354999999999997</v>
      </c>
    </row>
    <row r="1734" spans="1:8" x14ac:dyDescent="0.35">
      <c r="A1734" s="5">
        <v>41878</v>
      </c>
      <c r="B1734" s="4">
        <f>VLOOKUP($A1734,'Implied Correlation'!D:E,2,0)</f>
        <v>61.01</v>
      </c>
      <c r="C1734" s="4">
        <f>VLOOKUP($A1734,'Implied Correlation'!G:H,2,0)</f>
        <v>50.73</v>
      </c>
      <c r="D1734" s="4" t="e">
        <f>VLOOKUP($A1734,'Implied Correlation'!A:B,2,0)</f>
        <v>#N/A</v>
      </c>
      <c r="E1734" s="4">
        <f t="shared" si="108"/>
        <v>61.01</v>
      </c>
      <c r="F1734" s="4">
        <f t="shared" si="109"/>
        <v>50.73</v>
      </c>
      <c r="G1734" s="4">
        <f t="shared" si="110"/>
        <v>55.87</v>
      </c>
      <c r="H1734" s="4">
        <f t="shared" si="111"/>
        <v>55.87</v>
      </c>
    </row>
    <row r="1735" spans="1:8" x14ac:dyDescent="0.35">
      <c r="A1735" s="5">
        <v>41879</v>
      </c>
      <c r="B1735" s="4">
        <f>VLOOKUP($A1735,'Implied Correlation'!D:E,2,0)</f>
        <v>62.52</v>
      </c>
      <c r="C1735" s="4">
        <f>VLOOKUP($A1735,'Implied Correlation'!G:H,2,0)</f>
        <v>52.03</v>
      </c>
      <c r="D1735" s="4" t="e">
        <f>VLOOKUP($A1735,'Implied Correlation'!A:B,2,0)</f>
        <v>#N/A</v>
      </c>
      <c r="E1735" s="4">
        <f t="shared" si="108"/>
        <v>62.52</v>
      </c>
      <c r="F1735" s="4">
        <f t="shared" si="109"/>
        <v>52.03</v>
      </c>
      <c r="G1735" s="4">
        <f t="shared" si="110"/>
        <v>57.275000000000006</v>
      </c>
      <c r="H1735" s="4">
        <f t="shared" si="111"/>
        <v>57.275000000000006</v>
      </c>
    </row>
    <row r="1736" spans="1:8" x14ac:dyDescent="0.35">
      <c r="A1736" s="5">
        <v>41880</v>
      </c>
      <c r="B1736" s="4">
        <f>VLOOKUP($A1736,'Implied Correlation'!D:E,2,0)</f>
        <v>63.15</v>
      </c>
      <c r="C1736" s="4">
        <f>VLOOKUP($A1736,'Implied Correlation'!G:H,2,0)</f>
        <v>53.33</v>
      </c>
      <c r="D1736" s="4" t="e">
        <f>VLOOKUP($A1736,'Implied Correlation'!A:B,2,0)</f>
        <v>#N/A</v>
      </c>
      <c r="E1736" s="4">
        <f t="shared" si="108"/>
        <v>63.15</v>
      </c>
      <c r="F1736" s="4">
        <f t="shared" si="109"/>
        <v>53.33</v>
      </c>
      <c r="G1736" s="4">
        <f t="shared" si="110"/>
        <v>58.239999999999995</v>
      </c>
      <c r="H1736" s="4">
        <f t="shared" si="111"/>
        <v>58.239999999999988</v>
      </c>
    </row>
    <row r="1737" spans="1:8" x14ac:dyDescent="0.35">
      <c r="A1737" s="5">
        <v>41884</v>
      </c>
      <c r="B1737" s="4">
        <f>VLOOKUP($A1737,'Implied Correlation'!D:E,2,0)</f>
        <v>62.7</v>
      </c>
      <c r="C1737" s="4">
        <f>VLOOKUP($A1737,'Implied Correlation'!G:H,2,0)</f>
        <v>51.14</v>
      </c>
      <c r="D1737" s="4" t="e">
        <f>VLOOKUP($A1737,'Implied Correlation'!A:B,2,0)</f>
        <v>#N/A</v>
      </c>
      <c r="E1737" s="4">
        <f t="shared" si="108"/>
        <v>62.7</v>
      </c>
      <c r="F1737" s="4">
        <f t="shared" si="109"/>
        <v>51.14</v>
      </c>
      <c r="G1737" s="4">
        <f t="shared" si="110"/>
        <v>56.92</v>
      </c>
      <c r="H1737" s="4">
        <f t="shared" si="111"/>
        <v>56.919999999999995</v>
      </c>
    </row>
    <row r="1738" spans="1:8" x14ac:dyDescent="0.35">
      <c r="A1738" s="5">
        <v>41885</v>
      </c>
      <c r="B1738" s="4">
        <f>VLOOKUP($A1738,'Implied Correlation'!D:E,2,0)</f>
        <v>63.16</v>
      </c>
      <c r="C1738" s="4">
        <f>VLOOKUP($A1738,'Implied Correlation'!G:H,2,0)</f>
        <v>51.05</v>
      </c>
      <c r="D1738" s="4" t="e">
        <f>VLOOKUP($A1738,'Implied Correlation'!A:B,2,0)</f>
        <v>#N/A</v>
      </c>
      <c r="E1738" s="4">
        <f t="shared" si="108"/>
        <v>63.16</v>
      </c>
      <c r="F1738" s="4">
        <f t="shared" si="109"/>
        <v>51.05</v>
      </c>
      <c r="G1738" s="4">
        <f t="shared" si="110"/>
        <v>57.104999999999997</v>
      </c>
      <c r="H1738" s="4">
        <f t="shared" si="111"/>
        <v>57.104999999999997</v>
      </c>
    </row>
    <row r="1739" spans="1:8" x14ac:dyDescent="0.35">
      <c r="A1739" s="5">
        <v>41886</v>
      </c>
      <c r="B1739" s="4">
        <f>VLOOKUP($A1739,'Implied Correlation'!D:E,2,0)</f>
        <v>62.59</v>
      </c>
      <c r="C1739" s="4">
        <f>VLOOKUP($A1739,'Implied Correlation'!G:H,2,0)</f>
        <v>51.47</v>
      </c>
      <c r="D1739" s="4" t="e">
        <f>VLOOKUP($A1739,'Implied Correlation'!A:B,2,0)</f>
        <v>#N/A</v>
      </c>
      <c r="E1739" s="4">
        <f t="shared" si="108"/>
        <v>62.59</v>
      </c>
      <c r="F1739" s="4">
        <f t="shared" si="109"/>
        <v>51.47</v>
      </c>
      <c r="G1739" s="4">
        <f t="shared" si="110"/>
        <v>57.03</v>
      </c>
      <c r="H1739" s="4">
        <f t="shared" si="111"/>
        <v>57.03</v>
      </c>
    </row>
    <row r="1740" spans="1:8" x14ac:dyDescent="0.35">
      <c r="A1740" s="5">
        <v>41887</v>
      </c>
      <c r="B1740" s="4">
        <f>VLOOKUP($A1740,'Implied Correlation'!D:E,2,0)</f>
        <v>60.63</v>
      </c>
      <c r="C1740" s="4">
        <f>VLOOKUP($A1740,'Implied Correlation'!G:H,2,0)</f>
        <v>47.09</v>
      </c>
      <c r="D1740" s="4" t="e">
        <f>VLOOKUP($A1740,'Implied Correlation'!A:B,2,0)</f>
        <v>#N/A</v>
      </c>
      <c r="E1740" s="4">
        <f t="shared" si="108"/>
        <v>60.63</v>
      </c>
      <c r="F1740" s="4">
        <f t="shared" si="109"/>
        <v>47.09</v>
      </c>
      <c r="G1740" s="4">
        <f t="shared" si="110"/>
        <v>53.86</v>
      </c>
      <c r="H1740" s="4">
        <f t="shared" si="111"/>
        <v>53.859999999999992</v>
      </c>
    </row>
    <row r="1741" spans="1:8" x14ac:dyDescent="0.35">
      <c r="A1741" s="5">
        <v>41890</v>
      </c>
      <c r="B1741" s="4">
        <f>VLOOKUP($A1741,'Implied Correlation'!D:E,2,0)</f>
        <v>61.76</v>
      </c>
      <c r="C1741" s="4">
        <f>VLOOKUP($A1741,'Implied Correlation'!G:H,2,0)</f>
        <v>47.87</v>
      </c>
      <c r="D1741" s="4" t="e">
        <f>VLOOKUP($A1741,'Implied Correlation'!A:B,2,0)</f>
        <v>#N/A</v>
      </c>
      <c r="E1741" s="4">
        <f t="shared" si="108"/>
        <v>61.76</v>
      </c>
      <c r="F1741" s="4">
        <f t="shared" si="109"/>
        <v>47.87</v>
      </c>
      <c r="G1741" s="4">
        <f t="shared" si="110"/>
        <v>54.814999999999998</v>
      </c>
      <c r="H1741" s="4">
        <f t="shared" si="111"/>
        <v>54.814999999999998</v>
      </c>
    </row>
    <row r="1742" spans="1:8" x14ac:dyDescent="0.35">
      <c r="A1742" s="5">
        <v>41891</v>
      </c>
      <c r="B1742" s="4">
        <f>VLOOKUP($A1742,'Implied Correlation'!D:E,2,0)</f>
        <v>62.69</v>
      </c>
      <c r="C1742" s="4">
        <f>VLOOKUP($A1742,'Implied Correlation'!G:H,2,0)</f>
        <v>50.89</v>
      </c>
      <c r="D1742" s="4" t="e">
        <f>VLOOKUP($A1742,'Implied Correlation'!A:B,2,0)</f>
        <v>#N/A</v>
      </c>
      <c r="E1742" s="4">
        <f t="shared" si="108"/>
        <v>62.69</v>
      </c>
      <c r="F1742" s="4">
        <f t="shared" si="109"/>
        <v>50.89</v>
      </c>
      <c r="G1742" s="4">
        <f t="shared" si="110"/>
        <v>56.79</v>
      </c>
      <c r="H1742" s="4">
        <f t="shared" si="111"/>
        <v>56.79</v>
      </c>
    </row>
    <row r="1743" spans="1:8" x14ac:dyDescent="0.35">
      <c r="A1743" s="5">
        <v>41892</v>
      </c>
      <c r="B1743" s="4">
        <f>VLOOKUP($A1743,'Implied Correlation'!D:E,2,0)</f>
        <v>61.87</v>
      </c>
      <c r="C1743" s="4">
        <f>VLOOKUP($A1743,'Implied Correlation'!G:H,2,0)</f>
        <v>48.78</v>
      </c>
      <c r="D1743" s="4" t="e">
        <f>VLOOKUP($A1743,'Implied Correlation'!A:B,2,0)</f>
        <v>#N/A</v>
      </c>
      <c r="E1743" s="4">
        <f t="shared" si="108"/>
        <v>61.87</v>
      </c>
      <c r="F1743" s="4">
        <f t="shared" si="109"/>
        <v>48.78</v>
      </c>
      <c r="G1743" s="4">
        <f t="shared" si="110"/>
        <v>55.325000000000003</v>
      </c>
      <c r="H1743" s="4">
        <f t="shared" si="111"/>
        <v>55.32500000000001</v>
      </c>
    </row>
    <row r="1744" spans="1:8" x14ac:dyDescent="0.35">
      <c r="A1744" s="5">
        <v>41893</v>
      </c>
      <c r="B1744" s="4">
        <f>VLOOKUP($A1744,'Implied Correlation'!D:E,2,0)</f>
        <v>61.86</v>
      </c>
      <c r="C1744" s="4">
        <f>VLOOKUP($A1744,'Implied Correlation'!G:H,2,0)</f>
        <v>47.82</v>
      </c>
      <c r="D1744" s="4" t="e">
        <f>VLOOKUP($A1744,'Implied Correlation'!A:B,2,0)</f>
        <v>#N/A</v>
      </c>
      <c r="E1744" s="4">
        <f t="shared" si="108"/>
        <v>61.86</v>
      </c>
      <c r="F1744" s="4">
        <f t="shared" si="109"/>
        <v>47.82</v>
      </c>
      <c r="G1744" s="4">
        <f t="shared" si="110"/>
        <v>54.84</v>
      </c>
      <c r="H1744" s="4">
        <f t="shared" si="111"/>
        <v>54.84</v>
      </c>
    </row>
    <row r="1745" spans="1:8" x14ac:dyDescent="0.35">
      <c r="A1745" s="5">
        <v>41894</v>
      </c>
      <c r="B1745" s="4">
        <f>VLOOKUP($A1745,'Implied Correlation'!D:E,2,0)</f>
        <v>63.01</v>
      </c>
      <c r="C1745" s="4">
        <f>VLOOKUP($A1745,'Implied Correlation'!G:H,2,0)</f>
        <v>49.63</v>
      </c>
      <c r="D1745" s="4" t="e">
        <f>VLOOKUP($A1745,'Implied Correlation'!A:B,2,0)</f>
        <v>#N/A</v>
      </c>
      <c r="E1745" s="4">
        <f t="shared" si="108"/>
        <v>63.01</v>
      </c>
      <c r="F1745" s="4">
        <f t="shared" si="109"/>
        <v>49.63</v>
      </c>
      <c r="G1745" s="4">
        <f t="shared" si="110"/>
        <v>56.32</v>
      </c>
      <c r="H1745" s="4">
        <f t="shared" si="111"/>
        <v>56.32</v>
      </c>
    </row>
    <row r="1746" spans="1:8" x14ac:dyDescent="0.35">
      <c r="A1746" s="5">
        <v>41897</v>
      </c>
      <c r="B1746" s="4">
        <f>VLOOKUP($A1746,'Implied Correlation'!D:E,2,0)</f>
        <v>62.73</v>
      </c>
      <c r="C1746" s="4">
        <f>VLOOKUP($A1746,'Implied Correlation'!G:H,2,0)</f>
        <v>50.63</v>
      </c>
      <c r="D1746" s="4" t="e">
        <f>VLOOKUP($A1746,'Implied Correlation'!A:B,2,0)</f>
        <v>#N/A</v>
      </c>
      <c r="E1746" s="4">
        <f t="shared" si="108"/>
        <v>62.73</v>
      </c>
      <c r="F1746" s="4">
        <f t="shared" si="109"/>
        <v>50.63</v>
      </c>
      <c r="G1746" s="4">
        <f t="shared" si="110"/>
        <v>56.68</v>
      </c>
      <c r="H1746" s="4">
        <f t="shared" si="111"/>
        <v>56.68</v>
      </c>
    </row>
    <row r="1747" spans="1:8" x14ac:dyDescent="0.35">
      <c r="A1747" s="5">
        <v>41898</v>
      </c>
      <c r="B1747" s="4">
        <f>VLOOKUP($A1747,'Implied Correlation'!D:E,2,0)</f>
        <v>60.93</v>
      </c>
      <c r="C1747" s="4">
        <f>VLOOKUP($A1747,'Implied Correlation'!G:H,2,0)</f>
        <v>46.47</v>
      </c>
      <c r="D1747" s="4" t="e">
        <f>VLOOKUP($A1747,'Implied Correlation'!A:B,2,0)</f>
        <v>#N/A</v>
      </c>
      <c r="E1747" s="4">
        <f t="shared" si="108"/>
        <v>60.93</v>
      </c>
      <c r="F1747" s="4">
        <f t="shared" si="109"/>
        <v>46.47</v>
      </c>
      <c r="G1747" s="4">
        <f t="shared" si="110"/>
        <v>53.7</v>
      </c>
      <c r="H1747" s="4">
        <f t="shared" si="111"/>
        <v>53.70000000000001</v>
      </c>
    </row>
    <row r="1748" spans="1:8" x14ac:dyDescent="0.35">
      <c r="A1748" s="5">
        <v>41899</v>
      </c>
      <c r="B1748" s="4">
        <f>VLOOKUP($A1748,'Implied Correlation'!D:E,2,0)</f>
        <v>61.17</v>
      </c>
      <c r="C1748" s="4">
        <f>VLOOKUP($A1748,'Implied Correlation'!G:H,2,0)</f>
        <v>45.09</v>
      </c>
      <c r="D1748" s="4" t="e">
        <f>VLOOKUP($A1748,'Implied Correlation'!A:B,2,0)</f>
        <v>#N/A</v>
      </c>
      <c r="E1748" s="4">
        <f t="shared" si="108"/>
        <v>61.17</v>
      </c>
      <c r="F1748" s="4">
        <f t="shared" si="109"/>
        <v>45.09</v>
      </c>
      <c r="G1748" s="4">
        <f t="shared" si="110"/>
        <v>53.13</v>
      </c>
      <c r="H1748" s="4">
        <f t="shared" si="111"/>
        <v>53.13</v>
      </c>
    </row>
    <row r="1749" spans="1:8" x14ac:dyDescent="0.35">
      <c r="A1749" s="5">
        <v>41900</v>
      </c>
      <c r="B1749" s="4">
        <f>VLOOKUP($A1749,'Implied Correlation'!D:E,2,0)</f>
        <v>60.61</v>
      </c>
      <c r="C1749" s="4">
        <f>VLOOKUP($A1749,'Implied Correlation'!G:H,2,0)</f>
        <v>43.66</v>
      </c>
      <c r="D1749" s="4" t="e">
        <f>VLOOKUP($A1749,'Implied Correlation'!A:B,2,0)</f>
        <v>#N/A</v>
      </c>
      <c r="E1749" s="4">
        <f t="shared" si="108"/>
        <v>60.61</v>
      </c>
      <c r="F1749" s="4">
        <f t="shared" si="109"/>
        <v>43.66</v>
      </c>
      <c r="G1749" s="4">
        <f t="shared" si="110"/>
        <v>52.134999999999998</v>
      </c>
      <c r="H1749" s="4">
        <f t="shared" si="111"/>
        <v>52.134999999999998</v>
      </c>
    </row>
    <row r="1750" spans="1:8" x14ac:dyDescent="0.35">
      <c r="A1750" s="5">
        <v>41901</v>
      </c>
      <c r="B1750" s="4">
        <f>VLOOKUP($A1750,'Implied Correlation'!D:E,2,0)</f>
        <v>61.88</v>
      </c>
      <c r="C1750" s="4">
        <f>VLOOKUP($A1750,'Implied Correlation'!G:H,2,0)</f>
        <v>44.77</v>
      </c>
      <c r="D1750" s="4" t="e">
        <f>VLOOKUP($A1750,'Implied Correlation'!A:B,2,0)</f>
        <v>#N/A</v>
      </c>
      <c r="E1750" s="4">
        <f t="shared" si="108"/>
        <v>61.88</v>
      </c>
      <c r="F1750" s="4">
        <f t="shared" si="109"/>
        <v>44.77</v>
      </c>
      <c r="G1750" s="4">
        <f t="shared" si="110"/>
        <v>53.325000000000003</v>
      </c>
      <c r="H1750" s="4">
        <f t="shared" si="111"/>
        <v>53.32500000000001</v>
      </c>
    </row>
    <row r="1751" spans="1:8" x14ac:dyDescent="0.35">
      <c r="A1751" s="5">
        <v>41904</v>
      </c>
      <c r="B1751" s="4">
        <f>VLOOKUP($A1751,'Implied Correlation'!D:E,2,0)</f>
        <v>64.55</v>
      </c>
      <c r="C1751" s="4">
        <f>VLOOKUP($A1751,'Implied Correlation'!G:H,2,0)</f>
        <v>50.82</v>
      </c>
      <c r="D1751" s="4" t="e">
        <f>VLOOKUP($A1751,'Implied Correlation'!A:B,2,0)</f>
        <v>#N/A</v>
      </c>
      <c r="E1751" s="4">
        <f t="shared" si="108"/>
        <v>64.55</v>
      </c>
      <c r="F1751" s="4">
        <f t="shared" si="109"/>
        <v>50.82</v>
      </c>
      <c r="G1751" s="4">
        <f t="shared" si="110"/>
        <v>57.685000000000002</v>
      </c>
      <c r="H1751" s="4">
        <f t="shared" si="111"/>
        <v>57.685000000000002</v>
      </c>
    </row>
    <row r="1752" spans="1:8" x14ac:dyDescent="0.35">
      <c r="A1752" s="5">
        <v>41905</v>
      </c>
      <c r="B1752" s="4">
        <f>VLOOKUP($A1752,'Implied Correlation'!D:E,2,0)</f>
        <v>66.05</v>
      </c>
      <c r="C1752" s="4">
        <f>VLOOKUP($A1752,'Implied Correlation'!G:H,2,0)</f>
        <v>55.18</v>
      </c>
      <c r="D1752" s="4" t="e">
        <f>VLOOKUP($A1752,'Implied Correlation'!A:B,2,0)</f>
        <v>#N/A</v>
      </c>
      <c r="E1752" s="4">
        <f t="shared" si="108"/>
        <v>66.05</v>
      </c>
      <c r="F1752" s="4">
        <f t="shared" si="109"/>
        <v>55.18</v>
      </c>
      <c r="G1752" s="4">
        <f t="shared" si="110"/>
        <v>60.614999999999995</v>
      </c>
      <c r="H1752" s="4">
        <f t="shared" si="111"/>
        <v>60.614999999999988</v>
      </c>
    </row>
    <row r="1753" spans="1:8" x14ac:dyDescent="0.35">
      <c r="A1753" s="5">
        <v>41906</v>
      </c>
      <c r="B1753" s="4">
        <f>VLOOKUP($A1753,'Implied Correlation'!D:E,2,0)</f>
        <v>62.93</v>
      </c>
      <c r="C1753" s="4">
        <f>VLOOKUP($A1753,'Implied Correlation'!G:H,2,0)</f>
        <v>47.98</v>
      </c>
      <c r="D1753" s="4" t="e">
        <f>VLOOKUP($A1753,'Implied Correlation'!A:B,2,0)</f>
        <v>#N/A</v>
      </c>
      <c r="E1753" s="4">
        <f t="shared" si="108"/>
        <v>62.93</v>
      </c>
      <c r="F1753" s="4">
        <f t="shared" si="109"/>
        <v>47.98</v>
      </c>
      <c r="G1753" s="4">
        <f t="shared" si="110"/>
        <v>55.454999999999998</v>
      </c>
      <c r="H1753" s="4">
        <f t="shared" si="111"/>
        <v>55.455000000000005</v>
      </c>
    </row>
    <row r="1754" spans="1:8" x14ac:dyDescent="0.35">
      <c r="A1754" s="5">
        <v>41907</v>
      </c>
      <c r="B1754" s="4">
        <f>VLOOKUP($A1754,'Implied Correlation'!D:E,2,0)</f>
        <v>64.430000000000007</v>
      </c>
      <c r="C1754" s="4">
        <f>VLOOKUP($A1754,'Implied Correlation'!G:H,2,0)</f>
        <v>54.05</v>
      </c>
      <c r="D1754" s="4" t="e">
        <f>VLOOKUP($A1754,'Implied Correlation'!A:B,2,0)</f>
        <v>#N/A</v>
      </c>
      <c r="E1754" s="4">
        <f t="shared" si="108"/>
        <v>64.430000000000007</v>
      </c>
      <c r="F1754" s="4">
        <f t="shared" si="109"/>
        <v>54.05</v>
      </c>
      <c r="G1754" s="4">
        <f t="shared" si="110"/>
        <v>59.24</v>
      </c>
      <c r="H1754" s="4">
        <f t="shared" si="111"/>
        <v>59.24</v>
      </c>
    </row>
    <row r="1755" spans="1:8" x14ac:dyDescent="0.35">
      <c r="A1755" s="5">
        <v>41908</v>
      </c>
      <c r="B1755" s="4">
        <f>VLOOKUP($A1755,'Implied Correlation'!D:E,2,0)</f>
        <v>63.92</v>
      </c>
      <c r="C1755" s="4">
        <f>VLOOKUP($A1755,'Implied Correlation'!G:H,2,0)</f>
        <v>51.74</v>
      </c>
      <c r="D1755" s="4" t="e">
        <f>VLOOKUP($A1755,'Implied Correlation'!A:B,2,0)</f>
        <v>#N/A</v>
      </c>
      <c r="E1755" s="4">
        <f t="shared" si="108"/>
        <v>63.92</v>
      </c>
      <c r="F1755" s="4">
        <f t="shared" si="109"/>
        <v>51.74</v>
      </c>
      <c r="G1755" s="4">
        <f t="shared" si="110"/>
        <v>57.83</v>
      </c>
      <c r="H1755" s="4">
        <f t="shared" si="111"/>
        <v>57.830000000000005</v>
      </c>
    </row>
    <row r="1756" spans="1:8" x14ac:dyDescent="0.35">
      <c r="A1756" s="5">
        <v>41911</v>
      </c>
      <c r="B1756" s="4">
        <f>VLOOKUP($A1756,'Implied Correlation'!D:E,2,0)</f>
        <v>66.44</v>
      </c>
      <c r="C1756" s="4">
        <f>VLOOKUP($A1756,'Implied Correlation'!G:H,2,0)</f>
        <v>55.31</v>
      </c>
      <c r="D1756" s="4" t="e">
        <f>VLOOKUP($A1756,'Implied Correlation'!A:B,2,0)</f>
        <v>#N/A</v>
      </c>
      <c r="E1756" s="4">
        <f t="shared" si="108"/>
        <v>66.44</v>
      </c>
      <c r="F1756" s="4">
        <f t="shared" si="109"/>
        <v>55.31</v>
      </c>
      <c r="G1756" s="4">
        <f t="shared" si="110"/>
        <v>60.875</v>
      </c>
      <c r="H1756" s="4">
        <f t="shared" si="111"/>
        <v>60.875</v>
      </c>
    </row>
    <row r="1757" spans="1:8" x14ac:dyDescent="0.35">
      <c r="A1757" s="5">
        <v>41912</v>
      </c>
      <c r="B1757" s="4">
        <f>VLOOKUP($A1757,'Implied Correlation'!D:E,2,0)</f>
        <v>66.540000000000006</v>
      </c>
      <c r="C1757" s="4">
        <f>VLOOKUP($A1757,'Implied Correlation'!G:H,2,0)</f>
        <v>59.68</v>
      </c>
      <c r="D1757" s="4" t="e">
        <f>VLOOKUP($A1757,'Implied Correlation'!A:B,2,0)</f>
        <v>#N/A</v>
      </c>
      <c r="E1757" s="4">
        <f t="shared" si="108"/>
        <v>66.540000000000006</v>
      </c>
      <c r="F1757" s="4">
        <f t="shared" si="109"/>
        <v>59.68</v>
      </c>
      <c r="G1757" s="4">
        <f t="shared" si="110"/>
        <v>63.11</v>
      </c>
      <c r="H1757" s="4">
        <f t="shared" si="111"/>
        <v>63.109999999999992</v>
      </c>
    </row>
    <row r="1758" spans="1:8" x14ac:dyDescent="0.35">
      <c r="A1758" s="5">
        <v>41913</v>
      </c>
      <c r="B1758" s="4">
        <f>VLOOKUP($A1758,'Implied Correlation'!D:E,2,0)</f>
        <v>66.75</v>
      </c>
      <c r="C1758" s="4">
        <f>VLOOKUP($A1758,'Implied Correlation'!G:H,2,0)</f>
        <v>58.82</v>
      </c>
      <c r="D1758" s="4" t="e">
        <f>VLOOKUP($A1758,'Implied Correlation'!A:B,2,0)</f>
        <v>#N/A</v>
      </c>
      <c r="E1758" s="4">
        <f t="shared" si="108"/>
        <v>66.75</v>
      </c>
      <c r="F1758" s="4">
        <f t="shared" si="109"/>
        <v>58.82</v>
      </c>
      <c r="G1758" s="4">
        <f t="shared" si="110"/>
        <v>62.784999999999997</v>
      </c>
      <c r="H1758" s="4">
        <f t="shared" si="111"/>
        <v>62.784999999999997</v>
      </c>
    </row>
    <row r="1759" spans="1:8" x14ac:dyDescent="0.35">
      <c r="A1759" s="5">
        <v>41914</v>
      </c>
      <c r="B1759" s="4">
        <f>VLOOKUP($A1759,'Implied Correlation'!D:E,2,0)</f>
        <v>66.42</v>
      </c>
      <c r="C1759" s="4">
        <f>VLOOKUP($A1759,'Implied Correlation'!G:H,2,0)</f>
        <v>56.78</v>
      </c>
      <c r="D1759" s="4" t="e">
        <f>VLOOKUP($A1759,'Implied Correlation'!A:B,2,0)</f>
        <v>#N/A</v>
      </c>
      <c r="E1759" s="4">
        <f t="shared" si="108"/>
        <v>66.42</v>
      </c>
      <c r="F1759" s="4">
        <f t="shared" si="109"/>
        <v>56.78</v>
      </c>
      <c r="G1759" s="4">
        <f t="shared" si="110"/>
        <v>61.6</v>
      </c>
      <c r="H1759" s="4">
        <f t="shared" si="111"/>
        <v>61.6</v>
      </c>
    </row>
    <row r="1760" spans="1:8" x14ac:dyDescent="0.35">
      <c r="A1760" s="5">
        <v>41915</v>
      </c>
      <c r="B1760" s="4">
        <f>VLOOKUP($A1760,'Implied Correlation'!D:E,2,0)</f>
        <v>64.22</v>
      </c>
      <c r="C1760" s="4">
        <f>VLOOKUP($A1760,'Implied Correlation'!G:H,2,0)</f>
        <v>51.55</v>
      </c>
      <c r="D1760" s="4" t="e">
        <f>VLOOKUP($A1760,'Implied Correlation'!A:B,2,0)</f>
        <v>#N/A</v>
      </c>
      <c r="E1760" s="4">
        <f t="shared" si="108"/>
        <v>64.22</v>
      </c>
      <c r="F1760" s="4">
        <f t="shared" si="109"/>
        <v>51.55</v>
      </c>
      <c r="G1760" s="4">
        <f t="shared" si="110"/>
        <v>57.884999999999998</v>
      </c>
      <c r="H1760" s="4">
        <f t="shared" si="111"/>
        <v>57.884999999999998</v>
      </c>
    </row>
    <row r="1761" spans="1:8" x14ac:dyDescent="0.35">
      <c r="A1761" s="5">
        <v>41918</v>
      </c>
      <c r="B1761" s="4">
        <f>VLOOKUP($A1761,'Implied Correlation'!D:E,2,0)</f>
        <v>65.040000000000006</v>
      </c>
      <c r="C1761" s="4">
        <f>VLOOKUP($A1761,'Implied Correlation'!G:H,2,0)</f>
        <v>54.29</v>
      </c>
      <c r="D1761" s="4" t="e">
        <f>VLOOKUP($A1761,'Implied Correlation'!A:B,2,0)</f>
        <v>#N/A</v>
      </c>
      <c r="E1761" s="4">
        <f t="shared" si="108"/>
        <v>65.040000000000006</v>
      </c>
      <c r="F1761" s="4">
        <f t="shared" si="109"/>
        <v>54.29</v>
      </c>
      <c r="G1761" s="4">
        <f t="shared" si="110"/>
        <v>59.665000000000006</v>
      </c>
      <c r="H1761" s="4">
        <f t="shared" si="111"/>
        <v>59.664999999999999</v>
      </c>
    </row>
    <row r="1762" spans="1:8" x14ac:dyDescent="0.35">
      <c r="A1762" s="5">
        <v>41919</v>
      </c>
      <c r="B1762" s="4">
        <f>VLOOKUP($A1762,'Implied Correlation'!D:E,2,0)</f>
        <v>66.599999999999994</v>
      </c>
      <c r="C1762" s="4">
        <f>VLOOKUP($A1762,'Implied Correlation'!G:H,2,0)</f>
        <v>58.92</v>
      </c>
      <c r="D1762" s="4" t="e">
        <f>VLOOKUP($A1762,'Implied Correlation'!A:B,2,0)</f>
        <v>#N/A</v>
      </c>
      <c r="E1762" s="4">
        <f t="shared" si="108"/>
        <v>66.599999999999994</v>
      </c>
      <c r="F1762" s="4">
        <f t="shared" si="109"/>
        <v>58.92</v>
      </c>
      <c r="G1762" s="4">
        <f t="shared" si="110"/>
        <v>62.76</v>
      </c>
      <c r="H1762" s="4">
        <f t="shared" si="111"/>
        <v>62.76</v>
      </c>
    </row>
    <row r="1763" spans="1:8" x14ac:dyDescent="0.35">
      <c r="A1763" s="5">
        <v>41920</v>
      </c>
      <c r="B1763" s="4">
        <f>VLOOKUP($A1763,'Implied Correlation'!D:E,2,0)</f>
        <v>62.54</v>
      </c>
      <c r="C1763" s="4">
        <f>VLOOKUP($A1763,'Implied Correlation'!G:H,2,0)</f>
        <v>49.33</v>
      </c>
      <c r="D1763" s="4" t="e">
        <f>VLOOKUP($A1763,'Implied Correlation'!A:B,2,0)</f>
        <v>#N/A</v>
      </c>
      <c r="E1763" s="4">
        <f t="shared" si="108"/>
        <v>62.54</v>
      </c>
      <c r="F1763" s="4">
        <f t="shared" si="109"/>
        <v>49.33</v>
      </c>
      <c r="G1763" s="4">
        <f t="shared" si="110"/>
        <v>55.935000000000002</v>
      </c>
      <c r="H1763" s="4">
        <f t="shared" si="111"/>
        <v>55.935000000000002</v>
      </c>
    </row>
    <row r="1764" spans="1:8" x14ac:dyDescent="0.35">
      <c r="A1764" s="5">
        <v>41921</v>
      </c>
      <c r="B1764" s="4">
        <f>VLOOKUP($A1764,'Implied Correlation'!D:E,2,0)</f>
        <v>65.11</v>
      </c>
      <c r="C1764" s="4">
        <f>VLOOKUP($A1764,'Implied Correlation'!G:H,2,0)</f>
        <v>56.64</v>
      </c>
      <c r="D1764" s="4" t="e">
        <f>VLOOKUP($A1764,'Implied Correlation'!A:B,2,0)</f>
        <v>#N/A</v>
      </c>
      <c r="E1764" s="4">
        <f t="shared" si="108"/>
        <v>65.11</v>
      </c>
      <c r="F1764" s="4">
        <f t="shared" si="109"/>
        <v>56.64</v>
      </c>
      <c r="G1764" s="4">
        <f t="shared" si="110"/>
        <v>60.875</v>
      </c>
      <c r="H1764" s="4">
        <f t="shared" si="111"/>
        <v>60.875</v>
      </c>
    </row>
    <row r="1765" spans="1:8" x14ac:dyDescent="0.35">
      <c r="A1765" s="5">
        <v>41922</v>
      </c>
      <c r="B1765" s="4">
        <f>VLOOKUP($A1765,'Implied Correlation'!D:E,2,0)</f>
        <v>68.92</v>
      </c>
      <c r="C1765" s="4">
        <f>VLOOKUP($A1765,'Implied Correlation'!G:H,2,0)</f>
        <v>63.98</v>
      </c>
      <c r="D1765" s="4" t="e">
        <f>VLOOKUP($A1765,'Implied Correlation'!A:B,2,0)</f>
        <v>#N/A</v>
      </c>
      <c r="E1765" s="4">
        <f t="shared" si="108"/>
        <v>68.92</v>
      </c>
      <c r="F1765" s="4">
        <f t="shared" si="109"/>
        <v>63.98</v>
      </c>
      <c r="G1765" s="4">
        <f t="shared" si="110"/>
        <v>66.45</v>
      </c>
      <c r="H1765" s="4">
        <f t="shared" si="111"/>
        <v>66.45</v>
      </c>
    </row>
    <row r="1766" spans="1:8" x14ac:dyDescent="0.35">
      <c r="A1766" s="5">
        <v>41925</v>
      </c>
      <c r="B1766" s="4">
        <f>VLOOKUP($A1766,'Implied Correlation'!D:E,2,0)</f>
        <v>72.87</v>
      </c>
      <c r="C1766" s="4">
        <f>VLOOKUP($A1766,'Implied Correlation'!G:H,2,0)</f>
        <v>72.180000000000007</v>
      </c>
      <c r="D1766" s="4" t="e">
        <f>VLOOKUP($A1766,'Implied Correlation'!A:B,2,0)</f>
        <v>#N/A</v>
      </c>
      <c r="E1766" s="4">
        <f t="shared" si="108"/>
        <v>72.87</v>
      </c>
      <c r="F1766" s="4">
        <f t="shared" si="109"/>
        <v>72.180000000000007</v>
      </c>
      <c r="G1766" s="4">
        <f t="shared" si="110"/>
        <v>72.525000000000006</v>
      </c>
      <c r="H1766" s="4">
        <f t="shared" si="111"/>
        <v>72.525000000000006</v>
      </c>
    </row>
    <row r="1767" spans="1:8" x14ac:dyDescent="0.35">
      <c r="A1767" s="5">
        <v>41926</v>
      </c>
      <c r="B1767" s="4">
        <f>VLOOKUP($A1767,'Implied Correlation'!D:E,2,0)</f>
        <v>68.87</v>
      </c>
      <c r="C1767" s="4">
        <f>VLOOKUP($A1767,'Implied Correlation'!G:H,2,0)</f>
        <v>64.67</v>
      </c>
      <c r="D1767" s="4" t="e">
        <f>VLOOKUP($A1767,'Implied Correlation'!A:B,2,0)</f>
        <v>#N/A</v>
      </c>
      <c r="E1767" s="4">
        <f t="shared" si="108"/>
        <v>68.87</v>
      </c>
      <c r="F1767" s="4">
        <f t="shared" si="109"/>
        <v>64.67</v>
      </c>
      <c r="G1767" s="4">
        <f t="shared" si="110"/>
        <v>66.77000000000001</v>
      </c>
      <c r="H1767" s="4">
        <f t="shared" si="111"/>
        <v>66.77000000000001</v>
      </c>
    </row>
    <row r="1768" spans="1:8" x14ac:dyDescent="0.35">
      <c r="A1768" s="5">
        <v>41927</v>
      </c>
      <c r="B1768" s="4">
        <f>VLOOKUP($A1768,'Implied Correlation'!D:E,2,0)</f>
        <v>71.34</v>
      </c>
      <c r="C1768" s="4">
        <f>VLOOKUP($A1768,'Implied Correlation'!G:H,2,0)</f>
        <v>73.06</v>
      </c>
      <c r="D1768" s="4" t="e">
        <f>VLOOKUP($A1768,'Implied Correlation'!A:B,2,0)</f>
        <v>#N/A</v>
      </c>
      <c r="E1768" s="4">
        <f t="shared" si="108"/>
        <v>71.34</v>
      </c>
      <c r="F1768" s="4">
        <f t="shared" si="109"/>
        <v>73.06</v>
      </c>
      <c r="G1768" s="4">
        <f t="shared" si="110"/>
        <v>72.2</v>
      </c>
      <c r="H1768" s="4">
        <f t="shared" si="111"/>
        <v>72.2</v>
      </c>
    </row>
    <row r="1769" spans="1:8" x14ac:dyDescent="0.35">
      <c r="A1769" s="5">
        <v>41928</v>
      </c>
      <c r="B1769" s="4">
        <f>VLOOKUP($A1769,'Implied Correlation'!D:E,2,0)</f>
        <v>68.12</v>
      </c>
      <c r="C1769" s="4">
        <f>VLOOKUP($A1769,'Implied Correlation'!G:H,2,0)</f>
        <v>67.489999999999995</v>
      </c>
      <c r="D1769" s="4" t="e">
        <f>VLOOKUP($A1769,'Implied Correlation'!A:B,2,0)</f>
        <v>#N/A</v>
      </c>
      <c r="E1769" s="4">
        <f t="shared" si="108"/>
        <v>68.12</v>
      </c>
      <c r="F1769" s="4">
        <f t="shared" si="109"/>
        <v>67.489999999999995</v>
      </c>
      <c r="G1769" s="4">
        <f t="shared" si="110"/>
        <v>67.805000000000007</v>
      </c>
      <c r="H1769" s="4">
        <f t="shared" si="111"/>
        <v>67.805000000000007</v>
      </c>
    </row>
    <row r="1770" spans="1:8" x14ac:dyDescent="0.35">
      <c r="A1770" s="5">
        <v>41929</v>
      </c>
      <c r="B1770" s="4">
        <f>VLOOKUP($A1770,'Implied Correlation'!D:E,2,0)</f>
        <v>69.760000000000005</v>
      </c>
      <c r="C1770" s="4">
        <f>VLOOKUP($A1770,'Implied Correlation'!G:H,2,0)</f>
        <v>68.349999999999994</v>
      </c>
      <c r="D1770" s="4" t="e">
        <f>VLOOKUP($A1770,'Implied Correlation'!A:B,2,0)</f>
        <v>#N/A</v>
      </c>
      <c r="E1770" s="4">
        <f t="shared" si="108"/>
        <v>69.760000000000005</v>
      </c>
      <c r="F1770" s="4">
        <f t="shared" si="109"/>
        <v>68.349999999999994</v>
      </c>
      <c r="G1770" s="4">
        <f t="shared" si="110"/>
        <v>69.055000000000007</v>
      </c>
      <c r="H1770" s="4">
        <f t="shared" si="111"/>
        <v>69.055000000000007</v>
      </c>
    </row>
    <row r="1771" spans="1:8" x14ac:dyDescent="0.35">
      <c r="A1771" s="5">
        <v>41932</v>
      </c>
      <c r="B1771" s="4">
        <f>VLOOKUP($A1771,'Implied Correlation'!D:E,2,0)</f>
        <v>67.739999999999995</v>
      </c>
      <c r="C1771" s="4">
        <f>VLOOKUP($A1771,'Implied Correlation'!G:H,2,0)</f>
        <v>66.05</v>
      </c>
      <c r="D1771" s="4" t="e">
        <f>VLOOKUP($A1771,'Implied Correlation'!A:B,2,0)</f>
        <v>#N/A</v>
      </c>
      <c r="E1771" s="4">
        <f t="shared" si="108"/>
        <v>67.739999999999995</v>
      </c>
      <c r="F1771" s="4">
        <f t="shared" si="109"/>
        <v>66.05</v>
      </c>
      <c r="G1771" s="4">
        <f t="shared" si="110"/>
        <v>66.894999999999996</v>
      </c>
      <c r="H1771" s="4">
        <f t="shared" si="111"/>
        <v>66.894999999999996</v>
      </c>
    </row>
    <row r="1772" spans="1:8" x14ac:dyDescent="0.35">
      <c r="A1772" s="5">
        <v>41933</v>
      </c>
      <c r="B1772" s="4">
        <f>VLOOKUP($A1772,'Implied Correlation'!D:E,2,0)</f>
        <v>66.400000000000006</v>
      </c>
      <c r="C1772" s="4">
        <f>VLOOKUP($A1772,'Implied Correlation'!G:H,2,0)</f>
        <v>59.34</v>
      </c>
      <c r="D1772" s="4" t="e">
        <f>VLOOKUP($A1772,'Implied Correlation'!A:B,2,0)</f>
        <v>#N/A</v>
      </c>
      <c r="E1772" s="4">
        <f t="shared" si="108"/>
        <v>66.400000000000006</v>
      </c>
      <c r="F1772" s="4">
        <f t="shared" si="109"/>
        <v>59.34</v>
      </c>
      <c r="G1772" s="4">
        <f t="shared" si="110"/>
        <v>62.870000000000005</v>
      </c>
      <c r="H1772" s="4">
        <f t="shared" si="111"/>
        <v>62.870000000000005</v>
      </c>
    </row>
    <row r="1773" spans="1:8" x14ac:dyDescent="0.35">
      <c r="A1773" s="5">
        <v>41934</v>
      </c>
      <c r="B1773" s="4">
        <f>VLOOKUP($A1773,'Implied Correlation'!D:E,2,0)</f>
        <v>69.55</v>
      </c>
      <c r="C1773" s="4">
        <f>VLOOKUP($A1773,'Implied Correlation'!G:H,2,0)</f>
        <v>64.680000000000007</v>
      </c>
      <c r="D1773" s="4" t="e">
        <f>VLOOKUP($A1773,'Implied Correlation'!A:B,2,0)</f>
        <v>#N/A</v>
      </c>
      <c r="E1773" s="4">
        <f t="shared" si="108"/>
        <v>69.55</v>
      </c>
      <c r="F1773" s="4">
        <f t="shared" si="109"/>
        <v>64.680000000000007</v>
      </c>
      <c r="G1773" s="4">
        <f t="shared" si="110"/>
        <v>67.115000000000009</v>
      </c>
      <c r="H1773" s="4">
        <f t="shared" si="111"/>
        <v>67.115000000000009</v>
      </c>
    </row>
    <row r="1774" spans="1:8" x14ac:dyDescent="0.35">
      <c r="A1774" s="5">
        <v>41935</v>
      </c>
      <c r="B1774" s="4">
        <f>VLOOKUP($A1774,'Implied Correlation'!D:E,2,0)</f>
        <v>68.819999999999993</v>
      </c>
      <c r="C1774" s="4">
        <f>VLOOKUP($A1774,'Implied Correlation'!G:H,2,0)</f>
        <v>63.41</v>
      </c>
      <c r="D1774" s="4" t="e">
        <f>VLOOKUP($A1774,'Implied Correlation'!A:B,2,0)</f>
        <v>#N/A</v>
      </c>
      <c r="E1774" s="4">
        <f t="shared" si="108"/>
        <v>68.819999999999993</v>
      </c>
      <c r="F1774" s="4">
        <f t="shared" si="109"/>
        <v>63.41</v>
      </c>
      <c r="G1774" s="4">
        <f t="shared" si="110"/>
        <v>66.114999999999995</v>
      </c>
      <c r="H1774" s="4">
        <f t="shared" si="111"/>
        <v>66.114999999999995</v>
      </c>
    </row>
    <row r="1775" spans="1:8" x14ac:dyDescent="0.35">
      <c r="A1775" s="5">
        <v>41936</v>
      </c>
      <c r="B1775" s="4">
        <f>VLOOKUP($A1775,'Implied Correlation'!D:E,2,0)</f>
        <v>67.39</v>
      </c>
      <c r="C1775" s="4">
        <f>VLOOKUP($A1775,'Implied Correlation'!G:H,2,0)</f>
        <v>63.98</v>
      </c>
      <c r="D1775" s="4" t="e">
        <f>VLOOKUP($A1775,'Implied Correlation'!A:B,2,0)</f>
        <v>#N/A</v>
      </c>
      <c r="E1775" s="4">
        <f t="shared" si="108"/>
        <v>67.39</v>
      </c>
      <c r="F1775" s="4">
        <f t="shared" si="109"/>
        <v>63.98</v>
      </c>
      <c r="G1775" s="4">
        <f t="shared" si="110"/>
        <v>65.685000000000002</v>
      </c>
      <c r="H1775" s="4">
        <f t="shared" si="111"/>
        <v>65.685000000000002</v>
      </c>
    </row>
    <row r="1776" spans="1:8" x14ac:dyDescent="0.35">
      <c r="A1776" s="5">
        <v>41939</v>
      </c>
      <c r="B1776" s="4">
        <f>VLOOKUP($A1776,'Implied Correlation'!D:E,2,0)</f>
        <v>66.510000000000005</v>
      </c>
      <c r="C1776" s="4">
        <f>VLOOKUP($A1776,'Implied Correlation'!G:H,2,0)</f>
        <v>62.79</v>
      </c>
      <c r="D1776" s="4" t="e">
        <f>VLOOKUP($A1776,'Implied Correlation'!A:B,2,0)</f>
        <v>#N/A</v>
      </c>
      <c r="E1776" s="4">
        <f t="shared" si="108"/>
        <v>66.510000000000005</v>
      </c>
      <c r="F1776" s="4">
        <f t="shared" si="109"/>
        <v>62.79</v>
      </c>
      <c r="G1776" s="4">
        <f t="shared" si="110"/>
        <v>64.650000000000006</v>
      </c>
      <c r="H1776" s="4">
        <f t="shared" si="111"/>
        <v>64.650000000000006</v>
      </c>
    </row>
    <row r="1777" spans="1:8" x14ac:dyDescent="0.35">
      <c r="A1777" s="5">
        <v>41940</v>
      </c>
      <c r="B1777" s="4">
        <f>VLOOKUP($A1777,'Implied Correlation'!D:E,2,0)</f>
        <v>65.2</v>
      </c>
      <c r="C1777" s="4">
        <f>VLOOKUP($A1777,'Implied Correlation'!G:H,2,0)</f>
        <v>56.26</v>
      </c>
      <c r="D1777" s="4" t="e">
        <f>VLOOKUP($A1777,'Implied Correlation'!A:B,2,0)</f>
        <v>#N/A</v>
      </c>
      <c r="E1777" s="4">
        <f t="shared" si="108"/>
        <v>65.2</v>
      </c>
      <c r="F1777" s="4">
        <f t="shared" si="109"/>
        <v>56.26</v>
      </c>
      <c r="G1777" s="4">
        <f t="shared" si="110"/>
        <v>60.730000000000004</v>
      </c>
      <c r="H1777" s="4">
        <f t="shared" si="111"/>
        <v>60.73</v>
      </c>
    </row>
    <row r="1778" spans="1:8" x14ac:dyDescent="0.35">
      <c r="A1778" s="5">
        <v>41941</v>
      </c>
      <c r="B1778" s="4">
        <f>VLOOKUP($A1778,'Implied Correlation'!D:E,2,0)</f>
        <v>66.19</v>
      </c>
      <c r="C1778" s="4">
        <f>VLOOKUP($A1778,'Implied Correlation'!G:H,2,0)</f>
        <v>58.25</v>
      </c>
      <c r="D1778" s="4" t="e">
        <f>VLOOKUP($A1778,'Implied Correlation'!A:B,2,0)</f>
        <v>#N/A</v>
      </c>
      <c r="E1778" s="4">
        <f t="shared" si="108"/>
        <v>66.19</v>
      </c>
      <c r="F1778" s="4">
        <f t="shared" si="109"/>
        <v>58.25</v>
      </c>
      <c r="G1778" s="4">
        <f t="shared" si="110"/>
        <v>62.22</v>
      </c>
      <c r="H1778" s="4">
        <f t="shared" si="111"/>
        <v>62.22</v>
      </c>
    </row>
    <row r="1779" spans="1:8" x14ac:dyDescent="0.35">
      <c r="A1779" s="5">
        <v>41942</v>
      </c>
      <c r="B1779" s="4">
        <f>VLOOKUP($A1779,'Implied Correlation'!D:E,2,0)</f>
        <v>65.97</v>
      </c>
      <c r="C1779" s="4">
        <f>VLOOKUP($A1779,'Implied Correlation'!G:H,2,0)</f>
        <v>55.85</v>
      </c>
      <c r="D1779" s="4" t="e">
        <f>VLOOKUP($A1779,'Implied Correlation'!A:B,2,0)</f>
        <v>#N/A</v>
      </c>
      <c r="E1779" s="4">
        <f t="shared" si="108"/>
        <v>65.97</v>
      </c>
      <c r="F1779" s="4">
        <f t="shared" si="109"/>
        <v>55.85</v>
      </c>
      <c r="G1779" s="4">
        <f t="shared" si="110"/>
        <v>60.91</v>
      </c>
      <c r="H1779" s="4">
        <f t="shared" si="111"/>
        <v>60.91</v>
      </c>
    </row>
    <row r="1780" spans="1:8" x14ac:dyDescent="0.35">
      <c r="A1780" s="5">
        <v>41943</v>
      </c>
      <c r="B1780" s="4">
        <f>VLOOKUP($A1780,'Implied Correlation'!D:E,2,0)</f>
        <v>65.44</v>
      </c>
      <c r="C1780" s="4">
        <f>VLOOKUP($A1780,'Implied Correlation'!G:H,2,0)</f>
        <v>53.86</v>
      </c>
      <c r="D1780" s="4" t="e">
        <f>VLOOKUP($A1780,'Implied Correlation'!A:B,2,0)</f>
        <v>#N/A</v>
      </c>
      <c r="E1780" s="4">
        <f t="shared" si="108"/>
        <v>65.44</v>
      </c>
      <c r="F1780" s="4">
        <f t="shared" si="109"/>
        <v>53.86</v>
      </c>
      <c r="G1780" s="4">
        <f t="shared" si="110"/>
        <v>59.65</v>
      </c>
      <c r="H1780" s="4">
        <f t="shared" si="111"/>
        <v>59.65</v>
      </c>
    </row>
    <row r="1781" spans="1:8" x14ac:dyDescent="0.35">
      <c r="A1781" s="5">
        <v>41946</v>
      </c>
      <c r="B1781" s="4">
        <f>VLOOKUP($A1781,'Implied Correlation'!D:E,2,0)</f>
        <v>66.91</v>
      </c>
      <c r="C1781" s="4">
        <f>VLOOKUP($A1781,'Implied Correlation'!G:H,2,0)</f>
        <v>53.9</v>
      </c>
      <c r="D1781" s="4" t="e">
        <f>VLOOKUP($A1781,'Implied Correlation'!A:B,2,0)</f>
        <v>#N/A</v>
      </c>
      <c r="E1781" s="4">
        <f t="shared" si="108"/>
        <v>66.91</v>
      </c>
      <c r="F1781" s="4">
        <f t="shared" si="109"/>
        <v>53.9</v>
      </c>
      <c r="G1781" s="4">
        <f t="shared" si="110"/>
        <v>60.405000000000001</v>
      </c>
      <c r="H1781" s="4">
        <f t="shared" si="111"/>
        <v>60.405000000000001</v>
      </c>
    </row>
    <row r="1782" spans="1:8" x14ac:dyDescent="0.35">
      <c r="A1782" s="5">
        <v>41947</v>
      </c>
      <c r="B1782" s="4">
        <f>VLOOKUP($A1782,'Implied Correlation'!D:E,2,0)</f>
        <v>67.87</v>
      </c>
      <c r="C1782" s="4">
        <f>VLOOKUP($A1782,'Implied Correlation'!G:H,2,0)</f>
        <v>53.48</v>
      </c>
      <c r="D1782" s="4" t="e">
        <f>VLOOKUP($A1782,'Implied Correlation'!A:B,2,0)</f>
        <v>#N/A</v>
      </c>
      <c r="E1782" s="4">
        <f t="shared" si="108"/>
        <v>67.87</v>
      </c>
      <c r="F1782" s="4">
        <f t="shared" si="109"/>
        <v>53.48</v>
      </c>
      <c r="G1782" s="4">
        <f t="shared" si="110"/>
        <v>60.674999999999997</v>
      </c>
      <c r="H1782" s="4">
        <f t="shared" si="111"/>
        <v>60.67499999999999</v>
      </c>
    </row>
    <row r="1783" spans="1:8" x14ac:dyDescent="0.35">
      <c r="A1783" s="5">
        <v>41948</v>
      </c>
      <c r="B1783" s="4">
        <f>VLOOKUP($A1783,'Implied Correlation'!D:E,2,0)</f>
        <v>66.87</v>
      </c>
      <c r="C1783" s="4">
        <f>VLOOKUP($A1783,'Implied Correlation'!G:H,2,0)</f>
        <v>48.8</v>
      </c>
      <c r="D1783" s="4" t="e">
        <f>VLOOKUP($A1783,'Implied Correlation'!A:B,2,0)</f>
        <v>#N/A</v>
      </c>
      <c r="E1783" s="4">
        <f t="shared" si="108"/>
        <v>66.87</v>
      </c>
      <c r="F1783" s="4">
        <f t="shared" si="109"/>
        <v>48.8</v>
      </c>
      <c r="G1783" s="4">
        <f t="shared" si="110"/>
        <v>57.835000000000001</v>
      </c>
      <c r="H1783" s="4">
        <f t="shared" si="111"/>
        <v>57.835000000000001</v>
      </c>
    </row>
    <row r="1784" spans="1:8" x14ac:dyDescent="0.35">
      <c r="A1784" s="5">
        <v>41949</v>
      </c>
      <c r="B1784" s="4">
        <f>VLOOKUP($A1784,'Implied Correlation'!D:E,2,0)</f>
        <v>64.13</v>
      </c>
      <c r="C1784" s="4">
        <f>VLOOKUP($A1784,'Implied Correlation'!G:H,2,0)</f>
        <v>45.73</v>
      </c>
      <c r="D1784" s="4" t="e">
        <f>VLOOKUP($A1784,'Implied Correlation'!A:B,2,0)</f>
        <v>#N/A</v>
      </c>
      <c r="E1784" s="4">
        <f t="shared" si="108"/>
        <v>64.13</v>
      </c>
      <c r="F1784" s="4">
        <f t="shared" si="109"/>
        <v>45.73</v>
      </c>
      <c r="G1784" s="4">
        <f t="shared" si="110"/>
        <v>54.929999999999993</v>
      </c>
      <c r="H1784" s="4">
        <f t="shared" si="111"/>
        <v>54.929999999999986</v>
      </c>
    </row>
    <row r="1785" spans="1:8" x14ac:dyDescent="0.35">
      <c r="A1785" s="5">
        <v>41950</v>
      </c>
      <c r="B1785" s="4">
        <f>VLOOKUP($A1785,'Implied Correlation'!D:E,2,0)</f>
        <v>63.56</v>
      </c>
      <c r="C1785" s="4">
        <f>VLOOKUP($A1785,'Implied Correlation'!G:H,2,0)</f>
        <v>41.63</v>
      </c>
      <c r="D1785" s="4" t="e">
        <f>VLOOKUP($A1785,'Implied Correlation'!A:B,2,0)</f>
        <v>#N/A</v>
      </c>
      <c r="E1785" s="4">
        <f t="shared" si="108"/>
        <v>63.56</v>
      </c>
      <c r="F1785" s="4">
        <f t="shared" si="109"/>
        <v>41.63</v>
      </c>
      <c r="G1785" s="4">
        <f t="shared" si="110"/>
        <v>52.594999999999999</v>
      </c>
      <c r="H1785" s="4">
        <f t="shared" si="111"/>
        <v>52.594999999999999</v>
      </c>
    </row>
    <row r="1786" spans="1:8" x14ac:dyDescent="0.35">
      <c r="A1786" s="5">
        <v>41953</v>
      </c>
      <c r="B1786" s="4">
        <f>VLOOKUP($A1786,'Implied Correlation'!D:E,2,0)</f>
        <v>62.86</v>
      </c>
      <c r="C1786" s="4">
        <f>VLOOKUP($A1786,'Implied Correlation'!G:H,2,0)</f>
        <v>39.57</v>
      </c>
      <c r="D1786" s="4" t="e">
        <f>VLOOKUP($A1786,'Implied Correlation'!A:B,2,0)</f>
        <v>#N/A</v>
      </c>
      <c r="E1786" s="4">
        <f t="shared" si="108"/>
        <v>62.86</v>
      </c>
      <c r="F1786" s="4">
        <f t="shared" si="109"/>
        <v>39.57</v>
      </c>
      <c r="G1786" s="4">
        <f t="shared" si="110"/>
        <v>51.215000000000003</v>
      </c>
      <c r="H1786" s="4">
        <f t="shared" si="111"/>
        <v>51.215000000000003</v>
      </c>
    </row>
    <row r="1787" spans="1:8" x14ac:dyDescent="0.35">
      <c r="A1787" s="5">
        <v>41954</v>
      </c>
      <c r="B1787" s="4">
        <f>VLOOKUP($A1787,'Implied Correlation'!D:E,2,0)</f>
        <v>63.18</v>
      </c>
      <c r="C1787" s="4">
        <f>VLOOKUP($A1787,'Implied Correlation'!G:H,2,0)</f>
        <v>41.66</v>
      </c>
      <c r="D1787" s="4" t="e">
        <f>VLOOKUP($A1787,'Implied Correlation'!A:B,2,0)</f>
        <v>#N/A</v>
      </c>
      <c r="E1787" s="4">
        <f t="shared" si="108"/>
        <v>63.18</v>
      </c>
      <c r="F1787" s="4">
        <f t="shared" si="109"/>
        <v>41.66</v>
      </c>
      <c r="G1787" s="4">
        <f t="shared" si="110"/>
        <v>52.42</v>
      </c>
      <c r="H1787" s="4">
        <f t="shared" si="111"/>
        <v>52.419999999999995</v>
      </c>
    </row>
    <row r="1788" spans="1:8" x14ac:dyDescent="0.35">
      <c r="A1788" s="5">
        <v>41955</v>
      </c>
      <c r="B1788" s="4">
        <f>VLOOKUP($A1788,'Implied Correlation'!D:E,2,0)</f>
        <v>63.92</v>
      </c>
      <c r="C1788" s="4">
        <f>VLOOKUP($A1788,'Implied Correlation'!G:H,2,0)</f>
        <v>42.05</v>
      </c>
      <c r="D1788" s="4" t="e">
        <f>VLOOKUP($A1788,'Implied Correlation'!A:B,2,0)</f>
        <v>#N/A</v>
      </c>
      <c r="E1788" s="4">
        <f t="shared" si="108"/>
        <v>63.92</v>
      </c>
      <c r="F1788" s="4">
        <f t="shared" si="109"/>
        <v>42.05</v>
      </c>
      <c r="G1788" s="4">
        <f t="shared" si="110"/>
        <v>52.984999999999999</v>
      </c>
      <c r="H1788" s="4">
        <f t="shared" si="111"/>
        <v>52.984999999999992</v>
      </c>
    </row>
    <row r="1789" spans="1:8" x14ac:dyDescent="0.35">
      <c r="A1789" s="5">
        <v>41956</v>
      </c>
      <c r="B1789" s="4">
        <f>VLOOKUP($A1789,'Implied Correlation'!D:E,2,0)</f>
        <v>65.349999999999994</v>
      </c>
      <c r="C1789" s="4">
        <f>VLOOKUP($A1789,'Implied Correlation'!G:H,2,0)</f>
        <v>42.58</v>
      </c>
      <c r="D1789" s="4" t="e">
        <f>VLOOKUP($A1789,'Implied Correlation'!A:B,2,0)</f>
        <v>#N/A</v>
      </c>
      <c r="E1789" s="4">
        <f t="shared" si="108"/>
        <v>65.349999999999994</v>
      </c>
      <c r="F1789" s="4">
        <f t="shared" si="109"/>
        <v>42.58</v>
      </c>
      <c r="G1789" s="4">
        <f t="shared" si="110"/>
        <v>53.964999999999996</v>
      </c>
      <c r="H1789" s="4">
        <f t="shared" si="111"/>
        <v>53.964999999999996</v>
      </c>
    </row>
    <row r="1790" spans="1:8" x14ac:dyDescent="0.35">
      <c r="A1790" s="5">
        <v>41957</v>
      </c>
      <c r="B1790" s="4">
        <f>VLOOKUP($A1790,'Implied Correlation'!D:E,2,0)</f>
        <v>65.37</v>
      </c>
      <c r="C1790" s="4">
        <f>VLOOKUP($A1790,'Implied Correlation'!G:H,2,0)</f>
        <v>40.36</v>
      </c>
      <c r="D1790" s="4" t="e">
        <f>VLOOKUP($A1790,'Implied Correlation'!A:B,2,0)</f>
        <v>#N/A</v>
      </c>
      <c r="E1790" s="4">
        <f t="shared" si="108"/>
        <v>65.37</v>
      </c>
      <c r="F1790" s="4">
        <f t="shared" si="109"/>
        <v>40.36</v>
      </c>
      <c r="G1790" s="4">
        <f t="shared" si="110"/>
        <v>52.865000000000002</v>
      </c>
      <c r="H1790" s="4">
        <f t="shared" si="111"/>
        <v>52.865000000000002</v>
      </c>
    </row>
    <row r="1791" spans="1:8" x14ac:dyDescent="0.35">
      <c r="A1791" s="5">
        <v>41960</v>
      </c>
      <c r="B1791" s="4">
        <f>VLOOKUP($A1791,'Implied Correlation'!D:E,2,0)</f>
        <v>59.85</v>
      </c>
      <c r="C1791" s="4">
        <f>VLOOKUP($A1791,'Implied Correlation'!G:H,2,0)</f>
        <v>38.5</v>
      </c>
      <c r="D1791" s="4">
        <f>VLOOKUP($A1791,'Implied Correlation'!A:B,2,0)</f>
        <v>33.409999999999997</v>
      </c>
      <c r="E1791" s="4">
        <f t="shared" si="108"/>
        <v>59.85</v>
      </c>
      <c r="F1791" s="4">
        <f t="shared" si="109"/>
        <v>38.5</v>
      </c>
      <c r="G1791" s="4">
        <f t="shared" si="110"/>
        <v>33.409999999999997</v>
      </c>
      <c r="H1791" s="4">
        <f t="shared" si="111"/>
        <v>43.919999999999995</v>
      </c>
    </row>
    <row r="1792" spans="1:8" x14ac:dyDescent="0.35">
      <c r="A1792" s="5">
        <v>41961</v>
      </c>
      <c r="B1792" s="4">
        <f>VLOOKUP($A1792,'Implied Correlation'!D:E,2,0)</f>
        <v>58.48</v>
      </c>
      <c r="C1792" s="4">
        <f>VLOOKUP($A1792,'Implied Correlation'!G:H,2,0)</f>
        <v>37.06</v>
      </c>
      <c r="D1792" s="4" t="e">
        <f>VLOOKUP($A1792,'Implied Correlation'!A:B,2,0)</f>
        <v>#N/A</v>
      </c>
      <c r="E1792" s="4">
        <f t="shared" si="108"/>
        <v>58.48</v>
      </c>
      <c r="F1792" s="4">
        <f t="shared" si="109"/>
        <v>37.06</v>
      </c>
      <c r="G1792" s="4">
        <f t="shared" si="110"/>
        <v>47.769999999999996</v>
      </c>
      <c r="H1792" s="4">
        <f t="shared" si="111"/>
        <v>47.77</v>
      </c>
    </row>
    <row r="1793" spans="1:8" x14ac:dyDescent="0.35">
      <c r="A1793" s="5">
        <v>41962</v>
      </c>
      <c r="B1793" s="4">
        <f>VLOOKUP($A1793,'Implied Correlation'!D:E,2,0)</f>
        <v>59.23</v>
      </c>
      <c r="C1793" s="4">
        <f>VLOOKUP($A1793,'Implied Correlation'!G:H,2,0)</f>
        <v>37.729999999999997</v>
      </c>
      <c r="D1793" s="4" t="e">
        <f>VLOOKUP($A1793,'Implied Correlation'!A:B,2,0)</f>
        <v>#N/A</v>
      </c>
      <c r="E1793" s="4">
        <f t="shared" si="108"/>
        <v>59.23</v>
      </c>
      <c r="F1793" s="4">
        <f t="shared" si="109"/>
        <v>37.729999999999997</v>
      </c>
      <c r="G1793" s="4">
        <f t="shared" si="110"/>
        <v>48.48</v>
      </c>
      <c r="H1793" s="4">
        <f t="shared" si="111"/>
        <v>48.48</v>
      </c>
    </row>
    <row r="1794" spans="1:8" x14ac:dyDescent="0.35">
      <c r="A1794" s="5">
        <v>41963</v>
      </c>
      <c r="B1794" s="4">
        <f>VLOOKUP($A1794,'Implied Correlation'!D:E,2,0)</f>
        <v>59.74</v>
      </c>
      <c r="C1794" s="4">
        <f>VLOOKUP($A1794,'Implied Correlation'!G:H,2,0)</f>
        <v>33.159999999999997</v>
      </c>
      <c r="D1794" s="4" t="e">
        <f>VLOOKUP($A1794,'Implied Correlation'!A:B,2,0)</f>
        <v>#N/A</v>
      </c>
      <c r="E1794" s="4">
        <f t="shared" si="108"/>
        <v>59.74</v>
      </c>
      <c r="F1794" s="4">
        <f t="shared" si="109"/>
        <v>33.159999999999997</v>
      </c>
      <c r="G1794" s="4">
        <f t="shared" si="110"/>
        <v>46.45</v>
      </c>
      <c r="H1794" s="4">
        <f t="shared" si="111"/>
        <v>46.45000000000001</v>
      </c>
    </row>
    <row r="1795" spans="1:8" x14ac:dyDescent="0.35">
      <c r="A1795" s="5">
        <v>41964</v>
      </c>
      <c r="B1795" s="4">
        <f>VLOOKUP($A1795,'Implied Correlation'!D:E,2,0)</f>
        <v>60.49</v>
      </c>
      <c r="C1795" s="4">
        <f>VLOOKUP($A1795,'Implied Correlation'!G:H,2,0)</f>
        <v>30.29</v>
      </c>
      <c r="D1795" s="4" t="e">
        <f>VLOOKUP($A1795,'Implied Correlation'!A:B,2,0)</f>
        <v>#N/A</v>
      </c>
      <c r="E1795" s="4">
        <f t="shared" ref="E1795:E1858" si="112">IF(ISNA(B1795),IF(AND(ISNA(C1795),ISNA(D1795)),IF(ISNA(C1795),D1795,C1795),AVERAGE(C1795,D1795)),B1795)</f>
        <v>60.49</v>
      </c>
      <c r="F1795" s="4">
        <f t="shared" ref="F1795:F1858" si="113">IF(ISNA(C1795),IF(AND(ISNA(D1795),ISNA(B1795)),IF(ISNA(D1795),B1795,D1795),AVERAGE(D1795,B1795)),C1795)</f>
        <v>30.29</v>
      </c>
      <c r="G1795" s="4">
        <f t="shared" ref="G1795:G1858" si="114">IF(ISNA(D1795),IF(AND(ISNA(B1795),ISNA(C1795)),IF(ISNA(B1795),C1795,B1795),AVERAGE(B1795,C1795)),D1795)</f>
        <v>45.39</v>
      </c>
      <c r="H1795" s="4">
        <f t="shared" ref="H1795:H1858" si="115">AVERAGE(E1795:G1795)</f>
        <v>45.390000000000008</v>
      </c>
    </row>
    <row r="1796" spans="1:8" x14ac:dyDescent="0.35">
      <c r="A1796" s="5">
        <v>41967</v>
      </c>
      <c r="B1796" s="4">
        <f>VLOOKUP($A1796,'Implied Correlation'!D:E,2,0)</f>
        <v>59.31</v>
      </c>
      <c r="C1796" s="4" t="e">
        <f>VLOOKUP($A1796,'Implied Correlation'!G:H,2,0)</f>
        <v>#N/A</v>
      </c>
      <c r="D1796" s="4">
        <f>VLOOKUP($A1796,'Implied Correlation'!A:B,2,0)</f>
        <v>65.92</v>
      </c>
      <c r="E1796" s="4">
        <f t="shared" si="112"/>
        <v>59.31</v>
      </c>
      <c r="F1796" s="4">
        <f t="shared" si="113"/>
        <v>62.615000000000002</v>
      </c>
      <c r="G1796" s="4">
        <f t="shared" si="114"/>
        <v>65.92</v>
      </c>
      <c r="H1796" s="4">
        <f t="shared" si="115"/>
        <v>62.615000000000009</v>
      </c>
    </row>
    <row r="1797" spans="1:8" x14ac:dyDescent="0.35">
      <c r="A1797" s="5">
        <v>41968</v>
      </c>
      <c r="B1797" s="4">
        <f>VLOOKUP($A1797,'Implied Correlation'!D:E,2,0)</f>
        <v>59.48</v>
      </c>
      <c r="C1797" s="4" t="e">
        <f>VLOOKUP($A1797,'Implied Correlation'!G:H,2,0)</f>
        <v>#N/A</v>
      </c>
      <c r="D1797" s="4">
        <f>VLOOKUP($A1797,'Implied Correlation'!A:B,2,0)</f>
        <v>67.760000000000005</v>
      </c>
      <c r="E1797" s="4">
        <f t="shared" si="112"/>
        <v>59.48</v>
      </c>
      <c r="F1797" s="4">
        <f t="shared" si="113"/>
        <v>63.620000000000005</v>
      </c>
      <c r="G1797" s="4">
        <f t="shared" si="114"/>
        <v>67.760000000000005</v>
      </c>
      <c r="H1797" s="4">
        <f t="shared" si="115"/>
        <v>63.620000000000005</v>
      </c>
    </row>
    <row r="1798" spans="1:8" x14ac:dyDescent="0.35">
      <c r="A1798" s="5">
        <v>41969</v>
      </c>
      <c r="B1798" s="4">
        <f>VLOOKUP($A1798,'Implied Correlation'!D:E,2,0)</f>
        <v>60.29</v>
      </c>
      <c r="C1798" s="4" t="e">
        <f>VLOOKUP($A1798,'Implied Correlation'!G:H,2,0)</f>
        <v>#N/A</v>
      </c>
      <c r="D1798" s="4">
        <f>VLOOKUP($A1798,'Implied Correlation'!A:B,2,0)</f>
        <v>68.37</v>
      </c>
      <c r="E1798" s="4">
        <f t="shared" si="112"/>
        <v>60.29</v>
      </c>
      <c r="F1798" s="4">
        <f t="shared" si="113"/>
        <v>64.33</v>
      </c>
      <c r="G1798" s="4">
        <f t="shared" si="114"/>
        <v>68.37</v>
      </c>
      <c r="H1798" s="4">
        <f t="shared" si="115"/>
        <v>64.33</v>
      </c>
    </row>
    <row r="1799" spans="1:8" x14ac:dyDescent="0.35">
      <c r="A1799" s="5">
        <v>41971</v>
      </c>
      <c r="B1799" s="4">
        <f>VLOOKUP($A1799,'Implied Correlation'!D:E,2,0)</f>
        <v>60.77</v>
      </c>
      <c r="C1799" s="4" t="e">
        <f>VLOOKUP($A1799,'Implied Correlation'!G:H,2,0)</f>
        <v>#N/A</v>
      </c>
      <c r="D1799" s="4">
        <f>VLOOKUP($A1799,'Implied Correlation'!A:B,2,0)</f>
        <v>68.53</v>
      </c>
      <c r="E1799" s="4">
        <f t="shared" si="112"/>
        <v>60.77</v>
      </c>
      <c r="F1799" s="4">
        <f t="shared" si="113"/>
        <v>64.650000000000006</v>
      </c>
      <c r="G1799" s="4">
        <f t="shared" si="114"/>
        <v>68.53</v>
      </c>
      <c r="H1799" s="4">
        <f t="shared" si="115"/>
        <v>64.650000000000006</v>
      </c>
    </row>
    <row r="1800" spans="1:8" x14ac:dyDescent="0.35">
      <c r="A1800" s="5">
        <v>41974</v>
      </c>
      <c r="B1800" s="4">
        <f>VLOOKUP($A1800,'Implied Correlation'!D:E,2,0)</f>
        <v>59.63</v>
      </c>
      <c r="C1800" s="4" t="e">
        <f>VLOOKUP($A1800,'Implied Correlation'!G:H,2,0)</f>
        <v>#N/A</v>
      </c>
      <c r="D1800" s="4">
        <f>VLOOKUP($A1800,'Implied Correlation'!A:B,2,0)</f>
        <v>67.650000000000006</v>
      </c>
      <c r="E1800" s="4">
        <f t="shared" si="112"/>
        <v>59.63</v>
      </c>
      <c r="F1800" s="4">
        <f t="shared" si="113"/>
        <v>63.64</v>
      </c>
      <c r="G1800" s="4">
        <f t="shared" si="114"/>
        <v>67.650000000000006</v>
      </c>
      <c r="H1800" s="4">
        <f t="shared" si="115"/>
        <v>63.640000000000008</v>
      </c>
    </row>
    <row r="1801" spans="1:8" x14ac:dyDescent="0.35">
      <c r="A1801" s="5">
        <v>41975</v>
      </c>
      <c r="B1801" s="4">
        <f>VLOOKUP($A1801,'Implied Correlation'!D:E,2,0)</f>
        <v>57.91</v>
      </c>
      <c r="C1801" s="4" t="e">
        <f>VLOOKUP($A1801,'Implied Correlation'!G:H,2,0)</f>
        <v>#N/A</v>
      </c>
      <c r="D1801" s="4">
        <f>VLOOKUP($A1801,'Implied Correlation'!A:B,2,0)</f>
        <v>66.28</v>
      </c>
      <c r="E1801" s="4">
        <f t="shared" si="112"/>
        <v>57.91</v>
      </c>
      <c r="F1801" s="4">
        <f t="shared" si="113"/>
        <v>62.094999999999999</v>
      </c>
      <c r="G1801" s="4">
        <f t="shared" si="114"/>
        <v>66.28</v>
      </c>
      <c r="H1801" s="4">
        <f t="shared" si="115"/>
        <v>62.094999999999999</v>
      </c>
    </row>
    <row r="1802" spans="1:8" x14ac:dyDescent="0.35">
      <c r="A1802" s="5">
        <v>41976</v>
      </c>
      <c r="B1802" s="4">
        <f>VLOOKUP($A1802,'Implied Correlation'!D:E,2,0)</f>
        <v>56.95</v>
      </c>
      <c r="C1802" s="4" t="e">
        <f>VLOOKUP($A1802,'Implied Correlation'!G:H,2,0)</f>
        <v>#N/A</v>
      </c>
      <c r="D1802" s="4">
        <f>VLOOKUP($A1802,'Implied Correlation'!A:B,2,0)</f>
        <v>65.680000000000007</v>
      </c>
      <c r="E1802" s="4">
        <f t="shared" si="112"/>
        <v>56.95</v>
      </c>
      <c r="F1802" s="4">
        <f t="shared" si="113"/>
        <v>61.315000000000005</v>
      </c>
      <c r="G1802" s="4">
        <f t="shared" si="114"/>
        <v>65.680000000000007</v>
      </c>
      <c r="H1802" s="4">
        <f t="shared" si="115"/>
        <v>61.315000000000005</v>
      </c>
    </row>
    <row r="1803" spans="1:8" x14ac:dyDescent="0.35">
      <c r="A1803" s="5">
        <v>41977</v>
      </c>
      <c r="B1803" s="4">
        <f>VLOOKUP($A1803,'Implied Correlation'!D:E,2,0)</f>
        <v>56.61</v>
      </c>
      <c r="C1803" s="4" t="e">
        <f>VLOOKUP($A1803,'Implied Correlation'!G:H,2,0)</f>
        <v>#N/A</v>
      </c>
      <c r="D1803" s="4">
        <f>VLOOKUP($A1803,'Implied Correlation'!A:B,2,0)</f>
        <v>65.78</v>
      </c>
      <c r="E1803" s="4">
        <f t="shared" si="112"/>
        <v>56.61</v>
      </c>
      <c r="F1803" s="4">
        <f t="shared" si="113"/>
        <v>61.195</v>
      </c>
      <c r="G1803" s="4">
        <f t="shared" si="114"/>
        <v>65.78</v>
      </c>
      <c r="H1803" s="4">
        <f t="shared" si="115"/>
        <v>61.195</v>
      </c>
    </row>
    <row r="1804" spans="1:8" x14ac:dyDescent="0.35">
      <c r="A1804" s="5">
        <v>41978</v>
      </c>
      <c r="B1804" s="4">
        <f>VLOOKUP($A1804,'Implied Correlation'!D:E,2,0)</f>
        <v>56.28</v>
      </c>
      <c r="C1804" s="4" t="e">
        <f>VLOOKUP($A1804,'Implied Correlation'!G:H,2,0)</f>
        <v>#N/A</v>
      </c>
      <c r="D1804" s="4">
        <f>VLOOKUP($A1804,'Implied Correlation'!A:B,2,0)</f>
        <v>64.86</v>
      </c>
      <c r="E1804" s="4">
        <f t="shared" si="112"/>
        <v>56.28</v>
      </c>
      <c r="F1804" s="4">
        <f t="shared" si="113"/>
        <v>60.57</v>
      </c>
      <c r="G1804" s="4">
        <f t="shared" si="114"/>
        <v>64.86</v>
      </c>
      <c r="H1804" s="4">
        <f t="shared" si="115"/>
        <v>60.569999999999993</v>
      </c>
    </row>
    <row r="1805" spans="1:8" x14ac:dyDescent="0.35">
      <c r="A1805" s="5">
        <v>41981</v>
      </c>
      <c r="B1805" s="4">
        <f>VLOOKUP($A1805,'Implied Correlation'!D:E,2,0)</f>
        <v>58.66</v>
      </c>
      <c r="C1805" s="4" t="e">
        <f>VLOOKUP($A1805,'Implied Correlation'!G:H,2,0)</f>
        <v>#N/A</v>
      </c>
      <c r="D1805" s="4">
        <f>VLOOKUP($A1805,'Implied Correlation'!A:B,2,0)</f>
        <v>66.78</v>
      </c>
      <c r="E1805" s="4">
        <f t="shared" si="112"/>
        <v>58.66</v>
      </c>
      <c r="F1805" s="4">
        <f t="shared" si="113"/>
        <v>62.72</v>
      </c>
      <c r="G1805" s="4">
        <f t="shared" si="114"/>
        <v>66.78</v>
      </c>
      <c r="H1805" s="4">
        <f t="shared" si="115"/>
        <v>62.72</v>
      </c>
    </row>
    <row r="1806" spans="1:8" x14ac:dyDescent="0.35">
      <c r="A1806" s="5">
        <v>41982</v>
      </c>
      <c r="B1806" s="4">
        <f>VLOOKUP($A1806,'Implied Correlation'!D:E,2,0)</f>
        <v>56.82</v>
      </c>
      <c r="C1806" s="4" t="e">
        <f>VLOOKUP($A1806,'Implied Correlation'!G:H,2,0)</f>
        <v>#N/A</v>
      </c>
      <c r="D1806" s="4">
        <f>VLOOKUP($A1806,'Implied Correlation'!A:B,2,0)</f>
        <v>66.72</v>
      </c>
      <c r="E1806" s="4">
        <f t="shared" si="112"/>
        <v>56.82</v>
      </c>
      <c r="F1806" s="4">
        <f t="shared" si="113"/>
        <v>61.769999999999996</v>
      </c>
      <c r="G1806" s="4">
        <f t="shared" si="114"/>
        <v>66.72</v>
      </c>
      <c r="H1806" s="4">
        <f t="shared" si="115"/>
        <v>61.77</v>
      </c>
    </row>
    <row r="1807" spans="1:8" x14ac:dyDescent="0.35">
      <c r="A1807" s="5">
        <v>41983</v>
      </c>
      <c r="B1807" s="4">
        <f>VLOOKUP($A1807,'Implied Correlation'!D:E,2,0)</f>
        <v>59.88</v>
      </c>
      <c r="C1807" s="4" t="e">
        <f>VLOOKUP($A1807,'Implied Correlation'!G:H,2,0)</f>
        <v>#N/A</v>
      </c>
      <c r="D1807" s="4">
        <f>VLOOKUP($A1807,'Implied Correlation'!A:B,2,0)</f>
        <v>67.47</v>
      </c>
      <c r="E1807" s="4">
        <f t="shared" si="112"/>
        <v>59.88</v>
      </c>
      <c r="F1807" s="4">
        <f t="shared" si="113"/>
        <v>63.674999999999997</v>
      </c>
      <c r="G1807" s="4">
        <f t="shared" si="114"/>
        <v>67.47</v>
      </c>
      <c r="H1807" s="4">
        <f t="shared" si="115"/>
        <v>63.675000000000004</v>
      </c>
    </row>
    <row r="1808" spans="1:8" x14ac:dyDescent="0.35">
      <c r="A1808" s="5">
        <v>41984</v>
      </c>
      <c r="B1808" s="4">
        <f>VLOOKUP($A1808,'Implied Correlation'!D:E,2,0)</f>
        <v>64.41</v>
      </c>
      <c r="C1808" s="4" t="e">
        <f>VLOOKUP($A1808,'Implied Correlation'!G:H,2,0)</f>
        <v>#N/A</v>
      </c>
      <c r="D1808" s="4">
        <f>VLOOKUP($A1808,'Implied Correlation'!A:B,2,0)</f>
        <v>71.98</v>
      </c>
      <c r="E1808" s="4">
        <f t="shared" si="112"/>
        <v>64.41</v>
      </c>
      <c r="F1808" s="4">
        <f t="shared" si="113"/>
        <v>68.194999999999993</v>
      </c>
      <c r="G1808" s="4">
        <f t="shared" si="114"/>
        <v>71.98</v>
      </c>
      <c r="H1808" s="4">
        <f t="shared" si="115"/>
        <v>68.194999999999993</v>
      </c>
    </row>
    <row r="1809" spans="1:8" x14ac:dyDescent="0.35">
      <c r="A1809" s="5">
        <v>41985</v>
      </c>
      <c r="B1809" s="4">
        <f>VLOOKUP($A1809,'Implied Correlation'!D:E,2,0)</f>
        <v>61.95</v>
      </c>
      <c r="C1809" s="4" t="e">
        <f>VLOOKUP($A1809,'Implied Correlation'!G:H,2,0)</f>
        <v>#N/A</v>
      </c>
      <c r="D1809" s="4">
        <f>VLOOKUP($A1809,'Implied Correlation'!A:B,2,0)</f>
        <v>71.09</v>
      </c>
      <c r="E1809" s="4">
        <f t="shared" si="112"/>
        <v>61.95</v>
      </c>
      <c r="F1809" s="4">
        <f t="shared" si="113"/>
        <v>66.52000000000001</v>
      </c>
      <c r="G1809" s="4">
        <f t="shared" si="114"/>
        <v>71.09</v>
      </c>
      <c r="H1809" s="4">
        <f t="shared" si="115"/>
        <v>66.52000000000001</v>
      </c>
    </row>
    <row r="1810" spans="1:8" x14ac:dyDescent="0.35">
      <c r="A1810" s="5">
        <v>41988</v>
      </c>
      <c r="B1810" s="4">
        <f>VLOOKUP($A1810,'Implied Correlation'!D:E,2,0)</f>
        <v>60.04</v>
      </c>
      <c r="C1810" s="4" t="e">
        <f>VLOOKUP($A1810,'Implied Correlation'!G:H,2,0)</f>
        <v>#N/A</v>
      </c>
      <c r="D1810" s="4">
        <f>VLOOKUP($A1810,'Implied Correlation'!A:B,2,0)</f>
        <v>67.95</v>
      </c>
      <c r="E1810" s="4">
        <f t="shared" si="112"/>
        <v>60.04</v>
      </c>
      <c r="F1810" s="4">
        <f t="shared" si="113"/>
        <v>63.995000000000005</v>
      </c>
      <c r="G1810" s="4">
        <f t="shared" si="114"/>
        <v>67.95</v>
      </c>
      <c r="H1810" s="4">
        <f t="shared" si="115"/>
        <v>63.995000000000005</v>
      </c>
    </row>
    <row r="1811" spans="1:8" x14ac:dyDescent="0.35">
      <c r="A1811" s="5">
        <v>41989</v>
      </c>
      <c r="B1811" s="4">
        <f>VLOOKUP($A1811,'Implied Correlation'!D:E,2,0)</f>
        <v>67.040000000000006</v>
      </c>
      <c r="C1811" s="4" t="e">
        <f>VLOOKUP($A1811,'Implied Correlation'!G:H,2,0)</f>
        <v>#N/A</v>
      </c>
      <c r="D1811" s="4">
        <f>VLOOKUP($A1811,'Implied Correlation'!A:B,2,0)</f>
        <v>72.97</v>
      </c>
      <c r="E1811" s="4">
        <f t="shared" si="112"/>
        <v>67.040000000000006</v>
      </c>
      <c r="F1811" s="4">
        <f t="shared" si="113"/>
        <v>70.004999999999995</v>
      </c>
      <c r="G1811" s="4">
        <f t="shared" si="114"/>
        <v>72.97</v>
      </c>
      <c r="H1811" s="4">
        <f t="shared" si="115"/>
        <v>70.00500000000001</v>
      </c>
    </row>
    <row r="1812" spans="1:8" x14ac:dyDescent="0.35">
      <c r="A1812" s="5">
        <v>41990</v>
      </c>
      <c r="B1812" s="4">
        <f>VLOOKUP($A1812,'Implied Correlation'!D:E,2,0)</f>
        <v>58.73</v>
      </c>
      <c r="C1812" s="4" t="e">
        <f>VLOOKUP($A1812,'Implied Correlation'!G:H,2,0)</f>
        <v>#N/A</v>
      </c>
      <c r="D1812" s="4">
        <f>VLOOKUP($A1812,'Implied Correlation'!A:B,2,0)</f>
        <v>63.57</v>
      </c>
      <c r="E1812" s="4">
        <f t="shared" si="112"/>
        <v>58.73</v>
      </c>
      <c r="F1812" s="4">
        <f t="shared" si="113"/>
        <v>61.15</v>
      </c>
      <c r="G1812" s="4">
        <f t="shared" si="114"/>
        <v>63.57</v>
      </c>
      <c r="H1812" s="4">
        <f t="shared" si="115"/>
        <v>61.15</v>
      </c>
    </row>
    <row r="1813" spans="1:8" x14ac:dyDescent="0.35">
      <c r="A1813" s="5">
        <v>41991</v>
      </c>
      <c r="B1813" s="4">
        <f>VLOOKUP($A1813,'Implied Correlation'!D:E,2,0)</f>
        <v>56.08</v>
      </c>
      <c r="C1813" s="4" t="e">
        <f>VLOOKUP($A1813,'Implied Correlation'!G:H,2,0)</f>
        <v>#N/A</v>
      </c>
      <c r="D1813" s="4">
        <f>VLOOKUP($A1813,'Implied Correlation'!A:B,2,0)</f>
        <v>64.150000000000006</v>
      </c>
      <c r="E1813" s="4">
        <f t="shared" si="112"/>
        <v>56.08</v>
      </c>
      <c r="F1813" s="4">
        <f t="shared" si="113"/>
        <v>60.115000000000002</v>
      </c>
      <c r="G1813" s="4">
        <f t="shared" si="114"/>
        <v>64.150000000000006</v>
      </c>
      <c r="H1813" s="4">
        <f t="shared" si="115"/>
        <v>60.115000000000002</v>
      </c>
    </row>
    <row r="1814" spans="1:8" x14ac:dyDescent="0.35">
      <c r="A1814" s="5">
        <v>41992</v>
      </c>
      <c r="B1814" s="4">
        <f>VLOOKUP($A1814,'Implied Correlation'!D:E,2,0)</f>
        <v>57.51</v>
      </c>
      <c r="C1814" s="4" t="e">
        <f>VLOOKUP($A1814,'Implied Correlation'!G:H,2,0)</f>
        <v>#N/A</v>
      </c>
      <c r="D1814" s="4">
        <f>VLOOKUP($A1814,'Implied Correlation'!A:B,2,0)</f>
        <v>64.239999999999995</v>
      </c>
      <c r="E1814" s="4">
        <f t="shared" si="112"/>
        <v>57.51</v>
      </c>
      <c r="F1814" s="4">
        <f t="shared" si="113"/>
        <v>60.875</v>
      </c>
      <c r="G1814" s="4">
        <f t="shared" si="114"/>
        <v>64.239999999999995</v>
      </c>
      <c r="H1814" s="4">
        <f t="shared" si="115"/>
        <v>60.875</v>
      </c>
    </row>
    <row r="1815" spans="1:8" x14ac:dyDescent="0.35">
      <c r="A1815" s="5">
        <v>41995</v>
      </c>
      <c r="B1815" s="4">
        <f>VLOOKUP($A1815,'Implied Correlation'!D:E,2,0)</f>
        <v>57.13</v>
      </c>
      <c r="C1815" s="4" t="e">
        <f>VLOOKUP($A1815,'Implied Correlation'!G:H,2,0)</f>
        <v>#N/A</v>
      </c>
      <c r="D1815" s="4">
        <f>VLOOKUP($A1815,'Implied Correlation'!A:B,2,0)</f>
        <v>63.7</v>
      </c>
      <c r="E1815" s="4">
        <f t="shared" si="112"/>
        <v>57.13</v>
      </c>
      <c r="F1815" s="4">
        <f t="shared" si="113"/>
        <v>60.415000000000006</v>
      </c>
      <c r="G1815" s="4">
        <f t="shared" si="114"/>
        <v>63.7</v>
      </c>
      <c r="H1815" s="4">
        <f t="shared" si="115"/>
        <v>60.414999999999999</v>
      </c>
    </row>
    <row r="1816" spans="1:8" x14ac:dyDescent="0.35">
      <c r="A1816" s="5">
        <v>41996</v>
      </c>
      <c r="B1816" s="4">
        <f>VLOOKUP($A1816,'Implied Correlation'!D:E,2,0)</f>
        <v>57.94</v>
      </c>
      <c r="C1816" s="4" t="e">
        <f>VLOOKUP($A1816,'Implied Correlation'!G:H,2,0)</f>
        <v>#N/A</v>
      </c>
      <c r="D1816" s="4">
        <f>VLOOKUP($A1816,'Implied Correlation'!A:B,2,0)</f>
        <v>66.14</v>
      </c>
      <c r="E1816" s="4">
        <f t="shared" si="112"/>
        <v>57.94</v>
      </c>
      <c r="F1816" s="4">
        <f t="shared" si="113"/>
        <v>62.04</v>
      </c>
      <c r="G1816" s="4">
        <f t="shared" si="114"/>
        <v>66.14</v>
      </c>
      <c r="H1816" s="4">
        <f t="shared" si="115"/>
        <v>62.04</v>
      </c>
    </row>
    <row r="1817" spans="1:8" x14ac:dyDescent="0.35">
      <c r="A1817" s="5">
        <v>41997</v>
      </c>
      <c r="B1817" s="4">
        <f>VLOOKUP($A1817,'Implied Correlation'!D:E,2,0)</f>
        <v>58.67</v>
      </c>
      <c r="C1817" s="4" t="e">
        <f>VLOOKUP($A1817,'Implied Correlation'!G:H,2,0)</f>
        <v>#N/A</v>
      </c>
      <c r="D1817" s="4">
        <f>VLOOKUP($A1817,'Implied Correlation'!A:B,2,0)</f>
        <v>67.17</v>
      </c>
      <c r="E1817" s="4">
        <f t="shared" si="112"/>
        <v>58.67</v>
      </c>
      <c r="F1817" s="4">
        <f t="shared" si="113"/>
        <v>62.92</v>
      </c>
      <c r="G1817" s="4">
        <f t="shared" si="114"/>
        <v>67.17</v>
      </c>
      <c r="H1817" s="4">
        <f t="shared" si="115"/>
        <v>62.919999999999995</v>
      </c>
    </row>
    <row r="1818" spans="1:8" x14ac:dyDescent="0.35">
      <c r="A1818" s="5">
        <v>41999</v>
      </c>
      <c r="B1818" s="4">
        <f>VLOOKUP($A1818,'Implied Correlation'!D:E,2,0)</f>
        <v>58</v>
      </c>
      <c r="C1818" s="4" t="e">
        <f>VLOOKUP($A1818,'Implied Correlation'!G:H,2,0)</f>
        <v>#N/A</v>
      </c>
      <c r="D1818" s="4">
        <f>VLOOKUP($A1818,'Implied Correlation'!A:B,2,0)</f>
        <v>64.52</v>
      </c>
      <c r="E1818" s="4">
        <f t="shared" si="112"/>
        <v>58</v>
      </c>
      <c r="F1818" s="4">
        <f t="shared" si="113"/>
        <v>61.26</v>
      </c>
      <c r="G1818" s="4">
        <f t="shared" si="114"/>
        <v>64.52</v>
      </c>
      <c r="H1818" s="4">
        <f t="shared" si="115"/>
        <v>61.259999999999991</v>
      </c>
    </row>
    <row r="1819" spans="1:8" x14ac:dyDescent="0.35">
      <c r="A1819" s="5">
        <v>42002</v>
      </c>
      <c r="B1819" s="4">
        <f>VLOOKUP($A1819,'Implied Correlation'!D:E,2,0)</f>
        <v>58.22</v>
      </c>
      <c r="C1819" s="4" t="e">
        <f>VLOOKUP($A1819,'Implied Correlation'!G:H,2,0)</f>
        <v>#N/A</v>
      </c>
      <c r="D1819" s="4">
        <f>VLOOKUP($A1819,'Implied Correlation'!A:B,2,0)</f>
        <v>65.09</v>
      </c>
      <c r="E1819" s="4">
        <f t="shared" si="112"/>
        <v>58.22</v>
      </c>
      <c r="F1819" s="4">
        <f t="shared" si="113"/>
        <v>61.655000000000001</v>
      </c>
      <c r="G1819" s="4">
        <f t="shared" si="114"/>
        <v>65.09</v>
      </c>
      <c r="H1819" s="4">
        <f t="shared" si="115"/>
        <v>61.655000000000001</v>
      </c>
    </row>
    <row r="1820" spans="1:8" x14ac:dyDescent="0.35">
      <c r="A1820" s="5">
        <v>42003</v>
      </c>
      <c r="B1820" s="4">
        <f>VLOOKUP($A1820,'Implied Correlation'!D:E,2,0)</f>
        <v>59.25</v>
      </c>
      <c r="C1820" s="4" t="e">
        <f>VLOOKUP($A1820,'Implied Correlation'!G:H,2,0)</f>
        <v>#N/A</v>
      </c>
      <c r="D1820" s="4">
        <f>VLOOKUP($A1820,'Implied Correlation'!A:B,2,0)</f>
        <v>65.55</v>
      </c>
      <c r="E1820" s="4">
        <f t="shared" si="112"/>
        <v>59.25</v>
      </c>
      <c r="F1820" s="4">
        <f t="shared" si="113"/>
        <v>62.4</v>
      </c>
      <c r="G1820" s="4">
        <f t="shared" si="114"/>
        <v>65.55</v>
      </c>
      <c r="H1820" s="4">
        <f t="shared" si="115"/>
        <v>62.4</v>
      </c>
    </row>
    <row r="1821" spans="1:8" x14ac:dyDescent="0.35">
      <c r="A1821" s="5">
        <v>42004</v>
      </c>
      <c r="B1821" s="4">
        <f>VLOOKUP($A1821,'Implied Correlation'!D:E,2,0)</f>
        <v>62.74</v>
      </c>
      <c r="C1821" s="4" t="e">
        <f>VLOOKUP($A1821,'Implied Correlation'!G:H,2,0)</f>
        <v>#N/A</v>
      </c>
      <c r="D1821" s="4">
        <f>VLOOKUP($A1821,'Implied Correlation'!A:B,2,0)</f>
        <v>67.900000000000006</v>
      </c>
      <c r="E1821" s="4">
        <f t="shared" si="112"/>
        <v>62.74</v>
      </c>
      <c r="F1821" s="4">
        <f t="shared" si="113"/>
        <v>65.320000000000007</v>
      </c>
      <c r="G1821" s="4">
        <f t="shared" si="114"/>
        <v>67.900000000000006</v>
      </c>
      <c r="H1821" s="4">
        <f t="shared" si="115"/>
        <v>65.320000000000007</v>
      </c>
    </row>
    <row r="1822" spans="1:8" x14ac:dyDescent="0.35">
      <c r="A1822" s="5">
        <v>42006</v>
      </c>
      <c r="B1822" s="4">
        <f>VLOOKUP($A1822,'Implied Correlation'!D:E,2,0)</f>
        <v>60.62</v>
      </c>
      <c r="C1822" s="4" t="e">
        <f>VLOOKUP($A1822,'Implied Correlation'!G:H,2,0)</f>
        <v>#N/A</v>
      </c>
      <c r="D1822" s="4">
        <f>VLOOKUP($A1822,'Implied Correlation'!A:B,2,0)</f>
        <v>65.819999999999993</v>
      </c>
      <c r="E1822" s="4">
        <f t="shared" si="112"/>
        <v>60.62</v>
      </c>
      <c r="F1822" s="4">
        <f t="shared" si="113"/>
        <v>63.22</v>
      </c>
      <c r="G1822" s="4">
        <f t="shared" si="114"/>
        <v>65.819999999999993</v>
      </c>
      <c r="H1822" s="4">
        <f t="shared" si="115"/>
        <v>63.22</v>
      </c>
    </row>
    <row r="1823" spans="1:8" x14ac:dyDescent="0.35">
      <c r="A1823" s="5">
        <v>42009</v>
      </c>
      <c r="B1823" s="4">
        <f>VLOOKUP($A1823,'Implied Correlation'!D:E,2,0)</f>
        <v>59.97</v>
      </c>
      <c r="C1823" s="4" t="e">
        <f>VLOOKUP($A1823,'Implied Correlation'!G:H,2,0)</f>
        <v>#N/A</v>
      </c>
      <c r="D1823" s="4">
        <f>VLOOKUP($A1823,'Implied Correlation'!A:B,2,0)</f>
        <v>67.83</v>
      </c>
      <c r="E1823" s="4">
        <f t="shared" si="112"/>
        <v>59.97</v>
      </c>
      <c r="F1823" s="4">
        <f t="shared" si="113"/>
        <v>63.9</v>
      </c>
      <c r="G1823" s="4">
        <f t="shared" si="114"/>
        <v>67.83</v>
      </c>
      <c r="H1823" s="4">
        <f t="shared" si="115"/>
        <v>63.9</v>
      </c>
    </row>
    <row r="1824" spans="1:8" x14ac:dyDescent="0.35">
      <c r="A1824" s="5">
        <v>42010</v>
      </c>
      <c r="B1824" s="4">
        <f>VLOOKUP($A1824,'Implied Correlation'!D:E,2,0)</f>
        <v>60.54</v>
      </c>
      <c r="C1824" s="4" t="e">
        <f>VLOOKUP($A1824,'Implied Correlation'!G:H,2,0)</f>
        <v>#N/A</v>
      </c>
      <c r="D1824" s="4">
        <f>VLOOKUP($A1824,'Implied Correlation'!A:B,2,0)</f>
        <v>67.290000000000006</v>
      </c>
      <c r="E1824" s="4">
        <f t="shared" si="112"/>
        <v>60.54</v>
      </c>
      <c r="F1824" s="4">
        <f t="shared" si="113"/>
        <v>63.915000000000006</v>
      </c>
      <c r="G1824" s="4">
        <f t="shared" si="114"/>
        <v>67.290000000000006</v>
      </c>
      <c r="H1824" s="4">
        <f t="shared" si="115"/>
        <v>63.914999999999999</v>
      </c>
    </row>
    <row r="1825" spans="1:8" x14ac:dyDescent="0.35">
      <c r="A1825" s="5">
        <v>42011</v>
      </c>
      <c r="B1825" s="4">
        <f>VLOOKUP($A1825,'Implied Correlation'!D:E,2,0)</f>
        <v>57.44</v>
      </c>
      <c r="C1825" s="4" t="e">
        <f>VLOOKUP($A1825,'Implied Correlation'!G:H,2,0)</f>
        <v>#N/A</v>
      </c>
      <c r="D1825" s="4">
        <f>VLOOKUP($A1825,'Implied Correlation'!A:B,2,0)</f>
        <v>64.98</v>
      </c>
      <c r="E1825" s="4">
        <f t="shared" si="112"/>
        <v>57.44</v>
      </c>
      <c r="F1825" s="4">
        <f t="shared" si="113"/>
        <v>61.21</v>
      </c>
      <c r="G1825" s="4">
        <f t="shared" si="114"/>
        <v>64.98</v>
      </c>
      <c r="H1825" s="4">
        <f t="shared" si="115"/>
        <v>61.21</v>
      </c>
    </row>
    <row r="1826" spans="1:8" x14ac:dyDescent="0.35">
      <c r="A1826" s="5">
        <v>42012</v>
      </c>
      <c r="B1826" s="4">
        <f>VLOOKUP($A1826,'Implied Correlation'!D:E,2,0)</f>
        <v>56.75</v>
      </c>
      <c r="C1826" s="4" t="e">
        <f>VLOOKUP($A1826,'Implied Correlation'!G:H,2,0)</f>
        <v>#N/A</v>
      </c>
      <c r="D1826" s="4">
        <f>VLOOKUP($A1826,'Implied Correlation'!A:B,2,0)</f>
        <v>64.75</v>
      </c>
      <c r="E1826" s="4">
        <f t="shared" si="112"/>
        <v>56.75</v>
      </c>
      <c r="F1826" s="4">
        <f t="shared" si="113"/>
        <v>60.75</v>
      </c>
      <c r="G1826" s="4">
        <f t="shared" si="114"/>
        <v>64.75</v>
      </c>
      <c r="H1826" s="4">
        <f t="shared" si="115"/>
        <v>60.75</v>
      </c>
    </row>
    <row r="1827" spans="1:8" x14ac:dyDescent="0.35">
      <c r="A1827" s="5">
        <v>42013</v>
      </c>
      <c r="B1827" s="4">
        <f>VLOOKUP($A1827,'Implied Correlation'!D:E,2,0)</f>
        <v>58.1</v>
      </c>
      <c r="C1827" s="4" t="e">
        <f>VLOOKUP($A1827,'Implied Correlation'!G:H,2,0)</f>
        <v>#N/A</v>
      </c>
      <c r="D1827" s="4">
        <f>VLOOKUP($A1827,'Implied Correlation'!A:B,2,0)</f>
        <v>65.61</v>
      </c>
      <c r="E1827" s="4">
        <f t="shared" si="112"/>
        <v>58.1</v>
      </c>
      <c r="F1827" s="4">
        <f t="shared" si="113"/>
        <v>61.855000000000004</v>
      </c>
      <c r="G1827" s="4">
        <f t="shared" si="114"/>
        <v>65.61</v>
      </c>
      <c r="H1827" s="4">
        <f t="shared" si="115"/>
        <v>61.854999999999997</v>
      </c>
    </row>
    <row r="1828" spans="1:8" x14ac:dyDescent="0.35">
      <c r="A1828" s="5">
        <v>42016</v>
      </c>
      <c r="B1828" s="4">
        <f>VLOOKUP($A1828,'Implied Correlation'!D:E,2,0)</f>
        <v>59.57</v>
      </c>
      <c r="C1828" s="4" t="e">
        <f>VLOOKUP($A1828,'Implied Correlation'!G:H,2,0)</f>
        <v>#N/A</v>
      </c>
      <c r="D1828" s="4">
        <f>VLOOKUP($A1828,'Implied Correlation'!A:B,2,0)</f>
        <v>65.59</v>
      </c>
      <c r="E1828" s="4">
        <f t="shared" si="112"/>
        <v>59.57</v>
      </c>
      <c r="F1828" s="4">
        <f t="shared" si="113"/>
        <v>62.58</v>
      </c>
      <c r="G1828" s="4">
        <f t="shared" si="114"/>
        <v>65.59</v>
      </c>
      <c r="H1828" s="4">
        <f t="shared" si="115"/>
        <v>62.580000000000005</v>
      </c>
    </row>
    <row r="1829" spans="1:8" x14ac:dyDescent="0.35">
      <c r="A1829" s="5">
        <v>42017</v>
      </c>
      <c r="B1829" s="4">
        <f>VLOOKUP($A1829,'Implied Correlation'!D:E,2,0)</f>
        <v>60.49</v>
      </c>
      <c r="C1829" s="4" t="e">
        <f>VLOOKUP($A1829,'Implied Correlation'!G:H,2,0)</f>
        <v>#N/A</v>
      </c>
      <c r="D1829" s="4">
        <f>VLOOKUP($A1829,'Implied Correlation'!A:B,2,0)</f>
        <v>67.08</v>
      </c>
      <c r="E1829" s="4">
        <f t="shared" si="112"/>
        <v>60.49</v>
      </c>
      <c r="F1829" s="4">
        <f t="shared" si="113"/>
        <v>63.784999999999997</v>
      </c>
      <c r="G1829" s="4">
        <f t="shared" si="114"/>
        <v>67.08</v>
      </c>
      <c r="H1829" s="4">
        <f t="shared" si="115"/>
        <v>63.785000000000004</v>
      </c>
    </row>
    <row r="1830" spans="1:8" x14ac:dyDescent="0.35">
      <c r="A1830" s="5">
        <v>42018</v>
      </c>
      <c r="B1830" s="4">
        <f>VLOOKUP($A1830,'Implied Correlation'!D:E,2,0)</f>
        <v>59.21</v>
      </c>
      <c r="C1830" s="4" t="e">
        <f>VLOOKUP($A1830,'Implied Correlation'!G:H,2,0)</f>
        <v>#N/A</v>
      </c>
      <c r="D1830" s="4">
        <f>VLOOKUP($A1830,'Implied Correlation'!A:B,2,0)</f>
        <v>65.319999999999993</v>
      </c>
      <c r="E1830" s="4">
        <f t="shared" si="112"/>
        <v>59.21</v>
      </c>
      <c r="F1830" s="4">
        <f t="shared" si="113"/>
        <v>62.265000000000001</v>
      </c>
      <c r="G1830" s="4">
        <f t="shared" si="114"/>
        <v>65.319999999999993</v>
      </c>
      <c r="H1830" s="4">
        <f t="shared" si="115"/>
        <v>62.264999999999993</v>
      </c>
    </row>
    <row r="1831" spans="1:8" x14ac:dyDescent="0.35">
      <c r="A1831" s="5">
        <v>42019</v>
      </c>
      <c r="B1831" s="4">
        <f>VLOOKUP($A1831,'Implied Correlation'!D:E,2,0)</f>
        <v>59.86</v>
      </c>
      <c r="C1831" s="4" t="e">
        <f>VLOOKUP($A1831,'Implied Correlation'!G:H,2,0)</f>
        <v>#N/A</v>
      </c>
      <c r="D1831" s="4">
        <f>VLOOKUP($A1831,'Implied Correlation'!A:B,2,0)</f>
        <v>66.569999999999993</v>
      </c>
      <c r="E1831" s="4">
        <f t="shared" si="112"/>
        <v>59.86</v>
      </c>
      <c r="F1831" s="4">
        <f t="shared" si="113"/>
        <v>63.214999999999996</v>
      </c>
      <c r="G1831" s="4">
        <f t="shared" si="114"/>
        <v>66.569999999999993</v>
      </c>
      <c r="H1831" s="4">
        <f t="shared" si="115"/>
        <v>63.214999999999996</v>
      </c>
    </row>
    <row r="1832" spans="1:8" x14ac:dyDescent="0.35">
      <c r="A1832" s="5">
        <v>42020</v>
      </c>
      <c r="B1832" s="4">
        <f>VLOOKUP($A1832,'Implied Correlation'!D:E,2,0)</f>
        <v>61.59</v>
      </c>
      <c r="C1832" s="4" t="e">
        <f>VLOOKUP($A1832,'Implied Correlation'!G:H,2,0)</f>
        <v>#N/A</v>
      </c>
      <c r="D1832" s="4">
        <f>VLOOKUP($A1832,'Implied Correlation'!A:B,2,0)</f>
        <v>67.239999999999995</v>
      </c>
      <c r="E1832" s="4">
        <f t="shared" si="112"/>
        <v>61.59</v>
      </c>
      <c r="F1832" s="4">
        <f t="shared" si="113"/>
        <v>64.414999999999992</v>
      </c>
      <c r="G1832" s="4">
        <f t="shared" si="114"/>
        <v>67.239999999999995</v>
      </c>
      <c r="H1832" s="4">
        <f t="shared" si="115"/>
        <v>64.415000000000006</v>
      </c>
    </row>
    <row r="1833" spans="1:8" x14ac:dyDescent="0.35">
      <c r="A1833" s="5">
        <v>42024</v>
      </c>
      <c r="B1833" s="4">
        <f>VLOOKUP($A1833,'Implied Correlation'!D:E,2,0)</f>
        <v>61.49</v>
      </c>
      <c r="C1833" s="4" t="e">
        <f>VLOOKUP($A1833,'Implied Correlation'!G:H,2,0)</f>
        <v>#N/A</v>
      </c>
      <c r="D1833" s="4">
        <f>VLOOKUP($A1833,'Implied Correlation'!A:B,2,0)</f>
        <v>64.23</v>
      </c>
      <c r="E1833" s="4">
        <f t="shared" si="112"/>
        <v>61.49</v>
      </c>
      <c r="F1833" s="4">
        <f t="shared" si="113"/>
        <v>62.86</v>
      </c>
      <c r="G1833" s="4">
        <f t="shared" si="114"/>
        <v>64.23</v>
      </c>
      <c r="H1833" s="4">
        <f t="shared" si="115"/>
        <v>62.859999999999992</v>
      </c>
    </row>
    <row r="1834" spans="1:8" x14ac:dyDescent="0.35">
      <c r="A1834" s="5">
        <v>42025</v>
      </c>
      <c r="B1834" s="4">
        <f>VLOOKUP($A1834,'Implied Correlation'!D:E,2,0)</f>
        <v>60.82</v>
      </c>
      <c r="C1834" s="4" t="e">
        <f>VLOOKUP($A1834,'Implied Correlation'!G:H,2,0)</f>
        <v>#N/A</v>
      </c>
      <c r="D1834" s="4">
        <f>VLOOKUP($A1834,'Implied Correlation'!A:B,2,0)</f>
        <v>65.180000000000007</v>
      </c>
      <c r="E1834" s="4">
        <f t="shared" si="112"/>
        <v>60.82</v>
      </c>
      <c r="F1834" s="4">
        <f t="shared" si="113"/>
        <v>63</v>
      </c>
      <c r="G1834" s="4">
        <f t="shared" si="114"/>
        <v>65.180000000000007</v>
      </c>
      <c r="H1834" s="4">
        <f t="shared" si="115"/>
        <v>63</v>
      </c>
    </row>
    <row r="1835" spans="1:8" x14ac:dyDescent="0.35">
      <c r="A1835" s="5">
        <v>42026</v>
      </c>
      <c r="B1835" s="4">
        <f>VLOOKUP($A1835,'Implied Correlation'!D:E,2,0)</f>
        <v>59.21</v>
      </c>
      <c r="C1835" s="4" t="e">
        <f>VLOOKUP($A1835,'Implied Correlation'!G:H,2,0)</f>
        <v>#N/A</v>
      </c>
      <c r="D1835" s="4">
        <f>VLOOKUP($A1835,'Implied Correlation'!A:B,2,0)</f>
        <v>64.08</v>
      </c>
      <c r="E1835" s="4">
        <f t="shared" si="112"/>
        <v>59.21</v>
      </c>
      <c r="F1835" s="4">
        <f t="shared" si="113"/>
        <v>61.644999999999996</v>
      </c>
      <c r="G1835" s="4">
        <f t="shared" si="114"/>
        <v>64.08</v>
      </c>
      <c r="H1835" s="4">
        <f t="shared" si="115"/>
        <v>61.645000000000003</v>
      </c>
    </row>
    <row r="1836" spans="1:8" x14ac:dyDescent="0.35">
      <c r="A1836" s="5">
        <v>42027</v>
      </c>
      <c r="B1836" s="4">
        <f>VLOOKUP($A1836,'Implied Correlation'!D:E,2,0)</f>
        <v>61.25</v>
      </c>
      <c r="C1836" s="4" t="e">
        <f>VLOOKUP($A1836,'Implied Correlation'!G:H,2,0)</f>
        <v>#N/A</v>
      </c>
      <c r="D1836" s="4">
        <f>VLOOKUP($A1836,'Implied Correlation'!A:B,2,0)</f>
        <v>64.91</v>
      </c>
      <c r="E1836" s="4">
        <f t="shared" si="112"/>
        <v>61.25</v>
      </c>
      <c r="F1836" s="4">
        <f t="shared" si="113"/>
        <v>63.08</v>
      </c>
      <c r="G1836" s="4">
        <f t="shared" si="114"/>
        <v>64.91</v>
      </c>
      <c r="H1836" s="4">
        <f t="shared" si="115"/>
        <v>63.080000000000005</v>
      </c>
    </row>
    <row r="1837" spans="1:8" x14ac:dyDescent="0.35">
      <c r="A1837" s="5">
        <v>42030</v>
      </c>
      <c r="B1837" s="4">
        <f>VLOOKUP($A1837,'Implied Correlation'!D:E,2,0)</f>
        <v>58.7</v>
      </c>
      <c r="C1837" s="4" t="e">
        <f>VLOOKUP($A1837,'Implied Correlation'!G:H,2,0)</f>
        <v>#N/A</v>
      </c>
      <c r="D1837" s="4">
        <f>VLOOKUP($A1837,'Implied Correlation'!A:B,2,0)</f>
        <v>65.290000000000006</v>
      </c>
      <c r="E1837" s="4">
        <f t="shared" si="112"/>
        <v>58.7</v>
      </c>
      <c r="F1837" s="4">
        <f t="shared" si="113"/>
        <v>61.995000000000005</v>
      </c>
      <c r="G1837" s="4">
        <f t="shared" si="114"/>
        <v>65.290000000000006</v>
      </c>
      <c r="H1837" s="4">
        <f t="shared" si="115"/>
        <v>61.995000000000005</v>
      </c>
    </row>
    <row r="1838" spans="1:8" x14ac:dyDescent="0.35">
      <c r="A1838" s="5">
        <v>42031</v>
      </c>
      <c r="B1838" s="4">
        <f>VLOOKUP($A1838,'Implied Correlation'!D:E,2,0)</f>
        <v>60.21</v>
      </c>
      <c r="C1838" s="4" t="e">
        <f>VLOOKUP($A1838,'Implied Correlation'!G:H,2,0)</f>
        <v>#N/A</v>
      </c>
      <c r="D1838" s="4">
        <f>VLOOKUP($A1838,'Implied Correlation'!A:B,2,0)</f>
        <v>66.3</v>
      </c>
      <c r="E1838" s="4">
        <f t="shared" si="112"/>
        <v>60.21</v>
      </c>
      <c r="F1838" s="4">
        <f t="shared" si="113"/>
        <v>63.254999999999995</v>
      </c>
      <c r="G1838" s="4">
        <f t="shared" si="114"/>
        <v>66.3</v>
      </c>
      <c r="H1838" s="4">
        <f t="shared" si="115"/>
        <v>63.254999999999995</v>
      </c>
    </row>
    <row r="1839" spans="1:8" x14ac:dyDescent="0.35">
      <c r="A1839" s="5">
        <v>42032</v>
      </c>
      <c r="B1839" s="4">
        <f>VLOOKUP($A1839,'Implied Correlation'!D:E,2,0)</f>
        <v>62.73</v>
      </c>
      <c r="C1839" s="4" t="e">
        <f>VLOOKUP($A1839,'Implied Correlation'!G:H,2,0)</f>
        <v>#N/A</v>
      </c>
      <c r="D1839" s="4">
        <f>VLOOKUP($A1839,'Implied Correlation'!A:B,2,0)</f>
        <v>69.59</v>
      </c>
      <c r="E1839" s="4">
        <f t="shared" si="112"/>
        <v>62.73</v>
      </c>
      <c r="F1839" s="4">
        <f t="shared" si="113"/>
        <v>66.16</v>
      </c>
      <c r="G1839" s="4">
        <f t="shared" si="114"/>
        <v>69.59</v>
      </c>
      <c r="H1839" s="4">
        <f t="shared" si="115"/>
        <v>66.16</v>
      </c>
    </row>
    <row r="1840" spans="1:8" x14ac:dyDescent="0.35">
      <c r="A1840" s="5">
        <v>42033</v>
      </c>
      <c r="B1840" s="4">
        <f>VLOOKUP($A1840,'Implied Correlation'!D:E,2,0)</f>
        <v>60.47</v>
      </c>
      <c r="C1840" s="4" t="e">
        <f>VLOOKUP($A1840,'Implied Correlation'!G:H,2,0)</f>
        <v>#N/A</v>
      </c>
      <c r="D1840" s="4">
        <f>VLOOKUP($A1840,'Implied Correlation'!A:B,2,0)</f>
        <v>66.510000000000005</v>
      </c>
      <c r="E1840" s="4">
        <f t="shared" si="112"/>
        <v>60.47</v>
      </c>
      <c r="F1840" s="4">
        <f t="shared" si="113"/>
        <v>63.49</v>
      </c>
      <c r="G1840" s="4">
        <f t="shared" si="114"/>
        <v>66.510000000000005</v>
      </c>
      <c r="H1840" s="4">
        <f t="shared" si="115"/>
        <v>63.490000000000009</v>
      </c>
    </row>
    <row r="1841" spans="1:8" x14ac:dyDescent="0.35">
      <c r="A1841" s="5">
        <v>42034</v>
      </c>
      <c r="B1841" s="4">
        <f>VLOOKUP($A1841,'Implied Correlation'!D:E,2,0)</f>
        <v>60.47</v>
      </c>
      <c r="C1841" s="4" t="e">
        <f>VLOOKUP($A1841,'Implied Correlation'!G:H,2,0)</f>
        <v>#N/A</v>
      </c>
      <c r="D1841" s="4">
        <f>VLOOKUP($A1841,'Implied Correlation'!A:B,2,0)</f>
        <v>68.53</v>
      </c>
      <c r="E1841" s="4">
        <f t="shared" si="112"/>
        <v>60.47</v>
      </c>
      <c r="F1841" s="4">
        <f t="shared" si="113"/>
        <v>64.5</v>
      </c>
      <c r="G1841" s="4">
        <f t="shared" si="114"/>
        <v>68.53</v>
      </c>
      <c r="H1841" s="4">
        <f t="shared" si="115"/>
        <v>64.5</v>
      </c>
    </row>
    <row r="1842" spans="1:8" x14ac:dyDescent="0.35">
      <c r="A1842" s="5">
        <v>42037</v>
      </c>
      <c r="B1842" s="4">
        <f>VLOOKUP($A1842,'Implied Correlation'!D:E,2,0)</f>
        <v>61.09</v>
      </c>
      <c r="C1842" s="4" t="e">
        <f>VLOOKUP($A1842,'Implied Correlation'!G:H,2,0)</f>
        <v>#N/A</v>
      </c>
      <c r="D1842" s="4">
        <f>VLOOKUP($A1842,'Implied Correlation'!A:B,2,0)</f>
        <v>64.75</v>
      </c>
      <c r="E1842" s="4">
        <f t="shared" si="112"/>
        <v>61.09</v>
      </c>
      <c r="F1842" s="4">
        <f t="shared" si="113"/>
        <v>62.92</v>
      </c>
      <c r="G1842" s="4">
        <f t="shared" si="114"/>
        <v>64.75</v>
      </c>
      <c r="H1842" s="4">
        <f t="shared" si="115"/>
        <v>62.919999999999995</v>
      </c>
    </row>
    <row r="1843" spans="1:8" x14ac:dyDescent="0.35">
      <c r="A1843" s="5">
        <v>42038</v>
      </c>
      <c r="B1843" s="4">
        <f>VLOOKUP($A1843,'Implied Correlation'!D:E,2,0)</f>
        <v>57.32</v>
      </c>
      <c r="C1843" s="4" t="e">
        <f>VLOOKUP($A1843,'Implied Correlation'!G:H,2,0)</f>
        <v>#N/A</v>
      </c>
      <c r="D1843" s="4">
        <f>VLOOKUP($A1843,'Implied Correlation'!A:B,2,0)</f>
        <v>64.09</v>
      </c>
      <c r="E1843" s="4">
        <f t="shared" si="112"/>
        <v>57.32</v>
      </c>
      <c r="F1843" s="4">
        <f t="shared" si="113"/>
        <v>60.704999999999998</v>
      </c>
      <c r="G1843" s="4">
        <f t="shared" si="114"/>
        <v>64.09</v>
      </c>
      <c r="H1843" s="4">
        <f t="shared" si="115"/>
        <v>60.705000000000005</v>
      </c>
    </row>
    <row r="1844" spans="1:8" x14ac:dyDescent="0.35">
      <c r="A1844" s="5">
        <v>42039</v>
      </c>
      <c r="B1844" s="4">
        <f>VLOOKUP($A1844,'Implied Correlation'!D:E,2,0)</f>
        <v>60.07</v>
      </c>
      <c r="C1844" s="4" t="e">
        <f>VLOOKUP($A1844,'Implied Correlation'!G:H,2,0)</f>
        <v>#N/A</v>
      </c>
      <c r="D1844" s="4">
        <f>VLOOKUP($A1844,'Implied Correlation'!A:B,2,0)</f>
        <v>66.45</v>
      </c>
      <c r="E1844" s="4">
        <f t="shared" si="112"/>
        <v>60.07</v>
      </c>
      <c r="F1844" s="4">
        <f t="shared" si="113"/>
        <v>63.260000000000005</v>
      </c>
      <c r="G1844" s="4">
        <f t="shared" si="114"/>
        <v>66.45</v>
      </c>
      <c r="H1844" s="4">
        <f t="shared" si="115"/>
        <v>63.260000000000012</v>
      </c>
    </row>
    <row r="1845" spans="1:8" x14ac:dyDescent="0.35">
      <c r="A1845" s="5">
        <v>42040</v>
      </c>
      <c r="B1845" s="4">
        <f>VLOOKUP($A1845,'Implied Correlation'!D:E,2,0)</f>
        <v>59.73</v>
      </c>
      <c r="C1845" s="4" t="e">
        <f>VLOOKUP($A1845,'Implied Correlation'!G:H,2,0)</f>
        <v>#N/A</v>
      </c>
      <c r="D1845" s="4">
        <f>VLOOKUP($A1845,'Implied Correlation'!A:B,2,0)</f>
        <v>65.19</v>
      </c>
      <c r="E1845" s="4">
        <f t="shared" si="112"/>
        <v>59.73</v>
      </c>
      <c r="F1845" s="4">
        <f t="shared" si="113"/>
        <v>62.459999999999994</v>
      </c>
      <c r="G1845" s="4">
        <f t="shared" si="114"/>
        <v>65.19</v>
      </c>
      <c r="H1845" s="4">
        <f t="shared" si="115"/>
        <v>62.46</v>
      </c>
    </row>
    <row r="1846" spans="1:8" x14ac:dyDescent="0.35">
      <c r="A1846" s="5">
        <v>42041</v>
      </c>
      <c r="B1846" s="4">
        <f>VLOOKUP($A1846,'Implied Correlation'!D:E,2,0)</f>
        <v>61.64</v>
      </c>
      <c r="C1846" s="4" t="e">
        <f>VLOOKUP($A1846,'Implied Correlation'!G:H,2,0)</f>
        <v>#N/A</v>
      </c>
      <c r="D1846" s="4">
        <f>VLOOKUP($A1846,'Implied Correlation'!A:B,2,0)</f>
        <v>68.23</v>
      </c>
      <c r="E1846" s="4">
        <f t="shared" si="112"/>
        <v>61.64</v>
      </c>
      <c r="F1846" s="4">
        <f t="shared" si="113"/>
        <v>64.935000000000002</v>
      </c>
      <c r="G1846" s="4">
        <f t="shared" si="114"/>
        <v>68.23</v>
      </c>
      <c r="H1846" s="4">
        <f t="shared" si="115"/>
        <v>64.935000000000002</v>
      </c>
    </row>
    <row r="1847" spans="1:8" x14ac:dyDescent="0.35">
      <c r="A1847" s="5">
        <v>42044</v>
      </c>
      <c r="B1847" s="4">
        <f>VLOOKUP($A1847,'Implied Correlation'!D:E,2,0)</f>
        <v>63.46</v>
      </c>
      <c r="C1847" s="4" t="e">
        <f>VLOOKUP($A1847,'Implied Correlation'!G:H,2,0)</f>
        <v>#N/A</v>
      </c>
      <c r="D1847" s="4">
        <f>VLOOKUP($A1847,'Implied Correlation'!A:B,2,0)</f>
        <v>68.7</v>
      </c>
      <c r="E1847" s="4">
        <f t="shared" si="112"/>
        <v>63.46</v>
      </c>
      <c r="F1847" s="4">
        <f t="shared" si="113"/>
        <v>66.08</v>
      </c>
      <c r="G1847" s="4">
        <f t="shared" si="114"/>
        <v>68.7</v>
      </c>
      <c r="H1847" s="4">
        <f t="shared" si="115"/>
        <v>66.08</v>
      </c>
    </row>
    <row r="1848" spans="1:8" x14ac:dyDescent="0.35">
      <c r="A1848" s="5">
        <v>42045</v>
      </c>
      <c r="B1848" s="4">
        <f>VLOOKUP($A1848,'Implied Correlation'!D:E,2,0)</f>
        <v>60.54</v>
      </c>
      <c r="C1848" s="4" t="e">
        <f>VLOOKUP($A1848,'Implied Correlation'!G:H,2,0)</f>
        <v>#N/A</v>
      </c>
      <c r="D1848" s="4">
        <f>VLOOKUP($A1848,'Implied Correlation'!A:B,2,0)</f>
        <v>66.94</v>
      </c>
      <c r="E1848" s="4">
        <f t="shared" si="112"/>
        <v>60.54</v>
      </c>
      <c r="F1848" s="4">
        <f t="shared" si="113"/>
        <v>63.739999999999995</v>
      </c>
      <c r="G1848" s="4">
        <f t="shared" si="114"/>
        <v>66.94</v>
      </c>
      <c r="H1848" s="4">
        <f t="shared" si="115"/>
        <v>63.74</v>
      </c>
    </row>
    <row r="1849" spans="1:8" x14ac:dyDescent="0.35">
      <c r="A1849" s="5">
        <v>42046</v>
      </c>
      <c r="B1849" s="4">
        <f>VLOOKUP($A1849,'Implied Correlation'!D:E,2,0)</f>
        <v>59.11</v>
      </c>
      <c r="C1849" s="4" t="e">
        <f>VLOOKUP($A1849,'Implied Correlation'!G:H,2,0)</f>
        <v>#N/A</v>
      </c>
      <c r="D1849" s="4">
        <f>VLOOKUP($A1849,'Implied Correlation'!A:B,2,0)</f>
        <v>65.319999999999993</v>
      </c>
      <c r="E1849" s="4">
        <f t="shared" si="112"/>
        <v>59.11</v>
      </c>
      <c r="F1849" s="4">
        <f t="shared" si="113"/>
        <v>62.214999999999996</v>
      </c>
      <c r="G1849" s="4">
        <f t="shared" si="114"/>
        <v>65.319999999999993</v>
      </c>
      <c r="H1849" s="4">
        <f t="shared" si="115"/>
        <v>62.214999999999996</v>
      </c>
    </row>
    <row r="1850" spans="1:8" x14ac:dyDescent="0.35">
      <c r="A1850" s="5">
        <v>42047</v>
      </c>
      <c r="B1850" s="4">
        <f>VLOOKUP($A1850,'Implied Correlation'!D:E,2,0)</f>
        <v>56.31</v>
      </c>
      <c r="C1850" s="4" t="e">
        <f>VLOOKUP($A1850,'Implied Correlation'!G:H,2,0)</f>
        <v>#N/A</v>
      </c>
      <c r="D1850" s="4">
        <f>VLOOKUP($A1850,'Implied Correlation'!A:B,2,0)</f>
        <v>63.81</v>
      </c>
      <c r="E1850" s="4">
        <f t="shared" si="112"/>
        <v>56.31</v>
      </c>
      <c r="F1850" s="4">
        <f t="shared" si="113"/>
        <v>60.06</v>
      </c>
      <c r="G1850" s="4">
        <f t="shared" si="114"/>
        <v>63.81</v>
      </c>
      <c r="H1850" s="4">
        <f t="shared" si="115"/>
        <v>60.06</v>
      </c>
    </row>
    <row r="1851" spans="1:8" x14ac:dyDescent="0.35">
      <c r="A1851" s="5">
        <v>42048</v>
      </c>
      <c r="B1851" s="4">
        <f>VLOOKUP($A1851,'Implied Correlation'!D:E,2,0)</f>
        <v>56.17</v>
      </c>
      <c r="C1851" s="4" t="e">
        <f>VLOOKUP($A1851,'Implied Correlation'!G:H,2,0)</f>
        <v>#N/A</v>
      </c>
      <c r="D1851" s="4">
        <f>VLOOKUP($A1851,'Implied Correlation'!A:B,2,0)</f>
        <v>63.97</v>
      </c>
      <c r="E1851" s="4">
        <f t="shared" si="112"/>
        <v>56.17</v>
      </c>
      <c r="F1851" s="4">
        <f t="shared" si="113"/>
        <v>60.07</v>
      </c>
      <c r="G1851" s="4">
        <f t="shared" si="114"/>
        <v>63.97</v>
      </c>
      <c r="H1851" s="4">
        <f t="shared" si="115"/>
        <v>60.07</v>
      </c>
    </row>
    <row r="1852" spans="1:8" x14ac:dyDescent="0.35">
      <c r="A1852" s="5">
        <v>42052</v>
      </c>
      <c r="B1852" s="4">
        <f>VLOOKUP($A1852,'Implied Correlation'!D:E,2,0)</f>
        <v>56.84</v>
      </c>
      <c r="C1852" s="4" t="e">
        <f>VLOOKUP($A1852,'Implied Correlation'!G:H,2,0)</f>
        <v>#N/A</v>
      </c>
      <c r="D1852" s="4">
        <f>VLOOKUP($A1852,'Implied Correlation'!A:B,2,0)</f>
        <v>63.97</v>
      </c>
      <c r="E1852" s="4">
        <f t="shared" si="112"/>
        <v>56.84</v>
      </c>
      <c r="F1852" s="4">
        <f t="shared" si="113"/>
        <v>60.405000000000001</v>
      </c>
      <c r="G1852" s="4">
        <f t="shared" si="114"/>
        <v>63.97</v>
      </c>
      <c r="H1852" s="4">
        <f t="shared" si="115"/>
        <v>60.405000000000001</v>
      </c>
    </row>
    <row r="1853" spans="1:8" x14ac:dyDescent="0.35">
      <c r="A1853" s="5">
        <v>42053</v>
      </c>
      <c r="B1853" s="4">
        <f>VLOOKUP($A1853,'Implied Correlation'!D:E,2,0)</f>
        <v>56.84</v>
      </c>
      <c r="C1853" s="4" t="e">
        <f>VLOOKUP($A1853,'Implied Correlation'!G:H,2,0)</f>
        <v>#N/A</v>
      </c>
      <c r="D1853" s="4">
        <f>VLOOKUP($A1853,'Implied Correlation'!A:B,2,0)</f>
        <v>63.22</v>
      </c>
      <c r="E1853" s="4">
        <f t="shared" si="112"/>
        <v>56.84</v>
      </c>
      <c r="F1853" s="4">
        <f t="shared" si="113"/>
        <v>60.03</v>
      </c>
      <c r="G1853" s="4">
        <f t="shared" si="114"/>
        <v>63.22</v>
      </c>
      <c r="H1853" s="4">
        <f t="shared" si="115"/>
        <v>60.03</v>
      </c>
    </row>
    <row r="1854" spans="1:8" x14ac:dyDescent="0.35">
      <c r="A1854" s="5">
        <v>42054</v>
      </c>
      <c r="B1854" s="4">
        <f>VLOOKUP($A1854,'Implied Correlation'!D:E,2,0)</f>
        <v>56.52</v>
      </c>
      <c r="C1854" s="4" t="e">
        <f>VLOOKUP($A1854,'Implied Correlation'!G:H,2,0)</f>
        <v>#N/A</v>
      </c>
      <c r="D1854" s="4">
        <f>VLOOKUP($A1854,'Implied Correlation'!A:B,2,0)</f>
        <v>63.9</v>
      </c>
      <c r="E1854" s="4">
        <f t="shared" si="112"/>
        <v>56.52</v>
      </c>
      <c r="F1854" s="4">
        <f t="shared" si="113"/>
        <v>60.21</v>
      </c>
      <c r="G1854" s="4">
        <f t="shared" si="114"/>
        <v>63.9</v>
      </c>
      <c r="H1854" s="4">
        <f t="shared" si="115"/>
        <v>60.21</v>
      </c>
    </row>
    <row r="1855" spans="1:8" x14ac:dyDescent="0.35">
      <c r="A1855" s="5">
        <v>42055</v>
      </c>
      <c r="B1855" s="4">
        <f>VLOOKUP($A1855,'Implied Correlation'!D:E,2,0)</f>
        <v>54.11</v>
      </c>
      <c r="C1855" s="4" t="e">
        <f>VLOOKUP($A1855,'Implied Correlation'!G:H,2,0)</f>
        <v>#N/A</v>
      </c>
      <c r="D1855" s="4">
        <f>VLOOKUP($A1855,'Implied Correlation'!A:B,2,0)</f>
        <v>61.62</v>
      </c>
      <c r="E1855" s="4">
        <f t="shared" si="112"/>
        <v>54.11</v>
      </c>
      <c r="F1855" s="4">
        <f t="shared" si="113"/>
        <v>57.864999999999995</v>
      </c>
      <c r="G1855" s="4">
        <f t="shared" si="114"/>
        <v>61.62</v>
      </c>
      <c r="H1855" s="4">
        <f t="shared" si="115"/>
        <v>57.865000000000002</v>
      </c>
    </row>
    <row r="1856" spans="1:8" x14ac:dyDescent="0.35">
      <c r="A1856" s="5">
        <v>42058</v>
      </c>
      <c r="B1856" s="4">
        <f>VLOOKUP($A1856,'Implied Correlation'!D:E,2,0)</f>
        <v>55.01</v>
      </c>
      <c r="C1856" s="4" t="e">
        <f>VLOOKUP($A1856,'Implied Correlation'!G:H,2,0)</f>
        <v>#N/A</v>
      </c>
      <c r="D1856" s="4">
        <f>VLOOKUP($A1856,'Implied Correlation'!A:B,2,0)</f>
        <v>61.96</v>
      </c>
      <c r="E1856" s="4">
        <f t="shared" si="112"/>
        <v>55.01</v>
      </c>
      <c r="F1856" s="4">
        <f t="shared" si="113"/>
        <v>58.484999999999999</v>
      </c>
      <c r="G1856" s="4">
        <f t="shared" si="114"/>
        <v>61.96</v>
      </c>
      <c r="H1856" s="4">
        <f t="shared" si="115"/>
        <v>58.485000000000007</v>
      </c>
    </row>
    <row r="1857" spans="1:8" x14ac:dyDescent="0.35">
      <c r="A1857" s="5">
        <v>42059</v>
      </c>
      <c r="B1857" s="4">
        <f>VLOOKUP($A1857,'Implied Correlation'!D:E,2,0)</f>
        <v>52.93</v>
      </c>
      <c r="C1857" s="4" t="e">
        <f>VLOOKUP($A1857,'Implied Correlation'!G:H,2,0)</f>
        <v>#N/A</v>
      </c>
      <c r="D1857" s="4">
        <f>VLOOKUP($A1857,'Implied Correlation'!A:B,2,0)</f>
        <v>60.75</v>
      </c>
      <c r="E1857" s="4">
        <f t="shared" si="112"/>
        <v>52.93</v>
      </c>
      <c r="F1857" s="4">
        <f t="shared" si="113"/>
        <v>56.84</v>
      </c>
      <c r="G1857" s="4">
        <f t="shared" si="114"/>
        <v>60.75</v>
      </c>
      <c r="H1857" s="4">
        <f t="shared" si="115"/>
        <v>56.84</v>
      </c>
    </row>
    <row r="1858" spans="1:8" x14ac:dyDescent="0.35">
      <c r="A1858" s="5">
        <v>42060</v>
      </c>
      <c r="B1858" s="4">
        <f>VLOOKUP($A1858,'Implied Correlation'!D:E,2,0)</f>
        <v>53.72</v>
      </c>
      <c r="C1858" s="4" t="e">
        <f>VLOOKUP($A1858,'Implied Correlation'!G:H,2,0)</f>
        <v>#N/A</v>
      </c>
      <c r="D1858" s="4">
        <f>VLOOKUP($A1858,'Implied Correlation'!A:B,2,0)</f>
        <v>60.57</v>
      </c>
      <c r="E1858" s="4">
        <f t="shared" si="112"/>
        <v>53.72</v>
      </c>
      <c r="F1858" s="4">
        <f t="shared" si="113"/>
        <v>57.144999999999996</v>
      </c>
      <c r="G1858" s="4">
        <f t="shared" si="114"/>
        <v>60.57</v>
      </c>
      <c r="H1858" s="4">
        <f t="shared" si="115"/>
        <v>57.145000000000003</v>
      </c>
    </row>
    <row r="1859" spans="1:8" x14ac:dyDescent="0.35">
      <c r="A1859" s="5">
        <v>42061</v>
      </c>
      <c r="B1859" s="4">
        <f>VLOOKUP($A1859,'Implied Correlation'!D:E,2,0)</f>
        <v>53.18</v>
      </c>
      <c r="C1859" s="4" t="e">
        <f>VLOOKUP($A1859,'Implied Correlation'!G:H,2,0)</f>
        <v>#N/A</v>
      </c>
      <c r="D1859" s="4">
        <f>VLOOKUP($A1859,'Implied Correlation'!A:B,2,0)</f>
        <v>60.68</v>
      </c>
      <c r="E1859" s="4">
        <f t="shared" ref="E1859:E1922" si="116">IF(ISNA(B1859),IF(AND(ISNA(C1859),ISNA(D1859)),IF(ISNA(C1859),D1859,C1859),AVERAGE(C1859,D1859)),B1859)</f>
        <v>53.18</v>
      </c>
      <c r="F1859" s="4">
        <f t="shared" ref="F1859:F1922" si="117">IF(ISNA(C1859),IF(AND(ISNA(D1859),ISNA(B1859)),IF(ISNA(D1859),B1859,D1859),AVERAGE(D1859,B1859)),C1859)</f>
        <v>56.93</v>
      </c>
      <c r="G1859" s="4">
        <f t="shared" ref="G1859:G1922" si="118">IF(ISNA(D1859),IF(AND(ISNA(B1859),ISNA(C1859)),IF(ISNA(B1859),C1859,B1859),AVERAGE(B1859,C1859)),D1859)</f>
        <v>60.68</v>
      </c>
      <c r="H1859" s="4">
        <f t="shared" ref="H1859:H1922" si="119">AVERAGE(E1859:G1859)</f>
        <v>56.93</v>
      </c>
    </row>
    <row r="1860" spans="1:8" x14ac:dyDescent="0.35">
      <c r="A1860" s="5">
        <v>42062</v>
      </c>
      <c r="B1860" s="4">
        <f>VLOOKUP($A1860,'Implied Correlation'!D:E,2,0)</f>
        <v>53.8</v>
      </c>
      <c r="C1860" s="4" t="e">
        <f>VLOOKUP($A1860,'Implied Correlation'!G:H,2,0)</f>
        <v>#N/A</v>
      </c>
      <c r="D1860" s="4">
        <f>VLOOKUP($A1860,'Implied Correlation'!A:B,2,0)</f>
        <v>60.77</v>
      </c>
      <c r="E1860" s="4">
        <f t="shared" si="116"/>
        <v>53.8</v>
      </c>
      <c r="F1860" s="4">
        <f t="shared" si="117"/>
        <v>57.284999999999997</v>
      </c>
      <c r="G1860" s="4">
        <f t="shared" si="118"/>
        <v>60.77</v>
      </c>
      <c r="H1860" s="4">
        <f t="shared" si="119"/>
        <v>57.284999999999997</v>
      </c>
    </row>
    <row r="1861" spans="1:8" x14ac:dyDescent="0.35">
      <c r="A1861" s="5">
        <v>42065</v>
      </c>
      <c r="B1861" s="4">
        <f>VLOOKUP($A1861,'Implied Correlation'!D:E,2,0)</f>
        <v>51.88</v>
      </c>
      <c r="C1861" s="4" t="e">
        <f>VLOOKUP($A1861,'Implied Correlation'!G:H,2,0)</f>
        <v>#N/A</v>
      </c>
      <c r="D1861" s="4">
        <f>VLOOKUP($A1861,'Implied Correlation'!A:B,2,0)</f>
        <v>58.72</v>
      </c>
      <c r="E1861" s="4">
        <f t="shared" si="116"/>
        <v>51.88</v>
      </c>
      <c r="F1861" s="4">
        <f t="shared" si="117"/>
        <v>55.3</v>
      </c>
      <c r="G1861" s="4">
        <f t="shared" si="118"/>
        <v>58.72</v>
      </c>
      <c r="H1861" s="4">
        <f t="shared" si="119"/>
        <v>55.300000000000004</v>
      </c>
    </row>
    <row r="1862" spans="1:8" x14ac:dyDescent="0.35">
      <c r="A1862" s="5">
        <v>42066</v>
      </c>
      <c r="B1862" s="4">
        <f>VLOOKUP($A1862,'Implied Correlation'!D:E,2,0)</f>
        <v>53.19</v>
      </c>
      <c r="C1862" s="4" t="e">
        <f>VLOOKUP($A1862,'Implied Correlation'!G:H,2,0)</f>
        <v>#N/A</v>
      </c>
      <c r="D1862" s="4">
        <f>VLOOKUP($A1862,'Implied Correlation'!A:B,2,0)</f>
        <v>59.48</v>
      </c>
      <c r="E1862" s="4">
        <f t="shared" si="116"/>
        <v>53.19</v>
      </c>
      <c r="F1862" s="4">
        <f t="shared" si="117"/>
        <v>56.334999999999994</v>
      </c>
      <c r="G1862" s="4">
        <f t="shared" si="118"/>
        <v>59.48</v>
      </c>
      <c r="H1862" s="4">
        <f t="shared" si="119"/>
        <v>56.335000000000001</v>
      </c>
    </row>
    <row r="1863" spans="1:8" x14ac:dyDescent="0.35">
      <c r="A1863" s="5">
        <v>42067</v>
      </c>
      <c r="B1863" s="4">
        <f>VLOOKUP($A1863,'Implied Correlation'!D:E,2,0)</f>
        <v>52.48</v>
      </c>
      <c r="C1863" s="4" t="e">
        <f>VLOOKUP($A1863,'Implied Correlation'!G:H,2,0)</f>
        <v>#N/A</v>
      </c>
      <c r="D1863" s="4">
        <f>VLOOKUP($A1863,'Implied Correlation'!A:B,2,0)</f>
        <v>58.92</v>
      </c>
      <c r="E1863" s="4">
        <f t="shared" si="116"/>
        <v>52.48</v>
      </c>
      <c r="F1863" s="4">
        <f t="shared" si="117"/>
        <v>55.7</v>
      </c>
      <c r="G1863" s="4">
        <f t="shared" si="118"/>
        <v>58.92</v>
      </c>
      <c r="H1863" s="4">
        <f t="shared" si="119"/>
        <v>55.70000000000001</v>
      </c>
    </row>
    <row r="1864" spans="1:8" x14ac:dyDescent="0.35">
      <c r="A1864" s="5">
        <v>42068</v>
      </c>
      <c r="B1864" s="4">
        <f>VLOOKUP($A1864,'Implied Correlation'!D:E,2,0)</f>
        <v>51.87</v>
      </c>
      <c r="C1864" s="4" t="e">
        <f>VLOOKUP($A1864,'Implied Correlation'!G:H,2,0)</f>
        <v>#N/A</v>
      </c>
      <c r="D1864" s="4">
        <f>VLOOKUP($A1864,'Implied Correlation'!A:B,2,0)</f>
        <v>57.74</v>
      </c>
      <c r="E1864" s="4">
        <f t="shared" si="116"/>
        <v>51.87</v>
      </c>
      <c r="F1864" s="4">
        <f t="shared" si="117"/>
        <v>54.805</v>
      </c>
      <c r="G1864" s="4">
        <f t="shared" si="118"/>
        <v>57.74</v>
      </c>
      <c r="H1864" s="4">
        <f t="shared" si="119"/>
        <v>54.805</v>
      </c>
    </row>
    <row r="1865" spans="1:8" x14ac:dyDescent="0.35">
      <c r="A1865" s="5">
        <v>42069</v>
      </c>
      <c r="B1865" s="4">
        <f>VLOOKUP($A1865,'Implied Correlation'!D:E,2,0)</f>
        <v>54.81</v>
      </c>
      <c r="C1865" s="4" t="e">
        <f>VLOOKUP($A1865,'Implied Correlation'!G:H,2,0)</f>
        <v>#N/A</v>
      </c>
      <c r="D1865" s="4">
        <f>VLOOKUP($A1865,'Implied Correlation'!A:B,2,0)</f>
        <v>60.76</v>
      </c>
      <c r="E1865" s="4">
        <f t="shared" si="116"/>
        <v>54.81</v>
      </c>
      <c r="F1865" s="4">
        <f t="shared" si="117"/>
        <v>57.784999999999997</v>
      </c>
      <c r="G1865" s="4">
        <f t="shared" si="118"/>
        <v>60.76</v>
      </c>
      <c r="H1865" s="4">
        <f t="shared" si="119"/>
        <v>57.784999999999997</v>
      </c>
    </row>
    <row r="1866" spans="1:8" x14ac:dyDescent="0.35">
      <c r="A1866" s="5">
        <v>42072</v>
      </c>
      <c r="B1866" s="4">
        <f>VLOOKUP($A1866,'Implied Correlation'!D:E,2,0)</f>
        <v>54.93</v>
      </c>
      <c r="C1866" s="4" t="e">
        <f>VLOOKUP($A1866,'Implied Correlation'!G:H,2,0)</f>
        <v>#N/A</v>
      </c>
      <c r="D1866" s="4">
        <f>VLOOKUP($A1866,'Implied Correlation'!A:B,2,0)</f>
        <v>59.38</v>
      </c>
      <c r="E1866" s="4">
        <f t="shared" si="116"/>
        <v>54.93</v>
      </c>
      <c r="F1866" s="4">
        <f t="shared" si="117"/>
        <v>57.155000000000001</v>
      </c>
      <c r="G1866" s="4">
        <f t="shared" si="118"/>
        <v>59.38</v>
      </c>
      <c r="H1866" s="4">
        <f t="shared" si="119"/>
        <v>57.155000000000001</v>
      </c>
    </row>
    <row r="1867" spans="1:8" x14ac:dyDescent="0.35">
      <c r="A1867" s="5">
        <v>42073</v>
      </c>
      <c r="B1867" s="4">
        <f>VLOOKUP($A1867,'Implied Correlation'!D:E,2,0)</f>
        <v>57.57</v>
      </c>
      <c r="C1867" s="4" t="e">
        <f>VLOOKUP($A1867,'Implied Correlation'!G:H,2,0)</f>
        <v>#N/A</v>
      </c>
      <c r="D1867" s="4">
        <f>VLOOKUP($A1867,'Implied Correlation'!A:B,2,0)</f>
        <v>61.17</v>
      </c>
      <c r="E1867" s="4">
        <f t="shared" si="116"/>
        <v>57.57</v>
      </c>
      <c r="F1867" s="4">
        <f t="shared" si="117"/>
        <v>59.370000000000005</v>
      </c>
      <c r="G1867" s="4">
        <f t="shared" si="118"/>
        <v>61.17</v>
      </c>
      <c r="H1867" s="4">
        <f t="shared" si="119"/>
        <v>59.370000000000005</v>
      </c>
    </row>
    <row r="1868" spans="1:8" x14ac:dyDescent="0.35">
      <c r="A1868" s="5">
        <v>42074</v>
      </c>
      <c r="B1868" s="4">
        <f>VLOOKUP($A1868,'Implied Correlation'!D:E,2,0)</f>
        <v>58.69</v>
      </c>
      <c r="C1868" s="4" t="e">
        <f>VLOOKUP($A1868,'Implied Correlation'!G:H,2,0)</f>
        <v>#N/A</v>
      </c>
      <c r="D1868" s="4">
        <f>VLOOKUP($A1868,'Implied Correlation'!A:B,2,0)</f>
        <v>62</v>
      </c>
      <c r="E1868" s="4">
        <f t="shared" si="116"/>
        <v>58.69</v>
      </c>
      <c r="F1868" s="4">
        <f t="shared" si="117"/>
        <v>60.344999999999999</v>
      </c>
      <c r="G1868" s="4">
        <f t="shared" si="118"/>
        <v>62</v>
      </c>
      <c r="H1868" s="4">
        <f t="shared" si="119"/>
        <v>60.344999999999999</v>
      </c>
    </row>
    <row r="1869" spans="1:8" x14ac:dyDescent="0.35">
      <c r="A1869" s="5">
        <v>42075</v>
      </c>
      <c r="B1869" s="4">
        <f>VLOOKUP($A1869,'Implied Correlation'!D:E,2,0)</f>
        <v>56.05</v>
      </c>
      <c r="C1869" s="4" t="e">
        <f>VLOOKUP($A1869,'Implied Correlation'!G:H,2,0)</f>
        <v>#N/A</v>
      </c>
      <c r="D1869" s="4">
        <f>VLOOKUP($A1869,'Implied Correlation'!A:B,2,0)</f>
        <v>59.33</v>
      </c>
      <c r="E1869" s="4">
        <f t="shared" si="116"/>
        <v>56.05</v>
      </c>
      <c r="F1869" s="4">
        <f t="shared" si="117"/>
        <v>57.69</v>
      </c>
      <c r="G1869" s="4">
        <f t="shared" si="118"/>
        <v>59.33</v>
      </c>
      <c r="H1869" s="4">
        <f t="shared" si="119"/>
        <v>57.69</v>
      </c>
    </row>
    <row r="1870" spans="1:8" x14ac:dyDescent="0.35">
      <c r="A1870" s="5">
        <v>42076</v>
      </c>
      <c r="B1870" s="4">
        <f>VLOOKUP($A1870,'Implied Correlation'!D:E,2,0)</f>
        <v>57.96</v>
      </c>
      <c r="C1870" s="4" t="e">
        <f>VLOOKUP($A1870,'Implied Correlation'!G:H,2,0)</f>
        <v>#N/A</v>
      </c>
      <c r="D1870" s="4">
        <f>VLOOKUP($A1870,'Implied Correlation'!A:B,2,0)</f>
        <v>60.26</v>
      </c>
      <c r="E1870" s="4">
        <f t="shared" si="116"/>
        <v>57.96</v>
      </c>
      <c r="F1870" s="4">
        <f t="shared" si="117"/>
        <v>59.11</v>
      </c>
      <c r="G1870" s="4">
        <f t="shared" si="118"/>
        <v>60.26</v>
      </c>
      <c r="H1870" s="4">
        <f t="shared" si="119"/>
        <v>59.109999999999992</v>
      </c>
    </row>
    <row r="1871" spans="1:8" x14ac:dyDescent="0.35">
      <c r="A1871" s="5">
        <v>42079</v>
      </c>
      <c r="B1871" s="4">
        <f>VLOOKUP($A1871,'Implied Correlation'!D:E,2,0)</f>
        <v>55.33</v>
      </c>
      <c r="C1871" s="4" t="e">
        <f>VLOOKUP($A1871,'Implied Correlation'!G:H,2,0)</f>
        <v>#N/A</v>
      </c>
      <c r="D1871" s="4">
        <f>VLOOKUP($A1871,'Implied Correlation'!A:B,2,0)</f>
        <v>59.35</v>
      </c>
      <c r="E1871" s="4">
        <f t="shared" si="116"/>
        <v>55.33</v>
      </c>
      <c r="F1871" s="4">
        <f t="shared" si="117"/>
        <v>57.34</v>
      </c>
      <c r="G1871" s="4">
        <f t="shared" si="118"/>
        <v>59.35</v>
      </c>
      <c r="H1871" s="4">
        <f t="shared" si="119"/>
        <v>57.34</v>
      </c>
    </row>
    <row r="1872" spans="1:8" x14ac:dyDescent="0.35">
      <c r="A1872" s="5">
        <v>42080</v>
      </c>
      <c r="B1872" s="4">
        <f>VLOOKUP($A1872,'Implied Correlation'!D:E,2,0)</f>
        <v>56.15</v>
      </c>
      <c r="C1872" s="4" t="e">
        <f>VLOOKUP($A1872,'Implied Correlation'!G:H,2,0)</f>
        <v>#N/A</v>
      </c>
      <c r="D1872" s="4">
        <f>VLOOKUP($A1872,'Implied Correlation'!A:B,2,0)</f>
        <v>59.3</v>
      </c>
      <c r="E1872" s="4">
        <f t="shared" si="116"/>
        <v>56.15</v>
      </c>
      <c r="F1872" s="4">
        <f t="shared" si="117"/>
        <v>57.724999999999994</v>
      </c>
      <c r="G1872" s="4">
        <f t="shared" si="118"/>
        <v>59.3</v>
      </c>
      <c r="H1872" s="4">
        <f t="shared" si="119"/>
        <v>57.725000000000001</v>
      </c>
    </row>
    <row r="1873" spans="1:8" x14ac:dyDescent="0.35">
      <c r="A1873" s="5">
        <v>42081</v>
      </c>
      <c r="B1873" s="4">
        <f>VLOOKUP($A1873,'Implied Correlation'!D:E,2,0)</f>
        <v>52.98</v>
      </c>
      <c r="C1873" s="4" t="e">
        <f>VLOOKUP($A1873,'Implied Correlation'!G:H,2,0)</f>
        <v>#N/A</v>
      </c>
      <c r="D1873" s="4">
        <f>VLOOKUP($A1873,'Implied Correlation'!A:B,2,0)</f>
        <v>56.96</v>
      </c>
      <c r="E1873" s="4">
        <f t="shared" si="116"/>
        <v>52.98</v>
      </c>
      <c r="F1873" s="4">
        <f t="shared" si="117"/>
        <v>54.97</v>
      </c>
      <c r="G1873" s="4">
        <f t="shared" si="118"/>
        <v>56.96</v>
      </c>
      <c r="H1873" s="4">
        <f t="shared" si="119"/>
        <v>54.97</v>
      </c>
    </row>
    <row r="1874" spans="1:8" x14ac:dyDescent="0.35">
      <c r="A1874" s="5">
        <v>42082</v>
      </c>
      <c r="B1874" s="4">
        <f>VLOOKUP($A1874,'Implied Correlation'!D:E,2,0)</f>
        <v>55.74</v>
      </c>
      <c r="C1874" s="4" t="e">
        <f>VLOOKUP($A1874,'Implied Correlation'!G:H,2,0)</f>
        <v>#N/A</v>
      </c>
      <c r="D1874" s="4">
        <f>VLOOKUP($A1874,'Implied Correlation'!A:B,2,0)</f>
        <v>61.06</v>
      </c>
      <c r="E1874" s="4">
        <f t="shared" si="116"/>
        <v>55.74</v>
      </c>
      <c r="F1874" s="4">
        <f t="shared" si="117"/>
        <v>58.400000000000006</v>
      </c>
      <c r="G1874" s="4">
        <f t="shared" si="118"/>
        <v>61.06</v>
      </c>
      <c r="H1874" s="4">
        <f t="shared" si="119"/>
        <v>58.400000000000006</v>
      </c>
    </row>
    <row r="1875" spans="1:8" x14ac:dyDescent="0.35">
      <c r="A1875" s="5">
        <v>42083</v>
      </c>
      <c r="B1875" s="4">
        <f>VLOOKUP($A1875,'Implied Correlation'!D:E,2,0)</f>
        <v>55.65</v>
      </c>
      <c r="C1875" s="4" t="e">
        <f>VLOOKUP($A1875,'Implied Correlation'!G:H,2,0)</f>
        <v>#N/A</v>
      </c>
      <c r="D1875" s="4">
        <f>VLOOKUP($A1875,'Implied Correlation'!A:B,2,0)</f>
        <v>60.24</v>
      </c>
      <c r="E1875" s="4">
        <f t="shared" si="116"/>
        <v>55.65</v>
      </c>
      <c r="F1875" s="4">
        <f t="shared" si="117"/>
        <v>57.945</v>
      </c>
      <c r="G1875" s="4">
        <f t="shared" si="118"/>
        <v>60.24</v>
      </c>
      <c r="H1875" s="4">
        <f t="shared" si="119"/>
        <v>57.945</v>
      </c>
    </row>
    <row r="1876" spans="1:8" x14ac:dyDescent="0.35">
      <c r="A1876" s="5">
        <v>42086</v>
      </c>
      <c r="B1876" s="4">
        <f>VLOOKUP($A1876,'Implied Correlation'!D:E,2,0)</f>
        <v>57.67</v>
      </c>
      <c r="C1876" s="4" t="e">
        <f>VLOOKUP($A1876,'Implied Correlation'!G:H,2,0)</f>
        <v>#N/A</v>
      </c>
      <c r="D1876" s="4">
        <f>VLOOKUP($A1876,'Implied Correlation'!A:B,2,0)</f>
        <v>63.57</v>
      </c>
      <c r="E1876" s="4">
        <f t="shared" si="116"/>
        <v>57.67</v>
      </c>
      <c r="F1876" s="4">
        <f t="shared" si="117"/>
        <v>60.620000000000005</v>
      </c>
      <c r="G1876" s="4">
        <f t="shared" si="118"/>
        <v>63.57</v>
      </c>
      <c r="H1876" s="4">
        <f t="shared" si="119"/>
        <v>60.620000000000005</v>
      </c>
    </row>
    <row r="1877" spans="1:8" x14ac:dyDescent="0.35">
      <c r="A1877" s="5">
        <v>42087</v>
      </c>
      <c r="B1877" s="4">
        <f>VLOOKUP($A1877,'Implied Correlation'!D:E,2,0)</f>
        <v>58.51</v>
      </c>
      <c r="C1877" s="4" t="e">
        <f>VLOOKUP($A1877,'Implied Correlation'!G:H,2,0)</f>
        <v>#N/A</v>
      </c>
      <c r="D1877" s="4">
        <f>VLOOKUP($A1877,'Implied Correlation'!A:B,2,0)</f>
        <v>62.94</v>
      </c>
      <c r="E1877" s="4">
        <f t="shared" si="116"/>
        <v>58.51</v>
      </c>
      <c r="F1877" s="4">
        <f t="shared" si="117"/>
        <v>60.724999999999994</v>
      </c>
      <c r="G1877" s="4">
        <f t="shared" si="118"/>
        <v>62.94</v>
      </c>
      <c r="H1877" s="4">
        <f t="shared" si="119"/>
        <v>60.724999999999994</v>
      </c>
    </row>
    <row r="1878" spans="1:8" x14ac:dyDescent="0.35">
      <c r="A1878" s="5">
        <v>42088</v>
      </c>
      <c r="B1878" s="4">
        <f>VLOOKUP($A1878,'Implied Correlation'!D:E,2,0)</f>
        <v>60.44</v>
      </c>
      <c r="C1878" s="4" t="e">
        <f>VLOOKUP($A1878,'Implied Correlation'!G:H,2,0)</f>
        <v>#N/A</v>
      </c>
      <c r="D1878" s="4">
        <f>VLOOKUP($A1878,'Implied Correlation'!A:B,2,0)</f>
        <v>65.11</v>
      </c>
      <c r="E1878" s="4">
        <f t="shared" si="116"/>
        <v>60.44</v>
      </c>
      <c r="F1878" s="4">
        <f t="shared" si="117"/>
        <v>62.774999999999999</v>
      </c>
      <c r="G1878" s="4">
        <f t="shared" si="118"/>
        <v>65.11</v>
      </c>
      <c r="H1878" s="4">
        <f t="shared" si="119"/>
        <v>62.774999999999999</v>
      </c>
    </row>
    <row r="1879" spans="1:8" x14ac:dyDescent="0.35">
      <c r="A1879" s="5">
        <v>42089</v>
      </c>
      <c r="B1879" s="4">
        <f>VLOOKUP($A1879,'Implied Correlation'!D:E,2,0)</f>
        <v>58.53</v>
      </c>
      <c r="C1879" s="4" t="e">
        <f>VLOOKUP($A1879,'Implied Correlation'!G:H,2,0)</f>
        <v>#N/A</v>
      </c>
      <c r="D1879" s="4">
        <f>VLOOKUP($A1879,'Implied Correlation'!A:B,2,0)</f>
        <v>63.71</v>
      </c>
      <c r="E1879" s="4">
        <f t="shared" si="116"/>
        <v>58.53</v>
      </c>
      <c r="F1879" s="4">
        <f t="shared" si="117"/>
        <v>61.120000000000005</v>
      </c>
      <c r="G1879" s="4">
        <f t="shared" si="118"/>
        <v>63.71</v>
      </c>
      <c r="H1879" s="4">
        <f t="shared" si="119"/>
        <v>61.120000000000005</v>
      </c>
    </row>
    <row r="1880" spans="1:8" x14ac:dyDescent="0.35">
      <c r="A1880" s="5">
        <v>42090</v>
      </c>
      <c r="B1880" s="4">
        <f>VLOOKUP($A1880,'Implied Correlation'!D:E,2,0)</f>
        <v>58.38</v>
      </c>
      <c r="C1880" s="4" t="e">
        <f>VLOOKUP($A1880,'Implied Correlation'!G:H,2,0)</f>
        <v>#N/A</v>
      </c>
      <c r="D1880" s="4">
        <f>VLOOKUP($A1880,'Implied Correlation'!A:B,2,0)</f>
        <v>65.45</v>
      </c>
      <c r="E1880" s="4">
        <f t="shared" si="116"/>
        <v>58.38</v>
      </c>
      <c r="F1880" s="4">
        <f t="shared" si="117"/>
        <v>61.915000000000006</v>
      </c>
      <c r="G1880" s="4">
        <f t="shared" si="118"/>
        <v>65.45</v>
      </c>
      <c r="H1880" s="4">
        <f t="shared" si="119"/>
        <v>61.914999999999999</v>
      </c>
    </row>
    <row r="1881" spans="1:8" x14ac:dyDescent="0.35">
      <c r="A1881" s="5">
        <v>42093</v>
      </c>
      <c r="B1881" s="4">
        <f>VLOOKUP($A1881,'Implied Correlation'!D:E,2,0)</f>
        <v>57.55</v>
      </c>
      <c r="C1881" s="4" t="e">
        <f>VLOOKUP($A1881,'Implied Correlation'!G:H,2,0)</f>
        <v>#N/A</v>
      </c>
      <c r="D1881" s="4">
        <f>VLOOKUP($A1881,'Implied Correlation'!A:B,2,0)</f>
        <v>63.71</v>
      </c>
      <c r="E1881" s="4">
        <f t="shared" si="116"/>
        <v>57.55</v>
      </c>
      <c r="F1881" s="4">
        <f t="shared" si="117"/>
        <v>60.629999999999995</v>
      </c>
      <c r="G1881" s="4">
        <f t="shared" si="118"/>
        <v>63.71</v>
      </c>
      <c r="H1881" s="4">
        <f t="shared" si="119"/>
        <v>60.629999999999995</v>
      </c>
    </row>
    <row r="1882" spans="1:8" x14ac:dyDescent="0.35">
      <c r="A1882" s="5">
        <v>42094</v>
      </c>
      <c r="B1882" s="4">
        <f>VLOOKUP($A1882,'Implied Correlation'!D:E,2,0)</f>
        <v>59.96</v>
      </c>
      <c r="C1882" s="4" t="e">
        <f>VLOOKUP($A1882,'Implied Correlation'!G:H,2,0)</f>
        <v>#N/A</v>
      </c>
      <c r="D1882" s="4">
        <f>VLOOKUP($A1882,'Implied Correlation'!A:B,2,0)</f>
        <v>65.61</v>
      </c>
      <c r="E1882" s="4">
        <f t="shared" si="116"/>
        <v>59.96</v>
      </c>
      <c r="F1882" s="4">
        <f t="shared" si="117"/>
        <v>62.784999999999997</v>
      </c>
      <c r="G1882" s="4">
        <f t="shared" si="118"/>
        <v>65.61</v>
      </c>
      <c r="H1882" s="4">
        <f t="shared" si="119"/>
        <v>62.785000000000004</v>
      </c>
    </row>
    <row r="1883" spans="1:8" x14ac:dyDescent="0.35">
      <c r="A1883" s="5">
        <v>42095</v>
      </c>
      <c r="B1883" s="4">
        <f>VLOOKUP($A1883,'Implied Correlation'!D:E,2,0)</f>
        <v>58.11</v>
      </c>
      <c r="C1883" s="4" t="e">
        <f>VLOOKUP($A1883,'Implied Correlation'!G:H,2,0)</f>
        <v>#N/A</v>
      </c>
      <c r="D1883" s="4">
        <f>VLOOKUP($A1883,'Implied Correlation'!A:B,2,0)</f>
        <v>65.180000000000007</v>
      </c>
      <c r="E1883" s="4">
        <f t="shared" si="116"/>
        <v>58.11</v>
      </c>
      <c r="F1883" s="4">
        <f t="shared" si="117"/>
        <v>61.645000000000003</v>
      </c>
      <c r="G1883" s="4">
        <f t="shared" si="118"/>
        <v>65.180000000000007</v>
      </c>
      <c r="H1883" s="4">
        <f t="shared" si="119"/>
        <v>61.645000000000003</v>
      </c>
    </row>
    <row r="1884" spans="1:8" x14ac:dyDescent="0.35">
      <c r="A1884" s="5">
        <v>42096</v>
      </c>
      <c r="B1884" s="4">
        <f>VLOOKUP($A1884,'Implied Correlation'!D:E,2,0)</f>
        <v>63.3</v>
      </c>
      <c r="C1884" s="4" t="e">
        <f>VLOOKUP($A1884,'Implied Correlation'!G:H,2,0)</f>
        <v>#N/A</v>
      </c>
      <c r="D1884" s="4">
        <f>VLOOKUP($A1884,'Implied Correlation'!A:B,2,0)</f>
        <v>64.150000000000006</v>
      </c>
      <c r="E1884" s="4">
        <f t="shared" si="116"/>
        <v>63.3</v>
      </c>
      <c r="F1884" s="4">
        <f t="shared" si="117"/>
        <v>63.725000000000001</v>
      </c>
      <c r="G1884" s="4">
        <f t="shared" si="118"/>
        <v>64.150000000000006</v>
      </c>
      <c r="H1884" s="4">
        <f t="shared" si="119"/>
        <v>63.725000000000001</v>
      </c>
    </row>
    <row r="1885" spans="1:8" x14ac:dyDescent="0.35">
      <c r="A1885" s="5">
        <v>42100</v>
      </c>
      <c r="B1885" s="4">
        <f>VLOOKUP($A1885,'Implied Correlation'!D:E,2,0)</f>
        <v>53.21</v>
      </c>
      <c r="C1885" s="4" t="e">
        <f>VLOOKUP($A1885,'Implied Correlation'!G:H,2,0)</f>
        <v>#N/A</v>
      </c>
      <c r="D1885" s="4">
        <f>VLOOKUP($A1885,'Implied Correlation'!A:B,2,0)</f>
        <v>63.94</v>
      </c>
      <c r="E1885" s="4">
        <f t="shared" si="116"/>
        <v>53.21</v>
      </c>
      <c r="F1885" s="4">
        <f t="shared" si="117"/>
        <v>58.575000000000003</v>
      </c>
      <c r="G1885" s="4">
        <f t="shared" si="118"/>
        <v>63.94</v>
      </c>
      <c r="H1885" s="4">
        <f t="shared" si="119"/>
        <v>58.574999999999996</v>
      </c>
    </row>
    <row r="1886" spans="1:8" x14ac:dyDescent="0.35">
      <c r="A1886" s="5">
        <v>42101</v>
      </c>
      <c r="B1886" s="4">
        <f>VLOOKUP($A1886,'Implied Correlation'!D:E,2,0)</f>
        <v>58.33</v>
      </c>
      <c r="C1886" s="4" t="e">
        <f>VLOOKUP($A1886,'Implied Correlation'!G:H,2,0)</f>
        <v>#N/A</v>
      </c>
      <c r="D1886" s="4">
        <f>VLOOKUP($A1886,'Implied Correlation'!A:B,2,0)</f>
        <v>64.7</v>
      </c>
      <c r="E1886" s="4">
        <f t="shared" si="116"/>
        <v>58.33</v>
      </c>
      <c r="F1886" s="4">
        <f t="shared" si="117"/>
        <v>61.515000000000001</v>
      </c>
      <c r="G1886" s="4">
        <f t="shared" si="118"/>
        <v>64.7</v>
      </c>
      <c r="H1886" s="4">
        <f t="shared" si="119"/>
        <v>61.515000000000008</v>
      </c>
    </row>
    <row r="1887" spans="1:8" x14ac:dyDescent="0.35">
      <c r="A1887" s="5">
        <v>42102</v>
      </c>
      <c r="B1887" s="4">
        <f>VLOOKUP($A1887,'Implied Correlation'!D:E,2,0)</f>
        <v>56.4</v>
      </c>
      <c r="C1887" s="4" t="e">
        <f>VLOOKUP($A1887,'Implied Correlation'!G:H,2,0)</f>
        <v>#N/A</v>
      </c>
      <c r="D1887" s="4">
        <f>VLOOKUP($A1887,'Implied Correlation'!A:B,2,0)</f>
        <v>64.22</v>
      </c>
      <c r="E1887" s="4">
        <f t="shared" si="116"/>
        <v>56.4</v>
      </c>
      <c r="F1887" s="4">
        <f t="shared" si="117"/>
        <v>60.31</v>
      </c>
      <c r="G1887" s="4">
        <f t="shared" si="118"/>
        <v>64.22</v>
      </c>
      <c r="H1887" s="4">
        <f t="shared" si="119"/>
        <v>60.31</v>
      </c>
    </row>
    <row r="1888" spans="1:8" x14ac:dyDescent="0.35">
      <c r="A1888" s="5">
        <v>42103</v>
      </c>
      <c r="B1888" s="4">
        <f>VLOOKUP($A1888,'Implied Correlation'!D:E,2,0)</f>
        <v>54.4</v>
      </c>
      <c r="C1888" s="4" t="e">
        <f>VLOOKUP($A1888,'Implied Correlation'!G:H,2,0)</f>
        <v>#N/A</v>
      </c>
      <c r="D1888" s="4">
        <f>VLOOKUP($A1888,'Implied Correlation'!A:B,2,0)</f>
        <v>63.31</v>
      </c>
      <c r="E1888" s="4">
        <f t="shared" si="116"/>
        <v>54.4</v>
      </c>
      <c r="F1888" s="4">
        <f t="shared" si="117"/>
        <v>58.855000000000004</v>
      </c>
      <c r="G1888" s="4">
        <f t="shared" si="118"/>
        <v>63.31</v>
      </c>
      <c r="H1888" s="4">
        <f t="shared" si="119"/>
        <v>58.854999999999997</v>
      </c>
    </row>
    <row r="1889" spans="1:8" x14ac:dyDescent="0.35">
      <c r="A1889" s="5">
        <v>42104</v>
      </c>
      <c r="B1889" s="4">
        <f>VLOOKUP($A1889,'Implied Correlation'!D:E,2,0)</f>
        <v>52.76</v>
      </c>
      <c r="C1889" s="4" t="e">
        <f>VLOOKUP($A1889,'Implied Correlation'!G:H,2,0)</f>
        <v>#N/A</v>
      </c>
      <c r="D1889" s="4">
        <f>VLOOKUP($A1889,'Implied Correlation'!A:B,2,0)</f>
        <v>62.18</v>
      </c>
      <c r="E1889" s="4">
        <f t="shared" si="116"/>
        <v>52.76</v>
      </c>
      <c r="F1889" s="4">
        <f t="shared" si="117"/>
        <v>57.47</v>
      </c>
      <c r="G1889" s="4">
        <f t="shared" si="118"/>
        <v>62.18</v>
      </c>
      <c r="H1889" s="4">
        <f t="shared" si="119"/>
        <v>57.47</v>
      </c>
    </row>
    <row r="1890" spans="1:8" x14ac:dyDescent="0.35">
      <c r="A1890" s="5">
        <v>42107</v>
      </c>
      <c r="B1890" s="4">
        <f>VLOOKUP($A1890,'Implied Correlation'!D:E,2,0)</f>
        <v>55.72</v>
      </c>
      <c r="C1890" s="4" t="e">
        <f>VLOOKUP($A1890,'Implied Correlation'!G:H,2,0)</f>
        <v>#N/A</v>
      </c>
      <c r="D1890" s="4">
        <f>VLOOKUP($A1890,'Implied Correlation'!A:B,2,0)</f>
        <v>64.78</v>
      </c>
      <c r="E1890" s="4">
        <f t="shared" si="116"/>
        <v>55.72</v>
      </c>
      <c r="F1890" s="4">
        <f t="shared" si="117"/>
        <v>60.25</v>
      </c>
      <c r="G1890" s="4">
        <f t="shared" si="118"/>
        <v>64.78</v>
      </c>
      <c r="H1890" s="4">
        <f t="shared" si="119"/>
        <v>60.25</v>
      </c>
    </row>
    <row r="1891" spans="1:8" x14ac:dyDescent="0.35">
      <c r="A1891" s="5">
        <v>42108</v>
      </c>
      <c r="B1891" s="4">
        <f>VLOOKUP($A1891,'Implied Correlation'!D:E,2,0)</f>
        <v>55.33</v>
      </c>
      <c r="C1891" s="4" t="e">
        <f>VLOOKUP($A1891,'Implied Correlation'!G:H,2,0)</f>
        <v>#N/A</v>
      </c>
      <c r="D1891" s="4">
        <f>VLOOKUP($A1891,'Implied Correlation'!A:B,2,0)</f>
        <v>65.45</v>
      </c>
      <c r="E1891" s="4">
        <f t="shared" si="116"/>
        <v>55.33</v>
      </c>
      <c r="F1891" s="4">
        <f t="shared" si="117"/>
        <v>60.39</v>
      </c>
      <c r="G1891" s="4">
        <f t="shared" si="118"/>
        <v>65.45</v>
      </c>
      <c r="H1891" s="4">
        <f t="shared" si="119"/>
        <v>60.390000000000008</v>
      </c>
    </row>
    <row r="1892" spans="1:8" x14ac:dyDescent="0.35">
      <c r="A1892" s="5">
        <v>42109</v>
      </c>
      <c r="B1892" s="4">
        <f>VLOOKUP($A1892,'Implied Correlation'!D:E,2,0)</f>
        <v>55.48</v>
      </c>
      <c r="C1892" s="4" t="e">
        <f>VLOOKUP($A1892,'Implied Correlation'!G:H,2,0)</f>
        <v>#N/A</v>
      </c>
      <c r="D1892" s="4">
        <f>VLOOKUP($A1892,'Implied Correlation'!A:B,2,0)</f>
        <v>66.099999999999994</v>
      </c>
      <c r="E1892" s="4">
        <f t="shared" si="116"/>
        <v>55.48</v>
      </c>
      <c r="F1892" s="4">
        <f t="shared" si="117"/>
        <v>60.789999999999992</v>
      </c>
      <c r="G1892" s="4">
        <f t="shared" si="118"/>
        <v>66.099999999999994</v>
      </c>
      <c r="H1892" s="4">
        <f t="shared" si="119"/>
        <v>60.789999999999992</v>
      </c>
    </row>
    <row r="1893" spans="1:8" x14ac:dyDescent="0.35">
      <c r="A1893" s="5">
        <v>42110</v>
      </c>
      <c r="B1893" s="4">
        <f>VLOOKUP($A1893,'Implied Correlation'!D:E,2,0)</f>
        <v>55.9</v>
      </c>
      <c r="C1893" s="4" t="e">
        <f>VLOOKUP($A1893,'Implied Correlation'!G:H,2,0)</f>
        <v>#N/A</v>
      </c>
      <c r="D1893" s="4">
        <f>VLOOKUP($A1893,'Implied Correlation'!A:B,2,0)</f>
        <v>66.87</v>
      </c>
      <c r="E1893" s="4">
        <f t="shared" si="116"/>
        <v>55.9</v>
      </c>
      <c r="F1893" s="4">
        <f t="shared" si="117"/>
        <v>61.385000000000005</v>
      </c>
      <c r="G1893" s="4">
        <f t="shared" si="118"/>
        <v>66.87</v>
      </c>
      <c r="H1893" s="4">
        <f t="shared" si="119"/>
        <v>61.384999999999998</v>
      </c>
    </row>
    <row r="1894" spans="1:8" x14ac:dyDescent="0.35">
      <c r="A1894" s="5">
        <v>42111</v>
      </c>
      <c r="B1894" s="4">
        <f>VLOOKUP($A1894,'Implied Correlation'!D:E,2,0)</f>
        <v>57.14</v>
      </c>
      <c r="C1894" s="4" t="e">
        <f>VLOOKUP($A1894,'Implied Correlation'!G:H,2,0)</f>
        <v>#N/A</v>
      </c>
      <c r="D1894" s="4">
        <f>VLOOKUP($A1894,'Implied Correlation'!A:B,2,0)</f>
        <v>67.14</v>
      </c>
      <c r="E1894" s="4">
        <f t="shared" si="116"/>
        <v>57.14</v>
      </c>
      <c r="F1894" s="4">
        <f t="shared" si="117"/>
        <v>62.14</v>
      </c>
      <c r="G1894" s="4">
        <f t="shared" si="118"/>
        <v>67.14</v>
      </c>
      <c r="H1894" s="4">
        <f t="shared" si="119"/>
        <v>62.140000000000008</v>
      </c>
    </row>
    <row r="1895" spans="1:8" x14ac:dyDescent="0.35">
      <c r="A1895" s="5">
        <v>42114</v>
      </c>
      <c r="B1895" s="4">
        <f>VLOOKUP($A1895,'Implied Correlation'!D:E,2,0)</f>
        <v>57.36</v>
      </c>
      <c r="C1895" s="4" t="e">
        <f>VLOOKUP($A1895,'Implied Correlation'!G:H,2,0)</f>
        <v>#N/A</v>
      </c>
      <c r="D1895" s="4">
        <f>VLOOKUP($A1895,'Implied Correlation'!A:B,2,0)</f>
        <v>67.819999999999993</v>
      </c>
      <c r="E1895" s="4">
        <f t="shared" si="116"/>
        <v>57.36</v>
      </c>
      <c r="F1895" s="4">
        <f t="shared" si="117"/>
        <v>62.589999999999996</v>
      </c>
      <c r="G1895" s="4">
        <f t="shared" si="118"/>
        <v>67.819999999999993</v>
      </c>
      <c r="H1895" s="4">
        <f t="shared" si="119"/>
        <v>62.589999999999996</v>
      </c>
    </row>
    <row r="1896" spans="1:8" x14ac:dyDescent="0.35">
      <c r="A1896" s="5">
        <v>42115</v>
      </c>
      <c r="B1896" s="4">
        <f>VLOOKUP($A1896,'Implied Correlation'!D:E,2,0)</f>
        <v>56.53</v>
      </c>
      <c r="C1896" s="4" t="e">
        <f>VLOOKUP($A1896,'Implied Correlation'!G:H,2,0)</f>
        <v>#N/A</v>
      </c>
      <c r="D1896" s="4">
        <f>VLOOKUP($A1896,'Implied Correlation'!A:B,2,0)</f>
        <v>67.45</v>
      </c>
      <c r="E1896" s="4">
        <f t="shared" si="116"/>
        <v>56.53</v>
      </c>
      <c r="F1896" s="4">
        <f t="shared" si="117"/>
        <v>61.99</v>
      </c>
      <c r="G1896" s="4">
        <f t="shared" si="118"/>
        <v>67.45</v>
      </c>
      <c r="H1896" s="4">
        <f t="shared" si="119"/>
        <v>61.990000000000009</v>
      </c>
    </row>
    <row r="1897" spans="1:8" x14ac:dyDescent="0.35">
      <c r="A1897" s="5">
        <v>42116</v>
      </c>
      <c r="B1897" s="4">
        <f>VLOOKUP($A1897,'Implied Correlation'!D:E,2,0)</f>
        <v>55.48</v>
      </c>
      <c r="C1897" s="4" t="e">
        <f>VLOOKUP($A1897,'Implied Correlation'!G:H,2,0)</f>
        <v>#N/A</v>
      </c>
      <c r="D1897" s="4">
        <f>VLOOKUP($A1897,'Implied Correlation'!A:B,2,0)</f>
        <v>66.77</v>
      </c>
      <c r="E1897" s="4">
        <f t="shared" si="116"/>
        <v>55.48</v>
      </c>
      <c r="F1897" s="4">
        <f t="shared" si="117"/>
        <v>61.125</v>
      </c>
      <c r="G1897" s="4">
        <f t="shared" si="118"/>
        <v>66.77</v>
      </c>
      <c r="H1897" s="4">
        <f t="shared" si="119"/>
        <v>61.125</v>
      </c>
    </row>
    <row r="1898" spans="1:8" x14ac:dyDescent="0.35">
      <c r="A1898" s="5">
        <v>42117</v>
      </c>
      <c r="B1898" s="4">
        <f>VLOOKUP($A1898,'Implied Correlation'!D:E,2,0)</f>
        <v>56.14</v>
      </c>
      <c r="C1898" s="4" t="e">
        <f>VLOOKUP($A1898,'Implied Correlation'!G:H,2,0)</f>
        <v>#N/A</v>
      </c>
      <c r="D1898" s="4">
        <f>VLOOKUP($A1898,'Implied Correlation'!A:B,2,0)</f>
        <v>67.91</v>
      </c>
      <c r="E1898" s="4">
        <f t="shared" si="116"/>
        <v>56.14</v>
      </c>
      <c r="F1898" s="4">
        <f t="shared" si="117"/>
        <v>62.024999999999999</v>
      </c>
      <c r="G1898" s="4">
        <f t="shared" si="118"/>
        <v>67.91</v>
      </c>
      <c r="H1898" s="4">
        <f t="shared" si="119"/>
        <v>62.024999999999999</v>
      </c>
    </row>
    <row r="1899" spans="1:8" x14ac:dyDescent="0.35">
      <c r="A1899" s="5">
        <v>42118</v>
      </c>
      <c r="B1899" s="4">
        <f>VLOOKUP($A1899,'Implied Correlation'!D:E,2,0)</f>
        <v>55.75</v>
      </c>
      <c r="C1899" s="4" t="e">
        <f>VLOOKUP($A1899,'Implied Correlation'!G:H,2,0)</f>
        <v>#N/A</v>
      </c>
      <c r="D1899" s="4">
        <f>VLOOKUP($A1899,'Implied Correlation'!A:B,2,0)</f>
        <v>68.430000000000007</v>
      </c>
      <c r="E1899" s="4">
        <f t="shared" si="116"/>
        <v>55.75</v>
      </c>
      <c r="F1899" s="4">
        <f t="shared" si="117"/>
        <v>62.09</v>
      </c>
      <c r="G1899" s="4">
        <f t="shared" si="118"/>
        <v>68.430000000000007</v>
      </c>
      <c r="H1899" s="4">
        <f t="shared" si="119"/>
        <v>62.09</v>
      </c>
    </row>
    <row r="1900" spans="1:8" x14ac:dyDescent="0.35">
      <c r="A1900" s="5">
        <v>42121</v>
      </c>
      <c r="B1900" s="4">
        <f>VLOOKUP($A1900,'Implied Correlation'!D:E,2,0)</f>
        <v>55.36</v>
      </c>
      <c r="C1900" s="4" t="e">
        <f>VLOOKUP($A1900,'Implied Correlation'!G:H,2,0)</f>
        <v>#N/A</v>
      </c>
      <c r="D1900" s="4">
        <f>VLOOKUP($A1900,'Implied Correlation'!A:B,2,0)</f>
        <v>67.73</v>
      </c>
      <c r="E1900" s="4">
        <f t="shared" si="116"/>
        <v>55.36</v>
      </c>
      <c r="F1900" s="4">
        <f t="shared" si="117"/>
        <v>61.545000000000002</v>
      </c>
      <c r="G1900" s="4">
        <f t="shared" si="118"/>
        <v>67.73</v>
      </c>
      <c r="H1900" s="4">
        <f t="shared" si="119"/>
        <v>61.544999999999995</v>
      </c>
    </row>
    <row r="1901" spans="1:8" x14ac:dyDescent="0.35">
      <c r="A1901" s="5">
        <v>42122</v>
      </c>
      <c r="B1901" s="4">
        <f>VLOOKUP($A1901,'Implied Correlation'!D:E,2,0)</f>
        <v>53.86</v>
      </c>
      <c r="C1901" s="4" t="e">
        <f>VLOOKUP($A1901,'Implied Correlation'!G:H,2,0)</f>
        <v>#N/A</v>
      </c>
      <c r="D1901" s="4">
        <f>VLOOKUP($A1901,'Implied Correlation'!A:B,2,0)</f>
        <v>67.319999999999993</v>
      </c>
      <c r="E1901" s="4">
        <f t="shared" si="116"/>
        <v>53.86</v>
      </c>
      <c r="F1901" s="4">
        <f t="shared" si="117"/>
        <v>60.589999999999996</v>
      </c>
      <c r="G1901" s="4">
        <f t="shared" si="118"/>
        <v>67.319999999999993</v>
      </c>
      <c r="H1901" s="4">
        <f t="shared" si="119"/>
        <v>60.589999999999996</v>
      </c>
    </row>
    <row r="1902" spans="1:8" x14ac:dyDescent="0.35">
      <c r="A1902" s="5">
        <v>42123</v>
      </c>
      <c r="B1902" s="4">
        <f>VLOOKUP($A1902,'Implied Correlation'!D:E,2,0)</f>
        <v>54.18</v>
      </c>
      <c r="C1902" s="4" t="e">
        <f>VLOOKUP($A1902,'Implied Correlation'!G:H,2,0)</f>
        <v>#N/A</v>
      </c>
      <c r="D1902" s="4">
        <f>VLOOKUP($A1902,'Implied Correlation'!A:B,2,0)</f>
        <v>66.790000000000006</v>
      </c>
      <c r="E1902" s="4">
        <f t="shared" si="116"/>
        <v>54.18</v>
      </c>
      <c r="F1902" s="4">
        <f t="shared" si="117"/>
        <v>60.484999999999999</v>
      </c>
      <c r="G1902" s="4">
        <f t="shared" si="118"/>
        <v>66.790000000000006</v>
      </c>
      <c r="H1902" s="4">
        <f t="shared" si="119"/>
        <v>60.484999999999992</v>
      </c>
    </row>
    <row r="1903" spans="1:8" x14ac:dyDescent="0.35">
      <c r="A1903" s="5">
        <v>42124</v>
      </c>
      <c r="B1903" s="4">
        <f>VLOOKUP($A1903,'Implied Correlation'!D:E,2,0)</f>
        <v>55.3</v>
      </c>
      <c r="C1903" s="4" t="e">
        <f>VLOOKUP($A1903,'Implied Correlation'!G:H,2,0)</f>
        <v>#N/A</v>
      </c>
      <c r="D1903" s="4">
        <f>VLOOKUP($A1903,'Implied Correlation'!A:B,2,0)</f>
        <v>66.8</v>
      </c>
      <c r="E1903" s="4">
        <f t="shared" si="116"/>
        <v>55.3</v>
      </c>
      <c r="F1903" s="4">
        <f t="shared" si="117"/>
        <v>61.05</v>
      </c>
      <c r="G1903" s="4">
        <f t="shared" si="118"/>
        <v>66.8</v>
      </c>
      <c r="H1903" s="4">
        <f t="shared" si="119"/>
        <v>61.04999999999999</v>
      </c>
    </row>
    <row r="1904" spans="1:8" x14ac:dyDescent="0.35">
      <c r="A1904" s="5">
        <v>42125</v>
      </c>
      <c r="B1904" s="4">
        <f>VLOOKUP($A1904,'Implied Correlation'!D:E,2,0)</f>
        <v>52.62</v>
      </c>
      <c r="C1904" s="4" t="e">
        <f>VLOOKUP($A1904,'Implied Correlation'!G:H,2,0)</f>
        <v>#N/A</v>
      </c>
      <c r="D1904" s="4">
        <f>VLOOKUP($A1904,'Implied Correlation'!A:B,2,0)</f>
        <v>64.959999999999994</v>
      </c>
      <c r="E1904" s="4">
        <f t="shared" si="116"/>
        <v>52.62</v>
      </c>
      <c r="F1904" s="4">
        <f t="shared" si="117"/>
        <v>58.789999999999992</v>
      </c>
      <c r="G1904" s="4">
        <f t="shared" si="118"/>
        <v>64.959999999999994</v>
      </c>
      <c r="H1904" s="4">
        <f t="shared" si="119"/>
        <v>58.79</v>
      </c>
    </row>
    <row r="1905" spans="1:8" x14ac:dyDescent="0.35">
      <c r="A1905" s="5">
        <v>42128</v>
      </c>
      <c r="B1905" s="4">
        <f>VLOOKUP($A1905,'Implied Correlation'!D:E,2,0)</f>
        <v>54.39</v>
      </c>
      <c r="C1905" s="4" t="e">
        <f>VLOOKUP($A1905,'Implied Correlation'!G:H,2,0)</f>
        <v>#N/A</v>
      </c>
      <c r="D1905" s="4">
        <f>VLOOKUP($A1905,'Implied Correlation'!A:B,2,0)</f>
        <v>64.84</v>
      </c>
      <c r="E1905" s="4">
        <f t="shared" si="116"/>
        <v>54.39</v>
      </c>
      <c r="F1905" s="4">
        <f t="shared" si="117"/>
        <v>59.615000000000002</v>
      </c>
      <c r="G1905" s="4">
        <f t="shared" si="118"/>
        <v>64.84</v>
      </c>
      <c r="H1905" s="4">
        <f t="shared" si="119"/>
        <v>59.615000000000002</v>
      </c>
    </row>
    <row r="1906" spans="1:8" x14ac:dyDescent="0.35">
      <c r="A1906" s="5">
        <v>42129</v>
      </c>
      <c r="B1906" s="4">
        <f>VLOOKUP($A1906,'Implied Correlation'!D:E,2,0)</f>
        <v>57.36</v>
      </c>
      <c r="C1906" s="4" t="e">
        <f>VLOOKUP($A1906,'Implied Correlation'!G:H,2,0)</f>
        <v>#N/A</v>
      </c>
      <c r="D1906" s="4">
        <f>VLOOKUP($A1906,'Implied Correlation'!A:B,2,0)</f>
        <v>67.89</v>
      </c>
      <c r="E1906" s="4">
        <f t="shared" si="116"/>
        <v>57.36</v>
      </c>
      <c r="F1906" s="4">
        <f t="shared" si="117"/>
        <v>62.625</v>
      </c>
      <c r="G1906" s="4">
        <f t="shared" si="118"/>
        <v>67.89</v>
      </c>
      <c r="H1906" s="4">
        <f t="shared" si="119"/>
        <v>62.625</v>
      </c>
    </row>
    <row r="1907" spans="1:8" x14ac:dyDescent="0.35">
      <c r="A1907" s="5">
        <v>42130</v>
      </c>
      <c r="B1907" s="4">
        <f>VLOOKUP($A1907,'Implied Correlation'!D:E,2,0)</f>
        <v>57.52</v>
      </c>
      <c r="C1907" s="4" t="e">
        <f>VLOOKUP($A1907,'Implied Correlation'!G:H,2,0)</f>
        <v>#N/A</v>
      </c>
      <c r="D1907" s="4">
        <f>VLOOKUP($A1907,'Implied Correlation'!A:B,2,0)</f>
        <v>66.790000000000006</v>
      </c>
      <c r="E1907" s="4">
        <f t="shared" si="116"/>
        <v>57.52</v>
      </c>
      <c r="F1907" s="4">
        <f t="shared" si="117"/>
        <v>62.155000000000001</v>
      </c>
      <c r="G1907" s="4">
        <f t="shared" si="118"/>
        <v>66.790000000000006</v>
      </c>
      <c r="H1907" s="4">
        <f t="shared" si="119"/>
        <v>62.155000000000008</v>
      </c>
    </row>
    <row r="1908" spans="1:8" x14ac:dyDescent="0.35">
      <c r="A1908" s="5">
        <v>42131</v>
      </c>
      <c r="B1908" s="4">
        <f>VLOOKUP($A1908,'Implied Correlation'!D:E,2,0)</f>
        <v>56.44</v>
      </c>
      <c r="C1908" s="4" t="e">
        <f>VLOOKUP($A1908,'Implied Correlation'!G:H,2,0)</f>
        <v>#N/A</v>
      </c>
      <c r="D1908" s="4">
        <f>VLOOKUP($A1908,'Implied Correlation'!A:B,2,0)</f>
        <v>66.099999999999994</v>
      </c>
      <c r="E1908" s="4">
        <f t="shared" si="116"/>
        <v>56.44</v>
      </c>
      <c r="F1908" s="4">
        <f t="shared" si="117"/>
        <v>61.269999999999996</v>
      </c>
      <c r="G1908" s="4">
        <f t="shared" si="118"/>
        <v>66.099999999999994</v>
      </c>
      <c r="H1908" s="4">
        <f t="shared" si="119"/>
        <v>61.27</v>
      </c>
    </row>
    <row r="1909" spans="1:8" x14ac:dyDescent="0.35">
      <c r="A1909" s="5">
        <v>42132</v>
      </c>
      <c r="B1909" s="4">
        <f>VLOOKUP($A1909,'Implied Correlation'!D:E,2,0)</f>
        <v>54.9</v>
      </c>
      <c r="C1909" s="4" t="e">
        <f>VLOOKUP($A1909,'Implied Correlation'!G:H,2,0)</f>
        <v>#N/A</v>
      </c>
      <c r="D1909" s="4">
        <f>VLOOKUP($A1909,'Implied Correlation'!A:B,2,0)</f>
        <v>64.260000000000005</v>
      </c>
      <c r="E1909" s="4">
        <f t="shared" si="116"/>
        <v>54.9</v>
      </c>
      <c r="F1909" s="4">
        <f t="shared" si="117"/>
        <v>59.58</v>
      </c>
      <c r="G1909" s="4">
        <f t="shared" si="118"/>
        <v>64.260000000000005</v>
      </c>
      <c r="H1909" s="4">
        <f t="shared" si="119"/>
        <v>59.580000000000005</v>
      </c>
    </row>
    <row r="1910" spans="1:8" x14ac:dyDescent="0.35">
      <c r="A1910" s="5">
        <v>42135</v>
      </c>
      <c r="B1910" s="4">
        <f>VLOOKUP($A1910,'Implied Correlation'!D:E,2,0)</f>
        <v>57.57</v>
      </c>
      <c r="C1910" s="4" t="e">
        <f>VLOOKUP($A1910,'Implied Correlation'!G:H,2,0)</f>
        <v>#N/A</v>
      </c>
      <c r="D1910" s="4">
        <f>VLOOKUP($A1910,'Implied Correlation'!A:B,2,0)</f>
        <v>65.3</v>
      </c>
      <c r="E1910" s="4">
        <f t="shared" si="116"/>
        <v>57.57</v>
      </c>
      <c r="F1910" s="4">
        <f t="shared" si="117"/>
        <v>61.435000000000002</v>
      </c>
      <c r="G1910" s="4">
        <f t="shared" si="118"/>
        <v>65.3</v>
      </c>
      <c r="H1910" s="4">
        <f t="shared" si="119"/>
        <v>61.435000000000002</v>
      </c>
    </row>
    <row r="1911" spans="1:8" x14ac:dyDescent="0.35">
      <c r="A1911" s="5">
        <v>42136</v>
      </c>
      <c r="B1911" s="4">
        <f>VLOOKUP($A1911,'Implied Correlation'!D:E,2,0)</f>
        <v>55.75</v>
      </c>
      <c r="C1911" s="4" t="e">
        <f>VLOOKUP($A1911,'Implied Correlation'!G:H,2,0)</f>
        <v>#N/A</v>
      </c>
      <c r="D1911" s="4">
        <f>VLOOKUP($A1911,'Implied Correlation'!A:B,2,0)</f>
        <v>64.150000000000006</v>
      </c>
      <c r="E1911" s="4">
        <f t="shared" si="116"/>
        <v>55.75</v>
      </c>
      <c r="F1911" s="4">
        <f t="shared" si="117"/>
        <v>59.95</v>
      </c>
      <c r="G1911" s="4">
        <f t="shared" si="118"/>
        <v>64.150000000000006</v>
      </c>
      <c r="H1911" s="4">
        <f t="shared" si="119"/>
        <v>59.95000000000001</v>
      </c>
    </row>
    <row r="1912" spans="1:8" x14ac:dyDescent="0.35">
      <c r="A1912" s="5">
        <v>42137</v>
      </c>
      <c r="B1912" s="4">
        <f>VLOOKUP($A1912,'Implied Correlation'!D:E,2,0)</f>
        <v>55.57</v>
      </c>
      <c r="C1912" s="4" t="e">
        <f>VLOOKUP($A1912,'Implied Correlation'!G:H,2,0)</f>
        <v>#N/A</v>
      </c>
      <c r="D1912" s="4">
        <f>VLOOKUP($A1912,'Implied Correlation'!A:B,2,0)</f>
        <v>63.48</v>
      </c>
      <c r="E1912" s="4">
        <f t="shared" si="116"/>
        <v>55.57</v>
      </c>
      <c r="F1912" s="4">
        <f t="shared" si="117"/>
        <v>59.524999999999999</v>
      </c>
      <c r="G1912" s="4">
        <f t="shared" si="118"/>
        <v>63.48</v>
      </c>
      <c r="H1912" s="4">
        <f t="shared" si="119"/>
        <v>59.524999999999999</v>
      </c>
    </row>
    <row r="1913" spans="1:8" x14ac:dyDescent="0.35">
      <c r="A1913" s="5">
        <v>42138</v>
      </c>
      <c r="B1913" s="4">
        <f>VLOOKUP($A1913,'Implied Correlation'!D:E,2,0)</f>
        <v>54.13</v>
      </c>
      <c r="C1913" s="4" t="e">
        <f>VLOOKUP($A1913,'Implied Correlation'!G:H,2,0)</f>
        <v>#N/A</v>
      </c>
      <c r="D1913" s="4">
        <f>VLOOKUP($A1913,'Implied Correlation'!A:B,2,0)</f>
        <v>63.66</v>
      </c>
      <c r="E1913" s="4">
        <f t="shared" si="116"/>
        <v>54.13</v>
      </c>
      <c r="F1913" s="4">
        <f t="shared" si="117"/>
        <v>58.894999999999996</v>
      </c>
      <c r="G1913" s="4">
        <f t="shared" si="118"/>
        <v>63.66</v>
      </c>
      <c r="H1913" s="4">
        <f t="shared" si="119"/>
        <v>58.895000000000003</v>
      </c>
    </row>
    <row r="1914" spans="1:8" x14ac:dyDescent="0.35">
      <c r="A1914" s="5">
        <v>42139</v>
      </c>
      <c r="B1914" s="4">
        <f>VLOOKUP($A1914,'Implied Correlation'!D:E,2,0)</f>
        <v>54.42</v>
      </c>
      <c r="C1914" s="4" t="e">
        <f>VLOOKUP($A1914,'Implied Correlation'!G:H,2,0)</f>
        <v>#N/A</v>
      </c>
      <c r="D1914" s="4">
        <f>VLOOKUP($A1914,'Implied Correlation'!A:B,2,0)</f>
        <v>63.85</v>
      </c>
      <c r="E1914" s="4">
        <f t="shared" si="116"/>
        <v>54.42</v>
      </c>
      <c r="F1914" s="4">
        <f t="shared" si="117"/>
        <v>59.135000000000005</v>
      </c>
      <c r="G1914" s="4">
        <f t="shared" si="118"/>
        <v>63.85</v>
      </c>
      <c r="H1914" s="4">
        <f t="shared" si="119"/>
        <v>59.134999999999998</v>
      </c>
    </row>
    <row r="1915" spans="1:8" x14ac:dyDescent="0.35">
      <c r="A1915" s="5">
        <v>42142</v>
      </c>
      <c r="B1915" s="4">
        <f>VLOOKUP($A1915,'Implied Correlation'!D:E,2,0)</f>
        <v>54.58</v>
      </c>
      <c r="C1915" s="4" t="e">
        <f>VLOOKUP($A1915,'Implied Correlation'!G:H,2,0)</f>
        <v>#N/A</v>
      </c>
      <c r="D1915" s="4">
        <f>VLOOKUP($A1915,'Implied Correlation'!A:B,2,0)</f>
        <v>64.760000000000005</v>
      </c>
      <c r="E1915" s="4">
        <f t="shared" si="116"/>
        <v>54.58</v>
      </c>
      <c r="F1915" s="4">
        <f t="shared" si="117"/>
        <v>59.67</v>
      </c>
      <c r="G1915" s="4">
        <f t="shared" si="118"/>
        <v>64.760000000000005</v>
      </c>
      <c r="H1915" s="4">
        <f t="shared" si="119"/>
        <v>59.669999999999995</v>
      </c>
    </row>
    <row r="1916" spans="1:8" x14ac:dyDescent="0.35">
      <c r="A1916" s="5">
        <v>42143</v>
      </c>
      <c r="B1916" s="4">
        <f>VLOOKUP($A1916,'Implied Correlation'!D:E,2,0)</f>
        <v>53.7</v>
      </c>
      <c r="C1916" s="4" t="e">
        <f>VLOOKUP($A1916,'Implied Correlation'!G:H,2,0)</f>
        <v>#N/A</v>
      </c>
      <c r="D1916" s="4">
        <f>VLOOKUP($A1916,'Implied Correlation'!A:B,2,0)</f>
        <v>62.82</v>
      </c>
      <c r="E1916" s="4">
        <f t="shared" si="116"/>
        <v>53.7</v>
      </c>
      <c r="F1916" s="4">
        <f t="shared" si="117"/>
        <v>58.260000000000005</v>
      </c>
      <c r="G1916" s="4">
        <f t="shared" si="118"/>
        <v>62.82</v>
      </c>
      <c r="H1916" s="4">
        <f t="shared" si="119"/>
        <v>58.26</v>
      </c>
    </row>
    <row r="1917" spans="1:8" x14ac:dyDescent="0.35">
      <c r="A1917" s="5">
        <v>42144</v>
      </c>
      <c r="B1917" s="4">
        <f>VLOOKUP($A1917,'Implied Correlation'!D:E,2,0)</f>
        <v>52.61</v>
      </c>
      <c r="C1917" s="4" t="e">
        <f>VLOOKUP($A1917,'Implied Correlation'!G:H,2,0)</f>
        <v>#N/A</v>
      </c>
      <c r="D1917" s="4">
        <f>VLOOKUP($A1917,'Implied Correlation'!A:B,2,0)</f>
        <v>61.7</v>
      </c>
      <c r="E1917" s="4">
        <f t="shared" si="116"/>
        <v>52.61</v>
      </c>
      <c r="F1917" s="4">
        <f t="shared" si="117"/>
        <v>57.155000000000001</v>
      </c>
      <c r="G1917" s="4">
        <f t="shared" si="118"/>
        <v>61.7</v>
      </c>
      <c r="H1917" s="4">
        <f t="shared" si="119"/>
        <v>57.155000000000001</v>
      </c>
    </row>
    <row r="1918" spans="1:8" x14ac:dyDescent="0.35">
      <c r="A1918" s="5">
        <v>42145</v>
      </c>
      <c r="B1918" s="4">
        <f>VLOOKUP($A1918,'Implied Correlation'!D:E,2,0)</f>
        <v>51.03</v>
      </c>
      <c r="C1918" s="4" t="e">
        <f>VLOOKUP($A1918,'Implied Correlation'!G:H,2,0)</f>
        <v>#N/A</v>
      </c>
      <c r="D1918" s="4">
        <f>VLOOKUP($A1918,'Implied Correlation'!A:B,2,0)</f>
        <v>60.67</v>
      </c>
      <c r="E1918" s="4">
        <f t="shared" si="116"/>
        <v>51.03</v>
      </c>
      <c r="F1918" s="4">
        <f t="shared" si="117"/>
        <v>55.85</v>
      </c>
      <c r="G1918" s="4">
        <f t="shared" si="118"/>
        <v>60.67</v>
      </c>
      <c r="H1918" s="4">
        <f t="shared" si="119"/>
        <v>55.85</v>
      </c>
    </row>
    <row r="1919" spans="1:8" x14ac:dyDescent="0.35">
      <c r="A1919" s="5">
        <v>42146</v>
      </c>
      <c r="B1919" s="4">
        <f>VLOOKUP($A1919,'Implied Correlation'!D:E,2,0)</f>
        <v>50.47</v>
      </c>
      <c r="C1919" s="4" t="e">
        <f>VLOOKUP($A1919,'Implied Correlation'!G:H,2,0)</f>
        <v>#N/A</v>
      </c>
      <c r="D1919" s="4">
        <f>VLOOKUP($A1919,'Implied Correlation'!A:B,2,0)</f>
        <v>59.46</v>
      </c>
      <c r="E1919" s="4">
        <f t="shared" si="116"/>
        <v>50.47</v>
      </c>
      <c r="F1919" s="4">
        <f t="shared" si="117"/>
        <v>54.965000000000003</v>
      </c>
      <c r="G1919" s="4">
        <f t="shared" si="118"/>
        <v>59.46</v>
      </c>
      <c r="H1919" s="4">
        <f t="shared" si="119"/>
        <v>54.965000000000003</v>
      </c>
    </row>
    <row r="1920" spans="1:8" x14ac:dyDescent="0.35">
      <c r="A1920" s="5">
        <v>42150</v>
      </c>
      <c r="B1920" s="4">
        <f>VLOOKUP($A1920,'Implied Correlation'!D:E,2,0)</f>
        <v>52.51</v>
      </c>
      <c r="C1920" s="4" t="e">
        <f>VLOOKUP($A1920,'Implied Correlation'!G:H,2,0)</f>
        <v>#N/A</v>
      </c>
      <c r="D1920" s="4">
        <f>VLOOKUP($A1920,'Implied Correlation'!A:B,2,0)</f>
        <v>60.87</v>
      </c>
      <c r="E1920" s="4">
        <f t="shared" si="116"/>
        <v>52.51</v>
      </c>
      <c r="F1920" s="4">
        <f t="shared" si="117"/>
        <v>56.69</v>
      </c>
      <c r="G1920" s="4">
        <f t="shared" si="118"/>
        <v>60.87</v>
      </c>
      <c r="H1920" s="4">
        <f t="shared" si="119"/>
        <v>56.69</v>
      </c>
    </row>
    <row r="1921" spans="1:8" x14ac:dyDescent="0.35">
      <c r="A1921" s="5">
        <v>42151</v>
      </c>
      <c r="B1921" s="4">
        <f>VLOOKUP($A1921,'Implied Correlation'!D:E,2,0)</f>
        <v>50.18</v>
      </c>
      <c r="C1921" s="4" t="e">
        <f>VLOOKUP($A1921,'Implied Correlation'!G:H,2,0)</f>
        <v>#N/A</v>
      </c>
      <c r="D1921" s="4">
        <f>VLOOKUP($A1921,'Implied Correlation'!A:B,2,0)</f>
        <v>60.37</v>
      </c>
      <c r="E1921" s="4">
        <f t="shared" si="116"/>
        <v>50.18</v>
      </c>
      <c r="F1921" s="4">
        <f t="shared" si="117"/>
        <v>55.274999999999999</v>
      </c>
      <c r="G1921" s="4">
        <f t="shared" si="118"/>
        <v>60.37</v>
      </c>
      <c r="H1921" s="4">
        <f t="shared" si="119"/>
        <v>55.274999999999999</v>
      </c>
    </row>
    <row r="1922" spans="1:8" x14ac:dyDescent="0.35">
      <c r="A1922" s="5">
        <v>42152</v>
      </c>
      <c r="B1922" s="4">
        <f>VLOOKUP($A1922,'Implied Correlation'!D:E,2,0)</f>
        <v>50.91</v>
      </c>
      <c r="C1922" s="4" t="e">
        <f>VLOOKUP($A1922,'Implied Correlation'!G:H,2,0)</f>
        <v>#N/A</v>
      </c>
      <c r="D1922" s="4">
        <f>VLOOKUP($A1922,'Implied Correlation'!A:B,2,0)</f>
        <v>60</v>
      </c>
      <c r="E1922" s="4">
        <f t="shared" si="116"/>
        <v>50.91</v>
      </c>
      <c r="F1922" s="4">
        <f t="shared" si="117"/>
        <v>55.454999999999998</v>
      </c>
      <c r="G1922" s="4">
        <f t="shared" si="118"/>
        <v>60</v>
      </c>
      <c r="H1922" s="4">
        <f t="shared" si="119"/>
        <v>55.455000000000005</v>
      </c>
    </row>
    <row r="1923" spans="1:8" x14ac:dyDescent="0.35">
      <c r="A1923" s="5">
        <v>42153</v>
      </c>
      <c r="B1923" s="4">
        <f>VLOOKUP($A1923,'Implied Correlation'!D:E,2,0)</f>
        <v>52.7</v>
      </c>
      <c r="C1923" s="4" t="e">
        <f>VLOOKUP($A1923,'Implied Correlation'!G:H,2,0)</f>
        <v>#N/A</v>
      </c>
      <c r="D1923" s="4">
        <f>VLOOKUP($A1923,'Implied Correlation'!A:B,2,0)</f>
        <v>61.77</v>
      </c>
      <c r="E1923" s="4">
        <f t="shared" ref="E1923:E1986" si="120">IF(ISNA(B1923),IF(AND(ISNA(C1923),ISNA(D1923)),IF(ISNA(C1923),D1923,C1923),AVERAGE(C1923,D1923)),B1923)</f>
        <v>52.7</v>
      </c>
      <c r="F1923" s="4">
        <f t="shared" ref="F1923:F1986" si="121">IF(ISNA(C1923),IF(AND(ISNA(D1923),ISNA(B1923)),IF(ISNA(D1923),B1923,D1923),AVERAGE(D1923,B1923)),C1923)</f>
        <v>57.234999999999999</v>
      </c>
      <c r="G1923" s="4">
        <f t="shared" ref="G1923:G1986" si="122">IF(ISNA(D1923),IF(AND(ISNA(B1923),ISNA(C1923)),IF(ISNA(B1923),C1923,B1923),AVERAGE(B1923,C1923)),D1923)</f>
        <v>61.77</v>
      </c>
      <c r="H1923" s="4">
        <f t="shared" ref="H1923:H1986" si="123">AVERAGE(E1923:G1923)</f>
        <v>57.235000000000007</v>
      </c>
    </row>
    <row r="1924" spans="1:8" x14ac:dyDescent="0.35">
      <c r="A1924" s="5">
        <v>42156</v>
      </c>
      <c r="B1924" s="4">
        <f>VLOOKUP($A1924,'Implied Correlation'!D:E,2,0)</f>
        <v>52.04</v>
      </c>
      <c r="C1924" s="4" t="e">
        <f>VLOOKUP($A1924,'Implied Correlation'!G:H,2,0)</f>
        <v>#N/A</v>
      </c>
      <c r="D1924" s="4">
        <f>VLOOKUP($A1924,'Implied Correlation'!A:B,2,0)</f>
        <v>61.81</v>
      </c>
      <c r="E1924" s="4">
        <f t="shared" si="120"/>
        <v>52.04</v>
      </c>
      <c r="F1924" s="4">
        <f t="shared" si="121"/>
        <v>56.924999999999997</v>
      </c>
      <c r="G1924" s="4">
        <f t="shared" si="122"/>
        <v>61.81</v>
      </c>
      <c r="H1924" s="4">
        <f t="shared" si="123"/>
        <v>56.925000000000004</v>
      </c>
    </row>
    <row r="1925" spans="1:8" x14ac:dyDescent="0.35">
      <c r="A1925" s="5">
        <v>42157</v>
      </c>
      <c r="B1925" s="4">
        <f>VLOOKUP($A1925,'Implied Correlation'!D:E,2,0)</f>
        <v>53.34</v>
      </c>
      <c r="C1925" s="4" t="e">
        <f>VLOOKUP($A1925,'Implied Correlation'!G:H,2,0)</f>
        <v>#N/A</v>
      </c>
      <c r="D1925" s="4">
        <f>VLOOKUP($A1925,'Implied Correlation'!A:B,2,0)</f>
        <v>61.89</v>
      </c>
      <c r="E1925" s="4">
        <f t="shared" si="120"/>
        <v>53.34</v>
      </c>
      <c r="F1925" s="4">
        <f t="shared" si="121"/>
        <v>57.615000000000002</v>
      </c>
      <c r="G1925" s="4">
        <f t="shared" si="122"/>
        <v>61.89</v>
      </c>
      <c r="H1925" s="4">
        <f t="shared" si="123"/>
        <v>57.615000000000009</v>
      </c>
    </row>
    <row r="1926" spans="1:8" x14ac:dyDescent="0.35">
      <c r="A1926" s="5">
        <v>42158</v>
      </c>
      <c r="B1926" s="4">
        <f>VLOOKUP($A1926,'Implied Correlation'!D:E,2,0)</f>
        <v>52.39</v>
      </c>
      <c r="C1926" s="4" t="e">
        <f>VLOOKUP($A1926,'Implied Correlation'!G:H,2,0)</f>
        <v>#N/A</v>
      </c>
      <c r="D1926" s="4">
        <f>VLOOKUP($A1926,'Implied Correlation'!A:B,2,0)</f>
        <v>62.19</v>
      </c>
      <c r="E1926" s="4">
        <f t="shared" si="120"/>
        <v>52.39</v>
      </c>
      <c r="F1926" s="4">
        <f t="shared" si="121"/>
        <v>57.29</v>
      </c>
      <c r="G1926" s="4">
        <f t="shared" si="122"/>
        <v>62.19</v>
      </c>
      <c r="H1926" s="4">
        <f t="shared" si="123"/>
        <v>57.29</v>
      </c>
    </row>
    <row r="1927" spans="1:8" x14ac:dyDescent="0.35">
      <c r="A1927" s="5">
        <v>42159</v>
      </c>
      <c r="B1927" s="4">
        <f>VLOOKUP($A1927,'Implied Correlation'!D:E,2,0)</f>
        <v>54.06</v>
      </c>
      <c r="C1927" s="4" t="e">
        <f>VLOOKUP($A1927,'Implied Correlation'!G:H,2,0)</f>
        <v>#N/A</v>
      </c>
      <c r="D1927" s="4">
        <f>VLOOKUP($A1927,'Implied Correlation'!A:B,2,0)</f>
        <v>63.17</v>
      </c>
      <c r="E1927" s="4">
        <f t="shared" si="120"/>
        <v>54.06</v>
      </c>
      <c r="F1927" s="4">
        <f t="shared" si="121"/>
        <v>58.615000000000002</v>
      </c>
      <c r="G1927" s="4">
        <f t="shared" si="122"/>
        <v>63.17</v>
      </c>
      <c r="H1927" s="4">
        <f t="shared" si="123"/>
        <v>58.615000000000009</v>
      </c>
    </row>
    <row r="1928" spans="1:8" x14ac:dyDescent="0.35">
      <c r="A1928" s="5">
        <v>42160</v>
      </c>
      <c r="B1928" s="4">
        <f>VLOOKUP($A1928,'Implied Correlation'!D:E,2,0)</f>
        <v>54.92</v>
      </c>
      <c r="C1928" s="4" t="e">
        <f>VLOOKUP($A1928,'Implied Correlation'!G:H,2,0)</f>
        <v>#N/A</v>
      </c>
      <c r="D1928" s="4">
        <f>VLOOKUP($A1928,'Implied Correlation'!A:B,2,0)</f>
        <v>63.51</v>
      </c>
      <c r="E1928" s="4">
        <f t="shared" si="120"/>
        <v>54.92</v>
      </c>
      <c r="F1928" s="4">
        <f t="shared" si="121"/>
        <v>59.215000000000003</v>
      </c>
      <c r="G1928" s="4">
        <f t="shared" si="122"/>
        <v>63.51</v>
      </c>
      <c r="H1928" s="4">
        <f t="shared" si="123"/>
        <v>59.215000000000003</v>
      </c>
    </row>
    <row r="1929" spans="1:8" x14ac:dyDescent="0.35">
      <c r="A1929" s="5">
        <v>42163</v>
      </c>
      <c r="B1929" s="4">
        <f>VLOOKUP($A1929,'Implied Correlation'!D:E,2,0)</f>
        <v>56.33</v>
      </c>
      <c r="C1929" s="4" t="e">
        <f>VLOOKUP($A1929,'Implied Correlation'!G:H,2,0)</f>
        <v>#N/A</v>
      </c>
      <c r="D1929" s="4">
        <f>VLOOKUP($A1929,'Implied Correlation'!A:B,2,0)</f>
        <v>64.3</v>
      </c>
      <c r="E1929" s="4">
        <f t="shared" si="120"/>
        <v>56.33</v>
      </c>
      <c r="F1929" s="4">
        <f t="shared" si="121"/>
        <v>60.314999999999998</v>
      </c>
      <c r="G1929" s="4">
        <f t="shared" si="122"/>
        <v>64.3</v>
      </c>
      <c r="H1929" s="4">
        <f t="shared" si="123"/>
        <v>60.314999999999998</v>
      </c>
    </row>
    <row r="1930" spans="1:8" x14ac:dyDescent="0.35">
      <c r="A1930" s="5">
        <v>42164</v>
      </c>
      <c r="B1930" s="4">
        <f>VLOOKUP($A1930,'Implied Correlation'!D:E,2,0)</f>
        <v>55.42</v>
      </c>
      <c r="C1930" s="4" t="e">
        <f>VLOOKUP($A1930,'Implied Correlation'!G:H,2,0)</f>
        <v>#N/A</v>
      </c>
      <c r="D1930" s="4">
        <f>VLOOKUP($A1930,'Implied Correlation'!A:B,2,0)</f>
        <v>62.92</v>
      </c>
      <c r="E1930" s="4">
        <f t="shared" si="120"/>
        <v>55.42</v>
      </c>
      <c r="F1930" s="4">
        <f t="shared" si="121"/>
        <v>59.17</v>
      </c>
      <c r="G1930" s="4">
        <f t="shared" si="122"/>
        <v>62.92</v>
      </c>
      <c r="H1930" s="4">
        <f t="shared" si="123"/>
        <v>59.169999999999995</v>
      </c>
    </row>
    <row r="1931" spans="1:8" x14ac:dyDescent="0.35">
      <c r="A1931" s="5">
        <v>42165</v>
      </c>
      <c r="B1931" s="4">
        <f>VLOOKUP($A1931,'Implied Correlation'!D:E,2,0)</f>
        <v>51.57</v>
      </c>
      <c r="C1931" s="4" t="e">
        <f>VLOOKUP($A1931,'Implied Correlation'!G:H,2,0)</f>
        <v>#N/A</v>
      </c>
      <c r="D1931" s="4">
        <f>VLOOKUP($A1931,'Implied Correlation'!A:B,2,0)</f>
        <v>60.47</v>
      </c>
      <c r="E1931" s="4">
        <f t="shared" si="120"/>
        <v>51.57</v>
      </c>
      <c r="F1931" s="4">
        <f t="shared" si="121"/>
        <v>56.019999999999996</v>
      </c>
      <c r="G1931" s="4">
        <f t="shared" si="122"/>
        <v>60.47</v>
      </c>
      <c r="H1931" s="4">
        <f t="shared" si="123"/>
        <v>56.02</v>
      </c>
    </row>
    <row r="1932" spans="1:8" x14ac:dyDescent="0.35">
      <c r="A1932" s="5">
        <v>42166</v>
      </c>
      <c r="B1932" s="4">
        <f>VLOOKUP($A1932,'Implied Correlation'!D:E,2,0)</f>
        <v>50.78</v>
      </c>
      <c r="C1932" s="4" t="e">
        <f>VLOOKUP($A1932,'Implied Correlation'!G:H,2,0)</f>
        <v>#N/A</v>
      </c>
      <c r="D1932" s="4">
        <f>VLOOKUP($A1932,'Implied Correlation'!A:B,2,0)</f>
        <v>60.16</v>
      </c>
      <c r="E1932" s="4">
        <f t="shared" si="120"/>
        <v>50.78</v>
      </c>
      <c r="F1932" s="4">
        <f t="shared" si="121"/>
        <v>55.47</v>
      </c>
      <c r="G1932" s="4">
        <f t="shared" si="122"/>
        <v>60.16</v>
      </c>
      <c r="H1932" s="4">
        <f t="shared" si="123"/>
        <v>55.47</v>
      </c>
    </row>
    <row r="1933" spans="1:8" x14ac:dyDescent="0.35">
      <c r="A1933" s="5">
        <v>42167</v>
      </c>
      <c r="B1933" s="4">
        <f>VLOOKUP($A1933,'Implied Correlation'!D:E,2,0)</f>
        <v>52.42</v>
      </c>
      <c r="C1933" s="4" t="e">
        <f>VLOOKUP($A1933,'Implied Correlation'!G:H,2,0)</f>
        <v>#N/A</v>
      </c>
      <c r="D1933" s="4">
        <f>VLOOKUP($A1933,'Implied Correlation'!A:B,2,0)</f>
        <v>61.13</v>
      </c>
      <c r="E1933" s="4">
        <f t="shared" si="120"/>
        <v>52.42</v>
      </c>
      <c r="F1933" s="4">
        <f t="shared" si="121"/>
        <v>56.775000000000006</v>
      </c>
      <c r="G1933" s="4">
        <f t="shared" si="122"/>
        <v>61.13</v>
      </c>
      <c r="H1933" s="4">
        <f t="shared" si="123"/>
        <v>56.775000000000006</v>
      </c>
    </row>
    <row r="1934" spans="1:8" x14ac:dyDescent="0.35">
      <c r="A1934" s="5">
        <v>42170</v>
      </c>
      <c r="B1934" s="4">
        <f>VLOOKUP($A1934,'Implied Correlation'!D:E,2,0)</f>
        <v>55.41</v>
      </c>
      <c r="C1934" s="4" t="e">
        <f>VLOOKUP($A1934,'Implied Correlation'!G:H,2,0)</f>
        <v>#N/A</v>
      </c>
      <c r="D1934" s="4">
        <f>VLOOKUP($A1934,'Implied Correlation'!A:B,2,0)</f>
        <v>62.32</v>
      </c>
      <c r="E1934" s="4">
        <f t="shared" si="120"/>
        <v>55.41</v>
      </c>
      <c r="F1934" s="4">
        <f t="shared" si="121"/>
        <v>58.864999999999995</v>
      </c>
      <c r="G1934" s="4">
        <f t="shared" si="122"/>
        <v>62.32</v>
      </c>
      <c r="H1934" s="4">
        <f t="shared" si="123"/>
        <v>58.865000000000002</v>
      </c>
    </row>
    <row r="1935" spans="1:8" x14ac:dyDescent="0.35">
      <c r="A1935" s="5">
        <v>42171</v>
      </c>
      <c r="B1935" s="4">
        <f>VLOOKUP($A1935,'Implied Correlation'!D:E,2,0)</f>
        <v>54.15</v>
      </c>
      <c r="C1935" s="4" t="e">
        <f>VLOOKUP($A1935,'Implied Correlation'!G:H,2,0)</f>
        <v>#N/A</v>
      </c>
      <c r="D1935" s="4">
        <f>VLOOKUP($A1935,'Implied Correlation'!A:B,2,0)</f>
        <v>62.33</v>
      </c>
      <c r="E1935" s="4">
        <f t="shared" si="120"/>
        <v>54.15</v>
      </c>
      <c r="F1935" s="4">
        <f t="shared" si="121"/>
        <v>58.239999999999995</v>
      </c>
      <c r="G1935" s="4">
        <f t="shared" si="122"/>
        <v>62.33</v>
      </c>
      <c r="H1935" s="4">
        <f t="shared" si="123"/>
        <v>58.239999999999988</v>
      </c>
    </row>
    <row r="1936" spans="1:8" x14ac:dyDescent="0.35">
      <c r="A1936" s="5">
        <v>42172</v>
      </c>
      <c r="B1936" s="4">
        <f>VLOOKUP($A1936,'Implied Correlation'!D:E,2,0)</f>
        <v>54.14</v>
      </c>
      <c r="C1936" s="4" t="e">
        <f>VLOOKUP($A1936,'Implied Correlation'!G:H,2,0)</f>
        <v>#N/A</v>
      </c>
      <c r="D1936" s="4">
        <f>VLOOKUP($A1936,'Implied Correlation'!A:B,2,0)</f>
        <v>62.69</v>
      </c>
      <c r="E1936" s="4">
        <f t="shared" si="120"/>
        <v>54.14</v>
      </c>
      <c r="F1936" s="4">
        <f t="shared" si="121"/>
        <v>58.414999999999999</v>
      </c>
      <c r="G1936" s="4">
        <f t="shared" si="122"/>
        <v>62.69</v>
      </c>
      <c r="H1936" s="4">
        <f t="shared" si="123"/>
        <v>58.414999999999999</v>
      </c>
    </row>
    <row r="1937" spans="1:8" x14ac:dyDescent="0.35">
      <c r="A1937" s="5">
        <v>42173</v>
      </c>
      <c r="B1937" s="4">
        <f>VLOOKUP($A1937,'Implied Correlation'!D:E,2,0)</f>
        <v>52.69</v>
      </c>
      <c r="C1937" s="4" t="e">
        <f>VLOOKUP($A1937,'Implied Correlation'!G:H,2,0)</f>
        <v>#N/A</v>
      </c>
      <c r="D1937" s="4">
        <f>VLOOKUP($A1937,'Implied Correlation'!A:B,2,0)</f>
        <v>62.46</v>
      </c>
      <c r="E1937" s="4">
        <f t="shared" si="120"/>
        <v>52.69</v>
      </c>
      <c r="F1937" s="4">
        <f t="shared" si="121"/>
        <v>57.575000000000003</v>
      </c>
      <c r="G1937" s="4">
        <f t="shared" si="122"/>
        <v>62.46</v>
      </c>
      <c r="H1937" s="4">
        <f t="shared" si="123"/>
        <v>57.574999999999996</v>
      </c>
    </row>
    <row r="1938" spans="1:8" x14ac:dyDescent="0.35">
      <c r="A1938" s="5">
        <v>42174</v>
      </c>
      <c r="B1938" s="4">
        <f>VLOOKUP($A1938,'Implied Correlation'!D:E,2,0)</f>
        <v>57.96</v>
      </c>
      <c r="C1938" s="4" t="e">
        <f>VLOOKUP($A1938,'Implied Correlation'!G:H,2,0)</f>
        <v>#N/A</v>
      </c>
      <c r="D1938" s="4">
        <f>VLOOKUP($A1938,'Implied Correlation'!A:B,2,0)</f>
        <v>63.4</v>
      </c>
      <c r="E1938" s="4">
        <f t="shared" si="120"/>
        <v>57.96</v>
      </c>
      <c r="F1938" s="4">
        <f t="shared" si="121"/>
        <v>60.68</v>
      </c>
      <c r="G1938" s="4">
        <f t="shared" si="122"/>
        <v>63.4</v>
      </c>
      <c r="H1938" s="4">
        <f t="shared" si="123"/>
        <v>60.68</v>
      </c>
    </row>
    <row r="1939" spans="1:8" x14ac:dyDescent="0.35">
      <c r="A1939" s="5">
        <v>42177</v>
      </c>
      <c r="B1939" s="4">
        <f>VLOOKUP($A1939,'Implied Correlation'!D:E,2,0)</f>
        <v>53.96</v>
      </c>
      <c r="C1939" s="4" t="e">
        <f>VLOOKUP($A1939,'Implied Correlation'!G:H,2,0)</f>
        <v>#N/A</v>
      </c>
      <c r="D1939" s="4">
        <f>VLOOKUP($A1939,'Implied Correlation'!A:B,2,0)</f>
        <v>62.84</v>
      </c>
      <c r="E1939" s="4">
        <f t="shared" si="120"/>
        <v>53.96</v>
      </c>
      <c r="F1939" s="4">
        <f t="shared" si="121"/>
        <v>58.400000000000006</v>
      </c>
      <c r="G1939" s="4">
        <f t="shared" si="122"/>
        <v>62.84</v>
      </c>
      <c r="H1939" s="4">
        <f t="shared" si="123"/>
        <v>58.400000000000006</v>
      </c>
    </row>
    <row r="1940" spans="1:8" x14ac:dyDescent="0.35">
      <c r="A1940" s="5">
        <v>42178</v>
      </c>
      <c r="B1940" s="4">
        <f>VLOOKUP($A1940,'Implied Correlation'!D:E,2,0)</f>
        <v>51.95</v>
      </c>
      <c r="C1940" s="4" t="e">
        <f>VLOOKUP($A1940,'Implied Correlation'!G:H,2,0)</f>
        <v>#N/A</v>
      </c>
      <c r="D1940" s="4">
        <f>VLOOKUP($A1940,'Implied Correlation'!A:B,2,0)</f>
        <v>61.38</v>
      </c>
      <c r="E1940" s="4">
        <f t="shared" si="120"/>
        <v>51.95</v>
      </c>
      <c r="F1940" s="4">
        <f t="shared" si="121"/>
        <v>56.665000000000006</v>
      </c>
      <c r="G1940" s="4">
        <f t="shared" si="122"/>
        <v>61.38</v>
      </c>
      <c r="H1940" s="4">
        <f t="shared" si="123"/>
        <v>56.664999999999999</v>
      </c>
    </row>
    <row r="1941" spans="1:8" x14ac:dyDescent="0.35">
      <c r="A1941" s="5">
        <v>42179</v>
      </c>
      <c r="B1941" s="4">
        <f>VLOOKUP($A1941,'Implied Correlation'!D:E,2,0)</f>
        <v>54.57</v>
      </c>
      <c r="C1941" s="4" t="e">
        <f>VLOOKUP($A1941,'Implied Correlation'!G:H,2,0)</f>
        <v>#N/A</v>
      </c>
      <c r="D1941" s="4">
        <f>VLOOKUP($A1941,'Implied Correlation'!A:B,2,0)</f>
        <v>62.17</v>
      </c>
      <c r="E1941" s="4">
        <f t="shared" si="120"/>
        <v>54.57</v>
      </c>
      <c r="F1941" s="4">
        <f t="shared" si="121"/>
        <v>58.370000000000005</v>
      </c>
      <c r="G1941" s="4">
        <f t="shared" si="122"/>
        <v>62.17</v>
      </c>
      <c r="H1941" s="4">
        <f t="shared" si="123"/>
        <v>58.370000000000005</v>
      </c>
    </row>
    <row r="1942" spans="1:8" x14ac:dyDescent="0.35">
      <c r="A1942" s="5">
        <v>42180</v>
      </c>
      <c r="B1942" s="4">
        <f>VLOOKUP($A1942,'Implied Correlation'!D:E,2,0)</f>
        <v>54.54</v>
      </c>
      <c r="C1942" s="4" t="e">
        <f>VLOOKUP($A1942,'Implied Correlation'!G:H,2,0)</f>
        <v>#N/A</v>
      </c>
      <c r="D1942" s="4">
        <f>VLOOKUP($A1942,'Implied Correlation'!A:B,2,0)</f>
        <v>61.4</v>
      </c>
      <c r="E1942" s="4">
        <f t="shared" si="120"/>
        <v>54.54</v>
      </c>
      <c r="F1942" s="4">
        <f t="shared" si="121"/>
        <v>57.97</v>
      </c>
      <c r="G1942" s="4">
        <f t="shared" si="122"/>
        <v>61.4</v>
      </c>
      <c r="H1942" s="4">
        <f t="shared" si="123"/>
        <v>57.97</v>
      </c>
    </row>
    <row r="1943" spans="1:8" x14ac:dyDescent="0.35">
      <c r="A1943" s="5">
        <v>42181</v>
      </c>
      <c r="B1943" s="4">
        <f>VLOOKUP($A1943,'Implied Correlation'!D:E,2,0)</f>
        <v>52.71</v>
      </c>
      <c r="C1943" s="4" t="e">
        <f>VLOOKUP($A1943,'Implied Correlation'!G:H,2,0)</f>
        <v>#N/A</v>
      </c>
      <c r="D1943" s="4">
        <f>VLOOKUP($A1943,'Implied Correlation'!A:B,2,0)</f>
        <v>60.74</v>
      </c>
      <c r="E1943" s="4">
        <f t="shared" si="120"/>
        <v>52.71</v>
      </c>
      <c r="F1943" s="4">
        <f t="shared" si="121"/>
        <v>56.725000000000001</v>
      </c>
      <c r="G1943" s="4">
        <f t="shared" si="122"/>
        <v>60.74</v>
      </c>
      <c r="H1943" s="4">
        <f t="shared" si="123"/>
        <v>56.725000000000001</v>
      </c>
    </row>
    <row r="1944" spans="1:8" x14ac:dyDescent="0.35">
      <c r="A1944" s="5">
        <v>42184</v>
      </c>
      <c r="B1944" s="4">
        <f>VLOOKUP($A1944,'Implied Correlation'!D:E,2,0)</f>
        <v>60.35</v>
      </c>
      <c r="C1944" s="4" t="e">
        <f>VLOOKUP($A1944,'Implied Correlation'!G:H,2,0)</f>
        <v>#N/A</v>
      </c>
      <c r="D1944" s="4">
        <f>VLOOKUP($A1944,'Implied Correlation'!A:B,2,0)</f>
        <v>63.66</v>
      </c>
      <c r="E1944" s="4">
        <f t="shared" si="120"/>
        <v>60.35</v>
      </c>
      <c r="F1944" s="4">
        <f t="shared" si="121"/>
        <v>62.004999999999995</v>
      </c>
      <c r="G1944" s="4">
        <f t="shared" si="122"/>
        <v>63.66</v>
      </c>
      <c r="H1944" s="4">
        <f t="shared" si="123"/>
        <v>62.004999999999995</v>
      </c>
    </row>
    <row r="1945" spans="1:8" x14ac:dyDescent="0.35">
      <c r="A1945" s="5">
        <v>42185</v>
      </c>
      <c r="B1945" s="4">
        <f>VLOOKUP($A1945,'Implied Correlation'!D:E,2,0)</f>
        <v>59.08</v>
      </c>
      <c r="C1945" s="4" t="e">
        <f>VLOOKUP($A1945,'Implied Correlation'!G:H,2,0)</f>
        <v>#N/A</v>
      </c>
      <c r="D1945" s="4">
        <f>VLOOKUP($A1945,'Implied Correlation'!A:B,2,0)</f>
        <v>62.89</v>
      </c>
      <c r="E1945" s="4">
        <f t="shared" si="120"/>
        <v>59.08</v>
      </c>
      <c r="F1945" s="4">
        <f t="shared" si="121"/>
        <v>60.984999999999999</v>
      </c>
      <c r="G1945" s="4">
        <f t="shared" si="122"/>
        <v>62.89</v>
      </c>
      <c r="H1945" s="4">
        <f t="shared" si="123"/>
        <v>60.984999999999992</v>
      </c>
    </row>
    <row r="1946" spans="1:8" x14ac:dyDescent="0.35">
      <c r="A1946" s="5">
        <v>42186</v>
      </c>
      <c r="B1946" s="4">
        <f>VLOOKUP($A1946,'Implied Correlation'!D:E,2,0)</f>
        <v>55.08</v>
      </c>
      <c r="C1946" s="4" t="e">
        <f>VLOOKUP($A1946,'Implied Correlation'!G:H,2,0)</f>
        <v>#N/A</v>
      </c>
      <c r="D1946" s="4">
        <f>VLOOKUP($A1946,'Implied Correlation'!A:B,2,0)</f>
        <v>60.33</v>
      </c>
      <c r="E1946" s="4">
        <f t="shared" si="120"/>
        <v>55.08</v>
      </c>
      <c r="F1946" s="4">
        <f t="shared" si="121"/>
        <v>57.704999999999998</v>
      </c>
      <c r="G1946" s="4">
        <f t="shared" si="122"/>
        <v>60.33</v>
      </c>
      <c r="H1946" s="4">
        <f t="shared" si="123"/>
        <v>57.705000000000005</v>
      </c>
    </row>
    <row r="1947" spans="1:8" x14ac:dyDescent="0.35">
      <c r="A1947" s="5">
        <v>42187</v>
      </c>
      <c r="B1947" s="4">
        <f>VLOOKUP($A1947,'Implied Correlation'!D:E,2,0)</f>
        <v>57.79</v>
      </c>
      <c r="C1947" s="4" t="e">
        <f>VLOOKUP($A1947,'Implied Correlation'!G:H,2,0)</f>
        <v>#N/A</v>
      </c>
      <c r="D1947" s="4">
        <f>VLOOKUP($A1947,'Implied Correlation'!A:B,2,0)</f>
        <v>61.3</v>
      </c>
      <c r="E1947" s="4">
        <f t="shared" si="120"/>
        <v>57.79</v>
      </c>
      <c r="F1947" s="4">
        <f t="shared" si="121"/>
        <v>59.545000000000002</v>
      </c>
      <c r="G1947" s="4">
        <f t="shared" si="122"/>
        <v>61.3</v>
      </c>
      <c r="H1947" s="4">
        <f t="shared" si="123"/>
        <v>59.544999999999995</v>
      </c>
    </row>
    <row r="1948" spans="1:8" x14ac:dyDescent="0.35">
      <c r="A1948" s="5">
        <v>42191</v>
      </c>
      <c r="B1948" s="4">
        <f>VLOOKUP($A1948,'Implied Correlation'!D:E,2,0)</f>
        <v>59.15</v>
      </c>
      <c r="C1948" s="4" t="e">
        <f>VLOOKUP($A1948,'Implied Correlation'!G:H,2,0)</f>
        <v>#N/A</v>
      </c>
      <c r="D1948" s="4">
        <f>VLOOKUP($A1948,'Implied Correlation'!A:B,2,0)</f>
        <v>61.71</v>
      </c>
      <c r="E1948" s="4">
        <f t="shared" si="120"/>
        <v>59.15</v>
      </c>
      <c r="F1948" s="4">
        <f t="shared" si="121"/>
        <v>60.43</v>
      </c>
      <c r="G1948" s="4">
        <f t="shared" si="122"/>
        <v>61.71</v>
      </c>
      <c r="H1948" s="4">
        <f t="shared" si="123"/>
        <v>60.43</v>
      </c>
    </row>
    <row r="1949" spans="1:8" x14ac:dyDescent="0.35">
      <c r="A1949" s="5">
        <v>42192</v>
      </c>
      <c r="B1949" s="4">
        <f>VLOOKUP($A1949,'Implied Correlation'!D:E,2,0)</f>
        <v>54.37</v>
      </c>
      <c r="C1949" s="4" t="e">
        <f>VLOOKUP($A1949,'Implied Correlation'!G:H,2,0)</f>
        <v>#N/A</v>
      </c>
      <c r="D1949" s="4">
        <f>VLOOKUP($A1949,'Implied Correlation'!A:B,2,0)</f>
        <v>58.55</v>
      </c>
      <c r="E1949" s="4">
        <f t="shared" si="120"/>
        <v>54.37</v>
      </c>
      <c r="F1949" s="4">
        <f t="shared" si="121"/>
        <v>56.459999999999994</v>
      </c>
      <c r="G1949" s="4">
        <f t="shared" si="122"/>
        <v>58.55</v>
      </c>
      <c r="H1949" s="4">
        <f t="shared" si="123"/>
        <v>56.46</v>
      </c>
    </row>
    <row r="1950" spans="1:8" x14ac:dyDescent="0.35">
      <c r="A1950" s="5">
        <v>42193</v>
      </c>
      <c r="B1950" s="4">
        <f>VLOOKUP($A1950,'Implied Correlation'!D:E,2,0)</f>
        <v>59.86</v>
      </c>
      <c r="C1950" s="4" t="e">
        <f>VLOOKUP($A1950,'Implied Correlation'!G:H,2,0)</f>
        <v>#N/A</v>
      </c>
      <c r="D1950" s="4">
        <f>VLOOKUP($A1950,'Implied Correlation'!A:B,2,0)</f>
        <v>61.85</v>
      </c>
      <c r="E1950" s="4">
        <f t="shared" si="120"/>
        <v>59.86</v>
      </c>
      <c r="F1950" s="4">
        <f t="shared" si="121"/>
        <v>60.855000000000004</v>
      </c>
      <c r="G1950" s="4">
        <f t="shared" si="122"/>
        <v>61.85</v>
      </c>
      <c r="H1950" s="4">
        <f t="shared" si="123"/>
        <v>60.854999999999997</v>
      </c>
    </row>
    <row r="1951" spans="1:8" x14ac:dyDescent="0.35">
      <c r="A1951" s="5">
        <v>42194</v>
      </c>
      <c r="B1951" s="4">
        <f>VLOOKUP($A1951,'Implied Correlation'!D:E,2,0)</f>
        <v>62.42</v>
      </c>
      <c r="C1951" s="4" t="e">
        <f>VLOOKUP($A1951,'Implied Correlation'!G:H,2,0)</f>
        <v>#N/A</v>
      </c>
      <c r="D1951" s="4">
        <f>VLOOKUP($A1951,'Implied Correlation'!A:B,2,0)</f>
        <v>63.31</v>
      </c>
      <c r="E1951" s="4">
        <f t="shared" si="120"/>
        <v>62.42</v>
      </c>
      <c r="F1951" s="4">
        <f t="shared" si="121"/>
        <v>62.865000000000002</v>
      </c>
      <c r="G1951" s="4">
        <f t="shared" si="122"/>
        <v>63.31</v>
      </c>
      <c r="H1951" s="4">
        <f t="shared" si="123"/>
        <v>62.865000000000002</v>
      </c>
    </row>
    <row r="1952" spans="1:8" x14ac:dyDescent="0.35">
      <c r="A1952" s="5">
        <v>42195</v>
      </c>
      <c r="B1952" s="4">
        <f>VLOOKUP($A1952,'Implied Correlation'!D:E,2,0)</f>
        <v>56.52</v>
      </c>
      <c r="C1952" s="4" t="e">
        <f>VLOOKUP($A1952,'Implied Correlation'!G:H,2,0)</f>
        <v>#N/A</v>
      </c>
      <c r="D1952" s="4">
        <f>VLOOKUP($A1952,'Implied Correlation'!A:B,2,0)</f>
        <v>59.72</v>
      </c>
      <c r="E1952" s="4">
        <f t="shared" si="120"/>
        <v>56.52</v>
      </c>
      <c r="F1952" s="4">
        <f t="shared" si="121"/>
        <v>58.120000000000005</v>
      </c>
      <c r="G1952" s="4">
        <f t="shared" si="122"/>
        <v>59.72</v>
      </c>
      <c r="H1952" s="4">
        <f t="shared" si="123"/>
        <v>58.120000000000005</v>
      </c>
    </row>
    <row r="1953" spans="1:8" x14ac:dyDescent="0.35">
      <c r="A1953" s="5">
        <v>42198</v>
      </c>
      <c r="B1953" s="4">
        <f>VLOOKUP($A1953,'Implied Correlation'!D:E,2,0)</f>
        <v>50.49</v>
      </c>
      <c r="C1953" s="4" t="e">
        <f>VLOOKUP($A1953,'Implied Correlation'!G:H,2,0)</f>
        <v>#N/A</v>
      </c>
      <c r="D1953" s="4">
        <f>VLOOKUP($A1953,'Implied Correlation'!A:B,2,0)</f>
        <v>58.62</v>
      </c>
      <c r="E1953" s="4">
        <f t="shared" si="120"/>
        <v>50.49</v>
      </c>
      <c r="F1953" s="4">
        <f t="shared" si="121"/>
        <v>54.555</v>
      </c>
      <c r="G1953" s="4">
        <f t="shared" si="122"/>
        <v>58.62</v>
      </c>
      <c r="H1953" s="4">
        <f t="shared" si="123"/>
        <v>54.555</v>
      </c>
    </row>
    <row r="1954" spans="1:8" x14ac:dyDescent="0.35">
      <c r="A1954" s="5">
        <v>42199</v>
      </c>
      <c r="B1954" s="4">
        <f>VLOOKUP($A1954,'Implied Correlation'!D:E,2,0)</f>
        <v>51.43</v>
      </c>
      <c r="C1954" s="4" t="e">
        <f>VLOOKUP($A1954,'Implied Correlation'!G:H,2,0)</f>
        <v>#N/A</v>
      </c>
      <c r="D1954" s="4">
        <f>VLOOKUP($A1954,'Implied Correlation'!A:B,2,0)</f>
        <v>59.06</v>
      </c>
      <c r="E1954" s="4">
        <f t="shared" si="120"/>
        <v>51.43</v>
      </c>
      <c r="F1954" s="4">
        <f t="shared" si="121"/>
        <v>55.245000000000005</v>
      </c>
      <c r="G1954" s="4">
        <f t="shared" si="122"/>
        <v>59.06</v>
      </c>
      <c r="H1954" s="4">
        <f t="shared" si="123"/>
        <v>55.245000000000005</v>
      </c>
    </row>
    <row r="1955" spans="1:8" x14ac:dyDescent="0.35">
      <c r="A1955" s="5">
        <v>42200</v>
      </c>
      <c r="B1955" s="4">
        <f>VLOOKUP($A1955,'Implied Correlation'!D:E,2,0)</f>
        <v>51.07</v>
      </c>
      <c r="C1955" s="4" t="e">
        <f>VLOOKUP($A1955,'Implied Correlation'!G:H,2,0)</f>
        <v>#N/A</v>
      </c>
      <c r="D1955" s="4">
        <f>VLOOKUP($A1955,'Implied Correlation'!A:B,2,0)</f>
        <v>60.31</v>
      </c>
      <c r="E1955" s="4">
        <f t="shared" si="120"/>
        <v>51.07</v>
      </c>
      <c r="F1955" s="4">
        <f t="shared" si="121"/>
        <v>55.69</v>
      </c>
      <c r="G1955" s="4">
        <f t="shared" si="122"/>
        <v>60.31</v>
      </c>
      <c r="H1955" s="4">
        <f t="shared" si="123"/>
        <v>55.69</v>
      </c>
    </row>
    <row r="1956" spans="1:8" x14ac:dyDescent="0.35">
      <c r="A1956" s="5">
        <v>42201</v>
      </c>
      <c r="B1956" s="4">
        <f>VLOOKUP($A1956,'Implied Correlation'!D:E,2,0)</f>
        <v>49.02</v>
      </c>
      <c r="C1956" s="4" t="e">
        <f>VLOOKUP($A1956,'Implied Correlation'!G:H,2,0)</f>
        <v>#N/A</v>
      </c>
      <c r="D1956" s="4">
        <f>VLOOKUP($A1956,'Implied Correlation'!A:B,2,0)</f>
        <v>59.99</v>
      </c>
      <c r="E1956" s="4">
        <f t="shared" si="120"/>
        <v>49.02</v>
      </c>
      <c r="F1956" s="4">
        <f t="shared" si="121"/>
        <v>54.505000000000003</v>
      </c>
      <c r="G1956" s="4">
        <f t="shared" si="122"/>
        <v>59.99</v>
      </c>
      <c r="H1956" s="4">
        <f t="shared" si="123"/>
        <v>54.505000000000003</v>
      </c>
    </row>
    <row r="1957" spans="1:8" x14ac:dyDescent="0.35">
      <c r="A1957" s="5">
        <v>42202</v>
      </c>
      <c r="B1957" s="4">
        <f>VLOOKUP($A1957,'Implied Correlation'!D:E,2,0)</f>
        <v>46.83</v>
      </c>
      <c r="C1957" s="4" t="e">
        <f>VLOOKUP($A1957,'Implied Correlation'!G:H,2,0)</f>
        <v>#N/A</v>
      </c>
      <c r="D1957" s="4">
        <f>VLOOKUP($A1957,'Implied Correlation'!A:B,2,0)</f>
        <v>58.35</v>
      </c>
      <c r="E1957" s="4">
        <f t="shared" si="120"/>
        <v>46.83</v>
      </c>
      <c r="F1957" s="4">
        <f t="shared" si="121"/>
        <v>52.59</v>
      </c>
      <c r="G1957" s="4">
        <f t="shared" si="122"/>
        <v>58.35</v>
      </c>
      <c r="H1957" s="4">
        <f t="shared" si="123"/>
        <v>52.59</v>
      </c>
    </row>
    <row r="1958" spans="1:8" x14ac:dyDescent="0.35">
      <c r="A1958" s="5">
        <v>42205</v>
      </c>
      <c r="B1958" s="4">
        <f>VLOOKUP($A1958,'Implied Correlation'!D:E,2,0)</f>
        <v>46.1</v>
      </c>
      <c r="C1958" s="4" t="e">
        <f>VLOOKUP($A1958,'Implied Correlation'!G:H,2,0)</f>
        <v>#N/A</v>
      </c>
      <c r="D1958" s="4">
        <f>VLOOKUP($A1958,'Implied Correlation'!A:B,2,0)</f>
        <v>58.93</v>
      </c>
      <c r="E1958" s="4">
        <f t="shared" si="120"/>
        <v>46.1</v>
      </c>
      <c r="F1958" s="4">
        <f t="shared" si="121"/>
        <v>52.515000000000001</v>
      </c>
      <c r="G1958" s="4">
        <f t="shared" si="122"/>
        <v>58.93</v>
      </c>
      <c r="H1958" s="4">
        <f t="shared" si="123"/>
        <v>52.515000000000008</v>
      </c>
    </row>
    <row r="1959" spans="1:8" x14ac:dyDescent="0.35">
      <c r="A1959" s="5">
        <v>42206</v>
      </c>
      <c r="B1959" s="4">
        <f>VLOOKUP($A1959,'Implied Correlation'!D:E,2,0)</f>
        <v>45.69</v>
      </c>
      <c r="C1959" s="4" t="e">
        <f>VLOOKUP($A1959,'Implied Correlation'!G:H,2,0)</f>
        <v>#N/A</v>
      </c>
      <c r="D1959" s="4">
        <f>VLOOKUP($A1959,'Implied Correlation'!A:B,2,0)</f>
        <v>59.03</v>
      </c>
      <c r="E1959" s="4">
        <f t="shared" si="120"/>
        <v>45.69</v>
      </c>
      <c r="F1959" s="4">
        <f t="shared" si="121"/>
        <v>52.36</v>
      </c>
      <c r="G1959" s="4">
        <f t="shared" si="122"/>
        <v>59.03</v>
      </c>
      <c r="H1959" s="4">
        <f t="shared" si="123"/>
        <v>52.359999999999992</v>
      </c>
    </row>
    <row r="1960" spans="1:8" x14ac:dyDescent="0.35">
      <c r="A1960" s="5">
        <v>42207</v>
      </c>
      <c r="B1960" s="4">
        <f>VLOOKUP($A1960,'Implied Correlation'!D:E,2,0)</f>
        <v>46.47</v>
      </c>
      <c r="C1960" s="4" t="e">
        <f>VLOOKUP($A1960,'Implied Correlation'!G:H,2,0)</f>
        <v>#N/A</v>
      </c>
      <c r="D1960" s="4">
        <f>VLOOKUP($A1960,'Implied Correlation'!A:B,2,0)</f>
        <v>58.81</v>
      </c>
      <c r="E1960" s="4">
        <f t="shared" si="120"/>
        <v>46.47</v>
      </c>
      <c r="F1960" s="4">
        <f t="shared" si="121"/>
        <v>52.64</v>
      </c>
      <c r="G1960" s="4">
        <f t="shared" si="122"/>
        <v>58.81</v>
      </c>
      <c r="H1960" s="4">
        <f t="shared" si="123"/>
        <v>52.640000000000008</v>
      </c>
    </row>
    <row r="1961" spans="1:8" x14ac:dyDescent="0.35">
      <c r="A1961" s="5">
        <v>42208</v>
      </c>
      <c r="B1961" s="4">
        <f>VLOOKUP($A1961,'Implied Correlation'!D:E,2,0)</f>
        <v>46.35</v>
      </c>
      <c r="C1961" s="4" t="e">
        <f>VLOOKUP($A1961,'Implied Correlation'!G:H,2,0)</f>
        <v>#N/A</v>
      </c>
      <c r="D1961" s="4">
        <f>VLOOKUP($A1961,'Implied Correlation'!A:B,2,0)</f>
        <v>60.18</v>
      </c>
      <c r="E1961" s="4">
        <f t="shared" si="120"/>
        <v>46.35</v>
      </c>
      <c r="F1961" s="4">
        <f t="shared" si="121"/>
        <v>53.265000000000001</v>
      </c>
      <c r="G1961" s="4">
        <f t="shared" si="122"/>
        <v>60.18</v>
      </c>
      <c r="H1961" s="4">
        <f t="shared" si="123"/>
        <v>53.265000000000008</v>
      </c>
    </row>
    <row r="1962" spans="1:8" x14ac:dyDescent="0.35">
      <c r="A1962" s="5">
        <v>42209</v>
      </c>
      <c r="B1962" s="4">
        <f>VLOOKUP($A1962,'Implied Correlation'!D:E,2,0)</f>
        <v>47.58</v>
      </c>
      <c r="C1962" s="4" t="e">
        <f>VLOOKUP($A1962,'Implied Correlation'!G:H,2,0)</f>
        <v>#N/A</v>
      </c>
      <c r="D1962" s="4">
        <f>VLOOKUP($A1962,'Implied Correlation'!A:B,2,0)</f>
        <v>59.47</v>
      </c>
      <c r="E1962" s="4">
        <f t="shared" si="120"/>
        <v>47.58</v>
      </c>
      <c r="F1962" s="4">
        <f t="shared" si="121"/>
        <v>53.524999999999999</v>
      </c>
      <c r="G1962" s="4">
        <f t="shared" si="122"/>
        <v>59.47</v>
      </c>
      <c r="H1962" s="4">
        <f t="shared" si="123"/>
        <v>53.524999999999999</v>
      </c>
    </row>
    <row r="1963" spans="1:8" x14ac:dyDescent="0.35">
      <c r="A1963" s="5">
        <v>42212</v>
      </c>
      <c r="B1963" s="4">
        <f>VLOOKUP($A1963,'Implied Correlation'!D:E,2,0)</f>
        <v>50.93</v>
      </c>
      <c r="C1963" s="4" t="e">
        <f>VLOOKUP($A1963,'Implied Correlation'!G:H,2,0)</f>
        <v>#N/A</v>
      </c>
      <c r="D1963" s="4">
        <f>VLOOKUP($A1963,'Implied Correlation'!A:B,2,0)</f>
        <v>61.37</v>
      </c>
      <c r="E1963" s="4">
        <f t="shared" si="120"/>
        <v>50.93</v>
      </c>
      <c r="F1963" s="4">
        <f t="shared" si="121"/>
        <v>56.15</v>
      </c>
      <c r="G1963" s="4">
        <f t="shared" si="122"/>
        <v>61.37</v>
      </c>
      <c r="H1963" s="4">
        <f t="shared" si="123"/>
        <v>56.15</v>
      </c>
    </row>
    <row r="1964" spans="1:8" x14ac:dyDescent="0.35">
      <c r="A1964" s="5">
        <v>42213</v>
      </c>
      <c r="B1964" s="4">
        <f>VLOOKUP($A1964,'Implied Correlation'!D:E,2,0)</f>
        <v>45.87</v>
      </c>
      <c r="C1964" s="4" t="e">
        <f>VLOOKUP($A1964,'Implied Correlation'!G:H,2,0)</f>
        <v>#N/A</v>
      </c>
      <c r="D1964" s="4">
        <f>VLOOKUP($A1964,'Implied Correlation'!A:B,2,0)</f>
        <v>59.06</v>
      </c>
      <c r="E1964" s="4">
        <f t="shared" si="120"/>
        <v>45.87</v>
      </c>
      <c r="F1964" s="4">
        <f t="shared" si="121"/>
        <v>52.465000000000003</v>
      </c>
      <c r="G1964" s="4">
        <f t="shared" si="122"/>
        <v>59.06</v>
      </c>
      <c r="H1964" s="4">
        <f t="shared" si="123"/>
        <v>52.465000000000003</v>
      </c>
    </row>
    <row r="1965" spans="1:8" x14ac:dyDescent="0.35">
      <c r="A1965" s="5">
        <v>42214</v>
      </c>
      <c r="B1965" s="4">
        <f>VLOOKUP($A1965,'Implied Correlation'!D:E,2,0)</f>
        <v>44.78</v>
      </c>
      <c r="C1965" s="4" t="e">
        <f>VLOOKUP($A1965,'Implied Correlation'!G:H,2,0)</f>
        <v>#N/A</v>
      </c>
      <c r="D1965" s="4">
        <f>VLOOKUP($A1965,'Implied Correlation'!A:B,2,0)</f>
        <v>58.07</v>
      </c>
      <c r="E1965" s="4">
        <f t="shared" si="120"/>
        <v>44.78</v>
      </c>
      <c r="F1965" s="4">
        <f t="shared" si="121"/>
        <v>51.424999999999997</v>
      </c>
      <c r="G1965" s="4">
        <f t="shared" si="122"/>
        <v>58.07</v>
      </c>
      <c r="H1965" s="4">
        <f t="shared" si="123"/>
        <v>51.425000000000004</v>
      </c>
    </row>
    <row r="1966" spans="1:8" x14ac:dyDescent="0.35">
      <c r="A1966" s="5">
        <v>42215</v>
      </c>
      <c r="B1966" s="4">
        <f>VLOOKUP($A1966,'Implied Correlation'!D:E,2,0)</f>
        <v>44.82</v>
      </c>
      <c r="C1966" s="4" t="e">
        <f>VLOOKUP($A1966,'Implied Correlation'!G:H,2,0)</f>
        <v>#N/A</v>
      </c>
      <c r="D1966" s="4">
        <f>VLOOKUP($A1966,'Implied Correlation'!A:B,2,0)</f>
        <v>57.33</v>
      </c>
      <c r="E1966" s="4">
        <f t="shared" si="120"/>
        <v>44.82</v>
      </c>
      <c r="F1966" s="4">
        <f t="shared" si="121"/>
        <v>51.075000000000003</v>
      </c>
      <c r="G1966" s="4">
        <f t="shared" si="122"/>
        <v>57.33</v>
      </c>
      <c r="H1966" s="4">
        <f t="shared" si="123"/>
        <v>51.07500000000001</v>
      </c>
    </row>
    <row r="1967" spans="1:8" x14ac:dyDescent="0.35">
      <c r="A1967" s="5">
        <v>42216</v>
      </c>
      <c r="B1967" s="4">
        <f>VLOOKUP($A1967,'Implied Correlation'!D:E,2,0)</f>
        <v>45.58</v>
      </c>
      <c r="C1967" s="4" t="e">
        <f>VLOOKUP($A1967,'Implied Correlation'!G:H,2,0)</f>
        <v>#N/A</v>
      </c>
      <c r="D1967" s="4">
        <f>VLOOKUP($A1967,'Implied Correlation'!A:B,2,0)</f>
        <v>57.93</v>
      </c>
      <c r="E1967" s="4">
        <f t="shared" si="120"/>
        <v>45.58</v>
      </c>
      <c r="F1967" s="4">
        <f t="shared" si="121"/>
        <v>51.754999999999995</v>
      </c>
      <c r="G1967" s="4">
        <f t="shared" si="122"/>
        <v>57.93</v>
      </c>
      <c r="H1967" s="4">
        <f t="shared" si="123"/>
        <v>51.754999999999995</v>
      </c>
    </row>
    <row r="1968" spans="1:8" x14ac:dyDescent="0.35">
      <c r="A1968" s="5">
        <v>42219</v>
      </c>
      <c r="B1968" s="4">
        <f>VLOOKUP($A1968,'Implied Correlation'!D:E,2,0)</f>
        <v>45.58</v>
      </c>
      <c r="C1968" s="4" t="e">
        <f>VLOOKUP($A1968,'Implied Correlation'!G:H,2,0)</f>
        <v>#N/A</v>
      </c>
      <c r="D1968" s="4">
        <f>VLOOKUP($A1968,'Implied Correlation'!A:B,2,0)</f>
        <v>57.93</v>
      </c>
      <c r="E1968" s="4">
        <f t="shared" si="120"/>
        <v>45.58</v>
      </c>
      <c r="F1968" s="4">
        <f t="shared" si="121"/>
        <v>51.754999999999995</v>
      </c>
      <c r="G1968" s="4">
        <f t="shared" si="122"/>
        <v>57.93</v>
      </c>
      <c r="H1968" s="4">
        <f t="shared" si="123"/>
        <v>51.754999999999995</v>
      </c>
    </row>
    <row r="1969" spans="1:8" x14ac:dyDescent="0.35">
      <c r="A1969" s="5">
        <v>42220</v>
      </c>
      <c r="B1969" s="4">
        <f>VLOOKUP($A1969,'Implied Correlation'!D:E,2,0)</f>
        <v>47.53</v>
      </c>
      <c r="C1969" s="4" t="e">
        <f>VLOOKUP($A1969,'Implied Correlation'!G:H,2,0)</f>
        <v>#N/A</v>
      </c>
      <c r="D1969" s="4">
        <f>VLOOKUP($A1969,'Implied Correlation'!A:B,2,0)</f>
        <v>56.53</v>
      </c>
      <c r="E1969" s="4">
        <f t="shared" si="120"/>
        <v>47.53</v>
      </c>
      <c r="F1969" s="4">
        <f t="shared" si="121"/>
        <v>52.03</v>
      </c>
      <c r="G1969" s="4">
        <f t="shared" si="122"/>
        <v>56.53</v>
      </c>
      <c r="H1969" s="4">
        <f t="shared" si="123"/>
        <v>52.03</v>
      </c>
    </row>
    <row r="1970" spans="1:8" x14ac:dyDescent="0.35">
      <c r="A1970" s="5">
        <v>42221</v>
      </c>
      <c r="B1970" s="4">
        <f>VLOOKUP($A1970,'Implied Correlation'!D:E,2,0)</f>
        <v>44.17</v>
      </c>
      <c r="C1970" s="4" t="e">
        <f>VLOOKUP($A1970,'Implied Correlation'!G:H,2,0)</f>
        <v>#N/A</v>
      </c>
      <c r="D1970" s="4">
        <f>VLOOKUP($A1970,'Implied Correlation'!A:B,2,0)</f>
        <v>55.98</v>
      </c>
      <c r="E1970" s="4">
        <f t="shared" si="120"/>
        <v>44.17</v>
      </c>
      <c r="F1970" s="4">
        <f t="shared" si="121"/>
        <v>50.075000000000003</v>
      </c>
      <c r="G1970" s="4">
        <f t="shared" si="122"/>
        <v>55.98</v>
      </c>
      <c r="H1970" s="4">
        <f t="shared" si="123"/>
        <v>50.074999999999996</v>
      </c>
    </row>
    <row r="1971" spans="1:8" x14ac:dyDescent="0.35">
      <c r="A1971" s="5">
        <v>42222</v>
      </c>
      <c r="B1971" s="4">
        <f>VLOOKUP($A1971,'Implied Correlation'!D:E,2,0)</f>
        <v>44.28</v>
      </c>
      <c r="C1971" s="4" t="e">
        <f>VLOOKUP($A1971,'Implied Correlation'!G:H,2,0)</f>
        <v>#N/A</v>
      </c>
      <c r="D1971" s="4">
        <f>VLOOKUP($A1971,'Implied Correlation'!A:B,2,0)</f>
        <v>56.15</v>
      </c>
      <c r="E1971" s="4">
        <f t="shared" si="120"/>
        <v>44.28</v>
      </c>
      <c r="F1971" s="4">
        <f t="shared" si="121"/>
        <v>50.215000000000003</v>
      </c>
      <c r="G1971" s="4">
        <f t="shared" si="122"/>
        <v>56.15</v>
      </c>
      <c r="H1971" s="4">
        <f t="shared" si="123"/>
        <v>50.215000000000003</v>
      </c>
    </row>
    <row r="1972" spans="1:8" x14ac:dyDescent="0.35">
      <c r="A1972" s="5">
        <v>42223</v>
      </c>
      <c r="B1972" s="4">
        <f>VLOOKUP($A1972,'Implied Correlation'!D:E,2,0)</f>
        <v>43.58</v>
      </c>
      <c r="C1972" s="4" t="e">
        <f>VLOOKUP($A1972,'Implied Correlation'!G:H,2,0)</f>
        <v>#N/A</v>
      </c>
      <c r="D1972" s="4">
        <f>VLOOKUP($A1972,'Implied Correlation'!A:B,2,0)</f>
        <v>54.7</v>
      </c>
      <c r="E1972" s="4">
        <f t="shared" si="120"/>
        <v>43.58</v>
      </c>
      <c r="F1972" s="4">
        <f t="shared" si="121"/>
        <v>49.14</v>
      </c>
      <c r="G1972" s="4">
        <f t="shared" si="122"/>
        <v>54.7</v>
      </c>
      <c r="H1972" s="4">
        <f t="shared" si="123"/>
        <v>49.140000000000008</v>
      </c>
    </row>
    <row r="1973" spans="1:8" x14ac:dyDescent="0.35">
      <c r="A1973" s="5">
        <v>42226</v>
      </c>
      <c r="B1973" s="4">
        <f>VLOOKUP($A1973,'Implied Correlation'!D:E,2,0)</f>
        <v>42.65</v>
      </c>
      <c r="C1973" s="4" t="e">
        <f>VLOOKUP($A1973,'Implied Correlation'!G:H,2,0)</f>
        <v>#N/A</v>
      </c>
      <c r="D1973" s="4">
        <f>VLOOKUP($A1973,'Implied Correlation'!A:B,2,0)</f>
        <v>53.69</v>
      </c>
      <c r="E1973" s="4">
        <f t="shared" si="120"/>
        <v>42.65</v>
      </c>
      <c r="F1973" s="4">
        <f t="shared" si="121"/>
        <v>48.17</v>
      </c>
      <c r="G1973" s="4">
        <f t="shared" si="122"/>
        <v>53.69</v>
      </c>
      <c r="H1973" s="4">
        <f t="shared" si="123"/>
        <v>48.169999999999995</v>
      </c>
    </row>
    <row r="1974" spans="1:8" x14ac:dyDescent="0.35">
      <c r="A1974" s="5">
        <v>42227</v>
      </c>
      <c r="B1974" s="4">
        <f>VLOOKUP($A1974,'Implied Correlation'!D:E,2,0)</f>
        <v>45.06</v>
      </c>
      <c r="C1974" s="4" t="e">
        <f>VLOOKUP($A1974,'Implied Correlation'!G:H,2,0)</f>
        <v>#N/A</v>
      </c>
      <c r="D1974" s="4">
        <f>VLOOKUP($A1974,'Implied Correlation'!A:B,2,0)</f>
        <v>55.96</v>
      </c>
      <c r="E1974" s="4">
        <f t="shared" si="120"/>
        <v>45.06</v>
      </c>
      <c r="F1974" s="4">
        <f t="shared" si="121"/>
        <v>50.510000000000005</v>
      </c>
      <c r="G1974" s="4">
        <f t="shared" si="122"/>
        <v>55.96</v>
      </c>
      <c r="H1974" s="4">
        <f t="shared" si="123"/>
        <v>50.51</v>
      </c>
    </row>
    <row r="1975" spans="1:8" x14ac:dyDescent="0.35">
      <c r="A1975" s="5">
        <v>42228</v>
      </c>
      <c r="B1975" s="4">
        <f>VLOOKUP($A1975,'Implied Correlation'!D:E,2,0)</f>
        <v>44.75</v>
      </c>
      <c r="C1975" s="4" t="e">
        <f>VLOOKUP($A1975,'Implied Correlation'!G:H,2,0)</f>
        <v>#N/A</v>
      </c>
      <c r="D1975" s="4">
        <f>VLOOKUP($A1975,'Implied Correlation'!A:B,2,0)</f>
        <v>55.64</v>
      </c>
      <c r="E1975" s="4">
        <f t="shared" si="120"/>
        <v>44.75</v>
      </c>
      <c r="F1975" s="4">
        <f t="shared" si="121"/>
        <v>50.195</v>
      </c>
      <c r="G1975" s="4">
        <f t="shared" si="122"/>
        <v>55.64</v>
      </c>
      <c r="H1975" s="4">
        <f t="shared" si="123"/>
        <v>50.194999999999993</v>
      </c>
    </row>
    <row r="1976" spans="1:8" x14ac:dyDescent="0.35">
      <c r="A1976" s="5">
        <v>42229</v>
      </c>
      <c r="B1976" s="4">
        <f>VLOOKUP($A1976,'Implied Correlation'!D:E,2,0)</f>
        <v>44.83</v>
      </c>
      <c r="C1976" s="4" t="e">
        <f>VLOOKUP($A1976,'Implied Correlation'!G:H,2,0)</f>
        <v>#N/A</v>
      </c>
      <c r="D1976" s="4">
        <f>VLOOKUP($A1976,'Implied Correlation'!A:B,2,0)</f>
        <v>56.79</v>
      </c>
      <c r="E1976" s="4">
        <f t="shared" si="120"/>
        <v>44.83</v>
      </c>
      <c r="F1976" s="4">
        <f t="shared" si="121"/>
        <v>50.81</v>
      </c>
      <c r="G1976" s="4">
        <f t="shared" si="122"/>
        <v>56.79</v>
      </c>
      <c r="H1976" s="4">
        <f t="shared" si="123"/>
        <v>50.81</v>
      </c>
    </row>
    <row r="1977" spans="1:8" x14ac:dyDescent="0.35">
      <c r="A1977" s="5">
        <v>42230</v>
      </c>
      <c r="B1977" s="4">
        <f>VLOOKUP($A1977,'Implied Correlation'!D:E,2,0)</f>
        <v>44.47</v>
      </c>
      <c r="C1977" s="4" t="e">
        <f>VLOOKUP($A1977,'Implied Correlation'!G:H,2,0)</f>
        <v>#N/A</v>
      </c>
      <c r="D1977" s="4">
        <f>VLOOKUP($A1977,'Implied Correlation'!A:B,2,0)</f>
        <v>55.45</v>
      </c>
      <c r="E1977" s="4">
        <f t="shared" si="120"/>
        <v>44.47</v>
      </c>
      <c r="F1977" s="4">
        <f t="shared" si="121"/>
        <v>49.96</v>
      </c>
      <c r="G1977" s="4">
        <f t="shared" si="122"/>
        <v>55.45</v>
      </c>
      <c r="H1977" s="4">
        <f t="shared" si="123"/>
        <v>49.96</v>
      </c>
    </row>
    <row r="1978" spans="1:8" x14ac:dyDescent="0.35">
      <c r="A1978" s="5">
        <v>42233</v>
      </c>
      <c r="B1978" s="4">
        <f>VLOOKUP($A1978,'Implied Correlation'!D:E,2,0)</f>
        <v>42.46</v>
      </c>
      <c r="C1978" s="4" t="e">
        <f>VLOOKUP($A1978,'Implied Correlation'!G:H,2,0)</f>
        <v>#N/A</v>
      </c>
      <c r="D1978" s="4">
        <f>VLOOKUP($A1978,'Implied Correlation'!A:B,2,0)</f>
        <v>54.78</v>
      </c>
      <c r="E1978" s="4">
        <f t="shared" si="120"/>
        <v>42.46</v>
      </c>
      <c r="F1978" s="4">
        <f t="shared" si="121"/>
        <v>48.620000000000005</v>
      </c>
      <c r="G1978" s="4">
        <f t="shared" si="122"/>
        <v>54.78</v>
      </c>
      <c r="H1978" s="4">
        <f t="shared" si="123"/>
        <v>48.620000000000005</v>
      </c>
    </row>
    <row r="1979" spans="1:8" x14ac:dyDescent="0.35">
      <c r="A1979" s="5">
        <v>42234</v>
      </c>
      <c r="B1979" s="4">
        <f>VLOOKUP($A1979,'Implied Correlation'!D:E,2,0)</f>
        <v>44.87</v>
      </c>
      <c r="C1979" s="4" t="e">
        <f>VLOOKUP($A1979,'Implied Correlation'!G:H,2,0)</f>
        <v>#N/A</v>
      </c>
      <c r="D1979" s="4">
        <f>VLOOKUP($A1979,'Implied Correlation'!A:B,2,0)</f>
        <v>56.43</v>
      </c>
      <c r="E1979" s="4">
        <f t="shared" si="120"/>
        <v>44.87</v>
      </c>
      <c r="F1979" s="4">
        <f t="shared" si="121"/>
        <v>50.65</v>
      </c>
      <c r="G1979" s="4">
        <f t="shared" si="122"/>
        <v>56.43</v>
      </c>
      <c r="H1979" s="4">
        <f t="shared" si="123"/>
        <v>50.65</v>
      </c>
    </row>
    <row r="1980" spans="1:8" x14ac:dyDescent="0.35">
      <c r="A1980" s="5">
        <v>42235</v>
      </c>
      <c r="B1980" s="4">
        <f>VLOOKUP($A1980,'Implied Correlation'!D:E,2,0)</f>
        <v>47.59</v>
      </c>
      <c r="C1980" s="4" t="e">
        <f>VLOOKUP($A1980,'Implied Correlation'!G:H,2,0)</f>
        <v>#N/A</v>
      </c>
      <c r="D1980" s="4">
        <f>VLOOKUP($A1980,'Implied Correlation'!A:B,2,0)</f>
        <v>57.56</v>
      </c>
      <c r="E1980" s="4">
        <f t="shared" si="120"/>
        <v>47.59</v>
      </c>
      <c r="F1980" s="4">
        <f t="shared" si="121"/>
        <v>52.575000000000003</v>
      </c>
      <c r="G1980" s="4">
        <f t="shared" si="122"/>
        <v>57.56</v>
      </c>
      <c r="H1980" s="4">
        <f t="shared" si="123"/>
        <v>52.57500000000001</v>
      </c>
    </row>
    <row r="1981" spans="1:8" x14ac:dyDescent="0.35">
      <c r="A1981" s="5">
        <v>42236</v>
      </c>
      <c r="B1981" s="4">
        <f>VLOOKUP($A1981,'Implied Correlation'!D:E,2,0)</f>
        <v>52.8</v>
      </c>
      <c r="C1981" s="4" t="e">
        <f>VLOOKUP($A1981,'Implied Correlation'!G:H,2,0)</f>
        <v>#N/A</v>
      </c>
      <c r="D1981" s="4">
        <f>VLOOKUP($A1981,'Implied Correlation'!A:B,2,0)</f>
        <v>57.64</v>
      </c>
      <c r="E1981" s="4">
        <f t="shared" si="120"/>
        <v>52.8</v>
      </c>
      <c r="F1981" s="4">
        <f t="shared" si="121"/>
        <v>55.22</v>
      </c>
      <c r="G1981" s="4">
        <f t="shared" si="122"/>
        <v>57.64</v>
      </c>
      <c r="H1981" s="4">
        <f t="shared" si="123"/>
        <v>55.22</v>
      </c>
    </row>
    <row r="1982" spans="1:8" x14ac:dyDescent="0.35">
      <c r="A1982" s="5">
        <v>42237</v>
      </c>
      <c r="B1982" s="4">
        <f>VLOOKUP($A1982,'Implied Correlation'!D:E,2,0)</f>
        <v>55.5</v>
      </c>
      <c r="C1982" s="4" t="e">
        <f>VLOOKUP($A1982,'Implied Correlation'!G:H,2,0)</f>
        <v>#N/A</v>
      </c>
      <c r="D1982" s="4">
        <f>VLOOKUP($A1982,'Implied Correlation'!A:B,2,0)</f>
        <v>57.94</v>
      </c>
      <c r="E1982" s="4">
        <f t="shared" si="120"/>
        <v>55.5</v>
      </c>
      <c r="F1982" s="4">
        <f t="shared" si="121"/>
        <v>56.72</v>
      </c>
      <c r="G1982" s="4">
        <f t="shared" si="122"/>
        <v>57.94</v>
      </c>
      <c r="H1982" s="4">
        <f t="shared" si="123"/>
        <v>56.72</v>
      </c>
    </row>
    <row r="1983" spans="1:8" x14ac:dyDescent="0.35">
      <c r="A1983" s="5">
        <v>42240</v>
      </c>
      <c r="B1983" s="4">
        <f>VLOOKUP($A1983,'Implied Correlation'!D:E,2,0)</f>
        <v>67.92</v>
      </c>
      <c r="C1983" s="4" t="e">
        <f>VLOOKUP($A1983,'Implied Correlation'!G:H,2,0)</f>
        <v>#N/A</v>
      </c>
      <c r="D1983" s="4">
        <f>VLOOKUP($A1983,'Implied Correlation'!A:B,2,0)</f>
        <v>55.39</v>
      </c>
      <c r="E1983" s="4">
        <f t="shared" si="120"/>
        <v>67.92</v>
      </c>
      <c r="F1983" s="4">
        <f t="shared" si="121"/>
        <v>61.655000000000001</v>
      </c>
      <c r="G1983" s="4">
        <f t="shared" si="122"/>
        <v>55.39</v>
      </c>
      <c r="H1983" s="4">
        <f t="shared" si="123"/>
        <v>61.654999999999994</v>
      </c>
    </row>
    <row r="1984" spans="1:8" x14ac:dyDescent="0.35">
      <c r="A1984" s="5">
        <v>42241</v>
      </c>
      <c r="B1984" s="4">
        <f>VLOOKUP($A1984,'Implied Correlation'!D:E,2,0)</f>
        <v>61.67</v>
      </c>
      <c r="C1984" s="4" t="e">
        <f>VLOOKUP($A1984,'Implied Correlation'!G:H,2,0)</f>
        <v>#N/A</v>
      </c>
      <c r="D1984" s="4">
        <f>VLOOKUP($A1984,'Implied Correlation'!A:B,2,0)</f>
        <v>57.39</v>
      </c>
      <c r="E1984" s="4">
        <f t="shared" si="120"/>
        <v>61.67</v>
      </c>
      <c r="F1984" s="4">
        <f t="shared" si="121"/>
        <v>59.53</v>
      </c>
      <c r="G1984" s="4">
        <f t="shared" si="122"/>
        <v>57.39</v>
      </c>
      <c r="H1984" s="4">
        <f t="shared" si="123"/>
        <v>59.53</v>
      </c>
    </row>
    <row r="1985" spans="1:8" x14ac:dyDescent="0.35">
      <c r="A1985" s="5">
        <v>42242</v>
      </c>
      <c r="B1985" s="4">
        <f>VLOOKUP($A1985,'Implied Correlation'!D:E,2,0)</f>
        <v>58.78</v>
      </c>
      <c r="C1985" s="4" t="e">
        <f>VLOOKUP($A1985,'Implied Correlation'!G:H,2,0)</f>
        <v>#N/A</v>
      </c>
      <c r="D1985" s="4">
        <f>VLOOKUP($A1985,'Implied Correlation'!A:B,2,0)</f>
        <v>54.52</v>
      </c>
      <c r="E1985" s="4">
        <f t="shared" si="120"/>
        <v>58.78</v>
      </c>
      <c r="F1985" s="4">
        <f t="shared" si="121"/>
        <v>56.650000000000006</v>
      </c>
      <c r="G1985" s="4">
        <f t="shared" si="122"/>
        <v>54.52</v>
      </c>
      <c r="H1985" s="4">
        <f t="shared" si="123"/>
        <v>56.650000000000006</v>
      </c>
    </row>
    <row r="1986" spans="1:8" x14ac:dyDescent="0.35">
      <c r="A1986" s="5">
        <v>42243</v>
      </c>
      <c r="B1986" s="4">
        <f>VLOOKUP($A1986,'Implied Correlation'!D:E,2,0)</f>
        <v>57.15</v>
      </c>
      <c r="C1986" s="4" t="e">
        <f>VLOOKUP($A1986,'Implied Correlation'!G:H,2,0)</f>
        <v>#N/A</v>
      </c>
      <c r="D1986" s="4">
        <f>VLOOKUP($A1986,'Implied Correlation'!A:B,2,0)</f>
        <v>56.72</v>
      </c>
      <c r="E1986" s="4">
        <f t="shared" si="120"/>
        <v>57.15</v>
      </c>
      <c r="F1986" s="4">
        <f t="shared" si="121"/>
        <v>56.935000000000002</v>
      </c>
      <c r="G1986" s="4">
        <f t="shared" si="122"/>
        <v>56.72</v>
      </c>
      <c r="H1986" s="4">
        <f t="shared" si="123"/>
        <v>56.935000000000002</v>
      </c>
    </row>
    <row r="1987" spans="1:8" x14ac:dyDescent="0.35">
      <c r="A1987" s="5">
        <v>42244</v>
      </c>
      <c r="B1987" s="4">
        <f>VLOOKUP($A1987,'Implied Correlation'!D:E,2,0)</f>
        <v>59.31</v>
      </c>
      <c r="C1987" s="4" t="e">
        <f>VLOOKUP($A1987,'Implied Correlation'!G:H,2,0)</f>
        <v>#N/A</v>
      </c>
      <c r="D1987" s="4">
        <f>VLOOKUP($A1987,'Implied Correlation'!A:B,2,0)</f>
        <v>60.01</v>
      </c>
      <c r="E1987" s="4">
        <f t="shared" ref="E1987:E2050" si="124">IF(ISNA(B1987),IF(AND(ISNA(C1987),ISNA(D1987)),IF(ISNA(C1987),D1987,C1987),AVERAGE(C1987,D1987)),B1987)</f>
        <v>59.31</v>
      </c>
      <c r="F1987" s="4">
        <f t="shared" ref="F1987:F2051" si="125">IF(ISNA(C1987),IF(AND(ISNA(D1987),ISNA(B1987)),IF(ISNA(D1987),B1987,D1987),AVERAGE(D1987,B1987)),C1987)</f>
        <v>59.66</v>
      </c>
      <c r="G1987" s="4">
        <f t="shared" ref="G1987:G2051" si="126">IF(ISNA(D1987),IF(AND(ISNA(B1987),ISNA(C1987)),IF(ISNA(B1987),C1987,B1987),AVERAGE(B1987,C1987)),D1987)</f>
        <v>60.01</v>
      </c>
      <c r="H1987" s="4">
        <f t="shared" ref="H1987:H2050" si="127">AVERAGE(E1987:G1987)</f>
        <v>59.66</v>
      </c>
    </row>
    <row r="1988" spans="1:8" x14ac:dyDescent="0.35">
      <c r="A1988" s="5">
        <v>42247</v>
      </c>
      <c r="B1988" s="4">
        <f>VLOOKUP($A1988,'Implied Correlation'!D:E,2,0)</f>
        <v>65.12</v>
      </c>
      <c r="C1988" s="4" t="e">
        <f>VLOOKUP($A1988,'Implied Correlation'!G:H,2,0)</f>
        <v>#N/A</v>
      </c>
      <c r="D1988" s="4">
        <f>VLOOKUP($A1988,'Implied Correlation'!A:B,2,0)</f>
        <v>64.489999999999995</v>
      </c>
      <c r="E1988" s="4">
        <f t="shared" si="124"/>
        <v>65.12</v>
      </c>
      <c r="F1988" s="4">
        <f t="shared" si="125"/>
        <v>64.805000000000007</v>
      </c>
      <c r="G1988" s="4">
        <f t="shared" si="126"/>
        <v>64.489999999999995</v>
      </c>
      <c r="H1988" s="4">
        <f t="shared" si="127"/>
        <v>64.805000000000007</v>
      </c>
    </row>
    <row r="1989" spans="1:8" x14ac:dyDescent="0.35">
      <c r="A1989" s="5">
        <v>42248</v>
      </c>
      <c r="B1989" s="4">
        <f>VLOOKUP($A1989,'Implied Correlation'!D:E,2,0)</f>
        <v>64.3</v>
      </c>
      <c r="C1989" s="4" t="e">
        <f>VLOOKUP($A1989,'Implied Correlation'!G:H,2,0)</f>
        <v>#N/A</v>
      </c>
      <c r="D1989" s="4">
        <f>VLOOKUP($A1989,'Implied Correlation'!A:B,2,0)</f>
        <v>63.33</v>
      </c>
      <c r="E1989" s="4">
        <f t="shared" si="124"/>
        <v>64.3</v>
      </c>
      <c r="F1989" s="4">
        <f t="shared" si="125"/>
        <v>63.814999999999998</v>
      </c>
      <c r="G1989" s="4">
        <f t="shared" si="126"/>
        <v>63.33</v>
      </c>
      <c r="H1989" s="4">
        <f t="shared" si="127"/>
        <v>63.814999999999998</v>
      </c>
    </row>
    <row r="1990" spans="1:8" x14ac:dyDescent="0.35">
      <c r="A1990" s="5">
        <v>42249</v>
      </c>
      <c r="B1990" s="4">
        <f>VLOOKUP($A1990,'Implied Correlation'!D:E,2,0)</f>
        <v>59.22</v>
      </c>
      <c r="C1990" s="4" t="e">
        <f>VLOOKUP($A1990,'Implied Correlation'!G:H,2,0)</f>
        <v>#N/A</v>
      </c>
      <c r="D1990" s="4">
        <f>VLOOKUP($A1990,'Implied Correlation'!A:B,2,0)</f>
        <v>61.47</v>
      </c>
      <c r="E1990" s="4">
        <f t="shared" si="124"/>
        <v>59.22</v>
      </c>
      <c r="F1990" s="4">
        <f t="shared" si="125"/>
        <v>60.344999999999999</v>
      </c>
      <c r="G1990" s="4">
        <f t="shared" si="126"/>
        <v>61.47</v>
      </c>
      <c r="H1990" s="4">
        <f t="shared" si="127"/>
        <v>60.344999999999999</v>
      </c>
    </row>
    <row r="1991" spans="1:8" x14ac:dyDescent="0.35">
      <c r="A1991" s="5">
        <v>42250</v>
      </c>
      <c r="B1991" s="4">
        <f>VLOOKUP($A1991,'Implied Correlation'!D:E,2,0)</f>
        <v>62.09</v>
      </c>
      <c r="C1991" s="4" t="e">
        <f>VLOOKUP($A1991,'Implied Correlation'!G:H,2,0)</f>
        <v>#N/A</v>
      </c>
      <c r="D1991" s="4">
        <f>VLOOKUP($A1991,'Implied Correlation'!A:B,2,0)</f>
        <v>64.38</v>
      </c>
      <c r="E1991" s="4">
        <f t="shared" si="124"/>
        <v>62.09</v>
      </c>
      <c r="F1991" s="4">
        <f t="shared" si="125"/>
        <v>63.234999999999999</v>
      </c>
      <c r="G1991" s="4">
        <f t="shared" si="126"/>
        <v>64.38</v>
      </c>
      <c r="H1991" s="4">
        <f t="shared" si="127"/>
        <v>63.234999999999992</v>
      </c>
    </row>
    <row r="1992" spans="1:8" x14ac:dyDescent="0.35">
      <c r="A1992" s="5">
        <v>42251</v>
      </c>
      <c r="B1992" s="4">
        <f>VLOOKUP($A1992,'Implied Correlation'!D:E,2,0)</f>
        <v>63.06</v>
      </c>
      <c r="C1992" s="4" t="e">
        <f>VLOOKUP($A1992,'Implied Correlation'!G:H,2,0)</f>
        <v>#N/A</v>
      </c>
      <c r="D1992" s="4">
        <f>VLOOKUP($A1992,'Implied Correlation'!A:B,2,0)</f>
        <v>63.97</v>
      </c>
      <c r="E1992" s="4">
        <f t="shared" si="124"/>
        <v>63.06</v>
      </c>
      <c r="F1992" s="4">
        <f t="shared" si="125"/>
        <v>63.515000000000001</v>
      </c>
      <c r="G1992" s="4">
        <f t="shared" si="126"/>
        <v>63.97</v>
      </c>
      <c r="H1992" s="4">
        <f t="shared" si="127"/>
        <v>63.515000000000008</v>
      </c>
    </row>
    <row r="1993" spans="1:8" x14ac:dyDescent="0.35">
      <c r="A1993" s="5">
        <v>42255</v>
      </c>
      <c r="B1993" s="4">
        <f>VLOOKUP($A1993,'Implied Correlation'!D:E,2,0)</f>
        <v>60.99</v>
      </c>
      <c r="C1993" s="4" t="e">
        <f>VLOOKUP($A1993,'Implied Correlation'!G:H,2,0)</f>
        <v>#N/A</v>
      </c>
      <c r="D1993" s="4">
        <f>VLOOKUP($A1993,'Implied Correlation'!A:B,2,0)</f>
        <v>63.41</v>
      </c>
      <c r="E1993" s="4">
        <f t="shared" si="124"/>
        <v>60.99</v>
      </c>
      <c r="F1993" s="4">
        <f t="shared" si="125"/>
        <v>62.2</v>
      </c>
      <c r="G1993" s="4">
        <f t="shared" si="126"/>
        <v>63.41</v>
      </c>
      <c r="H1993" s="4">
        <f t="shared" si="127"/>
        <v>62.199999999999996</v>
      </c>
    </row>
    <row r="1994" spans="1:8" x14ac:dyDescent="0.35">
      <c r="A1994" s="5">
        <v>42256</v>
      </c>
      <c r="B1994" s="4">
        <f>VLOOKUP($A1994,'Implied Correlation'!D:E,2,0)</f>
        <v>62.1</v>
      </c>
      <c r="C1994" s="4" t="e">
        <f>VLOOKUP($A1994,'Implied Correlation'!G:H,2,0)</f>
        <v>#N/A</v>
      </c>
      <c r="D1994" s="4">
        <f>VLOOKUP($A1994,'Implied Correlation'!A:B,2,0)</f>
        <v>64.75</v>
      </c>
      <c r="E1994" s="4">
        <f t="shared" si="124"/>
        <v>62.1</v>
      </c>
      <c r="F1994" s="4">
        <f t="shared" si="125"/>
        <v>63.424999999999997</v>
      </c>
      <c r="G1994" s="4">
        <f t="shared" si="126"/>
        <v>64.75</v>
      </c>
      <c r="H1994" s="4">
        <f t="shared" si="127"/>
        <v>63.425000000000004</v>
      </c>
    </row>
    <row r="1995" spans="1:8" x14ac:dyDescent="0.35">
      <c r="A1995" s="5">
        <v>42257</v>
      </c>
      <c r="B1995" s="4">
        <f>VLOOKUP($A1995,'Implied Correlation'!D:E,2,0)</f>
        <v>60.35</v>
      </c>
      <c r="C1995" s="4" t="e">
        <f>VLOOKUP($A1995,'Implied Correlation'!G:H,2,0)</f>
        <v>#N/A</v>
      </c>
      <c r="D1995" s="4">
        <f>VLOOKUP($A1995,'Implied Correlation'!A:B,2,0)</f>
        <v>64.790000000000006</v>
      </c>
      <c r="E1995" s="4">
        <f t="shared" si="124"/>
        <v>60.35</v>
      </c>
      <c r="F1995" s="4">
        <f t="shared" si="125"/>
        <v>62.570000000000007</v>
      </c>
      <c r="G1995" s="4">
        <f t="shared" si="126"/>
        <v>64.790000000000006</v>
      </c>
      <c r="H1995" s="4">
        <f t="shared" si="127"/>
        <v>62.570000000000014</v>
      </c>
    </row>
    <row r="1996" spans="1:8" x14ac:dyDescent="0.35">
      <c r="A1996" s="5">
        <v>42258</v>
      </c>
      <c r="B1996" s="4">
        <f>VLOOKUP($A1996,'Implied Correlation'!D:E,2,0)</f>
        <v>58.29</v>
      </c>
      <c r="C1996" s="4" t="e">
        <f>VLOOKUP($A1996,'Implied Correlation'!G:H,2,0)</f>
        <v>#N/A</v>
      </c>
      <c r="D1996" s="4">
        <f>VLOOKUP($A1996,'Implied Correlation'!A:B,2,0)</f>
        <v>63.4</v>
      </c>
      <c r="E1996" s="4">
        <f t="shared" si="124"/>
        <v>58.29</v>
      </c>
      <c r="F1996" s="4">
        <f t="shared" si="125"/>
        <v>60.844999999999999</v>
      </c>
      <c r="G1996" s="4">
        <f t="shared" si="126"/>
        <v>63.4</v>
      </c>
      <c r="H1996" s="4">
        <f t="shared" si="127"/>
        <v>60.844999999999999</v>
      </c>
    </row>
    <row r="1997" spans="1:8" x14ac:dyDescent="0.35">
      <c r="A1997" s="5">
        <v>42261</v>
      </c>
      <c r="B1997" s="4">
        <f>VLOOKUP($A1997,'Implied Correlation'!D:E,2,0)</f>
        <v>59.16</v>
      </c>
      <c r="C1997" s="4" t="e">
        <f>VLOOKUP($A1997,'Implied Correlation'!G:H,2,0)</f>
        <v>#N/A</v>
      </c>
      <c r="D1997" s="4">
        <f>VLOOKUP($A1997,'Implied Correlation'!A:B,2,0)</f>
        <v>65.22</v>
      </c>
      <c r="E1997" s="4">
        <f t="shared" si="124"/>
        <v>59.16</v>
      </c>
      <c r="F1997" s="4">
        <f t="shared" si="125"/>
        <v>62.19</v>
      </c>
      <c r="G1997" s="4">
        <f t="shared" si="126"/>
        <v>65.22</v>
      </c>
      <c r="H1997" s="4">
        <f t="shared" si="127"/>
        <v>62.19</v>
      </c>
    </row>
    <row r="1998" spans="1:8" x14ac:dyDescent="0.35">
      <c r="A1998" s="5">
        <v>42262</v>
      </c>
      <c r="B1998" s="4">
        <f>VLOOKUP($A1998,'Implied Correlation'!D:E,2,0)</f>
        <v>56.21</v>
      </c>
      <c r="C1998" s="4" t="e">
        <f>VLOOKUP($A1998,'Implied Correlation'!G:H,2,0)</f>
        <v>#N/A</v>
      </c>
      <c r="D1998" s="4">
        <f>VLOOKUP($A1998,'Implied Correlation'!A:B,2,0)</f>
        <v>62.89</v>
      </c>
      <c r="E1998" s="4">
        <f t="shared" si="124"/>
        <v>56.21</v>
      </c>
      <c r="F1998" s="4">
        <f t="shared" si="125"/>
        <v>59.55</v>
      </c>
      <c r="G1998" s="4">
        <f t="shared" si="126"/>
        <v>62.89</v>
      </c>
      <c r="H1998" s="4">
        <f t="shared" si="127"/>
        <v>59.54999999999999</v>
      </c>
    </row>
    <row r="1999" spans="1:8" x14ac:dyDescent="0.35">
      <c r="A1999" s="5">
        <v>42263</v>
      </c>
      <c r="B1999" s="4">
        <f>VLOOKUP($A1999,'Implied Correlation'!D:E,2,0)</f>
        <v>52.53</v>
      </c>
      <c r="C1999" s="4" t="e">
        <f>VLOOKUP($A1999,'Implied Correlation'!G:H,2,0)</f>
        <v>#N/A</v>
      </c>
      <c r="D1999" s="4">
        <f>VLOOKUP($A1999,'Implied Correlation'!A:B,2,0)</f>
        <v>61.87</v>
      </c>
      <c r="E1999" s="4">
        <f t="shared" si="124"/>
        <v>52.53</v>
      </c>
      <c r="F1999" s="4">
        <f t="shared" si="125"/>
        <v>57.2</v>
      </c>
      <c r="G1999" s="4">
        <f t="shared" si="126"/>
        <v>61.87</v>
      </c>
      <c r="H1999" s="4">
        <f t="shared" si="127"/>
        <v>57.199999999999996</v>
      </c>
    </row>
    <row r="2000" spans="1:8" x14ac:dyDescent="0.35">
      <c r="A2000" s="5">
        <v>42264</v>
      </c>
      <c r="B2000" s="4">
        <f>VLOOKUP($A2000,'Implied Correlation'!D:E,2,0)</f>
        <v>57.73</v>
      </c>
      <c r="C2000" s="4" t="e">
        <f>VLOOKUP($A2000,'Implied Correlation'!G:H,2,0)</f>
        <v>#N/A</v>
      </c>
      <c r="D2000" s="4">
        <f>VLOOKUP($A2000,'Implied Correlation'!A:B,2,0)</f>
        <v>62.58</v>
      </c>
      <c r="E2000" s="4">
        <f t="shared" si="124"/>
        <v>57.73</v>
      </c>
      <c r="F2000" s="4">
        <f t="shared" si="125"/>
        <v>60.155000000000001</v>
      </c>
      <c r="G2000" s="4">
        <f t="shared" si="126"/>
        <v>62.58</v>
      </c>
      <c r="H2000" s="4">
        <f t="shared" si="127"/>
        <v>60.154999999999994</v>
      </c>
    </row>
    <row r="2001" spans="1:8" x14ac:dyDescent="0.35">
      <c r="A2001" s="5">
        <v>42265</v>
      </c>
      <c r="B2001" s="4">
        <f>VLOOKUP($A2001,'Implied Correlation'!D:E,2,0)</f>
        <v>56.93</v>
      </c>
      <c r="C2001" s="4" t="e">
        <f>VLOOKUP($A2001,'Implied Correlation'!G:H,2,0)</f>
        <v>#N/A</v>
      </c>
      <c r="D2001" s="4">
        <f>VLOOKUP($A2001,'Implied Correlation'!A:B,2,0)</f>
        <v>64.2</v>
      </c>
      <c r="E2001" s="4">
        <f t="shared" si="124"/>
        <v>56.93</v>
      </c>
      <c r="F2001" s="4">
        <f t="shared" si="125"/>
        <v>60.564999999999998</v>
      </c>
      <c r="G2001" s="4">
        <f t="shared" si="126"/>
        <v>64.2</v>
      </c>
      <c r="H2001" s="4">
        <f t="shared" si="127"/>
        <v>60.564999999999998</v>
      </c>
    </row>
    <row r="2002" spans="1:8" x14ac:dyDescent="0.35">
      <c r="A2002" s="5">
        <v>42268</v>
      </c>
      <c r="B2002" s="4">
        <f>VLOOKUP($A2002,'Implied Correlation'!D:E,2,0)</f>
        <v>54.14</v>
      </c>
      <c r="C2002" s="4" t="e">
        <f>VLOOKUP($A2002,'Implied Correlation'!G:H,2,0)</f>
        <v>#N/A</v>
      </c>
      <c r="D2002" s="4">
        <f>VLOOKUP($A2002,'Implied Correlation'!A:B,2,0)</f>
        <v>63.64</v>
      </c>
      <c r="E2002" s="4">
        <f t="shared" si="124"/>
        <v>54.14</v>
      </c>
      <c r="F2002" s="4">
        <f t="shared" si="125"/>
        <v>58.89</v>
      </c>
      <c r="G2002" s="4">
        <f t="shared" si="126"/>
        <v>63.64</v>
      </c>
      <c r="H2002" s="4">
        <f t="shared" si="127"/>
        <v>58.890000000000008</v>
      </c>
    </row>
    <row r="2003" spans="1:8" x14ac:dyDescent="0.35">
      <c r="A2003" s="5">
        <v>42269</v>
      </c>
      <c r="B2003" s="4">
        <f>VLOOKUP($A2003,'Implied Correlation'!D:E,2,0)</f>
        <v>58.21</v>
      </c>
      <c r="C2003" s="4" t="e">
        <f>VLOOKUP($A2003,'Implied Correlation'!G:H,2,0)</f>
        <v>#N/A</v>
      </c>
      <c r="D2003" s="4">
        <f>VLOOKUP($A2003,'Implied Correlation'!A:B,2,0)</f>
        <v>63.69</v>
      </c>
      <c r="E2003" s="4">
        <f t="shared" si="124"/>
        <v>58.21</v>
      </c>
      <c r="F2003" s="4">
        <f t="shared" si="125"/>
        <v>60.95</v>
      </c>
      <c r="G2003" s="4">
        <f t="shared" si="126"/>
        <v>63.69</v>
      </c>
      <c r="H2003" s="4">
        <f t="shared" si="127"/>
        <v>60.949999999999996</v>
      </c>
    </row>
    <row r="2004" spans="1:8" x14ac:dyDescent="0.35">
      <c r="A2004" s="5">
        <v>42270</v>
      </c>
      <c r="B2004" s="4">
        <f>VLOOKUP($A2004,'Implied Correlation'!D:E,2,0)</f>
        <v>56.36</v>
      </c>
      <c r="C2004" s="4" t="e">
        <f>VLOOKUP($A2004,'Implied Correlation'!G:H,2,0)</f>
        <v>#N/A</v>
      </c>
      <c r="D2004" s="4">
        <f>VLOOKUP($A2004,'Implied Correlation'!A:B,2,0)</f>
        <v>62.3</v>
      </c>
      <c r="E2004" s="4">
        <f t="shared" si="124"/>
        <v>56.36</v>
      </c>
      <c r="F2004" s="4">
        <f t="shared" si="125"/>
        <v>59.33</v>
      </c>
      <c r="G2004" s="4">
        <f t="shared" si="126"/>
        <v>62.3</v>
      </c>
      <c r="H2004" s="4">
        <f t="shared" si="127"/>
        <v>59.330000000000005</v>
      </c>
    </row>
    <row r="2005" spans="1:8" x14ac:dyDescent="0.35">
      <c r="A2005" s="5">
        <v>42271</v>
      </c>
      <c r="B2005" s="4">
        <f>VLOOKUP($A2005,'Implied Correlation'!D:E,2,0)</f>
        <v>59.47</v>
      </c>
      <c r="C2005" s="4" t="e">
        <f>VLOOKUP($A2005,'Implied Correlation'!G:H,2,0)</f>
        <v>#N/A</v>
      </c>
      <c r="D2005" s="4">
        <f>VLOOKUP($A2005,'Implied Correlation'!A:B,2,0)</f>
        <v>65.25</v>
      </c>
      <c r="E2005" s="4">
        <f t="shared" si="124"/>
        <v>59.47</v>
      </c>
      <c r="F2005" s="4">
        <f t="shared" si="125"/>
        <v>62.36</v>
      </c>
      <c r="G2005" s="4">
        <f t="shared" si="126"/>
        <v>65.25</v>
      </c>
      <c r="H2005" s="4">
        <f t="shared" si="127"/>
        <v>62.359999999999992</v>
      </c>
    </row>
    <row r="2006" spans="1:8" x14ac:dyDescent="0.35">
      <c r="A2006" s="5">
        <v>42272</v>
      </c>
      <c r="B2006" s="4">
        <f>VLOOKUP($A2006,'Implied Correlation'!D:E,2,0)</f>
        <v>58.36</v>
      </c>
      <c r="C2006" s="4" t="e">
        <f>VLOOKUP($A2006,'Implied Correlation'!G:H,2,0)</f>
        <v>#N/A</v>
      </c>
      <c r="D2006" s="4">
        <f>VLOOKUP($A2006,'Implied Correlation'!A:B,2,0)</f>
        <v>64.81</v>
      </c>
      <c r="E2006" s="4">
        <f t="shared" si="124"/>
        <v>58.36</v>
      </c>
      <c r="F2006" s="4">
        <f t="shared" si="125"/>
        <v>61.585000000000001</v>
      </c>
      <c r="G2006" s="4">
        <f t="shared" si="126"/>
        <v>64.81</v>
      </c>
      <c r="H2006" s="4">
        <f t="shared" si="127"/>
        <v>61.585000000000001</v>
      </c>
    </row>
    <row r="2007" spans="1:8" x14ac:dyDescent="0.35">
      <c r="A2007" s="5">
        <v>42275</v>
      </c>
      <c r="B2007" s="4">
        <f>VLOOKUP($A2007,'Implied Correlation'!D:E,2,0)</f>
        <v>61.21</v>
      </c>
      <c r="C2007" s="4" t="e">
        <f>VLOOKUP($A2007,'Implied Correlation'!G:H,2,0)</f>
        <v>#N/A</v>
      </c>
      <c r="D2007" s="4">
        <f>VLOOKUP($A2007,'Implied Correlation'!A:B,2,0)</f>
        <v>66.66</v>
      </c>
      <c r="E2007" s="4">
        <f t="shared" si="124"/>
        <v>61.21</v>
      </c>
      <c r="F2007" s="4">
        <f t="shared" si="125"/>
        <v>63.935000000000002</v>
      </c>
      <c r="G2007" s="4">
        <f t="shared" si="126"/>
        <v>66.66</v>
      </c>
      <c r="H2007" s="4">
        <f t="shared" si="127"/>
        <v>63.935000000000002</v>
      </c>
    </row>
    <row r="2008" spans="1:8" x14ac:dyDescent="0.35">
      <c r="A2008" s="5">
        <v>42276</v>
      </c>
      <c r="B2008" s="4">
        <f>VLOOKUP($A2008,'Implied Correlation'!D:E,2,0)</f>
        <v>60.04</v>
      </c>
      <c r="C2008" s="4" t="e">
        <f>VLOOKUP($A2008,'Implied Correlation'!G:H,2,0)</f>
        <v>#N/A</v>
      </c>
      <c r="D2008" s="4">
        <f>VLOOKUP($A2008,'Implied Correlation'!A:B,2,0)</f>
        <v>63.67</v>
      </c>
      <c r="E2008" s="4">
        <f t="shared" si="124"/>
        <v>60.04</v>
      </c>
      <c r="F2008" s="4">
        <f t="shared" si="125"/>
        <v>61.855000000000004</v>
      </c>
      <c r="G2008" s="4">
        <f t="shared" si="126"/>
        <v>63.67</v>
      </c>
      <c r="H2008" s="4">
        <f t="shared" si="127"/>
        <v>61.854999999999997</v>
      </c>
    </row>
    <row r="2009" spans="1:8" x14ac:dyDescent="0.35">
      <c r="A2009" s="5">
        <v>42277</v>
      </c>
      <c r="B2009" s="4">
        <f>VLOOKUP($A2009,'Implied Correlation'!D:E,2,0)</f>
        <v>58.75</v>
      </c>
      <c r="C2009" s="4" t="e">
        <f>VLOOKUP($A2009,'Implied Correlation'!G:H,2,0)</f>
        <v>#N/A</v>
      </c>
      <c r="D2009" s="4">
        <f>VLOOKUP($A2009,'Implied Correlation'!A:B,2,0)</f>
        <v>65.3</v>
      </c>
      <c r="E2009" s="4">
        <f t="shared" si="124"/>
        <v>58.75</v>
      </c>
      <c r="F2009" s="4">
        <f t="shared" si="125"/>
        <v>62.024999999999999</v>
      </c>
      <c r="G2009" s="4">
        <f t="shared" si="126"/>
        <v>65.3</v>
      </c>
      <c r="H2009" s="4">
        <f t="shared" si="127"/>
        <v>62.024999999999999</v>
      </c>
    </row>
    <row r="2010" spans="1:8" x14ac:dyDescent="0.35">
      <c r="A2010" s="5">
        <v>42278</v>
      </c>
      <c r="B2010" s="4">
        <f>VLOOKUP($A2010,'Implied Correlation'!D:E,2,0)</f>
        <v>53.33</v>
      </c>
      <c r="C2010" s="4" t="e">
        <f>VLOOKUP($A2010,'Implied Correlation'!G:H,2,0)</f>
        <v>#N/A</v>
      </c>
      <c r="D2010" s="4">
        <f>VLOOKUP($A2010,'Implied Correlation'!A:B,2,0)</f>
        <v>62.19</v>
      </c>
      <c r="E2010" s="4">
        <f t="shared" si="124"/>
        <v>53.33</v>
      </c>
      <c r="F2010" s="4">
        <f t="shared" si="125"/>
        <v>57.76</v>
      </c>
      <c r="G2010" s="4">
        <f t="shared" si="126"/>
        <v>62.19</v>
      </c>
      <c r="H2010" s="4">
        <f t="shared" si="127"/>
        <v>57.76</v>
      </c>
    </row>
    <row r="2011" spans="1:8" x14ac:dyDescent="0.35">
      <c r="A2011" s="5">
        <v>42279</v>
      </c>
      <c r="B2011" s="4">
        <f>VLOOKUP($A2011,'Implied Correlation'!D:E,2,0)</f>
        <v>50.82</v>
      </c>
      <c r="C2011" s="4" t="e">
        <f>VLOOKUP($A2011,'Implied Correlation'!G:H,2,0)</f>
        <v>#N/A</v>
      </c>
      <c r="D2011" s="4">
        <f>VLOOKUP($A2011,'Implied Correlation'!A:B,2,0)</f>
        <v>61.39</v>
      </c>
      <c r="E2011" s="4">
        <f t="shared" si="124"/>
        <v>50.82</v>
      </c>
      <c r="F2011" s="4">
        <f t="shared" si="125"/>
        <v>56.105000000000004</v>
      </c>
      <c r="G2011" s="4">
        <f t="shared" si="126"/>
        <v>61.39</v>
      </c>
      <c r="H2011" s="4">
        <f t="shared" si="127"/>
        <v>56.104999999999997</v>
      </c>
    </row>
    <row r="2012" spans="1:8" x14ac:dyDescent="0.35">
      <c r="A2012" s="5">
        <v>42282</v>
      </c>
      <c r="B2012" s="4">
        <f>VLOOKUP($A2012,'Implied Correlation'!D:E,2,0)</f>
        <v>50.95</v>
      </c>
      <c r="C2012" s="4" t="e">
        <f>VLOOKUP($A2012,'Implied Correlation'!G:H,2,0)</f>
        <v>#N/A</v>
      </c>
      <c r="D2012" s="4">
        <f>VLOOKUP($A2012,'Implied Correlation'!A:B,2,0)</f>
        <v>60.28</v>
      </c>
      <c r="E2012" s="4">
        <f t="shared" si="124"/>
        <v>50.95</v>
      </c>
      <c r="F2012" s="4">
        <f t="shared" si="125"/>
        <v>55.615000000000002</v>
      </c>
      <c r="G2012" s="4">
        <f t="shared" si="126"/>
        <v>60.28</v>
      </c>
      <c r="H2012" s="4">
        <f t="shared" si="127"/>
        <v>55.615000000000002</v>
      </c>
    </row>
    <row r="2013" spans="1:8" x14ac:dyDescent="0.35">
      <c r="A2013" s="5">
        <v>42283</v>
      </c>
      <c r="B2013" s="4">
        <f>VLOOKUP($A2013,'Implied Correlation'!D:E,2,0)</f>
        <v>49.43</v>
      </c>
      <c r="C2013" s="4" t="e">
        <f>VLOOKUP($A2013,'Implied Correlation'!G:H,2,0)</f>
        <v>#N/A</v>
      </c>
      <c r="D2013" s="4">
        <f>VLOOKUP($A2013,'Implied Correlation'!A:B,2,0)</f>
        <v>61.63</v>
      </c>
      <c r="E2013" s="4">
        <f t="shared" si="124"/>
        <v>49.43</v>
      </c>
      <c r="F2013" s="4">
        <f t="shared" si="125"/>
        <v>55.53</v>
      </c>
      <c r="G2013" s="4">
        <f t="shared" si="126"/>
        <v>61.63</v>
      </c>
      <c r="H2013" s="4">
        <f t="shared" si="127"/>
        <v>55.53</v>
      </c>
    </row>
    <row r="2014" spans="1:8" x14ac:dyDescent="0.35">
      <c r="A2014" s="5">
        <v>42284</v>
      </c>
      <c r="B2014" s="4">
        <f>VLOOKUP($A2014,'Implied Correlation'!D:E,2,0)</f>
        <v>46.39</v>
      </c>
      <c r="C2014" s="4" t="e">
        <f>VLOOKUP($A2014,'Implied Correlation'!G:H,2,0)</f>
        <v>#N/A</v>
      </c>
      <c r="D2014" s="4">
        <f>VLOOKUP($A2014,'Implied Correlation'!A:B,2,0)</f>
        <v>60.41</v>
      </c>
      <c r="E2014" s="4">
        <f t="shared" si="124"/>
        <v>46.39</v>
      </c>
      <c r="F2014" s="4">
        <f t="shared" si="125"/>
        <v>53.4</v>
      </c>
      <c r="G2014" s="4">
        <f t="shared" si="126"/>
        <v>60.41</v>
      </c>
      <c r="H2014" s="4">
        <f t="shared" si="127"/>
        <v>53.4</v>
      </c>
    </row>
    <row r="2015" spans="1:8" x14ac:dyDescent="0.35">
      <c r="A2015" s="5">
        <v>42285</v>
      </c>
      <c r="B2015" s="4">
        <f>VLOOKUP($A2015,'Implied Correlation'!D:E,2,0)</f>
        <v>43.01</v>
      </c>
      <c r="C2015" s="4" t="e">
        <f>VLOOKUP($A2015,'Implied Correlation'!G:H,2,0)</f>
        <v>#N/A</v>
      </c>
      <c r="D2015" s="4">
        <f>VLOOKUP($A2015,'Implied Correlation'!A:B,2,0)</f>
        <v>59.32</v>
      </c>
      <c r="E2015" s="4">
        <f t="shared" si="124"/>
        <v>43.01</v>
      </c>
      <c r="F2015" s="4">
        <f t="shared" si="125"/>
        <v>51.164999999999999</v>
      </c>
      <c r="G2015" s="4">
        <f t="shared" si="126"/>
        <v>59.32</v>
      </c>
      <c r="H2015" s="4">
        <f t="shared" si="127"/>
        <v>51.164999999999999</v>
      </c>
    </row>
    <row r="2016" spans="1:8" x14ac:dyDescent="0.35">
      <c r="A2016" s="5">
        <v>42286</v>
      </c>
      <c r="B2016" s="4">
        <f>VLOOKUP($A2016,'Implied Correlation'!D:E,2,0)</f>
        <v>44.31</v>
      </c>
      <c r="C2016" s="4" t="e">
        <f>VLOOKUP($A2016,'Implied Correlation'!G:H,2,0)</f>
        <v>#N/A</v>
      </c>
      <c r="D2016" s="4">
        <f>VLOOKUP($A2016,'Implied Correlation'!A:B,2,0)</f>
        <v>60.68</v>
      </c>
      <c r="E2016" s="4">
        <f t="shared" si="124"/>
        <v>44.31</v>
      </c>
      <c r="F2016" s="4">
        <f t="shared" si="125"/>
        <v>52.495000000000005</v>
      </c>
      <c r="G2016" s="4">
        <f t="shared" si="126"/>
        <v>60.68</v>
      </c>
      <c r="H2016" s="4">
        <f t="shared" si="127"/>
        <v>52.495000000000005</v>
      </c>
    </row>
    <row r="2017" spans="1:8" x14ac:dyDescent="0.35">
      <c r="A2017" s="5">
        <v>42289</v>
      </c>
      <c r="B2017" s="4">
        <f>VLOOKUP($A2017,'Implied Correlation'!D:E,2,0)</f>
        <v>41.7</v>
      </c>
      <c r="C2017" s="4" t="e">
        <f>VLOOKUP($A2017,'Implied Correlation'!G:H,2,0)</f>
        <v>#N/A</v>
      </c>
      <c r="D2017" s="4">
        <f>VLOOKUP($A2017,'Implied Correlation'!A:B,2,0)</f>
        <v>60.07</v>
      </c>
      <c r="E2017" s="4">
        <f t="shared" si="124"/>
        <v>41.7</v>
      </c>
      <c r="F2017" s="4">
        <f t="shared" si="125"/>
        <v>50.885000000000005</v>
      </c>
      <c r="G2017" s="4">
        <f t="shared" si="126"/>
        <v>60.07</v>
      </c>
      <c r="H2017" s="4">
        <f t="shared" si="127"/>
        <v>50.884999999999998</v>
      </c>
    </row>
    <row r="2018" spans="1:8" x14ac:dyDescent="0.35">
      <c r="A2018" s="5">
        <v>42290</v>
      </c>
      <c r="B2018" s="4">
        <f>VLOOKUP($A2018,'Implied Correlation'!D:E,2,0)</f>
        <v>47.22</v>
      </c>
      <c r="C2018" s="4" t="e">
        <f>VLOOKUP($A2018,'Implied Correlation'!G:H,2,0)</f>
        <v>#N/A</v>
      </c>
      <c r="D2018" s="4">
        <f>VLOOKUP($A2018,'Implied Correlation'!A:B,2,0)</f>
        <v>63.63</v>
      </c>
      <c r="E2018" s="4">
        <f t="shared" si="124"/>
        <v>47.22</v>
      </c>
      <c r="F2018" s="4">
        <f t="shared" si="125"/>
        <v>55.424999999999997</v>
      </c>
      <c r="G2018" s="4">
        <f t="shared" si="126"/>
        <v>63.63</v>
      </c>
      <c r="H2018" s="4">
        <f t="shared" si="127"/>
        <v>55.425000000000004</v>
      </c>
    </row>
    <row r="2019" spans="1:8" x14ac:dyDescent="0.35">
      <c r="A2019" s="5">
        <v>42291</v>
      </c>
      <c r="B2019" s="4">
        <f>VLOOKUP($A2019,'Implied Correlation'!D:E,2,0)</f>
        <v>48.62</v>
      </c>
      <c r="C2019" s="4" t="e">
        <f>VLOOKUP($A2019,'Implied Correlation'!G:H,2,0)</f>
        <v>#N/A</v>
      </c>
      <c r="D2019" s="4">
        <f>VLOOKUP($A2019,'Implied Correlation'!A:B,2,0)</f>
        <v>65.040000000000006</v>
      </c>
      <c r="E2019" s="4">
        <f t="shared" si="124"/>
        <v>48.62</v>
      </c>
      <c r="F2019" s="4">
        <f t="shared" si="125"/>
        <v>56.83</v>
      </c>
      <c r="G2019" s="4">
        <f t="shared" si="126"/>
        <v>65.040000000000006</v>
      </c>
      <c r="H2019" s="4">
        <f t="shared" si="127"/>
        <v>56.830000000000005</v>
      </c>
    </row>
    <row r="2020" spans="1:8" x14ac:dyDescent="0.35">
      <c r="A2020" s="5">
        <v>42292</v>
      </c>
      <c r="B2020" s="4">
        <f>VLOOKUP($A2020,'Implied Correlation'!D:E,2,0)</f>
        <v>42.59</v>
      </c>
      <c r="C2020" s="4" t="e">
        <f>VLOOKUP($A2020,'Implied Correlation'!G:H,2,0)</f>
        <v>#N/A</v>
      </c>
      <c r="D2020" s="4">
        <f>VLOOKUP($A2020,'Implied Correlation'!A:B,2,0)</f>
        <v>61.33</v>
      </c>
      <c r="E2020" s="4">
        <f t="shared" si="124"/>
        <v>42.59</v>
      </c>
      <c r="F2020" s="4">
        <f t="shared" si="125"/>
        <v>51.96</v>
      </c>
      <c r="G2020" s="4">
        <f t="shared" si="126"/>
        <v>61.33</v>
      </c>
      <c r="H2020" s="4">
        <f t="shared" si="127"/>
        <v>51.96</v>
      </c>
    </row>
    <row r="2021" spans="1:8" x14ac:dyDescent="0.35">
      <c r="A2021" s="5">
        <v>42293</v>
      </c>
      <c r="B2021" s="4">
        <f>VLOOKUP($A2021,'Implied Correlation'!D:E,2,0)</f>
        <v>41.88</v>
      </c>
      <c r="C2021" s="4" t="e">
        <f>VLOOKUP($A2021,'Implied Correlation'!G:H,2,0)</f>
        <v>#N/A</v>
      </c>
      <c r="D2021" s="4">
        <f>VLOOKUP($A2021,'Implied Correlation'!A:B,2,0)</f>
        <v>61.34</v>
      </c>
      <c r="E2021" s="4">
        <f t="shared" si="124"/>
        <v>41.88</v>
      </c>
      <c r="F2021" s="4">
        <f t="shared" si="125"/>
        <v>51.61</v>
      </c>
      <c r="G2021" s="4">
        <f t="shared" si="126"/>
        <v>61.34</v>
      </c>
      <c r="H2021" s="4">
        <f t="shared" si="127"/>
        <v>51.610000000000007</v>
      </c>
    </row>
    <row r="2022" spans="1:8" x14ac:dyDescent="0.35">
      <c r="A2022" s="5">
        <v>42296</v>
      </c>
      <c r="B2022" s="4">
        <f>VLOOKUP($A2022,'Implied Correlation'!D:E,2,0)</f>
        <v>39.01</v>
      </c>
      <c r="C2022" s="4" t="e">
        <f>VLOOKUP($A2022,'Implied Correlation'!G:H,2,0)</f>
        <v>#N/A</v>
      </c>
      <c r="D2022" s="4">
        <f>VLOOKUP($A2022,'Implied Correlation'!A:B,2,0)</f>
        <v>59.76</v>
      </c>
      <c r="E2022" s="4">
        <f t="shared" si="124"/>
        <v>39.01</v>
      </c>
      <c r="F2022" s="4">
        <f t="shared" si="125"/>
        <v>49.384999999999998</v>
      </c>
      <c r="G2022" s="4">
        <f t="shared" si="126"/>
        <v>59.76</v>
      </c>
      <c r="H2022" s="4">
        <f t="shared" si="127"/>
        <v>49.384999999999998</v>
      </c>
    </row>
    <row r="2023" spans="1:8" x14ac:dyDescent="0.35">
      <c r="A2023" s="5">
        <v>42297</v>
      </c>
      <c r="B2023" s="4">
        <f>VLOOKUP($A2023,'Implied Correlation'!D:E,2,0)</f>
        <v>41.64</v>
      </c>
      <c r="C2023" s="4" t="e">
        <f>VLOOKUP($A2023,'Implied Correlation'!G:H,2,0)</f>
        <v>#N/A</v>
      </c>
      <c r="D2023" s="4">
        <f>VLOOKUP($A2023,'Implied Correlation'!A:B,2,0)</f>
        <v>62.33</v>
      </c>
      <c r="E2023" s="4">
        <f t="shared" si="124"/>
        <v>41.64</v>
      </c>
      <c r="F2023" s="4">
        <f t="shared" si="125"/>
        <v>51.984999999999999</v>
      </c>
      <c r="G2023" s="4">
        <f t="shared" si="126"/>
        <v>62.33</v>
      </c>
      <c r="H2023" s="4">
        <f t="shared" si="127"/>
        <v>51.984999999999992</v>
      </c>
    </row>
    <row r="2024" spans="1:8" x14ac:dyDescent="0.35">
      <c r="A2024" s="5">
        <v>42298</v>
      </c>
      <c r="B2024" s="4">
        <f>VLOOKUP($A2024,'Implied Correlation'!D:E,2,0)</f>
        <v>45.14</v>
      </c>
      <c r="C2024" s="4" t="e">
        <f>VLOOKUP($A2024,'Implied Correlation'!G:H,2,0)</f>
        <v>#N/A</v>
      </c>
      <c r="D2024" s="4">
        <f>VLOOKUP($A2024,'Implied Correlation'!A:B,2,0)</f>
        <v>62.3</v>
      </c>
      <c r="E2024" s="4">
        <f t="shared" si="124"/>
        <v>45.14</v>
      </c>
      <c r="F2024" s="4">
        <f t="shared" si="125"/>
        <v>53.72</v>
      </c>
      <c r="G2024" s="4">
        <f t="shared" si="126"/>
        <v>62.3</v>
      </c>
      <c r="H2024" s="4">
        <f t="shared" si="127"/>
        <v>53.72</v>
      </c>
    </row>
    <row r="2025" spans="1:8" x14ac:dyDescent="0.35">
      <c r="A2025" s="5">
        <v>42299</v>
      </c>
      <c r="B2025" s="4">
        <f>VLOOKUP($A2025,'Implied Correlation'!D:E,2,0)</f>
        <v>35.299999999999997</v>
      </c>
      <c r="C2025" s="4" t="e">
        <f>VLOOKUP($A2025,'Implied Correlation'!G:H,2,0)</f>
        <v>#N/A</v>
      </c>
      <c r="D2025" s="4">
        <f>VLOOKUP($A2025,'Implied Correlation'!A:B,2,0)</f>
        <v>59.82</v>
      </c>
      <c r="E2025" s="4">
        <f t="shared" si="124"/>
        <v>35.299999999999997</v>
      </c>
      <c r="F2025" s="4">
        <f t="shared" si="125"/>
        <v>47.56</v>
      </c>
      <c r="G2025" s="4">
        <f t="shared" si="126"/>
        <v>59.82</v>
      </c>
      <c r="H2025" s="4">
        <f t="shared" si="127"/>
        <v>47.56</v>
      </c>
    </row>
    <row r="2026" spans="1:8" x14ac:dyDescent="0.35">
      <c r="A2026" s="5">
        <v>42300</v>
      </c>
      <c r="B2026" s="4">
        <f>VLOOKUP($A2026,'Implied Correlation'!D:E,2,0)</f>
        <v>38.549999999999997</v>
      </c>
      <c r="C2026" s="4" t="e">
        <f>VLOOKUP($A2026,'Implied Correlation'!G:H,2,0)</f>
        <v>#N/A</v>
      </c>
      <c r="D2026" s="4">
        <f>VLOOKUP($A2026,'Implied Correlation'!A:B,2,0)</f>
        <v>59.93</v>
      </c>
      <c r="E2026" s="4">
        <f t="shared" si="124"/>
        <v>38.549999999999997</v>
      </c>
      <c r="F2026" s="4">
        <f t="shared" si="125"/>
        <v>49.239999999999995</v>
      </c>
      <c r="G2026" s="4">
        <f t="shared" si="126"/>
        <v>59.93</v>
      </c>
      <c r="H2026" s="4">
        <f t="shared" si="127"/>
        <v>49.24</v>
      </c>
    </row>
    <row r="2027" spans="1:8" x14ac:dyDescent="0.35">
      <c r="A2027" s="5">
        <v>42303</v>
      </c>
      <c r="B2027" s="4">
        <f>VLOOKUP($A2027,'Implied Correlation'!D:E,2,0)</f>
        <v>40.46</v>
      </c>
      <c r="C2027" s="4" t="e">
        <f>VLOOKUP($A2027,'Implied Correlation'!G:H,2,0)</f>
        <v>#N/A</v>
      </c>
      <c r="D2027" s="4">
        <f>VLOOKUP($A2027,'Implied Correlation'!A:B,2,0)</f>
        <v>58.44</v>
      </c>
      <c r="E2027" s="4">
        <f t="shared" si="124"/>
        <v>40.46</v>
      </c>
      <c r="F2027" s="4">
        <f t="shared" si="125"/>
        <v>49.45</v>
      </c>
      <c r="G2027" s="4">
        <f t="shared" si="126"/>
        <v>58.44</v>
      </c>
      <c r="H2027" s="4">
        <f t="shared" si="127"/>
        <v>49.449999999999996</v>
      </c>
    </row>
    <row r="2028" spans="1:8" x14ac:dyDescent="0.35">
      <c r="A2028" s="5">
        <v>42304</v>
      </c>
      <c r="B2028" s="4">
        <f>VLOOKUP($A2028,'Implied Correlation'!D:E,2,0)</f>
        <v>40.4</v>
      </c>
      <c r="C2028" s="4" t="e">
        <f>VLOOKUP($A2028,'Implied Correlation'!G:H,2,0)</f>
        <v>#N/A</v>
      </c>
      <c r="D2028" s="4">
        <f>VLOOKUP($A2028,'Implied Correlation'!A:B,2,0)</f>
        <v>59.25</v>
      </c>
      <c r="E2028" s="4">
        <f t="shared" si="124"/>
        <v>40.4</v>
      </c>
      <c r="F2028" s="4">
        <f t="shared" si="125"/>
        <v>49.825000000000003</v>
      </c>
      <c r="G2028" s="4">
        <f t="shared" si="126"/>
        <v>59.25</v>
      </c>
      <c r="H2028" s="4">
        <f t="shared" si="127"/>
        <v>49.824999999999996</v>
      </c>
    </row>
    <row r="2029" spans="1:8" x14ac:dyDescent="0.35">
      <c r="A2029" s="5">
        <v>42305</v>
      </c>
      <c r="B2029" s="4">
        <f>VLOOKUP($A2029,'Implied Correlation'!D:E,2,0)</f>
        <v>38.18</v>
      </c>
      <c r="C2029" s="4" t="e">
        <f>VLOOKUP($A2029,'Implied Correlation'!G:H,2,0)</f>
        <v>#N/A</v>
      </c>
      <c r="D2029" s="4">
        <f>VLOOKUP($A2029,'Implied Correlation'!A:B,2,0)</f>
        <v>57.5</v>
      </c>
      <c r="E2029" s="4">
        <f t="shared" si="124"/>
        <v>38.18</v>
      </c>
      <c r="F2029" s="4">
        <f t="shared" si="125"/>
        <v>47.84</v>
      </c>
      <c r="G2029" s="4">
        <f t="shared" si="126"/>
        <v>57.5</v>
      </c>
      <c r="H2029" s="4">
        <f t="shared" si="127"/>
        <v>47.84</v>
      </c>
    </row>
    <row r="2030" spans="1:8" x14ac:dyDescent="0.35">
      <c r="A2030" s="5">
        <v>42306</v>
      </c>
      <c r="B2030" s="4">
        <f>VLOOKUP($A2030,'Implied Correlation'!D:E,2,0)</f>
        <v>38.58</v>
      </c>
      <c r="C2030" s="4" t="e">
        <f>VLOOKUP($A2030,'Implied Correlation'!G:H,2,0)</f>
        <v>#N/A</v>
      </c>
      <c r="D2030" s="4">
        <f>VLOOKUP($A2030,'Implied Correlation'!A:B,2,0)</f>
        <v>58.49</v>
      </c>
      <c r="E2030" s="4">
        <f t="shared" si="124"/>
        <v>38.58</v>
      </c>
      <c r="F2030" s="4">
        <f t="shared" si="125"/>
        <v>48.534999999999997</v>
      </c>
      <c r="G2030" s="4">
        <f t="shared" si="126"/>
        <v>58.49</v>
      </c>
      <c r="H2030" s="4">
        <f t="shared" si="127"/>
        <v>48.534999999999997</v>
      </c>
    </row>
    <row r="2031" spans="1:8" x14ac:dyDescent="0.35">
      <c r="A2031" s="5">
        <v>42307</v>
      </c>
      <c r="B2031" s="4">
        <f>VLOOKUP($A2031,'Implied Correlation'!D:E,2,0)</f>
        <v>40.75</v>
      </c>
      <c r="C2031" s="4" t="e">
        <f>VLOOKUP($A2031,'Implied Correlation'!G:H,2,0)</f>
        <v>#N/A</v>
      </c>
      <c r="D2031" s="4">
        <f>VLOOKUP($A2031,'Implied Correlation'!A:B,2,0)</f>
        <v>58.58</v>
      </c>
      <c r="E2031" s="4">
        <f t="shared" si="124"/>
        <v>40.75</v>
      </c>
      <c r="F2031" s="4">
        <f t="shared" si="125"/>
        <v>49.664999999999999</v>
      </c>
      <c r="G2031" s="4">
        <f t="shared" si="126"/>
        <v>58.58</v>
      </c>
      <c r="H2031" s="4">
        <f t="shared" si="127"/>
        <v>49.664999999999999</v>
      </c>
    </row>
    <row r="2032" spans="1:8" x14ac:dyDescent="0.35">
      <c r="A2032" s="5">
        <v>42310</v>
      </c>
      <c r="B2032" s="4">
        <f>VLOOKUP($A2032,'Implied Correlation'!D:E,2,0)</f>
        <v>35.700000000000003</v>
      </c>
      <c r="C2032" s="4" t="e">
        <f>VLOOKUP($A2032,'Implied Correlation'!G:H,2,0)</f>
        <v>#N/A</v>
      </c>
      <c r="D2032" s="4">
        <f>VLOOKUP($A2032,'Implied Correlation'!A:B,2,0)</f>
        <v>56.23</v>
      </c>
      <c r="E2032" s="4">
        <f t="shared" si="124"/>
        <v>35.700000000000003</v>
      </c>
      <c r="F2032" s="4">
        <f t="shared" si="125"/>
        <v>45.965000000000003</v>
      </c>
      <c r="G2032" s="4">
        <f t="shared" si="126"/>
        <v>56.23</v>
      </c>
      <c r="H2032" s="4">
        <f t="shared" si="127"/>
        <v>45.965000000000003</v>
      </c>
    </row>
    <row r="2033" spans="1:8" x14ac:dyDescent="0.35">
      <c r="A2033" s="5">
        <v>42311</v>
      </c>
      <c r="B2033" s="4">
        <f>VLOOKUP($A2033,'Implied Correlation'!D:E,2,0)</f>
        <v>36.47</v>
      </c>
      <c r="C2033" s="4" t="e">
        <f>VLOOKUP($A2033,'Implied Correlation'!G:H,2,0)</f>
        <v>#N/A</v>
      </c>
      <c r="D2033" s="4">
        <f>VLOOKUP($A2033,'Implied Correlation'!A:B,2,0)</f>
        <v>55.63</v>
      </c>
      <c r="E2033" s="4">
        <f t="shared" si="124"/>
        <v>36.47</v>
      </c>
      <c r="F2033" s="4">
        <f t="shared" si="125"/>
        <v>46.05</v>
      </c>
      <c r="G2033" s="4">
        <f t="shared" si="126"/>
        <v>55.63</v>
      </c>
      <c r="H2033" s="4">
        <f t="shared" si="127"/>
        <v>46.050000000000004</v>
      </c>
    </row>
    <row r="2034" spans="1:8" x14ac:dyDescent="0.35">
      <c r="A2034" s="5">
        <v>42312</v>
      </c>
      <c r="B2034" s="4">
        <f>VLOOKUP($A2034,'Implied Correlation'!D:E,2,0)</f>
        <v>40.78</v>
      </c>
      <c r="C2034" s="4" t="e">
        <f>VLOOKUP($A2034,'Implied Correlation'!G:H,2,0)</f>
        <v>#N/A</v>
      </c>
      <c r="D2034" s="4">
        <f>VLOOKUP($A2034,'Implied Correlation'!A:B,2,0)</f>
        <v>57.52</v>
      </c>
      <c r="E2034" s="4">
        <f t="shared" si="124"/>
        <v>40.78</v>
      </c>
      <c r="F2034" s="4">
        <f t="shared" si="125"/>
        <v>49.150000000000006</v>
      </c>
      <c r="G2034" s="4">
        <f t="shared" si="126"/>
        <v>57.52</v>
      </c>
      <c r="H2034" s="4">
        <f t="shared" si="127"/>
        <v>49.150000000000006</v>
      </c>
    </row>
    <row r="2035" spans="1:8" x14ac:dyDescent="0.35">
      <c r="A2035" s="5">
        <v>42313</v>
      </c>
      <c r="B2035" s="4">
        <f>VLOOKUP($A2035,'Implied Correlation'!D:E,2,0)</f>
        <v>38.24</v>
      </c>
      <c r="C2035" s="4" t="e">
        <f>VLOOKUP($A2035,'Implied Correlation'!G:H,2,0)</f>
        <v>#N/A</v>
      </c>
      <c r="D2035" s="4">
        <f>VLOOKUP($A2035,'Implied Correlation'!A:B,2,0)</f>
        <v>57.28</v>
      </c>
      <c r="E2035" s="4">
        <f t="shared" si="124"/>
        <v>38.24</v>
      </c>
      <c r="F2035" s="4">
        <f t="shared" si="125"/>
        <v>47.760000000000005</v>
      </c>
      <c r="G2035" s="4">
        <f t="shared" si="126"/>
        <v>57.28</v>
      </c>
      <c r="H2035" s="4">
        <f t="shared" si="127"/>
        <v>47.76</v>
      </c>
    </row>
    <row r="2036" spans="1:8" x14ac:dyDescent="0.35">
      <c r="A2036" s="5">
        <v>42314</v>
      </c>
      <c r="B2036" s="4">
        <f>VLOOKUP($A2036,'Implied Correlation'!D:E,2,0)</f>
        <v>34.74</v>
      </c>
      <c r="C2036" s="4" t="e">
        <f>VLOOKUP($A2036,'Implied Correlation'!G:H,2,0)</f>
        <v>#N/A</v>
      </c>
      <c r="D2036" s="4">
        <f>VLOOKUP($A2036,'Implied Correlation'!A:B,2,0)</f>
        <v>56.01</v>
      </c>
      <c r="E2036" s="4">
        <f t="shared" si="124"/>
        <v>34.74</v>
      </c>
      <c r="F2036" s="4">
        <f t="shared" si="125"/>
        <v>45.375</v>
      </c>
      <c r="G2036" s="4">
        <f t="shared" si="126"/>
        <v>56.01</v>
      </c>
      <c r="H2036" s="4">
        <f t="shared" si="127"/>
        <v>45.375</v>
      </c>
    </row>
    <row r="2037" spans="1:8" x14ac:dyDescent="0.35">
      <c r="A2037" s="5">
        <v>42317</v>
      </c>
      <c r="B2037" s="4">
        <f>VLOOKUP($A2037,'Implied Correlation'!D:E,2,0)</f>
        <v>41.55</v>
      </c>
      <c r="C2037" s="4" t="e">
        <f>VLOOKUP($A2037,'Implied Correlation'!G:H,2,0)</f>
        <v>#N/A</v>
      </c>
      <c r="D2037" s="4">
        <f>VLOOKUP($A2037,'Implied Correlation'!A:B,2,0)</f>
        <v>56.79</v>
      </c>
      <c r="E2037" s="4">
        <f t="shared" si="124"/>
        <v>41.55</v>
      </c>
      <c r="F2037" s="4">
        <f t="shared" si="125"/>
        <v>49.17</v>
      </c>
      <c r="G2037" s="4">
        <f t="shared" si="126"/>
        <v>56.79</v>
      </c>
      <c r="H2037" s="4">
        <f t="shared" si="127"/>
        <v>49.169999999999995</v>
      </c>
    </row>
    <row r="2038" spans="1:8" x14ac:dyDescent="0.35">
      <c r="A2038" s="5">
        <v>42318</v>
      </c>
      <c r="B2038" s="4">
        <f>VLOOKUP($A2038,'Implied Correlation'!D:E,2,0)</f>
        <v>36.46</v>
      </c>
      <c r="C2038" s="4" t="e">
        <f>VLOOKUP($A2038,'Implied Correlation'!G:H,2,0)</f>
        <v>#N/A</v>
      </c>
      <c r="D2038" s="4">
        <f>VLOOKUP($A2038,'Implied Correlation'!A:B,2,0)</f>
        <v>54.3</v>
      </c>
      <c r="E2038" s="4">
        <f t="shared" si="124"/>
        <v>36.46</v>
      </c>
      <c r="F2038" s="4">
        <f t="shared" si="125"/>
        <v>45.379999999999995</v>
      </c>
      <c r="G2038" s="4">
        <f t="shared" si="126"/>
        <v>54.3</v>
      </c>
      <c r="H2038" s="4">
        <f t="shared" si="127"/>
        <v>45.379999999999995</v>
      </c>
    </row>
    <row r="2039" spans="1:8" x14ac:dyDescent="0.35">
      <c r="A2039" s="5">
        <v>42319</v>
      </c>
      <c r="B2039" s="4">
        <f>VLOOKUP($A2039,'Implied Correlation'!D:E,2,0)</f>
        <v>40.17</v>
      </c>
      <c r="C2039" s="4" t="e">
        <f>VLOOKUP($A2039,'Implied Correlation'!G:H,2,0)</f>
        <v>#N/A</v>
      </c>
      <c r="D2039" s="4">
        <f>VLOOKUP($A2039,'Implied Correlation'!A:B,2,0)</f>
        <v>56.25</v>
      </c>
      <c r="E2039" s="4">
        <f t="shared" si="124"/>
        <v>40.17</v>
      </c>
      <c r="F2039" s="4">
        <f t="shared" si="125"/>
        <v>48.21</v>
      </c>
      <c r="G2039" s="4">
        <f t="shared" si="126"/>
        <v>56.25</v>
      </c>
      <c r="H2039" s="4">
        <f t="shared" si="127"/>
        <v>48.21</v>
      </c>
    </row>
    <row r="2040" spans="1:8" x14ac:dyDescent="0.35">
      <c r="A2040" s="5">
        <v>42320</v>
      </c>
      <c r="B2040" s="4">
        <f>VLOOKUP($A2040,'Implied Correlation'!D:E,2,0)</f>
        <v>47.43</v>
      </c>
      <c r="C2040" s="4" t="e">
        <f>VLOOKUP($A2040,'Implied Correlation'!G:H,2,0)</f>
        <v>#N/A</v>
      </c>
      <c r="D2040" s="4">
        <f>VLOOKUP($A2040,'Implied Correlation'!A:B,2,0)</f>
        <v>57.74</v>
      </c>
      <c r="E2040" s="4">
        <f t="shared" si="124"/>
        <v>47.43</v>
      </c>
      <c r="F2040" s="4">
        <f t="shared" si="125"/>
        <v>52.585000000000001</v>
      </c>
      <c r="G2040" s="4">
        <f t="shared" si="126"/>
        <v>57.74</v>
      </c>
      <c r="H2040" s="4">
        <f t="shared" si="127"/>
        <v>52.585000000000001</v>
      </c>
    </row>
    <row r="2041" spans="1:8" x14ac:dyDescent="0.35">
      <c r="A2041" s="5">
        <v>42321</v>
      </c>
      <c r="B2041" s="4">
        <f>VLOOKUP($A2041,'Implied Correlation'!D:E,2,0)</f>
        <v>51.1</v>
      </c>
      <c r="C2041" s="4" t="e">
        <f>VLOOKUP($A2041,'Implied Correlation'!G:H,2,0)</f>
        <v>#N/A</v>
      </c>
      <c r="D2041" s="4">
        <f>VLOOKUP($A2041,'Implied Correlation'!A:B,2,0)</f>
        <v>59.98</v>
      </c>
      <c r="E2041" s="4">
        <f t="shared" si="124"/>
        <v>51.1</v>
      </c>
      <c r="F2041" s="4">
        <f t="shared" si="125"/>
        <v>55.54</v>
      </c>
      <c r="G2041" s="4">
        <f t="shared" si="126"/>
        <v>59.98</v>
      </c>
      <c r="H2041" s="4">
        <f t="shared" si="127"/>
        <v>55.54</v>
      </c>
    </row>
    <row r="2042" spans="1:8" x14ac:dyDescent="0.35">
      <c r="A2042" s="5">
        <v>42324</v>
      </c>
      <c r="B2042" s="4">
        <f>VLOOKUP($A2042,'Implied Correlation'!D:E,2,0)</f>
        <v>44.38</v>
      </c>
      <c r="C2042" s="4" t="e">
        <f>VLOOKUP($A2042,'Implied Correlation'!G:H,2,0)</f>
        <v>#N/A</v>
      </c>
      <c r="D2042" s="4">
        <f>VLOOKUP($A2042,'Implied Correlation'!A:B,2,0)</f>
        <v>57.88</v>
      </c>
      <c r="E2042" s="4">
        <f t="shared" si="124"/>
        <v>44.38</v>
      </c>
      <c r="F2042" s="4">
        <f t="shared" si="125"/>
        <v>51.13</v>
      </c>
      <c r="G2042" s="4">
        <f t="shared" si="126"/>
        <v>57.88</v>
      </c>
      <c r="H2042" s="4">
        <f t="shared" si="127"/>
        <v>51.13</v>
      </c>
    </row>
    <row r="2043" spans="1:8" x14ac:dyDescent="0.35">
      <c r="A2043" s="5">
        <v>42325</v>
      </c>
      <c r="B2043" s="4">
        <f>VLOOKUP($A2043,'Implied Correlation'!D:E,2,0)</f>
        <v>48.37</v>
      </c>
      <c r="C2043" s="4" t="e">
        <f>VLOOKUP($A2043,'Implied Correlation'!G:H,2,0)</f>
        <v>#N/A</v>
      </c>
      <c r="D2043" s="4">
        <f>VLOOKUP($A2043,'Implied Correlation'!A:B,2,0)</f>
        <v>56.68</v>
      </c>
      <c r="E2043" s="4">
        <f t="shared" si="124"/>
        <v>48.37</v>
      </c>
      <c r="F2043" s="4">
        <f t="shared" si="125"/>
        <v>52.524999999999999</v>
      </c>
      <c r="G2043" s="4">
        <f t="shared" si="126"/>
        <v>56.68</v>
      </c>
      <c r="H2043" s="4">
        <f t="shared" si="127"/>
        <v>52.524999999999999</v>
      </c>
    </row>
    <row r="2044" spans="1:8" x14ac:dyDescent="0.35">
      <c r="A2044" s="5">
        <v>42326</v>
      </c>
      <c r="B2044" s="4">
        <f>VLOOKUP($A2044,'Implied Correlation'!D:E,2,0)</f>
        <v>40.299999999999997</v>
      </c>
      <c r="C2044" s="4" t="e">
        <f>VLOOKUP($A2044,'Implied Correlation'!G:H,2,0)</f>
        <v>#N/A</v>
      </c>
      <c r="D2044" s="4">
        <f>VLOOKUP($A2044,'Implied Correlation'!A:B,2,0)</f>
        <v>54.75</v>
      </c>
      <c r="E2044" s="4">
        <f t="shared" si="124"/>
        <v>40.299999999999997</v>
      </c>
      <c r="F2044" s="4">
        <f t="shared" si="125"/>
        <v>47.524999999999999</v>
      </c>
      <c r="G2044" s="4">
        <f t="shared" si="126"/>
        <v>54.75</v>
      </c>
      <c r="H2044" s="4">
        <f t="shared" si="127"/>
        <v>47.524999999999999</v>
      </c>
    </row>
    <row r="2045" spans="1:8" x14ac:dyDescent="0.35">
      <c r="A2045" s="5">
        <v>42327</v>
      </c>
      <c r="B2045" s="4">
        <f>VLOOKUP($A2045,'Implied Correlation'!D:E,2,0)</f>
        <v>40.14</v>
      </c>
      <c r="C2045" s="4" t="e">
        <f>VLOOKUP($A2045,'Implied Correlation'!G:H,2,0)</f>
        <v>#N/A</v>
      </c>
      <c r="D2045" s="4">
        <f>VLOOKUP($A2045,'Implied Correlation'!A:B,2,0)</f>
        <v>57.79</v>
      </c>
      <c r="E2045" s="4">
        <f t="shared" si="124"/>
        <v>40.14</v>
      </c>
      <c r="F2045" s="4">
        <f t="shared" si="125"/>
        <v>48.965000000000003</v>
      </c>
      <c r="G2045" s="4">
        <f t="shared" si="126"/>
        <v>57.79</v>
      </c>
      <c r="H2045" s="4">
        <f t="shared" si="127"/>
        <v>48.965000000000003</v>
      </c>
    </row>
    <row r="2046" spans="1:8" x14ac:dyDescent="0.35">
      <c r="A2046" s="5">
        <v>42328</v>
      </c>
      <c r="B2046" s="4">
        <f>VLOOKUP($A2046,'Implied Correlation'!D:E,2,0)</f>
        <v>34.42</v>
      </c>
      <c r="C2046" s="4" t="e">
        <f>VLOOKUP($A2046,'Implied Correlation'!G:H,2,0)</f>
        <v>#N/A</v>
      </c>
      <c r="D2046" s="4">
        <f>VLOOKUP($A2046,'Implied Correlation'!A:B,2,0)</f>
        <v>56.17</v>
      </c>
      <c r="E2046" s="4">
        <f t="shared" si="124"/>
        <v>34.42</v>
      </c>
      <c r="F2046" s="4">
        <f t="shared" si="125"/>
        <v>45.295000000000002</v>
      </c>
      <c r="G2046" s="4">
        <f t="shared" si="126"/>
        <v>56.17</v>
      </c>
      <c r="H2046" s="4">
        <f t="shared" si="127"/>
        <v>45.294999999999995</v>
      </c>
    </row>
    <row r="2047" spans="1:8" x14ac:dyDescent="0.35">
      <c r="A2047" s="5">
        <v>42331</v>
      </c>
      <c r="B2047" s="4" t="e">
        <f>VLOOKUP($A2047,'Implied Correlation'!D:E,2,0)</f>
        <v>#N/A</v>
      </c>
      <c r="C2047" s="4" t="e">
        <f>VLOOKUP($A2047,'Implied Correlation'!G:H,2,0)</f>
        <v>#N/A</v>
      </c>
      <c r="D2047" s="4">
        <f>VLOOKUP($A2047,'Implied Correlation'!A:B,2,0)</f>
        <v>57.16</v>
      </c>
      <c r="E2047" s="4" t="e">
        <f t="shared" si="124"/>
        <v>#N/A</v>
      </c>
      <c r="F2047" s="4" t="e">
        <f t="shared" si="125"/>
        <v>#N/A</v>
      </c>
      <c r="G2047" s="4">
        <f t="shared" si="126"/>
        <v>57.16</v>
      </c>
      <c r="H2047" s="4" t="e">
        <f t="shared" si="127"/>
        <v>#N/A</v>
      </c>
    </row>
    <row r="2048" spans="1:8" x14ac:dyDescent="0.35">
      <c r="A2048" s="5">
        <v>42332</v>
      </c>
      <c r="B2048" s="4" t="e">
        <f>VLOOKUP($A2048,'Implied Correlation'!D:E,2,0)</f>
        <v>#N/A</v>
      </c>
      <c r="C2048" s="4" t="e">
        <f>VLOOKUP($A2048,'Implied Correlation'!G:H,2,0)</f>
        <v>#N/A</v>
      </c>
      <c r="D2048" s="4">
        <f>VLOOKUP($A2048,'Implied Correlation'!A:B,2,0)</f>
        <v>57.16</v>
      </c>
      <c r="E2048" s="4" t="e">
        <f t="shared" si="124"/>
        <v>#N/A</v>
      </c>
      <c r="F2048" s="4" t="e">
        <f t="shared" si="125"/>
        <v>#N/A</v>
      </c>
      <c r="G2048" s="4">
        <f t="shared" si="126"/>
        <v>57.16</v>
      </c>
      <c r="H2048" s="4" t="e">
        <f t="shared" si="127"/>
        <v>#N/A</v>
      </c>
    </row>
    <row r="2049" spans="1:8" x14ac:dyDescent="0.35">
      <c r="A2049" s="5">
        <v>42333</v>
      </c>
      <c r="B2049" s="4" t="e">
        <f>VLOOKUP($A2049,'Implied Correlation'!D:E,2,0)</f>
        <v>#N/A</v>
      </c>
      <c r="C2049" s="4" t="e">
        <f>VLOOKUP($A2049,'Implied Correlation'!G:H,2,0)</f>
        <v>#N/A</v>
      </c>
      <c r="D2049" s="4">
        <f>VLOOKUP($A2049,'Implied Correlation'!A:B,2,0)</f>
        <v>57.48</v>
      </c>
      <c r="E2049" s="4" t="e">
        <f t="shared" si="124"/>
        <v>#N/A</v>
      </c>
      <c r="F2049" s="4" t="e">
        <f t="shared" si="125"/>
        <v>#N/A</v>
      </c>
      <c r="G2049" s="4">
        <f t="shared" si="126"/>
        <v>57.48</v>
      </c>
      <c r="H2049" s="4" t="e">
        <f t="shared" si="127"/>
        <v>#N/A</v>
      </c>
    </row>
    <row r="2050" spans="1:8" x14ac:dyDescent="0.35">
      <c r="A2050" s="5">
        <v>42335</v>
      </c>
      <c r="B2050" s="4" t="e">
        <f>VLOOKUP($A2050,'Implied Correlation'!D:E,2,0)</f>
        <v>#N/A</v>
      </c>
      <c r="C2050" s="4" t="e">
        <f>VLOOKUP($A2050,'Implied Correlation'!G:H,2,0)</f>
        <v>#N/A</v>
      </c>
      <c r="D2050" s="4">
        <f>VLOOKUP($A2050,'Implied Correlation'!A:B,2,0)</f>
        <v>56.83</v>
      </c>
      <c r="E2050" s="4" t="e">
        <f t="shared" si="124"/>
        <v>#N/A</v>
      </c>
      <c r="F2050" s="4" t="e">
        <f t="shared" si="125"/>
        <v>#N/A</v>
      </c>
      <c r="G2050" s="4">
        <f t="shared" si="126"/>
        <v>56.83</v>
      </c>
      <c r="H2050" s="4" t="e">
        <f t="shared" si="127"/>
        <v>#N/A</v>
      </c>
    </row>
    <row r="2051" spans="1:8" x14ac:dyDescent="0.35">
      <c r="A2051" s="5">
        <v>42338</v>
      </c>
      <c r="B2051" s="4" t="e">
        <f>VLOOKUP($A2051,'Implied Correlation'!D:E,2,0)</f>
        <v>#N/A</v>
      </c>
      <c r="C2051" s="4">
        <f>VLOOKUP($A2051,'Implied Correlation'!G:H,2,0)</f>
        <v>30.38</v>
      </c>
      <c r="D2051" s="4">
        <f>VLOOKUP($A2051,'Implied Correlation'!A:B,2,0)</f>
        <v>57.83</v>
      </c>
      <c r="E2051" s="4">
        <f t="shared" ref="E2051:E2114" si="128">IF(ISNA(B2051),IF(AND(ISNA(C2051),ISNA(D2051)),IF(ISNA(C2051),D2051,C2051),AVERAGE(C2051,D2051)),B2051)</f>
        <v>44.104999999999997</v>
      </c>
      <c r="F2051" s="4">
        <f t="shared" si="125"/>
        <v>30.38</v>
      </c>
      <c r="G2051" s="4">
        <f t="shared" si="126"/>
        <v>57.83</v>
      </c>
      <c r="H2051" s="4">
        <f t="shared" ref="H2051:H2114" si="129">AVERAGE(E2051:G2051)</f>
        <v>44.104999999999997</v>
      </c>
    </row>
  </sheetData>
  <mergeCells count="1">
    <mergeCell ref="A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Guide</vt:lpstr>
      <vt:lpstr>Data</vt:lpstr>
      <vt:lpstr>Equities</vt:lpstr>
      <vt:lpstr>Interest rates</vt:lpstr>
      <vt:lpstr>FX</vt:lpstr>
      <vt:lpstr>Volatility</vt:lpstr>
      <vt:lpstr>CDX</vt:lpstr>
      <vt:lpstr>ABX</vt:lpstr>
      <vt:lpstr>REIT index</vt:lpstr>
      <vt:lpstr>Implied Correlation</vt:lpstr>
      <vt:lpstr>Preprocess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Divya Rangan</dc:creator>
  <cp:lastModifiedBy>Swati Pathak</cp:lastModifiedBy>
  <dcterms:created xsi:type="dcterms:W3CDTF">2017-10-16T17:49:54Z</dcterms:created>
  <dcterms:modified xsi:type="dcterms:W3CDTF">2017-10-16T21:03:25Z</dcterms:modified>
</cp:coreProperties>
</file>